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IE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X27" i="7" l="1"/>
  <c r="Y17" i="7"/>
  <c r="Y15" i="7"/>
  <c r="X15" i="7"/>
  <c r="Y13" i="12"/>
  <c r="Y9" i="12"/>
  <c r="Y31" i="12"/>
  <c r="Y30" i="12"/>
  <c r="Y27" i="8"/>
  <c r="X28" i="10"/>
  <c r="Y26" i="12"/>
  <c r="X25" i="12"/>
  <c r="Y23" i="12"/>
  <c r="Y22" i="12"/>
  <c r="X21" i="12"/>
  <c r="Y19" i="12"/>
  <c r="X17" i="8"/>
  <c r="Y15" i="8"/>
  <c r="X15" i="8"/>
  <c r="X13" i="12"/>
  <c r="Y10" i="12"/>
  <c r="X9" i="12"/>
  <c r="Y6" i="12"/>
  <c r="X4" i="8"/>
  <c r="Y32" i="13"/>
  <c r="X31" i="13"/>
  <c r="X29" i="10"/>
  <c r="Y27" i="9"/>
  <c r="X27" i="9"/>
  <c r="Y26" i="10"/>
  <c r="X25" i="13"/>
  <c r="Y24" i="13"/>
  <c r="X24" i="10"/>
  <c r="X23" i="13"/>
  <c r="Y22" i="10"/>
  <c r="X21" i="13"/>
  <c r="Y20" i="13"/>
  <c r="X20" i="10"/>
  <c r="X19" i="13"/>
  <c r="Y17" i="9"/>
  <c r="Y15" i="9"/>
  <c r="X16" i="10"/>
  <c r="X13" i="13"/>
  <c r="Y12" i="13"/>
  <c r="X12" i="10"/>
  <c r="Y11" i="13"/>
  <c r="X11" i="13"/>
  <c r="X9" i="13"/>
  <c r="Y8" i="13"/>
  <c r="Y7" i="10"/>
  <c r="X7" i="13"/>
  <c r="X4" i="9"/>
  <c r="X32" i="10"/>
  <c r="Y30" i="10"/>
  <c r="X30" i="10"/>
  <c r="X26" i="10"/>
  <c r="X25" i="10"/>
  <c r="X22" i="10"/>
  <c r="X21" i="10"/>
  <c r="Y18" i="10"/>
  <c r="X18" i="10"/>
  <c r="Y14" i="10"/>
  <c r="X14" i="10"/>
  <c r="Y11" i="10"/>
  <c r="Y10" i="10"/>
  <c r="X10" i="10"/>
  <c r="X8" i="10"/>
  <c r="X6" i="10"/>
  <c r="X5" i="10"/>
  <c r="Y30" i="14"/>
  <c r="X30" i="14"/>
  <c r="X27" i="11"/>
  <c r="Y24" i="14"/>
  <c r="Y24" i="17" s="1"/>
  <c r="X23" i="14"/>
  <c r="X23" i="17" s="1"/>
  <c r="Y22" i="14"/>
  <c r="Y22" i="17" s="1"/>
  <c r="X20" i="14"/>
  <c r="Y19" i="14"/>
  <c r="Y15" i="11"/>
  <c r="X15" i="11"/>
  <c r="Y10" i="14"/>
  <c r="Y10" i="17" s="1"/>
  <c r="X10" i="14"/>
  <c r="X10" i="17" s="1"/>
  <c r="Y9" i="14"/>
  <c r="Y9" i="17" s="1"/>
  <c r="X8" i="14"/>
  <c r="Y7" i="14"/>
  <c r="Y6" i="14"/>
  <c r="X4" i="11"/>
  <c r="Y32" i="12"/>
  <c r="X32" i="12"/>
  <c r="X30" i="12"/>
  <c r="Y28" i="12"/>
  <c r="X28" i="12"/>
  <c r="X26" i="12"/>
  <c r="Y24" i="12"/>
  <c r="X24" i="12"/>
  <c r="X22" i="12"/>
  <c r="Y20" i="12"/>
  <c r="X20" i="12"/>
  <c r="X18" i="12"/>
  <c r="Y12" i="12"/>
  <c r="X12" i="12"/>
  <c r="X10" i="12"/>
  <c r="Y8" i="12"/>
  <c r="X8" i="12"/>
  <c r="X6" i="12"/>
  <c r="X32" i="13"/>
  <c r="Y31" i="13"/>
  <c r="Y30" i="13"/>
  <c r="X30" i="13"/>
  <c r="X28" i="13"/>
  <c r="Y26" i="13"/>
  <c r="X26" i="13"/>
  <c r="X24" i="13"/>
  <c r="Y23" i="13"/>
  <c r="Y22" i="13"/>
  <c r="X22" i="13"/>
  <c r="Y19" i="13"/>
  <c r="Y18" i="13"/>
  <c r="X18" i="13"/>
  <c r="X12" i="13"/>
  <c r="Y10" i="13"/>
  <c r="X10" i="13"/>
  <c r="X8" i="13"/>
  <c r="Y6" i="13"/>
  <c r="X6" i="13"/>
  <c r="Y32" i="14"/>
  <c r="Y32" i="17" s="1"/>
  <c r="X32" i="14"/>
  <c r="X32" i="17" s="1"/>
  <c r="Y31" i="14"/>
  <c r="Y31" i="17" s="1"/>
  <c r="X31" i="14"/>
  <c r="X31" i="17" s="1"/>
  <c r="X29" i="14"/>
  <c r="Y28" i="14"/>
  <c r="Y26" i="14"/>
  <c r="X26" i="14"/>
  <c r="X26" i="17" s="1"/>
  <c r="Y25" i="14"/>
  <c r="Y25" i="17" s="1"/>
  <c r="X25" i="14"/>
  <c r="X25" i="17" s="1"/>
  <c r="X24" i="14"/>
  <c r="X24" i="17" s="1"/>
  <c r="Y23" i="14"/>
  <c r="Y23" i="17" s="1"/>
  <c r="X22" i="14"/>
  <c r="X22" i="17" s="1"/>
  <c r="X21" i="14"/>
  <c r="Y20" i="14"/>
  <c r="X18" i="14"/>
  <c r="Y16" i="14"/>
  <c r="X16" i="14"/>
  <c r="X15" i="14" s="1"/>
  <c r="X15" i="17" s="1"/>
  <c r="Y14" i="14"/>
  <c r="Y14" i="17" s="1"/>
  <c r="X14" i="14"/>
  <c r="X14" i="17" s="1"/>
  <c r="Y13" i="14"/>
  <c r="X13" i="14"/>
  <c r="Y12" i="14"/>
  <c r="Y12" i="17" s="1"/>
  <c r="X12" i="14"/>
  <c r="X12" i="17" s="1"/>
  <c r="Y11" i="14"/>
  <c r="Y11" i="17" s="1"/>
  <c r="X11" i="14"/>
  <c r="X11" i="17" s="1"/>
  <c r="X9" i="14"/>
  <c r="X9" i="17" s="1"/>
  <c r="Y8" i="14"/>
  <c r="X6" i="14"/>
  <c r="X5" i="14"/>
  <c r="Y26" i="17"/>
  <c r="Y13" i="17"/>
  <c r="X13" i="17"/>
  <c r="Y27" i="18"/>
  <c r="X17" i="18"/>
  <c r="Y15" i="18"/>
  <c r="X15" i="18"/>
  <c r="X4" i="18"/>
  <c r="X3" i="18" s="1"/>
  <c r="Y4" i="18"/>
  <c r="Y3" i="18" s="1"/>
  <c r="Y16" i="23" s="1"/>
  <c r="Y15" i="23" s="1"/>
  <c r="X32" i="23"/>
  <c r="X30" i="23"/>
  <c r="X27" i="19"/>
  <c r="Y26" i="23"/>
  <c r="X25" i="23"/>
  <c r="X23" i="21"/>
  <c r="Y22" i="23"/>
  <c r="X21" i="23"/>
  <c r="X19" i="23"/>
  <c r="X15" i="19"/>
  <c r="Y15" i="19"/>
  <c r="X12" i="23"/>
  <c r="Y11" i="21"/>
  <c r="Y10" i="23"/>
  <c r="X10" i="23"/>
  <c r="Y9" i="23"/>
  <c r="X8" i="23"/>
  <c r="Y7" i="21"/>
  <c r="Y6" i="23"/>
  <c r="Y5" i="23"/>
  <c r="Y31" i="21"/>
  <c r="X30" i="24"/>
  <c r="Y29" i="21"/>
  <c r="Y26" i="24"/>
  <c r="Y25" i="21"/>
  <c r="Y22" i="24"/>
  <c r="Y21" i="21"/>
  <c r="Y17" i="20"/>
  <c r="Y14" i="21"/>
  <c r="X13" i="24"/>
  <c r="X11" i="21"/>
  <c r="X10" i="24"/>
  <c r="X7" i="24"/>
  <c r="Y6" i="21"/>
  <c r="X6" i="24"/>
  <c r="X4" i="20"/>
  <c r="X31" i="21"/>
  <c r="Y30" i="21"/>
  <c r="X29" i="21"/>
  <c r="X26" i="21"/>
  <c r="X25" i="21"/>
  <c r="Y23" i="21"/>
  <c r="X22" i="21"/>
  <c r="X21" i="21"/>
  <c r="Y19" i="21"/>
  <c r="X13" i="21"/>
  <c r="Y10" i="21"/>
  <c r="X9" i="21"/>
  <c r="X5" i="21"/>
  <c r="X31" i="25"/>
  <c r="X31" i="28" s="1"/>
  <c r="X30" i="25"/>
  <c r="X27" i="22"/>
  <c r="Y23" i="25"/>
  <c r="Y23" i="28" s="1"/>
  <c r="Y22" i="25"/>
  <c r="Y21" i="25"/>
  <c r="X21" i="25"/>
  <c r="Y19" i="25"/>
  <c r="Y18" i="25"/>
  <c r="X17" i="22"/>
  <c r="Y15" i="22"/>
  <c r="X15" i="22"/>
  <c r="X11" i="25"/>
  <c r="X11" i="28" s="1"/>
  <c r="Y10" i="25"/>
  <c r="Y10" i="28" s="1"/>
  <c r="Y9" i="25"/>
  <c r="Y9" i="28" s="1"/>
  <c r="X7" i="25"/>
  <c r="Y6" i="25"/>
  <c r="X4" i="22"/>
  <c r="Y32" i="23"/>
  <c r="Y31" i="23"/>
  <c r="X31" i="23"/>
  <c r="Y29" i="23"/>
  <c r="X29" i="23"/>
  <c r="Y28" i="23"/>
  <c r="Y25" i="23"/>
  <c r="Y24" i="23"/>
  <c r="Y23" i="23"/>
  <c r="X23" i="23"/>
  <c r="Y21" i="23"/>
  <c r="Y20" i="23"/>
  <c r="Y19" i="23"/>
  <c r="Y13" i="23"/>
  <c r="X13" i="23"/>
  <c r="Y12" i="23"/>
  <c r="X11" i="23"/>
  <c r="X9" i="23"/>
  <c r="Y8" i="23"/>
  <c r="Y7" i="23"/>
  <c r="X7" i="23"/>
  <c r="X5" i="23"/>
  <c r="Y31" i="24"/>
  <c r="X31" i="24"/>
  <c r="Y30" i="24"/>
  <c r="X29" i="24"/>
  <c r="Y25" i="24"/>
  <c r="X25" i="24"/>
  <c r="Y23" i="24"/>
  <c r="X23" i="24"/>
  <c r="Y21" i="24"/>
  <c r="X21" i="24"/>
  <c r="Y19" i="24"/>
  <c r="X19" i="24"/>
  <c r="Y13" i="24"/>
  <c r="Y11" i="24"/>
  <c r="Y10" i="24"/>
  <c r="Y9" i="24"/>
  <c r="X9" i="24"/>
  <c r="Y7" i="24"/>
  <c r="Y6" i="24"/>
  <c r="Y5" i="24"/>
  <c r="Y32" i="25"/>
  <c r="X32" i="25"/>
  <c r="Y31" i="25"/>
  <c r="Y31" i="28" s="1"/>
  <c r="Y30" i="25"/>
  <c r="Y29" i="25"/>
  <c r="X29" i="25"/>
  <c r="Y28" i="25"/>
  <c r="Y26" i="25"/>
  <c r="Y26" i="28" s="1"/>
  <c r="X26" i="25"/>
  <c r="X26" i="28" s="1"/>
  <c r="Y25" i="25"/>
  <c r="Y25" i="28" s="1"/>
  <c r="X25" i="25"/>
  <c r="X25" i="28" s="1"/>
  <c r="Y24" i="25"/>
  <c r="Y24" i="28" s="1"/>
  <c r="X24" i="25"/>
  <c r="X24" i="28" s="1"/>
  <c r="X23" i="25"/>
  <c r="X23" i="28" s="1"/>
  <c r="X22" i="25"/>
  <c r="X22" i="28" s="1"/>
  <c r="Y20" i="25"/>
  <c r="X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0" i="25"/>
  <c r="X10" i="28" s="1"/>
  <c r="X9" i="25"/>
  <c r="X9" i="28" s="1"/>
  <c r="Y8" i="25"/>
  <c r="Y7" i="25"/>
  <c r="X6" i="25"/>
  <c r="Y32" i="28"/>
  <c r="X32" i="28"/>
  <c r="Y22" i="28"/>
  <c r="X23" i="29"/>
  <c r="Y19" i="29"/>
  <c r="X19" i="29"/>
  <c r="X6" i="29" s="1"/>
  <c r="X18" i="29"/>
  <c r="Y27" i="29"/>
  <c r="Y14" i="29" s="1"/>
  <c r="X27" i="29"/>
  <c r="X25" i="29" s="1"/>
  <c r="Y26" i="29"/>
  <c r="Y13" i="29" s="1"/>
  <c r="X26" i="29"/>
  <c r="X13" i="29" s="1"/>
  <c r="X24" i="29"/>
  <c r="X11" i="29" s="1"/>
  <c r="Y23" i="29"/>
  <c r="Y10" i="29" s="1"/>
  <c r="Y21" i="29"/>
  <c r="Y8" i="29" s="1"/>
  <c r="X21" i="29"/>
  <c r="X8" i="29" s="1"/>
  <c r="X20" i="29"/>
  <c r="X7" i="29" s="1"/>
  <c r="Y18" i="29"/>
  <c r="Y5" i="29" s="1"/>
  <c r="Y5" i="30"/>
  <c r="Y3" i="30" s="1"/>
  <c r="X5" i="30"/>
  <c r="X3" i="30" s="1"/>
  <c r="Y5" i="31"/>
  <c r="Y3" i="31" s="1"/>
  <c r="X5" i="32"/>
  <c r="Y5" i="33"/>
  <c r="Y3" i="33" s="1"/>
  <c r="X5" i="33"/>
  <c r="X3" i="33" s="1"/>
  <c r="Y5" i="34"/>
  <c r="Y3" i="34" s="1"/>
  <c r="X5" i="34"/>
  <c r="X3" i="34" s="1"/>
  <c r="Y5" i="35"/>
  <c r="Y3" i="35" s="1"/>
  <c r="Y5" i="36"/>
  <c r="Y3" i="36" s="1"/>
  <c r="X5" i="37"/>
  <c r="Y167" i="42"/>
  <c r="X167" i="42"/>
  <c r="Y149" i="42"/>
  <c r="X149" i="42"/>
  <c r="Y131" i="42"/>
  <c r="X131" i="42"/>
  <c r="Y112" i="42"/>
  <c r="X112" i="42"/>
  <c r="Y93" i="42"/>
  <c r="X93" i="42"/>
  <c r="Y74" i="42"/>
  <c r="X74" i="42"/>
  <c r="Y55" i="42"/>
  <c r="X55" i="42"/>
  <c r="Y36" i="42"/>
  <c r="X36" i="42"/>
  <c r="Y11" i="42"/>
  <c r="Y171" i="42"/>
  <c r="Y170" i="42"/>
  <c r="X170" i="42"/>
  <c r="Y169" i="42"/>
  <c r="X169" i="42"/>
  <c r="Y168" i="42"/>
  <c r="X168" i="42"/>
  <c r="Y153" i="42"/>
  <c r="Y152" i="42"/>
  <c r="X152" i="42"/>
  <c r="Y151" i="42"/>
  <c r="X151" i="42"/>
  <c r="Y150" i="42"/>
  <c r="X150" i="42"/>
  <c r="Y135" i="42"/>
  <c r="Y134" i="42"/>
  <c r="X134" i="42"/>
  <c r="Y133" i="42"/>
  <c r="X133" i="42"/>
  <c r="Y132" i="42"/>
  <c r="X132" i="42"/>
  <c r="Y117" i="42"/>
  <c r="Y116" i="42"/>
  <c r="Y115" i="42"/>
  <c r="X115" i="42"/>
  <c r="Y114" i="42"/>
  <c r="X114" i="42"/>
  <c r="Y113" i="42"/>
  <c r="X113" i="42"/>
  <c r="Y97" i="42"/>
  <c r="Y96" i="42"/>
  <c r="X96" i="42"/>
  <c r="Y95" i="42"/>
  <c r="X95" i="42"/>
  <c r="Y94" i="42"/>
  <c r="X94" i="42"/>
  <c r="Y92" i="42"/>
  <c r="Y91" i="42"/>
  <c r="X91" i="42"/>
  <c r="Y90" i="42"/>
  <c r="X90" i="42"/>
  <c r="Y89" i="42"/>
  <c r="Y88" i="42"/>
  <c r="X88" i="42"/>
  <c r="Y72" i="42"/>
  <c r="X72" i="42"/>
  <c r="Y71" i="42"/>
  <c r="X71" i="42"/>
  <c r="Y70" i="42"/>
  <c r="Y69" i="42"/>
  <c r="X69" i="42"/>
  <c r="Y53" i="42"/>
  <c r="X53" i="42"/>
  <c r="Y52" i="42"/>
  <c r="X52" i="42"/>
  <c r="Y51" i="42"/>
  <c r="Y50" i="42"/>
  <c r="X50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Y12" i="42"/>
  <c r="X12" i="42"/>
  <c r="X11" i="42"/>
  <c r="X164" i="44"/>
  <c r="Y164" i="44"/>
  <c r="X162" i="44"/>
  <c r="X146" i="44"/>
  <c r="Y146" i="44"/>
  <c r="Y144" i="44"/>
  <c r="Y137" i="46"/>
  <c r="Y133" i="46"/>
  <c r="Y128" i="44"/>
  <c r="X128" i="44"/>
  <c r="Y125" i="44"/>
  <c r="X125" i="44"/>
  <c r="X109" i="44"/>
  <c r="Y109" i="44"/>
  <c r="Y106" i="44"/>
  <c r="Y85" i="44"/>
  <c r="X85" i="44"/>
  <c r="X82" i="44"/>
  <c r="Y66" i="44"/>
  <c r="X66" i="44"/>
  <c r="X63" i="44"/>
  <c r="Y63" i="44"/>
  <c r="Y47" i="44"/>
  <c r="X47" i="44"/>
  <c r="X44" i="44"/>
  <c r="Y44" i="44"/>
  <c r="Y28" i="44"/>
  <c r="X28" i="44"/>
  <c r="Y25" i="44"/>
  <c r="Y7" i="44"/>
  <c r="X7" i="44"/>
  <c r="X4" i="44"/>
  <c r="Y4" i="44"/>
  <c r="X177" i="46"/>
  <c r="Y174" i="46"/>
  <c r="X173" i="46"/>
  <c r="Y170" i="46"/>
  <c r="X169" i="46"/>
  <c r="Y166" i="46"/>
  <c r="Y164" i="45"/>
  <c r="Y162" i="45"/>
  <c r="X162" i="45"/>
  <c r="Y157" i="46"/>
  <c r="X156" i="46"/>
  <c r="Y153" i="46"/>
  <c r="X152" i="46"/>
  <c r="Y149" i="46"/>
  <c r="X148" i="46"/>
  <c r="Y146" i="45"/>
  <c r="X146" i="45"/>
  <c r="X144" i="45"/>
  <c r="Y140" i="46"/>
  <c r="X139" i="46"/>
  <c r="Y136" i="46"/>
  <c r="X135" i="46"/>
  <c r="Y132" i="46"/>
  <c r="X131" i="46"/>
  <c r="X128" i="45"/>
  <c r="Y128" i="45"/>
  <c r="Y125" i="45"/>
  <c r="X126" i="46"/>
  <c r="X122" i="46"/>
  <c r="X118" i="46"/>
  <c r="Y116" i="46"/>
  <c r="Y109" i="45"/>
  <c r="Y109" i="46" s="1"/>
  <c r="X109" i="45"/>
  <c r="X108" i="46"/>
  <c r="Y106" i="45"/>
  <c r="Y106" i="46" s="1"/>
  <c r="X106" i="45"/>
  <c r="X101" i="46"/>
  <c r="Y85" i="45"/>
  <c r="X85" i="45"/>
  <c r="Y82" i="45"/>
  <c r="X82" i="45"/>
  <c r="Y77" i="46"/>
  <c r="Y73" i="46"/>
  <c r="Y69" i="46"/>
  <c r="Y66" i="45"/>
  <c r="X66" i="45"/>
  <c r="X63" i="45"/>
  <c r="Y60" i="46"/>
  <c r="Y56" i="46"/>
  <c r="Y52" i="46"/>
  <c r="Y47" i="45"/>
  <c r="X47" i="45"/>
  <c r="Y44" i="45"/>
  <c r="Y39" i="46"/>
  <c r="Y35" i="46"/>
  <c r="Y31" i="46"/>
  <c r="X28" i="45"/>
  <c r="Y28" i="45"/>
  <c r="Y27" i="46"/>
  <c r="X25" i="45"/>
  <c r="X21" i="46"/>
  <c r="X17" i="46"/>
  <c r="X13" i="46"/>
  <c r="X9" i="46"/>
  <c r="Y7" i="45"/>
  <c r="X7" i="45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Y159" i="46"/>
  <c r="X159" i="46"/>
  <c r="X158" i="46"/>
  <c r="Y156" i="46"/>
  <c r="Y155" i="46"/>
  <c r="X155" i="46"/>
  <c r="X154" i="46"/>
  <c r="Y152" i="46"/>
  <c r="Y151" i="46"/>
  <c r="X151" i="46"/>
  <c r="X150" i="46"/>
  <c r="Y148" i="46"/>
  <c r="Y147" i="46"/>
  <c r="X147" i="46"/>
  <c r="X141" i="46"/>
  <c r="X140" i="46"/>
  <c r="Y139" i="46"/>
  <c r="Y138" i="46"/>
  <c r="X138" i="46"/>
  <c r="X137" i="46"/>
  <c r="Y135" i="46"/>
  <c r="Y134" i="46"/>
  <c r="X134" i="46"/>
  <c r="X133" i="46"/>
  <c r="X132" i="46"/>
  <c r="Y131" i="46"/>
  <c r="Y130" i="46"/>
  <c r="X130" i="46"/>
  <c r="Y129" i="46"/>
  <c r="X129" i="46"/>
  <c r="Y127" i="46"/>
  <c r="Y122" i="46"/>
  <c r="Y121" i="46"/>
  <c r="X121" i="46"/>
  <c r="X120" i="46"/>
  <c r="Y119" i="46"/>
  <c r="X119" i="46"/>
  <c r="Y118" i="46"/>
  <c r="Y117" i="46"/>
  <c r="X117" i="46"/>
  <c r="X116" i="46"/>
  <c r="Y115" i="46"/>
  <c r="Y114" i="46"/>
  <c r="X114" i="46"/>
  <c r="Y113" i="46"/>
  <c r="X113" i="46"/>
  <c r="Y112" i="46"/>
  <c r="X112" i="46"/>
  <c r="Y111" i="46"/>
  <c r="Y110" i="46"/>
  <c r="X110" i="46"/>
  <c r="Y108" i="46"/>
  <c r="Y107" i="46"/>
  <c r="Y103" i="46"/>
  <c r="X103" i="46"/>
  <c r="Y102" i="46"/>
  <c r="X102" i="46"/>
  <c r="Y101" i="46"/>
  <c r="Y100" i="46"/>
  <c r="X100" i="46"/>
  <c r="Y99" i="46"/>
  <c r="X99" i="46"/>
  <c r="Y98" i="46"/>
  <c r="X98" i="46"/>
  <c r="Y97" i="46"/>
  <c r="X97" i="46"/>
  <c r="Y96" i="46"/>
  <c r="X96" i="46"/>
  <c r="Y95" i="46"/>
  <c r="X95" i="46"/>
  <c r="Y94" i="46"/>
  <c r="X94" i="46"/>
  <c r="Y93" i="46"/>
  <c r="X93" i="46"/>
  <c r="Y92" i="46"/>
  <c r="X92" i="46"/>
  <c r="Y91" i="46"/>
  <c r="X91" i="46"/>
  <c r="Y90" i="46"/>
  <c r="X90" i="46"/>
  <c r="Y89" i="46"/>
  <c r="X89" i="46"/>
  <c r="Y88" i="46"/>
  <c r="X88" i="46"/>
  <c r="Y87" i="46"/>
  <c r="X87" i="46"/>
  <c r="Y86" i="46"/>
  <c r="X86" i="46"/>
  <c r="Y84" i="46"/>
  <c r="X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X72" i="46"/>
  <c r="Y71" i="46"/>
  <c r="X71" i="46"/>
  <c r="Y70" i="46"/>
  <c r="X70" i="46"/>
  <c r="Y68" i="46"/>
  <c r="X68" i="46"/>
  <c r="Y67" i="46"/>
  <c r="X67" i="46"/>
  <c r="X65" i="46"/>
  <c r="Y64" i="46"/>
  <c r="X64" i="46"/>
  <c r="X60" i="46"/>
  <c r="Y59" i="46"/>
  <c r="X59" i="46"/>
  <c r="Y58" i="46"/>
  <c r="X58" i="46"/>
  <c r="Y57" i="46"/>
  <c r="X57" i="46"/>
  <c r="X56" i="46"/>
  <c r="Y55" i="46"/>
  <c r="X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Y161" i="47" s="1"/>
  <c r="X162" i="47"/>
  <c r="X161" i="47" s="1"/>
  <c r="Y146" i="47"/>
  <c r="X146" i="47"/>
  <c r="Y144" i="47"/>
  <c r="X144" i="47"/>
  <c r="Y128" i="47"/>
  <c r="X128" i="47"/>
  <c r="Y125" i="47"/>
  <c r="Y124" i="47" s="1"/>
  <c r="X125" i="47"/>
  <c r="X124" i="47" s="1"/>
  <c r="Y109" i="47"/>
  <c r="X109" i="47"/>
  <c r="Y85" i="47"/>
  <c r="X85" i="47"/>
  <c r="Y66" i="47"/>
  <c r="X66" i="47"/>
  <c r="Y47" i="47"/>
  <c r="X47" i="47"/>
  <c r="Y44" i="47"/>
  <c r="X44" i="47"/>
  <c r="Y28" i="47"/>
  <c r="X28" i="47"/>
  <c r="Y25" i="47"/>
  <c r="Y24" i="47" s="1"/>
  <c r="X25" i="47"/>
  <c r="X24" i="47" s="1"/>
  <c r="Y7" i="47"/>
  <c r="X7" i="47"/>
  <c r="Y4" i="47"/>
  <c r="X4" i="47"/>
  <c r="X3" i="47" s="1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10" i="48"/>
  <c r="Y109" i="48" s="1"/>
  <c r="X110" i="48"/>
  <c r="X109" i="48" s="1"/>
  <c r="Y86" i="48"/>
  <c r="Y85" i="48" s="1"/>
  <c r="X86" i="48"/>
  <c r="X85" i="48" s="1"/>
  <c r="Y82" i="48"/>
  <c r="X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X110" i="49"/>
  <c r="X109" i="49" s="1"/>
  <c r="Y106" i="49"/>
  <c r="X106" i="49"/>
  <c r="Y86" i="49"/>
  <c r="Y85" i="49" s="1"/>
  <c r="X86" i="49"/>
  <c r="X85" i="49" s="1"/>
  <c r="Y82" i="49"/>
  <c r="X82" i="49"/>
  <c r="Y67" i="49"/>
  <c r="Y66" i="49" s="1"/>
  <c r="X67" i="49"/>
  <c r="X66" i="49" s="1"/>
  <c r="Y63" i="49"/>
  <c r="X63" i="49"/>
  <c r="Y48" i="49"/>
  <c r="Y47" i="49" s="1"/>
  <c r="X48" i="49"/>
  <c r="X47" i="49" s="1"/>
  <c r="Y44" i="49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X4" i="49"/>
  <c r="Y164" i="50"/>
  <c r="X164" i="50"/>
  <c r="Y162" i="50"/>
  <c r="X162" i="50"/>
  <c r="X161" i="50" s="1"/>
  <c r="Y146" i="50"/>
  <c r="X146" i="50"/>
  <c r="Y144" i="50"/>
  <c r="Y143" i="50" s="1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Y81" i="50" s="1"/>
  <c r="X82" i="50"/>
  <c r="X81" i="50" s="1"/>
  <c r="Y66" i="50"/>
  <c r="X66" i="50"/>
  <c r="Y63" i="50"/>
  <c r="Y62" i="50" s="1"/>
  <c r="X63" i="50"/>
  <c r="X62" i="50" s="1"/>
  <c r="Y47" i="50"/>
  <c r="X47" i="50"/>
  <c r="Y44" i="50"/>
  <c r="Y43" i="50" s="1"/>
  <c r="X44" i="50"/>
  <c r="X43" i="50" s="1"/>
  <c r="Y28" i="50"/>
  <c r="X28" i="50"/>
  <c r="Y25" i="50"/>
  <c r="Y24" i="50" s="1"/>
  <c r="X25" i="50"/>
  <c r="X24" i="50" s="1"/>
  <c r="Y7" i="50"/>
  <c r="X7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Y144" i="54"/>
  <c r="X144" i="54"/>
  <c r="X128" i="54"/>
  <c r="Y128" i="54"/>
  <c r="Y125" i="54"/>
  <c r="Y109" i="54"/>
  <c r="X109" i="54"/>
  <c r="X106" i="54"/>
  <c r="Y106" i="54"/>
  <c r="X85" i="54"/>
  <c r="Y85" i="54"/>
  <c r="Y66" i="54"/>
  <c r="X66" i="54"/>
  <c r="Y63" i="54"/>
  <c r="X63" i="54"/>
  <c r="Y47" i="54"/>
  <c r="X47" i="54"/>
  <c r="Y44" i="54"/>
  <c r="Y28" i="54"/>
  <c r="X28" i="54"/>
  <c r="X25" i="54"/>
  <c r="Y25" i="54"/>
  <c r="Y7" i="54"/>
  <c r="X7" i="54"/>
  <c r="Y4" i="54"/>
  <c r="X4" i="54"/>
  <c r="X175" i="56"/>
  <c r="X171" i="56"/>
  <c r="X167" i="56"/>
  <c r="X164" i="55"/>
  <c r="Y164" i="55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8" i="56" s="1"/>
  <c r="Y125" i="55"/>
  <c r="X125" i="55"/>
  <c r="X120" i="56"/>
  <c r="X116" i="56"/>
  <c r="X112" i="56"/>
  <c r="X109" i="55"/>
  <c r="X109" i="56" s="1"/>
  <c r="Y109" i="55"/>
  <c r="Y109" i="56" s="1"/>
  <c r="Y106" i="55"/>
  <c r="X103" i="56"/>
  <c r="X99" i="56"/>
  <c r="X95" i="56"/>
  <c r="X91" i="56"/>
  <c r="X87" i="56"/>
  <c r="Y85" i="55"/>
  <c r="X85" i="55"/>
  <c r="X78" i="56"/>
  <c r="X74" i="56"/>
  <c r="X70" i="56"/>
  <c r="Y66" i="55"/>
  <c r="X66" i="55"/>
  <c r="X63" i="55"/>
  <c r="Y47" i="55"/>
  <c r="X47" i="55"/>
  <c r="X44" i="55"/>
  <c r="Y28" i="55"/>
  <c r="X28" i="55"/>
  <c r="Y25" i="55"/>
  <c r="X25" i="55"/>
  <c r="Y7" i="55"/>
  <c r="X7" i="55"/>
  <c r="Y4" i="55"/>
  <c r="X4" i="55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X106" i="57"/>
  <c r="X105" i="57" s="1"/>
  <c r="Y85" i="57"/>
  <c r="X85" i="57"/>
  <c r="X82" i="57"/>
  <c r="X81" i="57" s="1"/>
  <c r="Y82" i="57"/>
  <c r="Y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461" i="68" s="1"/>
  <c r="X460" i="68" s="1"/>
  <c r="X85" i="58"/>
  <c r="X82" i="58"/>
  <c r="Y82" i="58"/>
  <c r="Y67" i="58"/>
  <c r="Y66" i="58" s="1"/>
  <c r="X67" i="58"/>
  <c r="X66" i="58" s="1"/>
  <c r="Y63" i="58"/>
  <c r="X63" i="58"/>
  <c r="Y48" i="58"/>
  <c r="Y47" i="58" s="1"/>
  <c r="X48" i="58"/>
  <c r="X47" i="58" s="1"/>
  <c r="X44" i="58"/>
  <c r="Y44" i="58"/>
  <c r="Y29" i="58"/>
  <c r="Y28" i="58" s="1"/>
  <c r="X29" i="58"/>
  <c r="X28" i="58" s="1"/>
  <c r="Y25" i="58"/>
  <c r="X25" i="58"/>
  <c r="Y8" i="58"/>
  <c r="Y411" i="64" s="1"/>
  <c r="Y410" i="64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82" i="60"/>
  <c r="Y81" i="60" s="1"/>
  <c r="X82" i="60"/>
  <c r="X81" i="60" s="1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X4" i="60"/>
  <c r="X3" i="60" s="1"/>
  <c r="Y4" i="60"/>
  <c r="Y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Y386" i="64"/>
  <c r="Y385" i="64" s="1"/>
  <c r="X386" i="64"/>
  <c r="X385" i="64" s="1"/>
  <c r="X383" i="64"/>
  <c r="Y379" i="64"/>
  <c r="Y378" i="64"/>
  <c r="Y375" i="64"/>
  <c r="X375" i="64"/>
  <c r="X371" i="64"/>
  <c r="Y370" i="64"/>
  <c r="Y347" i="64"/>
  <c r="Y366" i="64"/>
  <c r="Y344" i="64"/>
  <c r="X380" i="64"/>
  <c r="X374" i="64"/>
  <c r="Y369" i="64"/>
  <c r="X326" i="64"/>
  <c r="Y326" i="64"/>
  <c r="Y323" i="64"/>
  <c r="X323" i="64"/>
  <c r="Y303" i="64"/>
  <c r="X303" i="64"/>
  <c r="Y240" i="64"/>
  <c r="X240" i="64"/>
  <c r="Y237" i="64"/>
  <c r="Y236" i="64" s="1"/>
  <c r="X237" i="64"/>
  <c r="X236" i="64" s="1"/>
  <c r="X216" i="64"/>
  <c r="Y216" i="64"/>
  <c r="Y195" i="64"/>
  <c r="X195" i="64"/>
  <c r="Y177" i="64"/>
  <c r="X177" i="64"/>
  <c r="X174" i="64"/>
  <c r="X173" i="64" s="1"/>
  <c r="Y174" i="64"/>
  <c r="Y173" i="64" s="1"/>
  <c r="Y135" i="64"/>
  <c r="X135" i="64"/>
  <c r="Y132" i="64"/>
  <c r="X114" i="64"/>
  <c r="Y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Y213" i="65"/>
  <c r="Y212" i="65" s="1"/>
  <c r="X213" i="65"/>
  <c r="X212" i="65" s="1"/>
  <c r="Y194" i="65"/>
  <c r="X194" i="65"/>
  <c r="Y179" i="65"/>
  <c r="Y178" i="65" s="1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X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Y213" i="66"/>
  <c r="Y212" i="66" s="1"/>
  <c r="X213" i="66"/>
  <c r="X212" i="66" s="1"/>
  <c r="X194" i="66"/>
  <c r="Y175" i="66"/>
  <c r="X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X333" i="67"/>
  <c r="Y291" i="67"/>
  <c r="X291" i="67"/>
  <c r="Y273" i="67"/>
  <c r="X273" i="67"/>
  <c r="Y216" i="67"/>
  <c r="X216" i="67"/>
  <c r="Y213" i="67"/>
  <c r="Y212" i="67" s="1"/>
  <c r="Y194" i="67"/>
  <c r="X194" i="67"/>
  <c r="Y175" i="67"/>
  <c r="X175" i="67"/>
  <c r="Y159" i="67"/>
  <c r="X159" i="67"/>
  <c r="Y156" i="67"/>
  <c r="Y155" i="67" s="1"/>
  <c r="X156" i="67"/>
  <c r="X155" i="67" s="1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138" i="67"/>
  <c r="X138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Y433" i="68"/>
  <c r="Y432" i="68" s="1"/>
  <c r="X433" i="68"/>
  <c r="X432" i="68" s="1"/>
  <c r="Y385" i="68"/>
  <c r="X385" i="68"/>
  <c r="Y364" i="68"/>
  <c r="X364" i="68"/>
  <c r="Y361" i="68"/>
  <c r="X361" i="68"/>
  <c r="Y338" i="68"/>
  <c r="X338" i="68"/>
  <c r="Y266" i="68"/>
  <c r="X266" i="68"/>
  <c r="Y263" i="68"/>
  <c r="Y262" i="68" s="1"/>
  <c r="X263" i="68"/>
  <c r="X262" i="68" s="1"/>
  <c r="X243" i="68"/>
  <c r="X242" i="68" s="1"/>
  <c r="Y239" i="68"/>
  <c r="X239" i="68"/>
  <c r="X219" i="68"/>
  <c r="X218" i="68" s="1"/>
  <c r="Y215" i="68"/>
  <c r="X215" i="68"/>
  <c r="Y194" i="68"/>
  <c r="X194" i="68"/>
  <c r="Y191" i="68"/>
  <c r="Y190" i="68" s="1"/>
  <c r="X191" i="68"/>
  <c r="X190" i="68" s="1"/>
  <c r="X146" i="68"/>
  <c r="Y143" i="68"/>
  <c r="Y122" i="68"/>
  <c r="X122" i="68"/>
  <c r="X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Y84" i="68"/>
  <c r="X84" i="68"/>
  <c r="Y83" i="68"/>
  <c r="X83" i="68"/>
  <c r="Y82" i="68"/>
  <c r="X82" i="68"/>
  <c r="Y81" i="68"/>
  <c r="X81" i="68"/>
  <c r="Y80" i="68"/>
  <c r="X80" i="68"/>
  <c r="Y79" i="68"/>
  <c r="X79" i="68"/>
  <c r="Y465" i="69"/>
  <c r="X465" i="69"/>
  <c r="Y408" i="69"/>
  <c r="X408" i="69"/>
  <c r="Y405" i="69"/>
  <c r="Y404" i="69" s="1"/>
  <c r="X405" i="69"/>
  <c r="X404" i="69" s="1"/>
  <c r="X386" i="69"/>
  <c r="Y367" i="69"/>
  <c r="Y351" i="69"/>
  <c r="X351" i="69"/>
  <c r="X348" i="69"/>
  <c r="X347" i="69" s="1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330" i="69"/>
  <c r="Y273" i="69"/>
  <c r="X273" i="69"/>
  <c r="Y216" i="69"/>
  <c r="X216" i="69"/>
  <c r="X213" i="69"/>
  <c r="X212" i="69" s="1"/>
  <c r="Y213" i="69"/>
  <c r="Y212" i="69" s="1"/>
  <c r="Y198" i="69"/>
  <c r="Y197" i="69" s="1"/>
  <c r="X198" i="69"/>
  <c r="X197" i="69" s="1"/>
  <c r="Y194" i="69"/>
  <c r="X194" i="69"/>
  <c r="X175" i="69"/>
  <c r="Y175" i="69"/>
  <c r="Y159" i="69"/>
  <c r="X159" i="69"/>
  <c r="Y156" i="69"/>
  <c r="Y155" i="69" s="1"/>
  <c r="X156" i="69"/>
  <c r="X155" i="69" s="1"/>
  <c r="X145" i="69"/>
  <c r="Y144" i="69"/>
  <c r="Y143" i="69"/>
  <c r="X143" i="69"/>
  <c r="X141" i="69"/>
  <c r="Y121" i="69"/>
  <c r="X139" i="69"/>
  <c r="X118" i="69"/>
  <c r="Y153" i="69"/>
  <c r="Y150" i="69"/>
  <c r="X150" i="69"/>
  <c r="Y149" i="69"/>
  <c r="Y146" i="69"/>
  <c r="X146" i="69"/>
  <c r="Y145" i="69"/>
  <c r="Y142" i="69"/>
  <c r="X142" i="69"/>
  <c r="Y141" i="69"/>
  <c r="X102" i="69"/>
  <c r="Y99" i="69"/>
  <c r="Y138" i="69"/>
  <c r="X138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X405" i="70"/>
  <c r="X404" i="70" s="1"/>
  <c r="Y390" i="70"/>
  <c r="Y389" i="70" s="1"/>
  <c r="X386" i="70"/>
  <c r="X367" i="70"/>
  <c r="Y351" i="70"/>
  <c r="X351" i="70"/>
  <c r="X348" i="70"/>
  <c r="Y348" i="70"/>
  <c r="Y347" i="70" s="1"/>
  <c r="Y313" i="70"/>
  <c r="X313" i="70"/>
  <c r="X332" i="70" s="1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194" i="70"/>
  <c r="X194" i="70"/>
  <c r="Y175" i="70"/>
  <c r="X175" i="70"/>
  <c r="Y159" i="70"/>
  <c r="X159" i="70"/>
  <c r="Y156" i="70"/>
  <c r="Y155" i="70" s="1"/>
  <c r="X156" i="70"/>
  <c r="X155" i="70" s="1"/>
  <c r="Y153" i="70"/>
  <c r="X152" i="70"/>
  <c r="Y151" i="70"/>
  <c r="Y149" i="70"/>
  <c r="X149" i="70"/>
  <c r="X148" i="70"/>
  <c r="Y147" i="70"/>
  <c r="Y145" i="70"/>
  <c r="X145" i="70"/>
  <c r="X144" i="70"/>
  <c r="Y143" i="70"/>
  <c r="Y141" i="70"/>
  <c r="X121" i="70"/>
  <c r="Y118" i="70"/>
  <c r="X118" i="70"/>
  <c r="X151" i="70"/>
  <c r="Y150" i="70"/>
  <c r="X147" i="70"/>
  <c r="Y146" i="70"/>
  <c r="X143" i="70"/>
  <c r="Y142" i="70"/>
  <c r="X102" i="70"/>
  <c r="Y102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X334" i="71"/>
  <c r="X333" i="71" s="1"/>
  <c r="Y334" i="71"/>
  <c r="Y333" i="71" s="1"/>
  <c r="X330" i="71"/>
  <c r="X326" i="71"/>
  <c r="Y325" i="71"/>
  <c r="Y322" i="71"/>
  <c r="X322" i="71"/>
  <c r="Y321" i="71"/>
  <c r="Y300" i="71"/>
  <c r="X300" i="71"/>
  <c r="Y317" i="71"/>
  <c r="Y298" i="71"/>
  <c r="X298" i="71"/>
  <c r="Y329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Y188" i="71"/>
  <c r="X188" i="71"/>
  <c r="Y170" i="71"/>
  <c r="X170" i="71"/>
  <c r="Y154" i="71"/>
  <c r="X154" i="71"/>
  <c r="Y152" i="71"/>
  <c r="Y151" i="71" s="1"/>
  <c r="X152" i="71"/>
  <c r="X151" i="71" s="1"/>
  <c r="Y146" i="71"/>
  <c r="Y142" i="71"/>
  <c r="X139" i="71"/>
  <c r="Y138" i="71"/>
  <c r="X118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Y334" i="72"/>
  <c r="Y333" i="72" s="1"/>
  <c r="X334" i="72"/>
  <c r="X333" i="72" s="1"/>
  <c r="Y300" i="72"/>
  <c r="X300" i="72"/>
  <c r="Y320" i="72"/>
  <c r="Y282" i="72"/>
  <c r="X282" i="72"/>
  <c r="X280" i="72"/>
  <c r="Y280" i="72"/>
  <c r="Y262" i="72"/>
  <c r="X262" i="72"/>
  <c r="Y208" i="72"/>
  <c r="X208" i="72"/>
  <c r="Y206" i="72"/>
  <c r="Y205" i="72" s="1"/>
  <c r="X206" i="72"/>
  <c r="X205" i="72" s="1"/>
  <c r="Y188" i="72"/>
  <c r="X188" i="72"/>
  <c r="Y170" i="72"/>
  <c r="X170" i="72"/>
  <c r="Y154" i="72"/>
  <c r="X154" i="72"/>
  <c r="X152" i="72"/>
  <c r="X151" i="72" s="1"/>
  <c r="Y152" i="72"/>
  <c r="Y151" i="72" s="1"/>
  <c r="Y118" i="72"/>
  <c r="X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92" i="6"/>
  <c r="X92" i="6"/>
  <c r="Y89" i="6"/>
  <c r="X89" i="6"/>
  <c r="X114" i="6"/>
  <c r="Y30" i="6"/>
  <c r="X21" i="6"/>
  <c r="Y19" i="6"/>
  <c r="Y17" i="6"/>
  <c r="Y159" i="6" s="1"/>
  <c r="X17" i="6"/>
  <c r="X160" i="6" s="1"/>
  <c r="Y12" i="6"/>
  <c r="Y13" i="6" s="1"/>
  <c r="X309" i="66" l="1"/>
  <c r="Y62" i="48"/>
  <c r="X173" i="72"/>
  <c r="X172" i="72" s="1"/>
  <c r="Y173" i="72"/>
  <c r="Y172" i="72" s="1"/>
  <c r="Y485" i="68"/>
  <c r="Y484" i="68" s="1"/>
  <c r="Y179" i="69"/>
  <c r="Y178" i="69" s="1"/>
  <c r="X85" i="46"/>
  <c r="X7" i="46"/>
  <c r="X373" i="72"/>
  <c r="X372" i="72" s="1"/>
  <c r="Y373" i="72"/>
  <c r="Y372" i="72" s="1"/>
  <c r="Y191" i="72"/>
  <c r="Y190" i="72" s="1"/>
  <c r="X7" i="56"/>
  <c r="Y371" i="69"/>
  <c r="Y370" i="69" s="1"/>
  <c r="X191" i="72"/>
  <c r="X190" i="72" s="1"/>
  <c r="Y173" i="71"/>
  <c r="Y172" i="71" s="1"/>
  <c r="Y198" i="66"/>
  <c r="Y197" i="66" s="1"/>
  <c r="X220" i="64"/>
  <c r="X219" i="64" s="1"/>
  <c r="Y164" i="46"/>
  <c r="Y220" i="64"/>
  <c r="Y219" i="64" s="1"/>
  <c r="X238" i="68"/>
  <c r="X173" i="71"/>
  <c r="X172" i="71" s="1"/>
  <c r="X432" i="64"/>
  <c r="X431" i="64" s="1"/>
  <c r="X179" i="70"/>
  <c r="X178" i="70" s="1"/>
  <c r="Y390" i="67"/>
  <c r="Y389" i="67" s="1"/>
  <c r="X371" i="69"/>
  <c r="X370" i="69" s="1"/>
  <c r="X485" i="68"/>
  <c r="X484" i="68" s="1"/>
  <c r="X143" i="59"/>
  <c r="Y98" i="66"/>
  <c r="X198" i="66"/>
  <c r="X197" i="66" s="1"/>
  <c r="X63" i="46"/>
  <c r="X390" i="66"/>
  <c r="X389" i="66" s="1"/>
  <c r="Y390" i="66"/>
  <c r="Y389" i="66" s="1"/>
  <c r="Y385" i="66" s="1"/>
  <c r="X199" i="64"/>
  <c r="X198" i="64" s="1"/>
  <c r="X81" i="59"/>
  <c r="Y243" i="68"/>
  <c r="Y242" i="68" s="1"/>
  <c r="X85" i="56"/>
  <c r="X198" i="70"/>
  <c r="X197" i="70" s="1"/>
  <c r="X371" i="65"/>
  <c r="X370" i="65" s="1"/>
  <c r="Y198" i="70"/>
  <c r="Y197" i="70" s="1"/>
  <c r="Y193" i="70" s="1"/>
  <c r="X360" i="68"/>
  <c r="Y390" i="65"/>
  <c r="Y389" i="65" s="1"/>
  <c r="X161" i="49"/>
  <c r="X355" i="71"/>
  <c r="X354" i="71" s="1"/>
  <c r="Y355" i="71"/>
  <c r="Y354" i="71" s="1"/>
  <c r="X373" i="71"/>
  <c r="X372" i="71" s="1"/>
  <c r="Y360" i="68"/>
  <c r="X179" i="67"/>
  <c r="X178" i="67" s="1"/>
  <c r="X174" i="67" s="1"/>
  <c r="Y110" i="64"/>
  <c r="Y161" i="49"/>
  <c r="Y179" i="67"/>
  <c r="Y178" i="67" s="1"/>
  <c r="X179" i="66"/>
  <c r="X178" i="66" s="1"/>
  <c r="X161" i="48"/>
  <c r="X279" i="71"/>
  <c r="X179" i="65"/>
  <c r="X178" i="65" s="1"/>
  <c r="X47" i="46"/>
  <c r="X169" i="72"/>
  <c r="Y371" i="66"/>
  <c r="Y370" i="66" s="1"/>
  <c r="Y366" i="66" s="1"/>
  <c r="Y198" i="65"/>
  <c r="Y197" i="65" s="1"/>
  <c r="Y322" i="64"/>
  <c r="X3" i="55"/>
  <c r="X14" i="29"/>
  <c r="Y97" i="71"/>
  <c r="X371" i="70"/>
  <c r="X370" i="70" s="1"/>
  <c r="Y193" i="69"/>
  <c r="X390" i="67"/>
  <c r="X389" i="67" s="1"/>
  <c r="Y7" i="58"/>
  <c r="Y3" i="58" s="1"/>
  <c r="Y4" i="56"/>
  <c r="X47" i="56"/>
  <c r="Y25" i="29"/>
  <c r="Y47" i="56"/>
  <c r="X355" i="72"/>
  <c r="X354" i="72" s="1"/>
  <c r="Y7" i="56"/>
  <c r="X63" i="56"/>
  <c r="Y85" i="46"/>
  <c r="Y390" i="69"/>
  <c r="Y389" i="69" s="1"/>
  <c r="X198" i="67"/>
  <c r="X197" i="67" s="1"/>
  <c r="X193" i="67" s="1"/>
  <c r="Y198" i="67"/>
  <c r="Y197" i="67" s="1"/>
  <c r="Y174" i="65"/>
  <c r="X198" i="65"/>
  <c r="X197" i="65" s="1"/>
  <c r="Y12" i="29"/>
  <c r="Y169" i="72"/>
  <c r="X279" i="72"/>
  <c r="Y191" i="71"/>
  <c r="Y190" i="71" s="1"/>
  <c r="X390" i="70"/>
  <c r="X389" i="70" s="1"/>
  <c r="X385" i="70" s="1"/>
  <c r="X161" i="58"/>
  <c r="X17" i="25"/>
  <c r="X390" i="65"/>
  <c r="X389" i="65" s="1"/>
  <c r="Y140" i="66"/>
  <c r="X28" i="56"/>
  <c r="Y66" i="56"/>
  <c r="Y161" i="54"/>
  <c r="Y373" i="71"/>
  <c r="Y372" i="71" s="1"/>
  <c r="Y369" i="71" s="1"/>
  <c r="Y174" i="69"/>
  <c r="Y238" i="68"/>
  <c r="Y461" i="68"/>
  <c r="Y460" i="68" s="1"/>
  <c r="Y456" i="68" s="1"/>
  <c r="X3" i="59"/>
  <c r="Y81" i="59"/>
  <c r="Y105" i="55"/>
  <c r="Y105" i="56" s="1"/>
  <c r="Y47" i="46"/>
  <c r="Y15" i="10"/>
  <c r="Y355" i="72"/>
  <c r="Y354" i="72" s="1"/>
  <c r="X117" i="70"/>
  <c r="Y309" i="66"/>
  <c r="Y62" i="59"/>
  <c r="Y105" i="54"/>
  <c r="Y371" i="70"/>
  <c r="Y370" i="70" s="1"/>
  <c r="X179" i="69"/>
  <c r="X178" i="69" s="1"/>
  <c r="X214" i="68"/>
  <c r="X371" i="66"/>
  <c r="X370" i="66" s="1"/>
  <c r="X366" i="66" s="1"/>
  <c r="Y371" i="65"/>
  <c r="Y370" i="65" s="1"/>
  <c r="Y82" i="52"/>
  <c r="X406" i="71"/>
  <c r="X162" i="63"/>
  <c r="X144" i="63"/>
  <c r="X193" i="66"/>
  <c r="Y28" i="56"/>
  <c r="Y124" i="55"/>
  <c r="Y43" i="49"/>
  <c r="Y187" i="71"/>
  <c r="Y174" i="67"/>
  <c r="X371" i="67"/>
  <c r="X370" i="67" s="1"/>
  <c r="X62" i="59"/>
  <c r="Y81" i="58"/>
  <c r="X105" i="58"/>
  <c r="Y3" i="55"/>
  <c r="X24" i="48"/>
  <c r="X62" i="48"/>
  <c r="Y161" i="48"/>
  <c r="X16" i="28"/>
  <c r="Y371" i="67"/>
  <c r="Y370" i="67" s="1"/>
  <c r="X24" i="59"/>
  <c r="X81" i="58"/>
  <c r="Y85" i="56"/>
  <c r="Y124" i="45"/>
  <c r="X191" i="71"/>
  <c r="X190" i="71" s="1"/>
  <c r="X187" i="71" s="1"/>
  <c r="X385" i="67"/>
  <c r="X174" i="66"/>
  <c r="Y199" i="64"/>
  <c r="Y198" i="64" s="1"/>
  <c r="Y164" i="56"/>
  <c r="Y24" i="49"/>
  <c r="Y28" i="46"/>
  <c r="Y366" i="67"/>
  <c r="Y194" i="64"/>
  <c r="X351" i="72"/>
  <c r="Y219" i="68"/>
  <c r="Y218" i="68" s="1"/>
  <c r="Y214" i="68" s="1"/>
  <c r="Y385" i="67"/>
  <c r="X193" i="65"/>
  <c r="X366" i="65"/>
  <c r="Y215" i="64"/>
  <c r="X4" i="56"/>
  <c r="X66" i="56"/>
  <c r="X105" i="54"/>
  <c r="X62" i="49"/>
  <c r="X143" i="49"/>
  <c r="X28" i="46"/>
  <c r="X146" i="46"/>
  <c r="X162" i="46"/>
  <c r="X124" i="44"/>
  <c r="X97" i="72"/>
  <c r="Y193" i="65"/>
  <c r="Y366" i="65"/>
  <c r="X215" i="64"/>
  <c r="Y406" i="64"/>
  <c r="Y432" i="64"/>
  <c r="Y431" i="64" s="1"/>
  <c r="Y427" i="64" s="1"/>
  <c r="Y3" i="59"/>
  <c r="X62" i="58"/>
  <c r="Y106" i="56"/>
  <c r="X164" i="56"/>
  <c r="Y24" i="54"/>
  <c r="Y62" i="54"/>
  <c r="Y143" i="49"/>
  <c r="X43" i="48"/>
  <c r="Y81" i="45"/>
  <c r="Y146" i="46"/>
  <c r="X193" i="69"/>
  <c r="X390" i="69"/>
  <c r="X389" i="69" s="1"/>
  <c r="X385" i="69" s="1"/>
  <c r="X118" i="68"/>
  <c r="Y193" i="67"/>
  <c r="Y179" i="66"/>
  <c r="Y178" i="66" s="1"/>
  <c r="Y174" i="66" s="1"/>
  <c r="X117" i="65"/>
  <c r="X174" i="65"/>
  <c r="Y62" i="58"/>
  <c r="Y3" i="49"/>
  <c r="Y43" i="48"/>
  <c r="X3" i="44"/>
  <c r="X100" i="6"/>
  <c r="X154" i="6" s="1"/>
  <c r="Y136" i="6"/>
  <c r="Y134" i="72"/>
  <c r="Y138" i="72"/>
  <c r="Y142" i="72"/>
  <c r="Y146" i="72"/>
  <c r="X318" i="72"/>
  <c r="X323" i="72"/>
  <c r="X327" i="72"/>
  <c r="X331" i="72"/>
  <c r="X97" i="71"/>
  <c r="X316" i="71"/>
  <c r="Y320" i="71"/>
  <c r="Y324" i="71"/>
  <c r="Y328" i="71"/>
  <c r="X139" i="70"/>
  <c r="X142" i="70"/>
  <c r="X146" i="70"/>
  <c r="X150" i="70"/>
  <c r="Y213" i="70"/>
  <c r="Y212" i="70" s="1"/>
  <c r="Y331" i="70"/>
  <c r="Y335" i="70"/>
  <c r="Y339" i="70"/>
  <c r="Y343" i="70"/>
  <c r="Y343" i="64"/>
  <c r="Y364" i="64" s="1"/>
  <c r="Y43" i="58"/>
  <c r="X81" i="49"/>
  <c r="Y3" i="44"/>
  <c r="Y21" i="6"/>
  <c r="Y20" i="28" s="1"/>
  <c r="Y100" i="6"/>
  <c r="Y154" i="6" s="1"/>
  <c r="X147" i="72"/>
  <c r="Y318" i="72"/>
  <c r="Y323" i="72"/>
  <c r="Y327" i="72"/>
  <c r="Y331" i="72"/>
  <c r="Y351" i="72"/>
  <c r="X321" i="71"/>
  <c r="X325" i="71"/>
  <c r="X329" i="71"/>
  <c r="X138" i="70"/>
  <c r="X336" i="70"/>
  <c r="X340" i="70"/>
  <c r="X344" i="70"/>
  <c r="X101" i="6"/>
  <c r="X155" i="6" s="1"/>
  <c r="Y143" i="72"/>
  <c r="Y147" i="72"/>
  <c r="X320" i="72"/>
  <c r="X324" i="72"/>
  <c r="X328" i="72"/>
  <c r="Y369" i="72"/>
  <c r="Y139" i="71"/>
  <c r="Y143" i="71"/>
  <c r="Y147" i="71"/>
  <c r="X317" i="71"/>
  <c r="Y336" i="70"/>
  <c r="Y340" i="70"/>
  <c r="Y344" i="70"/>
  <c r="Y405" i="70"/>
  <c r="Y404" i="70" s="1"/>
  <c r="X194" i="64"/>
  <c r="Y24" i="44"/>
  <c r="Y62" i="44"/>
  <c r="Y66" i="46"/>
  <c r="Y34" i="6"/>
  <c r="Y28" i="6" s="1"/>
  <c r="Y101" i="6"/>
  <c r="Y131" i="6" s="1"/>
  <c r="Y112" i="6"/>
  <c r="Y142" i="6" s="1"/>
  <c r="X140" i="72"/>
  <c r="X144" i="72"/>
  <c r="X148" i="72"/>
  <c r="Y324" i="72"/>
  <c r="Y328" i="72"/>
  <c r="X369" i="72"/>
  <c r="X140" i="71"/>
  <c r="X144" i="71"/>
  <c r="X148" i="71"/>
  <c r="Y351" i="71"/>
  <c r="X333" i="70"/>
  <c r="X337" i="70"/>
  <c r="X341" i="70"/>
  <c r="X345" i="70"/>
  <c r="X12" i="6"/>
  <c r="X34" i="6"/>
  <c r="X98" i="6"/>
  <c r="X119" i="6" s="1"/>
  <c r="X102" i="6"/>
  <c r="X156" i="6" s="1"/>
  <c r="Y104" i="6"/>
  <c r="Y158" i="6" s="1"/>
  <c r="Y138" i="6"/>
  <c r="Y97" i="72"/>
  <c r="Y136" i="72"/>
  <c r="Y140" i="72"/>
  <c r="Y144" i="72"/>
  <c r="Y148" i="72"/>
  <c r="X321" i="72"/>
  <c r="X325" i="72"/>
  <c r="X329" i="72"/>
  <c r="Y140" i="71"/>
  <c r="Y144" i="71"/>
  <c r="Y148" i="71"/>
  <c r="Y326" i="71"/>
  <c r="Y330" i="71"/>
  <c r="X351" i="71"/>
  <c r="Y139" i="70"/>
  <c r="Y367" i="70"/>
  <c r="Y366" i="70" s="1"/>
  <c r="Y139" i="69"/>
  <c r="X30" i="6"/>
  <c r="Y98" i="6"/>
  <c r="Y119" i="6" s="1"/>
  <c r="Y102" i="6"/>
  <c r="Y156" i="6" s="1"/>
  <c r="Y113" i="6"/>
  <c r="Y143" i="6" s="1"/>
  <c r="X141" i="72"/>
  <c r="X145" i="72"/>
  <c r="X149" i="72"/>
  <c r="Y321" i="72"/>
  <c r="Y325" i="72"/>
  <c r="Y329" i="72"/>
  <c r="X137" i="71"/>
  <c r="X141" i="71"/>
  <c r="X145" i="71"/>
  <c r="X149" i="71"/>
  <c r="X323" i="71"/>
  <c r="X327" i="71"/>
  <c r="X331" i="71"/>
  <c r="Y121" i="70"/>
  <c r="Y140" i="70" s="1"/>
  <c r="Y144" i="70"/>
  <c r="Y148" i="70"/>
  <c r="Y152" i="70"/>
  <c r="X213" i="70"/>
  <c r="X212" i="70" s="1"/>
  <c r="Y386" i="70"/>
  <c r="Y385" i="70" s="1"/>
  <c r="X121" i="69"/>
  <c r="X140" i="69" s="1"/>
  <c r="X144" i="69"/>
  <c r="Y7" i="46"/>
  <c r="X23" i="6"/>
  <c r="X99" i="6"/>
  <c r="X120" i="6" s="1"/>
  <c r="Y145" i="72"/>
  <c r="Y149" i="72"/>
  <c r="X317" i="72"/>
  <c r="X322" i="72"/>
  <c r="X326" i="72"/>
  <c r="X330" i="72"/>
  <c r="Y137" i="71"/>
  <c r="Y141" i="71"/>
  <c r="Y145" i="71"/>
  <c r="Y149" i="71"/>
  <c r="Y323" i="71"/>
  <c r="Y327" i="71"/>
  <c r="Y331" i="71"/>
  <c r="X140" i="70"/>
  <c r="X153" i="70"/>
  <c r="X193" i="70"/>
  <c r="Y334" i="70"/>
  <c r="Y338" i="70"/>
  <c r="Y342" i="70"/>
  <c r="Y22" i="6"/>
  <c r="Y23" i="6"/>
  <c r="Y99" i="6"/>
  <c r="Y129" i="6" s="1"/>
  <c r="Y115" i="6"/>
  <c r="Y145" i="6" s="1"/>
  <c r="X142" i="72"/>
  <c r="X146" i="72"/>
  <c r="Y279" i="72"/>
  <c r="Y317" i="72"/>
  <c r="Y322" i="72"/>
  <c r="Y326" i="72"/>
  <c r="Y330" i="72"/>
  <c r="X138" i="71"/>
  <c r="X142" i="71"/>
  <c r="X146" i="71"/>
  <c r="X135" i="71"/>
  <c r="X320" i="71"/>
  <c r="X324" i="71"/>
  <c r="X328" i="71"/>
  <c r="X174" i="70"/>
  <c r="X331" i="70"/>
  <c r="X335" i="70"/>
  <c r="X339" i="70"/>
  <c r="X343" i="70"/>
  <c r="X347" i="70"/>
  <c r="Y331" i="69"/>
  <c r="Y335" i="69"/>
  <c r="Y339" i="69"/>
  <c r="Y343" i="69"/>
  <c r="Y386" i="69"/>
  <c r="Y385" i="69" s="1"/>
  <c r="X171" i="68"/>
  <c r="X175" i="68"/>
  <c r="X179" i="68"/>
  <c r="X183" i="68"/>
  <c r="X187" i="68"/>
  <c r="X411" i="68"/>
  <c r="X416" i="68"/>
  <c r="X420" i="68"/>
  <c r="X424" i="68"/>
  <c r="X428" i="68"/>
  <c r="X334" i="67"/>
  <c r="X338" i="67"/>
  <c r="X342" i="67"/>
  <c r="X142" i="66"/>
  <c r="X146" i="66"/>
  <c r="X150" i="66"/>
  <c r="Y194" i="66"/>
  <c r="Y193" i="66" s="1"/>
  <c r="Y334" i="66"/>
  <c r="Y338" i="66"/>
  <c r="Y342" i="66"/>
  <c r="Y98" i="65"/>
  <c r="Y138" i="65"/>
  <c r="Y339" i="65"/>
  <c r="Y343" i="65"/>
  <c r="X155" i="64"/>
  <c r="Y159" i="64"/>
  <c r="Y163" i="64"/>
  <c r="Y167" i="64"/>
  <c r="Y171" i="64"/>
  <c r="Y373" i="64"/>
  <c r="Y377" i="64"/>
  <c r="Y381" i="64"/>
  <c r="Y161" i="59"/>
  <c r="X143" i="58"/>
  <c r="Y161" i="58"/>
  <c r="X113" i="56"/>
  <c r="X117" i="56"/>
  <c r="X121" i="56"/>
  <c r="X43" i="47"/>
  <c r="X63" i="47"/>
  <c r="X62" i="47" s="1"/>
  <c r="X143" i="47"/>
  <c r="X27" i="13"/>
  <c r="X336" i="69"/>
  <c r="X340" i="69"/>
  <c r="X344" i="69"/>
  <c r="Y119" i="68"/>
  <c r="Y118" i="68" s="1"/>
  <c r="Y171" i="68"/>
  <c r="Y175" i="68"/>
  <c r="Y179" i="68"/>
  <c r="Y183" i="68"/>
  <c r="Y187" i="68"/>
  <c r="Y411" i="68"/>
  <c r="Y416" i="68"/>
  <c r="Y420" i="68"/>
  <c r="Y424" i="68"/>
  <c r="Y428" i="68"/>
  <c r="Y334" i="67"/>
  <c r="Y338" i="67"/>
  <c r="Y342" i="67"/>
  <c r="Y142" i="66"/>
  <c r="Y146" i="66"/>
  <c r="Y150" i="66"/>
  <c r="X291" i="66"/>
  <c r="X290" i="66" s="1"/>
  <c r="X328" i="66" s="1"/>
  <c r="X330" i="66"/>
  <c r="X331" i="65"/>
  <c r="X336" i="65"/>
  <c r="X340" i="65"/>
  <c r="X344" i="65"/>
  <c r="X386" i="65"/>
  <c r="X385" i="65" s="1"/>
  <c r="X110" i="64"/>
  <c r="Y155" i="64"/>
  <c r="X160" i="64"/>
  <c r="X164" i="64"/>
  <c r="X168" i="64"/>
  <c r="Y365" i="64"/>
  <c r="X370" i="64"/>
  <c r="X378" i="64"/>
  <c r="X382" i="64"/>
  <c r="X43" i="58"/>
  <c r="Y63" i="55"/>
  <c r="Y62" i="55" s="1"/>
  <c r="Y62" i="56" s="1"/>
  <c r="Y82" i="55"/>
  <c r="Y81" i="55" s="1"/>
  <c r="X143" i="55"/>
  <c r="X88" i="56"/>
  <c r="X92" i="56"/>
  <c r="X96" i="56"/>
  <c r="X161" i="54"/>
  <c r="Y3" i="50"/>
  <c r="Y43" i="47"/>
  <c r="Y63" i="47"/>
  <c r="Y62" i="47" s="1"/>
  <c r="Y143" i="47"/>
  <c r="X24" i="45"/>
  <c r="X106" i="44"/>
  <c r="X105" i="44" s="1"/>
  <c r="X111" i="46"/>
  <c r="X115" i="46"/>
  <c r="Y294" i="69"/>
  <c r="Y332" i="69" s="1"/>
  <c r="X172" i="68"/>
  <c r="X176" i="68"/>
  <c r="X180" i="68"/>
  <c r="X184" i="68"/>
  <c r="X188" i="68"/>
  <c r="X413" i="68"/>
  <c r="X417" i="68"/>
  <c r="X421" i="68"/>
  <c r="X425" i="68"/>
  <c r="X429" i="68"/>
  <c r="X335" i="67"/>
  <c r="X339" i="67"/>
  <c r="X343" i="67"/>
  <c r="X139" i="66"/>
  <c r="X143" i="66"/>
  <c r="X147" i="66"/>
  <c r="X151" i="66"/>
  <c r="Y291" i="66"/>
  <c r="Y290" i="66" s="1"/>
  <c r="Y328" i="66" s="1"/>
  <c r="Y330" i="66"/>
  <c r="Y331" i="65"/>
  <c r="Y336" i="65"/>
  <c r="Y340" i="65"/>
  <c r="Y344" i="65"/>
  <c r="Y386" i="65"/>
  <c r="Y385" i="65" s="1"/>
  <c r="X156" i="64"/>
  <c r="Y160" i="64"/>
  <c r="Y164" i="64"/>
  <c r="Y168" i="64"/>
  <c r="X366" i="64"/>
  <c r="Y374" i="64"/>
  <c r="Y382" i="64"/>
  <c r="Y106" i="57"/>
  <c r="Y105" i="57" s="1"/>
  <c r="Y44" i="55"/>
  <c r="Y43" i="55" s="1"/>
  <c r="X82" i="54"/>
  <c r="X81" i="54" s="1"/>
  <c r="X143" i="48"/>
  <c r="X62" i="45"/>
  <c r="X109" i="46"/>
  <c r="X31" i="46"/>
  <c r="X35" i="46"/>
  <c r="X39" i="46"/>
  <c r="Y43" i="44"/>
  <c r="X69" i="46"/>
  <c r="X73" i="46"/>
  <c r="X77" i="46"/>
  <c r="Y105" i="44"/>
  <c r="Y150" i="46"/>
  <c r="Y154" i="46"/>
  <c r="Y158" i="46"/>
  <c r="X147" i="69"/>
  <c r="X151" i="69"/>
  <c r="X174" i="69"/>
  <c r="X168" i="68"/>
  <c r="Y172" i="68"/>
  <c r="Y176" i="68"/>
  <c r="Y180" i="68"/>
  <c r="Y184" i="68"/>
  <c r="Y188" i="68"/>
  <c r="Y413" i="68"/>
  <c r="Y417" i="68"/>
  <c r="Y421" i="68"/>
  <c r="Y425" i="68"/>
  <c r="Y429" i="68"/>
  <c r="X481" i="68"/>
  <c r="X480" i="68" s="1"/>
  <c r="X505" i="68"/>
  <c r="X504" i="68" s="1"/>
  <c r="X139" i="67"/>
  <c r="X143" i="67"/>
  <c r="X147" i="67"/>
  <c r="X151" i="67"/>
  <c r="X331" i="67"/>
  <c r="Y335" i="67"/>
  <c r="Y339" i="67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X379" i="64"/>
  <c r="X44" i="54"/>
  <c r="X44" i="56" s="1"/>
  <c r="Y82" i="54"/>
  <c r="Y81" i="54" s="1"/>
  <c r="Y3" i="47"/>
  <c r="X44" i="45"/>
  <c r="X81" i="45"/>
  <c r="X128" i="46"/>
  <c r="Y147" i="69"/>
  <c r="Y151" i="69"/>
  <c r="X291" i="69"/>
  <c r="X367" i="69"/>
  <c r="X366" i="69" s="1"/>
  <c r="Y168" i="68"/>
  <c r="X173" i="68"/>
  <c r="X177" i="68"/>
  <c r="X181" i="68"/>
  <c r="X185" i="68"/>
  <c r="X414" i="68"/>
  <c r="X418" i="68"/>
  <c r="X422" i="68"/>
  <c r="X426" i="68"/>
  <c r="X430" i="68"/>
  <c r="Y505" i="68"/>
  <c r="Y504" i="68" s="1"/>
  <c r="Y139" i="67"/>
  <c r="Y143" i="67"/>
  <c r="Y147" i="67"/>
  <c r="Y151" i="67"/>
  <c r="Y331" i="67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322" i="64"/>
  <c r="X367" i="64"/>
  <c r="Y371" i="64"/>
  <c r="Y383" i="64"/>
  <c r="X427" i="64"/>
  <c r="X124" i="58"/>
  <c r="Y43" i="54"/>
  <c r="X130" i="56"/>
  <c r="X134" i="56"/>
  <c r="X138" i="56"/>
  <c r="X4" i="50"/>
  <c r="X3" i="50" s="1"/>
  <c r="X106" i="48"/>
  <c r="X105" i="48" s="1"/>
  <c r="X125" i="48"/>
  <c r="X124" i="48" s="1"/>
  <c r="X82" i="47"/>
  <c r="X81" i="47" s="1"/>
  <c r="X106" i="47"/>
  <c r="X105" i="47" s="1"/>
  <c r="Y126" i="46"/>
  <c r="Y120" i="46"/>
  <c r="X148" i="69"/>
  <c r="X152" i="69"/>
  <c r="X169" i="68"/>
  <c r="Y173" i="68"/>
  <c r="Y177" i="68"/>
  <c r="Y181" i="68"/>
  <c r="Y185" i="68"/>
  <c r="Y414" i="68"/>
  <c r="Y418" i="68"/>
  <c r="Y422" i="68"/>
  <c r="Y426" i="68"/>
  <c r="Y430" i="68"/>
  <c r="X144" i="67"/>
  <c r="X148" i="67"/>
  <c r="X152" i="67"/>
  <c r="X332" i="66"/>
  <c r="X337" i="66"/>
  <c r="X341" i="66"/>
  <c r="X345" i="66"/>
  <c r="X142" i="65"/>
  <c r="X146" i="65"/>
  <c r="X150" i="65"/>
  <c r="X290" i="65"/>
  <c r="X334" i="65"/>
  <c r="X338" i="65"/>
  <c r="X342" i="65"/>
  <c r="X158" i="64"/>
  <c r="X162" i="64"/>
  <c r="X166" i="64"/>
  <c r="X170" i="64"/>
  <c r="Y367" i="64"/>
  <c r="X372" i="64"/>
  <c r="X376" i="64"/>
  <c r="X448" i="64"/>
  <c r="Y44" i="59"/>
  <c r="Y43" i="59" s="1"/>
  <c r="Y124" i="58"/>
  <c r="Y143" i="58"/>
  <c r="X24" i="55"/>
  <c r="X144" i="56"/>
  <c r="X168" i="56"/>
  <c r="X172" i="56"/>
  <c r="X176" i="56"/>
  <c r="X24" i="49"/>
  <c r="Y106" i="48"/>
  <c r="Y105" i="48" s="1"/>
  <c r="Y125" i="48"/>
  <c r="Y82" i="47"/>
  <c r="Y81" i="47" s="1"/>
  <c r="Y106" i="47"/>
  <c r="Y105" i="47" s="1"/>
  <c r="X10" i="46"/>
  <c r="X14" i="46"/>
  <c r="X18" i="46"/>
  <c r="X22" i="46"/>
  <c r="Y148" i="69"/>
  <c r="Y152" i="69"/>
  <c r="Y334" i="69"/>
  <c r="Y338" i="69"/>
  <c r="Y342" i="69"/>
  <c r="Y169" i="68"/>
  <c r="X174" i="68"/>
  <c r="X178" i="68"/>
  <c r="X182" i="68"/>
  <c r="X186" i="68"/>
  <c r="X410" i="68"/>
  <c r="X415" i="68"/>
  <c r="X419" i="68"/>
  <c r="X423" i="68"/>
  <c r="X427" i="68"/>
  <c r="X456" i="68"/>
  <c r="Y144" i="67"/>
  <c r="Y148" i="67"/>
  <c r="Y152" i="67"/>
  <c r="Y294" i="67"/>
  <c r="Y332" i="67" s="1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Y158" i="64"/>
  <c r="Y162" i="64"/>
  <c r="Y166" i="64"/>
  <c r="Y170" i="64"/>
  <c r="Y124" i="59"/>
  <c r="X43" i="49"/>
  <c r="X4" i="48"/>
  <c r="X3" i="48" s="1"/>
  <c r="Y105" i="45"/>
  <c r="Y105" i="46" s="1"/>
  <c r="X66" i="46"/>
  <c r="X149" i="69"/>
  <c r="X153" i="69"/>
  <c r="X331" i="69"/>
  <c r="X335" i="69"/>
  <c r="X339" i="69"/>
  <c r="X343" i="69"/>
  <c r="X170" i="68"/>
  <c r="Y174" i="68"/>
  <c r="Y178" i="68"/>
  <c r="Y182" i="68"/>
  <c r="Y186" i="68"/>
  <c r="Y410" i="68"/>
  <c r="Y415" i="68"/>
  <c r="Y419" i="68"/>
  <c r="Y423" i="68"/>
  <c r="Y427" i="68"/>
  <c r="X213" i="67"/>
  <c r="X212" i="67" s="1"/>
  <c r="X334" i="66"/>
  <c r="X338" i="66"/>
  <c r="X342" i="66"/>
  <c r="X98" i="65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Y24" i="58"/>
  <c r="X151" i="56"/>
  <c r="X155" i="56"/>
  <c r="X159" i="56"/>
  <c r="Y161" i="50"/>
  <c r="Y81" i="49"/>
  <c r="Y3" i="48"/>
  <c r="X4" i="25"/>
  <c r="X4" i="28" s="1"/>
  <c r="X20" i="25"/>
  <c r="X20" i="28" s="1"/>
  <c r="X27" i="14"/>
  <c r="Y10" i="42"/>
  <c r="Y16" i="42"/>
  <c r="Y35" i="42"/>
  <c r="Y54" i="42"/>
  <c r="Y73" i="42"/>
  <c r="Y136" i="42"/>
  <c r="Y154" i="42"/>
  <c r="Y172" i="42"/>
  <c r="Y16" i="28"/>
  <c r="Y18" i="24"/>
  <c r="Y11" i="23"/>
  <c r="Y11" i="26" s="1"/>
  <c r="Y27" i="22"/>
  <c r="Y27" i="25" s="1"/>
  <c r="Y5" i="21"/>
  <c r="Y9" i="21"/>
  <c r="Y13" i="21"/>
  <c r="Y14" i="18"/>
  <c r="Y14" i="24" s="1"/>
  <c r="Y17" i="18"/>
  <c r="Y17" i="24" s="1"/>
  <c r="Y7" i="13"/>
  <c r="Y7" i="16" s="1"/>
  <c r="Y27" i="11"/>
  <c r="Y19" i="10"/>
  <c r="Y7" i="12"/>
  <c r="Y7" i="15" s="1"/>
  <c r="Y11" i="12"/>
  <c r="X31" i="12"/>
  <c r="X31" i="15" s="1"/>
  <c r="X136" i="46"/>
  <c r="X166" i="46"/>
  <c r="X170" i="46"/>
  <c r="X174" i="46"/>
  <c r="X7" i="21"/>
  <c r="X19" i="21"/>
  <c r="X22" i="23"/>
  <c r="X22" i="26" s="1"/>
  <c r="X26" i="23"/>
  <c r="X26" i="26" s="1"/>
  <c r="X14" i="18"/>
  <c r="X14" i="24" s="1"/>
  <c r="X14" i="27" s="1"/>
  <c r="X16" i="17"/>
  <c r="X20" i="13"/>
  <c r="X29" i="13"/>
  <c r="X17" i="11"/>
  <c r="X3" i="11" s="1"/>
  <c r="Y6" i="10"/>
  <c r="X13" i="10"/>
  <c r="X29" i="12"/>
  <c r="X4" i="7"/>
  <c r="X4" i="12" s="1"/>
  <c r="X19" i="12"/>
  <c r="X23" i="12"/>
  <c r="X23" i="15" s="1"/>
  <c r="X5" i="24"/>
  <c r="X5" i="27" s="1"/>
  <c r="X11" i="24"/>
  <c r="X11" i="27" s="1"/>
  <c r="X30" i="21"/>
  <c r="X15" i="9"/>
  <c r="X15" i="10" s="1"/>
  <c r="Y27" i="10"/>
  <c r="Y141" i="46"/>
  <c r="X149" i="46"/>
  <c r="X153" i="46"/>
  <c r="X157" i="46"/>
  <c r="Y167" i="46"/>
  <c r="Y171" i="46"/>
  <c r="Y175" i="46"/>
  <c r="X3" i="32"/>
  <c r="X18" i="32" s="1"/>
  <c r="Y29" i="24"/>
  <c r="X9" i="10"/>
  <c r="X10" i="42"/>
  <c r="X16" i="42"/>
  <c r="X35" i="42"/>
  <c r="X54" i="42"/>
  <c r="X73" i="42"/>
  <c r="X92" i="42"/>
  <c r="X117" i="42"/>
  <c r="X136" i="42"/>
  <c r="X154" i="42"/>
  <c r="X172" i="42"/>
  <c r="X15" i="42"/>
  <c r="X51" i="42"/>
  <c r="X70" i="42"/>
  <c r="X89" i="42"/>
  <c r="X97" i="42"/>
  <c r="X116" i="42"/>
  <c r="X135" i="42"/>
  <c r="X153" i="42"/>
  <c r="X171" i="42"/>
  <c r="X20" i="23"/>
  <c r="X20" i="26" s="1"/>
  <c r="X24" i="23"/>
  <c r="X24" i="26" s="1"/>
  <c r="X8" i="25"/>
  <c r="X8" i="28" s="1"/>
  <c r="X27" i="18"/>
  <c r="X27" i="25" s="1"/>
  <c r="X27" i="28" s="1"/>
  <c r="X28" i="14"/>
  <c r="X7" i="12"/>
  <c r="X11" i="12"/>
  <c r="X11" i="15" s="1"/>
  <c r="X22" i="24"/>
  <c r="X22" i="27" s="1"/>
  <c r="X26" i="24"/>
  <c r="X26" i="27" s="1"/>
  <c r="Y21" i="12"/>
  <c r="Y21" i="15" s="1"/>
  <c r="Y25" i="12"/>
  <c r="Y25" i="15" s="1"/>
  <c r="Y10" i="26"/>
  <c r="Y28" i="28"/>
  <c r="Y23" i="27"/>
  <c r="Y11" i="27"/>
  <c r="Y31" i="27"/>
  <c r="Y10" i="27"/>
  <c r="Y137" i="6"/>
  <c r="Y31" i="16"/>
  <c r="Y23" i="16"/>
  <c r="Y19" i="16"/>
  <c r="Y11" i="16"/>
  <c r="Y19" i="17"/>
  <c r="Y7" i="17"/>
  <c r="Y24" i="16"/>
  <c r="Y22" i="15"/>
  <c r="Y20" i="16"/>
  <c r="Y30" i="17"/>
  <c r="Y10" i="15"/>
  <c r="Y6" i="15"/>
  <c r="Y165" i="51"/>
  <c r="Y110" i="51"/>
  <c r="Y147" i="51"/>
  <c r="Y162" i="51"/>
  <c r="Y48" i="51"/>
  <c r="Y165" i="52"/>
  <c r="Y162" i="53"/>
  <c r="Y144" i="53"/>
  <c r="Y147" i="52"/>
  <c r="Y67" i="52"/>
  <c r="Y144" i="51"/>
  <c r="Y86" i="51"/>
  <c r="Y29" i="51"/>
  <c r="Y48" i="52"/>
  <c r="Y44" i="52"/>
  <c r="Y144" i="52"/>
  <c r="Y63" i="53"/>
  <c r="Y67" i="51"/>
  <c r="Y86" i="52"/>
  <c r="Y6" i="17"/>
  <c r="Y162" i="52"/>
  <c r="Y129" i="52"/>
  <c r="Y29" i="52"/>
  <c r="Y8" i="52"/>
  <c r="Y106" i="53"/>
  <c r="Y44" i="53"/>
  <c r="Y4" i="53"/>
  <c r="Y3" i="53" s="1"/>
  <c r="Y8" i="51"/>
  <c r="Y300" i="64"/>
  <c r="Y299" i="64" s="1"/>
  <c r="Y270" i="66"/>
  <c r="Y232" i="66"/>
  <c r="Y311" i="68"/>
  <c r="Y251" i="65"/>
  <c r="Y232" i="67"/>
  <c r="Y335" i="68"/>
  <c r="Y224" i="71"/>
  <c r="Y224" i="72"/>
  <c r="Y251" i="70"/>
  <c r="Y260" i="71"/>
  <c r="Y260" i="72"/>
  <c r="Y232" i="69"/>
  <c r="Y242" i="71"/>
  <c r="Y242" i="72"/>
  <c r="Y135" i="6"/>
  <c r="X30" i="28"/>
  <c r="X18" i="28"/>
  <c r="X6" i="28"/>
  <c r="X11" i="26"/>
  <c r="X25" i="27"/>
  <c r="X9" i="27"/>
  <c r="X19" i="27"/>
  <c r="X13" i="27"/>
  <c r="X9" i="26"/>
  <c r="X23" i="27"/>
  <c r="X7" i="27"/>
  <c r="X31" i="26"/>
  <c r="X7" i="26"/>
  <c r="X21" i="27"/>
  <c r="X162" i="61"/>
  <c r="X129" i="61"/>
  <c r="X144" i="62"/>
  <c r="X144" i="61"/>
  <c r="X86" i="61"/>
  <c r="X48" i="61"/>
  <c r="X165" i="62"/>
  <c r="X110" i="62"/>
  <c r="X165" i="61"/>
  <c r="X110" i="61"/>
  <c r="X25" i="61"/>
  <c r="X147" i="62"/>
  <c r="X125" i="62"/>
  <c r="X162" i="62"/>
  <c r="X67" i="62"/>
  <c r="X29" i="62"/>
  <c r="X8" i="62"/>
  <c r="X44" i="62"/>
  <c r="X106" i="63"/>
  <c r="X4" i="63"/>
  <c r="X67" i="61"/>
  <c r="X86" i="62"/>
  <c r="X48" i="62"/>
  <c r="X25" i="63"/>
  <c r="X125" i="61"/>
  <c r="X63" i="62"/>
  <c r="X462" i="65"/>
  <c r="X147" i="61"/>
  <c r="X82" i="63"/>
  <c r="X462" i="67"/>
  <c r="X424" i="67"/>
  <c r="X529" i="68"/>
  <c r="X443" i="66"/>
  <c r="X443" i="67"/>
  <c r="X577" i="68"/>
  <c r="X576" i="68" s="1"/>
  <c r="X462" i="69"/>
  <c r="X461" i="69" s="1"/>
  <c r="X442" i="71"/>
  <c r="X442" i="72"/>
  <c r="X424" i="71"/>
  <c r="X424" i="72"/>
  <c r="X406" i="72"/>
  <c r="X20" i="6"/>
  <c r="Y114" i="6"/>
  <c r="Y160" i="6"/>
  <c r="X135" i="72"/>
  <c r="X139" i="72"/>
  <c r="X143" i="72"/>
  <c r="X169" i="71"/>
  <c r="Y316" i="71"/>
  <c r="X45" i="6"/>
  <c r="X79" i="6"/>
  <c r="X115" i="6"/>
  <c r="X161" i="6"/>
  <c r="Y135" i="72"/>
  <c r="Y139" i="72"/>
  <c r="X187" i="72"/>
  <c r="X134" i="71"/>
  <c r="X115" i="71"/>
  <c r="X369" i="71"/>
  <c r="Y45" i="6"/>
  <c r="Y79" i="6"/>
  <c r="Y161" i="6"/>
  <c r="X136" i="72"/>
  <c r="Y187" i="72"/>
  <c r="Y134" i="71"/>
  <c r="Y169" i="71"/>
  <c r="X366" i="70"/>
  <c r="Y366" i="69"/>
  <c r="X16" i="30"/>
  <c r="X17" i="30" s="1"/>
  <c r="X16" i="34"/>
  <c r="X17" i="34" s="1"/>
  <c r="X114" i="29"/>
  <c r="X127" i="29" s="1"/>
  <c r="X16" i="33"/>
  <c r="X17" i="33" s="1"/>
  <c r="X18" i="6"/>
  <c r="X22" i="6"/>
  <c r="X112" i="6"/>
  <c r="X116" i="6"/>
  <c r="X162" i="6"/>
  <c r="X136" i="71"/>
  <c r="Y318" i="71"/>
  <c r="Y16" i="31"/>
  <c r="Y16" i="35"/>
  <c r="Y17" i="35" s="1"/>
  <c r="Y16" i="36"/>
  <c r="Y17" i="36" s="1"/>
  <c r="Y16" i="34"/>
  <c r="Y17" i="34" s="1"/>
  <c r="Y16" i="30"/>
  <c r="Y17" i="30" s="1"/>
  <c r="Y18" i="6"/>
  <c r="Y116" i="6"/>
  <c r="Y162" i="6"/>
  <c r="X137" i="72"/>
  <c r="Y279" i="71"/>
  <c r="X318" i="71"/>
  <c r="X297" i="71"/>
  <c r="X315" i="71" s="1"/>
  <c r="X19" i="6"/>
  <c r="X21" i="15" s="1"/>
  <c r="X104" i="6"/>
  <c r="X113" i="6"/>
  <c r="X159" i="6"/>
  <c r="X168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298" i="72"/>
  <c r="X319" i="72"/>
  <c r="X319" i="71"/>
  <c r="X310" i="70"/>
  <c r="Y480" i="68"/>
  <c r="Y309" i="67"/>
  <c r="Y329" i="67"/>
  <c r="Y115" i="72"/>
  <c r="Y298" i="72"/>
  <c r="Y319" i="72"/>
  <c r="Y319" i="71"/>
  <c r="Y118" i="69"/>
  <c r="Y330" i="69"/>
  <c r="X99" i="70"/>
  <c r="X98" i="70" s="1"/>
  <c r="X136" i="70" s="1"/>
  <c r="X141" i="70"/>
  <c r="X310" i="69"/>
  <c r="X409" i="68"/>
  <c r="Y99" i="70"/>
  <c r="Y98" i="70" s="1"/>
  <c r="Y294" i="70"/>
  <c r="Y290" i="70" s="1"/>
  <c r="Y102" i="69"/>
  <c r="Y98" i="69" s="1"/>
  <c r="Y409" i="68"/>
  <c r="X140" i="67"/>
  <c r="X291" i="70"/>
  <c r="X290" i="70" s="1"/>
  <c r="X99" i="69"/>
  <c r="X98" i="69" s="1"/>
  <c r="X294" i="69"/>
  <c r="Y140" i="67"/>
  <c r="X366" i="67"/>
  <c r="Y117" i="65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37" i="65"/>
  <c r="X141" i="65"/>
  <c r="X309" i="65"/>
  <c r="Y131" i="64"/>
  <c r="Y152" i="64" s="1"/>
  <c r="Y118" i="67"/>
  <c r="Y330" i="67"/>
  <c r="Y138" i="66"/>
  <c r="Y333" i="66"/>
  <c r="Y137" i="65"/>
  <c r="Y141" i="65"/>
  <c r="Y309" i="65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161" i="55"/>
  <c r="Y161" i="56" s="1"/>
  <c r="Y162" i="56"/>
  <c r="X24" i="54"/>
  <c r="X25" i="56"/>
  <c r="X62" i="57"/>
  <c r="X124" i="57"/>
  <c r="Y24" i="55"/>
  <c r="Y25" i="56"/>
  <c r="Y44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Y144" i="56"/>
  <c r="Y143" i="55"/>
  <c r="X106" i="55"/>
  <c r="X108" i="56"/>
  <c r="X125" i="54"/>
  <c r="X124" i="54" s="1"/>
  <c r="X126" i="56"/>
  <c r="X3" i="54"/>
  <c r="Y124" i="54"/>
  <c r="Y124" i="56" s="1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7" i="56"/>
  <c r="X30" i="26"/>
  <c r="Y109" i="49"/>
  <c r="Y105" i="49" s="1"/>
  <c r="Y110" i="52"/>
  <c r="Y62" i="49"/>
  <c r="X138" i="29"/>
  <c r="Y30" i="15"/>
  <c r="X3" i="49"/>
  <c r="X105" i="49"/>
  <c r="X5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5" i="46"/>
  <c r="X144" i="44"/>
  <c r="X143" i="44" s="1"/>
  <c r="X145" i="46"/>
  <c r="X141" i="29"/>
  <c r="X105" i="45"/>
  <c r="X105" i="46" s="1"/>
  <c r="X106" i="46"/>
  <c r="X25" i="44"/>
  <c r="X24" i="44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X62" i="44"/>
  <c r="Y143" i="44"/>
  <c r="Y16" i="33"/>
  <c r="Y17" i="33" s="1"/>
  <c r="Y138" i="29"/>
  <c r="Y6" i="29"/>
  <c r="Y115" i="29"/>
  <c r="Y128" i="29" s="1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4" i="46"/>
  <c r="Y48" i="46"/>
  <c r="Y140" i="29"/>
  <c r="X111" i="29"/>
  <c r="X124" i="29" s="1"/>
  <c r="X117" i="29"/>
  <c r="X130" i="29" s="1"/>
  <c r="X13" i="26"/>
  <c r="X29" i="26"/>
  <c r="Y145" i="46"/>
  <c r="Y144" i="45"/>
  <c r="Y111" i="29"/>
  <c r="Y124" i="29" s="1"/>
  <c r="Y117" i="29"/>
  <c r="X29" i="28"/>
  <c r="X29" i="27"/>
  <c r="X23" i="26"/>
  <c r="Y45" i="46"/>
  <c r="X125" i="45"/>
  <c r="X127" i="46"/>
  <c r="Y18" i="36"/>
  <c r="X18" i="34"/>
  <c r="Y18" i="30"/>
  <c r="X112" i="29"/>
  <c r="X125" i="29" s="1"/>
  <c r="X118" i="29"/>
  <c r="X131" i="29" s="1"/>
  <c r="X7" i="28"/>
  <c r="Y25" i="45"/>
  <c r="Y43" i="45"/>
  <c r="X164" i="45"/>
  <c r="X165" i="46"/>
  <c r="X43" i="44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31" i="26"/>
  <c r="Y24" i="15"/>
  <c r="Y128" i="46"/>
  <c r="X81" i="44"/>
  <c r="X16" i="37"/>
  <c r="X17" i="37" s="1"/>
  <c r="X5" i="36"/>
  <c r="X3" i="36" s="1"/>
  <c r="X16" i="36"/>
  <c r="X17" i="36" s="1"/>
  <c r="Y135" i="29"/>
  <c r="Y143" i="29"/>
  <c r="X5" i="29"/>
  <c r="X17" i="29"/>
  <c r="X10" i="29"/>
  <c r="X22" i="29"/>
  <c r="X109" i="29"/>
  <c r="X122" i="29" s="1"/>
  <c r="X31" i="27"/>
  <c r="X19" i="26"/>
  <c r="X25" i="26"/>
  <c r="X21" i="28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X144" i="29"/>
  <c r="Y109" i="29"/>
  <c r="Y122" i="29" s="1"/>
  <c r="Y114" i="29"/>
  <c r="Y127" i="29" s="1"/>
  <c r="X17" i="28"/>
  <c r="Y22" i="16"/>
  <c r="Y30" i="16"/>
  <c r="Y20" i="29"/>
  <c r="Y7" i="29" s="1"/>
  <c r="Y24" i="29"/>
  <c r="X14" i="21"/>
  <c r="X27" i="20"/>
  <c r="X28" i="24"/>
  <c r="X28" i="27" s="1"/>
  <c r="X28" i="21"/>
  <c r="X32" i="24"/>
  <c r="X32" i="27" s="1"/>
  <c r="X32" i="21"/>
  <c r="X8" i="26"/>
  <c r="X12" i="26"/>
  <c r="Y30" i="23"/>
  <c r="Y27" i="19"/>
  <c r="Y27" i="23" s="1"/>
  <c r="Y12" i="15"/>
  <c r="Y4" i="11"/>
  <c r="Y17" i="11"/>
  <c r="Y17" i="14" s="1"/>
  <c r="Y17" i="17" s="1"/>
  <c r="Y18" i="14"/>
  <c r="Y18" i="17" s="1"/>
  <c r="X4" i="10"/>
  <c r="Y17" i="8"/>
  <c r="Y17" i="12" s="1"/>
  <c r="Y17" i="15" s="1"/>
  <c r="Y29" i="12"/>
  <c r="Y29" i="15" s="1"/>
  <c r="Y29" i="14"/>
  <c r="Y29" i="17" s="1"/>
  <c r="X12" i="29"/>
  <c r="X110" i="29"/>
  <c r="X123" i="29" s="1"/>
  <c r="X3" i="22"/>
  <c r="Y22" i="21"/>
  <c r="X6" i="27"/>
  <c r="X10" i="27"/>
  <c r="Y27" i="20"/>
  <c r="Y28" i="24"/>
  <c r="Y28" i="27" s="1"/>
  <c r="Y28" i="21"/>
  <c r="Y32" i="24"/>
  <c r="Y32" i="21"/>
  <c r="X17" i="19"/>
  <c r="X17" i="23" s="1"/>
  <c r="X17" i="26" s="1"/>
  <c r="X18" i="23"/>
  <c r="X18" i="26" s="1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X31" i="16"/>
  <c r="Y31" i="15"/>
  <c r="Y110" i="29"/>
  <c r="Y123" i="29" s="1"/>
  <c r="X20" i="24"/>
  <c r="X20" i="27" s="1"/>
  <c r="X20" i="21"/>
  <c r="X24" i="24"/>
  <c r="X24" i="27" s="1"/>
  <c r="X24" i="21"/>
  <c r="Y17" i="19"/>
  <c r="Y18" i="23"/>
  <c r="Y6" i="16"/>
  <c r="Y28" i="15"/>
  <c r="X23" i="16"/>
  <c r="Y19" i="15"/>
  <c r="Y23" i="15"/>
  <c r="Y28" i="26"/>
  <c r="Y4" i="22"/>
  <c r="Y5" i="25"/>
  <c r="Y17" i="22"/>
  <c r="X10" i="21"/>
  <c r="X18" i="21"/>
  <c r="X15" i="20"/>
  <c r="X15" i="21" s="1"/>
  <c r="X16" i="24"/>
  <c r="X16" i="21"/>
  <c r="Y20" i="24"/>
  <c r="Y20" i="21"/>
  <c r="Y24" i="24"/>
  <c r="Y24" i="27" s="1"/>
  <c r="Y24" i="21"/>
  <c r="Y4" i="19"/>
  <c r="X32" i="26"/>
  <c r="Y18" i="16"/>
  <c r="Y26" i="16"/>
  <c r="Y11" i="15"/>
  <c r="Y18" i="21"/>
  <c r="Y15" i="20"/>
  <c r="Y15" i="21" s="1"/>
  <c r="Y16" i="24"/>
  <c r="Y16" i="21"/>
  <c r="X30" i="27"/>
  <c r="X6" i="23"/>
  <c r="X6" i="26" s="1"/>
  <c r="X4" i="19"/>
  <c r="X4" i="21" s="1"/>
  <c r="X10" i="26"/>
  <c r="Y20" i="15"/>
  <c r="Y23" i="10"/>
  <c r="X11" i="16"/>
  <c r="X5" i="25"/>
  <c r="X5" i="28" s="1"/>
  <c r="Y23" i="26"/>
  <c r="X4" i="24"/>
  <c r="X4" i="27" s="1"/>
  <c r="X8" i="24"/>
  <c r="X8" i="27" s="1"/>
  <c r="X8" i="21"/>
  <c r="X12" i="24"/>
  <c r="X12" i="27" s="1"/>
  <c r="X12" i="21"/>
  <c r="Y8" i="17"/>
  <c r="Y20" i="17"/>
  <c r="Y8" i="15"/>
  <c r="Y32" i="15"/>
  <c r="Y4" i="7"/>
  <c r="Y3" i="7" s="1"/>
  <c r="Y16" i="13" s="1"/>
  <c r="Y14" i="7"/>
  <c r="Y14" i="13" s="1"/>
  <c r="Y14" i="16" s="1"/>
  <c r="Y5" i="12"/>
  <c r="Y5" i="15" s="1"/>
  <c r="Y9" i="15"/>
  <c r="Y13" i="15"/>
  <c r="Y24" i="26"/>
  <c r="X6" i="21"/>
  <c r="Y26" i="21"/>
  <c r="Y4" i="20"/>
  <c r="Y8" i="24"/>
  <c r="Y8" i="21"/>
  <c r="Y12" i="24"/>
  <c r="Y12" i="21"/>
  <c r="X17" i="20"/>
  <c r="Y10" i="16"/>
  <c r="Y21" i="14"/>
  <c r="Y21" i="17" s="1"/>
  <c r="Y31" i="10"/>
  <c r="Y29" i="13"/>
  <c r="Y29" i="16" s="1"/>
  <c r="Y29" i="10"/>
  <c r="Y27" i="7"/>
  <c r="Y27" i="13" s="1"/>
  <c r="Y27" i="16" s="1"/>
  <c r="X7" i="10"/>
  <c r="X11" i="10"/>
  <c r="X19" i="10"/>
  <c r="X23" i="10"/>
  <c r="X31" i="10"/>
  <c r="X17" i="9"/>
  <c r="X27" i="8"/>
  <c r="X27" i="12" s="1"/>
  <c r="X17" i="7"/>
  <c r="X17" i="12" s="1"/>
  <c r="X28" i="25"/>
  <c r="X28" i="28" s="1"/>
  <c r="X18" i="24"/>
  <c r="X18" i="27" s="1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Y124" i="46" l="1"/>
  <c r="X28" i="6"/>
  <c r="X143" i="56"/>
  <c r="Y251" i="66"/>
  <c r="Y251" i="69"/>
  <c r="X82" i="62"/>
  <c r="X25" i="16"/>
  <c r="Y32" i="26"/>
  <c r="Y29" i="26"/>
  <c r="X29" i="15"/>
  <c r="Y26" i="27"/>
  <c r="X17" i="15"/>
  <c r="X25" i="62"/>
  <c r="X161" i="63"/>
  <c r="X13" i="16"/>
  <c r="X9" i="16"/>
  <c r="X16" i="29"/>
  <c r="Y14" i="23"/>
  <c r="Y14" i="26" s="1"/>
  <c r="X136" i="65"/>
  <c r="Y19" i="26"/>
  <c r="X121" i="6"/>
  <c r="Y21" i="28"/>
  <c r="Y125" i="53"/>
  <c r="Y20" i="26"/>
  <c r="Y8" i="26"/>
  <c r="Y18" i="27"/>
  <c r="Y5" i="26"/>
  <c r="X3" i="9"/>
  <c r="Y152" i="6"/>
  <c r="Y19" i="27"/>
  <c r="X21" i="16"/>
  <c r="Y128" i="6"/>
  <c r="Y16" i="26"/>
  <c r="Y7" i="28"/>
  <c r="Y9" i="26"/>
  <c r="Y5" i="27"/>
  <c r="Y29" i="62"/>
  <c r="Y29" i="28"/>
  <c r="Y110" i="62"/>
  <c r="Y8" i="61"/>
  <c r="Y14" i="27"/>
  <c r="Y22" i="26"/>
  <c r="Y25" i="26"/>
  <c r="Y329" i="66"/>
  <c r="Y18" i="28"/>
  <c r="X4" i="13"/>
  <c r="X4" i="16" s="1"/>
  <c r="Y8" i="27"/>
  <c r="Y165" i="61"/>
  <c r="X27" i="17"/>
  <c r="Y132" i="6"/>
  <c r="X4" i="14"/>
  <c r="X4" i="17" s="1"/>
  <c r="Y110" i="61"/>
  <c r="X27" i="16"/>
  <c r="X24" i="46"/>
  <c r="Y22" i="27"/>
  <c r="X3" i="7"/>
  <c r="Y17" i="25"/>
  <c r="Y17" i="28" s="1"/>
  <c r="Y26" i="26"/>
  <c r="Y7" i="26"/>
  <c r="Y27" i="26"/>
  <c r="Y129" i="62"/>
  <c r="Y67" i="61"/>
  <c r="Y66" i="61" s="1"/>
  <c r="Y12" i="27"/>
  <c r="Y147" i="62"/>
  <c r="Y9" i="27"/>
  <c r="Y21" i="26"/>
  <c r="Y30" i="26"/>
  <c r="X7" i="16"/>
  <c r="Y48" i="61"/>
  <c r="Y129" i="61"/>
  <c r="X14" i="23"/>
  <c r="X14" i="26" s="1"/>
  <c r="Y4" i="51"/>
  <c r="X81" i="46"/>
  <c r="X62" i="46"/>
  <c r="Y5" i="28"/>
  <c r="X122" i="6"/>
  <c r="Y6" i="27"/>
  <c r="Y133" i="72"/>
  <c r="Y106" i="51"/>
  <c r="X27" i="15"/>
  <c r="Y328" i="65"/>
  <c r="X19" i="17"/>
  <c r="X133" i="72"/>
  <c r="Y130" i="6"/>
  <c r="Y19" i="28"/>
  <c r="X44" i="63"/>
  <c r="Y81" i="56"/>
  <c r="X25" i="15"/>
  <c r="X19" i="16"/>
  <c r="X43" i="54"/>
  <c r="X43" i="56" s="1"/>
  <c r="Y63" i="56"/>
  <c r="Y32" i="27"/>
  <c r="X133" i="71"/>
  <c r="Y20" i="6"/>
  <c r="X152" i="6"/>
  <c r="Y136" i="65"/>
  <c r="Y6" i="28"/>
  <c r="X13" i="15"/>
  <c r="Y18" i="26"/>
  <c r="X9" i="15"/>
  <c r="Y15" i="26"/>
  <c r="Y43" i="46"/>
  <c r="X290" i="69"/>
  <c r="Y86" i="62"/>
  <c r="Y27" i="28"/>
  <c r="X328" i="65"/>
  <c r="X553" i="68"/>
  <c r="X424" i="65"/>
  <c r="X19" i="15"/>
  <c r="Y315" i="71"/>
  <c r="X7" i="15"/>
  <c r="Y24" i="56"/>
  <c r="Y121" i="6"/>
  <c r="X153" i="6"/>
  <c r="Y169" i="6"/>
  <c r="X24" i="56"/>
  <c r="Y122" i="6"/>
  <c r="Y120" i="6"/>
  <c r="Y269" i="66"/>
  <c r="X4" i="15"/>
  <c r="Y17" i="27"/>
  <c r="Y17" i="31"/>
  <c r="X329" i="66"/>
  <c r="Y167" i="6"/>
  <c r="Y153" i="6"/>
  <c r="Y166" i="6"/>
  <c r="Y43" i="56"/>
  <c r="Y155" i="6"/>
  <c r="Y67" i="62"/>
  <c r="Y165" i="62"/>
  <c r="Y164" i="62" s="1"/>
  <c r="Y30" i="28"/>
  <c r="Y30" i="27"/>
  <c r="Y142" i="68"/>
  <c r="Y166" i="68" s="1"/>
  <c r="X5" i="16"/>
  <c r="X5" i="15"/>
  <c r="Y20" i="27"/>
  <c r="Y12" i="26"/>
  <c r="Y25" i="27"/>
  <c r="X144" i="46"/>
  <c r="Y48" i="62"/>
  <c r="Y29" i="61"/>
  <c r="Y28" i="61" s="1"/>
  <c r="Y86" i="61"/>
  <c r="Y8" i="28"/>
  <c r="Y7" i="27"/>
  <c r="Y13" i="27"/>
  <c r="Y6" i="26"/>
  <c r="X7" i="17"/>
  <c r="Y17" i="23"/>
  <c r="Y17" i="26" s="1"/>
  <c r="Y131" i="29"/>
  <c r="Y21" i="27"/>
  <c r="Y82" i="56"/>
  <c r="Y167" i="68"/>
  <c r="Y8" i="62"/>
  <c r="Y147" i="61"/>
  <c r="Y409" i="71" s="1"/>
  <c r="Y408" i="71" s="1"/>
  <c r="Y13" i="26"/>
  <c r="Y29" i="27"/>
  <c r="X3" i="20"/>
  <c r="X128" i="29"/>
  <c r="X130" i="6"/>
  <c r="X224" i="72"/>
  <c r="X242" i="72"/>
  <c r="X260" i="71"/>
  <c r="X242" i="71"/>
  <c r="X224" i="71"/>
  <c r="X232" i="67"/>
  <c r="X162" i="53"/>
  <c r="X144" i="52"/>
  <c r="X82" i="52"/>
  <c r="X44" i="52"/>
  <c r="Y442" i="72"/>
  <c r="Y424" i="72"/>
  <c r="Y406" i="72"/>
  <c r="Y424" i="71"/>
  <c r="Y442" i="71"/>
  <c r="Y406" i="71"/>
  <c r="Y162" i="63"/>
  <c r="Y144" i="63"/>
  <c r="Y162" i="62"/>
  <c r="Y144" i="62"/>
  <c r="Y162" i="61"/>
  <c r="Y144" i="61"/>
  <c r="Y17" i="21"/>
  <c r="Y14" i="12"/>
  <c r="Y14" i="15" s="1"/>
  <c r="Y137" i="29"/>
  <c r="Y18" i="37"/>
  <c r="X491" i="64"/>
  <c r="X27" i="23"/>
  <c r="X27" i="26" s="1"/>
  <c r="Y290" i="69"/>
  <c r="X3" i="25"/>
  <c r="X18" i="31"/>
  <c r="X44" i="46"/>
  <c r="X43" i="45"/>
  <c r="X43" i="46" s="1"/>
  <c r="Y16" i="12"/>
  <c r="X3" i="56"/>
  <c r="X137" i="70"/>
  <c r="X332" i="69"/>
  <c r="X424" i="66"/>
  <c r="Y334" i="68"/>
  <c r="Y279" i="64"/>
  <c r="Y290" i="67"/>
  <c r="Y328" i="67" s="1"/>
  <c r="Y134" i="6"/>
  <c r="X18" i="36"/>
  <c r="X18" i="37"/>
  <c r="X124" i="55"/>
  <c r="X124" i="56" s="1"/>
  <c r="Y328" i="69"/>
  <c r="X18" i="35"/>
  <c r="Y130" i="29"/>
  <c r="Y162" i="46"/>
  <c r="X406" i="64"/>
  <c r="Y140" i="69"/>
  <c r="X105" i="63"/>
  <c r="X512" i="64"/>
  <c r="X511" i="64" s="1"/>
  <c r="X63" i="63"/>
  <c r="X62" i="63" s="1"/>
  <c r="X13" i="6"/>
  <c r="Y18" i="32"/>
  <c r="X117" i="69"/>
  <c r="X136" i="69" s="1"/>
  <c r="Y142" i="29"/>
  <c r="X143" i="46"/>
  <c r="Y3" i="56"/>
  <c r="Y115" i="71"/>
  <c r="Y270" i="70"/>
  <c r="Y269" i="70" s="1"/>
  <c r="Y251" i="67"/>
  <c r="Y62" i="53"/>
  <c r="Y63" i="52"/>
  <c r="Y82" i="51"/>
  <c r="Y117" i="70"/>
  <c r="Y136" i="70" s="1"/>
  <c r="X3" i="13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441" i="72"/>
  <c r="Y512" i="64"/>
  <c r="Y511" i="64" s="1"/>
  <c r="Y63" i="63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Y82" i="61"/>
  <c r="X3" i="8"/>
  <c r="X3" i="10" s="1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7" i="61"/>
  <c r="Y474" i="64"/>
  <c r="Y473" i="64" s="1"/>
  <c r="Y164" i="61"/>
  <c r="Y161" i="61" s="1"/>
  <c r="Y409" i="72"/>
  <c r="Y408" i="72" s="1"/>
  <c r="Y44" i="61"/>
  <c r="Y3" i="20"/>
  <c r="Y4" i="24"/>
  <c r="Y4" i="27" s="1"/>
  <c r="Y4" i="21"/>
  <c r="Y15" i="12"/>
  <c r="Y15" i="15" s="1"/>
  <c r="Y16" i="15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491" i="64"/>
  <c r="Y447" i="65"/>
  <c r="Y446" i="65" s="1"/>
  <c r="Y28" i="62"/>
  <c r="Y66" i="62"/>
  <c r="Y447" i="67"/>
  <c r="Y446" i="67" s="1"/>
  <c r="Y128" i="6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62" i="51"/>
  <c r="X129" i="51"/>
  <c r="X48" i="51"/>
  <c r="X165" i="52"/>
  <c r="X110" i="52"/>
  <c r="X147" i="52"/>
  <c r="X67" i="52"/>
  <c r="X29" i="52"/>
  <c r="X8" i="52"/>
  <c r="X67" i="51"/>
  <c r="X29" i="51"/>
  <c r="X8" i="51"/>
  <c r="X162" i="52"/>
  <c r="X129" i="52"/>
  <c r="X48" i="52"/>
  <c r="X86" i="51"/>
  <c r="X144" i="53"/>
  <c r="X144" i="51"/>
  <c r="X86" i="52"/>
  <c r="X4" i="53"/>
  <c r="X311" i="68"/>
  <c r="X260" i="72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146" i="62"/>
  <c r="Y427" i="71"/>
  <c r="Y426" i="71" s="1"/>
  <c r="Y423" i="71" s="1"/>
  <c r="Y3" i="8"/>
  <c r="Y4" i="12"/>
  <c r="Y4" i="15" s="1"/>
  <c r="X3" i="24"/>
  <c r="X3" i="19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69"/>
  <c r="Y424" i="67"/>
  <c r="Y462" i="66"/>
  <c r="Y461" i="66" s="1"/>
  <c r="Y44" i="63"/>
  <c r="Y43" i="63" s="1"/>
  <c r="Y47" i="61"/>
  <c r="Y428" i="66"/>
  <c r="Y427" i="66" s="1"/>
  <c r="Y85" i="61"/>
  <c r="Y533" i="68"/>
  <c r="Y532" i="68" s="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24" i="70"/>
  <c r="Y424" i="66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85" i="62"/>
  <c r="Y557" i="68"/>
  <c r="Y556" i="68" s="1"/>
  <c r="Y7" i="62"/>
  <c r="Y495" i="64"/>
  <c r="Y494" i="64" s="1"/>
  <c r="Y128" i="62"/>
  <c r="Y447" i="70"/>
  <c r="Y446" i="70" s="1"/>
  <c r="Y109" i="61"/>
  <c r="Y428" i="69"/>
  <c r="Y427" i="69" s="1"/>
  <c r="X251" i="70" l="1"/>
  <c r="Y106" i="61"/>
  <c r="Y82" i="62"/>
  <c r="Y470" i="64"/>
  <c r="Y443" i="65"/>
  <c r="Y124" i="52"/>
  <c r="Y428" i="67"/>
  <c r="Y427" i="67" s="1"/>
  <c r="Y423" i="67" s="1"/>
  <c r="Y428" i="65"/>
  <c r="Y427" i="65" s="1"/>
  <c r="X423" i="70"/>
  <c r="Y146" i="61"/>
  <c r="Y143" i="61" s="1"/>
  <c r="Y462" i="70"/>
  <c r="Y461" i="70" s="1"/>
  <c r="Y24" i="51"/>
  <c r="X25" i="52"/>
  <c r="X251" i="65"/>
  <c r="Y4" i="63"/>
  <c r="Y3" i="63" s="1"/>
  <c r="Y106" i="63"/>
  <c r="Y424" i="65"/>
  <c r="Y423" i="65" s="1"/>
  <c r="Y441" i="71"/>
  <c r="X63" i="51"/>
  <c r="Y25" i="63"/>
  <c r="Y24" i="63" s="1"/>
  <c r="Y106" i="62"/>
  <c r="Y105" i="62" s="1"/>
  <c r="Y161" i="63"/>
  <c r="X106" i="52"/>
  <c r="Y461" i="69"/>
  <c r="Y427" i="72"/>
  <c r="Y426" i="72" s="1"/>
  <c r="Y423" i="72" s="1"/>
  <c r="Y553" i="68"/>
  <c r="Y552" i="68" s="1"/>
  <c r="X3" i="62"/>
  <c r="Y462" i="65"/>
  <c r="Y461" i="65" s="1"/>
  <c r="Y24" i="52"/>
  <c r="Y62" i="63"/>
  <c r="Y423" i="66"/>
  <c r="Y125" i="61"/>
  <c r="Y124" i="61" s="1"/>
  <c r="Y4" i="62"/>
  <c r="Y3" i="62" s="1"/>
  <c r="Y44" i="62"/>
  <c r="Y43" i="62" s="1"/>
  <c r="Y125" i="63"/>
  <c r="Y124" i="63" s="1"/>
  <c r="X270" i="66"/>
  <c r="X269" i="66" s="1"/>
  <c r="Y43" i="51"/>
  <c r="Y405" i="71"/>
  <c r="Y105" i="52"/>
  <c r="X423" i="66"/>
  <c r="Y25" i="61"/>
  <c r="Y24" i="61" s="1"/>
  <c r="Y577" i="68"/>
  <c r="Y576" i="68" s="1"/>
  <c r="Y62" i="52"/>
  <c r="Y529" i="68"/>
  <c r="Y528" i="68" s="1"/>
  <c r="Y4" i="61"/>
  <c r="Y3" i="61" s="1"/>
  <c r="Y143" i="63"/>
  <c r="Y105" i="63"/>
  <c r="Y405" i="72"/>
  <c r="Y469" i="64"/>
  <c r="Y161" i="62"/>
  <c r="Y81" i="51"/>
  <c r="Y443" i="67"/>
  <c r="Y442" i="67" s="1"/>
  <c r="X3" i="29"/>
  <c r="Y278" i="64"/>
  <c r="Y442" i="65"/>
  <c r="Y63" i="61"/>
  <c r="Y62" i="61" s="1"/>
  <c r="Y462" i="67"/>
  <c r="Y461" i="67" s="1"/>
  <c r="Y443" i="70"/>
  <c r="Y442" i="70" s="1"/>
  <c r="Y143" i="62"/>
  <c r="X490" i="64"/>
  <c r="Y250" i="67"/>
  <c r="Y82" i="63"/>
  <c r="Y81" i="63" s="1"/>
  <c r="X259" i="71"/>
  <c r="Y63" i="62"/>
  <c r="Y62" i="62" s="1"/>
  <c r="Y443" i="66"/>
  <c r="Y442" i="66" s="1"/>
  <c r="Y424" i="69"/>
  <c r="Y423" i="69" s="1"/>
  <c r="Y442" i="69"/>
  <c r="Y25" i="62"/>
  <c r="Y24" i="62" s="1"/>
  <c r="Y125" i="62"/>
  <c r="Y124" i="62" s="1"/>
  <c r="Y423" i="70"/>
  <c r="X442" i="69"/>
  <c r="X3" i="17"/>
  <c r="X134" i="29"/>
  <c r="Y3" i="14"/>
  <c r="X3" i="12"/>
  <c r="X136" i="66"/>
  <c r="X232" i="70"/>
  <c r="X270" i="67"/>
  <c r="X269" i="67" s="1"/>
  <c r="X125" i="52"/>
  <c r="X25" i="51"/>
  <c r="X152" i="64"/>
  <c r="X3" i="61"/>
  <c r="Y231" i="65"/>
  <c r="X118" i="6"/>
  <c r="X3" i="23"/>
  <c r="X3" i="46"/>
  <c r="X3" i="27"/>
  <c r="X139" i="29"/>
  <c r="X3" i="16"/>
  <c r="Y3" i="25"/>
  <c r="X3" i="21"/>
  <c r="X259" i="72"/>
  <c r="X270" i="69"/>
  <c r="X269" i="69" s="1"/>
  <c r="X232" i="65"/>
  <c r="X44" i="51"/>
  <c r="X4" i="51"/>
  <c r="X161" i="53"/>
  <c r="X63" i="52"/>
  <c r="X125" i="51"/>
  <c r="Y286" i="68"/>
  <c r="X166" i="68"/>
  <c r="Y3" i="46"/>
  <c r="Y133" i="71"/>
  <c r="X3" i="28"/>
  <c r="X335" i="68"/>
  <c r="X334" i="68" s="1"/>
  <c r="X3" i="53"/>
  <c r="Y134" i="29"/>
  <c r="X62" i="61"/>
  <c r="Y3" i="12"/>
  <c r="X251" i="69"/>
  <c r="X106" i="51"/>
  <c r="Y3" i="23"/>
  <c r="X96" i="6"/>
  <c r="X57" i="6"/>
  <c r="X52" i="6"/>
  <c r="X55" i="6"/>
  <c r="X54" i="6"/>
  <c r="X58" i="6"/>
  <c r="X56" i="6"/>
  <c r="X279" i="64"/>
  <c r="X143" i="53"/>
  <c r="X82" i="53"/>
  <c r="X81" i="53" s="1"/>
  <c r="X28" i="51"/>
  <c r="X236" i="65"/>
  <c r="X235" i="65" s="1"/>
  <c r="X66" i="51"/>
  <c r="X236" i="67"/>
  <c r="X235" i="67" s="1"/>
  <c r="X231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257" i="64"/>
  <c r="X469" i="64"/>
  <c r="Y3" i="52"/>
  <c r="Y87" i="6"/>
  <c r="X258" i="64"/>
  <c r="X7" i="52"/>
  <c r="X283" i="64"/>
  <c r="X282" i="64" s="1"/>
  <c r="Y3" i="13"/>
  <c r="Y3" i="10"/>
  <c r="Y43" i="61"/>
  <c r="Y81" i="62"/>
  <c r="X105" i="62"/>
  <c r="Y81" i="61"/>
  <c r="X442" i="65"/>
  <c r="X442" i="70"/>
  <c r="Y62" i="51"/>
  <c r="X251" i="67"/>
  <c r="X47" i="52"/>
  <c r="X43" i="52" s="1"/>
  <c r="X255" i="66"/>
  <c r="X254" i="66" s="1"/>
  <c r="X7" i="5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5" i="16" s="1"/>
  <c r="X16" i="16"/>
  <c r="X109" i="52"/>
  <c r="X255" i="69"/>
  <c r="X254" i="69" s="1"/>
  <c r="X47" i="51"/>
  <c r="X236" i="66"/>
  <c r="X235" i="66" s="1"/>
  <c r="X128" i="51"/>
  <c r="X236" i="70"/>
  <c r="X235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4" i="52" s="1"/>
  <c r="X255" i="65"/>
  <c r="X254" i="65" s="1"/>
  <c r="X250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105" i="52" l="1"/>
  <c r="X62" i="51"/>
  <c r="X43" i="51"/>
  <c r="X62" i="52"/>
  <c r="X231" i="70"/>
  <c r="X3" i="52"/>
  <c r="X124" i="52"/>
  <c r="X24" i="51"/>
  <c r="X3" i="51"/>
  <c r="X124" i="51"/>
  <c r="X250" i="69"/>
  <c r="X250" i="66"/>
  <c r="X105" i="51"/>
  <c r="X231" i="65"/>
  <c r="Y3" i="27"/>
  <c r="Y3" i="15"/>
  <c r="Y3" i="28"/>
  <c r="Y3" i="16"/>
  <c r="X3" i="26"/>
  <c r="X231" i="66"/>
  <c r="Y3" i="26"/>
  <c r="Y3" i="17"/>
  <c r="Y139" i="29"/>
  <c r="Y133" i="29" s="1"/>
  <c r="X3" i="15"/>
  <c r="X133" i="29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F28" i="6" l="1"/>
  <c r="L28" i="6"/>
  <c r="T28" i="6"/>
  <c r="B28" i="6"/>
  <c r="N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98" i="65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290" i="65" s="1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47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212" i="69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4" i="56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53" i="64" l="1"/>
  <c r="W81" i="54"/>
  <c r="W164" i="49"/>
  <c r="W161" i="49" s="1"/>
  <c r="W214" i="68"/>
  <c r="W442" i="71"/>
  <c r="W406" i="71"/>
  <c r="W144" i="63"/>
  <c r="W162" i="63"/>
  <c r="W144" i="62"/>
  <c r="W162" i="61"/>
  <c r="W144" i="61"/>
  <c r="W260" i="72"/>
  <c r="W242" i="72"/>
  <c r="W224" i="72"/>
  <c r="W260" i="71"/>
  <c r="W242" i="71"/>
  <c r="W224" i="71"/>
  <c r="W162" i="53"/>
  <c r="W144" i="53"/>
  <c r="W162" i="52"/>
  <c r="W144" i="52"/>
  <c r="W162" i="51"/>
  <c r="W144" i="5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424" i="72"/>
  <c r="W162" i="62"/>
  <c r="W406" i="72"/>
  <c r="W442" i="72"/>
  <c r="W424" i="71"/>
  <c r="W12" i="15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511" i="64" s="1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69" i="4"/>
  <c r="B57" i="4"/>
  <c r="B61" i="4"/>
  <c r="B29" i="4"/>
  <c r="B81" i="4"/>
  <c r="B36" i="4"/>
  <c r="B34" i="4"/>
  <c r="B21" i="4"/>
  <c r="B25" i="4"/>
  <c r="B70" i="4"/>
  <c r="B55" i="4"/>
  <c r="B12" i="4"/>
  <c r="B84" i="4"/>
  <c r="B72" i="4"/>
  <c r="B73" i="4"/>
  <c r="B22" i="4"/>
  <c r="B23" i="4"/>
  <c r="B33" i="4"/>
  <c r="B82" i="4"/>
  <c r="B24" i="4"/>
  <c r="B35" i="4"/>
  <c r="B44" i="4"/>
  <c r="B13" i="4"/>
  <c r="B45" i="4"/>
  <c r="B15" i="4"/>
  <c r="B67" i="4"/>
  <c r="B9" i="4"/>
  <c r="B20" i="4"/>
  <c r="B83" i="4"/>
  <c r="B60" i="4"/>
  <c r="B71" i="4"/>
  <c r="B49" i="4"/>
  <c r="B52" i="4"/>
  <c r="B68" i="4"/>
  <c r="B46" i="4"/>
  <c r="B8" i="4"/>
  <c r="B38" i="4"/>
  <c r="B66" i="4"/>
  <c r="B76" i="4"/>
  <c r="B30" i="4"/>
  <c r="B16" i="4"/>
  <c r="B54" i="4"/>
  <c r="B53" i="4"/>
  <c r="B11" i="4"/>
  <c r="B79" i="4"/>
  <c r="B28" i="4"/>
  <c r="B47" i="4"/>
  <c r="B41" i="4"/>
  <c r="B56" i="4"/>
  <c r="B59" i="4"/>
  <c r="B39" i="4"/>
  <c r="B77" i="4"/>
  <c r="B7" i="4"/>
  <c r="B64" i="4"/>
  <c r="B26" i="4"/>
  <c r="B4" i="4"/>
  <c r="B65" i="4"/>
  <c r="B48" i="4"/>
  <c r="B14" i="4"/>
  <c r="B27" i="4"/>
  <c r="B78" i="4"/>
  <c r="B40" i="4"/>
  <c r="B80" i="4"/>
  <c r="B17" i="4"/>
  <c r="B37" i="4"/>
  <c r="B10" i="4"/>
  <c r="B58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" i="29" s="1"/>
  <c r="B130" i="29"/>
  <c r="B17" i="36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F3" i="29" l="1"/>
  <c r="G16" i="29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3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408" i="68" l="1"/>
  <c r="Q81" i="56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<sst xmlns="http://schemas.openxmlformats.org/spreadsheetml/2006/main" count="18216" uniqueCount="4948">
  <si>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</si>
  <si>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</si>
  <si>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</si>
  <si>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</si>
  <si>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</si>
  <si>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</si>
  <si>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</si>
  <si>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</si>
  <si>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</si>
  <si>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</si>
  <si>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</si>
  <si>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</si>
  <si>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</si>
  <si>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</si>
  <si>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</si>
  <si>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</si>
  <si>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</si>
  <si>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</si>
  <si>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</si>
  <si>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</si>
  <si>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</si>
  <si>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</si>
  <si>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</si>
  <si>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</si>
  <si>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</si>
  <si>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</si>
  <si>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</si>
  <si>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</si>
  <si>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</si>
  <si>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</si>
  <si>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</si>
  <si>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</si>
  <si>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</si>
  <si>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</si>
  <si>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</si>
  <si>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</si>
  <si>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</si>
  <si>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</si>
  <si>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</si>
  <si>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</si>
  <si>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</si>
  <si>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</si>
  <si>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</si>
  <si>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</si>
  <si>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</si>
  <si>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</si>
  <si>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</si>
  <si>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</si>
  <si>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</si>
  <si>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</si>
  <si>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</si>
  <si>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</si>
  <si>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</si>
  <si>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</si>
  <si>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</si>
  <si>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</si>
  <si>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</si>
  <si>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</si>
  <si>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</si>
  <si>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</si>
  <si>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</si>
  <si>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</si>
  <si>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</si>
  <si>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</si>
  <si>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</si>
  <si>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</si>
  <si>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</si>
  <si>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</si>
  <si>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</si>
  <si>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</si>
  <si>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</si>
  <si>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</si>
  <si>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</si>
  <si>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</si>
  <si>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</si>
  <si>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</si>
  <si>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</si>
  <si>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</si>
  <si>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</si>
  <si>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</si>
  <si>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</si>
  <si>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</si>
  <si>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</si>
  <si>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</si>
  <si>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</si>
  <si>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</si>
  <si>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</si>
  <si>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</si>
  <si>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</si>
  <si>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</si>
  <si>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</si>
  <si>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</si>
  <si>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</si>
  <si>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</si>
  <si>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</si>
  <si>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</si>
  <si>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</si>
  <si>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</si>
  <si>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</si>
  <si>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</si>
  <si>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</si>
  <si>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</si>
  <si>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</si>
  <si>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</si>
  <si>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</si>
  <si>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</si>
  <si>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</si>
  <si>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</si>
  <si>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</si>
  <si>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</si>
  <si>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</si>
  <si>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</si>
  <si>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</si>
  <si>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</si>
  <si>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</si>
  <si>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</si>
  <si>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</si>
  <si>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</si>
  <si>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</si>
  <si>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</si>
  <si>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</si>
  <si>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</si>
  <si>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</si>
  <si>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</si>
  <si>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</si>
  <si>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</si>
  <si>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</si>
  <si>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</si>
  <si>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</si>
  <si>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</si>
  <si>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</si>
  <si>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</si>
  <si>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</si>
  <si>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</si>
  <si>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</si>
  <si>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</si>
  <si>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</si>
  <si>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</si>
  <si>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</si>
  <si>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</si>
  <si>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</si>
  <si>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</si>
  <si>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</si>
  <si>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</si>
  <si>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</si>
  <si>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</si>
  <si>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</si>
  <si>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</si>
  <si>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</si>
  <si>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</si>
  <si>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</si>
  <si>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</si>
  <si>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</si>
  <si>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</si>
  <si>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</si>
  <si>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</si>
  <si>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</si>
  <si>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</si>
  <si>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</si>
  <si>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</si>
  <si>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</si>
  <si>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</si>
  <si>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</si>
  <si>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</si>
  <si>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</si>
  <si>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</si>
  <si>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</si>
  <si>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</si>
  <si>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</si>
  <si>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</si>
  <si>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</si>
  <si>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</si>
  <si>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</si>
  <si>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</si>
  <si>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</si>
  <si>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</si>
  <si>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</si>
  <si>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</si>
  <si>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</si>
  <si>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</si>
  <si>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</si>
  <si>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</si>
  <si>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</si>
  <si>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</si>
  <si>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</si>
  <si>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</si>
  <si>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</si>
  <si>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</si>
  <si>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</si>
  <si>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</si>
  <si>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</si>
  <si>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</si>
  <si>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</si>
  <si>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</si>
  <si>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</si>
  <si>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</si>
  <si>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</si>
  <si>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</si>
  <si>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</si>
  <si>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</si>
  <si>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</si>
  <si>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</si>
  <si>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</si>
  <si>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</si>
  <si>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</si>
  <si>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</si>
  <si>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</si>
  <si>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</si>
  <si>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</si>
  <si>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</si>
  <si>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</si>
  <si>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</si>
  <si>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</si>
  <si>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</si>
  <si>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</si>
  <si>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</si>
  <si>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IE</t>
  </si>
  <si>
    <t>Ireland</t>
  </si>
  <si>
    <t>Household consumption expenditure (M€2023)</t>
  </si>
  <si>
    <t>Household consumption expenditure per capita (€2023)</t>
  </si>
  <si>
    <t>Household consumption expenditure per household (€2023)</t>
  </si>
  <si>
    <t>IE - Residential sector summary</t>
  </si>
  <si>
    <t>Macro.Meuro2015.IE.ConsumptionExpenditure</t>
  </si>
  <si>
    <t>Macro.number.IE.Population</t>
  </si>
  <si>
    <t>NUM.number.IE.Res.HH</t>
  </si>
  <si>
    <t>SurfaceArea.ksqm.IE.Res.HH</t>
  </si>
  <si>
    <t>NUM.number.IE.Res.HHnew</t>
  </si>
  <si>
    <t>SurfaceArea.ksqm.IE.Res.HHnew</t>
  </si>
  <si>
    <t>HDD.Celsius.IE.Actual</t>
  </si>
  <si>
    <t>HDD.Celsius.IE.Mean</t>
  </si>
  <si>
    <t>HDD.ratio.IE.Relative</t>
  </si>
  <si>
    <t>FEC.ktoe.IE.ES.Res</t>
  </si>
  <si>
    <t>FEC.ktoe.IE.ES.Res.Solids</t>
  </si>
  <si>
    <t>FEC.ktoe.IE.ES.Res.LPG</t>
  </si>
  <si>
    <t>FEC.ktoe.IE.ES.Res.Oil</t>
  </si>
  <si>
    <t>FEC.ktoe.IE.ES.Res.NG</t>
  </si>
  <si>
    <t>FEC.ktoe.IE.ES.Res.Biomass_Waste</t>
  </si>
  <si>
    <t>FEC.ktoe.IE.ES.Res.Biogas</t>
  </si>
  <si>
    <t>FEC.ktoe.IE.ES.Res.LiqBio</t>
  </si>
  <si>
    <t>FEC.ktoe.IE.ES.Res.Solar</t>
  </si>
  <si>
    <t>FEC.ktoe.IE.ES.Res.Geo</t>
  </si>
  <si>
    <t>FEC.ktoe.IE.ES.Res.Ambient</t>
  </si>
  <si>
    <t>FEC.ktoe.IE.ES.Res.Steam_Distr</t>
  </si>
  <si>
    <t>FEC.ktoe.IE.ES.Res.Elec</t>
  </si>
  <si>
    <t>FEC.ktoe.IE.Res.HH</t>
  </si>
  <si>
    <t>FEC.ktoe.IE.Res.HH.Thermal</t>
  </si>
  <si>
    <t>FEC.ktoe.IE.Res.HH.Thermal.SH</t>
  </si>
  <si>
    <t>FEC.ktoe.IE.Res.HH.Thermal.SC</t>
  </si>
  <si>
    <t>FEC.ktoe.IE.Res.HH.Thermal.WH</t>
  </si>
  <si>
    <t>FEC.ktoe.IE.Res.HH.Thermal.CO</t>
  </si>
  <si>
    <t>FEC.ktoe.IE.Res.HH.Appl</t>
  </si>
  <si>
    <t>EMI.ktCO2.IE.ES.Res</t>
  </si>
  <si>
    <t>EMI.ktCO2.IE.ES.Res.Solids</t>
  </si>
  <si>
    <t>EMI.ktCO2.IE.ES.Res.LPG</t>
  </si>
  <si>
    <t>EMI.ktCO2.IE.ES.Res.Oil</t>
  </si>
  <si>
    <t>EMI.ktCO2.IE.ES.Res.NG</t>
  </si>
  <si>
    <t>EMI.ktCO2.IE.ES.Res.Biomass_Waste</t>
  </si>
  <si>
    <t>EMI.ktCO2.IE.ES.Res.Biogas</t>
  </si>
  <si>
    <t>EMI.ktCO2.IE.ES.Res.LiqBio</t>
  </si>
  <si>
    <t>EMI.ktCO2.IE.ES.Res.Solar</t>
  </si>
  <si>
    <t>EMI.ktCO2.IE.ES.Res.Geo</t>
  </si>
  <si>
    <t>EMI.ktCO2.IE.ES.Res.Ambient</t>
  </si>
  <si>
    <t>EMI.ktCO2.IE.ES.Res.Steam_Distr</t>
  </si>
  <si>
    <t>EMI.ktCO2.IE.ES.Res.Elec</t>
  </si>
  <si>
    <t>EMI.ktCO2.IE.Res.HH</t>
  </si>
  <si>
    <t>EMI.ktCO2.IE.Res.HH.Thermal</t>
  </si>
  <si>
    <t>EMI.ktCO2.IE.Res.HH.Thermal.SH</t>
  </si>
  <si>
    <t>EMI.ktCO2.IE.Res.HH.Thermal.SC</t>
  </si>
  <si>
    <t>EMI.ktCO2.IE.Res.HH.Thermal.WH</t>
  </si>
  <si>
    <t>EMI.ktCO2.IE.Res.HH.Thermal.CO</t>
  </si>
  <si>
    <t>EMI.ktCO2.IE.Res.HH.Appl</t>
  </si>
  <si>
    <t>FEC_per_household.kWh.IE.Res.HH</t>
  </si>
  <si>
    <t>FEC_per_household.kWh.IE.Res.HH.Thermal</t>
  </si>
  <si>
    <t>FEC_per_household.kWh.IE.Res.HH.Thermal.SH</t>
  </si>
  <si>
    <t>FEC_per_household.kWh.IE.Res.HH.Thermal.SC</t>
  </si>
  <si>
    <t>FEC_per_household.kWh.IE.Res.HH.Thermal.WH</t>
  </si>
  <si>
    <t>FEC_per_household.kWh.IE.Res.HH.Thermal.CO</t>
  </si>
  <si>
    <t>FEC_per_household.kWh.IE.Res.HH.Appl</t>
  </si>
  <si>
    <t>TES_per_household.kWh.IE.Res.HH.Thermal</t>
  </si>
  <si>
    <t>TES_per_household.kWh.IE.Res.HH.Thermal.SH</t>
  </si>
  <si>
    <t>TES_per_household.kWh.IE.Res.HH.Thermal.SC</t>
  </si>
  <si>
    <t>TES_per_household.kWh.IE.Res.HH.Thermal.WH</t>
  </si>
  <si>
    <t>TES_per_household.kWh.IE.Res.HH.Thermal.CO</t>
  </si>
  <si>
    <t>EMI_per_household.kgCO2.IE.Res.HH</t>
  </si>
  <si>
    <t>EMI_per_household.kgCO2.IE.Res.HH.Thermal</t>
  </si>
  <si>
    <t>EMI_per_household.kgCO2.IE.Res.HH.Thermal.SH</t>
  </si>
  <si>
    <t>EMI_per_household.kgCO2.IE.Res.HH.Thermal.SC</t>
  </si>
  <si>
    <t>EMI_per_household.kgCO2.IE.Res.HH.Thermal.WH</t>
  </si>
  <si>
    <t>EMI_per_household.kgCO2.IE.Res.HH.Thermal.CO</t>
  </si>
  <si>
    <t>EMI_per_household.kgCO2.IE.Res.HH.Appl</t>
  </si>
  <si>
    <t>Eff.ratio.IE.Res.HH.Thermal</t>
  </si>
  <si>
    <t>Eff.ratio.IE.Res.HH.Thermal.SH</t>
  </si>
  <si>
    <t>Eff.ratio.IE.Res.HH.Thermal.SC</t>
  </si>
  <si>
    <t>Eff.ratio.IE.Res.HH.Thermal.WH</t>
  </si>
  <si>
    <t>Eff.ratio.IE.Res.HH.Thermal.CO</t>
  </si>
  <si>
    <t>FEC_per_sqm.kWh.IE.Res.HH</t>
  </si>
  <si>
    <t>FEC_per_sqm.kWh.IE.Res.HH.Thermal</t>
  </si>
  <si>
    <t>FEC_per_sqm.kWh.IE.Res.HH.Thermal.SH</t>
  </si>
  <si>
    <t>FEC_per_sqm.kWh.IE.Res.HH.Thermal.SC</t>
  </si>
  <si>
    <t>FEC_per_sqm.kWh.IE.Res.HH.Thermal.WH</t>
  </si>
  <si>
    <t>FEC_per_sqm.kWh.IE.Res.HH.Thermal.CO</t>
  </si>
  <si>
    <t>FEC_per_sqm.kWh.IE.Res.HH.Appl</t>
  </si>
  <si>
    <t>TES_per_sqm.kWh.IE.Res.HH.Thermal</t>
  </si>
  <si>
    <t>TES_per_sqm.kWh.IE.Res.HH.Thermal.SH</t>
  </si>
  <si>
    <t>TES_per_sqm.kWh.IE.Res.HH.Thermal.SC</t>
  </si>
  <si>
    <t>TES_per_sqm.kWh.IE.Res.HH.Thermal.WH</t>
  </si>
  <si>
    <t>TES_per_sqm.kWh.IE.Res.HH.Thermal.CO</t>
  </si>
  <si>
    <t>EMI_per_sqm.kgCO2.IE.Res.HH</t>
  </si>
  <si>
    <t>EMI_per_sqm.kgCO2.IE.Res.HH.Thermal</t>
  </si>
  <si>
    <t>EMI_per_sqm.kgCO2.IE.Res.HH.Thermal.SH</t>
  </si>
  <si>
    <t>EMI_per_sqm.kgCO2.IE.Res.HH.Thermal.SC</t>
  </si>
  <si>
    <t>EMI_per_sqm.kgCO2.IE.Res.HH.Thermal.WH</t>
  </si>
  <si>
    <t>EMI_per_sqm.kgCO2.IE.Res.HH.Thermal.CO</t>
  </si>
  <si>
    <t>EMI_per_sqm.kgCO2.IE.Res.HH.Appl</t>
  </si>
  <si>
    <t>FEC_per_capita.kWh.IE.Res.HH</t>
  </si>
  <si>
    <t>FEC_per_capita.kWh.IE.Res.HH.Thermal</t>
  </si>
  <si>
    <t>FEC_per_capita.kWh.IE.Res.HH.Thermal.SH</t>
  </si>
  <si>
    <t>FEC_per_capita.kWh.IE.Res.HH.Thermal.SC</t>
  </si>
  <si>
    <t>FEC_per_capita.kWh.IE.Res.HH.Thermal.WH</t>
  </si>
  <si>
    <t>FEC_per_capita.kWh.IE.Res.HH.Thermal.CO</t>
  </si>
  <si>
    <t>FEC_per_capita.kWh.IE.Res.HH.Appl</t>
  </si>
  <si>
    <t>TES_per_capita.kWh.IE.Res.HH.Thermal</t>
  </si>
  <si>
    <t>TES_per_capita.kWh.IE.Res.HH.Thermal.SH</t>
  </si>
  <si>
    <t>TES_per_capita.kWh.IE.Res.HH.Thermal.SC</t>
  </si>
  <si>
    <t>TES_per_capita.kWh.IE.Res.HH.Thermal.WH</t>
  </si>
  <si>
    <t>TES_per_capita.kWh.IE.Res.HH.Thermal.CO</t>
  </si>
  <si>
    <t>EMI_per_capita.kgCO2.IE.Res.HH</t>
  </si>
  <si>
    <t>EMI_per_capita.kgCO2.IE.Res.HH.Thermal</t>
  </si>
  <si>
    <t>EMI_per_capita.kgCO2.IE.Res.HH.Thermal.SH</t>
  </si>
  <si>
    <t>EMI_per_capita.kgCO2.IE.Res.HH.Thermal.SC</t>
  </si>
  <si>
    <t>EMI_per_capita.kgCO2.IE.Res.HH.Thermal.WH</t>
  </si>
  <si>
    <t>EMI_per_capita.kgCO2.IE.Res.HH.Thermal.CO</t>
  </si>
  <si>
    <t>EMI_per_capita.kgCO2.IE.Res.HH.Appl</t>
  </si>
  <si>
    <t>IE - Number of households</t>
  </si>
  <si>
    <t>NUM.number.IE.Res.HH.Thermal</t>
  </si>
  <si>
    <t>NUM.number.IE.Res.HH.Thermal.SH</t>
  </si>
  <si>
    <t>NUM.number.IE.Res.HH.Thermal.SH.Solids</t>
  </si>
  <si>
    <t>NUM.number.IE.Res.HH.Thermal.SH.LPG</t>
  </si>
  <si>
    <t>NUM.number.IE.Res.HH.Thermal.SH.Oil</t>
  </si>
  <si>
    <t>NUM.number.IE.Res.HH.Thermal.SH.Gas</t>
  </si>
  <si>
    <t>NUM.number.IE.Res.HH.Thermal.SH.Biomass</t>
  </si>
  <si>
    <t>NUM.number.IE.Res.HH.Thermal.SH.Geo</t>
  </si>
  <si>
    <t>NUM.number.IE.Res.HH.Thermal.SH.DistrHeat</t>
  </si>
  <si>
    <t>NUM.number.IE.Res.HH.Thermal.SH.AdvElc</t>
  </si>
  <si>
    <t>NUM.number.IE.Res.HH.Thermal.SH.ConvElc</t>
  </si>
  <si>
    <t>NUM.number.IE.Res.HH.Thermal.SC</t>
  </si>
  <si>
    <t>NUM.number.IE.Res.HH.Thermal.SC.AC</t>
  </si>
  <si>
    <t>NUM.number.IE.Res.HH.Thermal.WH</t>
  </si>
  <si>
    <t>NUM.number.IE.Res.HH.Thermal.WH.Solids</t>
  </si>
  <si>
    <t>NUM.number.IE.Res.HH.Thermal.WH.LPG</t>
  </si>
  <si>
    <t>NUM.number.IE.Res.HH.Thermal.WH.Oil</t>
  </si>
  <si>
    <t>NUM.number.IE.Res.HH.Thermal.WH.Gas</t>
  </si>
  <si>
    <t>NUM.number.IE.Res.HH.Thermal.WH.Biomass</t>
  </si>
  <si>
    <t>NUM.number.IE.Res.HH.Thermal.WH.Geo</t>
  </si>
  <si>
    <t>NUM.number.IE.Res.HH.Thermal.WH.DistrHeat</t>
  </si>
  <si>
    <t>NUM.number.IE.Res.HH.Thermal.WH.Elc</t>
  </si>
  <si>
    <t>NUM.number.IE.Res.HH.Thermal.WH.Solar</t>
  </si>
  <si>
    <t>NUM.number.IE.Res.HH.Thermal.CO</t>
  </si>
  <si>
    <t>NUM.number.IE.Res.HH.Thermal.CO.Solids</t>
  </si>
  <si>
    <t>NUM.number.IE.Res.HH.Thermal.CO.LPG</t>
  </si>
  <si>
    <t>NUM.number.IE.Res.HH.Thermal.CO.Gas</t>
  </si>
  <si>
    <t>NUM.number.IE.Res.HH.Thermal.CO.Biomass</t>
  </si>
  <si>
    <t>NUM.number.IE.Res.HH.Thermal.CO.Elc</t>
  </si>
  <si>
    <t>IE - Final energy consumption</t>
  </si>
  <si>
    <t>FEC.ktoe.IE.Res.HH.Thermal.SH.Solids.Solids</t>
  </si>
  <si>
    <t>FEC.ktoe.IE.Res.HH.Thermal.SH.LPG.LPG</t>
  </si>
  <si>
    <t>FEC.ktoe.IE.Res.HH.Thermal.SH.Oil.Oil_LiqBio</t>
  </si>
  <si>
    <t>FEC.ktoe.IE.Res.HH.Thermal.SH.Gas.NG_Biogas</t>
  </si>
  <si>
    <t>FEC.ktoe.IE.Res.HH.Thermal.SH.Biomass.Biomass_Waste</t>
  </si>
  <si>
    <t>FEC.ktoe.IE.Res.HH.Thermal.SH.Geo.Geo</t>
  </si>
  <si>
    <t>FEC.ktoe.IE.Res.HH.Thermal.SH.DistrHeat.Steam_Distr</t>
  </si>
  <si>
    <t>FEC.ktoe.IE.Res.HH.Thermal.SH.AdvElc.Elec</t>
  </si>
  <si>
    <t>FEC.ktoe.IE.Res.HH.Thermal.SH.ConvElc.Elec</t>
  </si>
  <si>
    <t>FEC.ktoe.IE.Res.HH.Thermal.SH.TotalCirculation.Elec</t>
  </si>
  <si>
    <t>FEC.ktoe.IE.Res.HH.Thermal.SC.AC.Elec</t>
  </si>
  <si>
    <t>FEC.ktoe.IE.Res.HH.Thermal.WH.Solids.Solids</t>
  </si>
  <si>
    <t>FEC.ktoe.IE.Res.HH.Thermal.WH.LPG.LPG</t>
  </si>
  <si>
    <t>FEC.ktoe.IE.Res.HH.Thermal.WH.Oil.Oil_LiqBio</t>
  </si>
  <si>
    <t>FEC.ktoe.IE.Res.HH.Thermal.WH.Gas.NG_Biogas</t>
  </si>
  <si>
    <t>FEC.ktoe.IE.Res.HH.Thermal.WH.Biomass.Biomass_Waste</t>
  </si>
  <si>
    <t>FEC.ktoe.IE.Res.HH.Thermal.WH.Geo.Geo</t>
  </si>
  <si>
    <t>FEC.ktoe.IE.Res.HH.Thermal.WH.DistrHeat.Steam_Distr</t>
  </si>
  <si>
    <t>FEC.ktoe.IE.Res.HH.Thermal.WH.Elc.Elec</t>
  </si>
  <si>
    <t>FEC.ktoe.IE.Res.HH.Thermal.WH.TotalSolar.Solar</t>
  </si>
  <si>
    <t>FEC.ktoe.IE.Res.HH.Thermal.CO.Solids.Solids</t>
  </si>
  <si>
    <t>FEC.ktoe.IE.Res.HH.Thermal.CO.LPG.LPG</t>
  </si>
  <si>
    <t>FEC.ktoe.IE.Res.HH.Thermal.CO.Gas.NG_Biogas</t>
  </si>
  <si>
    <t>FEC.ktoe.IE.Res.HH.Thermal.CO.Biomass.Biomass_Waste</t>
  </si>
  <si>
    <t>FEC.ktoe.IE.Res.HH.Thermal.CO.Elc.Elec</t>
  </si>
  <si>
    <t>IE - Thermal energy service</t>
  </si>
  <si>
    <t>TES.ktoe.IE.Res.HH.Thermal</t>
  </si>
  <si>
    <t>TES.ktoe.IE.Res.HH.Thermal.SH</t>
  </si>
  <si>
    <t>TES.ktoe.IE.Res.HH.Thermal.SH.Solids.Solids</t>
  </si>
  <si>
    <t>TES.ktoe.IE.Res.HH.Thermal.SH.LPG.LPG</t>
  </si>
  <si>
    <t>TES.ktoe.IE.Res.HH.Thermal.SH.Oil.Oil_LiqBio</t>
  </si>
  <si>
    <t>TES.ktoe.IE.Res.HH.Thermal.SH.Gas.NG_Biogas</t>
  </si>
  <si>
    <t>TES.ktoe.IE.Res.HH.Thermal.SH.Biomass.Biomass_Waste</t>
  </si>
  <si>
    <t>TES.ktoe.IE.Res.HH.Thermal.SH.Geo.Geo</t>
  </si>
  <si>
    <t>TES.ktoe.IE.Res.HH.Thermal.SH.DistrHeat.Steam_Distr</t>
  </si>
  <si>
    <t>TES.ktoe.IE.Res.HH.Thermal.SH.AdvElc.Elec</t>
  </si>
  <si>
    <t>TES.ktoe.IE.Res.HH.Thermal.SH.ConvElc.Elec</t>
  </si>
  <si>
    <t>TES.ktoe.IE.Res.HH.Thermal.SH.TotalCirculation.Elec</t>
  </si>
  <si>
    <t>TES.ktoe.IE.Res.HH.Thermal.SC</t>
  </si>
  <si>
    <t>TES.ktoe.IE.Res.HH.Thermal.SC.AC.Elec</t>
  </si>
  <si>
    <t>TES.ktoe.IE.Res.HH.Thermal.WH</t>
  </si>
  <si>
    <t>TES.ktoe.IE.Res.HH.Thermal.WH.Solids.Solids</t>
  </si>
  <si>
    <t>TES.ktoe.IE.Res.HH.Thermal.WH.LPG.LPG</t>
  </si>
  <si>
    <t>TES.ktoe.IE.Res.HH.Thermal.WH.Oil.Oil_LiqBio</t>
  </si>
  <si>
    <t>TES.ktoe.IE.Res.HH.Thermal.WH.Gas.NG_Biogas</t>
  </si>
  <si>
    <t>TES.ktoe.IE.Res.HH.Thermal.WH.Biomass.Biomass_Waste</t>
  </si>
  <si>
    <t>TES.ktoe.IE.Res.HH.Thermal.WH.Geo.Geo</t>
  </si>
  <si>
    <t>TES.ktoe.IE.Res.HH.Thermal.WH.DistrHeat.Steam_Distr</t>
  </si>
  <si>
    <t>TES.ktoe.IE.Res.HH.Thermal.WH.Elc.Elec</t>
  </si>
  <si>
    <t>TES.ktoe.IE.Res.HH.Thermal.WH.TotalSolar.Solar</t>
  </si>
  <si>
    <t>TES.ktoe.IE.Res.HH.Thermal.CO</t>
  </si>
  <si>
    <t>TES.ktoe.IE.Res.HH.Thermal.CO.Solids.Solids</t>
  </si>
  <si>
    <t>TES.ktoe.IE.Res.HH.Thermal.CO.LPG.LPG</t>
  </si>
  <si>
    <t>TES.ktoe.IE.Res.HH.Thermal.CO.Gas.NG_Biogas</t>
  </si>
  <si>
    <t>TES.ktoe.IE.Res.HH.Thermal.CO.Biomass.Biomass_Waste</t>
  </si>
  <si>
    <t>TES.ktoe.IE.Res.HH.Thermal.CO.Elc.Elec</t>
  </si>
  <si>
    <t>IE - System efficiency indicator of total stock</t>
  </si>
  <si>
    <t>Eff.ratio.IE.Res.HH.Thermal.SH.Solids.Solids</t>
  </si>
  <si>
    <t>Eff.ratio.IE.Res.HH.Thermal.SH.LPG.LPG</t>
  </si>
  <si>
    <t>Eff.ratio.IE.Res.HH.Thermal.SH.Oil.Oil_LiqBio</t>
  </si>
  <si>
    <t>Eff.ratio.IE.Res.HH.Thermal.SH.Gas.NG_Biogas</t>
  </si>
  <si>
    <t>Eff.ratio.IE.Res.HH.Thermal.SH.Biomass.Biomass_Waste</t>
  </si>
  <si>
    <t>Eff.ratio.IE.Res.HH.Thermal.SH.Geo.Geo</t>
  </si>
  <si>
    <t>Eff.ratio.IE.Res.HH.Thermal.SH.DistrHeat.Steam_Distr</t>
  </si>
  <si>
    <t>Eff.ratio.IE.Res.HH.Thermal.SH.AdvElc.Elec</t>
  </si>
  <si>
    <t>Eff.ratio.IE.Res.HH.Thermal.SH.ConvElc.Elec</t>
  </si>
  <si>
    <t>Eff.ratio.IE.Res.HH.Thermal.SH.TotalCirculation.Elec</t>
  </si>
  <si>
    <t>Eff.ratio.IE.Res.HH.Thermal.SC.AC.Elec</t>
  </si>
  <si>
    <t>Eff.ratio.IE.Res.HH.Thermal.WH.Solids.Solids</t>
  </si>
  <si>
    <t>Eff.ratio.IE.Res.HH.Thermal.WH.LPG.LPG</t>
  </si>
  <si>
    <t>Eff.ratio.IE.Res.HH.Thermal.WH.Oil.Oil_LiqBio</t>
  </si>
  <si>
    <t>Eff.ratio.IE.Res.HH.Thermal.WH.Gas.NG_Biogas</t>
  </si>
  <si>
    <t>Eff.ratio.IE.Res.HH.Thermal.WH.Biomass.Biomass_Waste</t>
  </si>
  <si>
    <t>Eff.ratio.IE.Res.HH.Thermal.WH.Geo.Geo</t>
  </si>
  <si>
    <t>Eff.ratio.IE.Res.HH.Thermal.WH.DistrHeat.Steam_Distr</t>
  </si>
  <si>
    <t>Eff.ratio.IE.Res.HH.Thermal.WH.Elc.Elec</t>
  </si>
  <si>
    <t>Eff.ratio.IE.Res.HH.Thermal.WH.TotalSolar.Solar</t>
  </si>
  <si>
    <t>Eff.ratio.IE.Res.HH.Thermal.CO.Solids.Solids</t>
  </si>
  <si>
    <t>Eff.ratio.IE.Res.HH.Thermal.CO.LPG.LPG</t>
  </si>
  <si>
    <t>Eff.ratio.IE.Res.HH.Thermal.CO.Gas.NG_Biogas</t>
  </si>
  <si>
    <t>Eff.ratio.IE.Res.HH.Thermal.CO.Biomass.Biomass_Waste</t>
  </si>
  <si>
    <t>Eff.ratio.IE.Res.HH.Thermal.CO.Elc.Elec</t>
  </si>
  <si>
    <t>IE - CO2 emissions</t>
  </si>
  <si>
    <t>EMI.ktCO2.IE.Res.HH.Thermal.SH.Solids.Solids</t>
  </si>
  <si>
    <t>EMI.ktCO2.IE.Res.HH.Thermal.SH.LPG.LPG</t>
  </si>
  <si>
    <t>EMI.ktCO2.IE.Res.HH.Thermal.SH.Oil.Oil_LiqBio</t>
  </si>
  <si>
    <t>EMI.ktCO2.IE.Res.HH.Thermal.SH.Gas.NG_Biogas</t>
  </si>
  <si>
    <t>EMI.ktCO2.IE.Res.HH.Thermal.SH.Biomass.Biomass_Waste</t>
  </si>
  <si>
    <t>EMI.ktCO2.IE.Res.HH.Thermal.SH.Geo.Geo</t>
  </si>
  <si>
    <t>EMI.ktCO2.IE.Res.HH.Thermal.SH.DistrHeat.Steam_Distr</t>
  </si>
  <si>
    <t>EMI.ktCO2.IE.Res.HH.Thermal.SH.AdvElc.Elec</t>
  </si>
  <si>
    <t>EMI.ktCO2.IE.Res.HH.Thermal.SH.ConvElc.Elec</t>
  </si>
  <si>
    <t>EMI.ktCO2.IE.Res.HH.Thermal.SH.TotalCirculation.Elec</t>
  </si>
  <si>
    <t>EMI.ktCO2.IE.Res.HH.Thermal.SC.AC.Elec</t>
  </si>
  <si>
    <t>EMI.ktCO2.IE.Res.HH.Thermal.WH.Solids.Solids</t>
  </si>
  <si>
    <t>EMI.ktCO2.IE.Res.HH.Thermal.WH.LPG.LPG</t>
  </si>
  <si>
    <t>EMI.ktCO2.IE.Res.HH.Thermal.WH.Oil.Oil_LiqBio</t>
  </si>
  <si>
    <t>EMI.ktCO2.IE.Res.HH.Thermal.WH.Gas.NG_Biogas</t>
  </si>
  <si>
    <t>EMI.ktCO2.IE.Res.HH.Thermal.WH.Biomass.Biomass_Waste</t>
  </si>
  <si>
    <t>EMI.ktCO2.IE.Res.HH.Thermal.WH.Geo.Geo</t>
  </si>
  <si>
    <t>EMI.ktCO2.IE.Res.HH.Thermal.WH.DistrHeat.Steam_Distr</t>
  </si>
  <si>
    <t>EMI.ktCO2.IE.Res.HH.Thermal.WH.Elc.Elec</t>
  </si>
  <si>
    <t>EMI.ktCO2.IE.Res.HH.Thermal.WH.TotalSolar.Solar</t>
  </si>
  <si>
    <t>EMI.ktCO2.IE.Res.HH.Thermal.CO.Solids.Solids</t>
  </si>
  <si>
    <t>EMI.ktCO2.IE.Res.HH.Thermal.CO.LPG.LPG</t>
  </si>
  <si>
    <t>EMI.ktCO2.IE.Res.HH.Thermal.CO.Gas.NG_Biogas</t>
  </si>
  <si>
    <t>EMI.ktCO2.IE.Res.HH.Thermal.CO.Biomass.Biomass_Waste</t>
  </si>
  <si>
    <t>EMI.ktCO2.IE.Res.HH.Thermal.CO.Elc.Elec</t>
  </si>
  <si>
    <t>IE - Final energy consumption per household</t>
  </si>
  <si>
    <t>FEC_per_household.kWh.IE.Res.HH.Thermal.SH.Solids.Solids</t>
  </si>
  <si>
    <t>FEC_per_household.kWh.IE.Res.HH.Thermal.SH.LPG.LPG</t>
  </si>
  <si>
    <t>FEC_per_household.kWh.IE.Res.HH.Thermal.SH.Oil.Oil_LiqBio</t>
  </si>
  <si>
    <t>FEC_per_household.kWh.IE.Res.HH.Thermal.SH.Gas.NG_Biogas</t>
  </si>
  <si>
    <t>FEC_per_household.kWh.IE.Res.HH.Thermal.SH.Biomass.Biomass_Waste</t>
  </si>
  <si>
    <t>FEC_per_household.kWh.IE.Res.HH.Thermal.SH.Geo.Geo</t>
  </si>
  <si>
    <t>FEC_per_household.kWh.IE.Res.HH.Thermal.SH.DistrHeat.Steam_Distr</t>
  </si>
  <si>
    <t>FEC_per_household.kWh.IE.Res.HH.Thermal.SH.AdvElc.Elec</t>
  </si>
  <si>
    <t>FEC_per_household.kWh.IE.Res.HH.Thermal.SH.ConvElc.Elec</t>
  </si>
  <si>
    <t>FEC_per_household.kWh.IE.Res.HH.Thermal.SH.TotalCirculation.Elec</t>
  </si>
  <si>
    <t>FEC_per_household.kWh.IE.Res.HH.Thermal.SC.AC.Elec</t>
  </si>
  <si>
    <t>FEC_per_household.kWh.IE.Res.HH.Thermal.WH.Solids.Solids</t>
  </si>
  <si>
    <t>FEC_per_household.kWh.IE.Res.HH.Thermal.WH.LPG.LPG</t>
  </si>
  <si>
    <t>FEC_per_household.kWh.IE.Res.HH.Thermal.WH.Oil.Oil_LiqBio</t>
  </si>
  <si>
    <t>FEC_per_household.kWh.IE.Res.HH.Thermal.WH.Gas.NG_Biogas</t>
  </si>
  <si>
    <t>FEC_per_household.kWh.IE.Res.HH.Thermal.WH.Biomass.Biomass_Waste</t>
  </si>
  <si>
    <t>FEC_per_household.kWh.IE.Res.HH.Thermal.WH.Geo.Geo</t>
  </si>
  <si>
    <t>FEC_per_household.kWh.IE.Res.HH.Thermal.WH.DistrHeat.Steam_Distr</t>
  </si>
  <si>
    <t>FEC_per_household.kWh.IE.Res.HH.Thermal.WH.Elc.Elec</t>
  </si>
  <si>
    <t>FEC_per_household.kWh.IE.Res.HH.Thermal.WH.TotalSolar.Solar</t>
  </si>
  <si>
    <t>FEC_per_household.kWh.IE.Res.HH.Thermal.CO.Solids.Solids</t>
  </si>
  <si>
    <t>FEC_per_household.kWh.IE.Res.HH.Thermal.CO.LPG.LPG</t>
  </si>
  <si>
    <t>FEC_per_household.kWh.IE.Res.HH.Thermal.CO.Gas.NG_Biogas</t>
  </si>
  <si>
    <t>FEC_per_household.kWh.IE.Res.HH.Thermal.CO.Biomass.Biomass_Waste</t>
  </si>
  <si>
    <t>FEC_per_household.kWh.IE.Res.HH.Thermal.CO.Elc.Elec</t>
  </si>
  <si>
    <t>IE - Thermal energy service per household</t>
  </si>
  <si>
    <t>TES_per_household.kWh.IE.Res.HH.Thermal.SH.Solids.Solids</t>
  </si>
  <si>
    <t>TES_per_household.kWh.IE.Res.HH.Thermal.SH.LPG.LPG</t>
  </si>
  <si>
    <t>TES_per_household.kWh.IE.Res.HH.Thermal.SH.Oil.Oil_LiqBio</t>
  </si>
  <si>
    <t>TES_per_household.kWh.IE.Res.HH.Thermal.SH.Gas.NG_Biogas</t>
  </si>
  <si>
    <t>TES_per_household.kWh.IE.Res.HH.Thermal.SH.Biomass.Biomass_Waste</t>
  </si>
  <si>
    <t>TES_per_household.kWh.IE.Res.HH.Thermal.SH.Geo.Geo</t>
  </si>
  <si>
    <t>TES_per_household.kWh.IE.Res.HH.Thermal.SH.DistrHeat.Steam_Distr</t>
  </si>
  <si>
    <t>TES_per_household.kWh.IE.Res.HH.Thermal.SH.AdvElc.Elec</t>
  </si>
  <si>
    <t>TES_per_household.kWh.IE.Res.HH.Thermal.SH.ConvElc.Elec</t>
  </si>
  <si>
    <t>TES_per_household.kWh.IE.Res.HH.Thermal.SH.TotalCirculation.Elec</t>
  </si>
  <si>
    <t>TES_per_household.kWh.IE.Res.HH.Thermal.SC.AC.Elec</t>
  </si>
  <si>
    <t>TES_per_household.kWh.IE.Res.HH.Thermal.WH.Solids.Solids</t>
  </si>
  <si>
    <t>TES_per_household.kWh.IE.Res.HH.Thermal.WH.LPG.LPG</t>
  </si>
  <si>
    <t>TES_per_household.kWh.IE.Res.HH.Thermal.WH.Oil.Oil_LiqBio</t>
  </si>
  <si>
    <t>TES_per_household.kWh.IE.Res.HH.Thermal.WH.Gas.NG_Biogas</t>
  </si>
  <si>
    <t>TES_per_household.kWh.IE.Res.HH.Thermal.WH.Biomass.Biomass_Waste</t>
  </si>
  <si>
    <t>TES_per_household.kWh.IE.Res.HH.Thermal.WH.Geo.Geo</t>
  </si>
  <si>
    <t>TES_per_household.kWh.IE.Res.HH.Thermal.WH.DistrHeat.Steam_Distr</t>
  </si>
  <si>
    <t>TES_per_household.kWh.IE.Res.HH.Thermal.WH.Elc.Elec</t>
  </si>
  <si>
    <t>TES_per_household.kWh.IE.Res.HH.Thermal.WH.TotalSolar.Solar</t>
  </si>
  <si>
    <t>TES_per_household.kWh.IE.Res.HH.Thermal.CO.Solids.Solids</t>
  </si>
  <si>
    <t>TES_per_household.kWh.IE.Res.HH.Thermal.CO.LPG.LPG</t>
  </si>
  <si>
    <t>TES_per_household.kWh.IE.Res.HH.Thermal.CO.Gas.NG_Biogas</t>
  </si>
  <si>
    <t>TES_per_household.kWh.IE.Res.HH.Thermal.CO.Biomass.Biomass_Waste</t>
  </si>
  <si>
    <t>TES_per_household.kWh.IE.Res.HH.Thermal.CO.Elc.Elec</t>
  </si>
  <si>
    <t>IE - CO2 emissions per household</t>
  </si>
  <si>
    <t>EMI_per_household.kgCO2.IE.Res.HH.Thermal.SH.Solids.Solids</t>
  </si>
  <si>
    <t>EMI_per_household.kgCO2.IE.Res.HH.Thermal.SH.LPG.LPG</t>
  </si>
  <si>
    <t>EMI_per_household.kgCO2.IE.Res.HH.Thermal.SH.Oil.Oil_LiqBio</t>
  </si>
  <si>
    <t>EMI_per_household.kgCO2.IE.Res.HH.Thermal.SH.Gas.NG_Biogas</t>
  </si>
  <si>
    <t>EMI_per_household.kgCO2.IE.Res.HH.Thermal.SH.Biomass.Biomass_Waste</t>
  </si>
  <si>
    <t>EMI_per_household.kgCO2.IE.Res.HH.Thermal.SH.Geo.Geo</t>
  </si>
  <si>
    <t>EMI_per_household.kgCO2.IE.Res.HH.Thermal.SH.DistrHeat.Steam_Distr</t>
  </si>
  <si>
    <t>EMI_per_household.kgCO2.IE.Res.HH.Thermal.SH.AdvElc.Elec</t>
  </si>
  <si>
    <t>EMI_per_household.kgCO2.IE.Res.HH.Thermal.SH.ConvElc.Elec</t>
  </si>
  <si>
    <t>EMI_per_household.kgCO2.IE.Res.HH.Thermal.SH.TotalCirculation.Elec</t>
  </si>
  <si>
    <t>EMI_per_household.kgCO2.IE.Res.HH.Thermal.SC.AC.Elec</t>
  </si>
  <si>
    <t>EMI_per_household.kgCO2.IE.Res.HH.Thermal.WH.Solids.Solids</t>
  </si>
  <si>
    <t>EMI_per_household.kgCO2.IE.Res.HH.Thermal.WH.LPG.LPG</t>
  </si>
  <si>
    <t>EMI_per_household.kgCO2.IE.Res.HH.Thermal.WH.Oil.Oil_LiqBio</t>
  </si>
  <si>
    <t>EMI_per_household.kgCO2.IE.Res.HH.Thermal.WH.Gas.NG_Biogas</t>
  </si>
  <si>
    <t>EMI_per_household.kgCO2.IE.Res.HH.Thermal.WH.Biomass.Biomass_Waste</t>
  </si>
  <si>
    <t>EMI_per_household.kgCO2.IE.Res.HH.Thermal.WH.Geo.Geo</t>
  </si>
  <si>
    <t>EMI_per_household.kgCO2.IE.Res.HH.Thermal.WH.DistrHeat.Steam_Distr</t>
  </si>
  <si>
    <t>EMI_per_household.kgCO2.IE.Res.HH.Thermal.WH.Elc.Elec</t>
  </si>
  <si>
    <t>EMI_per_household.kgCO2.IE.Res.HH.Thermal.WH.TotalSolar.Solar</t>
  </si>
  <si>
    <t>EMI_per_household.kgCO2.IE.Res.HH.Thermal.CO.Solids.Solids</t>
  </si>
  <si>
    <t>EMI_per_household.kgCO2.IE.Res.HH.Thermal.CO.LPG.LPG</t>
  </si>
  <si>
    <t>EMI_per_household.kgCO2.IE.Res.HH.Thermal.CO.Gas.NG_Biogas</t>
  </si>
  <si>
    <t>EMI_per_household.kgCO2.IE.Res.HH.Thermal.CO.Biomass.Biomass_Waste</t>
  </si>
  <si>
    <t>EMI_per_household.kgCO2.IE.Res.HH.Thermal.CO.Elc.Elec</t>
  </si>
  <si>
    <t>IE - Final energy consumption per surface area</t>
  </si>
  <si>
    <t>FEC_per_sqm.kWh.IE.Res.HH.Thermal.SH.Solids.Solids</t>
  </si>
  <si>
    <t>FEC_per_sqm.kWh.IE.Res.HH.Thermal.SH.LPG.LPG</t>
  </si>
  <si>
    <t>FEC_per_sqm.kWh.IE.Res.HH.Thermal.SH.Oil.Oil_LiqBio</t>
  </si>
  <si>
    <t>FEC_per_sqm.kWh.IE.Res.HH.Thermal.SH.Gas.NG_Biogas</t>
  </si>
  <si>
    <t>FEC_per_sqm.kWh.IE.Res.HH.Thermal.SH.Biomass.Biomass_Waste</t>
  </si>
  <si>
    <t>FEC_per_sqm.kWh.IE.Res.HH.Thermal.SH.Geo.Geo</t>
  </si>
  <si>
    <t>FEC_per_sqm.kWh.IE.Res.HH.Thermal.SH.DistrHeat.Steam_Distr</t>
  </si>
  <si>
    <t>FEC_per_sqm.kWh.IE.Res.HH.Thermal.SH.AdvElc.Elec</t>
  </si>
  <si>
    <t>FEC_per_sqm.kWh.IE.Res.HH.Thermal.SH.ConvElc.Elec</t>
  </si>
  <si>
    <t>FEC_per_sqm.kWh.IE.Res.HH.Thermal.SH.TotalCirculation.Elec</t>
  </si>
  <si>
    <t>FEC_per_sqm.kWh.IE.Res.HH.Thermal.SC.AC.Elec</t>
  </si>
  <si>
    <t>FEC_per_sqm.kWh.IE.Res.HH.Thermal.WH.Solids.Solids</t>
  </si>
  <si>
    <t>FEC_per_sqm.kWh.IE.Res.HH.Thermal.WH.LPG.LPG</t>
  </si>
  <si>
    <t>FEC_per_sqm.kWh.IE.Res.HH.Thermal.WH.Oil.Oil_LiqBio</t>
  </si>
  <si>
    <t>FEC_per_sqm.kWh.IE.Res.HH.Thermal.WH.Gas.NG_Biogas</t>
  </si>
  <si>
    <t>FEC_per_sqm.kWh.IE.Res.HH.Thermal.WH.Biomass.Biomass_Waste</t>
  </si>
  <si>
    <t>FEC_per_sqm.kWh.IE.Res.HH.Thermal.WH.Geo.Geo</t>
  </si>
  <si>
    <t>FEC_per_sqm.kWh.IE.Res.HH.Thermal.WH.DistrHeat.Steam_Distr</t>
  </si>
  <si>
    <t>FEC_per_sqm.kWh.IE.Res.HH.Thermal.WH.Elc.Elec</t>
  </si>
  <si>
    <t>FEC_per_sqm.kWh.IE.Res.HH.Thermal.WH.TotalSolar.Solar</t>
  </si>
  <si>
    <t>FEC_per_sqm.kWh.IE.Res.HH.Thermal.CO.Solids.Solids</t>
  </si>
  <si>
    <t>FEC_per_sqm.kWh.IE.Res.HH.Thermal.CO.LPG.LPG</t>
  </si>
  <si>
    <t>FEC_per_sqm.kWh.IE.Res.HH.Thermal.CO.Gas.NG_Biogas</t>
  </si>
  <si>
    <t>FEC_per_sqm.kWh.IE.Res.HH.Thermal.CO.Biomass.Biomass_Waste</t>
  </si>
  <si>
    <t>FEC_per_sqm.kWh.IE.Res.HH.Thermal.CO.Elc.Elec</t>
  </si>
  <si>
    <t>IE - Thermal energy service per surface area</t>
  </si>
  <si>
    <t>TES_per_sqm.kWh.IE.Res.HH.Thermal.SH.Solids.Solids</t>
  </si>
  <si>
    <t>TES_per_sqm.kWh.IE.Res.HH.Thermal.SH.LPG.LPG</t>
  </si>
  <si>
    <t>TES_per_sqm.kWh.IE.Res.HH.Thermal.SH.Oil.Oil_LiqBio</t>
  </si>
  <si>
    <t>TES_per_sqm.kWh.IE.Res.HH.Thermal.SH.Gas.NG_Biogas</t>
  </si>
  <si>
    <t>TES_per_sqm.kWh.IE.Res.HH.Thermal.SH.Biomass.Biomass_Waste</t>
  </si>
  <si>
    <t>TES_per_sqm.kWh.IE.Res.HH.Thermal.SH.Geo.Geo</t>
  </si>
  <si>
    <t>TES_per_sqm.kWh.IE.Res.HH.Thermal.SH.DistrHeat.Steam_Distr</t>
  </si>
  <si>
    <t>TES_per_sqm.kWh.IE.Res.HH.Thermal.SH.AdvElc.Elec</t>
  </si>
  <si>
    <t>TES_per_sqm.kWh.IE.Res.HH.Thermal.SH.ConvElc.Elec</t>
  </si>
  <si>
    <t>TES_per_sqm.kWh.IE.Res.HH.Thermal.SH.TotalCirculation.Elec</t>
  </si>
  <si>
    <t>TES_per_sqm.kWh.IE.Res.HH.Thermal.SC.AC.Elec</t>
  </si>
  <si>
    <t>TES_per_sqm.kWh.IE.Res.HH.Thermal.WH.Solids.Solids</t>
  </si>
  <si>
    <t>TES_per_sqm.kWh.IE.Res.HH.Thermal.WH.LPG.LPG</t>
  </si>
  <si>
    <t>TES_per_sqm.kWh.IE.Res.HH.Thermal.WH.Oil.Oil_LiqBio</t>
  </si>
  <si>
    <t>TES_per_sqm.kWh.IE.Res.HH.Thermal.WH.Gas.NG_Biogas</t>
  </si>
  <si>
    <t>TES_per_sqm.kWh.IE.Res.HH.Thermal.WH.Biomass.Biomass_Waste</t>
  </si>
  <si>
    <t>TES_per_sqm.kWh.IE.Res.HH.Thermal.WH.Geo.Geo</t>
  </si>
  <si>
    <t>TES_per_sqm.kWh.IE.Res.HH.Thermal.WH.DistrHeat.Steam_Distr</t>
  </si>
  <si>
    <t>TES_per_sqm.kWh.IE.Res.HH.Thermal.WH.Elc.Elec</t>
  </si>
  <si>
    <t>TES_per_sqm.kWh.IE.Res.HH.Thermal.WH.TotalSolar.Solar</t>
  </si>
  <si>
    <t>TES_per_sqm.kWh.IE.Res.HH.Thermal.CO.Solids.Solids</t>
  </si>
  <si>
    <t>TES_per_sqm.kWh.IE.Res.HH.Thermal.CO.LPG.LPG</t>
  </si>
  <si>
    <t>TES_per_sqm.kWh.IE.Res.HH.Thermal.CO.Gas.NG_Biogas</t>
  </si>
  <si>
    <t>TES_per_sqm.kWh.IE.Res.HH.Thermal.CO.Biomass.Biomass_Waste</t>
  </si>
  <si>
    <t>TES_per_sqm.kWh.IE.Res.HH.Thermal.CO.Elc.Elec</t>
  </si>
  <si>
    <t>IE - CO2 emissions per surface area</t>
  </si>
  <si>
    <t>EMI_per_sqm.kgCO2.IE.Res.HH.Thermal.SH.Solids.Solids</t>
  </si>
  <si>
    <t>EMI_per_sqm.kgCO2.IE.Res.HH.Thermal.SH.LPG.LPG</t>
  </si>
  <si>
    <t>EMI_per_sqm.kgCO2.IE.Res.HH.Thermal.SH.Oil.Oil_LiqBio</t>
  </si>
  <si>
    <t>EMI_per_sqm.kgCO2.IE.Res.HH.Thermal.SH.Gas.NG_Biogas</t>
  </si>
  <si>
    <t>EMI_per_sqm.kgCO2.IE.Res.HH.Thermal.SH.Biomass.Biomass_Waste</t>
  </si>
  <si>
    <t>EMI_per_sqm.kgCO2.IE.Res.HH.Thermal.SH.Geo.Geo</t>
  </si>
  <si>
    <t>EMI_per_sqm.kgCO2.IE.Res.HH.Thermal.SH.DistrHeat.Steam_Distr</t>
  </si>
  <si>
    <t>EMI_per_sqm.kgCO2.IE.Res.HH.Thermal.SH.AdvElc.Elec</t>
  </si>
  <si>
    <t>EMI_per_sqm.kgCO2.IE.Res.HH.Thermal.SH.ConvElc.Elec</t>
  </si>
  <si>
    <t>EMI_per_sqm.kgCO2.IE.Res.HH.Thermal.SH.TotalCirculation.Elec</t>
  </si>
  <si>
    <t>EMI_per_sqm.kgCO2.IE.Res.HH.Thermal.SC.AC.Elec</t>
  </si>
  <si>
    <t>EMI_per_sqm.kgCO2.IE.Res.HH.Thermal.WH.Solids.Solids</t>
  </si>
  <si>
    <t>EMI_per_sqm.kgCO2.IE.Res.HH.Thermal.WH.LPG.LPG</t>
  </si>
  <si>
    <t>EMI_per_sqm.kgCO2.IE.Res.HH.Thermal.WH.Oil.Oil_LiqBio</t>
  </si>
  <si>
    <t>EMI_per_sqm.kgCO2.IE.Res.HH.Thermal.WH.Gas.NG_Biogas</t>
  </si>
  <si>
    <t>EMI_per_sqm.kgCO2.IE.Res.HH.Thermal.WH.Biomass.Biomass_Waste</t>
  </si>
  <si>
    <t>EMI_per_sqm.kgCO2.IE.Res.HH.Thermal.WH.Geo.Geo</t>
  </si>
  <si>
    <t>EMI_per_sqm.kgCO2.IE.Res.HH.Thermal.WH.DistrHeat.Steam_Distr</t>
  </si>
  <si>
    <t>EMI_per_sqm.kgCO2.IE.Res.HH.Thermal.WH.Elc.Elec</t>
  </si>
  <si>
    <t>EMI_per_sqm.kgCO2.IE.Res.HH.Thermal.WH.TotalSolar.Solar</t>
  </si>
  <si>
    <t>EMI_per_sqm.kgCO2.IE.Res.HH.Thermal.CO.Solids.Solids</t>
  </si>
  <si>
    <t>EMI_per_sqm.kgCO2.IE.Res.HH.Thermal.CO.LPG.LPG</t>
  </si>
  <si>
    <t>EMI_per_sqm.kgCO2.IE.Res.HH.Thermal.CO.Gas.NG_Biogas</t>
  </si>
  <si>
    <t>EMI_per_sqm.kgCO2.IE.Res.HH.Thermal.CO.Biomass.Biomass_Waste</t>
  </si>
  <si>
    <t>EMI_per_sqm.kgCO2.IE.Res.HH.Thermal.CO.Elc.Elec</t>
  </si>
  <si>
    <t>IE - Number of new and renovated households</t>
  </si>
  <si>
    <t>NUM.number.IE.Res.HHnew.Thermal</t>
  </si>
  <si>
    <t>NUM.number.IE.Res.HHnew.Thermal.SH</t>
  </si>
  <si>
    <t>NUM.number.IE.Res.HHnew.Thermal.SH.Solids</t>
  </si>
  <si>
    <t>NUM.number.IE.Res.HHnew.Thermal.SH.LPG</t>
  </si>
  <si>
    <t>NUM.number.IE.Res.HHnew.Thermal.SH.Oil</t>
  </si>
  <si>
    <t>NUM.number.IE.Res.HHnew.Thermal.SH.Gas</t>
  </si>
  <si>
    <t>NUM.number.IE.Res.HHnew.Thermal.SH.Biomass</t>
  </si>
  <si>
    <t>NUM.number.IE.Res.HHnew.Thermal.SH.Geo</t>
  </si>
  <si>
    <t>NUM.number.IE.Res.HHnew.Thermal.SH.DistrHeat</t>
  </si>
  <si>
    <t>NUM.number.IE.Res.HHnew.Thermal.SH.AdvElc</t>
  </si>
  <si>
    <t>NUM.number.IE.Res.HHnew.Thermal.SH.ConvElc</t>
  </si>
  <si>
    <t>NUM.number.IE.Res.HHnew.Thermal.SC</t>
  </si>
  <si>
    <t>NUM.number.IE.Res.HHnew.Thermal.SC.AC</t>
  </si>
  <si>
    <t>NUM.number.IE.Res.HHnew.Thermal.WH</t>
  </si>
  <si>
    <t>NUM.number.IE.Res.HHnew.Thermal.WH.Solids</t>
  </si>
  <si>
    <t>NUM.number.IE.Res.HHnew.Thermal.WH.LPG</t>
  </si>
  <si>
    <t>NUM.number.IE.Res.HHnew.Thermal.WH.Oil</t>
  </si>
  <si>
    <t>NUM.number.IE.Res.HHnew.Thermal.WH.Gas</t>
  </si>
  <si>
    <t>NUM.number.IE.Res.HHnew.Thermal.WH.Biomass</t>
  </si>
  <si>
    <t>NUM.number.IE.Res.HHnew.Thermal.WH.Geo</t>
  </si>
  <si>
    <t>NUM.number.IE.Res.HHnew.Thermal.WH.DistrHeat</t>
  </si>
  <si>
    <t>NUM.number.IE.Res.HHnew.Thermal.WH.Elc</t>
  </si>
  <si>
    <t>NUM.number.IE.Res.HHnew.Thermal.WH.Solar</t>
  </si>
  <si>
    <t>NUM.number.IE.Res.HHnew.Thermal.CO</t>
  </si>
  <si>
    <t>NUM.number.IE.Res.HHnew.Thermal.CO.Solids</t>
  </si>
  <si>
    <t>NUM.number.IE.Res.HHnew.Thermal.CO.LPG</t>
  </si>
  <si>
    <t>NUM.number.IE.Res.HHnew.Thermal.CO.Gas</t>
  </si>
  <si>
    <t>NUM.number.IE.Res.HHnew.Thermal.CO.Biomass</t>
  </si>
  <si>
    <t>NUM.number.IE.Res.HHnew.Thermal.CO.Elc</t>
  </si>
  <si>
    <t>IE - Final energy consumption in new and renovated households</t>
  </si>
  <si>
    <t>FEC.ktoe.IE.Res.HHnew.Thermal</t>
  </si>
  <si>
    <t>FEC.ktoe.IE.Res.HHnew.Thermal.SH</t>
  </si>
  <si>
    <t>FEC.ktoe.IE.Res.HHnew.Thermal.SH.Solids.Solids</t>
  </si>
  <si>
    <t>FEC.ktoe.IE.Res.HHnew.Thermal.SH.LPG.LPG</t>
  </si>
  <si>
    <t>FEC.ktoe.IE.Res.HHnew.Thermal.SH.Oil.Oil_LiqBio</t>
  </si>
  <si>
    <t>FEC.ktoe.IE.Res.HHnew.Thermal.SH.Gas.NG_Biogas</t>
  </si>
  <si>
    <t>FEC.ktoe.IE.Res.HHnew.Thermal.SH.Biomass.Biomass_Waste</t>
  </si>
  <si>
    <t>FEC.ktoe.IE.Res.HHnew.Thermal.SH.Geo.Geo</t>
  </si>
  <si>
    <t>FEC.ktoe.IE.Res.HHnew.Thermal.SH.DistrHeat.Steam_Distr</t>
  </si>
  <si>
    <t>FEC.ktoe.IE.Res.HHnew.Thermal.SH.AdvElc.Elec</t>
  </si>
  <si>
    <t>FEC.ktoe.IE.Res.HHnew.Thermal.SH.ConvElc.Elec</t>
  </si>
  <si>
    <t>FEC.ktoe.IE.Res.HHnew.Thermal.SH.TotalCirculation.Elec</t>
  </si>
  <si>
    <t>FEC.ktoe.IE.Res.HHnew.Thermal.SC</t>
  </si>
  <si>
    <t>FEC.ktoe.IE.Res.HHnew.Thermal.SC.AC.Elec</t>
  </si>
  <si>
    <t>FEC.ktoe.IE.Res.HHnew.Thermal.WH</t>
  </si>
  <si>
    <t>FEC.ktoe.IE.Res.HHnew.Thermal.WH.Solids.Solids</t>
  </si>
  <si>
    <t>FEC.ktoe.IE.Res.HHnew.Thermal.WH.LPG.LPG</t>
  </si>
  <si>
    <t>FEC.ktoe.IE.Res.HHnew.Thermal.WH.Oil.Oil_LiqBio</t>
  </si>
  <si>
    <t>FEC.ktoe.IE.Res.HHnew.Thermal.WH.Gas.NG_Biogas</t>
  </si>
  <si>
    <t>FEC.ktoe.IE.Res.HHnew.Thermal.WH.Biomass.Biomass_Waste</t>
  </si>
  <si>
    <t>FEC.ktoe.IE.Res.HHnew.Thermal.WH.Geo.Geo</t>
  </si>
  <si>
    <t>FEC.ktoe.IE.Res.HHnew.Thermal.WH.DistrHeat.Steam_Distr</t>
  </si>
  <si>
    <t>FEC.ktoe.IE.Res.HHnew.Thermal.WH.Elc.Elec</t>
  </si>
  <si>
    <t>FEC.ktoe.IE.Res.HHnew.Thermal.WH.TotalSolar.Solar</t>
  </si>
  <si>
    <t>FEC.ktoe.IE.Res.HHnew.Thermal.CO</t>
  </si>
  <si>
    <t>FEC.ktoe.IE.Res.HHnew.Thermal.CO.Solids.Solids</t>
  </si>
  <si>
    <t>FEC.ktoe.IE.Res.HHnew.Thermal.CO.LPG.LPG</t>
  </si>
  <si>
    <t>FEC.ktoe.IE.Res.HHnew.Thermal.CO.Gas.NG_Biogas</t>
  </si>
  <si>
    <t>FEC.ktoe.IE.Res.HHnew.Thermal.CO.Biomass.Biomass_Waste</t>
  </si>
  <si>
    <t>FEC.ktoe.IE.Res.HHnew.Thermal.CO.Elc.Elec</t>
  </si>
  <si>
    <t>IE - Thermal energy service in new and renovated households</t>
  </si>
  <si>
    <t>TES.ktoe.IE.Res.HHnew.Thermal</t>
  </si>
  <si>
    <t>TES.ktoe.IE.Res.HHnew.Thermal.SH</t>
  </si>
  <si>
    <t>TES.ktoe.IE.Res.HHnew.Thermal.SH.Solids.Solids</t>
  </si>
  <si>
    <t>TES.ktoe.IE.Res.HHnew.Thermal.SH.LPG.LPG</t>
  </si>
  <si>
    <t>TES.ktoe.IE.Res.HHnew.Thermal.SH.Oil.Oil_LiqBio</t>
  </si>
  <si>
    <t>TES.ktoe.IE.Res.HHnew.Thermal.SH.Gas.NG_Biogas</t>
  </si>
  <si>
    <t>TES.ktoe.IE.Res.HHnew.Thermal.SH.Biomass.Biomass_Waste</t>
  </si>
  <si>
    <t>TES.ktoe.IE.Res.HHnew.Thermal.SH.Geo.Geo</t>
  </si>
  <si>
    <t>TES.ktoe.IE.Res.HHnew.Thermal.SH.DistrHeat.Steam_Distr</t>
  </si>
  <si>
    <t>TES.ktoe.IE.Res.HHnew.Thermal.SH.AdvElc.Elec</t>
  </si>
  <si>
    <t>TES.ktoe.IE.Res.HHnew.Thermal.SH.ConvElc.Elec</t>
  </si>
  <si>
    <t>TES.ktoe.IE.Res.HHnew.Thermal.SH.TotalCirculation.Elec</t>
  </si>
  <si>
    <t>TES.ktoe.IE.Res.HHnew.Thermal.SC</t>
  </si>
  <si>
    <t>TES.ktoe.IE.Res.HHnew.Thermal.SC.AC.Elec</t>
  </si>
  <si>
    <t>TES.ktoe.IE.Res.HHnew.Thermal.WH</t>
  </si>
  <si>
    <t>TES.ktoe.IE.Res.HHnew.Thermal.WH.Solids.Solids</t>
  </si>
  <si>
    <t>TES.ktoe.IE.Res.HHnew.Thermal.WH.LPG.LPG</t>
  </si>
  <si>
    <t>TES.ktoe.IE.Res.HHnew.Thermal.WH.Oil.Oil_LiqBio</t>
  </si>
  <si>
    <t>TES.ktoe.IE.Res.HHnew.Thermal.WH.Gas.NG_Biogas</t>
  </si>
  <si>
    <t>TES.ktoe.IE.Res.HHnew.Thermal.WH.Biomass.Biomass_Waste</t>
  </si>
  <si>
    <t>TES.ktoe.IE.Res.HHnew.Thermal.WH.Geo.Geo</t>
  </si>
  <si>
    <t>TES.ktoe.IE.Res.HHnew.Thermal.WH.DistrHeat.Steam_Distr</t>
  </si>
  <si>
    <t>TES.ktoe.IE.Res.HHnew.Thermal.WH.Elc.Elec</t>
  </si>
  <si>
    <t>TES.ktoe.IE.Res.HHnew.Thermal.WH.TotalSolar.Solar</t>
  </si>
  <si>
    <t>TES.ktoe.IE.Res.HHnew.Thermal.CO</t>
  </si>
  <si>
    <t>TES.ktoe.IE.Res.HHnew.Thermal.CO.Solids.Solids</t>
  </si>
  <si>
    <t>TES.ktoe.IE.Res.HHnew.Thermal.CO.LPG.LPG</t>
  </si>
  <si>
    <t>TES.ktoe.IE.Res.HHnew.Thermal.CO.Gas.NG_Biogas</t>
  </si>
  <si>
    <t>TES.ktoe.IE.Res.HHnew.Thermal.CO.Biomass.Biomass_Waste</t>
  </si>
  <si>
    <t>TES.ktoe.IE.Res.HHnew.Thermal.CO.Elc.Elec</t>
  </si>
  <si>
    <t>IE - System efficiency indicator of new and renovated households</t>
  </si>
  <si>
    <t>Eff.ratio.IE.Res.HHnew.Thermal</t>
  </si>
  <si>
    <t>Eff.ratio.IE.Res.HHnew.Thermal.SH</t>
  </si>
  <si>
    <t>Eff.ratio.IE.Res.HHnew.Thermal.SH.Solids.Solids</t>
  </si>
  <si>
    <t>Eff.ratio.IE.Res.HHnew.Thermal.SH.LPG.LPG</t>
  </si>
  <si>
    <t>Eff.ratio.IE.Res.HHnew.Thermal.SH.Oil.Oil_LiqBio</t>
  </si>
  <si>
    <t>Eff.ratio.IE.Res.HHnew.Thermal.SH.Gas.NG_Biogas</t>
  </si>
  <si>
    <t>Eff.ratio.IE.Res.HHnew.Thermal.SH.Biomass.Biomass_Waste</t>
  </si>
  <si>
    <t>Eff.ratio.IE.Res.HHnew.Thermal.SH.Geo.Geo</t>
  </si>
  <si>
    <t>Eff.ratio.IE.Res.HHnew.Thermal.SH.DistrHeat.Steam_Distr</t>
  </si>
  <si>
    <t>Eff.ratio.IE.Res.HHnew.Thermal.SH.AdvElc.Elec</t>
  </si>
  <si>
    <t>Eff.ratio.IE.Res.HHnew.Thermal.SH.ConvElc.Elec</t>
  </si>
  <si>
    <t>Eff.ratio.IE.Res.HHnew.Thermal.SH.TotalCirculation.Elec</t>
  </si>
  <si>
    <t>Eff.ratio.IE.Res.HHnew.Thermal.SC</t>
  </si>
  <si>
    <t>Eff.ratio.IE.Res.HHnew.Thermal.SC.AC.Elec</t>
  </si>
  <si>
    <t>Eff.ratio.IE.Res.HHnew.Thermal.WH</t>
  </si>
  <si>
    <t>Eff.ratio.IE.Res.HHnew.Thermal.WH.Solids.Solids</t>
  </si>
  <si>
    <t>Eff.ratio.IE.Res.HHnew.Thermal.WH.LPG.LPG</t>
  </si>
  <si>
    <t>Eff.ratio.IE.Res.HHnew.Thermal.WH.Oil.Oil_LiqBio</t>
  </si>
  <si>
    <t>Eff.ratio.IE.Res.HHnew.Thermal.WH.Gas.NG_Biogas</t>
  </si>
  <si>
    <t>Eff.ratio.IE.Res.HHnew.Thermal.WH.Biomass.Biomass_Waste</t>
  </si>
  <si>
    <t>Eff.ratio.IE.Res.HHnew.Thermal.WH.Geo.Geo</t>
  </si>
  <si>
    <t>Eff.ratio.IE.Res.HHnew.Thermal.WH.DistrHeat.Steam_Distr</t>
  </si>
  <si>
    <t>Eff.ratio.IE.Res.HHnew.Thermal.WH.Elc.Elec</t>
  </si>
  <si>
    <t>Eff.ratio.IE.Res.HHnew.Thermal.WH.TotalSolar.Solar</t>
  </si>
  <si>
    <t>Eff.ratio.IE.Res.HHnew.Thermal.CO</t>
  </si>
  <si>
    <t>Eff.ratio.IE.Res.HHnew.Thermal.CO.Solids.Solids</t>
  </si>
  <si>
    <t>Eff.ratio.IE.Res.HHnew.Thermal.CO.LPG.LPG</t>
  </si>
  <si>
    <t>Eff.ratio.IE.Res.HHnew.Thermal.CO.Gas.NG_Biogas</t>
  </si>
  <si>
    <t>Eff.ratio.IE.Res.HHnew.Thermal.CO.Biomass.Biomass_Waste</t>
  </si>
  <si>
    <t>Eff.ratio.IE.Res.HHnew.Thermal.CO.Elc.Elec</t>
  </si>
  <si>
    <t>IE - CO2 emissions in new and renovated households</t>
  </si>
  <si>
    <t>EMI.ktCO2.IE.Res.HHnew.Thermal</t>
  </si>
  <si>
    <t>EMI.ktCO2.IE.Res.HHnew.Thermal.SH</t>
  </si>
  <si>
    <t>EMI.ktCO2.IE.Res.HHnew.Thermal.SH.Solids.Solids</t>
  </si>
  <si>
    <t>EMI.ktCO2.IE.Res.HHnew.Thermal.SH.LPG.LPG</t>
  </si>
  <si>
    <t>EMI.ktCO2.IE.Res.HHnew.Thermal.SH.Oil.Oil_LiqBio</t>
  </si>
  <si>
    <t>EMI.ktCO2.IE.Res.HHnew.Thermal.SH.Gas.NG_Biogas</t>
  </si>
  <si>
    <t>EMI.ktCO2.IE.Res.HHnew.Thermal.SH.Biomass.Biomass_Waste</t>
  </si>
  <si>
    <t>EMI.ktCO2.IE.Res.HHnew.Thermal.SH.Geo.Geo</t>
  </si>
  <si>
    <t>EMI.ktCO2.IE.Res.HHnew.Thermal.SH.DistrHeat.Steam_Distr</t>
  </si>
  <si>
    <t>EMI.ktCO2.IE.Res.HHnew.Thermal.SH.AdvElc.Elec</t>
  </si>
  <si>
    <t>EMI.ktCO2.IE.Res.HHnew.Thermal.SH.ConvElc.Elec</t>
  </si>
  <si>
    <t>EMI.ktCO2.IE.Res.HHnew.Thermal.SH.TotalCirculation.Elec</t>
  </si>
  <si>
    <t>EMI.ktCO2.IE.Res.HHnew.Thermal.SC</t>
  </si>
  <si>
    <t>EMI.ktCO2.IE.Res.HHnew.Thermal.SC.AC.Elec</t>
  </si>
  <si>
    <t>EMI.ktCO2.IE.Res.HHnew.Thermal.WH</t>
  </si>
  <si>
    <t>EMI.ktCO2.IE.Res.HHnew.Thermal.WH.Solids.Solids</t>
  </si>
  <si>
    <t>EMI.ktCO2.IE.Res.HHnew.Thermal.WH.LPG.LPG</t>
  </si>
  <si>
    <t>EMI.ktCO2.IE.Res.HHnew.Thermal.WH.Oil.Oil_LiqBio</t>
  </si>
  <si>
    <t>EMI.ktCO2.IE.Res.HHnew.Thermal.WH.Gas.NG_Biogas</t>
  </si>
  <si>
    <t>EMI.ktCO2.IE.Res.HHnew.Thermal.WH.Biomass.Biomass_Waste</t>
  </si>
  <si>
    <t>EMI.ktCO2.IE.Res.HHnew.Thermal.WH.Geo.Geo</t>
  </si>
  <si>
    <t>EMI.ktCO2.IE.Res.HHnew.Thermal.WH.DistrHeat.Steam_Distr</t>
  </si>
  <si>
    <t>EMI.ktCO2.IE.Res.HHnew.Thermal.WH.Elc.Elec</t>
  </si>
  <si>
    <t>EMI.ktCO2.IE.Res.HHnew.Thermal.WH.TotalSolar.Solar</t>
  </si>
  <si>
    <t>EMI.ktCO2.IE.Res.HHnew.Thermal.CO</t>
  </si>
  <si>
    <t>EMI.ktCO2.IE.Res.HHnew.Thermal.CO.Solids.Solids</t>
  </si>
  <si>
    <t>EMI.ktCO2.IE.Res.HHnew.Thermal.CO.LPG.LPG</t>
  </si>
  <si>
    <t>EMI.ktCO2.IE.Res.HHnew.Thermal.CO.Gas.NG_Biogas</t>
  </si>
  <si>
    <t>EMI.ktCO2.IE.Res.HHnew.Thermal.CO.Biomass.Biomass_Waste</t>
  </si>
  <si>
    <t>EMI.ktCO2.IE.Res.HHnew.Thermal.CO.Elc.Elec</t>
  </si>
  <si>
    <t>IE - Final energy consumption of new and renovated households (per household)</t>
  </si>
  <si>
    <t>FEC_per_household.kWh.IE.Res.HHnew.Thermal</t>
  </si>
  <si>
    <t>FEC_per_household.kWh.IE.Res.HHnew.Thermal.SH</t>
  </si>
  <si>
    <t>FEC_per_household.kWh.IE.Res.HHnew.Thermal.SH.Solids.Solids</t>
  </si>
  <si>
    <t>FEC_per_household.kWh.IE.Res.HHnew.Thermal.SH.LPG.LPG</t>
  </si>
  <si>
    <t>FEC_per_household.kWh.IE.Res.HHnew.Thermal.SH.Oil.Oil_LiqBio</t>
  </si>
  <si>
    <t>FEC_per_household.kWh.IE.Res.HHnew.Thermal.SH.Gas.NG_Biogas</t>
  </si>
  <si>
    <t>FEC_per_household.kWh.IE.Res.HHnew.Thermal.SH.Biomass.Biomass_Waste</t>
  </si>
  <si>
    <t>FEC_per_household.kWh.IE.Res.HHnew.Thermal.SH.Geo.Geo</t>
  </si>
  <si>
    <t>FEC_per_household.kWh.IE.Res.HHnew.Thermal.SH.DistrHeat.Steam_Distr</t>
  </si>
  <si>
    <t>FEC_per_household.kWh.IE.Res.HHnew.Thermal.SH.AdvElc.Elec</t>
  </si>
  <si>
    <t>FEC_per_household.kWh.IE.Res.HHnew.Thermal.SH.ConvElc.Elec</t>
  </si>
  <si>
    <t>FEC_per_household.kWh.IE.Res.HHnew.Thermal.SH.TotalCirculation.Elec</t>
  </si>
  <si>
    <t>FEC_per_household.kWh.IE.Res.HHnew.Thermal.SC</t>
  </si>
  <si>
    <t>FEC_per_household.kWh.IE.Res.HHnew.Thermal.SC.AC.Elec</t>
  </si>
  <si>
    <t>FEC_per_household.kWh.IE.Res.HHnew.Thermal.WH</t>
  </si>
  <si>
    <t>FEC_per_household.kWh.IE.Res.HHnew.Thermal.WH.Solids.Solids</t>
  </si>
  <si>
    <t>FEC_per_household.kWh.IE.Res.HHnew.Thermal.WH.LPG.LPG</t>
  </si>
  <si>
    <t>FEC_per_household.kWh.IE.Res.HHnew.Thermal.WH.Oil.Oil_LiqBio</t>
  </si>
  <si>
    <t>FEC_per_household.kWh.IE.Res.HHnew.Thermal.WH.Gas.NG_Biogas</t>
  </si>
  <si>
    <t>FEC_per_household.kWh.IE.Res.HHnew.Thermal.WH.Biomass.Biomass_Waste</t>
  </si>
  <si>
    <t>FEC_per_household.kWh.IE.Res.HHnew.Thermal.WH.Geo.Geo</t>
  </si>
  <si>
    <t>FEC_per_household.kWh.IE.Res.HHnew.Thermal.WH.DistrHeat.Steam_Distr</t>
  </si>
  <si>
    <t>FEC_per_household.kWh.IE.Res.HHnew.Thermal.WH.Elc.Elec</t>
  </si>
  <si>
    <t>FEC_per_household.kWh.IE.Res.HHnew.Thermal.WH.TotalSolar.Solar</t>
  </si>
  <si>
    <t>FEC_per_household.kWh.IE.Res.HHnew.Thermal.CO</t>
  </si>
  <si>
    <t>FEC_per_household.kWh.IE.Res.HHnew.Thermal.CO.Solids.Solids</t>
  </si>
  <si>
    <t>FEC_per_household.kWh.IE.Res.HHnew.Thermal.CO.LPG.LPG</t>
  </si>
  <si>
    <t>FEC_per_household.kWh.IE.Res.HHnew.Thermal.CO.Gas.NG_Biogas</t>
  </si>
  <si>
    <t>FEC_per_household.kWh.IE.Res.HHnew.Thermal.CO.Biomass.Biomass_Waste</t>
  </si>
  <si>
    <t>FEC_per_household.kWh.IE.Res.HHnew.Thermal.CO.Elc.Elec</t>
  </si>
  <si>
    <t>IE - Thermal energy service of new and renovated households (per household)</t>
  </si>
  <si>
    <t>TES_per_household.kWh.IE.Res.HHnew.Thermal</t>
  </si>
  <si>
    <t>TES_per_household.kWh.IE.Res.HHnew.Thermal.SH</t>
  </si>
  <si>
    <t>TES_per_household.kWh.IE.Res.HHnew.Thermal.SH.Solids.Solids</t>
  </si>
  <si>
    <t>TES_per_household.kWh.IE.Res.HHnew.Thermal.SH.LPG.LPG</t>
  </si>
  <si>
    <t>TES_per_household.kWh.IE.Res.HHnew.Thermal.SH.Oil.Oil_LiqBio</t>
  </si>
  <si>
    <t>TES_per_household.kWh.IE.Res.HHnew.Thermal.SH.Gas.NG_Biogas</t>
  </si>
  <si>
    <t>TES_per_household.kWh.IE.Res.HHnew.Thermal.SH.Biomass.Biomass_Waste</t>
  </si>
  <si>
    <t>TES_per_household.kWh.IE.Res.HHnew.Thermal.SH.Geo.Geo</t>
  </si>
  <si>
    <t>TES_per_household.kWh.IE.Res.HHnew.Thermal.SH.DistrHeat.Steam_Distr</t>
  </si>
  <si>
    <t>TES_per_household.kWh.IE.Res.HHnew.Thermal.SH.AdvElc.Elec</t>
  </si>
  <si>
    <t>TES_per_household.kWh.IE.Res.HHnew.Thermal.SH.ConvElc.Elec</t>
  </si>
  <si>
    <t>TES_per_household.kWh.IE.Res.HHnew.Thermal.SH.TotalCirculation.Elec</t>
  </si>
  <si>
    <t>TES_per_household.kWh.IE.Res.HHnew.Thermal.SC</t>
  </si>
  <si>
    <t>TES_per_household.kWh.IE.Res.HHnew.Thermal.SC.AC.Elec</t>
  </si>
  <si>
    <t>TES_per_household.kWh.IE.Res.HHnew.Thermal.WH</t>
  </si>
  <si>
    <t>TES_per_household.kWh.IE.Res.HHnew.Thermal.WH.Solids.Solids</t>
  </si>
  <si>
    <t>TES_per_household.kWh.IE.Res.HHnew.Thermal.WH.LPG.LPG</t>
  </si>
  <si>
    <t>TES_per_household.kWh.IE.Res.HHnew.Thermal.WH.Oil.Oil_LiqBio</t>
  </si>
  <si>
    <t>TES_per_household.kWh.IE.Res.HHnew.Thermal.WH.Gas.NG_Biogas</t>
  </si>
  <si>
    <t>TES_per_household.kWh.IE.Res.HHnew.Thermal.WH.Biomass.Biomass_Waste</t>
  </si>
  <si>
    <t>TES_per_household.kWh.IE.Res.HHnew.Thermal.WH.Geo.Geo</t>
  </si>
  <si>
    <t>TES_per_household.kWh.IE.Res.HHnew.Thermal.WH.DistrHeat.Steam_Distr</t>
  </si>
  <si>
    <t>TES_per_household.kWh.IE.Res.HHnew.Thermal.WH.Elc.Elec</t>
  </si>
  <si>
    <t>TES_per_household.kWh.IE.Res.HHnew.Thermal.WH.TotalSolar.Solar</t>
  </si>
  <si>
    <t>TES_per_household.kWh.IE.Res.HHnew.Thermal.CO</t>
  </si>
  <si>
    <t>TES_per_household.kWh.IE.Res.HHnew.Thermal.CO.Solids.Solids</t>
  </si>
  <si>
    <t>TES_per_household.kWh.IE.Res.HHnew.Thermal.CO.LPG.LPG</t>
  </si>
  <si>
    <t>TES_per_household.kWh.IE.Res.HHnew.Thermal.CO.Gas.NG_Biogas</t>
  </si>
  <si>
    <t>TES_per_household.kWh.IE.Res.HHnew.Thermal.CO.Biomass.Biomass_Waste</t>
  </si>
  <si>
    <t>TES_per_household.kWh.IE.Res.HHnew.Thermal.CO.Elc.Elec</t>
  </si>
  <si>
    <t>IE - CO2 emissions in new and renovated households (per household)</t>
  </si>
  <si>
    <t>EMI_per_household.kgCO2.IE.Res.HHnew.Thermal</t>
  </si>
  <si>
    <t>EMI_per_household.kgCO2.IE.Res.HHnew.Thermal.SH</t>
  </si>
  <si>
    <t>EMI_per_household.kgCO2.IE.Res.HHnew.Thermal.SH.Solids.Solids</t>
  </si>
  <si>
    <t>EMI_per_household.kgCO2.IE.Res.HHnew.Thermal.SH.LPG.LPG</t>
  </si>
  <si>
    <t>EMI_per_household.kgCO2.IE.Res.HHnew.Thermal.SH.Oil.Oil_LiqBio</t>
  </si>
  <si>
    <t>EMI_per_household.kgCO2.IE.Res.HHnew.Thermal.SH.Gas.NG_Biogas</t>
  </si>
  <si>
    <t>EMI_per_household.kgCO2.IE.Res.HHnew.Thermal.SH.Biomass.Biomass_Waste</t>
  </si>
  <si>
    <t>EMI_per_household.kgCO2.IE.Res.HHnew.Thermal.SH.Geo.Geo</t>
  </si>
  <si>
    <t>EMI_per_household.kgCO2.IE.Res.HHnew.Thermal.SH.DistrHeat.Steam_Distr</t>
  </si>
  <si>
    <t>EMI_per_household.kgCO2.IE.Res.HHnew.Thermal.SH.AdvElc.Elec</t>
  </si>
  <si>
    <t>EMI_per_household.kgCO2.IE.Res.HHnew.Thermal.SH.ConvElc.Elec</t>
  </si>
  <si>
    <t>EMI_per_household.kgCO2.IE.Res.HHnew.Thermal.SH.TotalCirculation.Elec</t>
  </si>
  <si>
    <t>EMI_per_household.kgCO2.IE.Res.HHnew.Thermal.SC</t>
  </si>
  <si>
    <t>EMI_per_household.kgCO2.IE.Res.HHnew.Thermal.SC.AC.Elec</t>
  </si>
  <si>
    <t>EMI_per_household.kgCO2.IE.Res.HHnew.Thermal.WH</t>
  </si>
  <si>
    <t>EMI_per_household.kgCO2.IE.Res.HHnew.Thermal.WH.Solids.Solids</t>
  </si>
  <si>
    <t>EMI_per_household.kgCO2.IE.Res.HHnew.Thermal.WH.LPG.LPG</t>
  </si>
  <si>
    <t>EMI_per_household.kgCO2.IE.Res.HHnew.Thermal.WH.Oil.Oil_LiqBio</t>
  </si>
  <si>
    <t>EMI_per_household.kgCO2.IE.Res.HHnew.Thermal.WH.Gas.NG_Biogas</t>
  </si>
  <si>
    <t>EMI_per_household.kgCO2.IE.Res.HHnew.Thermal.WH.Biomass.Biomass_Waste</t>
  </si>
  <si>
    <t>EMI_per_household.kgCO2.IE.Res.HHnew.Thermal.WH.Geo.Geo</t>
  </si>
  <si>
    <t>EMI_per_household.kgCO2.IE.Res.HHnew.Thermal.WH.DistrHeat.Steam_Distr</t>
  </si>
  <si>
    <t>EMI_per_household.kgCO2.IE.Res.HHnew.Thermal.WH.Elc.Elec</t>
  </si>
  <si>
    <t>EMI_per_household.kgCO2.IE.Res.HHnew.Thermal.WH.TotalSolar.Solar</t>
  </si>
  <si>
    <t>EMI_per_household.kgCO2.IE.Res.HHnew.Thermal.CO</t>
  </si>
  <si>
    <t>EMI_per_household.kgCO2.IE.Res.HHnew.Thermal.CO.Solids.Solids</t>
  </si>
  <si>
    <t>EMI_per_household.kgCO2.IE.Res.HHnew.Thermal.CO.LPG.LPG</t>
  </si>
  <si>
    <t>EMI_per_household.kgCO2.IE.Res.HHnew.Thermal.CO.Gas.NG_Biogas</t>
  </si>
  <si>
    <t>EMI_per_household.kgCO2.IE.Res.HHnew.Thermal.CO.Biomass.Biomass_Waste</t>
  </si>
  <si>
    <t>EMI_per_household.kgCO2.IE.Res.HHnew.Thermal.CO.Elc.Elec</t>
  </si>
  <si>
    <t>IE - Final energy consumption in new and renovated households per surface area</t>
  </si>
  <si>
    <t>FEC_per_sqm.kWh.IE.Res.HHnew.Thermal</t>
  </si>
  <si>
    <t>FEC_per_sqm.kWh.IE.Res.HHnew.Thermal.SH</t>
  </si>
  <si>
    <t>FEC_per_sqm.kWh.IE.Res.HHnew.Thermal.SH.Solids.Solids</t>
  </si>
  <si>
    <t>FEC_per_sqm.kWh.IE.Res.HHnew.Thermal.SH.LPG.LPG</t>
  </si>
  <si>
    <t>FEC_per_sqm.kWh.IE.Res.HHnew.Thermal.SH.Oil.Oil_LiqBio</t>
  </si>
  <si>
    <t>FEC_per_sqm.kWh.IE.Res.HHnew.Thermal.SH.Gas.NG_Biogas</t>
  </si>
  <si>
    <t>FEC_per_sqm.kWh.IE.Res.HHnew.Thermal.SH.Biomass.Biomass_Waste</t>
  </si>
  <si>
    <t>FEC_per_sqm.kWh.IE.Res.HHnew.Thermal.SH.Geo.Geo</t>
  </si>
  <si>
    <t>FEC_per_sqm.kWh.IE.Res.HHnew.Thermal.SH.DistrHeat.Steam_Distr</t>
  </si>
  <si>
    <t>FEC_per_sqm.kWh.IE.Res.HHnew.Thermal.SH.AdvElc.Elec</t>
  </si>
  <si>
    <t>FEC_per_sqm.kWh.IE.Res.HHnew.Thermal.SH.ConvElc.Elec</t>
  </si>
  <si>
    <t>FEC_per_sqm.kWh.IE.Res.HHnew.Thermal.SH.TotalCirculation.Elec</t>
  </si>
  <si>
    <t>FEC_per_sqm.kWh.IE.Res.HHnew.Thermal.SC</t>
  </si>
  <si>
    <t>FEC_per_sqm.kWh.IE.Res.HHnew.Thermal.SC.AC.Elec</t>
  </si>
  <si>
    <t>FEC_per_sqm.kWh.IE.Res.HHnew.Thermal.WH</t>
  </si>
  <si>
    <t>FEC_per_sqm.kWh.IE.Res.HHnew.Thermal.WH.Solids.Solids</t>
  </si>
  <si>
    <t>FEC_per_sqm.kWh.IE.Res.HHnew.Thermal.WH.LPG.LPG</t>
  </si>
  <si>
    <t>FEC_per_sqm.kWh.IE.Res.HHnew.Thermal.WH.Oil.Oil_LiqBio</t>
  </si>
  <si>
    <t>FEC_per_sqm.kWh.IE.Res.HHnew.Thermal.WH.Gas.NG_Biogas</t>
  </si>
  <si>
    <t>FEC_per_sqm.kWh.IE.Res.HHnew.Thermal.WH.Biomass.Biomass_Waste</t>
  </si>
  <si>
    <t>FEC_per_sqm.kWh.IE.Res.HHnew.Thermal.WH.Geo.Geo</t>
  </si>
  <si>
    <t>FEC_per_sqm.kWh.IE.Res.HHnew.Thermal.WH.DistrHeat.Steam_Distr</t>
  </si>
  <si>
    <t>FEC_per_sqm.kWh.IE.Res.HHnew.Thermal.WH.Elc.Elec</t>
  </si>
  <si>
    <t>FEC_per_sqm.kWh.IE.Res.HHnew.Thermal.WH.TotalSolar.Solar</t>
  </si>
  <si>
    <t>FEC_per_sqm.kWh.IE.Res.HHnew.Thermal.CO</t>
  </si>
  <si>
    <t>FEC_per_sqm.kWh.IE.Res.HHnew.Thermal.CO.Solids.Solids</t>
  </si>
  <si>
    <t>FEC_per_sqm.kWh.IE.Res.HHnew.Thermal.CO.LPG.LPG</t>
  </si>
  <si>
    <t>FEC_per_sqm.kWh.IE.Res.HHnew.Thermal.CO.Gas.NG_Biogas</t>
  </si>
  <si>
    <t>FEC_per_sqm.kWh.IE.Res.HHnew.Thermal.CO.Biomass.Biomass_Waste</t>
  </si>
  <si>
    <t>FEC_per_sqm.kWh.IE.Res.HHnew.Thermal.CO.Elc.Elec</t>
  </si>
  <si>
    <t>IE - Thermal energy service in new and renovated households per surface area</t>
  </si>
  <si>
    <t>TES_per_sqm.kWh.IE.Res.HHnew.Thermal</t>
  </si>
  <si>
    <t>TES_per_sqm.kWh.IE.Res.HHnew.Thermal.SH</t>
  </si>
  <si>
    <t>TES_per_sqm.kWh.IE.Res.HHnew.Thermal.SH.Solids.Solids</t>
  </si>
  <si>
    <t>TES_per_sqm.kWh.IE.Res.HHnew.Thermal.SH.LPG.LPG</t>
  </si>
  <si>
    <t>TES_per_sqm.kWh.IE.Res.HHnew.Thermal.SH.Oil.Oil_LiqBio</t>
  </si>
  <si>
    <t>TES_per_sqm.kWh.IE.Res.HHnew.Thermal.SH.Gas.NG_Biogas</t>
  </si>
  <si>
    <t>TES_per_sqm.kWh.IE.Res.HHnew.Thermal.SH.Biomass.Biomass_Waste</t>
  </si>
  <si>
    <t>TES_per_sqm.kWh.IE.Res.HHnew.Thermal.SH.Geo.Geo</t>
  </si>
  <si>
    <t>TES_per_sqm.kWh.IE.Res.HHnew.Thermal.SH.DistrHeat.Steam_Distr</t>
  </si>
  <si>
    <t>TES_per_sqm.kWh.IE.Res.HHnew.Thermal.SH.AdvElc.Elec</t>
  </si>
  <si>
    <t>TES_per_sqm.kWh.IE.Res.HHnew.Thermal.SH.ConvElc.Elec</t>
  </si>
  <si>
    <t>TES_per_sqm.kWh.IE.Res.HHnew.Thermal.SH.TotalCirculation.Elec</t>
  </si>
  <si>
    <t>TES_per_sqm.kWh.IE.Res.HHnew.Thermal.SC</t>
  </si>
  <si>
    <t>TES_per_sqm.kWh.IE.Res.HHnew.Thermal.SC.AC.Elec</t>
  </si>
  <si>
    <t>TES_per_sqm.kWh.IE.Res.HHnew.Thermal.WH</t>
  </si>
  <si>
    <t>TES_per_sqm.kWh.IE.Res.HHnew.Thermal.WH.Solids.Solids</t>
  </si>
  <si>
    <t>TES_per_sqm.kWh.IE.Res.HHnew.Thermal.WH.LPG.LPG</t>
  </si>
  <si>
    <t>TES_per_sqm.kWh.IE.Res.HHnew.Thermal.WH.Oil.Oil_LiqBio</t>
  </si>
  <si>
    <t>TES_per_sqm.kWh.IE.Res.HHnew.Thermal.WH.Gas.NG_Biogas</t>
  </si>
  <si>
    <t>TES_per_sqm.kWh.IE.Res.HHnew.Thermal.WH.Biomass.Biomass_Waste</t>
  </si>
  <si>
    <t>TES_per_sqm.kWh.IE.Res.HHnew.Thermal.WH.Geo.Geo</t>
  </si>
  <si>
    <t>TES_per_sqm.kWh.IE.Res.HHnew.Thermal.WH.DistrHeat.Steam_Distr</t>
  </si>
  <si>
    <t>TES_per_sqm.kWh.IE.Res.HHnew.Thermal.WH.Elc.Elec</t>
  </si>
  <si>
    <t>TES_per_sqm.kWh.IE.Res.HHnew.Thermal.WH.TotalSolar.Solar</t>
  </si>
  <si>
    <t>TES_per_sqm.kWh.IE.Res.HHnew.Thermal.CO</t>
  </si>
  <si>
    <t>TES_per_sqm.kWh.IE.Res.HHnew.Thermal.CO.Solids.Solids</t>
  </si>
  <si>
    <t>TES_per_sqm.kWh.IE.Res.HHnew.Thermal.CO.LPG.LPG</t>
  </si>
  <si>
    <t>TES_per_sqm.kWh.IE.Res.HHnew.Thermal.CO.Gas.NG_Biogas</t>
  </si>
  <si>
    <t>TES_per_sqm.kWh.IE.Res.HHnew.Thermal.CO.Biomass.Biomass_Waste</t>
  </si>
  <si>
    <t>TES_per_sqm.kWh.IE.Res.HHnew.Thermal.CO.Elc.Elec</t>
  </si>
  <si>
    <t>IE - CO2 emissions in new and renovated households per surface area</t>
  </si>
  <si>
    <t>EMI_per_sqm.kgCO2.IE.Res.HHnew.Thermal</t>
  </si>
  <si>
    <t>EMI_per_sqm.kgCO2.IE.Res.HHnew.Thermal.SH</t>
  </si>
  <si>
    <t>EMI_per_sqm.kgCO2.IE.Res.HHnew.Thermal.SH.Solids.Solids</t>
  </si>
  <si>
    <t>EMI_per_sqm.kgCO2.IE.Res.HHnew.Thermal.SH.LPG.LPG</t>
  </si>
  <si>
    <t>EMI_per_sqm.kgCO2.IE.Res.HHnew.Thermal.SH.Oil.Oil_LiqBio</t>
  </si>
  <si>
    <t>EMI_per_sqm.kgCO2.IE.Res.HHnew.Thermal.SH.Gas.NG_Biogas</t>
  </si>
  <si>
    <t>EMI_per_sqm.kgCO2.IE.Res.HHnew.Thermal.SH.Biomass.Biomass_Waste</t>
  </si>
  <si>
    <t>EMI_per_sqm.kgCO2.IE.Res.HHnew.Thermal.SH.Geo.Geo</t>
  </si>
  <si>
    <t>EMI_per_sqm.kgCO2.IE.Res.HHnew.Thermal.SH.DistrHeat.Steam_Distr</t>
  </si>
  <si>
    <t>EMI_per_sqm.kgCO2.IE.Res.HHnew.Thermal.SH.AdvElc.Elec</t>
  </si>
  <si>
    <t>EMI_per_sqm.kgCO2.IE.Res.HHnew.Thermal.SH.ConvElc.Elec</t>
  </si>
  <si>
    <t>EMI_per_sqm.kgCO2.IE.Res.HHnew.Thermal.SH.TotalCirculation.Elec</t>
  </si>
  <si>
    <t>EMI_per_sqm.kgCO2.IE.Res.HHnew.Thermal.SC</t>
  </si>
  <si>
    <t>EMI_per_sqm.kgCO2.IE.Res.HHnew.Thermal.SC.AC.Elec</t>
  </si>
  <si>
    <t>EMI_per_sqm.kgCO2.IE.Res.HHnew.Thermal.WH</t>
  </si>
  <si>
    <t>EMI_per_sqm.kgCO2.IE.Res.HHnew.Thermal.WH.Solids.Solids</t>
  </si>
  <si>
    <t>EMI_per_sqm.kgCO2.IE.Res.HHnew.Thermal.WH.LPG.LPG</t>
  </si>
  <si>
    <t>EMI_per_sqm.kgCO2.IE.Res.HHnew.Thermal.WH.Oil.Oil_LiqBio</t>
  </si>
  <si>
    <t>EMI_per_sqm.kgCO2.IE.Res.HHnew.Thermal.WH.Gas.NG_Biogas</t>
  </si>
  <si>
    <t>EMI_per_sqm.kgCO2.IE.Res.HHnew.Thermal.WH.Biomass.Biomass_Waste</t>
  </si>
  <si>
    <t>EMI_per_sqm.kgCO2.IE.Res.HHnew.Thermal.WH.Geo.Geo</t>
  </si>
  <si>
    <t>EMI_per_sqm.kgCO2.IE.Res.HHnew.Thermal.WH.DistrHeat.Steam_Distr</t>
  </si>
  <si>
    <t>EMI_per_sqm.kgCO2.IE.Res.HHnew.Thermal.WH.Elc.Elec</t>
  </si>
  <si>
    <t>EMI_per_sqm.kgCO2.IE.Res.HHnew.Thermal.WH.TotalSolar.Solar</t>
  </si>
  <si>
    <t>EMI_per_sqm.kgCO2.IE.Res.HHnew.Thermal.CO</t>
  </si>
  <si>
    <t>EMI_per_sqm.kgCO2.IE.Res.HHnew.Thermal.CO.Solids.Solids</t>
  </si>
  <si>
    <t>EMI_per_sqm.kgCO2.IE.Res.HHnew.Thermal.CO.LPG.LPG</t>
  </si>
  <si>
    <t>EMI_per_sqm.kgCO2.IE.Res.HHnew.Thermal.CO.Gas.NG_Biogas</t>
  </si>
  <si>
    <t>EMI_per_sqm.kgCO2.IE.Res.HHnew.Thermal.CO.Biomass.Biomass_Waste</t>
  </si>
  <si>
    <t>EMI_per_sqm.kgCO2.IE.Res.HHnew.Thermal.CO.Elc.Elec</t>
  </si>
  <si>
    <t>FEC.ktoe.IE.Res.HH.Appl.RF</t>
  </si>
  <si>
    <t>FEC.ktoe.IE.Res.HH.Appl.WM</t>
  </si>
  <si>
    <t>FEC.ktoe.IE.Res.HH.Appl.DR</t>
  </si>
  <si>
    <t>FEC.ktoe.IE.Res.HH.Appl.DW</t>
  </si>
  <si>
    <t>FEC.ktoe.IE.Res.HH.Appl.TV</t>
  </si>
  <si>
    <t>FEC.ktoe.IE.Res.HH.Appl.IT</t>
  </si>
  <si>
    <t>FEC.ktoe.IE.Res.HH.Appl.LI</t>
  </si>
  <si>
    <t>FEC.ktoe.IE.Res.HH.Appl.OA</t>
  </si>
  <si>
    <t>Size.MW.IE.Res.HH.Appl</t>
  </si>
  <si>
    <t>Size.MW.IE.Res.HH.Appl.RF</t>
  </si>
  <si>
    <t>Size.MW.IE.Res.HH.Appl.WM</t>
  </si>
  <si>
    <t>Size.MW.IE.Res.HH.Appl.DR</t>
  </si>
  <si>
    <t>Size.MW.IE.Res.HH.Appl.DW</t>
  </si>
  <si>
    <t>Size.MW.IE.Res.HH.Appl.TV</t>
  </si>
  <si>
    <t>Size.MW.IE.Res.HH.Appl.IT</t>
  </si>
  <si>
    <t>Size.MW.IE.Res.HH.Appl.LI</t>
  </si>
  <si>
    <t>Size.MW.IE.Res.HH.Appl.OA</t>
  </si>
  <si>
    <t>NUM.number.IE.Res.HH.Appl.RF</t>
  </si>
  <si>
    <t>NUM.number.IE.Res.HH.Appl.WM</t>
  </si>
  <si>
    <t>NUM.number.IE.Res.HH.Appl.DR</t>
  </si>
  <si>
    <t>NUM.number.IE.Res.HH.Appl.DW</t>
  </si>
  <si>
    <t>NUM.number.IE.Res.HH.Appl.TV</t>
  </si>
  <si>
    <t>NUM.number.IE.Res.HH.Appl.IT</t>
  </si>
  <si>
    <t>NUM.number.IE.Res.HH.Appl.LI</t>
  </si>
  <si>
    <t>NUM.number.IE.Res.HH.Appl.OA</t>
  </si>
  <si>
    <t>NUM.number.IE.Res.HH.Applnew.RF</t>
  </si>
  <si>
    <t>NUM.number.IE.Res.HH.Applnew.WM</t>
  </si>
  <si>
    <t>NUM.number.IE.Res.HH.Applnew.DR</t>
  </si>
  <si>
    <t>NUM.number.IE.Res.HH.Applnew.DW</t>
  </si>
  <si>
    <t>NUM.number.IE.Res.HH.Applnew.TV</t>
  </si>
  <si>
    <t>NUM.number.IE.Res.HH.Applnew.IT</t>
  </si>
  <si>
    <t>NUM.number.IE.Res.HH.Applnew.LI</t>
  </si>
  <si>
    <t>NUM.number.IE.Res.HH.Applnew.OA</t>
  </si>
  <si>
    <t>NUM.number.IE.Res.HH.Applrepl.RF</t>
  </si>
  <si>
    <t>NUM.number.IE.Res.HH.Applrepl.WM</t>
  </si>
  <si>
    <t>NUM.number.IE.Res.HH.Applrepl.DR</t>
  </si>
  <si>
    <t>NUM.number.IE.Res.HH.Applrepl.DW</t>
  </si>
  <si>
    <t>NUM.number.IE.Res.HH.Applrepl.TV</t>
  </si>
  <si>
    <t>NUM.number.IE.Res.HH.Applrepl.IT</t>
  </si>
  <si>
    <t>NUM.number.IE.Res.HH.Applrepl.LI</t>
  </si>
  <si>
    <t>NUM.number.IE.Res.HH.Applrepl.OA</t>
  </si>
  <si>
    <t>Op.hours.IE.Res.HH.Appl.RF</t>
  </si>
  <si>
    <t>Op.hours.IE.Res.HH.Appl.WM</t>
  </si>
  <si>
    <t>Op.hours.IE.Res.HH.Appl.DR</t>
  </si>
  <si>
    <t>Op.hours.IE.Res.HH.Appl.DW</t>
  </si>
  <si>
    <t>Op.hours.IE.Res.HH.Appl.TV</t>
  </si>
  <si>
    <t>Op.hours.IE.Res.HH.Appl.IT</t>
  </si>
  <si>
    <t>Op.hours.IE.Res.HH.Appl.LI</t>
  </si>
  <si>
    <t>Op.hours.IE.Res.HH.Appl.OA</t>
  </si>
  <si>
    <t>Size_per_appl.W.IE.Res.HH.Appl.RF</t>
  </si>
  <si>
    <t>Size_per_appl.W.IE.Res.HH.Appl.WM</t>
  </si>
  <si>
    <t>Size_per_appl.W.IE.Res.HH.Appl.DR</t>
  </si>
  <si>
    <t>Size_per_appl.W.IE.Res.HH.Appl.DW</t>
  </si>
  <si>
    <t>Size_per_appl.W.IE.Res.HH.Appl.TV</t>
  </si>
  <si>
    <t>Size_per_appl.W.IE.Res.HH.Appl.IT</t>
  </si>
  <si>
    <t>Size_per_appl.W.IE.Res.HH.Appl.LI</t>
  </si>
  <si>
    <t>Size_per_appl.W.IE.Res.HH.Appl.OA</t>
  </si>
  <si>
    <t>Size_per_appl.W.IE.Res.HH.Applnew.RF</t>
  </si>
  <si>
    <t>Size_per_appl.W.IE.Res.HH.Applnew.WM</t>
  </si>
  <si>
    <t>Size_per_appl.W.IE.Res.HH.Applnew.DR</t>
  </si>
  <si>
    <t>Size_per_appl.W.IE.Res.HH.Applnew.DW</t>
  </si>
  <si>
    <t>Size_per_appl.W.IE.Res.HH.Applnew.TV</t>
  </si>
  <si>
    <t>Size_per_appl.W.IE.Res.HH.Applnew.IT</t>
  </si>
  <si>
    <t>Size_per_appl.W.IE.Res.HH.Applnew.LI</t>
  </si>
  <si>
    <t>Size_per_appl.W.IE.Res.HH.Applnew.OA</t>
  </si>
  <si>
    <t>NUM.number_per_household.IE.Res.HH.Appl.RF</t>
  </si>
  <si>
    <t>NUM.number_per_household.IE.Res.HH.Appl.WM</t>
  </si>
  <si>
    <t>NUM.number_per_household.IE.Res.HH.Appl.DR</t>
  </si>
  <si>
    <t>NUM.number_per_household.IE.Res.HH.Appl.DW</t>
  </si>
  <si>
    <t>NUM.number_per_household.IE.Res.HH.Appl.TV</t>
  </si>
  <si>
    <t>NUM.number_per_household.IE.Res.HH.Appl.IT</t>
  </si>
  <si>
    <t>NUM.number_per_household.IE.Res.HH.Appl.LI</t>
  </si>
  <si>
    <t>NUM.number_per_household.IE.Res.HH.Appl.OA</t>
  </si>
  <si>
    <t>Size_per_household.W.IE.Res.HH.Appl.RF</t>
  </si>
  <si>
    <t>Size_per_household.W.IE.Res.HH.Appl.WM</t>
  </si>
  <si>
    <t>Size_per_household.W.IE.Res.HH.Appl.DR</t>
  </si>
  <si>
    <t>Size_per_household.W.IE.Res.HH.Appl.DW</t>
  </si>
  <si>
    <t>Size_per_household.W.IE.Res.HH.Appl.TV</t>
  </si>
  <si>
    <t>Size_per_household.W.IE.Res.HH.Appl.IT</t>
  </si>
  <si>
    <t>Size_per_household.W.IE.Res.HH.Appl.LI</t>
  </si>
  <si>
    <t>Size_per_household.W.IE.Res.HH.Appl.OA</t>
  </si>
  <si>
    <t>FEC_per_household.kWh.IE.Res.HH.Appl.RF</t>
  </si>
  <si>
    <t>FEC_per_household.kWh.IE.Res.HH.Appl.WM</t>
  </si>
  <si>
    <t>FEC_per_household.kWh.IE.Res.HH.Appl.DR</t>
  </si>
  <si>
    <t>FEC_per_household.kWh.IE.Res.HH.Appl.DW</t>
  </si>
  <si>
    <t>FEC_per_household.kWh.IE.Res.HH.Appl.TV</t>
  </si>
  <si>
    <t>FEC_per_household.kWh.IE.Res.HH.Appl.IT</t>
  </si>
  <si>
    <t>FEC_per_household.kWh.IE.Res.HH.Appl.LI</t>
  </si>
  <si>
    <t>FEC_per_household.kWh.IE.Res.HH.Appl.OA</t>
  </si>
  <si>
    <t>Lumens_per_household.lumen.IE.Res.HH.Appl.LI</t>
  </si>
  <si>
    <t>IE - Number of households (detailed structure)</t>
  </si>
  <si>
    <t>NUM.number.IE.Res.HH.Thermal.SH.Solids.SH</t>
  </si>
  <si>
    <t>NUM.number.IE.Res.HH.Thermal.SH.Solids.SC.AC</t>
  </si>
  <si>
    <t>NUM.number.IE.Res.HH.Thermal.SH.Solids.WH.Solids.NoSolar</t>
  </si>
  <si>
    <t>NUM.number.IE.Res.HH.Thermal.SH.Solids.WH.LPG.NoSolar</t>
  </si>
  <si>
    <t>NUM.number.IE.Res.HH.Thermal.SH.Solids.WH.LPG.Solar</t>
  </si>
  <si>
    <t>NUM.number.IE.Res.HH.Thermal.SH.Solids.WH.Elc.NoSolar</t>
  </si>
  <si>
    <t>NUM.number.IE.Res.HH.Thermal.SH.Solids.WH.Elc.Solar</t>
  </si>
  <si>
    <t>NUM.number.IE.Res.HH.Thermal.SH.Solids.CO.Solids</t>
  </si>
  <si>
    <t>NUM.number.IE.Res.HH.Thermal.SH.Solids.CO.LPG</t>
  </si>
  <si>
    <t>NUM.number.IE.Res.HH.Thermal.SH.Solids.CO.Elc</t>
  </si>
  <si>
    <t>NUM.number.IE.Res.HH.Thermal.SH.LPG.SH</t>
  </si>
  <si>
    <t>NUM.number.IE.Res.HH.Thermal.SH.LPG.SC.AC</t>
  </si>
  <si>
    <t>NUM.number.IE.Res.HH.Thermal.SH.LPG.WH.LPG.NoSolar</t>
  </si>
  <si>
    <t>NUM.number.IE.Res.HH.Thermal.SH.LPG.WH.LPG.Solar</t>
  </si>
  <si>
    <t>NUM.number.IE.Res.HH.Thermal.SH.LPG.WH.Elc.NoSolar</t>
  </si>
  <si>
    <t>NUM.number.IE.Res.HH.Thermal.SH.LPG.WH.Elc.Solar</t>
  </si>
  <si>
    <t>NUM.number.IE.Res.HH.Thermal.SH.LPG.CO.LPG</t>
  </si>
  <si>
    <t>NUM.number.IE.Res.HH.Thermal.SH.LPG.CO.Elc</t>
  </si>
  <si>
    <t>NUM.number.IE.Res.HH.Thermal.SH.Oil.SH</t>
  </si>
  <si>
    <t>NUM.number.IE.Res.HH.Thermal.SH.Oil.SC.AC</t>
  </si>
  <si>
    <t>NUM.number.IE.Res.HH.Thermal.SH.Oil.WH.Oil.NoSolar</t>
  </si>
  <si>
    <t>NUM.number.IE.Res.HH.Thermal.SH.Oil.WH.Oil.Solar</t>
  </si>
  <si>
    <t>NUM.number.IE.Res.HH.Thermal.SH.Oil.WH.Elc.NoSolar</t>
  </si>
  <si>
    <t>NUM.number.IE.Res.HH.Thermal.SH.Oil.WH.Elc.Solar</t>
  </si>
  <si>
    <t>NUM.number.IE.Res.HH.Thermal.SH.Oil.CO.LPG</t>
  </si>
  <si>
    <t>NUM.number.IE.Res.HH.Thermal.SH.Oil.CO.Elc</t>
  </si>
  <si>
    <t>NUM.number.IE.Res.HH.Thermal.SH.Gas.SH</t>
  </si>
  <si>
    <t>NUM.number.IE.Res.HH.Thermal.SH.Gas.SC.AC</t>
  </si>
  <si>
    <t>NUM.number.IE.Res.HH.Thermal.SH.Gas.WH.Gas.NoSolar</t>
  </si>
  <si>
    <t>NUM.number.IE.Res.HH.Thermal.SH.Gas.WH.Gas.Solar</t>
  </si>
  <si>
    <t>NUM.number.IE.Res.HH.Thermal.SH.Gas.WH.Elc.NoSolar</t>
  </si>
  <si>
    <t>NUM.number.IE.Res.HH.Thermal.SH.Gas.WH.Elc.Solar</t>
  </si>
  <si>
    <t>NUM.number.IE.Res.HH.Thermal.SH.Gas.CO.Gas</t>
  </si>
  <si>
    <t>NUM.number.IE.Res.HH.Thermal.SH.Gas.CO.Elc</t>
  </si>
  <si>
    <t>NUM.number.IE.Res.HH.Thermal.SH.Biomass.SH</t>
  </si>
  <si>
    <t>NUM.number.IE.Res.HH.Thermal.SH.Biomass.SC.AC</t>
  </si>
  <si>
    <t>NUM.number.IE.Res.HH.Thermal.SH.Biomass.WH.Biomass.NoSolar</t>
  </si>
  <si>
    <t>NUM.number.IE.Res.HH.Thermal.SH.Biomass.WH.Biomass.Solar</t>
  </si>
  <si>
    <t>NUM.number.IE.Res.HH.Thermal.SH.Biomass.WH.LPG.NoSolar</t>
  </si>
  <si>
    <t>NUM.number.IE.Res.HH.Thermal.SH.Biomass.WH.LPG.Solar</t>
  </si>
  <si>
    <t>NUM.number.IE.Res.HH.Thermal.SH.Biomass.WH.Elc.NoSolar</t>
  </si>
  <si>
    <t>NUM.number.IE.Res.HH.Thermal.SH.Biomass.WH.Elc.Solar</t>
  </si>
  <si>
    <t>NUM.number.IE.Res.HH.Thermal.SH.Biomass.CO.Biomass</t>
  </si>
  <si>
    <t>NUM.number.IE.Res.HH.Thermal.SH.Biomass.CO.LPG</t>
  </si>
  <si>
    <t>NUM.number.IE.Res.HH.Thermal.SH.Biomass.CO.Elc</t>
  </si>
  <si>
    <t>NUM.number.IE.Res.HH.Thermal.SH.Geo.SH</t>
  </si>
  <si>
    <t>NUM.number.IE.Res.HH.Thermal.SH.Geo.SC.AC</t>
  </si>
  <si>
    <t>NUM.number.IE.Res.HH.Thermal.SH.Geo.WH.Geo.NoSolar</t>
  </si>
  <si>
    <t>NUM.number.IE.Res.HH.Thermal.SH.Geo.WH.Geo.Solar</t>
  </si>
  <si>
    <t>NUM.number.IE.Res.HH.Thermal.SH.Geo.WH.Elc.NoSolar</t>
  </si>
  <si>
    <t>NUM.number.IE.Res.HH.Thermal.SH.Geo.WH.Elc.Solar</t>
  </si>
  <si>
    <t>NUM.number.IE.Res.HH.Thermal.SH.Geo.CO.LPG</t>
  </si>
  <si>
    <t>NUM.number.IE.Res.HH.Thermal.SH.Geo.CO.Elc</t>
  </si>
  <si>
    <t>NUM.number.IE.Res.HH.Thermal.SH.DistrHeat.SH</t>
  </si>
  <si>
    <t>NUM.number.IE.Res.HH.Thermal.SH.DistrHeat.SC.AC</t>
  </si>
  <si>
    <t>NUM.number.IE.Res.HH.Thermal.SH.DistrHeat.WH.DistrHeat.NoSolar</t>
  </si>
  <si>
    <t>NUM.number.IE.Res.HH.Thermal.SH.DistrHeat.WH.DistrHeat.Solar</t>
  </si>
  <si>
    <t>NUM.number.IE.Res.HH.Thermal.SH.DistrHeat.WH.Elc.NoSolar</t>
  </si>
  <si>
    <t>NUM.number.IE.Res.HH.Thermal.SH.DistrHeat.WH.Elc.Solar</t>
  </si>
  <si>
    <t>NUM.number.IE.Res.HH.Thermal.SH.DistrHeat.CO.LPG</t>
  </si>
  <si>
    <t>NUM.number.IE.Res.HH.Thermal.SH.DistrHeat.CO.Elc</t>
  </si>
  <si>
    <t>NUM.number.IE.Res.HH.Thermal.SH.AdvElc.SH</t>
  </si>
  <si>
    <t>NUM.number.IE.Res.HH.Thermal.SH.AdvElc.SC.AC</t>
  </si>
  <si>
    <t>NUM.number.IE.Res.HH.Thermal.SH.AdvElc.WH.LPG.NoSolar</t>
  </si>
  <si>
    <t>NUM.number.IE.Res.HH.Thermal.SH.AdvElc.WH.LPG.Solar</t>
  </si>
  <si>
    <t>NUM.number.IE.Res.HH.Thermal.SH.AdvElc.WH.Elc.NoSolar</t>
  </si>
  <si>
    <t>NUM.number.IE.Res.HH.Thermal.SH.AdvElc.WH.Elc.Solar</t>
  </si>
  <si>
    <t>NUM.number.IE.Res.HH.Thermal.SH.AdvElc.CO.LPG</t>
  </si>
  <si>
    <t>NUM.number.IE.Res.HH.Thermal.SH.AdvElc.CO.Elc</t>
  </si>
  <si>
    <t>NUM.number.IE.Res.HH.Thermal.SH.ConvElc.SH</t>
  </si>
  <si>
    <t>NUM.number.IE.Res.HH.Thermal.SH.ConvElc.SC.AC</t>
  </si>
  <si>
    <t>NUM.number.IE.Res.HH.Thermal.SH.ConvElc.WH.LPG.NoSolar</t>
  </si>
  <si>
    <t>NUM.number.IE.Res.HH.Thermal.SH.ConvElc.WH.LPG.Solar</t>
  </si>
  <si>
    <t>NUM.number.IE.Res.HH.Thermal.SH.ConvElc.WH.Elc.NoSolar</t>
  </si>
  <si>
    <t>NUM.number.IE.Res.HH.Thermal.SH.ConvElc.WH.Elc.Solar</t>
  </si>
  <si>
    <t>NUM.number.IE.Res.HH.Thermal.SH.ConvElc.CO.LPG</t>
  </si>
  <si>
    <t>NUM.number.IE.Res.HH.Thermal.SH.ConvElc.CO.Elc</t>
  </si>
  <si>
    <t>IE - Retired equipment (detailed structure)</t>
  </si>
  <si>
    <t>NUM.number.IE.Res.HH.ThermalOut.SH.Solids</t>
  </si>
  <si>
    <t>NUM.number.IE.Res.HH.ThermalOut.SH.Solids.SH</t>
  </si>
  <si>
    <t>NUM.number.IE.Res.HH.ThermalOut.SH.Solids.SC.AC</t>
  </si>
  <si>
    <t>NUM.number.IE.Res.HH.ThermalOut.SH.Solids.WH.Solids.NoSolar</t>
  </si>
  <si>
    <t>NUM.number.IE.Res.HH.ThermalOut.SH.Solids.WH.LPG.NoSolar</t>
  </si>
  <si>
    <t>NUM.number.IE.Res.HH.ThermalOut.SH.Solids.WH.LPG.Solar</t>
  </si>
  <si>
    <t>NUM.number.IE.Res.HH.ThermalOut.SH.Solids.WH.Elc.NoSolar</t>
  </si>
  <si>
    <t>NUM.number.IE.Res.HH.ThermalOut.SH.Solids.WH.Elc.Solar</t>
  </si>
  <si>
    <t>NUM.number.IE.Res.HH.ThermalOut.SH.Solids.CO.Solids</t>
  </si>
  <si>
    <t>NUM.number.IE.Res.HH.ThermalOut.SH.Solids.CO.LPG</t>
  </si>
  <si>
    <t>NUM.number.IE.Res.HH.ThermalOut.SH.Solids.CO.Elc</t>
  </si>
  <si>
    <t>NUM.number.IE.Res.HH.ThermalOut.SH.LPG</t>
  </si>
  <si>
    <t>NUM.number.IE.Res.HH.ThermalOut.SH.LPG.SH</t>
  </si>
  <si>
    <t>NUM.number.IE.Res.HH.ThermalOut.SH.LPG.SC.AC</t>
  </si>
  <si>
    <t>NUM.number.IE.Res.HH.ThermalOut.SH.LPG.WH.LPG.NoSolar</t>
  </si>
  <si>
    <t>NUM.number.IE.Res.HH.ThermalOut.SH.LPG.WH.LPG.Solar</t>
  </si>
  <si>
    <t>NUM.number.IE.Res.HH.ThermalOut.SH.LPG.WH.Elc.NoSolar</t>
  </si>
  <si>
    <t>NUM.number.IE.Res.HH.ThermalOut.SH.LPG.WH.Elc.Solar</t>
  </si>
  <si>
    <t>NUM.number.IE.Res.HH.ThermalOut.SH.LPG.CO.LPG</t>
  </si>
  <si>
    <t>NUM.number.IE.Res.HH.ThermalOut.SH.LPG.CO.Elc</t>
  </si>
  <si>
    <t>NUM.number.IE.Res.HH.ThermalOut.SH.Oil</t>
  </si>
  <si>
    <t>NUM.number.IE.Res.HH.ThermalOut.SH.Oil.SH</t>
  </si>
  <si>
    <t>NUM.number.IE.Res.HH.ThermalOut.SH.Oil.SC.AC</t>
  </si>
  <si>
    <t>NUM.number.IE.Res.HH.ThermalOut.SH.Oil.WH.Oil.NoSolar</t>
  </si>
  <si>
    <t>NUM.number.IE.Res.HH.ThermalOut.SH.Oil.WH.Oil.Solar</t>
  </si>
  <si>
    <t>NUM.number.IE.Res.HH.ThermalOut.SH.Oil.WH.Elc.NoSolar</t>
  </si>
  <si>
    <t>NUM.number.IE.Res.HH.ThermalOut.SH.Oil.WH.Elc.Solar</t>
  </si>
  <si>
    <t>NUM.number.IE.Res.HH.ThermalOut.SH.Oil.CO.LPG</t>
  </si>
  <si>
    <t>NUM.number.IE.Res.HH.ThermalOut.SH.Oil.CO.Elc</t>
  </si>
  <si>
    <t>NUM.number.IE.Res.HH.ThermalOut.SH.Gas</t>
  </si>
  <si>
    <t>NUM.number.IE.Res.HH.ThermalOut.SH.Gas.SH</t>
  </si>
  <si>
    <t>NUM.number.IE.Res.HH.ThermalOut.SH.Gas.SC.AC</t>
  </si>
  <si>
    <t>NUM.number.IE.Res.HH.ThermalOut.SH.Gas.WH.Gas.NoSolar</t>
  </si>
  <si>
    <t>NUM.number.IE.Res.HH.ThermalOut.SH.Gas.WH.Gas.Solar</t>
  </si>
  <si>
    <t>NUM.number.IE.Res.HH.ThermalOut.SH.Gas.WH.Elc.NoSolar</t>
  </si>
  <si>
    <t>NUM.number.IE.Res.HH.ThermalOut.SH.Gas.WH.Elc.Solar</t>
  </si>
  <si>
    <t>NUM.number.IE.Res.HH.ThermalOut.SH.Gas.CO.Gas</t>
  </si>
  <si>
    <t>NUM.number.IE.Res.HH.ThermalOut.SH.Gas.CO.Elc</t>
  </si>
  <si>
    <t>NUM.number.IE.Res.HH.ThermalOut.SH.Biomass</t>
  </si>
  <si>
    <t>NUM.number.IE.Res.HH.ThermalOut.SH.Biomass.SH</t>
  </si>
  <si>
    <t>NUM.number.IE.Res.HH.ThermalOut.SH.Biomass.SC.AC</t>
  </si>
  <si>
    <t>NUM.number.IE.Res.HH.ThermalOut.SH.Biomass.WH.Biomass.NoSolar</t>
  </si>
  <si>
    <t>NUM.number.IE.Res.HH.ThermalOut.SH.Biomass.WH.Biomass.Solar</t>
  </si>
  <si>
    <t>NUM.number.IE.Res.HH.ThermalOut.SH.Biomass.WH.LPG.NoSolar</t>
  </si>
  <si>
    <t>NUM.number.IE.Res.HH.ThermalOut.SH.Biomass.WH.LPG.Solar</t>
  </si>
  <si>
    <t>NUM.number.IE.Res.HH.ThermalOut.SH.Biomass.WH.Elc.NoSolar</t>
  </si>
  <si>
    <t>NUM.number.IE.Res.HH.ThermalOut.SH.Biomass.WH.Elc.Solar</t>
  </si>
  <si>
    <t>NUM.number.IE.Res.HH.ThermalOut.SH.Biomass.CO.Biomass</t>
  </si>
  <si>
    <t>NUM.number.IE.Res.HH.ThermalOut.SH.Biomass.CO.LPG</t>
  </si>
  <si>
    <t>NUM.number.IE.Res.HH.ThermalOut.SH.Biomass.CO.Elc</t>
  </si>
  <si>
    <t>NUM.number.IE.Res.HH.ThermalOut.SH.Geo</t>
  </si>
  <si>
    <t>NUM.number.IE.Res.HH.ThermalOut.SH.Geo.SH</t>
  </si>
  <si>
    <t>NUM.number.IE.Res.HH.ThermalOut.SH.Geo.SC.AC</t>
  </si>
  <si>
    <t>NUM.number.IE.Res.HH.ThermalOut.SH.Geo.WH.Geo.NoSolar</t>
  </si>
  <si>
    <t>NUM.number.IE.Res.HH.ThermalOut.SH.Geo.WH.Geo.Solar</t>
  </si>
  <si>
    <t>NUM.number.IE.Res.HH.ThermalOut.SH.Geo.WH.Elc.NoSolar</t>
  </si>
  <si>
    <t>NUM.number.IE.Res.HH.ThermalOut.SH.Geo.WH.Elc.Solar</t>
  </si>
  <si>
    <t>NUM.number.IE.Res.HH.ThermalOut.SH.Geo.CO.LPG</t>
  </si>
  <si>
    <t>NUM.number.IE.Res.HH.ThermalOut.SH.Geo.CO.Elc</t>
  </si>
  <si>
    <t>NUM.number.IE.Res.HH.ThermalOut.SH.DistrHeat</t>
  </si>
  <si>
    <t>NUM.number.IE.Res.HH.ThermalOut.SH.DistrHeat.SH</t>
  </si>
  <si>
    <t>NUM.number.IE.Res.HH.ThermalOut.SH.DistrHeat.SC.AC</t>
  </si>
  <si>
    <t>NUM.number.IE.Res.HH.ThermalOut.SH.DistrHeat.WH.DistrHeat.NoSolar</t>
  </si>
  <si>
    <t>NUM.number.IE.Res.HH.ThermalOut.SH.DistrHeat.WH.DistrHeat.Solar</t>
  </si>
  <si>
    <t>NUM.number.IE.Res.HH.ThermalOut.SH.DistrHeat.WH.Elc.NoSolar</t>
  </si>
  <si>
    <t>NUM.number.IE.Res.HH.ThermalOut.SH.DistrHeat.WH.Elc.Solar</t>
  </si>
  <si>
    <t>NUM.number.IE.Res.HH.ThermalOut.SH.DistrHeat.CO.LPG</t>
  </si>
  <si>
    <t>NUM.number.IE.Res.HH.ThermalOut.SH.DistrHeat.CO.Elc</t>
  </si>
  <si>
    <t>NUM.number.IE.Res.HH.ThermalOut.SH.AdvElc</t>
  </si>
  <si>
    <t>NUM.number.IE.Res.HH.ThermalOut.SH.AdvElc.SH</t>
  </si>
  <si>
    <t>NUM.number.IE.Res.HH.ThermalOut.SH.AdvElc.SC.AC</t>
  </si>
  <si>
    <t>NUM.number.IE.Res.HH.ThermalOut.SH.AdvElc.WH.LPG.NoSolar</t>
  </si>
  <si>
    <t>NUM.number.IE.Res.HH.ThermalOut.SH.AdvElc.WH.LPG.Solar</t>
  </si>
  <si>
    <t>NUM.number.IE.Res.HH.ThermalOut.SH.AdvElc.WH.Elc.NoSolar</t>
  </si>
  <si>
    <t>NUM.number.IE.Res.HH.ThermalOut.SH.AdvElc.WH.Elc.Solar</t>
  </si>
  <si>
    <t>NUM.number.IE.Res.HH.ThermalOut.SH.AdvElc.CO.LPG</t>
  </si>
  <si>
    <t>NUM.number.IE.Res.HH.ThermalOut.SH.AdvElc.CO.Elc</t>
  </si>
  <si>
    <t>NUM.number.IE.Res.HH.ThermalOut.SH.ConvElc</t>
  </si>
  <si>
    <t>NUM.number.IE.Res.HH.ThermalOut.SH.ConvElc.SH</t>
  </si>
  <si>
    <t>NUM.number.IE.Res.HH.ThermalOut.SH.ConvElc.SC.AC</t>
  </si>
  <si>
    <t>NUM.number.IE.Res.HH.ThermalOut.SH.ConvElc.WH.LPG.NoSolar</t>
  </si>
  <si>
    <t>NUM.number.IE.Res.HH.ThermalOut.SH.ConvElc.WH.LPG.Solar</t>
  </si>
  <si>
    <t>NUM.number.IE.Res.HH.ThermalOut.SH.ConvElc.WH.Elc.NoSolar</t>
  </si>
  <si>
    <t>NUM.number.IE.Res.HH.ThermalOut.SH.ConvElc.WH.Elc.Solar</t>
  </si>
  <si>
    <t>NUM.number.IE.Res.HH.ThermalOut.SH.ConvElc.CO.LPG</t>
  </si>
  <si>
    <t>NUM.number.IE.Res.HH.ThermalOut.SH.ConvElc.CO.Elc</t>
  </si>
  <si>
    <t>IE - New equipment installations (detailed structure)</t>
  </si>
  <si>
    <t>NUM.number.IE.Res.HH.ThermalNew.SH.Solids</t>
  </si>
  <si>
    <t>NUM.number.IE.Res.HH.ThermalNew.SH.Solids.SH</t>
  </si>
  <si>
    <t>NUM.number.IE.Res.HH.ThermalNew.SH.Solids.SC.AC</t>
  </si>
  <si>
    <t>NUM.number.IE.Res.HH.ThermalNew.SH.Solids.WH.Solids.NoSolar</t>
  </si>
  <si>
    <t>NUM.number.IE.Res.HH.ThermalNew.SH.Solids.WH.LPG.NoSolar</t>
  </si>
  <si>
    <t>NUM.number.IE.Res.HH.ThermalNew.SH.Solids.WH.LPG.Solar</t>
  </si>
  <si>
    <t>NUM.number.IE.Res.HH.ThermalNew.SH.Solids.WH.Elc.NoSolar</t>
  </si>
  <si>
    <t>NUM.number.IE.Res.HH.ThermalNew.SH.Solids.WH.Elc.Solar</t>
  </si>
  <si>
    <t>NUM.number.IE.Res.HH.ThermalNew.SH.Solids.CO.Solids</t>
  </si>
  <si>
    <t>NUM.number.IE.Res.HH.ThermalNew.SH.Solids.CO.LPG</t>
  </si>
  <si>
    <t>NUM.number.IE.Res.HH.ThermalNew.SH.Solids.CO.Elc</t>
  </si>
  <si>
    <t>NUM.number.IE.Res.HH.ThermalNew.SH.LPG</t>
  </si>
  <si>
    <t>NUM.number.IE.Res.HH.ThermalNew.SH.LPG.SH</t>
  </si>
  <si>
    <t>NUM.number.IE.Res.HH.ThermalNew.SH.LPG.SC.AC</t>
  </si>
  <si>
    <t>NUM.number.IE.Res.HH.ThermalNew.SH.LPG.WH.LPG.NoSolar</t>
  </si>
  <si>
    <t>NUM.number.IE.Res.HH.ThermalNew.SH.LPG.WH.LPG.Solar</t>
  </si>
  <si>
    <t>NUM.number.IE.Res.HH.ThermalNew.SH.LPG.WH.Elc.NoSolar</t>
  </si>
  <si>
    <t>NUM.number.IE.Res.HH.ThermalNew.SH.LPG.WH.Elc.Solar</t>
  </si>
  <si>
    <t>NUM.number.IE.Res.HH.ThermalNew.SH.LPG.CO.LPG</t>
  </si>
  <si>
    <t>NUM.number.IE.Res.HH.ThermalNew.SH.LPG.CO.Elc</t>
  </si>
  <si>
    <t>NUM.number.IE.Res.HH.ThermalNew.SH.Oil</t>
  </si>
  <si>
    <t>NUM.number.IE.Res.HH.ThermalNew.SH.Oil.SH</t>
  </si>
  <si>
    <t>NUM.number.IE.Res.HH.ThermalNew.SH.Oil.SC.AC</t>
  </si>
  <si>
    <t>NUM.number.IE.Res.HH.ThermalNew.SH.Oil.WH.Oil.NoSolar</t>
  </si>
  <si>
    <t>NUM.number.IE.Res.HH.ThermalNew.SH.Oil.WH.Oil.Solar</t>
  </si>
  <si>
    <t>NUM.number.IE.Res.HH.ThermalNew.SH.Oil.WH.Elc.NoSolar</t>
  </si>
  <si>
    <t>NUM.number.IE.Res.HH.ThermalNew.SH.Oil.WH.Elc.Solar</t>
  </si>
  <si>
    <t>NUM.number.IE.Res.HH.ThermalNew.SH.Oil.CO.LPG</t>
  </si>
  <si>
    <t>NUM.number.IE.Res.HH.ThermalNew.SH.Oil.CO.Elc</t>
  </si>
  <si>
    <t>NUM.number.IE.Res.HH.ThermalNew.SH.Gas</t>
  </si>
  <si>
    <t>NUM.number.IE.Res.HH.ThermalNew.SH.Gas.SH</t>
  </si>
  <si>
    <t>NUM.number.IE.Res.HH.ThermalNew.SH.Gas.SC.AC</t>
  </si>
  <si>
    <t>NUM.number.IE.Res.HH.ThermalNew.SH.Gas.WH.Gas.NoSolar</t>
  </si>
  <si>
    <t>NUM.number.IE.Res.HH.ThermalNew.SH.Gas.WH.Gas.Solar</t>
  </si>
  <si>
    <t>NUM.number.IE.Res.HH.ThermalNew.SH.Gas.WH.Elc.NoSolar</t>
  </si>
  <si>
    <t>NUM.number.IE.Res.HH.ThermalNew.SH.Gas.WH.Elc.Solar</t>
  </si>
  <si>
    <t>NUM.number.IE.Res.HH.ThermalNew.SH.Gas.CO.Gas</t>
  </si>
  <si>
    <t>NUM.number.IE.Res.HH.ThermalNew.SH.Gas.CO.Elc</t>
  </si>
  <si>
    <t>NUM.number.IE.Res.HH.ThermalNew.SH.Biomass</t>
  </si>
  <si>
    <t>NUM.number.IE.Res.HH.ThermalNew.SH.Biomass.SH</t>
  </si>
  <si>
    <t>NUM.number.IE.Res.HH.ThermalNew.SH.Biomass.SC.AC</t>
  </si>
  <si>
    <t>NUM.number.IE.Res.HH.ThermalNew.SH.Biomass.WH.Biomass.NoSolar</t>
  </si>
  <si>
    <t>NUM.number.IE.Res.HH.ThermalNew.SH.Biomass.WH.Biomass.Solar</t>
  </si>
  <si>
    <t>NUM.number.IE.Res.HH.ThermalNew.SH.Biomass.WH.LPG.NoSolar</t>
  </si>
  <si>
    <t>NUM.number.IE.Res.HH.ThermalNew.SH.Biomass.WH.LPG.Solar</t>
  </si>
  <si>
    <t>NUM.number.IE.Res.HH.ThermalNew.SH.Biomass.WH.Elc.NoSolar</t>
  </si>
  <si>
    <t>NUM.number.IE.Res.HH.ThermalNew.SH.Biomass.WH.Elc.Solar</t>
  </si>
  <si>
    <t>NUM.number.IE.Res.HH.ThermalNew.SH.Biomass.CO.Biomass</t>
  </si>
  <si>
    <t>NUM.number.IE.Res.HH.ThermalNew.SH.Biomass.CO.LPG</t>
  </si>
  <si>
    <t>NUM.number.IE.Res.HH.ThermalNew.SH.Biomass.CO.Elc</t>
  </si>
  <si>
    <t>NUM.number.IE.Res.HH.ThermalNew.SH.Geo</t>
  </si>
  <si>
    <t>NUM.number.IE.Res.HH.ThermalNew.SH.Geo.SH</t>
  </si>
  <si>
    <t>NUM.number.IE.Res.HH.ThermalNew.SH.Geo.SC.AC</t>
  </si>
  <si>
    <t>NUM.number.IE.Res.HH.ThermalNew.SH.Geo.WH.Geo.NoSolar</t>
  </si>
  <si>
    <t>NUM.number.IE.Res.HH.ThermalNew.SH.Geo.WH.Geo.Solar</t>
  </si>
  <si>
    <t>NUM.number.IE.Res.HH.ThermalNew.SH.Geo.WH.Elc.NoSolar</t>
  </si>
  <si>
    <t>NUM.number.IE.Res.HH.ThermalNew.SH.Geo.WH.Elc.Solar</t>
  </si>
  <si>
    <t>NUM.number.IE.Res.HH.ThermalNew.SH.Geo.CO.LPG</t>
  </si>
  <si>
    <t>NUM.number.IE.Res.HH.ThermalNew.SH.Geo.CO.Elc</t>
  </si>
  <si>
    <t>NUM.number.IE.Res.HH.ThermalNew.SH.DistrHeat</t>
  </si>
  <si>
    <t>NUM.number.IE.Res.HH.ThermalNew.SH.DistrHeat.SH</t>
  </si>
  <si>
    <t>NUM.number.IE.Res.HH.ThermalNew.SH.DistrHeat.SC.AC</t>
  </si>
  <si>
    <t>NUM.number.IE.Res.HH.ThermalNew.SH.DistrHeat.WH.DistrHeat.NoSolar</t>
  </si>
  <si>
    <t>NUM.number.IE.Res.HH.ThermalNew.SH.DistrHeat.WH.DistrHeat.Solar</t>
  </si>
  <si>
    <t>NUM.number.IE.Res.HH.ThermalNew.SH.DistrHeat.WH.Elc.NoSolar</t>
  </si>
  <si>
    <t>NUM.number.IE.Res.HH.ThermalNew.SH.DistrHeat.WH.Elc.Solar</t>
  </si>
  <si>
    <t>NUM.number.IE.Res.HH.ThermalNew.SH.DistrHeat.CO.LPG</t>
  </si>
  <si>
    <t>NUM.number.IE.Res.HH.ThermalNew.SH.DistrHeat.CO.Elc</t>
  </si>
  <si>
    <t>NUM.number.IE.Res.HH.ThermalNew.SH.AdvElc</t>
  </si>
  <si>
    <t>NUM.number.IE.Res.HH.ThermalNew.SH.AdvElc.SH</t>
  </si>
  <si>
    <t>NUM.number.IE.Res.HH.ThermalNew.SH.AdvElc.SC.AC</t>
  </si>
  <si>
    <t>NUM.number.IE.Res.HH.ThermalNew.SH.AdvElc.WH.LPG.NoSolar</t>
  </si>
  <si>
    <t>NUM.number.IE.Res.HH.ThermalNew.SH.AdvElc.WH.LPG.Solar</t>
  </si>
  <si>
    <t>NUM.number.IE.Res.HH.ThermalNew.SH.AdvElc.WH.Elc.NoSolar</t>
  </si>
  <si>
    <t>NUM.number.IE.Res.HH.ThermalNew.SH.AdvElc.WH.Elc.Solar</t>
  </si>
  <si>
    <t>NUM.number.IE.Res.HH.ThermalNew.SH.AdvElc.CO.LPG</t>
  </si>
  <si>
    <t>NUM.number.IE.Res.HH.ThermalNew.SH.AdvElc.CO.Elc</t>
  </si>
  <si>
    <t>NUM.number.IE.Res.HH.ThermalNew.SH.ConvElc</t>
  </si>
  <si>
    <t>NUM.number.IE.Res.HH.ThermalNew.SH.ConvElc.SH</t>
  </si>
  <si>
    <t>NUM.number.IE.Res.HH.ThermalNew.SH.ConvElc.SC.AC</t>
  </si>
  <si>
    <t>NUM.number.IE.Res.HH.ThermalNew.SH.ConvElc.WH.LPG.NoSolar</t>
  </si>
  <si>
    <t>NUM.number.IE.Res.HH.ThermalNew.SH.ConvElc.WH.LPG.Solar</t>
  </si>
  <si>
    <t>NUM.number.IE.Res.HH.ThermalNew.SH.ConvElc.WH.Elc.NoSolar</t>
  </si>
  <si>
    <t>NUM.number.IE.Res.HH.ThermalNew.SH.ConvElc.WH.Elc.Solar</t>
  </si>
  <si>
    <t>NUM.number.IE.Res.HH.ThermalNew.SH.ConvElc.CO.LPG</t>
  </si>
  <si>
    <t>NUM.number.IE.Res.HH.ThermalNew.SH.ConvElc.CO.Elc</t>
  </si>
  <si>
    <t>IE - New equipment installations in new and renovated households (detailed structure)</t>
  </si>
  <si>
    <t>NUM.number.IE.Res.HHnew.ThermalNew.SH.Solids</t>
  </si>
  <si>
    <t>NUM.number.IE.Res.HHnew.ThermalNew.SH.Solids.SH</t>
  </si>
  <si>
    <t>NUM.number.IE.Res.HHnew.ThermalNew.SH.Solids.SC.AC</t>
  </si>
  <si>
    <t>NUM.number.IE.Res.HHnew.ThermalNew.SH.Solids.WH.Solids.NoSolar</t>
  </si>
  <si>
    <t>NUM.number.IE.Res.HHnew.ThermalNew.SH.Solids.WH.LPG.NoSolar</t>
  </si>
  <si>
    <t>NUM.number.IE.Res.HHnew.ThermalNew.SH.Solids.WH.LPG.Solar</t>
  </si>
  <si>
    <t>NUM.number.IE.Res.HHnew.ThermalNew.SH.Solids.WH.Elc.NoSolar</t>
  </si>
  <si>
    <t>NUM.number.IE.Res.HHnew.ThermalNew.SH.Solids.WH.Elc.Solar</t>
  </si>
  <si>
    <t>NUM.number.IE.Res.HHnew.ThermalNew.SH.Solids.CO.Solids</t>
  </si>
  <si>
    <t>NUM.number.IE.Res.HHnew.ThermalNew.SH.Solids.CO.LPG</t>
  </si>
  <si>
    <t>NUM.number.IE.Res.HHnew.ThermalNew.SH.Solids.CO.Elc</t>
  </si>
  <si>
    <t>NUM.number.IE.Res.HHnew.ThermalNew.SH.LPG</t>
  </si>
  <si>
    <t>NUM.number.IE.Res.HHnew.ThermalNew.SH.LPG.SH</t>
  </si>
  <si>
    <t>NUM.number.IE.Res.HHnew.ThermalNew.SH.LPG.SC.AC</t>
  </si>
  <si>
    <t>NUM.number.IE.Res.HHnew.ThermalNew.SH.LPG.WH.LPG.NoSolar</t>
  </si>
  <si>
    <t>NUM.number.IE.Res.HHnew.ThermalNew.SH.LPG.WH.LPG.Solar</t>
  </si>
  <si>
    <t>NUM.number.IE.Res.HHnew.ThermalNew.SH.LPG.WH.Elc.NoSolar</t>
  </si>
  <si>
    <t>NUM.number.IE.Res.HHnew.ThermalNew.SH.LPG.WH.Elc.Solar</t>
  </si>
  <si>
    <t>NUM.number.IE.Res.HHnew.ThermalNew.SH.LPG.CO.LPG</t>
  </si>
  <si>
    <t>NUM.number.IE.Res.HHnew.ThermalNew.SH.LPG.CO.Elc</t>
  </si>
  <si>
    <t>NUM.number.IE.Res.HHnew.ThermalNew.SH.Oil</t>
  </si>
  <si>
    <t>NUM.number.IE.Res.HHnew.ThermalNew.SH.Oil.SH</t>
  </si>
  <si>
    <t>NUM.number.IE.Res.HHnew.ThermalNew.SH.Oil.SC.AC</t>
  </si>
  <si>
    <t>NUM.number.IE.Res.HHnew.ThermalNew.SH.Oil.WH.Oil.NoSolar</t>
  </si>
  <si>
    <t>NUM.number.IE.Res.HHnew.ThermalNew.SH.Oil.WH.Oil.Solar</t>
  </si>
  <si>
    <t>NUM.number.IE.Res.HHnew.ThermalNew.SH.Oil.WH.Elc.NoSolar</t>
  </si>
  <si>
    <t>NUM.number.IE.Res.HHnew.ThermalNew.SH.Oil.WH.Elc.Solar</t>
  </si>
  <si>
    <t>NUM.number.IE.Res.HHnew.ThermalNew.SH.Oil.CO.LPG</t>
  </si>
  <si>
    <t>NUM.number.IE.Res.HHnew.ThermalNew.SH.Oil.CO.Elc</t>
  </si>
  <si>
    <t>NUM.number.IE.Res.HHnew.ThermalNew.SH.Gas</t>
  </si>
  <si>
    <t>NUM.number.IE.Res.HHnew.ThermalNew.SH.Gas.SH</t>
  </si>
  <si>
    <t>NUM.number.IE.Res.HHnew.ThermalNew.SH.Gas.SC.AC</t>
  </si>
  <si>
    <t>NUM.number.IE.Res.HHnew.ThermalNew.SH.Gas.WH.Gas.NoSolar</t>
  </si>
  <si>
    <t>NUM.number.IE.Res.HHnew.ThermalNew.SH.Gas.WH.Gas.Solar</t>
  </si>
  <si>
    <t>NUM.number.IE.Res.HHnew.ThermalNew.SH.Gas.WH.Elc.NoSolar</t>
  </si>
  <si>
    <t>NUM.number.IE.Res.HHnew.ThermalNew.SH.Gas.WH.Elc.Solar</t>
  </si>
  <si>
    <t>NUM.number.IE.Res.HHnew.ThermalNew.SH.Gas.CO.Gas</t>
  </si>
  <si>
    <t>NUM.number.IE.Res.HHnew.ThermalNew.SH.Gas.CO.Elc</t>
  </si>
  <si>
    <t>NUM.number.IE.Res.HHnew.ThermalNew.SH.Biomass</t>
  </si>
  <si>
    <t>NUM.number.IE.Res.HHnew.ThermalNew.SH.Biomass.SH</t>
  </si>
  <si>
    <t>NUM.number.IE.Res.HHnew.ThermalNew.SH.Biomass.SC.AC</t>
  </si>
  <si>
    <t>NUM.number.IE.Res.HHnew.ThermalNew.SH.Biomass.WH.Biomass.NoSolar</t>
  </si>
  <si>
    <t>NUM.number.IE.Res.HHnew.ThermalNew.SH.Biomass.WH.Biomass.Solar</t>
  </si>
  <si>
    <t>NUM.number.IE.Res.HHnew.ThermalNew.SH.Biomass.WH.LPG.NoSolar</t>
  </si>
  <si>
    <t>NUM.number.IE.Res.HHnew.ThermalNew.SH.Biomass.WH.LPG.Solar</t>
  </si>
  <si>
    <t>NUM.number.IE.Res.HHnew.ThermalNew.SH.Biomass.WH.Elc.NoSolar</t>
  </si>
  <si>
    <t>NUM.number.IE.Res.HHnew.ThermalNew.SH.Biomass.WH.Elc.Solar</t>
  </si>
  <si>
    <t>NUM.number.IE.Res.HHnew.ThermalNew.SH.Biomass.CO.Biomass</t>
  </si>
  <si>
    <t>NUM.number.IE.Res.HHnew.ThermalNew.SH.Biomass.CO.LPG</t>
  </si>
  <si>
    <t>NUM.number.IE.Res.HHnew.ThermalNew.SH.Biomass.CO.Elc</t>
  </si>
  <si>
    <t>NUM.number.IE.Res.HHnew.ThermalNew.SH.Geo</t>
  </si>
  <si>
    <t>NUM.number.IE.Res.HHnew.ThermalNew.SH.Geo.SH</t>
  </si>
  <si>
    <t>NUM.number.IE.Res.HHnew.ThermalNew.SH.Geo.SC.AC</t>
  </si>
  <si>
    <t>NUM.number.IE.Res.HHnew.ThermalNew.SH.Geo.WH.Geo.NoSolar</t>
  </si>
  <si>
    <t>NUM.number.IE.Res.HHnew.ThermalNew.SH.Geo.WH.Geo.Solar</t>
  </si>
  <si>
    <t>NUM.number.IE.Res.HHnew.ThermalNew.SH.Geo.WH.Elc.NoSolar</t>
  </si>
  <si>
    <t>NUM.number.IE.Res.HHnew.ThermalNew.SH.Geo.WH.Elc.Solar</t>
  </si>
  <si>
    <t>NUM.number.IE.Res.HHnew.ThermalNew.SH.Geo.CO.LPG</t>
  </si>
  <si>
    <t>NUM.number.IE.Res.HHnew.ThermalNew.SH.Geo.CO.Elc</t>
  </si>
  <si>
    <t>NUM.number.IE.Res.HHnew.ThermalNew.SH.DistrHeat</t>
  </si>
  <si>
    <t>NUM.number.IE.Res.HHnew.ThermalNew.SH.DistrHeat.SH</t>
  </si>
  <si>
    <t>NUM.number.IE.Res.HHnew.ThermalNew.SH.DistrHeat.SC.AC</t>
  </si>
  <si>
    <t>NUM.number.IE.Res.HHnew.ThermalNew.SH.DistrHeat.WH.DistrHeat.NoSolar</t>
  </si>
  <si>
    <t>NUM.number.IE.Res.HHnew.ThermalNew.SH.DistrHeat.WH.DistrHeat.Solar</t>
  </si>
  <si>
    <t>NUM.number.IE.Res.HHnew.ThermalNew.SH.DistrHeat.WH.Elc.NoSolar</t>
  </si>
  <si>
    <t>NUM.number.IE.Res.HHnew.ThermalNew.SH.DistrHeat.WH.Elc.Solar</t>
  </si>
  <si>
    <t>NUM.number.IE.Res.HHnew.ThermalNew.SH.DistrHeat.CO.LPG</t>
  </si>
  <si>
    <t>NUM.number.IE.Res.HHnew.ThermalNew.SH.DistrHeat.CO.Elc</t>
  </si>
  <si>
    <t>NUM.number.IE.Res.HHnew.ThermalNew.SH.AdvElc</t>
  </si>
  <si>
    <t>NUM.number.IE.Res.HHnew.ThermalNew.SH.AdvElc.SH</t>
  </si>
  <si>
    <t>NUM.number.IE.Res.HHnew.ThermalNew.SH.AdvElc.SC.AC</t>
  </si>
  <si>
    <t>NUM.number.IE.Res.HHnew.ThermalNew.SH.AdvElc.WH.LPG.NoSolar</t>
  </si>
  <si>
    <t>NUM.number.IE.Res.HHnew.ThermalNew.SH.AdvElc.WH.LPG.Solar</t>
  </si>
  <si>
    <t>NUM.number.IE.Res.HHnew.ThermalNew.SH.AdvElc.WH.Elc.NoSolar</t>
  </si>
  <si>
    <t>NUM.number.IE.Res.HHnew.ThermalNew.SH.AdvElc.WH.Elc.Solar</t>
  </si>
  <si>
    <t>NUM.number.IE.Res.HHnew.ThermalNew.SH.AdvElc.CO.LPG</t>
  </si>
  <si>
    <t>NUM.number.IE.Res.HHnew.ThermalNew.SH.AdvElc.CO.Elc</t>
  </si>
  <si>
    <t>NUM.number.IE.Res.HHnew.ThermalNew.SH.ConvElc</t>
  </si>
  <si>
    <t>NUM.number.IE.Res.HHnew.ThermalNew.SH.ConvElc.SH</t>
  </si>
  <si>
    <t>NUM.number.IE.Res.HHnew.ThermalNew.SH.ConvElc.SC.AC</t>
  </si>
  <si>
    <t>NUM.number.IE.Res.HHnew.ThermalNew.SH.ConvElc.WH.LPG.NoSolar</t>
  </si>
  <si>
    <t>NUM.number.IE.Res.HHnew.ThermalNew.SH.ConvElc.WH.LPG.Solar</t>
  </si>
  <si>
    <t>NUM.number.IE.Res.HHnew.ThermalNew.SH.ConvElc.WH.Elc.NoSolar</t>
  </si>
  <si>
    <t>NUM.number.IE.Res.HHnew.ThermalNew.SH.ConvElc.WH.Elc.Solar</t>
  </si>
  <si>
    <t>NUM.number.IE.Res.HHnew.ThermalNew.SH.ConvElc.CO.LPG</t>
  </si>
  <si>
    <t>NUM.number.IE.Res.HHnew.ThermalNew.SH.ConvElc.CO.Elc</t>
  </si>
  <si>
    <t>IE - New equipment installations via replacement (detailed structure)</t>
  </si>
  <si>
    <t>NUM.number.IE.Res.HH.ThermalRepl.SH.Solids</t>
  </si>
  <si>
    <t>NUM.number.IE.Res.HH.ThermalRepl.SH.Solids.SH</t>
  </si>
  <si>
    <t>NUM.number.IE.Res.HH.ThermalRepl.SH.Solids.SC.AC</t>
  </si>
  <si>
    <t>NUM.number.IE.Res.HH.ThermalRepl.SH.Solids.WH.Solids.NoSolar</t>
  </si>
  <si>
    <t>NUM.number.IE.Res.HH.ThermalRepl.SH.Solids.WH.LPG.NoSolar</t>
  </si>
  <si>
    <t>NUM.number.IE.Res.HH.ThermalRepl.SH.Solids.WH.LPG.Solar</t>
  </si>
  <si>
    <t>NUM.number.IE.Res.HH.ThermalRepl.SH.Solids.WH.Elc.NoSolar</t>
  </si>
  <si>
    <t>NUM.number.IE.Res.HH.ThermalRepl.SH.Solids.WH.Elc.Solar</t>
  </si>
  <si>
    <t>NUM.number.IE.Res.HH.ThermalRepl.SH.Solids.CO.Solids</t>
  </si>
  <si>
    <t>NUM.number.IE.Res.HH.ThermalRepl.SH.Solids.CO.LPG</t>
  </si>
  <si>
    <t>NUM.number.IE.Res.HH.ThermalRepl.SH.Solids.CO.Elc</t>
  </si>
  <si>
    <t>NUM.number.IE.Res.HH.ThermalRepl.SH.LPG</t>
  </si>
  <si>
    <t>NUM.number.IE.Res.HH.ThermalRepl.SH.LPG.SH</t>
  </si>
  <si>
    <t>NUM.number.IE.Res.HH.ThermalRepl.SH.LPG.SC.AC</t>
  </si>
  <si>
    <t>NUM.number.IE.Res.HH.ThermalRepl.SH.LPG.WH.LPG.NoSolar</t>
  </si>
  <si>
    <t>NUM.number.IE.Res.HH.ThermalRepl.SH.LPG.WH.LPG.Solar</t>
  </si>
  <si>
    <t>NUM.number.IE.Res.HH.ThermalRepl.SH.LPG.WH.Elc.NoSolar</t>
  </si>
  <si>
    <t>NUM.number.IE.Res.HH.ThermalRepl.SH.LPG.WH.Elc.Solar</t>
  </si>
  <si>
    <t>NUM.number.IE.Res.HH.ThermalRepl.SH.LPG.CO.LPG</t>
  </si>
  <si>
    <t>NUM.number.IE.Res.HH.ThermalRepl.SH.LPG.CO.Elc</t>
  </si>
  <si>
    <t>NUM.number.IE.Res.HH.ThermalRepl.SH.Oil</t>
  </si>
  <si>
    <t>NUM.number.IE.Res.HH.ThermalRepl.SH.Oil.SH</t>
  </si>
  <si>
    <t>NUM.number.IE.Res.HH.ThermalRepl.SH.Oil.SC.AC</t>
  </si>
  <si>
    <t>NUM.number.IE.Res.HH.ThermalRepl.SH.Oil.WH.Oil.NoSolar</t>
  </si>
  <si>
    <t>NUM.number.IE.Res.HH.ThermalRepl.SH.Oil.WH.Oil.Solar</t>
  </si>
  <si>
    <t>NUM.number.IE.Res.HH.ThermalRepl.SH.Oil.WH.Elc.NoSolar</t>
  </si>
  <si>
    <t>NUM.number.IE.Res.HH.ThermalRepl.SH.Oil.WH.Elc.Solar</t>
  </si>
  <si>
    <t>NUM.number.IE.Res.HH.ThermalRepl.SH.Oil.CO.LPG</t>
  </si>
  <si>
    <t>NUM.number.IE.Res.HH.ThermalRepl.SH.Oil.CO.Elc</t>
  </si>
  <si>
    <t>NUM.number.IE.Res.HH.ThermalRepl.SH.Gas</t>
  </si>
  <si>
    <t>NUM.number.IE.Res.HH.ThermalRepl.SH.Gas.SH</t>
  </si>
  <si>
    <t>NUM.number.IE.Res.HH.ThermalRepl.SH.Gas.SC.AC</t>
  </si>
  <si>
    <t>NUM.number.IE.Res.HH.ThermalRepl.SH.Gas.WH.Gas.NoSolar</t>
  </si>
  <si>
    <t>NUM.number.IE.Res.HH.ThermalRepl.SH.Gas.WH.Gas.Solar</t>
  </si>
  <si>
    <t>NUM.number.IE.Res.HH.ThermalRepl.SH.Gas.WH.Elc.NoSolar</t>
  </si>
  <si>
    <t>NUM.number.IE.Res.HH.ThermalRepl.SH.Gas.WH.Elc.Solar</t>
  </si>
  <si>
    <t>NUM.number.IE.Res.HH.ThermalRepl.SH.Gas.CO.Gas</t>
  </si>
  <si>
    <t>NUM.number.IE.Res.HH.ThermalRepl.SH.Gas.CO.Elc</t>
  </si>
  <si>
    <t>NUM.number.IE.Res.HH.ThermalRepl.SH.Biomass</t>
  </si>
  <si>
    <t>NUM.number.IE.Res.HH.ThermalRepl.SH.Biomass.SH</t>
  </si>
  <si>
    <t>NUM.number.IE.Res.HH.ThermalRepl.SH.Biomass.SC.AC</t>
  </si>
  <si>
    <t>NUM.number.IE.Res.HH.ThermalRepl.SH.Biomass.WH.Biomass.NoSolar</t>
  </si>
  <si>
    <t>NUM.number.IE.Res.HH.ThermalRepl.SH.Biomass.WH.Biomass.Solar</t>
  </si>
  <si>
    <t>NUM.number.IE.Res.HH.ThermalRepl.SH.Biomass.WH.LPG.NoSolar</t>
  </si>
  <si>
    <t>NUM.number.IE.Res.HH.ThermalRepl.SH.Biomass.WH.LPG.Solar</t>
  </si>
  <si>
    <t>NUM.number.IE.Res.HH.ThermalRepl.SH.Biomass.WH.Elc.NoSolar</t>
  </si>
  <si>
    <t>NUM.number.IE.Res.HH.ThermalRepl.SH.Biomass.WH.Elc.Solar</t>
  </si>
  <si>
    <t>NUM.number.IE.Res.HH.ThermalRepl.SH.Biomass.CO.Biomass</t>
  </si>
  <si>
    <t>NUM.number.IE.Res.HH.ThermalRepl.SH.Biomass.CO.LPG</t>
  </si>
  <si>
    <t>NUM.number.IE.Res.HH.ThermalRepl.SH.Biomass.CO.Elc</t>
  </si>
  <si>
    <t>NUM.number.IE.Res.HH.ThermalRepl.SH.Geo</t>
  </si>
  <si>
    <t>NUM.number.IE.Res.HH.ThermalRepl.SH.Geo.SH</t>
  </si>
  <si>
    <t>NUM.number.IE.Res.HH.ThermalRepl.SH.Geo.SC.AC</t>
  </si>
  <si>
    <t>NUM.number.IE.Res.HH.ThermalRepl.SH.Geo.WH.Geo.NoSolar</t>
  </si>
  <si>
    <t>NUM.number.IE.Res.HH.ThermalRepl.SH.Geo.WH.Geo.Solar</t>
  </si>
  <si>
    <t>NUM.number.IE.Res.HH.ThermalRepl.SH.Geo.WH.Elc.NoSolar</t>
  </si>
  <si>
    <t>NUM.number.IE.Res.HH.ThermalRepl.SH.Geo.WH.Elc.Solar</t>
  </si>
  <si>
    <t>NUM.number.IE.Res.HH.ThermalRepl.SH.Geo.CO.LPG</t>
  </si>
  <si>
    <t>NUM.number.IE.Res.HH.ThermalRepl.SH.Geo.CO.Elc</t>
  </si>
  <si>
    <t>NUM.number.IE.Res.HH.ThermalRepl.SH.DistrHeat</t>
  </si>
  <si>
    <t>NUM.number.IE.Res.HH.ThermalRepl.SH.DistrHeat.SH</t>
  </si>
  <si>
    <t>NUM.number.IE.Res.HH.ThermalRepl.SH.DistrHeat.SC.AC</t>
  </si>
  <si>
    <t>NUM.number.IE.Res.HH.ThermalRepl.SH.DistrHeat.WH.DistrHeat.NoSolar</t>
  </si>
  <si>
    <t>NUM.number.IE.Res.HH.ThermalRepl.SH.DistrHeat.WH.DistrHeat.Solar</t>
  </si>
  <si>
    <t>NUM.number.IE.Res.HH.ThermalRepl.SH.DistrHeat.WH.Elc.NoSolar</t>
  </si>
  <si>
    <t>NUM.number.IE.Res.HH.ThermalRepl.SH.DistrHeat.WH.Elc.Solar</t>
  </si>
  <si>
    <t>NUM.number.IE.Res.HH.ThermalRepl.SH.DistrHeat.CO.LPG</t>
  </si>
  <si>
    <t>NUM.number.IE.Res.HH.ThermalRepl.SH.DistrHeat.CO.Elc</t>
  </si>
  <si>
    <t>NUM.number.IE.Res.HH.ThermalRepl.SH.AdvElc</t>
  </si>
  <si>
    <t>NUM.number.IE.Res.HH.ThermalRepl.SH.AdvElc.SH</t>
  </si>
  <si>
    <t>NUM.number.IE.Res.HH.ThermalRepl.SH.AdvElc.SC.AC</t>
  </si>
  <si>
    <t>NUM.number.IE.Res.HH.ThermalRepl.SH.AdvElc.WH.LPG.NoSolar</t>
  </si>
  <si>
    <t>NUM.number.IE.Res.HH.ThermalRepl.SH.AdvElc.WH.LPG.Solar</t>
  </si>
  <si>
    <t>NUM.number.IE.Res.HH.ThermalRepl.SH.AdvElc.WH.Elc.NoSolar</t>
  </si>
  <si>
    <t>NUM.number.IE.Res.HH.ThermalRepl.SH.AdvElc.WH.Elc.Solar</t>
  </si>
  <si>
    <t>NUM.number.IE.Res.HH.ThermalRepl.SH.AdvElc.CO.LPG</t>
  </si>
  <si>
    <t>NUM.number.IE.Res.HH.ThermalRepl.SH.AdvElc.CO.Elc</t>
  </si>
  <si>
    <t>NUM.number.IE.Res.HH.ThermalRepl.SH.ConvElc</t>
  </si>
  <si>
    <t>NUM.number.IE.Res.HH.ThermalRepl.SH.ConvElc.SH</t>
  </si>
  <si>
    <t>NUM.number.IE.Res.HH.ThermalRepl.SH.ConvElc.SC.AC</t>
  </si>
  <si>
    <t>NUM.number.IE.Res.HH.ThermalRepl.SH.ConvElc.WH.LPG.NoSolar</t>
  </si>
  <si>
    <t>NUM.number.IE.Res.HH.ThermalRepl.SH.ConvElc.WH.LPG.Solar</t>
  </si>
  <si>
    <t>NUM.number.IE.Res.HH.ThermalRepl.SH.ConvElc.WH.Elc.NoSolar</t>
  </si>
  <si>
    <t>NUM.number.IE.Res.HH.ThermalRepl.SH.ConvElc.WH.Elc.Solar</t>
  </si>
  <si>
    <t>NUM.number.IE.Res.HH.ThermalRepl.SH.ConvElc.CO.LPG</t>
  </si>
  <si>
    <t>NUM.number.IE.Res.HH.ThermalRepl.SH.ConvElc.CO.Elc</t>
  </si>
  <si>
    <t>IE - Equipment installations in 2021 - vintage structure</t>
  </si>
  <si>
    <t>VIN.number.IE.Res.HH.Thermal.SH.Solids</t>
  </si>
  <si>
    <t>VIN.number.IE.Res.HH.Thermal.SH.Solids.SH</t>
  </si>
  <si>
    <t>VIN.number.IE.Res.HH.Thermal.SH.Solids.SC.AC</t>
  </si>
  <si>
    <t>VIN.number.IE.Res.HH.Thermal.SH.Solids.WH.Solids.NoSolar</t>
  </si>
  <si>
    <t>VIN.number.IE.Res.HH.Thermal.SH.Solids.WH.LPG.NoSolar</t>
  </si>
  <si>
    <t>VIN.number.IE.Res.HH.Thermal.SH.Solids.WH.LPG.Solar</t>
  </si>
  <si>
    <t>VIN.number.IE.Res.HH.Thermal.SH.Solids.WH.Elc.NoSolar</t>
  </si>
  <si>
    <t>VIN.number.IE.Res.HH.Thermal.SH.Solids.WH.Elc.Solar</t>
  </si>
  <si>
    <t>VIN.number.IE.Res.HH.Thermal.SH.Solids.CO.Solids</t>
  </si>
  <si>
    <t>VIN.number.IE.Res.HH.Thermal.SH.Solids.CO.LPG</t>
  </si>
  <si>
    <t>VIN.number.IE.Res.HH.Thermal.SH.Solids.CO.Elc</t>
  </si>
  <si>
    <t>VIN.number.IE.Res.HH.Thermal.SH.LPG</t>
  </si>
  <si>
    <t>VIN.number.IE.Res.HH.Thermal.SH.LPG.SH</t>
  </si>
  <si>
    <t>VIN.number.IE.Res.HH.Thermal.SH.LPG.SC.AC</t>
  </si>
  <si>
    <t>VIN.number.IE.Res.HH.Thermal.SH.LPG.WH.LPG.NoSolar</t>
  </si>
  <si>
    <t>VIN.number.IE.Res.HH.Thermal.SH.LPG.WH.LPG.Solar</t>
  </si>
  <si>
    <t>VIN.number.IE.Res.HH.Thermal.SH.LPG.WH.Elc.NoSolar</t>
  </si>
  <si>
    <t>VIN.number.IE.Res.HH.Thermal.SH.LPG.WH.Elc.Solar</t>
  </si>
  <si>
    <t>VIN.number.IE.Res.HH.Thermal.SH.LPG.CO.LPG</t>
  </si>
  <si>
    <t>VIN.number.IE.Res.HH.Thermal.SH.LPG.CO.Elc</t>
  </si>
  <si>
    <t>VIN.number.IE.Res.HH.Thermal.SH.Oil</t>
  </si>
  <si>
    <t>VIN.number.IE.Res.HH.Thermal.SH.Oil.SH</t>
  </si>
  <si>
    <t>VIN.number.IE.Res.HH.Thermal.SH.Oil.SC.AC</t>
  </si>
  <si>
    <t>VIN.number.IE.Res.HH.Thermal.SH.Oil.WH.Oil.NoSolar</t>
  </si>
  <si>
    <t>VIN.number.IE.Res.HH.Thermal.SH.Oil.WH.Oil.Solar</t>
  </si>
  <si>
    <t>VIN.number.IE.Res.HH.Thermal.SH.Oil.WH.Elc.NoSolar</t>
  </si>
  <si>
    <t>VIN.number.IE.Res.HH.Thermal.SH.Oil.WH.Elc.Solar</t>
  </si>
  <si>
    <t>VIN.number.IE.Res.HH.Thermal.SH.Oil.CO.LPG</t>
  </si>
  <si>
    <t>VIN.number.IE.Res.HH.Thermal.SH.Oil.CO.Elc</t>
  </si>
  <si>
    <t>VIN.number.IE.Res.HH.Thermal.SH.Gas</t>
  </si>
  <si>
    <t>VIN.number.IE.Res.HH.Thermal.SH.Gas.SH</t>
  </si>
  <si>
    <t>VIN.number.IE.Res.HH.Thermal.SH.Gas.SC.AC</t>
  </si>
  <si>
    <t>VIN.number.IE.Res.HH.Thermal.SH.Gas.WH.Gas.NoSolar</t>
  </si>
  <si>
    <t>VIN.number.IE.Res.HH.Thermal.SH.Gas.WH.Gas.Solar</t>
  </si>
  <si>
    <t>VIN.number.IE.Res.HH.Thermal.SH.Gas.WH.Elc.NoSolar</t>
  </si>
  <si>
    <t>VIN.number.IE.Res.HH.Thermal.SH.Gas.WH.Elc.Solar</t>
  </si>
  <si>
    <t>VIN.number.IE.Res.HH.Thermal.SH.Gas.CO.Gas</t>
  </si>
  <si>
    <t>VIN.number.IE.Res.HH.Thermal.SH.Gas.CO.Elc</t>
  </si>
  <si>
    <t>VIN.number.IE.Res.HH.Thermal.SH.Biomass</t>
  </si>
  <si>
    <t>VIN.number.IE.Res.HH.Thermal.SH.Biomass.SH</t>
  </si>
  <si>
    <t>VIN.number.IE.Res.HH.Thermal.SH.Biomass.SC.AC</t>
  </si>
  <si>
    <t>VIN.number.IE.Res.HH.Thermal.SH.Biomass.WH.Biomass.NoSolar</t>
  </si>
  <si>
    <t>VIN.number.IE.Res.HH.Thermal.SH.Biomass.WH.Biomass.Solar</t>
  </si>
  <si>
    <t>VIN.number.IE.Res.HH.Thermal.SH.Biomass.WH.LPG.NoSolar</t>
  </si>
  <si>
    <t>VIN.number.IE.Res.HH.Thermal.SH.Biomass.WH.LPG.Solar</t>
  </si>
  <si>
    <t>VIN.number.IE.Res.HH.Thermal.SH.Biomass.WH.Elc.NoSolar</t>
  </si>
  <si>
    <t>VIN.number.IE.Res.HH.Thermal.SH.Biomass.WH.Elc.Solar</t>
  </si>
  <si>
    <t>VIN.number.IE.Res.HH.Thermal.SH.Biomass.CO.Biomass</t>
  </si>
  <si>
    <t>VIN.number.IE.Res.HH.Thermal.SH.Biomass.CO.LPG</t>
  </si>
  <si>
    <t>VIN.number.IE.Res.HH.Thermal.SH.Biomass.CO.Elc</t>
  </si>
  <si>
    <t>VIN.number.IE.Res.HH.Thermal.SH.Geo</t>
  </si>
  <si>
    <t>VIN.number.IE.Res.HH.Thermal.SH.Geo.SH</t>
  </si>
  <si>
    <t>VIN.number.IE.Res.HH.Thermal.SH.Geo.SC.AC</t>
  </si>
  <si>
    <t>VIN.number.IE.Res.HH.Thermal.SH.Geo.WH.Geo.NoSolar</t>
  </si>
  <si>
    <t>VIN.number.IE.Res.HH.Thermal.SH.Geo.WH.Geo.Solar</t>
  </si>
  <si>
    <t>VIN.number.IE.Res.HH.Thermal.SH.Geo.WH.Elc.NoSolar</t>
  </si>
  <si>
    <t>VIN.number.IE.Res.HH.Thermal.SH.Geo.WH.Elc.Solar</t>
  </si>
  <si>
    <t>VIN.number.IE.Res.HH.Thermal.SH.Geo.CO.LPG</t>
  </si>
  <si>
    <t>VIN.number.IE.Res.HH.Thermal.SH.Geo.CO.Elc</t>
  </si>
  <si>
    <t>VIN.number.IE.Res.HH.Thermal.SH.DistrHeat</t>
  </si>
  <si>
    <t>VIN.number.IE.Res.HH.Thermal.SH.DistrHeat.SH</t>
  </si>
  <si>
    <t>VIN.number.IE.Res.HH.Thermal.SH.DistrHeat.SC.AC</t>
  </si>
  <si>
    <t>VIN.number.IE.Res.HH.Thermal.SH.DistrHeat.WH.DistrHeat.NoSolar</t>
  </si>
  <si>
    <t>VIN.number.IE.Res.HH.Thermal.SH.DistrHeat.WH.DistrHeat.Solar</t>
  </si>
  <si>
    <t>VIN.number.IE.Res.HH.Thermal.SH.DistrHeat.WH.Elc.NoSolar</t>
  </si>
  <si>
    <t>VIN.number.IE.Res.HH.Thermal.SH.DistrHeat.WH.Elc.Solar</t>
  </si>
  <si>
    <t>VIN.number.IE.Res.HH.Thermal.SH.DistrHeat.CO.LPG</t>
  </si>
  <si>
    <t>VIN.number.IE.Res.HH.Thermal.SH.DistrHeat.CO.Elc</t>
  </si>
  <si>
    <t>VIN.number.IE.Res.HH.Thermal.SH.AdvElc</t>
  </si>
  <si>
    <t>VIN.number.IE.Res.HH.Thermal.SH.AdvElc.SH</t>
  </si>
  <si>
    <t>VIN.number.IE.Res.HH.Thermal.SH.AdvElc.SC.AC</t>
  </si>
  <si>
    <t>VIN.number.IE.Res.HH.Thermal.SH.AdvElc.WH.LPG.NoSolar</t>
  </si>
  <si>
    <t>VIN.number.IE.Res.HH.Thermal.SH.AdvElc.WH.LPG.Solar</t>
  </si>
  <si>
    <t>VIN.number.IE.Res.HH.Thermal.SH.AdvElc.WH.Elc.NoSolar</t>
  </si>
  <si>
    <t>VIN.number.IE.Res.HH.Thermal.SH.AdvElc.WH.Elc.Solar</t>
  </si>
  <si>
    <t>VIN.number.IE.Res.HH.Thermal.SH.AdvElc.CO.LPG</t>
  </si>
  <si>
    <t>VIN.number.IE.Res.HH.Thermal.SH.AdvElc.CO.Elc</t>
  </si>
  <si>
    <t>VIN.number.IE.Res.HH.Thermal.SH.ConvElc</t>
  </si>
  <si>
    <t>VIN.number.IE.Res.HH.Thermal.SH.ConvElc.SH</t>
  </si>
  <si>
    <t>VIN.number.IE.Res.HH.Thermal.SH.ConvElc.SC.AC</t>
  </si>
  <si>
    <t>VIN.number.IE.Res.HH.Thermal.SH.ConvElc.WH.LPG.NoSolar</t>
  </si>
  <si>
    <t>VIN.number.IE.Res.HH.Thermal.SH.ConvElc.WH.LPG.Solar</t>
  </si>
  <si>
    <t>VIN.number.IE.Res.HH.Thermal.SH.ConvElc.WH.Elc.NoSolar</t>
  </si>
  <si>
    <t>VIN.number.IE.Res.HH.Thermal.SH.ConvElc.WH.Elc.Solar</t>
  </si>
  <si>
    <t>VIN.number.IE.Res.HH.Thermal.SH.ConvElc.CO.LPG</t>
  </si>
  <si>
    <t>VIN.number.IE.Res.HH.Thermal.SH.ConvElc.CO.Elc</t>
  </si>
  <si>
    <t>IE - Final energy consumption (detailed structure)</t>
  </si>
  <si>
    <t>FEC.ktoe.IE.Res.HH.Thermal.SH.Solids</t>
  </si>
  <si>
    <t>FEC.ktoe.IE.Res.HH.Thermal.SH.Solids.SH</t>
  </si>
  <si>
    <t>FEC.ktoe.IE.Res.HH.Thermal.SH.Solids.SH.Solids</t>
  </si>
  <si>
    <t>FEC.ktoe.IE.Res.HH.Thermal.SH.Solids.SH.Elec</t>
  </si>
  <si>
    <t>FEC.ktoe.IE.Res.HH.Thermal.SH.Solids.SC</t>
  </si>
  <si>
    <t>FEC.ktoe.IE.Res.HH.Thermal.SH.Solids.SC.AC.Elec</t>
  </si>
  <si>
    <t>FEC.ktoe.IE.Res.HH.Thermal.SH.Solids.WH</t>
  </si>
  <si>
    <t>FEC.ktoe.IE.Res.HH.Thermal.SH.Solids.WH.Solids.NoSolar.Solids</t>
  </si>
  <si>
    <t>FEC.ktoe.IE.Res.HH.Thermal.SH.Solids.WH.LPG.NoSolar.LPG</t>
  </si>
  <si>
    <t>FEC.ktoe.IE.Res.HH.Thermal.SH.Solids.WH.LPG.Solar</t>
  </si>
  <si>
    <t>FEC.ktoe.IE.Res.HH.Thermal.SH.Solids.WH.LPG.Solar.LPG</t>
  </si>
  <si>
    <t>FEC.ktoe.IE.Res.HH.Thermal.SH.Solids.WH.LPG.Solar.Solar</t>
  </si>
  <si>
    <t>FEC.ktoe.IE.Res.HH.Thermal.SH.Solids.WH.Elc.NoSolar.Elec</t>
  </si>
  <si>
    <t>FEC.ktoe.IE.Res.HH.Thermal.SH.Solids.WH.Elc.Solar</t>
  </si>
  <si>
    <t>FEC.ktoe.IE.Res.HH.Thermal.SH.Solids.WH.Elc.Solar.Elec</t>
  </si>
  <si>
    <t>FEC.ktoe.IE.Res.HH.Thermal.SH.Solids.WH.Elc.Solar.Solar</t>
  </si>
  <si>
    <t>FEC.ktoe.IE.Res.HH.Thermal.SH.Solids.CO</t>
  </si>
  <si>
    <t>FEC.ktoe.IE.Res.HH.Thermal.SH.Solids.CO.Solids.Solids</t>
  </si>
  <si>
    <t>FEC.ktoe.IE.Res.HH.Thermal.SH.Solids.CO.LPG.LPG</t>
  </si>
  <si>
    <t>FEC.ktoe.IE.Res.HH.Thermal.SH.Solids.CO.Elc.Elec</t>
  </si>
  <si>
    <t>FEC.ktoe.IE.Res.HH.Thermal.SH.LPG</t>
  </si>
  <si>
    <t>FEC.ktoe.IE.Res.HH.Thermal.SH.LPG.SH</t>
  </si>
  <si>
    <t>FEC.ktoe.IE.Res.HH.Thermal.SH.LPG.SH.LPG</t>
  </si>
  <si>
    <t>FEC.ktoe.IE.Res.HH.Thermal.SH.LPG.SH.Elec</t>
  </si>
  <si>
    <t>FEC.ktoe.IE.Res.HH.Thermal.SH.LPG.SC</t>
  </si>
  <si>
    <t>FEC.ktoe.IE.Res.HH.Thermal.SH.LPG.SC.AC.Elec</t>
  </si>
  <si>
    <t>FEC.ktoe.IE.Res.HH.Thermal.SH.LPG.WH</t>
  </si>
  <si>
    <t>FEC.ktoe.IE.Res.HH.Thermal.SH.LPG.WH.LPG.NoSolar.LPG</t>
  </si>
  <si>
    <t>FEC.ktoe.IE.Res.HH.Thermal.SH.LPG.WH.LPG.Solar</t>
  </si>
  <si>
    <t>FEC.ktoe.IE.Res.HH.Thermal.SH.LPG.WH.LPG.Solar.LPG</t>
  </si>
  <si>
    <t>FEC.ktoe.IE.Res.HH.Thermal.SH.LPG.WH.LPG.Solar.Solar</t>
  </si>
  <si>
    <t>FEC.ktoe.IE.Res.HH.Thermal.SH.LPG.WH.Elc.NoSolar.Elec</t>
  </si>
  <si>
    <t>FEC.ktoe.IE.Res.HH.Thermal.SH.LPG.WH.Elc.Solar</t>
  </si>
  <si>
    <t>FEC.ktoe.IE.Res.HH.Thermal.SH.LPG.WH.Elc.Solar.Elec</t>
  </si>
  <si>
    <t>FEC.ktoe.IE.Res.HH.Thermal.SH.LPG.WH.Elc.Solar.Solar</t>
  </si>
  <si>
    <t>FEC.ktoe.IE.Res.HH.Thermal.SH.LPG.CO</t>
  </si>
  <si>
    <t>FEC.ktoe.IE.Res.HH.Thermal.SH.LPG.CO.LPG.LPG</t>
  </si>
  <si>
    <t>FEC.ktoe.IE.Res.HH.Thermal.SH.LPG.CO.Elc.Elec</t>
  </si>
  <si>
    <t>FEC.ktoe.IE.Res.HH.Thermal.SH.Oil</t>
  </si>
  <si>
    <t>FEC.ktoe.IE.Res.HH.Thermal.SH.Oil.SH</t>
  </si>
  <si>
    <t>FEC.ktoe.IE.Res.HH.Thermal.SH.Oil.SH.Oil</t>
  </si>
  <si>
    <t>FEC.ktoe.IE.Res.HH.Thermal.SH.Oil.SH.Elec</t>
  </si>
  <si>
    <t>FEC.ktoe.IE.Res.HH.Thermal.SH.Oil.SC</t>
  </si>
  <si>
    <t>FEC.ktoe.IE.Res.HH.Thermal.SH.Oil.SC.AC.Elec</t>
  </si>
  <si>
    <t>FEC.ktoe.IE.Res.HH.Thermal.SH.Oil.WH</t>
  </si>
  <si>
    <t>FEC.ktoe.IE.Res.HH.Thermal.SH.Oil.WH.Oil.NoSolar.Oil</t>
  </si>
  <si>
    <t>FEC.ktoe.IE.Res.HH.Thermal.SH.Oil.WH.Oil.Solar</t>
  </si>
  <si>
    <t>FEC.ktoe.IE.Res.HH.Thermal.SH.Oil.WH.Oil.Solar.Oil</t>
  </si>
  <si>
    <t>FEC.ktoe.IE.Res.HH.Thermal.SH.Oil.WH.Oil.Solar.Solar</t>
  </si>
  <si>
    <t>FEC.ktoe.IE.Res.HH.Thermal.SH.Oil.WH.Elc.NoSolar.Elec</t>
  </si>
  <si>
    <t>FEC.ktoe.IE.Res.HH.Thermal.SH.Oil.WH.Elc.Solar</t>
  </si>
  <si>
    <t>FEC.ktoe.IE.Res.HH.Thermal.SH.Oil.WH.Elc.Solar.Elec</t>
  </si>
  <si>
    <t>FEC.ktoe.IE.Res.HH.Thermal.SH.Oil.WH.Elc.Solar.Solar</t>
  </si>
  <si>
    <t>FEC.ktoe.IE.Res.HH.Thermal.SH.Oil.CO</t>
  </si>
  <si>
    <t>FEC.ktoe.IE.Res.HH.Thermal.SH.Oil.CO.LPG.LPG</t>
  </si>
  <si>
    <t>FEC.ktoe.IE.Res.HH.Thermal.SH.Oil.CO.Elc.Elec</t>
  </si>
  <si>
    <t>FEC.ktoe.IE.Res.HH.Thermal.SH.Gas</t>
  </si>
  <si>
    <t>FEC.ktoe.IE.Res.HH.Thermal.SH.Gas.SH</t>
  </si>
  <si>
    <t>FEC.ktoe.IE.Res.HH.Thermal.SH.Gas.SH.Gas</t>
  </si>
  <si>
    <t>FEC.ktoe.IE.Res.HH.Thermal.SH.Gas.SH.Elec</t>
  </si>
  <si>
    <t>FEC.ktoe.IE.Res.HH.Thermal.SH.Gas.SC</t>
  </si>
  <si>
    <t>FEC.ktoe.IE.Res.HH.Thermal.SH.Gas.SC.AC.Elec</t>
  </si>
  <si>
    <t>FEC.ktoe.IE.Res.HH.Thermal.SH.Gas.WH</t>
  </si>
  <si>
    <t>FEC.ktoe.IE.Res.HH.Thermal.SH.Gas.WH.Gas.NoSolar.Gas</t>
  </si>
  <si>
    <t>FEC.ktoe.IE.Res.HH.Thermal.SH.Gas.WH.Gas.Solar</t>
  </si>
  <si>
    <t>FEC.ktoe.IE.Res.HH.Thermal.SH.Gas.WH.Gas.Solar.Gas</t>
  </si>
  <si>
    <t>FEC.ktoe.IE.Res.HH.Thermal.SH.Gas.WH.Gas.Solar.Solar</t>
  </si>
  <si>
    <t>FEC.ktoe.IE.Res.HH.Thermal.SH.Gas.WH.Elc.NoSolar.Elec</t>
  </si>
  <si>
    <t>FEC.ktoe.IE.Res.HH.Thermal.SH.Gas.WH.Elc.Solar</t>
  </si>
  <si>
    <t>FEC.ktoe.IE.Res.HH.Thermal.SH.Gas.WH.Elc.Solar.Elec</t>
  </si>
  <si>
    <t>FEC.ktoe.IE.Res.HH.Thermal.SH.Gas.WH.Elc.Solar.Solar</t>
  </si>
  <si>
    <t>FEC.ktoe.IE.Res.HH.Thermal.SH.Gas.CO</t>
  </si>
  <si>
    <t>FEC.ktoe.IE.Res.HH.Thermal.SH.Gas.CO.Gas.Gas</t>
  </si>
  <si>
    <t>FEC.ktoe.IE.Res.HH.Thermal.SH.Gas.CO.Elc.Elec</t>
  </si>
  <si>
    <t>FEC.ktoe.IE.Res.HH.Thermal.SH.Biomass</t>
  </si>
  <si>
    <t>FEC.ktoe.IE.Res.HH.Thermal.SH.Biomass.SH</t>
  </si>
  <si>
    <t>FEC.ktoe.IE.Res.HH.Thermal.SH.Biomass.SH.Biomass</t>
  </si>
  <si>
    <t>FEC.ktoe.IE.Res.HH.Thermal.SH.Biomass.SH.Elec</t>
  </si>
  <si>
    <t>FEC.ktoe.IE.Res.HH.Thermal.SH.Biomass.SC</t>
  </si>
  <si>
    <t>FEC.ktoe.IE.Res.HH.Thermal.SH.Biomass.SC.AC.Elec</t>
  </si>
  <si>
    <t>FEC.ktoe.IE.Res.HH.Thermal.SH.Biomass.WH</t>
  </si>
  <si>
    <t>FEC.ktoe.IE.Res.HH.Thermal.SH.Biomass.WH.Biomass.NoSolar.Biomass</t>
  </si>
  <si>
    <t>FEC.ktoe.IE.Res.HH.Thermal.SH.Biomass.WH.Biomass.Solar</t>
  </si>
  <si>
    <t>FEC.ktoe.IE.Res.HH.Thermal.SH.Biomass.WH.Biomass.Solar.Biomass</t>
  </si>
  <si>
    <t>FEC.ktoe.IE.Res.HH.Thermal.SH.Biomass.WH.Biomass.Solar.Solar</t>
  </si>
  <si>
    <t>FEC.ktoe.IE.Res.HH.Thermal.SH.Biomass.WH.LPG.NoSolar.LPG</t>
  </si>
  <si>
    <t>FEC.ktoe.IE.Res.HH.Thermal.SH.Biomass.WH.LPG.Solar</t>
  </si>
  <si>
    <t>FEC.ktoe.IE.Res.HH.Thermal.SH.Biomass.WH.LPG.Solar.LPG</t>
  </si>
  <si>
    <t>FEC.ktoe.IE.Res.HH.Thermal.SH.Biomass.WH.LPG.Solar.Solar</t>
  </si>
  <si>
    <t>FEC.ktoe.IE.Res.HH.Thermal.SH.Biomass.WH.Elc.NoSolar.Elec</t>
  </si>
  <si>
    <t>FEC.ktoe.IE.Res.HH.Thermal.SH.Biomass.WH.Elc.Solar</t>
  </si>
  <si>
    <t>FEC.ktoe.IE.Res.HH.Thermal.SH.Biomass.WH.Elc.Solar.Elec</t>
  </si>
  <si>
    <t>FEC.ktoe.IE.Res.HH.Thermal.SH.Biomass.WH.Elc.Solar.Solar</t>
  </si>
  <si>
    <t>FEC.ktoe.IE.Res.HH.Thermal.SH.Biomass.CO</t>
  </si>
  <si>
    <t>FEC.ktoe.IE.Res.HH.Thermal.SH.Biomass.CO.Biomass.Biomass</t>
  </si>
  <si>
    <t>FEC.ktoe.IE.Res.HH.Thermal.SH.Biomass.CO.LPG.LPG</t>
  </si>
  <si>
    <t>FEC.ktoe.IE.Res.HH.Thermal.SH.Biomass.CO.Elc.Elec</t>
  </si>
  <si>
    <t>FEC.ktoe.IE.Res.HH.Thermal.SH.Geo</t>
  </si>
  <si>
    <t>FEC.ktoe.IE.Res.HH.Thermal.SH.Geo.SH</t>
  </si>
  <si>
    <t>FEC.ktoe.IE.Res.HH.Thermal.SH.Geo.SH.Geo</t>
  </si>
  <si>
    <t>FEC.ktoe.IE.Res.HH.Thermal.SH.Geo.SH.Elec</t>
  </si>
  <si>
    <t>FEC.ktoe.IE.Res.HH.Thermal.SH.Geo.SC</t>
  </si>
  <si>
    <t>FEC.ktoe.IE.Res.HH.Thermal.SH.Geo.SC.AC.Elec</t>
  </si>
  <si>
    <t>FEC.ktoe.IE.Res.HH.Thermal.SH.Geo.WH</t>
  </si>
  <si>
    <t>FEC.ktoe.IE.Res.HH.Thermal.SH.Geo.WH.Geo.NoSolar.Geo</t>
  </si>
  <si>
    <t>FEC.ktoe.IE.Res.HH.Thermal.SH.Geo.WH.Geo.Solar</t>
  </si>
  <si>
    <t>FEC.ktoe.IE.Res.HH.Thermal.SH.Geo.WH.Geo.Solar.Geo</t>
  </si>
  <si>
    <t>FEC.ktoe.IE.Res.HH.Thermal.SH.Geo.WH.Geo.Solar.Solar</t>
  </si>
  <si>
    <t>FEC.ktoe.IE.Res.HH.Thermal.SH.Geo.WH.Elc.NoSolar.Elec</t>
  </si>
  <si>
    <t>FEC.ktoe.IE.Res.HH.Thermal.SH.Geo.WH.Elc.Solar</t>
  </si>
  <si>
    <t>FEC.ktoe.IE.Res.HH.Thermal.SH.Geo.WH.Elc.Solar.Elec</t>
  </si>
  <si>
    <t>FEC.ktoe.IE.Res.HH.Thermal.SH.Geo.WH.Elc.Solar.Solar</t>
  </si>
  <si>
    <t>FEC.ktoe.IE.Res.HH.Thermal.SH.Geo.CO</t>
  </si>
  <si>
    <t>FEC.ktoe.IE.Res.HH.Thermal.SH.Geo.CO.LPG.LPG</t>
  </si>
  <si>
    <t>FEC.ktoe.IE.Res.HH.Thermal.SH.Geo.CO.Elc.Elec</t>
  </si>
  <si>
    <t>FEC.ktoe.IE.Res.HH.Thermal.SH.DistrHeat</t>
  </si>
  <si>
    <t>FEC.ktoe.IE.Res.HH.Thermal.SH.DistrHeat.SH</t>
  </si>
  <si>
    <t>FEC.ktoe.IE.Res.HH.Thermal.SH.DistrHeat.SH.Steam_Distr</t>
  </si>
  <si>
    <t>FEC.ktoe.IE.Res.HH.Thermal.SH.DistrHeat.SH.Elec</t>
  </si>
  <si>
    <t>FEC.ktoe.IE.Res.HH.Thermal.SH.DistrHeat.SC</t>
  </si>
  <si>
    <t>FEC.ktoe.IE.Res.HH.Thermal.SH.DistrHeat.SC.AC.Elec</t>
  </si>
  <si>
    <t>FEC.ktoe.IE.Res.HH.Thermal.SH.DistrHeat.WH</t>
  </si>
  <si>
    <t>FEC.ktoe.IE.Res.HH.Thermal.SH.DistrHeat.WH.DistrHeat.NoSolar.Steam_Distr</t>
  </si>
  <si>
    <t>FEC.ktoe.IE.Res.HH.Thermal.SH.DistrHeat.WH.DistrHeat.Solar</t>
  </si>
  <si>
    <t>FEC.ktoe.IE.Res.HH.Thermal.SH.DistrHeat.WH.DistrHeat.Solar.Steam_Distr</t>
  </si>
  <si>
    <t>FEC.ktoe.IE.Res.HH.Thermal.SH.DistrHeat.WH.DistrHeat.Solar.Solar</t>
  </si>
  <si>
    <t>FEC.ktoe.IE.Res.HH.Thermal.SH.DistrHeat.WH.Elc.NoSolar.Elec</t>
  </si>
  <si>
    <t>FEC.ktoe.IE.Res.HH.Thermal.SH.DistrHeat.WH.Elc.Solar</t>
  </si>
  <si>
    <t>FEC.ktoe.IE.Res.HH.Thermal.SH.DistrHeat.WH.Elc.Solar.Elec</t>
  </si>
  <si>
    <t>FEC.ktoe.IE.Res.HH.Thermal.SH.DistrHeat.WH.Elc.Solar.Solar</t>
  </si>
  <si>
    <t>FEC.ktoe.IE.Res.HH.Thermal.SH.DistrHeat.CO</t>
  </si>
  <si>
    <t>FEC.ktoe.IE.Res.HH.Thermal.SH.DistrHeat.CO.LPG.LPG</t>
  </si>
  <si>
    <t>FEC.ktoe.IE.Res.HH.Thermal.SH.DistrHeat.CO.Elc.Elec</t>
  </si>
  <si>
    <t>FEC.ktoe.IE.Res.HH.Thermal.SH.AdvElc</t>
  </si>
  <si>
    <t>FEC.ktoe.IE.Res.HH.Thermal.SH.AdvElc.SH</t>
  </si>
  <si>
    <t>FEC.ktoe.IE.Res.HH.Thermal.SH.AdvElc.SH.Elec</t>
  </si>
  <si>
    <t>FEC.ktoe.IE.Res.HH.Thermal.SH.AdvElc.SC</t>
  </si>
  <si>
    <t>FEC.ktoe.IE.Res.HH.Thermal.SH.AdvElc.SC.AC.Elec</t>
  </si>
  <si>
    <t>FEC.ktoe.IE.Res.HH.Thermal.SH.AdvElc.WH</t>
  </si>
  <si>
    <t>FEC.ktoe.IE.Res.HH.Thermal.SH.AdvElc.WH.LPG.NoSolar.LPG</t>
  </si>
  <si>
    <t>FEC.ktoe.IE.Res.HH.Thermal.SH.AdvElc.WH.LPG.Solar</t>
  </si>
  <si>
    <t>FEC.ktoe.IE.Res.HH.Thermal.SH.AdvElc.WH.LPG.Solar.LPG</t>
  </si>
  <si>
    <t>FEC.ktoe.IE.Res.HH.Thermal.SH.AdvElc.WH.LPG.Solar.Solar</t>
  </si>
  <si>
    <t>FEC.ktoe.IE.Res.HH.Thermal.SH.AdvElc.WH.Elc.NoSolar.Elec</t>
  </si>
  <si>
    <t>FEC.ktoe.IE.Res.HH.Thermal.SH.AdvElc.WH.Elc.Solar</t>
  </si>
  <si>
    <t>FEC.ktoe.IE.Res.HH.Thermal.SH.AdvElc.WH.Elc.Solar.Elec</t>
  </si>
  <si>
    <t>FEC.ktoe.IE.Res.HH.Thermal.SH.AdvElc.WH.Elc.Solar.Solar</t>
  </si>
  <si>
    <t>FEC.ktoe.IE.Res.HH.Thermal.SH.AdvElc.CO</t>
  </si>
  <si>
    <t>FEC.ktoe.IE.Res.HH.Thermal.SH.AdvElc.CO.LPG.LPG</t>
  </si>
  <si>
    <t>FEC.ktoe.IE.Res.HH.Thermal.SH.AdvElc.CO.Elc.Elec</t>
  </si>
  <si>
    <t>FEC.ktoe.IE.Res.HH.Thermal.SH.ConvElc</t>
  </si>
  <si>
    <t>FEC.ktoe.IE.Res.HH.Thermal.SH.ConvElc.SH</t>
  </si>
  <si>
    <t>FEC.ktoe.IE.Res.HH.Thermal.SH.ConvElc.SH.Elec</t>
  </si>
  <si>
    <t>FEC.ktoe.IE.Res.HH.Thermal.SH.ConvElc.SC</t>
  </si>
  <si>
    <t>FEC.ktoe.IE.Res.HH.Thermal.SH.ConvElc.SC.AC.Elec</t>
  </si>
  <si>
    <t>FEC.ktoe.IE.Res.HH.Thermal.SH.ConvElc.WH</t>
  </si>
  <si>
    <t>FEC.ktoe.IE.Res.HH.Thermal.SH.ConvElc.WH.LPG.NoSolar.LPG</t>
  </si>
  <si>
    <t>FEC.ktoe.IE.Res.HH.Thermal.SH.ConvElc.WH.LPG.Solar</t>
  </si>
  <si>
    <t>FEC.ktoe.IE.Res.HH.Thermal.SH.ConvElc.WH.LPG.Solar.LPG</t>
  </si>
  <si>
    <t>FEC.ktoe.IE.Res.HH.Thermal.SH.ConvElc.WH.LPG.Solar.Solar</t>
  </si>
  <si>
    <t>FEC.ktoe.IE.Res.HH.Thermal.SH.ConvElc.WH.Elc.NoSolar.Elec</t>
  </si>
  <si>
    <t>FEC.ktoe.IE.Res.HH.Thermal.SH.ConvElc.WH.Elc.Solar</t>
  </si>
  <si>
    <t>FEC.ktoe.IE.Res.HH.Thermal.SH.ConvElc.WH.Elc.Solar.Elec</t>
  </si>
  <si>
    <t>FEC.ktoe.IE.Res.HH.Thermal.SH.ConvElc.WH.Elc.Solar.Solar</t>
  </si>
  <si>
    <t>FEC.ktoe.IE.Res.HH.Thermal.SH.ConvElc.CO</t>
  </si>
  <si>
    <t>FEC.ktoe.IE.Res.HH.Thermal.SH.ConvElc.CO.LPG.LPG</t>
  </si>
  <si>
    <t>FEC.ktoe.IE.Res.HH.Thermal.SH.ConvElc.CO.Elc.Elec</t>
  </si>
  <si>
    <t>IE - Thermal energy service (detailed structure)</t>
  </si>
  <si>
    <t>TES.ktoe.IE.Res.HH.Thermal.SH.Solids</t>
  </si>
  <si>
    <t>TES.ktoe.IE.Res.HH.Thermal.SH.Solids.SH</t>
  </si>
  <si>
    <t>TES.ktoe.IE.Res.HH.Thermal.SH.Solids.SH.Solids</t>
  </si>
  <si>
    <t>TES.ktoe.IE.Res.HH.Thermal.SH.Solids.SH.Elec</t>
  </si>
  <si>
    <t>TES.ktoe.IE.Res.HH.Thermal.SH.Solids.SC</t>
  </si>
  <si>
    <t>TES.ktoe.IE.Res.HH.Thermal.SH.Solids.SC.AC.Elec</t>
  </si>
  <si>
    <t>TES.ktoe.IE.Res.HH.Thermal.SH.Solids.WH</t>
  </si>
  <si>
    <t>TES.ktoe.IE.Res.HH.Thermal.SH.Solids.WH.Solids.NoSolar.Solids</t>
  </si>
  <si>
    <t>TES.ktoe.IE.Res.HH.Thermal.SH.Solids.WH.LPG.NoSolar.LPG</t>
  </si>
  <si>
    <t>TES.ktoe.IE.Res.HH.Thermal.SH.Solids.WH.LPG.Solar</t>
  </si>
  <si>
    <t>TES.ktoe.IE.Res.HH.Thermal.SH.Solids.WH.LPG.Solar.LPG</t>
  </si>
  <si>
    <t>TES.ktoe.IE.Res.HH.Thermal.SH.Solids.WH.LPG.Solar.Solar</t>
  </si>
  <si>
    <t>TES.ktoe.IE.Res.HH.Thermal.SH.Solids.WH.Elc.NoSolar.Elec</t>
  </si>
  <si>
    <t>TES.ktoe.IE.Res.HH.Thermal.SH.Solids.WH.Elc.Solar</t>
  </si>
  <si>
    <t>TES.ktoe.IE.Res.HH.Thermal.SH.Solids.WH.Elc.Solar.Elec</t>
  </si>
  <si>
    <t>TES.ktoe.IE.Res.HH.Thermal.SH.Solids.WH.Elc.Solar.Solar</t>
  </si>
  <si>
    <t>TES.ktoe.IE.Res.HH.Thermal.SH.Solids.CO</t>
  </si>
  <si>
    <t>TES.ktoe.IE.Res.HH.Thermal.SH.Solids.CO.Solids.Solids</t>
  </si>
  <si>
    <t>TES.ktoe.IE.Res.HH.Thermal.SH.Solids.CO.LPG.LPG</t>
  </si>
  <si>
    <t>TES.ktoe.IE.Res.HH.Thermal.SH.Solids.CO.Elc.Elec</t>
  </si>
  <si>
    <t>TES.ktoe.IE.Res.HH.Thermal.SH.LPG</t>
  </si>
  <si>
    <t>TES.ktoe.IE.Res.HH.Thermal.SH.LPG.SH</t>
  </si>
  <si>
    <t>TES.ktoe.IE.Res.HH.Thermal.SH.LPG.SH.LPG</t>
  </si>
  <si>
    <t>TES.ktoe.IE.Res.HH.Thermal.SH.LPG.SH.Elec</t>
  </si>
  <si>
    <t>TES.ktoe.IE.Res.HH.Thermal.SH.LPG.SC</t>
  </si>
  <si>
    <t>TES.ktoe.IE.Res.HH.Thermal.SH.LPG.SC.AC.Elec</t>
  </si>
  <si>
    <t>TES.ktoe.IE.Res.HH.Thermal.SH.LPG.WH</t>
  </si>
  <si>
    <t>TES.ktoe.IE.Res.HH.Thermal.SH.LPG.WH.LPG.NoSolar.LPG</t>
  </si>
  <si>
    <t>TES.ktoe.IE.Res.HH.Thermal.SH.LPG.WH.LPG.Solar</t>
  </si>
  <si>
    <t>TES.ktoe.IE.Res.HH.Thermal.SH.LPG.WH.LPG.Solar.LPG</t>
  </si>
  <si>
    <t>TES.ktoe.IE.Res.HH.Thermal.SH.LPG.WH.LPG.Solar.Solar</t>
  </si>
  <si>
    <t>TES.ktoe.IE.Res.HH.Thermal.SH.LPG.WH.Elc.NoSolar.Elec</t>
  </si>
  <si>
    <t>TES.ktoe.IE.Res.HH.Thermal.SH.LPG.WH.Elc.Solar</t>
  </si>
  <si>
    <t>TES.ktoe.IE.Res.HH.Thermal.SH.LPG.WH.Elc.Solar.Elec</t>
  </si>
  <si>
    <t>TES.ktoe.IE.Res.HH.Thermal.SH.LPG.WH.Elc.Solar.Solar</t>
  </si>
  <si>
    <t>TES.ktoe.IE.Res.HH.Thermal.SH.LPG.CO</t>
  </si>
  <si>
    <t>TES.ktoe.IE.Res.HH.Thermal.SH.LPG.CO.LPG.LPG</t>
  </si>
  <si>
    <t>TES.ktoe.IE.Res.HH.Thermal.SH.LPG.CO.Elc.Elec</t>
  </si>
  <si>
    <t>TES.ktoe.IE.Res.HH.Thermal.SH.Oil</t>
  </si>
  <si>
    <t>TES.ktoe.IE.Res.HH.Thermal.SH.Oil.SH</t>
  </si>
  <si>
    <t>TES.ktoe.IE.Res.HH.Thermal.SH.Oil.SH.Oil</t>
  </si>
  <si>
    <t>TES.ktoe.IE.Res.HH.Thermal.SH.Oil.SH.Elec</t>
  </si>
  <si>
    <t>TES.ktoe.IE.Res.HH.Thermal.SH.Oil.SC</t>
  </si>
  <si>
    <t>TES.ktoe.IE.Res.HH.Thermal.SH.Oil.SC.AC.Elec</t>
  </si>
  <si>
    <t>TES.ktoe.IE.Res.HH.Thermal.SH.Oil.WH</t>
  </si>
  <si>
    <t>TES.ktoe.IE.Res.HH.Thermal.SH.Oil.WH.Oil.NoSolar.Oil</t>
  </si>
  <si>
    <t>TES.ktoe.IE.Res.HH.Thermal.SH.Oil.WH.Oil.Solar</t>
  </si>
  <si>
    <t>TES.ktoe.IE.Res.HH.Thermal.SH.Oil.WH.Oil.Solar.Oil</t>
  </si>
  <si>
    <t>TES.ktoe.IE.Res.HH.Thermal.SH.Oil.WH.Oil.Solar.Solar</t>
  </si>
  <si>
    <t>TES.ktoe.IE.Res.HH.Thermal.SH.Oil.WH.Elc.NoSolar.Elec</t>
  </si>
  <si>
    <t>TES.ktoe.IE.Res.HH.Thermal.SH.Oil.WH.Elc.Solar</t>
  </si>
  <si>
    <t>TES.ktoe.IE.Res.HH.Thermal.SH.Oil.WH.Elc.Solar.Elec</t>
  </si>
  <si>
    <t>TES.ktoe.IE.Res.HH.Thermal.SH.Oil.WH.Elc.Solar.Solar</t>
  </si>
  <si>
    <t>TES.ktoe.IE.Res.HH.Thermal.SH.Oil.CO</t>
  </si>
  <si>
    <t>TES.ktoe.IE.Res.HH.Thermal.SH.Oil.CO.LPG.LPG</t>
  </si>
  <si>
    <t>TES.ktoe.IE.Res.HH.Thermal.SH.Oil.CO.Elc.Elec</t>
  </si>
  <si>
    <t>TES.ktoe.IE.Res.HH.Thermal.SH.Gas</t>
  </si>
  <si>
    <t>TES.ktoe.IE.Res.HH.Thermal.SH.Gas.SH</t>
  </si>
  <si>
    <t>TES.ktoe.IE.Res.HH.Thermal.SH.Gas.SH.Gas</t>
  </si>
  <si>
    <t>TES.ktoe.IE.Res.HH.Thermal.SH.Gas.SH.Elec</t>
  </si>
  <si>
    <t>TES.ktoe.IE.Res.HH.Thermal.SH.Gas.SC</t>
  </si>
  <si>
    <t>TES.ktoe.IE.Res.HH.Thermal.SH.Gas.SC.AC.Elec</t>
  </si>
  <si>
    <t>TES.ktoe.IE.Res.HH.Thermal.SH.Gas.WH</t>
  </si>
  <si>
    <t>TES.ktoe.IE.Res.HH.Thermal.SH.Gas.WH.Gas.NoSolar.Gas</t>
  </si>
  <si>
    <t>TES.ktoe.IE.Res.HH.Thermal.SH.Gas.WH.Gas.Solar</t>
  </si>
  <si>
    <t>TES.ktoe.IE.Res.HH.Thermal.SH.Gas.WH.Gas.Solar.Gas</t>
  </si>
  <si>
    <t>TES.ktoe.IE.Res.HH.Thermal.SH.Gas.WH.Gas.Solar.Solar</t>
  </si>
  <si>
    <t>TES.ktoe.IE.Res.HH.Thermal.SH.Gas.WH.Elc.NoSolar.Elec</t>
  </si>
  <si>
    <t>TES.ktoe.IE.Res.HH.Thermal.SH.Gas.WH.Elc.Solar</t>
  </si>
  <si>
    <t>TES.ktoe.IE.Res.HH.Thermal.SH.Gas.WH.Elc.Solar.Elec</t>
  </si>
  <si>
    <t>TES.ktoe.IE.Res.HH.Thermal.SH.Gas.WH.Elc.Solar.Solar</t>
  </si>
  <si>
    <t>TES.ktoe.IE.Res.HH.Thermal.SH.Gas.CO</t>
  </si>
  <si>
    <t>TES.ktoe.IE.Res.HH.Thermal.SH.Gas.CO.Gas.Gas</t>
  </si>
  <si>
    <t>TES.ktoe.IE.Res.HH.Thermal.SH.Gas.CO.Elc.Elec</t>
  </si>
  <si>
    <t>TES.ktoe.IE.Res.HH.Thermal.SH.Biomass</t>
  </si>
  <si>
    <t>TES.ktoe.IE.Res.HH.Thermal.SH.Biomass.SH</t>
  </si>
  <si>
    <t>TES.ktoe.IE.Res.HH.Thermal.SH.Biomass.SH.Biomass</t>
  </si>
  <si>
    <t>TES.ktoe.IE.Res.HH.Thermal.SH.Biomass.SH.Elec</t>
  </si>
  <si>
    <t>TES.ktoe.IE.Res.HH.Thermal.SH.Biomass.SC</t>
  </si>
  <si>
    <t>TES.ktoe.IE.Res.HH.Thermal.SH.Biomass.SC.AC.Elec</t>
  </si>
  <si>
    <t>TES.ktoe.IE.Res.HH.Thermal.SH.Biomass.WH</t>
  </si>
  <si>
    <t>TES.ktoe.IE.Res.HH.Thermal.SH.Biomass.WH.Biomass.NoSolar.Biomass</t>
  </si>
  <si>
    <t>TES.ktoe.IE.Res.HH.Thermal.SH.Biomass.WH.Biomass.Solar</t>
  </si>
  <si>
    <t>TES.ktoe.IE.Res.HH.Thermal.SH.Biomass.WH.Biomass.Solar.Biomass</t>
  </si>
  <si>
    <t>TES.ktoe.IE.Res.HH.Thermal.SH.Biomass.WH.Biomass.Solar.Solar</t>
  </si>
  <si>
    <t>TES.ktoe.IE.Res.HH.Thermal.SH.Biomass.WH.LPG.NoSolar.LPG</t>
  </si>
  <si>
    <t>TES.ktoe.IE.Res.HH.Thermal.SH.Biomass.WH.LPG.Solar</t>
  </si>
  <si>
    <t>TES.ktoe.IE.Res.HH.Thermal.SH.Biomass.WH.LPG.Solar.LPG</t>
  </si>
  <si>
    <t>TES.ktoe.IE.Res.HH.Thermal.SH.Biomass.WH.LPG.Solar.Solar</t>
  </si>
  <si>
    <t>TES.ktoe.IE.Res.HH.Thermal.SH.Biomass.WH.Elc.NoSolar.Elec</t>
  </si>
  <si>
    <t>TES.ktoe.IE.Res.HH.Thermal.SH.Biomass.WH.Elc.Solar</t>
  </si>
  <si>
    <t>TES.ktoe.IE.Res.HH.Thermal.SH.Biomass.WH.Elc.Solar.Elec</t>
  </si>
  <si>
    <t>TES.ktoe.IE.Res.HH.Thermal.SH.Biomass.WH.Elc.Solar.Solar</t>
  </si>
  <si>
    <t>TES.ktoe.IE.Res.HH.Thermal.SH.Biomass.CO</t>
  </si>
  <si>
    <t>TES.ktoe.IE.Res.HH.Thermal.SH.Biomass.CO.Biomass.Biomass</t>
  </si>
  <si>
    <t>TES.ktoe.IE.Res.HH.Thermal.SH.Biomass.CO.LPG.LPG</t>
  </si>
  <si>
    <t>TES.ktoe.IE.Res.HH.Thermal.SH.Biomass.CO.Elc.Elec</t>
  </si>
  <si>
    <t>TES.ktoe.IE.Res.HH.Thermal.SH.Geo</t>
  </si>
  <si>
    <t>TES.ktoe.IE.Res.HH.Thermal.SH.Geo.SH</t>
  </si>
  <si>
    <t>TES.ktoe.IE.Res.HH.Thermal.SH.Geo.SH.Geo</t>
  </si>
  <si>
    <t>TES.ktoe.IE.Res.HH.Thermal.SH.Geo.SH.Elec</t>
  </si>
  <si>
    <t>TES.ktoe.IE.Res.HH.Thermal.SH.Geo.SC</t>
  </si>
  <si>
    <t>TES.ktoe.IE.Res.HH.Thermal.SH.Geo.SC.AC.Elec</t>
  </si>
  <si>
    <t>TES.ktoe.IE.Res.HH.Thermal.SH.Geo.WH</t>
  </si>
  <si>
    <t>TES.ktoe.IE.Res.HH.Thermal.SH.Geo.WH.Geo.NoSolar.Geo</t>
  </si>
  <si>
    <t>TES.ktoe.IE.Res.HH.Thermal.SH.Geo.WH.Geo.Solar</t>
  </si>
  <si>
    <t>TES.ktoe.IE.Res.HH.Thermal.SH.Geo.WH.Geo.Solar.Geo</t>
  </si>
  <si>
    <t>TES.ktoe.IE.Res.HH.Thermal.SH.Geo.WH.Geo.Solar.Solar</t>
  </si>
  <si>
    <t>TES.ktoe.IE.Res.HH.Thermal.SH.Geo.WH.Elc.NoSolar.Elec</t>
  </si>
  <si>
    <t>TES.ktoe.IE.Res.HH.Thermal.SH.Geo.WH.Elc.Solar</t>
  </si>
  <si>
    <t>TES.ktoe.IE.Res.HH.Thermal.SH.Geo.WH.Elc.Solar.Elec</t>
  </si>
  <si>
    <t>TES.ktoe.IE.Res.HH.Thermal.SH.Geo.WH.Elc.Solar.Solar</t>
  </si>
  <si>
    <t>TES.ktoe.IE.Res.HH.Thermal.SH.Geo.CO</t>
  </si>
  <si>
    <t>TES.ktoe.IE.Res.HH.Thermal.SH.Geo.CO.LPG.LPG</t>
  </si>
  <si>
    <t>TES.ktoe.IE.Res.HH.Thermal.SH.Geo.CO.Elc.Elec</t>
  </si>
  <si>
    <t>TES.ktoe.IE.Res.HH.Thermal.SH.DistrHeat</t>
  </si>
  <si>
    <t>TES.ktoe.IE.Res.HH.Thermal.SH.DistrHeat.SH</t>
  </si>
  <si>
    <t>TES.ktoe.IE.Res.HH.Thermal.SH.DistrHeat.SH.Steam_Distr</t>
  </si>
  <si>
    <t>TES.ktoe.IE.Res.HH.Thermal.SH.DistrHeat.SH.Elec</t>
  </si>
  <si>
    <t>TES.ktoe.IE.Res.HH.Thermal.SH.DistrHeat.SC</t>
  </si>
  <si>
    <t>TES.ktoe.IE.Res.HH.Thermal.SH.DistrHeat.SC.AC.Elec</t>
  </si>
  <si>
    <t>TES.ktoe.IE.Res.HH.Thermal.SH.DistrHeat.WH</t>
  </si>
  <si>
    <t>TES.ktoe.IE.Res.HH.Thermal.SH.DistrHeat.WH.DistrHeat.NoSolar.Steam_Distr</t>
  </si>
  <si>
    <t>TES.ktoe.IE.Res.HH.Thermal.SH.DistrHeat.WH.DistrHeat.Solar</t>
  </si>
  <si>
    <t>TES.ktoe.IE.Res.HH.Thermal.SH.DistrHeat.WH.DistrHeat.Solar.Steam_Distr</t>
  </si>
  <si>
    <t>TES.ktoe.IE.Res.HH.Thermal.SH.DistrHeat.WH.DistrHeat.Solar.Solar</t>
  </si>
  <si>
    <t>TES.ktoe.IE.Res.HH.Thermal.SH.DistrHeat.WH.Elc.NoSolar.Elec</t>
  </si>
  <si>
    <t>TES.ktoe.IE.Res.HH.Thermal.SH.DistrHeat.WH.Elc.Solar</t>
  </si>
  <si>
    <t>TES.ktoe.IE.Res.HH.Thermal.SH.DistrHeat.WH.Elc.Solar.Elec</t>
  </si>
  <si>
    <t>TES.ktoe.IE.Res.HH.Thermal.SH.DistrHeat.WH.Elc.Solar.Solar</t>
  </si>
  <si>
    <t>TES.ktoe.IE.Res.HH.Thermal.SH.DistrHeat.CO</t>
  </si>
  <si>
    <t>TES.ktoe.IE.Res.HH.Thermal.SH.DistrHeat.CO.LPG.LPG</t>
  </si>
  <si>
    <t>TES.ktoe.IE.Res.HH.Thermal.SH.DistrHeat.CO.Elc.Elec</t>
  </si>
  <si>
    <t>TES.ktoe.IE.Res.HH.Thermal.SH.AdvElc</t>
  </si>
  <si>
    <t>TES.ktoe.IE.Res.HH.Thermal.SH.AdvElc.SH</t>
  </si>
  <si>
    <t>TES.ktoe.IE.Res.HH.Thermal.SH.AdvElc.SH.Elec</t>
  </si>
  <si>
    <t>TES.ktoe.IE.Res.HH.Thermal.SH.AdvElc.SC</t>
  </si>
  <si>
    <t>TES.ktoe.IE.Res.HH.Thermal.SH.AdvElc.SC.AC.Elec</t>
  </si>
  <si>
    <t>TES.ktoe.IE.Res.HH.Thermal.SH.AdvElc.WH</t>
  </si>
  <si>
    <t>TES.ktoe.IE.Res.HH.Thermal.SH.AdvElc.WH.LPG.NoSolar.LPG</t>
  </si>
  <si>
    <t>TES.ktoe.IE.Res.HH.Thermal.SH.AdvElc.WH.LPG.Solar</t>
  </si>
  <si>
    <t>TES.ktoe.IE.Res.HH.Thermal.SH.AdvElc.WH.LPG.Solar.LPG</t>
  </si>
  <si>
    <t>TES.ktoe.IE.Res.HH.Thermal.SH.AdvElc.WH.LPG.Solar.Solar</t>
  </si>
  <si>
    <t>TES.ktoe.IE.Res.HH.Thermal.SH.AdvElc.WH.Elc.NoSolar.Elec</t>
  </si>
  <si>
    <t>TES.ktoe.IE.Res.HH.Thermal.SH.AdvElc.WH.Elc.Solar</t>
  </si>
  <si>
    <t>TES.ktoe.IE.Res.HH.Thermal.SH.AdvElc.WH.Elc.Solar.Elec</t>
  </si>
  <si>
    <t>TES.ktoe.IE.Res.HH.Thermal.SH.AdvElc.WH.Elc.Solar.Solar</t>
  </si>
  <si>
    <t>TES.ktoe.IE.Res.HH.Thermal.SH.AdvElc.CO</t>
  </si>
  <si>
    <t>TES.ktoe.IE.Res.HH.Thermal.SH.AdvElc.CO.LPG.LPG</t>
  </si>
  <si>
    <t>TES.ktoe.IE.Res.HH.Thermal.SH.AdvElc.CO.Elc.Elec</t>
  </si>
  <si>
    <t>TES.ktoe.IE.Res.HH.Thermal.SH.ConvElc</t>
  </si>
  <si>
    <t>TES.ktoe.IE.Res.HH.Thermal.SH.ConvElc.SH</t>
  </si>
  <si>
    <t>TES.ktoe.IE.Res.HH.Thermal.SH.ConvElc.SH.Elec</t>
  </si>
  <si>
    <t>TES.ktoe.IE.Res.HH.Thermal.SH.ConvElc.SC</t>
  </si>
  <si>
    <t>TES.ktoe.IE.Res.HH.Thermal.SH.ConvElc.SC.AC.Elec</t>
  </si>
  <si>
    <t>TES.ktoe.IE.Res.HH.Thermal.SH.ConvElc.WH</t>
  </si>
  <si>
    <t>TES.ktoe.IE.Res.HH.Thermal.SH.ConvElc.WH.LPG.NoSolar.LPG</t>
  </si>
  <si>
    <t>TES.ktoe.IE.Res.HH.Thermal.SH.ConvElc.WH.LPG.Solar</t>
  </si>
  <si>
    <t>TES.ktoe.IE.Res.HH.Thermal.SH.ConvElc.WH.LPG.Solar.LPG</t>
  </si>
  <si>
    <t>TES.ktoe.IE.Res.HH.Thermal.SH.ConvElc.WH.LPG.Solar.Solar</t>
  </si>
  <si>
    <t>TES.ktoe.IE.Res.HH.Thermal.SH.ConvElc.WH.Elc.NoSolar.Elec</t>
  </si>
  <si>
    <t>TES.ktoe.IE.Res.HH.Thermal.SH.ConvElc.WH.Elc.Solar</t>
  </si>
  <si>
    <t>TES.ktoe.IE.Res.HH.Thermal.SH.ConvElc.WH.Elc.Solar.Elec</t>
  </si>
  <si>
    <t>TES.ktoe.IE.Res.HH.Thermal.SH.ConvElc.WH.Elc.Solar.Solar</t>
  </si>
  <si>
    <t>TES.ktoe.IE.Res.HH.Thermal.SH.ConvElc.CO</t>
  </si>
  <si>
    <t>TES.ktoe.IE.Res.HH.Thermal.SH.ConvElc.CO.LPG.LPG</t>
  </si>
  <si>
    <t>TES.ktoe.IE.Res.HH.Thermal.SH.ConvElc.CO.Elc.Elec</t>
  </si>
  <si>
    <t>IE - System efficiency indicator (detailed structure)</t>
  </si>
  <si>
    <t>Eff.ratio.IE.Res.HH.Thermal.SH.Solids</t>
  </si>
  <si>
    <t>Eff.ratio.IE.Res.HH.Thermal.SH.Solids.SH</t>
  </si>
  <si>
    <t>Eff.ratio.IE.Res.HH.Thermal.SH.Solids.SH.Solids</t>
  </si>
  <si>
    <t>Eff.ratio.IE.Res.HH.Thermal.SH.Solids.SH.Elec</t>
  </si>
  <si>
    <t>Eff.ratio.IE.Res.HH.Thermal.SH.Solids.SC</t>
  </si>
  <si>
    <t>Eff.ratio.IE.Res.HH.Thermal.SH.Solids.SC.AC.Elec</t>
  </si>
  <si>
    <t>Eff.ratio.IE.Res.HH.Thermal.SH.Solids.WH</t>
  </si>
  <si>
    <t>Eff.ratio.IE.Res.HH.Thermal.SH.Solids.WH.Solids.NoSolar.Solids</t>
  </si>
  <si>
    <t>Eff.ratio.IE.Res.HH.Thermal.SH.Solids.WH.LPG.NoSolar.LPG</t>
  </si>
  <si>
    <t>Eff.ratio.IE.Res.HH.Thermal.SH.Solids.WH.LPG.Solar</t>
  </si>
  <si>
    <t>Eff.ratio.IE.Res.HH.Thermal.SH.Solids.WH.LPG.Solar.LPG</t>
  </si>
  <si>
    <t>Eff.ratio.IE.Res.HH.Thermal.SH.Solids.WH.LPG.Solar.Solar</t>
  </si>
  <si>
    <t>Eff.ratio.IE.Res.HH.Thermal.SH.Solids.WH.Elc.NoSolar.Elec</t>
  </si>
  <si>
    <t>Eff.ratio.IE.Res.HH.Thermal.SH.Solids.WH.Elc.Solar</t>
  </si>
  <si>
    <t>Eff.ratio.IE.Res.HH.Thermal.SH.Solids.WH.Elc.Solar.Elec</t>
  </si>
  <si>
    <t>Eff.ratio.IE.Res.HH.Thermal.SH.Solids.WH.Elc.Solar.Solar</t>
  </si>
  <si>
    <t>Eff.ratio.IE.Res.HH.Thermal.SH.Solids.CO</t>
  </si>
  <si>
    <t>Eff.ratio.IE.Res.HH.Thermal.SH.Solids.CO.Solids.Solids</t>
  </si>
  <si>
    <t>Eff.ratio.IE.Res.HH.Thermal.SH.Solids.CO.LPG.LPG</t>
  </si>
  <si>
    <t>Eff.ratio.IE.Res.HH.Thermal.SH.Solids.CO.Elc.Elec</t>
  </si>
  <si>
    <t>Eff.ratio.IE.Res.HH.Thermal.SH.LPG</t>
  </si>
  <si>
    <t>Eff.ratio.IE.Res.HH.Thermal.SH.LPG.SH</t>
  </si>
  <si>
    <t>Eff.ratio.IE.Res.HH.Thermal.SH.LPG.SH.LPG</t>
  </si>
  <si>
    <t>Eff.ratio.IE.Res.HH.Thermal.SH.LPG.SH.Elec</t>
  </si>
  <si>
    <t>Eff.ratio.IE.Res.HH.Thermal.SH.LPG.SC</t>
  </si>
  <si>
    <t>Eff.ratio.IE.Res.HH.Thermal.SH.LPG.SC.AC.Elec</t>
  </si>
  <si>
    <t>Eff.ratio.IE.Res.HH.Thermal.SH.LPG.WH</t>
  </si>
  <si>
    <t>Eff.ratio.IE.Res.HH.Thermal.SH.LPG.WH.LPG.NoSolar.LPG</t>
  </si>
  <si>
    <t>Eff.ratio.IE.Res.HH.Thermal.SH.LPG.WH.LPG.Solar</t>
  </si>
  <si>
    <t>Eff.ratio.IE.Res.HH.Thermal.SH.LPG.WH.LPG.Solar.LPG</t>
  </si>
  <si>
    <t>Eff.ratio.IE.Res.HH.Thermal.SH.LPG.WH.LPG.Solar.Solar</t>
  </si>
  <si>
    <t>Eff.ratio.IE.Res.HH.Thermal.SH.LPG.WH.Elc.NoSolar.Elec</t>
  </si>
  <si>
    <t>Eff.ratio.IE.Res.HH.Thermal.SH.LPG.WH.Elc.Solar</t>
  </si>
  <si>
    <t>Eff.ratio.IE.Res.HH.Thermal.SH.LPG.WH.Elc.Solar.Elec</t>
  </si>
  <si>
    <t>Eff.ratio.IE.Res.HH.Thermal.SH.LPG.WH.Elc.Solar.Solar</t>
  </si>
  <si>
    <t>Eff.ratio.IE.Res.HH.Thermal.SH.LPG.CO</t>
  </si>
  <si>
    <t>Eff.ratio.IE.Res.HH.Thermal.SH.LPG.CO.LPG.LPG</t>
  </si>
  <si>
    <t>Eff.ratio.IE.Res.HH.Thermal.SH.LPG.CO.Elc.Elec</t>
  </si>
  <si>
    <t>Eff.ratio.IE.Res.HH.Thermal.SH.Oil</t>
  </si>
  <si>
    <t>Eff.ratio.IE.Res.HH.Thermal.SH.Oil.SH</t>
  </si>
  <si>
    <t>Eff.ratio.IE.Res.HH.Thermal.SH.Oil.SH.Oil</t>
  </si>
  <si>
    <t>Eff.ratio.IE.Res.HH.Thermal.SH.Oil.SH.Elec</t>
  </si>
  <si>
    <t>Eff.ratio.IE.Res.HH.Thermal.SH.Oil.SC</t>
  </si>
  <si>
    <t>Eff.ratio.IE.Res.HH.Thermal.SH.Oil.SC.AC.Elec</t>
  </si>
  <si>
    <t>Eff.ratio.IE.Res.HH.Thermal.SH.Oil.WH</t>
  </si>
  <si>
    <t>Eff.ratio.IE.Res.HH.Thermal.SH.Oil.WH.Oil.NoSolar.Oil</t>
  </si>
  <si>
    <t>Eff.ratio.IE.Res.HH.Thermal.SH.Oil.WH.Oil.Solar</t>
  </si>
  <si>
    <t>Eff.ratio.IE.Res.HH.Thermal.SH.Oil.WH.Oil.Solar.Oil</t>
  </si>
  <si>
    <t>Eff.ratio.IE.Res.HH.Thermal.SH.Oil.WH.Oil.Solar.Solar</t>
  </si>
  <si>
    <t>Eff.ratio.IE.Res.HH.Thermal.SH.Oil.WH.Elc.NoSolar.Elec</t>
  </si>
  <si>
    <t>Eff.ratio.IE.Res.HH.Thermal.SH.Oil.WH.Elc.Solar</t>
  </si>
  <si>
    <t>Eff.ratio.IE.Res.HH.Thermal.SH.Oil.WH.Elc.Solar.Elec</t>
  </si>
  <si>
    <t>Eff.ratio.IE.Res.HH.Thermal.SH.Oil.WH.Elc.Solar.Solar</t>
  </si>
  <si>
    <t>Eff.ratio.IE.Res.HH.Thermal.SH.Oil.CO</t>
  </si>
  <si>
    <t>Eff.ratio.IE.Res.HH.Thermal.SH.Oil.CO.LPG.LPG</t>
  </si>
  <si>
    <t>Eff.ratio.IE.Res.HH.Thermal.SH.Oil.CO.Elc.Elec</t>
  </si>
  <si>
    <t>Eff.ratio.IE.Res.HH.Thermal.SH.Gas</t>
  </si>
  <si>
    <t>Eff.ratio.IE.Res.HH.Thermal.SH.Gas.SH</t>
  </si>
  <si>
    <t>Eff.ratio.IE.Res.HH.Thermal.SH.Gas.SH.Gas</t>
  </si>
  <si>
    <t>Eff.ratio.IE.Res.HH.Thermal.SH.Gas.SH.Elec</t>
  </si>
  <si>
    <t>Eff.ratio.IE.Res.HH.Thermal.SH.Gas.SC</t>
  </si>
  <si>
    <t>Eff.ratio.IE.Res.HH.Thermal.SH.Gas.SC.AC.Elec</t>
  </si>
  <si>
    <t>Eff.ratio.IE.Res.HH.Thermal.SH.Gas.WH</t>
  </si>
  <si>
    <t>Eff.ratio.IE.Res.HH.Thermal.SH.Gas.WH.Gas.NoSolar.Gas</t>
  </si>
  <si>
    <t>Eff.ratio.IE.Res.HH.Thermal.SH.Gas.WH.Gas.Solar</t>
  </si>
  <si>
    <t>Eff.ratio.IE.Res.HH.Thermal.SH.Gas.WH.Gas.Solar.Gas</t>
  </si>
  <si>
    <t>Eff.ratio.IE.Res.HH.Thermal.SH.Gas.WH.Gas.Solar.Solar</t>
  </si>
  <si>
    <t>Eff.ratio.IE.Res.HH.Thermal.SH.Gas.WH.Elc.NoSolar.Elec</t>
  </si>
  <si>
    <t>Eff.ratio.IE.Res.HH.Thermal.SH.Gas.WH.Elc.Solar</t>
  </si>
  <si>
    <t>Eff.ratio.IE.Res.HH.Thermal.SH.Gas.WH.Elc.Solar.Elec</t>
  </si>
  <si>
    <t>Eff.ratio.IE.Res.HH.Thermal.SH.Gas.WH.Elc.Solar.Solar</t>
  </si>
  <si>
    <t>Eff.ratio.IE.Res.HH.Thermal.SH.Gas.CO</t>
  </si>
  <si>
    <t>Eff.ratio.IE.Res.HH.Thermal.SH.Gas.CO.Gas.Gas</t>
  </si>
  <si>
    <t>Eff.ratio.IE.Res.HH.Thermal.SH.Gas.CO.Elc.Elec</t>
  </si>
  <si>
    <t>Eff.ratio.IE.Res.HH.Thermal.SH.Biomass</t>
  </si>
  <si>
    <t>Eff.ratio.IE.Res.HH.Thermal.SH.Biomass.SH</t>
  </si>
  <si>
    <t>Eff.ratio.IE.Res.HH.Thermal.SH.Biomass.SH.Biomass</t>
  </si>
  <si>
    <t>Eff.ratio.IE.Res.HH.Thermal.SH.Biomass.SH.Elec</t>
  </si>
  <si>
    <t>Eff.ratio.IE.Res.HH.Thermal.SH.Biomass.SC</t>
  </si>
  <si>
    <t>Eff.ratio.IE.Res.HH.Thermal.SH.Biomass.SC.AC.Elec</t>
  </si>
  <si>
    <t>Eff.ratio.IE.Res.HH.Thermal.SH.Biomass.WH</t>
  </si>
  <si>
    <t>Eff.ratio.IE.Res.HH.Thermal.SH.Biomass.WH.Biomass.NoSolar.Biomass</t>
  </si>
  <si>
    <t>Eff.ratio.IE.Res.HH.Thermal.SH.Biomass.WH.Biomass.Solar</t>
  </si>
  <si>
    <t>Eff.ratio.IE.Res.HH.Thermal.SH.Biomass.WH.Biomass.Solar.Biomass</t>
  </si>
  <si>
    <t>Eff.ratio.IE.Res.HH.Thermal.SH.Biomass.WH.Biomass.Solar.Solar</t>
  </si>
  <si>
    <t>Eff.ratio.IE.Res.HH.Thermal.SH.Biomass.WH.LPG.NoSolar.LPG</t>
  </si>
  <si>
    <t>Eff.ratio.IE.Res.HH.Thermal.SH.Biomass.WH.LPG.Solar</t>
  </si>
  <si>
    <t>Eff.ratio.IE.Res.HH.Thermal.SH.Biomass.WH.LPG.Solar.LPG</t>
  </si>
  <si>
    <t>Eff.ratio.IE.Res.HH.Thermal.SH.Biomass.WH.LPG.Solar.Solar</t>
  </si>
  <si>
    <t>Eff.ratio.IE.Res.HH.Thermal.SH.Biomass.WH.Elc.NoSolar.Elec</t>
  </si>
  <si>
    <t>Eff.ratio.IE.Res.HH.Thermal.SH.Biomass.WH.Elc.Solar</t>
  </si>
  <si>
    <t>Eff.ratio.IE.Res.HH.Thermal.SH.Biomass.WH.Elc.Solar.Elec</t>
  </si>
  <si>
    <t>Eff.ratio.IE.Res.HH.Thermal.SH.Biomass.WH.Elc.Solar.Solar</t>
  </si>
  <si>
    <t>Eff.ratio.IE.Res.HH.Thermal.SH.Biomass.CO</t>
  </si>
  <si>
    <t>Eff.ratio.IE.Res.HH.Thermal.SH.Biomass.CO.Biomass.Biomass</t>
  </si>
  <si>
    <t>Eff.ratio.IE.Res.HH.Thermal.SH.Biomass.CO.LPG.LPG</t>
  </si>
  <si>
    <t>Eff.ratio.IE.Res.HH.Thermal.SH.Biomass.CO.Elc.Elec</t>
  </si>
  <si>
    <t>Eff.ratio.IE.Res.HH.Thermal.SH.Geo</t>
  </si>
  <si>
    <t>Eff.ratio.IE.Res.HH.Thermal.SH.Geo.SH</t>
  </si>
  <si>
    <t>Eff.ratio.IE.Res.HH.Thermal.SH.Geo.SH.Geo</t>
  </si>
  <si>
    <t>Eff.ratio.IE.Res.HH.Thermal.SH.Geo.SH.Elec</t>
  </si>
  <si>
    <t>Eff.ratio.IE.Res.HH.Thermal.SH.Geo.SC</t>
  </si>
  <si>
    <t>Eff.ratio.IE.Res.HH.Thermal.SH.Geo.SC.AC.Elec</t>
  </si>
  <si>
    <t>Eff.ratio.IE.Res.HH.Thermal.SH.Geo.WH</t>
  </si>
  <si>
    <t>Eff.ratio.IE.Res.HH.Thermal.SH.Geo.WH.Geo.NoSolar.Geo</t>
  </si>
  <si>
    <t>Eff.ratio.IE.Res.HH.Thermal.SH.Geo.WH.Geo.Solar</t>
  </si>
  <si>
    <t>Eff.ratio.IE.Res.HH.Thermal.SH.Geo.WH.Geo.Solar.Geo</t>
  </si>
  <si>
    <t>Eff.ratio.IE.Res.HH.Thermal.SH.Geo.WH.Geo.Solar.Solar</t>
  </si>
  <si>
    <t>Eff.ratio.IE.Res.HH.Thermal.SH.Geo.WH.Elc.NoSolar.Elec</t>
  </si>
  <si>
    <t>Eff.ratio.IE.Res.HH.Thermal.SH.Geo.WH.Elc.Solar</t>
  </si>
  <si>
    <t>Eff.ratio.IE.Res.HH.Thermal.SH.Geo.WH.Elc.Solar.Elec</t>
  </si>
  <si>
    <t>Eff.ratio.IE.Res.HH.Thermal.SH.Geo.WH.Elc.Solar.Solar</t>
  </si>
  <si>
    <t>Eff.ratio.IE.Res.HH.Thermal.SH.Geo.CO</t>
  </si>
  <si>
    <t>Eff.ratio.IE.Res.HH.Thermal.SH.Geo.CO.LPG.LPG</t>
  </si>
  <si>
    <t>Eff.ratio.IE.Res.HH.Thermal.SH.Geo.CO.Elc.Elec</t>
  </si>
  <si>
    <t>Eff.ratio.IE.Res.HH.Thermal.SH.DistrHeat</t>
  </si>
  <si>
    <t>Eff.ratio.IE.Res.HH.Thermal.SH.DistrHeat.SH</t>
  </si>
  <si>
    <t>Eff.ratio.IE.Res.HH.Thermal.SH.DistrHeat.SH.Steam_Distr</t>
  </si>
  <si>
    <t>Eff.ratio.IE.Res.HH.Thermal.SH.DistrHeat.SH.Elec</t>
  </si>
  <si>
    <t>Eff.ratio.IE.Res.HH.Thermal.SH.DistrHeat.SC</t>
  </si>
  <si>
    <t>Eff.ratio.IE.Res.HH.Thermal.SH.DistrHeat.SC.AC.Elec</t>
  </si>
  <si>
    <t>Eff.ratio.IE.Res.HH.Thermal.SH.DistrHeat.WH</t>
  </si>
  <si>
    <t>Eff.ratio.IE.Res.HH.Thermal.SH.DistrHeat.WH.DistrHeat.NoSolar.Steam_Distr</t>
  </si>
  <si>
    <t>Eff.ratio.IE.Res.HH.Thermal.SH.DistrHeat.WH.DistrHeat.Solar</t>
  </si>
  <si>
    <t>Eff.ratio.IE.Res.HH.Thermal.SH.DistrHeat.WH.DistrHeat.Solar.Steam_Distr</t>
  </si>
  <si>
    <t>Eff.ratio.IE.Res.HH.Thermal.SH.DistrHeat.WH.DistrHeat.Solar.Solar</t>
  </si>
  <si>
    <t>Eff.ratio.IE.Res.HH.Thermal.SH.DistrHeat.WH.Elc.NoSolar.Elec</t>
  </si>
  <si>
    <t>Eff.ratio.IE.Res.HH.Thermal.SH.DistrHeat.WH.Elc.Solar</t>
  </si>
  <si>
    <t>Eff.ratio.IE.Res.HH.Thermal.SH.DistrHeat.WH.Elc.Solar.Elec</t>
  </si>
  <si>
    <t>Eff.ratio.IE.Res.HH.Thermal.SH.DistrHeat.WH.Elc.Solar.Solar</t>
  </si>
  <si>
    <t>Eff.ratio.IE.Res.HH.Thermal.SH.DistrHeat.CO</t>
  </si>
  <si>
    <t>Eff.ratio.IE.Res.HH.Thermal.SH.DistrHeat.CO.LPG.LPG</t>
  </si>
  <si>
    <t>Eff.ratio.IE.Res.HH.Thermal.SH.DistrHeat.CO.Elc.Elec</t>
  </si>
  <si>
    <t>Eff.ratio.IE.Res.HH.Thermal.SH.AdvElc</t>
  </si>
  <si>
    <t>Eff.ratio.IE.Res.HH.Thermal.SH.AdvElc.SH</t>
  </si>
  <si>
    <t>Eff.ratio.IE.Res.HH.Thermal.SH.AdvElc.SH.Elec</t>
  </si>
  <si>
    <t>Eff.ratio.IE.Res.HH.Thermal.SH.AdvElc.SC</t>
  </si>
  <si>
    <t>Eff.ratio.IE.Res.HH.Thermal.SH.AdvElc.SC.AC.Elec</t>
  </si>
  <si>
    <t>Eff.ratio.IE.Res.HH.Thermal.SH.AdvElc.WH</t>
  </si>
  <si>
    <t>Eff.ratio.IE.Res.HH.Thermal.SH.AdvElc.WH.LPG.NoSolar.LPG</t>
  </si>
  <si>
    <t>Eff.ratio.IE.Res.HH.Thermal.SH.AdvElc.WH.LPG.Solar</t>
  </si>
  <si>
    <t>Eff.ratio.IE.Res.HH.Thermal.SH.AdvElc.WH.LPG.Solar.LPG</t>
  </si>
  <si>
    <t>Eff.ratio.IE.Res.HH.Thermal.SH.AdvElc.WH.LPG.Solar.Solar</t>
  </si>
  <si>
    <t>Eff.ratio.IE.Res.HH.Thermal.SH.AdvElc.WH.Elc.NoSolar.Elec</t>
  </si>
  <si>
    <t>Eff.ratio.IE.Res.HH.Thermal.SH.AdvElc.WH.Elc.Solar</t>
  </si>
  <si>
    <t>Eff.ratio.IE.Res.HH.Thermal.SH.AdvElc.WH.Elc.Solar.Elec</t>
  </si>
  <si>
    <t>Eff.ratio.IE.Res.HH.Thermal.SH.AdvElc.WH.Elc.Solar.Solar</t>
  </si>
  <si>
    <t>Eff.ratio.IE.Res.HH.Thermal.SH.AdvElc.CO</t>
  </si>
  <si>
    <t>Eff.ratio.IE.Res.HH.Thermal.SH.AdvElc.CO.LPG.LPG</t>
  </si>
  <si>
    <t>Eff.ratio.IE.Res.HH.Thermal.SH.AdvElc.CO.Elc.Elec</t>
  </si>
  <si>
    <t>Eff.ratio.IE.Res.HH.Thermal.SH.ConvElc</t>
  </si>
  <si>
    <t>Eff.ratio.IE.Res.HH.Thermal.SH.ConvElc.SH</t>
  </si>
  <si>
    <t>Eff.ratio.IE.Res.HH.Thermal.SH.ConvElc.SH.Elec</t>
  </si>
  <si>
    <t>Eff.ratio.IE.Res.HH.Thermal.SH.ConvElc.SC</t>
  </si>
  <si>
    <t>Eff.ratio.IE.Res.HH.Thermal.SH.ConvElc.SC.AC.Elec</t>
  </si>
  <si>
    <t>Eff.ratio.IE.Res.HH.Thermal.SH.ConvElc.WH</t>
  </si>
  <si>
    <t>Eff.ratio.IE.Res.HH.Thermal.SH.ConvElc.WH.LPG.NoSolar.LPG</t>
  </si>
  <si>
    <t>Eff.ratio.IE.Res.HH.Thermal.SH.ConvElc.WH.LPG.Solar</t>
  </si>
  <si>
    <t>Eff.ratio.IE.Res.HH.Thermal.SH.ConvElc.WH.LPG.Solar.LPG</t>
  </si>
  <si>
    <t>Eff.ratio.IE.Res.HH.Thermal.SH.ConvElc.WH.LPG.Solar.Solar</t>
  </si>
  <si>
    <t>Eff.ratio.IE.Res.HH.Thermal.SH.ConvElc.WH.Elc.NoSolar.Elec</t>
  </si>
  <si>
    <t>Eff.ratio.IE.Res.HH.Thermal.SH.ConvElc.WH.Elc.Solar</t>
  </si>
  <si>
    <t>Eff.ratio.IE.Res.HH.Thermal.SH.ConvElc.WH.Elc.Solar.Elec</t>
  </si>
  <si>
    <t>Eff.ratio.IE.Res.HH.Thermal.SH.ConvElc.WH.Elc.Solar.Solar</t>
  </si>
  <si>
    <t>Eff.ratio.IE.Res.HH.Thermal.SH.ConvElc.CO</t>
  </si>
  <si>
    <t>Eff.ratio.IE.Res.HH.Thermal.SH.ConvElc.CO.LPG.LPG</t>
  </si>
  <si>
    <t>Eff.ratio.IE.Res.HH.Thermal.SH.ConvElc.CO.Elc.Elec</t>
  </si>
  <si>
    <t>IE - CO2 emissions (detailed structure)</t>
  </si>
  <si>
    <t>EMI.ktCO2.IE.Res.HH.Thermal.SH.Solids</t>
  </si>
  <si>
    <t>EMI.ktCO2.IE.Res.HH.Thermal.SH.Solids.SH</t>
  </si>
  <si>
    <t>EMI.ktCO2.IE.Res.HH.Thermal.SH.Solids.SH.Solids</t>
  </si>
  <si>
    <t>EMI.ktCO2.IE.Res.HH.Thermal.SH.Solids.SH.Elec</t>
  </si>
  <si>
    <t>EMI.ktCO2.IE.Res.HH.Thermal.SH.Solids.SC</t>
  </si>
  <si>
    <t>EMI.ktCO2.IE.Res.HH.Thermal.SH.Solids.SC.AC.Elec</t>
  </si>
  <si>
    <t>EMI.ktCO2.IE.Res.HH.Thermal.SH.Solids.WH</t>
  </si>
  <si>
    <t>EMI.ktCO2.IE.Res.HH.Thermal.SH.Solids.WH.Solids.NoSolar.Solids</t>
  </si>
  <si>
    <t>EMI.ktCO2.IE.Res.HH.Thermal.SH.Solids.WH.LPG.NoSolar.LPG</t>
  </si>
  <si>
    <t>EMI.ktCO2.IE.Res.HH.Thermal.SH.Solids.WH.LPG.Solar</t>
  </si>
  <si>
    <t>EMI.ktCO2.IE.Res.HH.Thermal.SH.Solids.WH.LPG.Solar.LPG</t>
  </si>
  <si>
    <t>EMI.ktCO2.IE.Res.HH.Thermal.SH.Solids.WH.LPG.Solar.Solar</t>
  </si>
  <si>
    <t>EMI.ktCO2.IE.Res.HH.Thermal.SH.Solids.WH.Elc.NoSolar.Elec</t>
  </si>
  <si>
    <t>EMI.ktCO2.IE.Res.HH.Thermal.SH.Solids.WH.Elc.Solar</t>
  </si>
  <si>
    <t>EMI.ktCO2.IE.Res.HH.Thermal.SH.Solids.WH.Elc.Solar.Elec</t>
  </si>
  <si>
    <t>EMI.ktCO2.IE.Res.HH.Thermal.SH.Solids.WH.Elc.Solar.Solar</t>
  </si>
  <si>
    <t>EMI.ktCO2.IE.Res.HH.Thermal.SH.Solids.CO</t>
  </si>
  <si>
    <t>EMI.ktCO2.IE.Res.HH.Thermal.SH.Solids.CO.Solids.Solids</t>
  </si>
  <si>
    <t>EMI.ktCO2.IE.Res.HH.Thermal.SH.Solids.CO.LPG.LPG</t>
  </si>
  <si>
    <t>EMI.ktCO2.IE.Res.HH.Thermal.SH.Solids.CO.Elc.Elec</t>
  </si>
  <si>
    <t>EMI.ktCO2.IE.Res.HH.Thermal.SH.LPG</t>
  </si>
  <si>
    <t>EMI.ktCO2.IE.Res.HH.Thermal.SH.LPG.SH</t>
  </si>
  <si>
    <t>EMI.ktCO2.IE.Res.HH.Thermal.SH.LPG.SH.LPG</t>
  </si>
  <si>
    <t>EMI.ktCO2.IE.Res.HH.Thermal.SH.LPG.SH.Elec</t>
  </si>
  <si>
    <t>EMI.ktCO2.IE.Res.HH.Thermal.SH.LPG.SC</t>
  </si>
  <si>
    <t>EMI.ktCO2.IE.Res.HH.Thermal.SH.LPG.SC.AC.Elec</t>
  </si>
  <si>
    <t>EMI.ktCO2.IE.Res.HH.Thermal.SH.LPG.WH</t>
  </si>
  <si>
    <t>EMI.ktCO2.IE.Res.HH.Thermal.SH.LPG.WH.LPG.NoSolar.LPG</t>
  </si>
  <si>
    <t>EMI.ktCO2.IE.Res.HH.Thermal.SH.LPG.WH.LPG.Solar</t>
  </si>
  <si>
    <t>EMI.ktCO2.IE.Res.HH.Thermal.SH.LPG.WH.LPG.Solar.LPG</t>
  </si>
  <si>
    <t>EMI.ktCO2.IE.Res.HH.Thermal.SH.LPG.WH.LPG.Solar.Solar</t>
  </si>
  <si>
    <t>EMI.ktCO2.IE.Res.HH.Thermal.SH.LPG.WH.Elc.NoSolar.Elec</t>
  </si>
  <si>
    <t>EMI.ktCO2.IE.Res.HH.Thermal.SH.LPG.WH.Elc.Solar</t>
  </si>
  <si>
    <t>EMI.ktCO2.IE.Res.HH.Thermal.SH.LPG.WH.Elc.Solar.Elec</t>
  </si>
  <si>
    <t>EMI.ktCO2.IE.Res.HH.Thermal.SH.LPG.WH.Elc.Solar.Solar</t>
  </si>
  <si>
    <t>EMI.ktCO2.IE.Res.HH.Thermal.SH.LPG.CO</t>
  </si>
  <si>
    <t>EMI.ktCO2.IE.Res.HH.Thermal.SH.LPG.CO.LPG.LPG</t>
  </si>
  <si>
    <t>EMI.ktCO2.IE.Res.HH.Thermal.SH.LPG.CO.Elc.Elec</t>
  </si>
  <si>
    <t>EMI.ktCO2.IE.Res.HH.Thermal.SH.Oil</t>
  </si>
  <si>
    <t>EMI.ktCO2.IE.Res.HH.Thermal.SH.Oil.SH</t>
  </si>
  <si>
    <t>EMI.ktCO2.IE.Res.HH.Thermal.SH.Oil.SH.Oil</t>
  </si>
  <si>
    <t>EMI.ktCO2.IE.Res.HH.Thermal.SH.Oil.SH.Elec</t>
  </si>
  <si>
    <t>EMI.ktCO2.IE.Res.HH.Thermal.SH.Oil.SC</t>
  </si>
  <si>
    <t>EMI.ktCO2.IE.Res.HH.Thermal.SH.Oil.SC.AC.Elec</t>
  </si>
  <si>
    <t>EMI.ktCO2.IE.Res.HH.Thermal.SH.Oil.WH</t>
  </si>
  <si>
    <t>EMI.ktCO2.IE.Res.HH.Thermal.SH.Oil.WH.Oil.NoSolar.Oil</t>
  </si>
  <si>
    <t>EMI.ktCO2.IE.Res.HH.Thermal.SH.Oil.WH.Oil.Solar</t>
  </si>
  <si>
    <t>EMI.ktCO2.IE.Res.HH.Thermal.SH.Oil.WH.Oil.Solar.Oil</t>
  </si>
  <si>
    <t>EMI.ktCO2.IE.Res.HH.Thermal.SH.Oil.WH.Oil.Solar.Solar</t>
  </si>
  <si>
    <t>EMI.ktCO2.IE.Res.HH.Thermal.SH.Oil.WH.Elc.NoSolar.Elec</t>
  </si>
  <si>
    <t>EMI.ktCO2.IE.Res.HH.Thermal.SH.Oil.WH.Elc.Solar</t>
  </si>
  <si>
    <t>EMI.ktCO2.IE.Res.HH.Thermal.SH.Oil.WH.Elc.Solar.Elec</t>
  </si>
  <si>
    <t>EMI.ktCO2.IE.Res.HH.Thermal.SH.Oil.WH.Elc.Solar.Solar</t>
  </si>
  <si>
    <t>EMI.ktCO2.IE.Res.HH.Thermal.SH.Oil.CO</t>
  </si>
  <si>
    <t>EMI.ktCO2.IE.Res.HH.Thermal.SH.Oil.CO.LPG.LPG</t>
  </si>
  <si>
    <t>EMI.ktCO2.IE.Res.HH.Thermal.SH.Oil.CO.Elc.Elec</t>
  </si>
  <si>
    <t>EMI.ktCO2.IE.Res.HH.Thermal.SH.Gas</t>
  </si>
  <si>
    <t>EMI.ktCO2.IE.Res.HH.Thermal.SH.Gas.SH</t>
  </si>
  <si>
    <t>EMI.ktCO2.IE.Res.HH.Thermal.SH.Gas.SH.Gas</t>
  </si>
  <si>
    <t>EMI.ktCO2.IE.Res.HH.Thermal.SH.Gas.SH.Elec</t>
  </si>
  <si>
    <t>EMI.ktCO2.IE.Res.HH.Thermal.SH.Gas.SC</t>
  </si>
  <si>
    <t>EMI.ktCO2.IE.Res.HH.Thermal.SH.Gas.SC.AC.Elec</t>
  </si>
  <si>
    <t>EMI.ktCO2.IE.Res.HH.Thermal.SH.Gas.WH</t>
  </si>
  <si>
    <t>EMI.ktCO2.IE.Res.HH.Thermal.SH.Gas.WH.Gas.NoSolar.Gas</t>
  </si>
  <si>
    <t>EMI.ktCO2.IE.Res.HH.Thermal.SH.Gas.WH.Gas.Solar</t>
  </si>
  <si>
    <t>EMI.ktCO2.IE.Res.HH.Thermal.SH.Gas.WH.Gas.Solar.Gas</t>
  </si>
  <si>
    <t>EMI.ktCO2.IE.Res.HH.Thermal.SH.Gas.WH.Gas.Solar.Solar</t>
  </si>
  <si>
    <t>EMI.ktCO2.IE.Res.HH.Thermal.SH.Gas.WH.Elc.NoSolar.Elec</t>
  </si>
  <si>
    <t>EMI.ktCO2.IE.Res.HH.Thermal.SH.Gas.WH.Elc.Solar</t>
  </si>
  <si>
    <t>EMI.ktCO2.IE.Res.HH.Thermal.SH.Gas.WH.Elc.Solar.Elec</t>
  </si>
  <si>
    <t>EMI.ktCO2.IE.Res.HH.Thermal.SH.Gas.WH.Elc.Solar.Solar</t>
  </si>
  <si>
    <t>EMI.ktCO2.IE.Res.HH.Thermal.SH.Gas.CO</t>
  </si>
  <si>
    <t>EMI.ktCO2.IE.Res.HH.Thermal.SH.Gas.CO.Gas.Gas</t>
  </si>
  <si>
    <t>EMI.ktCO2.IE.Res.HH.Thermal.SH.Gas.CO.Elc.Elec</t>
  </si>
  <si>
    <t>EMI.ktCO2.IE.Res.HH.Thermal.SH.Biomass</t>
  </si>
  <si>
    <t>EMI.ktCO2.IE.Res.HH.Thermal.SH.Biomass.SH</t>
  </si>
  <si>
    <t>EMI.ktCO2.IE.Res.HH.Thermal.SH.Biomass.SH.Biomass</t>
  </si>
  <si>
    <t>EMI.ktCO2.IE.Res.HH.Thermal.SH.Biomass.SH.Elec</t>
  </si>
  <si>
    <t>EMI.ktCO2.IE.Res.HH.Thermal.SH.Biomass.SC</t>
  </si>
  <si>
    <t>EMI.ktCO2.IE.Res.HH.Thermal.SH.Biomass.SC.AC.Elec</t>
  </si>
  <si>
    <t>EMI.ktCO2.IE.Res.HH.Thermal.SH.Biomass.WH</t>
  </si>
  <si>
    <t>EMI.ktCO2.IE.Res.HH.Thermal.SH.Biomass.WH.Biomass.NoSolar.Biomass</t>
  </si>
  <si>
    <t>EMI.ktCO2.IE.Res.HH.Thermal.SH.Biomass.WH.Biomass.Solar</t>
  </si>
  <si>
    <t>EMI.ktCO2.IE.Res.HH.Thermal.SH.Biomass.WH.Biomass.Solar.Biomass</t>
  </si>
  <si>
    <t>EMI.ktCO2.IE.Res.HH.Thermal.SH.Biomass.WH.Biomass.Solar.Solar</t>
  </si>
  <si>
    <t>EMI.ktCO2.IE.Res.HH.Thermal.SH.Biomass.WH.LPG.NoSolar.LPG</t>
  </si>
  <si>
    <t>EMI.ktCO2.IE.Res.HH.Thermal.SH.Biomass.WH.LPG.Solar</t>
  </si>
  <si>
    <t>EMI.ktCO2.IE.Res.HH.Thermal.SH.Biomass.WH.LPG.Solar.LPG</t>
  </si>
  <si>
    <t>EMI.ktCO2.IE.Res.HH.Thermal.SH.Biomass.WH.LPG.Solar.Solar</t>
  </si>
  <si>
    <t>EMI.ktCO2.IE.Res.HH.Thermal.SH.Biomass.WH.Elc.NoSolar.Elec</t>
  </si>
  <si>
    <t>EMI.ktCO2.IE.Res.HH.Thermal.SH.Biomass.WH.Elc.Solar</t>
  </si>
  <si>
    <t>EMI.ktCO2.IE.Res.HH.Thermal.SH.Biomass.WH.Elc.Solar.Elec</t>
  </si>
  <si>
    <t>EMI.ktCO2.IE.Res.HH.Thermal.SH.Biomass.WH.Elc.Solar.Solar</t>
  </si>
  <si>
    <t>EMI.ktCO2.IE.Res.HH.Thermal.SH.Biomass.CO</t>
  </si>
  <si>
    <t>EMI.ktCO2.IE.Res.HH.Thermal.SH.Biomass.CO.Biomass.Biomass</t>
  </si>
  <si>
    <t>EMI.ktCO2.IE.Res.HH.Thermal.SH.Biomass.CO.LPG.LPG</t>
  </si>
  <si>
    <t>EMI.ktCO2.IE.Res.HH.Thermal.SH.Biomass.CO.Elc.Elec</t>
  </si>
  <si>
    <t>EMI.ktCO2.IE.Res.HH.Thermal.SH.Geo</t>
  </si>
  <si>
    <t>EMI.ktCO2.IE.Res.HH.Thermal.SH.Geo.SH</t>
  </si>
  <si>
    <t>EMI.ktCO2.IE.Res.HH.Thermal.SH.Geo.SH.Geo</t>
  </si>
  <si>
    <t>EMI.ktCO2.IE.Res.HH.Thermal.SH.Geo.SH.Elec</t>
  </si>
  <si>
    <t>EMI.ktCO2.IE.Res.HH.Thermal.SH.Geo.SC</t>
  </si>
  <si>
    <t>EMI.ktCO2.IE.Res.HH.Thermal.SH.Geo.SC.AC.Elec</t>
  </si>
  <si>
    <t>EMI.ktCO2.IE.Res.HH.Thermal.SH.Geo.WH</t>
  </si>
  <si>
    <t>EMI.ktCO2.IE.Res.HH.Thermal.SH.Geo.WH.Geo.NoSolar.Geo</t>
  </si>
  <si>
    <t>EMI.ktCO2.IE.Res.HH.Thermal.SH.Geo.WH.Geo.Solar</t>
  </si>
  <si>
    <t>EMI.ktCO2.IE.Res.HH.Thermal.SH.Geo.WH.Geo.Solar.Geo</t>
  </si>
  <si>
    <t>EMI.ktCO2.IE.Res.HH.Thermal.SH.Geo.WH.Geo.Solar.Solar</t>
  </si>
  <si>
    <t>EMI.ktCO2.IE.Res.HH.Thermal.SH.Geo.WH.Elc.NoSolar.Elec</t>
  </si>
  <si>
    <t>EMI.ktCO2.IE.Res.HH.Thermal.SH.Geo.WH.Elc.Solar</t>
  </si>
  <si>
    <t>EMI.ktCO2.IE.Res.HH.Thermal.SH.Geo.WH.Elc.Solar.Elec</t>
  </si>
  <si>
    <t>EMI.ktCO2.IE.Res.HH.Thermal.SH.Geo.WH.Elc.Solar.Solar</t>
  </si>
  <si>
    <t>EMI.ktCO2.IE.Res.HH.Thermal.SH.Geo.CO</t>
  </si>
  <si>
    <t>EMI.ktCO2.IE.Res.HH.Thermal.SH.Geo.CO.LPG.LPG</t>
  </si>
  <si>
    <t>EMI.ktCO2.IE.Res.HH.Thermal.SH.Geo.CO.Elc.Elec</t>
  </si>
  <si>
    <t>EMI.ktCO2.IE.Res.HH.Thermal.SH.DistrHeat</t>
  </si>
  <si>
    <t>EMI.ktCO2.IE.Res.HH.Thermal.SH.DistrHeat.SH</t>
  </si>
  <si>
    <t>EMI.ktCO2.IE.Res.HH.Thermal.SH.DistrHeat.SH.Steam_Distr</t>
  </si>
  <si>
    <t>EMI.ktCO2.IE.Res.HH.Thermal.SH.DistrHeat.SH.Elec</t>
  </si>
  <si>
    <t>EMI.ktCO2.IE.Res.HH.Thermal.SH.DistrHeat.SC</t>
  </si>
  <si>
    <t>EMI.ktCO2.IE.Res.HH.Thermal.SH.DistrHeat.SC.AC.Elec</t>
  </si>
  <si>
    <t>EMI.ktCO2.IE.Res.HH.Thermal.SH.DistrHeat.WH</t>
  </si>
  <si>
    <t>EMI.ktCO2.IE.Res.HH.Thermal.SH.DistrHeat.WH.DistrHeat.NoSolar.Steam_Distr</t>
  </si>
  <si>
    <t>EMI.ktCO2.IE.Res.HH.Thermal.SH.DistrHeat.WH.DistrHeat.Solar</t>
  </si>
  <si>
    <t>EMI.ktCO2.IE.Res.HH.Thermal.SH.DistrHeat.WH.DistrHeat.Solar.Steam_Distr</t>
  </si>
  <si>
    <t>EMI.ktCO2.IE.Res.HH.Thermal.SH.DistrHeat.WH.DistrHeat.Solar.Solar</t>
  </si>
  <si>
    <t>EMI.ktCO2.IE.Res.HH.Thermal.SH.DistrHeat.WH.Elc.NoSolar.Elec</t>
  </si>
  <si>
    <t>EMI.ktCO2.IE.Res.HH.Thermal.SH.DistrHeat.WH.Elc.Solar</t>
  </si>
  <si>
    <t>EMI.ktCO2.IE.Res.HH.Thermal.SH.DistrHeat.WH.Elc.Solar.Elec</t>
  </si>
  <si>
    <t>EMI.ktCO2.IE.Res.HH.Thermal.SH.DistrHeat.WH.Elc.Solar.Solar</t>
  </si>
  <si>
    <t>EMI.ktCO2.IE.Res.HH.Thermal.SH.DistrHeat.CO</t>
  </si>
  <si>
    <t>EMI.ktCO2.IE.Res.HH.Thermal.SH.DistrHeat.CO.LPG.LPG</t>
  </si>
  <si>
    <t>EMI.ktCO2.IE.Res.HH.Thermal.SH.DistrHeat.CO.Elc.Elec</t>
  </si>
  <si>
    <t>EMI.ktCO2.IE.Res.HH.Thermal.SH.AdvElc</t>
  </si>
  <si>
    <t>EMI.ktCO2.IE.Res.HH.Thermal.SH.AdvElc.SH</t>
  </si>
  <si>
    <t>EMI.ktCO2.IE.Res.HH.Thermal.SH.AdvElc.SH.Elec</t>
  </si>
  <si>
    <t>EMI.ktCO2.IE.Res.HH.Thermal.SH.AdvElc.SC</t>
  </si>
  <si>
    <t>EMI.ktCO2.IE.Res.HH.Thermal.SH.AdvElc.SC.AC.Elec</t>
  </si>
  <si>
    <t>EMI.ktCO2.IE.Res.HH.Thermal.SH.AdvElc.WH</t>
  </si>
  <si>
    <t>EMI.ktCO2.IE.Res.HH.Thermal.SH.AdvElc.WH.LPG.NoSolar.LPG</t>
  </si>
  <si>
    <t>EMI.ktCO2.IE.Res.HH.Thermal.SH.AdvElc.WH.LPG.Solar</t>
  </si>
  <si>
    <t>EMI.ktCO2.IE.Res.HH.Thermal.SH.AdvElc.WH.LPG.Solar.LPG</t>
  </si>
  <si>
    <t>EMI.ktCO2.IE.Res.HH.Thermal.SH.AdvElc.WH.LPG.Solar.Solar</t>
  </si>
  <si>
    <t>EMI.ktCO2.IE.Res.HH.Thermal.SH.AdvElc.WH.Elc.NoSolar.Elec</t>
  </si>
  <si>
    <t>EMI.ktCO2.IE.Res.HH.Thermal.SH.AdvElc.WH.Elc.Solar</t>
  </si>
  <si>
    <t>EMI.ktCO2.IE.Res.HH.Thermal.SH.AdvElc.WH.Elc.Solar.Elec</t>
  </si>
  <si>
    <t>EMI.ktCO2.IE.Res.HH.Thermal.SH.AdvElc.WH.Elc.Solar.Solar</t>
  </si>
  <si>
    <t>EMI.ktCO2.IE.Res.HH.Thermal.SH.AdvElc.CO</t>
  </si>
  <si>
    <t>EMI.ktCO2.IE.Res.HH.Thermal.SH.AdvElc.CO.LPG.LPG</t>
  </si>
  <si>
    <t>EMI.ktCO2.IE.Res.HH.Thermal.SH.AdvElc.CO.Elc.Elec</t>
  </si>
  <si>
    <t>EMI.ktCO2.IE.Res.HH.Thermal.SH.ConvElc</t>
  </si>
  <si>
    <t>EMI.ktCO2.IE.Res.HH.Thermal.SH.ConvElc.SH</t>
  </si>
  <si>
    <t>EMI.ktCO2.IE.Res.HH.Thermal.SH.ConvElc.SH.Elec</t>
  </si>
  <si>
    <t>EMI.ktCO2.IE.Res.HH.Thermal.SH.ConvElc.SC</t>
  </si>
  <si>
    <t>EMI.ktCO2.IE.Res.HH.Thermal.SH.ConvElc.SC.AC.Elec</t>
  </si>
  <si>
    <t>EMI.ktCO2.IE.Res.HH.Thermal.SH.ConvElc.WH</t>
  </si>
  <si>
    <t>EMI.ktCO2.IE.Res.HH.Thermal.SH.ConvElc.WH.LPG.NoSolar.LPG</t>
  </si>
  <si>
    <t>EMI.ktCO2.IE.Res.HH.Thermal.SH.ConvElc.WH.LPG.Solar</t>
  </si>
  <si>
    <t>EMI.ktCO2.IE.Res.HH.Thermal.SH.ConvElc.WH.LPG.Solar.LPG</t>
  </si>
  <si>
    <t>EMI.ktCO2.IE.Res.HH.Thermal.SH.ConvElc.WH.LPG.Solar.Solar</t>
  </si>
  <si>
    <t>EMI.ktCO2.IE.Res.HH.Thermal.SH.ConvElc.WH.Elc.NoSolar.Elec</t>
  </si>
  <si>
    <t>EMI.ktCO2.IE.Res.HH.Thermal.SH.ConvElc.WH.Elc.Solar</t>
  </si>
  <si>
    <t>EMI.ktCO2.IE.Res.HH.Thermal.SH.ConvElc.WH.Elc.Solar.Elec</t>
  </si>
  <si>
    <t>EMI.ktCO2.IE.Res.HH.Thermal.SH.ConvElc.WH.Elc.Solar.Solar</t>
  </si>
  <si>
    <t>EMI.ktCO2.IE.Res.HH.Thermal.SH.ConvElc.CO</t>
  </si>
  <si>
    <t>EMI.ktCO2.IE.Res.HH.Thermal.SH.ConvElc.CO.LPG.LPG</t>
  </si>
  <si>
    <t>EMI.ktCO2.IE.Res.HH.Thermal.SH.ConvElc.CO.Elc.Elec</t>
  </si>
  <si>
    <t>IE - Final energy consumption per household (detailed structure)</t>
  </si>
  <si>
    <t>FEC_per_household.kWh.IE.Res.HH.Thermal.SH.Solids</t>
  </si>
  <si>
    <t>FEC_per_household.kWh.IE.Res.HH.Thermal.SH.Solids.SH</t>
  </si>
  <si>
    <t>FEC_per_household.kWh.IE.Res.HH.Thermal.SH.Solids.SH.Solids</t>
  </si>
  <si>
    <t>FEC_per_household.kWh.IE.Res.HH.Thermal.SH.Solids.SH.Elec</t>
  </si>
  <si>
    <t>FEC_per_household.kWh.IE.Res.HH.Thermal.SH.Solids.SC</t>
  </si>
  <si>
    <t>FEC_per_household.kWh.IE.Res.HH.Thermal.SH.Solids.SC.AC.Elec</t>
  </si>
  <si>
    <t>FEC_per_household.kWh.IE.Res.HH.Thermal.SH.Solids.WH</t>
  </si>
  <si>
    <t>FEC_per_household.kWh.IE.Res.HH.Thermal.SH.Solids.WH.Solids.NoSolar.Solids</t>
  </si>
  <si>
    <t>FEC_per_household.kWh.IE.Res.HH.Thermal.SH.Solids.WH.LPG.NoSolar.LPG</t>
  </si>
  <si>
    <t>FEC_per_household.kWh.IE.Res.HH.Thermal.SH.Solids.WH.LPG.Solar</t>
  </si>
  <si>
    <t>FEC_per_household.kWh.IE.Res.HH.Thermal.SH.Solids.WH.LPG.Solar.LPG</t>
  </si>
  <si>
    <t>FEC_per_household.kWh.IE.Res.HH.Thermal.SH.Solids.WH.LPG.Solar.Solar</t>
  </si>
  <si>
    <t>FEC_per_household.kWh.IE.Res.HH.Thermal.SH.Solids.WH.Elc.NoSolar.Elec</t>
  </si>
  <si>
    <t>FEC_per_household.kWh.IE.Res.HH.Thermal.SH.Solids.WH.Elc.Solar</t>
  </si>
  <si>
    <t>FEC_per_household.kWh.IE.Res.HH.Thermal.SH.Solids.WH.Elc.Solar.Elec</t>
  </si>
  <si>
    <t>FEC_per_household.kWh.IE.Res.HH.Thermal.SH.Solids.WH.Elc.Solar.Solar</t>
  </si>
  <si>
    <t>FEC_per_household.kWh.IE.Res.HH.Thermal.SH.Solids.CO</t>
  </si>
  <si>
    <t>FEC_per_household.kWh.IE.Res.HH.Thermal.SH.Solids.CO.Solids.Solids</t>
  </si>
  <si>
    <t>FEC_per_household.kWh.IE.Res.HH.Thermal.SH.Solids.CO.LPG.LPG</t>
  </si>
  <si>
    <t>FEC_per_household.kWh.IE.Res.HH.Thermal.SH.Solids.CO.Elc.Elec</t>
  </si>
  <si>
    <t>FEC_per_household.kWh.IE.Res.HH.Thermal.SH.LPG</t>
  </si>
  <si>
    <t>FEC_per_household.kWh.IE.Res.HH.Thermal.SH.LPG.SH</t>
  </si>
  <si>
    <t>FEC_per_household.kWh.IE.Res.HH.Thermal.SH.LPG.SH.LPG</t>
  </si>
  <si>
    <t>FEC_per_household.kWh.IE.Res.HH.Thermal.SH.LPG.SH.Elec</t>
  </si>
  <si>
    <t>FEC_per_household.kWh.IE.Res.HH.Thermal.SH.LPG.SC</t>
  </si>
  <si>
    <t>FEC_per_household.kWh.IE.Res.HH.Thermal.SH.LPG.SC.AC.Elec</t>
  </si>
  <si>
    <t>FEC_per_household.kWh.IE.Res.HH.Thermal.SH.LPG.WH</t>
  </si>
  <si>
    <t>FEC_per_household.kWh.IE.Res.HH.Thermal.SH.LPG.WH.LPG.NoSolar.LPG</t>
  </si>
  <si>
    <t>FEC_per_household.kWh.IE.Res.HH.Thermal.SH.LPG.WH.LPG.Solar</t>
  </si>
  <si>
    <t>FEC_per_household.kWh.IE.Res.HH.Thermal.SH.LPG.WH.LPG.Solar.LPG</t>
  </si>
  <si>
    <t>FEC_per_household.kWh.IE.Res.HH.Thermal.SH.LPG.WH.LPG.Solar.Solar</t>
  </si>
  <si>
    <t>FEC_per_household.kWh.IE.Res.HH.Thermal.SH.LPG.WH.Elc.NoSolar.Elec</t>
  </si>
  <si>
    <t>FEC_per_household.kWh.IE.Res.HH.Thermal.SH.LPG.WH.Elc.Solar</t>
  </si>
  <si>
    <t>FEC_per_household.kWh.IE.Res.HH.Thermal.SH.LPG.WH.Elc.Solar.Elec</t>
  </si>
  <si>
    <t>FEC_per_household.kWh.IE.Res.HH.Thermal.SH.LPG.WH.Elc.Solar.Solar</t>
  </si>
  <si>
    <t>FEC_per_household.kWh.IE.Res.HH.Thermal.SH.LPG.CO</t>
  </si>
  <si>
    <t>FEC_per_household.kWh.IE.Res.HH.Thermal.SH.LPG.CO.LPG.LPG</t>
  </si>
  <si>
    <t>FEC_per_household.kWh.IE.Res.HH.Thermal.SH.LPG.CO.Elc.Elec</t>
  </si>
  <si>
    <t>FEC_per_household.kWh.IE.Res.HH.Thermal.SH.Oil</t>
  </si>
  <si>
    <t>FEC_per_household.kWh.IE.Res.HH.Thermal.SH.Oil.SH</t>
  </si>
  <si>
    <t>FEC_per_household.kWh.IE.Res.HH.Thermal.SH.Oil.SH.Oil</t>
  </si>
  <si>
    <t>FEC_per_household.kWh.IE.Res.HH.Thermal.SH.Oil.SH.Elec</t>
  </si>
  <si>
    <t>FEC_per_household.kWh.IE.Res.HH.Thermal.SH.Oil.SC</t>
  </si>
  <si>
    <t>FEC_per_household.kWh.IE.Res.HH.Thermal.SH.Oil.SC.AC.Elec</t>
  </si>
  <si>
    <t>FEC_per_household.kWh.IE.Res.HH.Thermal.SH.Oil.WH</t>
  </si>
  <si>
    <t>FEC_per_household.kWh.IE.Res.HH.Thermal.SH.Oil.WH.Oil.NoSolar.Oil</t>
  </si>
  <si>
    <t>FEC_per_household.kWh.IE.Res.HH.Thermal.SH.Oil.WH.Oil.Solar</t>
  </si>
  <si>
    <t>FEC_per_household.kWh.IE.Res.HH.Thermal.SH.Oil.WH.Oil.Solar.Oil</t>
  </si>
  <si>
    <t>FEC_per_household.kWh.IE.Res.HH.Thermal.SH.Oil.WH.Oil.Solar.Solar</t>
  </si>
  <si>
    <t>FEC_per_household.kWh.IE.Res.HH.Thermal.SH.Oil.WH.Elc.NoSolar.Elec</t>
  </si>
  <si>
    <t>FEC_per_household.kWh.IE.Res.HH.Thermal.SH.Oil.WH.Elc.Solar</t>
  </si>
  <si>
    <t>FEC_per_household.kWh.IE.Res.HH.Thermal.SH.Oil.WH.Elc.Solar.Elec</t>
  </si>
  <si>
    <t>FEC_per_household.kWh.IE.Res.HH.Thermal.SH.Oil.WH.Elc.Solar.Solar</t>
  </si>
  <si>
    <t>FEC_per_household.kWh.IE.Res.HH.Thermal.SH.Oil.CO</t>
  </si>
  <si>
    <t>FEC_per_household.kWh.IE.Res.HH.Thermal.SH.Oil.CO.LPG.LPG</t>
  </si>
  <si>
    <t>FEC_per_household.kWh.IE.Res.HH.Thermal.SH.Oil.CO.Elc.Elec</t>
  </si>
  <si>
    <t>FEC_per_household.kWh.IE.Res.HH.Thermal.SH.Gas</t>
  </si>
  <si>
    <t>FEC_per_household.kWh.IE.Res.HH.Thermal.SH.Gas.SH</t>
  </si>
  <si>
    <t>FEC_per_household.kWh.IE.Res.HH.Thermal.SH.Gas.SH.Gas</t>
  </si>
  <si>
    <t>FEC_per_household.kWh.IE.Res.HH.Thermal.SH.Gas.SH.Elec</t>
  </si>
  <si>
    <t>FEC_per_household.kWh.IE.Res.HH.Thermal.SH.Gas.SC</t>
  </si>
  <si>
    <t>FEC_per_household.kWh.IE.Res.HH.Thermal.SH.Gas.SC.AC.Elec</t>
  </si>
  <si>
    <t>FEC_per_household.kWh.IE.Res.HH.Thermal.SH.Gas.WH</t>
  </si>
  <si>
    <t>FEC_per_household.kWh.IE.Res.HH.Thermal.SH.Gas.WH.Gas.NoSolar.Gas</t>
  </si>
  <si>
    <t>FEC_per_household.kWh.IE.Res.HH.Thermal.SH.Gas.WH.Gas.Solar</t>
  </si>
  <si>
    <t>FEC_per_household.kWh.IE.Res.HH.Thermal.SH.Gas.WH.Gas.Solar.Gas</t>
  </si>
  <si>
    <t>FEC_per_household.kWh.IE.Res.HH.Thermal.SH.Gas.WH.Gas.Solar.Solar</t>
  </si>
  <si>
    <t>FEC_per_household.kWh.IE.Res.HH.Thermal.SH.Gas.WH.Elc.NoSolar.Elec</t>
  </si>
  <si>
    <t>FEC_per_household.kWh.IE.Res.HH.Thermal.SH.Gas.WH.Elc.Solar</t>
  </si>
  <si>
    <t>FEC_per_household.kWh.IE.Res.HH.Thermal.SH.Gas.WH.Elc.Solar.Elec</t>
  </si>
  <si>
    <t>FEC_per_household.kWh.IE.Res.HH.Thermal.SH.Gas.WH.Elc.Solar.Solar</t>
  </si>
  <si>
    <t>FEC_per_household.kWh.IE.Res.HH.Thermal.SH.Gas.CO</t>
  </si>
  <si>
    <t>FEC_per_household.kWh.IE.Res.HH.Thermal.SH.Gas.CO.Gas.Gas</t>
  </si>
  <si>
    <t>FEC_per_household.kWh.IE.Res.HH.Thermal.SH.Gas.CO.Elc.Elec</t>
  </si>
  <si>
    <t>FEC_per_household.kWh.IE.Res.HH.Thermal.SH.Biomass</t>
  </si>
  <si>
    <t>FEC_per_household.kWh.IE.Res.HH.Thermal.SH.Biomass.SH</t>
  </si>
  <si>
    <t>FEC_per_household.kWh.IE.Res.HH.Thermal.SH.Biomass.SH.Biomass</t>
  </si>
  <si>
    <t>FEC_per_household.kWh.IE.Res.HH.Thermal.SH.Biomass.SH.Elec</t>
  </si>
  <si>
    <t>FEC_per_household.kWh.IE.Res.HH.Thermal.SH.Biomass.SC</t>
  </si>
  <si>
    <t>FEC_per_household.kWh.IE.Res.HH.Thermal.SH.Biomass.SC.AC.Elec</t>
  </si>
  <si>
    <t>FEC_per_household.kWh.IE.Res.HH.Thermal.SH.Biomass.WH</t>
  </si>
  <si>
    <t>FEC_per_household.kWh.IE.Res.HH.Thermal.SH.Biomass.WH.Biomass.NoSolar.Biomass</t>
  </si>
  <si>
    <t>FEC_per_household.kWh.IE.Res.HH.Thermal.SH.Biomass.WH.Biomass.Solar</t>
  </si>
  <si>
    <t>FEC_per_household.kWh.IE.Res.HH.Thermal.SH.Biomass.WH.Biomass.Solar.Biomass</t>
  </si>
  <si>
    <t>FEC_per_household.kWh.IE.Res.HH.Thermal.SH.Biomass.WH.Biomass.Solar.Solar</t>
  </si>
  <si>
    <t>FEC_per_household.kWh.IE.Res.HH.Thermal.SH.Biomass.WH.LPG.NoSolar.LPG</t>
  </si>
  <si>
    <t>FEC_per_household.kWh.IE.Res.HH.Thermal.SH.Biomass.WH.LPG.Solar</t>
  </si>
  <si>
    <t>FEC_per_household.kWh.IE.Res.HH.Thermal.SH.Biomass.WH.LPG.Solar.LPG</t>
  </si>
  <si>
    <t>FEC_per_household.kWh.IE.Res.HH.Thermal.SH.Biomass.WH.LPG.Solar.Solar</t>
  </si>
  <si>
    <t>FEC_per_household.kWh.IE.Res.HH.Thermal.SH.Biomass.WH.Elc.NoSolar.Elec</t>
  </si>
  <si>
    <t>FEC_per_household.kWh.IE.Res.HH.Thermal.SH.Biomass.WH.Elc.Solar</t>
  </si>
  <si>
    <t>FEC_per_household.kWh.IE.Res.HH.Thermal.SH.Biomass.WH.Elc.Solar.Elec</t>
  </si>
  <si>
    <t>FEC_per_household.kWh.IE.Res.HH.Thermal.SH.Biomass.WH.Elc.Solar.Solar</t>
  </si>
  <si>
    <t>FEC_per_household.kWh.IE.Res.HH.Thermal.SH.Biomass.CO</t>
  </si>
  <si>
    <t>FEC_per_household.kWh.IE.Res.HH.Thermal.SH.Biomass.CO.Biomass.Biomass</t>
  </si>
  <si>
    <t>FEC_per_household.kWh.IE.Res.HH.Thermal.SH.Biomass.CO.LPG.LPG</t>
  </si>
  <si>
    <t>FEC_per_household.kWh.IE.Res.HH.Thermal.SH.Biomass.CO.Elc.Elec</t>
  </si>
  <si>
    <t>FEC_per_household.kWh.IE.Res.HH.Thermal.SH.Geo</t>
  </si>
  <si>
    <t>FEC_per_household.kWh.IE.Res.HH.Thermal.SH.Geo.SH</t>
  </si>
  <si>
    <t>FEC_per_household.kWh.IE.Res.HH.Thermal.SH.Geo.SH.Geo</t>
  </si>
  <si>
    <t>FEC_per_household.kWh.IE.Res.HH.Thermal.SH.Geo.SH.Elec</t>
  </si>
  <si>
    <t>FEC_per_household.kWh.IE.Res.HH.Thermal.SH.Geo.SC</t>
  </si>
  <si>
    <t>FEC_per_household.kWh.IE.Res.HH.Thermal.SH.Geo.SC.AC.Elec</t>
  </si>
  <si>
    <t>FEC_per_household.kWh.IE.Res.HH.Thermal.SH.Geo.WH</t>
  </si>
  <si>
    <t>FEC_per_household.kWh.IE.Res.HH.Thermal.SH.Geo.WH.Geo.NoSolar.Geo</t>
  </si>
  <si>
    <t>FEC_per_household.kWh.IE.Res.HH.Thermal.SH.Geo.WH.Geo.Solar</t>
  </si>
  <si>
    <t>FEC_per_household.kWh.IE.Res.HH.Thermal.SH.Geo.WH.Geo.Solar.Geo</t>
  </si>
  <si>
    <t>FEC_per_household.kWh.IE.Res.HH.Thermal.SH.Geo.WH.Geo.Solar.Solar</t>
  </si>
  <si>
    <t>FEC_per_household.kWh.IE.Res.HH.Thermal.SH.Geo.WH.Elc.NoSolar.Elec</t>
  </si>
  <si>
    <t>FEC_per_household.kWh.IE.Res.HH.Thermal.SH.Geo.WH.Elc.Solar</t>
  </si>
  <si>
    <t>FEC_per_household.kWh.IE.Res.HH.Thermal.SH.Geo.WH.Elc.Solar.Elec</t>
  </si>
  <si>
    <t>FEC_per_household.kWh.IE.Res.HH.Thermal.SH.Geo.WH.Elc.Solar.Solar</t>
  </si>
  <si>
    <t>FEC_per_household.kWh.IE.Res.HH.Thermal.SH.Geo.CO</t>
  </si>
  <si>
    <t>FEC_per_household.kWh.IE.Res.HH.Thermal.SH.Geo.CO.LPG.LPG</t>
  </si>
  <si>
    <t>FEC_per_household.kWh.IE.Res.HH.Thermal.SH.Geo.CO.Elc.Elec</t>
  </si>
  <si>
    <t>FEC_per_household.kWh.IE.Res.HH.Thermal.SH.DistrHeat</t>
  </si>
  <si>
    <t>FEC_per_household.kWh.IE.Res.HH.Thermal.SH.DistrHeat.SH</t>
  </si>
  <si>
    <t>FEC_per_household.kWh.IE.Res.HH.Thermal.SH.DistrHeat.SH.Steam_Distr</t>
  </si>
  <si>
    <t>FEC_per_household.kWh.IE.Res.HH.Thermal.SH.DistrHeat.SH.Elec</t>
  </si>
  <si>
    <t>FEC_per_household.kWh.IE.Res.HH.Thermal.SH.DistrHeat.SC</t>
  </si>
  <si>
    <t>FEC_per_household.kWh.IE.Res.HH.Thermal.SH.DistrHeat.SC.AC.Elec</t>
  </si>
  <si>
    <t>FEC_per_household.kWh.IE.Res.HH.Thermal.SH.DistrHeat.WH</t>
  </si>
  <si>
    <t>FEC_per_household.kWh.IE.Res.HH.Thermal.SH.DistrHeat.WH.DistrHeat.NoSolar.Steam_Distr</t>
  </si>
  <si>
    <t>FEC_per_household.kWh.IE.Res.HH.Thermal.SH.DistrHeat.WH.DistrHeat.Solar</t>
  </si>
  <si>
    <t>FEC_per_household.kWh.IE.Res.HH.Thermal.SH.DistrHeat.WH.DistrHeat.Solar.Steam_Distr</t>
  </si>
  <si>
    <t>FEC_per_household.kWh.IE.Res.HH.Thermal.SH.DistrHeat.WH.DistrHeat.Solar.Solar</t>
  </si>
  <si>
    <t>FEC_per_household.kWh.IE.Res.HH.Thermal.SH.DistrHeat.WH.Elc.NoSolar.Elec</t>
  </si>
  <si>
    <t>FEC_per_household.kWh.IE.Res.HH.Thermal.SH.DistrHeat.WH.Elc.Solar</t>
  </si>
  <si>
    <t>FEC_per_household.kWh.IE.Res.HH.Thermal.SH.DistrHeat.WH.Elc.Solar.Elec</t>
  </si>
  <si>
    <t>FEC_per_household.kWh.IE.Res.HH.Thermal.SH.DistrHeat.WH.Elc.Solar.Solar</t>
  </si>
  <si>
    <t>FEC_per_household.kWh.IE.Res.HH.Thermal.SH.DistrHeat.CO</t>
  </si>
  <si>
    <t>FEC_per_household.kWh.IE.Res.HH.Thermal.SH.DistrHeat.CO.LPG.LPG</t>
  </si>
  <si>
    <t>FEC_per_household.kWh.IE.Res.HH.Thermal.SH.DistrHeat.CO.Elc.Elec</t>
  </si>
  <si>
    <t>FEC_per_household.kWh.IE.Res.HH.Thermal.SH.AdvElc</t>
  </si>
  <si>
    <t>FEC_per_household.kWh.IE.Res.HH.Thermal.SH.AdvElc.SH</t>
  </si>
  <si>
    <t>FEC_per_household.kWh.IE.Res.HH.Thermal.SH.AdvElc.SH.Elec</t>
  </si>
  <si>
    <t>FEC_per_household.kWh.IE.Res.HH.Thermal.SH.AdvElc.SC</t>
  </si>
  <si>
    <t>FEC_per_household.kWh.IE.Res.HH.Thermal.SH.AdvElc.SC.AC.Elec</t>
  </si>
  <si>
    <t>FEC_per_household.kWh.IE.Res.HH.Thermal.SH.AdvElc.WH</t>
  </si>
  <si>
    <t>FEC_per_household.kWh.IE.Res.HH.Thermal.SH.AdvElc.WH.LPG.NoSolar.LPG</t>
  </si>
  <si>
    <t>FEC_per_household.kWh.IE.Res.HH.Thermal.SH.AdvElc.WH.LPG.Solar</t>
  </si>
  <si>
    <t>FEC_per_household.kWh.IE.Res.HH.Thermal.SH.AdvElc.WH.LPG.Solar.LPG</t>
  </si>
  <si>
    <t>FEC_per_household.kWh.IE.Res.HH.Thermal.SH.AdvElc.WH.LPG.Solar.Solar</t>
  </si>
  <si>
    <t>FEC_per_household.kWh.IE.Res.HH.Thermal.SH.AdvElc.WH.Elc.NoSolar.Elec</t>
  </si>
  <si>
    <t>FEC_per_household.kWh.IE.Res.HH.Thermal.SH.AdvElc.WH.Elc.Solar</t>
  </si>
  <si>
    <t>FEC_per_household.kWh.IE.Res.HH.Thermal.SH.AdvElc.WH.Elc.Solar.Elec</t>
  </si>
  <si>
    <t>FEC_per_household.kWh.IE.Res.HH.Thermal.SH.AdvElc.WH.Elc.Solar.Solar</t>
  </si>
  <si>
    <t>FEC_per_household.kWh.IE.Res.HH.Thermal.SH.AdvElc.CO</t>
  </si>
  <si>
    <t>FEC_per_household.kWh.IE.Res.HH.Thermal.SH.AdvElc.CO.LPG.LPG</t>
  </si>
  <si>
    <t>FEC_per_household.kWh.IE.Res.HH.Thermal.SH.AdvElc.CO.Elc.Elec</t>
  </si>
  <si>
    <t>FEC_per_household.kWh.IE.Res.HH.Thermal.SH.ConvElc</t>
  </si>
  <si>
    <t>FEC_per_household.kWh.IE.Res.HH.Thermal.SH.ConvElc.SH</t>
  </si>
  <si>
    <t>FEC_per_household.kWh.IE.Res.HH.Thermal.SH.ConvElc.SH.Elec</t>
  </si>
  <si>
    <t>FEC_per_household.kWh.IE.Res.HH.Thermal.SH.ConvElc.SC</t>
  </si>
  <si>
    <t>FEC_per_household.kWh.IE.Res.HH.Thermal.SH.ConvElc.SC.AC.Elec</t>
  </si>
  <si>
    <t>FEC_per_household.kWh.IE.Res.HH.Thermal.SH.ConvElc.WH</t>
  </si>
  <si>
    <t>FEC_per_household.kWh.IE.Res.HH.Thermal.SH.ConvElc.WH.LPG.NoSolar.LPG</t>
  </si>
  <si>
    <t>FEC_per_household.kWh.IE.Res.HH.Thermal.SH.ConvElc.WH.LPG.Solar</t>
  </si>
  <si>
    <t>FEC_per_household.kWh.IE.Res.HH.Thermal.SH.ConvElc.WH.LPG.Solar.LPG</t>
  </si>
  <si>
    <t>FEC_per_household.kWh.IE.Res.HH.Thermal.SH.ConvElc.WH.LPG.Solar.Solar</t>
  </si>
  <si>
    <t>FEC_per_household.kWh.IE.Res.HH.Thermal.SH.ConvElc.WH.Elc.NoSolar.Elec</t>
  </si>
  <si>
    <t>FEC_per_household.kWh.IE.Res.HH.Thermal.SH.ConvElc.WH.Elc.Solar</t>
  </si>
  <si>
    <t>FEC_per_household.kWh.IE.Res.HH.Thermal.SH.ConvElc.WH.Elc.Solar.Elec</t>
  </si>
  <si>
    <t>FEC_per_household.kWh.IE.Res.HH.Thermal.SH.ConvElc.WH.Elc.Solar.Solar</t>
  </si>
  <si>
    <t>FEC_per_household.kWh.IE.Res.HH.Thermal.SH.ConvElc.CO</t>
  </si>
  <si>
    <t>FEC_per_household.kWh.IE.Res.HH.Thermal.SH.ConvElc.CO.LPG.LPG</t>
  </si>
  <si>
    <t>FEC_per_household.kWh.IE.Res.HH.Thermal.SH.ConvElc.CO.Elc.Elec</t>
  </si>
  <si>
    <t>IE - Thermal energy service per household (detailed structure)</t>
  </si>
  <si>
    <t>TES_per_household.kWh.IE.Res.HH.Thermal.SH.Solids</t>
  </si>
  <si>
    <t>TES_per_household.kWh.IE.Res.HH.Thermal.SH.Solids.SH</t>
  </si>
  <si>
    <t>TES_per_household.kWh.IE.Res.HH.Thermal.SH.Solids.SH.Solids</t>
  </si>
  <si>
    <t>TES_per_household.kWh.IE.Res.HH.Thermal.SH.Solids.SH.Elec</t>
  </si>
  <si>
    <t>TES_per_household.kWh.IE.Res.HH.Thermal.SH.Solids.SC</t>
  </si>
  <si>
    <t>TES_per_household.kWh.IE.Res.HH.Thermal.SH.Solids.SC.AC.Elec</t>
  </si>
  <si>
    <t>TES_per_household.kWh.IE.Res.HH.Thermal.SH.Solids.WH</t>
  </si>
  <si>
    <t>TES_per_household.kWh.IE.Res.HH.Thermal.SH.Solids.WH.Solids.NoSolar.Solids</t>
  </si>
  <si>
    <t>TES_per_household.kWh.IE.Res.HH.Thermal.SH.Solids.WH.LPG.NoSolar.LPG</t>
  </si>
  <si>
    <t>TES_per_household.kWh.IE.Res.HH.Thermal.SH.Solids.WH.LPG.Solar</t>
  </si>
  <si>
    <t>TES_per_household.kWh.IE.Res.HH.Thermal.SH.Solids.WH.LPG.Solar.LPG</t>
  </si>
  <si>
    <t>TES_per_household.kWh.IE.Res.HH.Thermal.SH.Solids.WH.LPG.Solar.Solar</t>
  </si>
  <si>
    <t>TES_per_household.kWh.IE.Res.HH.Thermal.SH.Solids.WH.Elc.NoSolar.Elec</t>
  </si>
  <si>
    <t>TES_per_household.kWh.IE.Res.HH.Thermal.SH.Solids.WH.Elc.Solar</t>
  </si>
  <si>
    <t>TES_per_household.kWh.IE.Res.HH.Thermal.SH.Solids.WH.Elc.Solar.Elec</t>
  </si>
  <si>
    <t>TES_per_household.kWh.IE.Res.HH.Thermal.SH.Solids.WH.Elc.Solar.Solar</t>
  </si>
  <si>
    <t>TES_per_household.kWh.IE.Res.HH.Thermal.SH.Solids.CO</t>
  </si>
  <si>
    <t>TES_per_household.kWh.IE.Res.HH.Thermal.SH.Solids.CO.Solids.Solids</t>
  </si>
  <si>
    <t>TES_per_household.kWh.IE.Res.HH.Thermal.SH.Solids.CO.LPG.LPG</t>
  </si>
  <si>
    <t>TES_per_household.kWh.IE.Res.HH.Thermal.SH.Solids.CO.Elc.Elec</t>
  </si>
  <si>
    <t>TES_per_household.kWh.IE.Res.HH.Thermal.SH.LPG</t>
  </si>
  <si>
    <t>TES_per_household.kWh.IE.Res.HH.Thermal.SH.LPG.SH</t>
  </si>
  <si>
    <t>TES_per_household.kWh.IE.Res.HH.Thermal.SH.LPG.SH.LPG</t>
  </si>
  <si>
    <t>TES_per_household.kWh.IE.Res.HH.Thermal.SH.LPG.SH.Elec</t>
  </si>
  <si>
    <t>TES_per_household.kWh.IE.Res.HH.Thermal.SH.LPG.SC</t>
  </si>
  <si>
    <t>TES_per_household.kWh.IE.Res.HH.Thermal.SH.LPG.SC.AC.Elec</t>
  </si>
  <si>
    <t>TES_per_household.kWh.IE.Res.HH.Thermal.SH.LPG.WH</t>
  </si>
  <si>
    <t>TES_per_household.kWh.IE.Res.HH.Thermal.SH.LPG.WH.LPG.NoSolar.LPG</t>
  </si>
  <si>
    <t>TES_per_household.kWh.IE.Res.HH.Thermal.SH.LPG.WH.LPG.Solar</t>
  </si>
  <si>
    <t>TES_per_household.kWh.IE.Res.HH.Thermal.SH.LPG.WH.LPG.Solar.LPG</t>
  </si>
  <si>
    <t>TES_per_household.kWh.IE.Res.HH.Thermal.SH.LPG.WH.LPG.Solar.Solar</t>
  </si>
  <si>
    <t>TES_per_household.kWh.IE.Res.HH.Thermal.SH.LPG.WH.Elc.NoSolar.Elec</t>
  </si>
  <si>
    <t>TES_per_household.kWh.IE.Res.HH.Thermal.SH.LPG.WH.Elc.Solar</t>
  </si>
  <si>
    <t>TES_per_household.kWh.IE.Res.HH.Thermal.SH.LPG.WH.Elc.Solar.Elec</t>
  </si>
  <si>
    <t>TES_per_household.kWh.IE.Res.HH.Thermal.SH.LPG.WH.Elc.Solar.Solar</t>
  </si>
  <si>
    <t>TES_per_household.kWh.IE.Res.HH.Thermal.SH.LPG.CO</t>
  </si>
  <si>
    <t>TES_per_household.kWh.IE.Res.HH.Thermal.SH.LPG.CO.LPG.LPG</t>
  </si>
  <si>
    <t>TES_per_household.kWh.IE.Res.HH.Thermal.SH.LPG.CO.Elc.Elec</t>
  </si>
  <si>
    <t>TES_per_household.kWh.IE.Res.HH.Thermal.SH.Oil</t>
  </si>
  <si>
    <t>TES_per_household.kWh.IE.Res.HH.Thermal.SH.Oil.SH</t>
  </si>
  <si>
    <t>TES_per_household.kWh.IE.Res.HH.Thermal.SH.Oil.SH.Oil</t>
  </si>
  <si>
    <t>TES_per_household.kWh.IE.Res.HH.Thermal.SH.Oil.SH.Elec</t>
  </si>
  <si>
    <t>TES_per_household.kWh.IE.Res.HH.Thermal.SH.Oil.SC</t>
  </si>
  <si>
    <t>TES_per_household.kWh.IE.Res.HH.Thermal.SH.Oil.SC.AC.Elec</t>
  </si>
  <si>
    <t>TES_per_household.kWh.IE.Res.HH.Thermal.SH.Oil.WH</t>
  </si>
  <si>
    <t>TES_per_household.kWh.IE.Res.HH.Thermal.SH.Oil.WH.Oil.NoSolar.Oil</t>
  </si>
  <si>
    <t>TES_per_household.kWh.IE.Res.HH.Thermal.SH.Oil.WH.Oil.Solar</t>
  </si>
  <si>
    <t>TES_per_household.kWh.IE.Res.HH.Thermal.SH.Oil.WH.Oil.Solar.Oil</t>
  </si>
  <si>
    <t>TES_per_household.kWh.IE.Res.HH.Thermal.SH.Oil.WH.Oil.Solar.Solar</t>
  </si>
  <si>
    <t>TES_per_household.kWh.IE.Res.HH.Thermal.SH.Oil.WH.Elc.NoSolar.Elec</t>
  </si>
  <si>
    <t>TES_per_household.kWh.IE.Res.HH.Thermal.SH.Oil.WH.Elc.Solar</t>
  </si>
  <si>
    <t>TES_per_household.kWh.IE.Res.HH.Thermal.SH.Oil.WH.Elc.Solar.Elec</t>
  </si>
  <si>
    <t>TES_per_household.kWh.IE.Res.HH.Thermal.SH.Oil.WH.Elc.Solar.Solar</t>
  </si>
  <si>
    <t>TES_per_household.kWh.IE.Res.HH.Thermal.SH.Oil.CO</t>
  </si>
  <si>
    <t>TES_per_household.kWh.IE.Res.HH.Thermal.SH.Oil.CO.LPG.LPG</t>
  </si>
  <si>
    <t>TES_per_household.kWh.IE.Res.HH.Thermal.SH.Oil.CO.Elc.Elec</t>
  </si>
  <si>
    <t>TES_per_household.kWh.IE.Res.HH.Thermal.SH.Gas</t>
  </si>
  <si>
    <t>TES_per_household.kWh.IE.Res.HH.Thermal.SH.Gas.SH</t>
  </si>
  <si>
    <t>TES_per_household.kWh.IE.Res.HH.Thermal.SH.Gas.SH.Gas</t>
  </si>
  <si>
    <t>TES_per_household.kWh.IE.Res.HH.Thermal.SH.Gas.SH.Elec</t>
  </si>
  <si>
    <t>TES_per_household.kWh.IE.Res.HH.Thermal.SH.Gas.SC</t>
  </si>
  <si>
    <t>TES_per_household.kWh.IE.Res.HH.Thermal.SH.Gas.SC.AC.Elec</t>
  </si>
  <si>
    <t>TES_per_household.kWh.IE.Res.HH.Thermal.SH.Gas.WH</t>
  </si>
  <si>
    <t>TES_per_household.kWh.IE.Res.HH.Thermal.SH.Gas.WH.Gas.NoSolar.Gas</t>
  </si>
  <si>
    <t>TES_per_household.kWh.IE.Res.HH.Thermal.SH.Gas.WH.Gas.Solar</t>
  </si>
  <si>
    <t>TES_per_household.kWh.IE.Res.HH.Thermal.SH.Gas.WH.Gas.Solar.Gas</t>
  </si>
  <si>
    <t>TES_per_household.kWh.IE.Res.HH.Thermal.SH.Gas.WH.Gas.Solar.Solar</t>
  </si>
  <si>
    <t>TES_per_household.kWh.IE.Res.HH.Thermal.SH.Gas.WH.Elc.NoSolar.Elec</t>
  </si>
  <si>
    <t>TES_per_household.kWh.IE.Res.HH.Thermal.SH.Gas.WH.Elc.Solar</t>
  </si>
  <si>
    <t>TES_per_household.kWh.IE.Res.HH.Thermal.SH.Gas.WH.Elc.Solar.Elec</t>
  </si>
  <si>
    <t>TES_per_household.kWh.IE.Res.HH.Thermal.SH.Gas.WH.Elc.Solar.Solar</t>
  </si>
  <si>
    <t>TES_per_household.kWh.IE.Res.HH.Thermal.SH.Gas.CO</t>
  </si>
  <si>
    <t>TES_per_household.kWh.IE.Res.HH.Thermal.SH.Gas.CO.Gas.Gas</t>
  </si>
  <si>
    <t>TES_per_household.kWh.IE.Res.HH.Thermal.SH.Gas.CO.Elc.Elec</t>
  </si>
  <si>
    <t>TES_per_household.kWh.IE.Res.HH.Thermal.SH.Biomass</t>
  </si>
  <si>
    <t>TES_per_household.kWh.IE.Res.HH.Thermal.SH.Biomass.SH</t>
  </si>
  <si>
    <t>TES_per_household.kWh.IE.Res.HH.Thermal.SH.Biomass.SH.Biomass</t>
  </si>
  <si>
    <t>TES_per_household.kWh.IE.Res.HH.Thermal.SH.Biomass.SH.Elec</t>
  </si>
  <si>
    <t>TES_per_household.kWh.IE.Res.HH.Thermal.SH.Biomass.SC</t>
  </si>
  <si>
    <t>TES_per_household.kWh.IE.Res.HH.Thermal.SH.Biomass.SC.AC.Elec</t>
  </si>
  <si>
    <t>TES_per_household.kWh.IE.Res.HH.Thermal.SH.Biomass.WH</t>
  </si>
  <si>
    <t>TES_per_household.kWh.IE.Res.HH.Thermal.SH.Biomass.WH.Biomass.NoSolar.Biomass</t>
  </si>
  <si>
    <t>TES_per_household.kWh.IE.Res.HH.Thermal.SH.Biomass.WH.Biomass.Solar</t>
  </si>
  <si>
    <t>TES_per_household.kWh.IE.Res.HH.Thermal.SH.Biomass.WH.Biomass.Solar.Biomass</t>
  </si>
  <si>
    <t>TES_per_household.kWh.IE.Res.HH.Thermal.SH.Biomass.WH.Biomass.Solar.Solar</t>
  </si>
  <si>
    <t>TES_per_household.kWh.IE.Res.HH.Thermal.SH.Biomass.WH.LPG.NoSolar.LPG</t>
  </si>
  <si>
    <t>TES_per_household.kWh.IE.Res.HH.Thermal.SH.Biomass.WH.LPG.Solar</t>
  </si>
  <si>
    <t>TES_per_household.kWh.IE.Res.HH.Thermal.SH.Biomass.WH.LPG.Solar.LPG</t>
  </si>
  <si>
    <t>TES_per_household.kWh.IE.Res.HH.Thermal.SH.Biomass.WH.LPG.Solar.Solar</t>
  </si>
  <si>
    <t>TES_per_household.kWh.IE.Res.HH.Thermal.SH.Biomass.WH.Elc.NoSolar.Elec</t>
  </si>
  <si>
    <t>TES_per_household.kWh.IE.Res.HH.Thermal.SH.Biomass.WH.Elc.Solar</t>
  </si>
  <si>
    <t>TES_per_household.kWh.IE.Res.HH.Thermal.SH.Biomass.WH.Elc.Solar.Elec</t>
  </si>
  <si>
    <t>TES_per_household.kWh.IE.Res.HH.Thermal.SH.Biomass.WH.Elc.Solar.Solar</t>
  </si>
  <si>
    <t>TES_per_household.kWh.IE.Res.HH.Thermal.SH.Biomass.CO</t>
  </si>
  <si>
    <t>TES_per_household.kWh.IE.Res.HH.Thermal.SH.Biomass.CO.Biomass.Biomass</t>
  </si>
  <si>
    <t>TES_per_household.kWh.IE.Res.HH.Thermal.SH.Biomass.CO.LPG.LPG</t>
  </si>
  <si>
    <t>TES_per_household.kWh.IE.Res.HH.Thermal.SH.Biomass.CO.Elc.Elec</t>
  </si>
  <si>
    <t>TES_per_household.kWh.IE.Res.HH.Thermal.SH.Geo</t>
  </si>
  <si>
    <t>TES_per_household.kWh.IE.Res.HH.Thermal.SH.Geo.SH</t>
  </si>
  <si>
    <t>TES_per_household.kWh.IE.Res.HH.Thermal.SH.Geo.SH.Geo</t>
  </si>
  <si>
    <t>TES_per_household.kWh.IE.Res.HH.Thermal.SH.Geo.SH.Elec</t>
  </si>
  <si>
    <t>TES_per_household.kWh.IE.Res.HH.Thermal.SH.Geo.SC</t>
  </si>
  <si>
    <t>TES_per_household.kWh.IE.Res.HH.Thermal.SH.Geo.SC.AC.Elec</t>
  </si>
  <si>
    <t>TES_per_household.kWh.IE.Res.HH.Thermal.SH.Geo.WH</t>
  </si>
  <si>
    <t>TES_per_household.kWh.IE.Res.HH.Thermal.SH.Geo.WH.Geo.NoSolar.Geo</t>
  </si>
  <si>
    <t>TES_per_household.kWh.IE.Res.HH.Thermal.SH.Geo.WH.Geo.Solar</t>
  </si>
  <si>
    <t>TES_per_household.kWh.IE.Res.HH.Thermal.SH.Geo.WH.Geo.Solar.Geo</t>
  </si>
  <si>
    <t>TES_per_household.kWh.IE.Res.HH.Thermal.SH.Geo.WH.Geo.Solar.Solar</t>
  </si>
  <si>
    <t>TES_per_household.kWh.IE.Res.HH.Thermal.SH.Geo.WH.Elc.NoSolar.Elec</t>
  </si>
  <si>
    <t>TES_per_household.kWh.IE.Res.HH.Thermal.SH.Geo.WH.Elc.Solar</t>
  </si>
  <si>
    <t>TES_per_household.kWh.IE.Res.HH.Thermal.SH.Geo.WH.Elc.Solar.Elec</t>
  </si>
  <si>
    <t>TES_per_household.kWh.IE.Res.HH.Thermal.SH.Geo.WH.Elc.Solar.Solar</t>
  </si>
  <si>
    <t>TES_per_household.kWh.IE.Res.HH.Thermal.SH.Geo.CO</t>
  </si>
  <si>
    <t>TES_per_household.kWh.IE.Res.HH.Thermal.SH.Geo.CO.LPG.LPG</t>
  </si>
  <si>
    <t>TES_per_household.kWh.IE.Res.HH.Thermal.SH.Geo.CO.Elc.Elec</t>
  </si>
  <si>
    <t>TES_per_household.kWh.IE.Res.HH.Thermal.SH.DistrHeat</t>
  </si>
  <si>
    <t>TES_per_household.kWh.IE.Res.HH.Thermal.SH.DistrHeat.SH</t>
  </si>
  <si>
    <t>TES_per_household.kWh.IE.Res.HH.Thermal.SH.DistrHeat.SH.Steam_Distr</t>
  </si>
  <si>
    <t>TES_per_household.kWh.IE.Res.HH.Thermal.SH.DistrHeat.SH.Elec</t>
  </si>
  <si>
    <t>TES_per_household.kWh.IE.Res.HH.Thermal.SH.DistrHeat.SC</t>
  </si>
  <si>
    <t>TES_per_household.kWh.IE.Res.HH.Thermal.SH.DistrHeat.SC.AC.Elec</t>
  </si>
  <si>
    <t>TES_per_household.kWh.IE.Res.HH.Thermal.SH.DistrHeat.WH</t>
  </si>
  <si>
    <t>TES_per_household.kWh.IE.Res.HH.Thermal.SH.DistrHeat.WH.DistrHeat.NoSolar.Steam_Distr</t>
  </si>
  <si>
    <t>TES_per_household.kWh.IE.Res.HH.Thermal.SH.DistrHeat.WH.DistrHeat.Solar</t>
  </si>
  <si>
    <t>TES_per_household.kWh.IE.Res.HH.Thermal.SH.DistrHeat.WH.DistrHeat.Solar.Steam_Distr</t>
  </si>
  <si>
    <t>TES_per_household.kWh.IE.Res.HH.Thermal.SH.DistrHeat.WH.DistrHeat.Solar.Solar</t>
  </si>
  <si>
    <t>TES_per_household.kWh.IE.Res.HH.Thermal.SH.DistrHeat.WH.Elc.NoSolar.Elec</t>
  </si>
  <si>
    <t>TES_per_household.kWh.IE.Res.HH.Thermal.SH.DistrHeat.WH.Elc.Solar</t>
  </si>
  <si>
    <t>TES_per_household.kWh.IE.Res.HH.Thermal.SH.DistrHeat.WH.Elc.Solar.Elec</t>
  </si>
  <si>
    <t>TES_per_household.kWh.IE.Res.HH.Thermal.SH.DistrHeat.WH.Elc.Solar.Solar</t>
  </si>
  <si>
    <t>TES_per_household.kWh.IE.Res.HH.Thermal.SH.DistrHeat.CO</t>
  </si>
  <si>
    <t>TES_per_household.kWh.IE.Res.HH.Thermal.SH.DistrHeat.CO.LPG.LPG</t>
  </si>
  <si>
    <t>TES_per_household.kWh.IE.Res.HH.Thermal.SH.DistrHeat.CO.Elc.Elec</t>
  </si>
  <si>
    <t>TES_per_household.kWh.IE.Res.HH.Thermal.SH.AdvElc</t>
  </si>
  <si>
    <t>TES_per_household.kWh.IE.Res.HH.Thermal.SH.AdvElc.SH</t>
  </si>
  <si>
    <t>TES_per_household.kWh.IE.Res.HH.Thermal.SH.AdvElc.SH.Elec</t>
  </si>
  <si>
    <t>TES_per_household.kWh.IE.Res.HH.Thermal.SH.AdvElc.SC</t>
  </si>
  <si>
    <t>TES_per_household.kWh.IE.Res.HH.Thermal.SH.AdvElc.SC.AC.Elec</t>
  </si>
  <si>
    <t>TES_per_household.kWh.IE.Res.HH.Thermal.SH.AdvElc.WH</t>
  </si>
  <si>
    <t>TES_per_household.kWh.IE.Res.HH.Thermal.SH.AdvElc.WH.LPG.NoSolar.LPG</t>
  </si>
  <si>
    <t>TES_per_household.kWh.IE.Res.HH.Thermal.SH.AdvElc.WH.LPG.Solar</t>
  </si>
  <si>
    <t>TES_per_household.kWh.IE.Res.HH.Thermal.SH.AdvElc.WH.LPG.Solar.LPG</t>
  </si>
  <si>
    <t>TES_per_household.kWh.IE.Res.HH.Thermal.SH.AdvElc.WH.LPG.Solar.Solar</t>
  </si>
  <si>
    <t>TES_per_household.kWh.IE.Res.HH.Thermal.SH.AdvElc.WH.Elc.NoSolar.Elec</t>
  </si>
  <si>
    <t>TES_per_household.kWh.IE.Res.HH.Thermal.SH.AdvElc.WH.Elc.Solar</t>
  </si>
  <si>
    <t>TES_per_household.kWh.IE.Res.HH.Thermal.SH.AdvElc.WH.Elc.Solar.Elec</t>
  </si>
  <si>
    <t>TES_per_household.kWh.IE.Res.HH.Thermal.SH.AdvElc.WH.Elc.Solar.Solar</t>
  </si>
  <si>
    <t>TES_per_household.kWh.IE.Res.HH.Thermal.SH.AdvElc.CO</t>
  </si>
  <si>
    <t>TES_per_household.kWh.IE.Res.HH.Thermal.SH.AdvElc.CO.LPG.LPG</t>
  </si>
  <si>
    <t>TES_per_household.kWh.IE.Res.HH.Thermal.SH.AdvElc.CO.Elc.Elec</t>
  </si>
  <si>
    <t>TES_per_household.kWh.IE.Res.HH.Thermal.SH.ConvElc</t>
  </si>
  <si>
    <t>TES_per_household.kWh.IE.Res.HH.Thermal.SH.ConvElc.SH</t>
  </si>
  <si>
    <t>TES_per_household.kWh.IE.Res.HH.Thermal.SH.ConvElc.SH.Elec</t>
  </si>
  <si>
    <t>TES_per_household.kWh.IE.Res.HH.Thermal.SH.ConvElc.SC</t>
  </si>
  <si>
    <t>TES_per_household.kWh.IE.Res.HH.Thermal.SH.ConvElc.SC.AC.Elec</t>
  </si>
  <si>
    <t>TES_per_household.kWh.IE.Res.HH.Thermal.SH.ConvElc.WH</t>
  </si>
  <si>
    <t>TES_per_household.kWh.IE.Res.HH.Thermal.SH.ConvElc.WH.LPG.NoSolar.LPG</t>
  </si>
  <si>
    <t>TES_per_household.kWh.IE.Res.HH.Thermal.SH.ConvElc.WH.LPG.Solar</t>
  </si>
  <si>
    <t>TES_per_household.kWh.IE.Res.HH.Thermal.SH.ConvElc.WH.LPG.Solar.LPG</t>
  </si>
  <si>
    <t>TES_per_household.kWh.IE.Res.HH.Thermal.SH.ConvElc.WH.LPG.Solar.Solar</t>
  </si>
  <si>
    <t>TES_per_household.kWh.IE.Res.HH.Thermal.SH.ConvElc.WH.Elc.NoSolar.Elec</t>
  </si>
  <si>
    <t>TES_per_household.kWh.IE.Res.HH.Thermal.SH.ConvElc.WH.Elc.Solar</t>
  </si>
  <si>
    <t>TES_per_household.kWh.IE.Res.HH.Thermal.SH.ConvElc.WH.Elc.Solar.Elec</t>
  </si>
  <si>
    <t>TES_per_household.kWh.IE.Res.HH.Thermal.SH.ConvElc.WH.Elc.Solar.Solar</t>
  </si>
  <si>
    <t>TES_per_household.kWh.IE.Res.HH.Thermal.SH.ConvElc.CO</t>
  </si>
  <si>
    <t>TES_per_household.kWh.IE.Res.HH.Thermal.SH.ConvElc.CO.LPG.LPG</t>
  </si>
  <si>
    <t>TES_per_household.kWh.IE.Res.HH.Thermal.SH.ConvElc.CO.Elc.Elec</t>
  </si>
  <si>
    <t>IE - CO2 emissions per household (detailed structure)</t>
  </si>
  <si>
    <t>EMI_per_household.kgCO2.IE.Res.HH.Thermal.SH.Solids</t>
  </si>
  <si>
    <t>EMI_per_household.kgCO2.IE.Res.HH.Thermal.SH.Solids.SH</t>
  </si>
  <si>
    <t>EMI_per_household.kgCO2.IE.Res.HH.Thermal.SH.Solids.SH.Solids</t>
  </si>
  <si>
    <t>EMI_per_household.kgCO2.IE.Res.HH.Thermal.SH.Solids.SH.Elec</t>
  </si>
  <si>
    <t>EMI_per_household.kgCO2.IE.Res.HH.Thermal.SH.Solids.SC</t>
  </si>
  <si>
    <t>EMI_per_household.kgCO2.IE.Res.HH.Thermal.SH.Solids.SC.AC.Elec</t>
  </si>
  <si>
    <t>EMI_per_household.kgCO2.IE.Res.HH.Thermal.SH.Solids.WH</t>
  </si>
  <si>
    <t>EMI_per_household.kgCO2.IE.Res.HH.Thermal.SH.Solids.WH.Solids.NoSolar.Solids</t>
  </si>
  <si>
    <t>EMI_per_household.kgCO2.IE.Res.HH.Thermal.SH.Solids.WH.LPG.NoSolar.LPG</t>
  </si>
  <si>
    <t>EMI_per_household.kgCO2.IE.Res.HH.Thermal.SH.Solids.WH.LPG.Solar</t>
  </si>
  <si>
    <t>EMI_per_household.kgCO2.IE.Res.HH.Thermal.SH.Solids.WH.LPG.Solar.LPG</t>
  </si>
  <si>
    <t>EMI_per_household.kgCO2.IE.Res.HH.Thermal.SH.Solids.WH.LPG.Solar.Solar</t>
  </si>
  <si>
    <t>EMI_per_household.kgCO2.IE.Res.HH.Thermal.SH.Solids.WH.Elc.NoSolar.Elec</t>
  </si>
  <si>
    <t>EMI_per_household.kgCO2.IE.Res.HH.Thermal.SH.Solids.WH.Elc.Solar</t>
  </si>
  <si>
    <t>EMI_per_household.kgCO2.IE.Res.HH.Thermal.SH.Solids.WH.Elc.Solar.Elec</t>
  </si>
  <si>
    <t>EMI_per_household.kgCO2.IE.Res.HH.Thermal.SH.Solids.WH.Elc.Solar.Solar</t>
  </si>
  <si>
    <t>EMI_per_household.kgCO2.IE.Res.HH.Thermal.SH.Solids.CO</t>
  </si>
  <si>
    <t>EMI_per_household.kgCO2.IE.Res.HH.Thermal.SH.Solids.CO.Solids.Solids</t>
  </si>
  <si>
    <t>EMI_per_household.kgCO2.IE.Res.HH.Thermal.SH.Solids.CO.LPG.LPG</t>
  </si>
  <si>
    <t>EMI_per_household.kgCO2.IE.Res.HH.Thermal.SH.Solids.CO.Elc.Elec</t>
  </si>
  <si>
    <t>EMI_per_household.kgCO2.IE.Res.HH.Thermal.SH.LPG</t>
  </si>
  <si>
    <t>EMI_per_household.kgCO2.IE.Res.HH.Thermal.SH.LPG.SH</t>
  </si>
  <si>
    <t>EMI_per_household.kgCO2.IE.Res.HH.Thermal.SH.LPG.SH.LPG</t>
  </si>
  <si>
    <t>EMI_per_household.kgCO2.IE.Res.HH.Thermal.SH.LPG.SH.Elec</t>
  </si>
  <si>
    <t>EMI_per_household.kgCO2.IE.Res.HH.Thermal.SH.LPG.SC</t>
  </si>
  <si>
    <t>EMI_per_household.kgCO2.IE.Res.HH.Thermal.SH.LPG.SC.AC.Elec</t>
  </si>
  <si>
    <t>EMI_per_household.kgCO2.IE.Res.HH.Thermal.SH.LPG.WH</t>
  </si>
  <si>
    <t>EMI_per_household.kgCO2.IE.Res.HH.Thermal.SH.LPG.WH.LPG.NoSolar.LPG</t>
  </si>
  <si>
    <t>EMI_per_household.kgCO2.IE.Res.HH.Thermal.SH.LPG.WH.LPG.Solar</t>
  </si>
  <si>
    <t>EMI_per_household.kgCO2.IE.Res.HH.Thermal.SH.LPG.WH.LPG.Solar.LPG</t>
  </si>
  <si>
    <t>EMI_per_household.kgCO2.IE.Res.HH.Thermal.SH.LPG.WH.LPG.Solar.Solar</t>
  </si>
  <si>
    <t>EMI_per_household.kgCO2.IE.Res.HH.Thermal.SH.LPG.WH.Elc.NoSolar.Elec</t>
  </si>
  <si>
    <t>EMI_per_household.kgCO2.IE.Res.HH.Thermal.SH.LPG.WH.Elc.Solar</t>
  </si>
  <si>
    <t>EMI_per_household.kgCO2.IE.Res.HH.Thermal.SH.LPG.WH.Elc.Solar.Elec</t>
  </si>
  <si>
    <t>EMI_per_household.kgCO2.IE.Res.HH.Thermal.SH.LPG.WH.Elc.Solar.Solar</t>
  </si>
  <si>
    <t>EMI_per_household.kgCO2.IE.Res.HH.Thermal.SH.LPG.CO</t>
  </si>
  <si>
    <t>EMI_per_household.kgCO2.IE.Res.HH.Thermal.SH.LPG.CO.LPG.LPG</t>
  </si>
  <si>
    <t>EMI_per_household.kgCO2.IE.Res.HH.Thermal.SH.LPG.CO.Elc.Elec</t>
  </si>
  <si>
    <t>EMI_per_household.kgCO2.IE.Res.HH.Thermal.SH.Oil</t>
  </si>
  <si>
    <t>EMI_per_household.kgCO2.IE.Res.HH.Thermal.SH.Oil.SH</t>
  </si>
  <si>
    <t>EMI_per_household.kgCO2.IE.Res.HH.Thermal.SH.Oil.SH.Oil</t>
  </si>
  <si>
    <t>EMI_per_household.kgCO2.IE.Res.HH.Thermal.SH.Oil.SH.Elec</t>
  </si>
  <si>
    <t>EMI_per_household.kgCO2.IE.Res.HH.Thermal.SH.Oil.SC</t>
  </si>
  <si>
    <t>EMI_per_household.kgCO2.IE.Res.HH.Thermal.SH.Oil.SC.AC.Elec</t>
  </si>
  <si>
    <t>EMI_per_household.kgCO2.IE.Res.HH.Thermal.SH.Oil.WH</t>
  </si>
  <si>
    <t>EMI_per_household.kgCO2.IE.Res.HH.Thermal.SH.Oil.WH.Oil.NoSolar.Oil</t>
  </si>
  <si>
    <t>EMI_per_household.kgCO2.IE.Res.HH.Thermal.SH.Oil.WH.Oil.Solar</t>
  </si>
  <si>
    <t>EMI_per_household.kgCO2.IE.Res.HH.Thermal.SH.Oil.WH.Oil.Solar.Oil</t>
  </si>
  <si>
    <t>EMI_per_household.kgCO2.IE.Res.HH.Thermal.SH.Oil.WH.Oil.Solar.Solar</t>
  </si>
  <si>
    <t>EMI_per_household.kgCO2.IE.Res.HH.Thermal.SH.Oil.WH.Elc.NoSolar.Elec</t>
  </si>
  <si>
    <t>EMI_per_household.kgCO2.IE.Res.HH.Thermal.SH.Oil.WH.Elc.Solar</t>
  </si>
  <si>
    <t>EMI_per_household.kgCO2.IE.Res.HH.Thermal.SH.Oil.WH.Elc.Solar.Elec</t>
  </si>
  <si>
    <t>EMI_per_household.kgCO2.IE.Res.HH.Thermal.SH.Oil.WH.Elc.Solar.Solar</t>
  </si>
  <si>
    <t>EMI_per_household.kgCO2.IE.Res.HH.Thermal.SH.Oil.CO</t>
  </si>
  <si>
    <t>EMI_per_household.kgCO2.IE.Res.HH.Thermal.SH.Oil.CO.LPG.LPG</t>
  </si>
  <si>
    <t>EMI_per_household.kgCO2.IE.Res.HH.Thermal.SH.Oil.CO.Elc.Elec</t>
  </si>
  <si>
    <t>EMI_per_household.kgCO2.IE.Res.HH.Thermal.SH.Gas</t>
  </si>
  <si>
    <t>EMI_per_household.kgCO2.IE.Res.HH.Thermal.SH.Gas.SH</t>
  </si>
  <si>
    <t>EMI_per_household.kgCO2.IE.Res.HH.Thermal.SH.Gas.SH.Gas</t>
  </si>
  <si>
    <t>EMI_per_household.kgCO2.IE.Res.HH.Thermal.SH.Gas.SH.Elec</t>
  </si>
  <si>
    <t>EMI_per_household.kgCO2.IE.Res.HH.Thermal.SH.Gas.SC</t>
  </si>
  <si>
    <t>EMI_per_household.kgCO2.IE.Res.HH.Thermal.SH.Gas.SC.AC.Elec</t>
  </si>
  <si>
    <t>EMI_per_household.kgCO2.IE.Res.HH.Thermal.SH.Gas.WH</t>
  </si>
  <si>
    <t>EMI_per_household.kgCO2.IE.Res.HH.Thermal.SH.Gas.WH.Gas.NoSolar.Gas</t>
  </si>
  <si>
    <t>EMI_per_household.kgCO2.IE.Res.HH.Thermal.SH.Gas.WH.Gas.Solar</t>
  </si>
  <si>
    <t>EMI_per_household.kgCO2.IE.Res.HH.Thermal.SH.Gas.WH.Gas.Solar.Gas</t>
  </si>
  <si>
    <t>EMI_per_household.kgCO2.IE.Res.HH.Thermal.SH.Gas.WH.Gas.Solar.Solar</t>
  </si>
  <si>
    <t>EMI_per_household.kgCO2.IE.Res.HH.Thermal.SH.Gas.WH.Elc.NoSolar.Elec</t>
  </si>
  <si>
    <t>EMI_per_household.kgCO2.IE.Res.HH.Thermal.SH.Gas.WH.Elc.Solar</t>
  </si>
  <si>
    <t>EMI_per_household.kgCO2.IE.Res.HH.Thermal.SH.Gas.WH.Elc.Solar.Elec</t>
  </si>
  <si>
    <t>EMI_per_household.kgCO2.IE.Res.HH.Thermal.SH.Gas.WH.Elc.Solar.Solar</t>
  </si>
  <si>
    <t>EMI_per_household.kgCO2.IE.Res.HH.Thermal.SH.Gas.CO</t>
  </si>
  <si>
    <t>EMI_per_household.kgCO2.IE.Res.HH.Thermal.SH.Gas.CO.Gas.Gas</t>
  </si>
  <si>
    <t>EMI_per_household.kgCO2.IE.Res.HH.Thermal.SH.Gas.CO.Elc.Elec</t>
  </si>
  <si>
    <t>EMI_per_household.kgCO2.IE.Res.HH.Thermal.SH.Biomass</t>
  </si>
  <si>
    <t>EMI_per_household.kgCO2.IE.Res.HH.Thermal.SH.Biomass.SH</t>
  </si>
  <si>
    <t>EMI_per_household.kgCO2.IE.Res.HH.Thermal.SH.Biomass.SH.Biomass</t>
  </si>
  <si>
    <t>EMI_per_household.kgCO2.IE.Res.HH.Thermal.SH.Biomass.SH.Elec</t>
  </si>
  <si>
    <t>EMI_per_household.kgCO2.IE.Res.HH.Thermal.SH.Biomass.SC</t>
  </si>
  <si>
    <t>EMI_per_household.kgCO2.IE.Res.HH.Thermal.SH.Biomass.SC.AC.Elec</t>
  </si>
  <si>
    <t>EMI_per_household.kgCO2.IE.Res.HH.Thermal.SH.Biomass.WH</t>
  </si>
  <si>
    <t>EMI_per_household.kgCO2.IE.Res.HH.Thermal.SH.Biomass.WH.Biomass.NoSolar.Biomass</t>
  </si>
  <si>
    <t>EMI_per_household.kgCO2.IE.Res.HH.Thermal.SH.Biomass.WH.Biomass.Solar</t>
  </si>
  <si>
    <t>EMI_per_household.kgCO2.IE.Res.HH.Thermal.SH.Biomass.WH.Biomass.Solar.Biomass</t>
  </si>
  <si>
    <t>EMI_per_household.kgCO2.IE.Res.HH.Thermal.SH.Biomass.WH.Biomass.Solar.Solar</t>
  </si>
  <si>
    <t>EMI_per_household.kgCO2.IE.Res.HH.Thermal.SH.Biomass.WH.LPG.NoSolar.LPG</t>
  </si>
  <si>
    <t>EMI_per_household.kgCO2.IE.Res.HH.Thermal.SH.Biomass.WH.LPG.Solar</t>
  </si>
  <si>
    <t>EMI_per_household.kgCO2.IE.Res.HH.Thermal.SH.Biomass.WH.LPG.Solar.LPG</t>
  </si>
  <si>
    <t>EMI_per_household.kgCO2.IE.Res.HH.Thermal.SH.Biomass.WH.LPG.Solar.Solar</t>
  </si>
  <si>
    <t>EMI_per_household.kgCO2.IE.Res.HH.Thermal.SH.Biomass.WH.Elc.NoSolar.Elec</t>
  </si>
  <si>
    <t>EMI_per_household.kgCO2.IE.Res.HH.Thermal.SH.Biomass.WH.Elc.Solar</t>
  </si>
  <si>
    <t>EMI_per_household.kgCO2.IE.Res.HH.Thermal.SH.Biomass.WH.Elc.Solar.Elec</t>
  </si>
  <si>
    <t>EMI_per_household.kgCO2.IE.Res.HH.Thermal.SH.Biomass.WH.Elc.Solar.Solar</t>
  </si>
  <si>
    <t>EMI_per_household.kgCO2.IE.Res.HH.Thermal.SH.Biomass.CO</t>
  </si>
  <si>
    <t>EMI_per_household.kgCO2.IE.Res.HH.Thermal.SH.Biomass.CO.Biomass.Biomass</t>
  </si>
  <si>
    <t>EMI_per_household.kgCO2.IE.Res.HH.Thermal.SH.Biomass.CO.LPG.LPG</t>
  </si>
  <si>
    <t>EMI_per_household.kgCO2.IE.Res.HH.Thermal.SH.Biomass.CO.Elc.Elec</t>
  </si>
  <si>
    <t>EMI_per_household.kgCO2.IE.Res.HH.Thermal.SH.Geo</t>
  </si>
  <si>
    <t>EMI_per_household.kgCO2.IE.Res.HH.Thermal.SH.Geo.SH</t>
  </si>
  <si>
    <t>EMI_per_household.kgCO2.IE.Res.HH.Thermal.SH.Geo.SH.Geo</t>
  </si>
  <si>
    <t>EMI_per_household.kgCO2.IE.Res.HH.Thermal.SH.Geo.SH.Elec</t>
  </si>
  <si>
    <t>EMI_per_household.kgCO2.IE.Res.HH.Thermal.SH.Geo.SC</t>
  </si>
  <si>
    <t>EMI_per_household.kgCO2.IE.Res.HH.Thermal.SH.Geo.SC.AC.Elec</t>
  </si>
  <si>
    <t>EMI_per_household.kgCO2.IE.Res.HH.Thermal.SH.Geo.WH</t>
  </si>
  <si>
    <t>EMI_per_household.kgCO2.IE.Res.HH.Thermal.SH.Geo.WH.Geo.NoSolar.Geo</t>
  </si>
  <si>
    <t>EMI_per_household.kgCO2.IE.Res.HH.Thermal.SH.Geo.WH.Geo.Solar</t>
  </si>
  <si>
    <t>EMI_per_household.kgCO2.IE.Res.HH.Thermal.SH.Geo.WH.Geo.Solar.Geo</t>
  </si>
  <si>
    <t>EMI_per_household.kgCO2.IE.Res.HH.Thermal.SH.Geo.WH.Geo.Solar.Solar</t>
  </si>
  <si>
    <t>EMI_per_household.kgCO2.IE.Res.HH.Thermal.SH.Geo.WH.Elc.NoSolar.Elec</t>
  </si>
  <si>
    <t>EMI_per_household.kgCO2.IE.Res.HH.Thermal.SH.Geo.WH.Elc.Solar</t>
  </si>
  <si>
    <t>EMI_per_household.kgCO2.IE.Res.HH.Thermal.SH.Geo.WH.Elc.Solar.Elec</t>
  </si>
  <si>
    <t>EMI_per_household.kgCO2.IE.Res.HH.Thermal.SH.Geo.WH.Elc.Solar.Solar</t>
  </si>
  <si>
    <t>EMI_per_household.kgCO2.IE.Res.HH.Thermal.SH.Geo.CO</t>
  </si>
  <si>
    <t>EMI_per_household.kgCO2.IE.Res.HH.Thermal.SH.Geo.CO.LPG.LPG</t>
  </si>
  <si>
    <t>EMI_per_household.kgCO2.IE.Res.HH.Thermal.SH.Geo.CO.Elc.Elec</t>
  </si>
  <si>
    <t>EMI_per_household.kgCO2.IE.Res.HH.Thermal.SH.DistrHeat</t>
  </si>
  <si>
    <t>EMI_per_household.kgCO2.IE.Res.HH.Thermal.SH.DistrHeat.SH</t>
  </si>
  <si>
    <t>EMI_per_household.kgCO2.IE.Res.HH.Thermal.SH.DistrHeat.SH.Steam_Distr</t>
  </si>
  <si>
    <t>EMI_per_household.kgCO2.IE.Res.HH.Thermal.SH.DistrHeat.SH.Elec</t>
  </si>
  <si>
    <t>EMI_per_household.kgCO2.IE.Res.HH.Thermal.SH.DistrHeat.SC</t>
  </si>
  <si>
    <t>EMI_per_household.kgCO2.IE.Res.HH.Thermal.SH.DistrHeat.SC.AC.Elec</t>
  </si>
  <si>
    <t>EMI_per_household.kgCO2.IE.Res.HH.Thermal.SH.DistrHeat.WH</t>
  </si>
  <si>
    <t>EMI_per_household.kgCO2.IE.Res.HH.Thermal.SH.DistrHeat.WH.DistrHeat.NoSolar.Steam_Distr</t>
  </si>
  <si>
    <t>EMI_per_household.kgCO2.IE.Res.HH.Thermal.SH.DistrHeat.WH.DistrHeat.Solar</t>
  </si>
  <si>
    <t>EMI_per_household.kgCO2.IE.Res.HH.Thermal.SH.DistrHeat.WH.DistrHeat.Solar.Steam_Distr</t>
  </si>
  <si>
    <t>EMI_per_household.kgCO2.IE.Res.HH.Thermal.SH.DistrHeat.WH.DistrHeat.Solar.Solar</t>
  </si>
  <si>
    <t>EMI_per_household.kgCO2.IE.Res.HH.Thermal.SH.DistrHeat.WH.Elc.NoSolar.Elec</t>
  </si>
  <si>
    <t>EMI_per_household.kgCO2.IE.Res.HH.Thermal.SH.DistrHeat.WH.Elc.Solar</t>
  </si>
  <si>
    <t>EMI_per_household.kgCO2.IE.Res.HH.Thermal.SH.DistrHeat.WH.Elc.Solar.Elec</t>
  </si>
  <si>
    <t>EMI_per_household.kgCO2.IE.Res.HH.Thermal.SH.DistrHeat.WH.Elc.Solar.Solar</t>
  </si>
  <si>
    <t>EMI_per_household.kgCO2.IE.Res.HH.Thermal.SH.DistrHeat.CO</t>
  </si>
  <si>
    <t>EMI_per_household.kgCO2.IE.Res.HH.Thermal.SH.DistrHeat.CO.LPG.LPG</t>
  </si>
  <si>
    <t>EMI_per_household.kgCO2.IE.Res.HH.Thermal.SH.DistrHeat.CO.Elc.Elec</t>
  </si>
  <si>
    <t>EMI_per_household.kgCO2.IE.Res.HH.Thermal.SH.AdvElc</t>
  </si>
  <si>
    <t>EMI_per_household.kgCO2.IE.Res.HH.Thermal.SH.AdvElc.SH</t>
  </si>
  <si>
    <t>EMI_per_household.kgCO2.IE.Res.HH.Thermal.SH.AdvElc.SH.Elec</t>
  </si>
  <si>
    <t>EMI_per_household.kgCO2.IE.Res.HH.Thermal.SH.AdvElc.SC</t>
  </si>
  <si>
    <t>EMI_per_household.kgCO2.IE.Res.HH.Thermal.SH.AdvElc.SC.AC.Elec</t>
  </si>
  <si>
    <t>EMI_per_household.kgCO2.IE.Res.HH.Thermal.SH.AdvElc.WH</t>
  </si>
  <si>
    <t>EMI_per_household.kgCO2.IE.Res.HH.Thermal.SH.AdvElc.WH.LPG.NoSolar.LPG</t>
  </si>
  <si>
    <t>EMI_per_household.kgCO2.IE.Res.HH.Thermal.SH.AdvElc.WH.LPG.Solar</t>
  </si>
  <si>
    <t>EMI_per_household.kgCO2.IE.Res.HH.Thermal.SH.AdvElc.WH.LPG.Solar.LPG</t>
  </si>
  <si>
    <t>EMI_per_household.kgCO2.IE.Res.HH.Thermal.SH.AdvElc.WH.LPG.Solar.Solar</t>
  </si>
  <si>
    <t>EMI_per_household.kgCO2.IE.Res.HH.Thermal.SH.AdvElc.WH.Elc.NoSolar.Elec</t>
  </si>
  <si>
    <t>EMI_per_household.kgCO2.IE.Res.HH.Thermal.SH.AdvElc.WH.Elc.Solar</t>
  </si>
  <si>
    <t>EMI_per_household.kgCO2.IE.Res.HH.Thermal.SH.AdvElc.WH.Elc.Solar.Elec</t>
  </si>
  <si>
    <t>EMI_per_household.kgCO2.IE.Res.HH.Thermal.SH.AdvElc.WH.Elc.Solar.Solar</t>
  </si>
  <si>
    <t>EMI_per_household.kgCO2.IE.Res.HH.Thermal.SH.AdvElc.CO</t>
  </si>
  <si>
    <t>EMI_per_household.kgCO2.IE.Res.HH.Thermal.SH.AdvElc.CO.LPG.LPG</t>
  </si>
  <si>
    <t>EMI_per_household.kgCO2.IE.Res.HH.Thermal.SH.AdvElc.CO.Elc.Elec</t>
  </si>
  <si>
    <t>EMI_per_household.kgCO2.IE.Res.HH.Thermal.SH.ConvElc</t>
  </si>
  <si>
    <t>EMI_per_household.kgCO2.IE.Res.HH.Thermal.SH.ConvElc.SH</t>
  </si>
  <si>
    <t>EMI_per_household.kgCO2.IE.Res.HH.Thermal.SH.ConvElc.SH.Elec</t>
  </si>
  <si>
    <t>EMI_per_household.kgCO2.IE.Res.HH.Thermal.SH.ConvElc.SC</t>
  </si>
  <si>
    <t>EMI_per_household.kgCO2.IE.Res.HH.Thermal.SH.ConvElc.SC.AC.Elec</t>
  </si>
  <si>
    <t>EMI_per_household.kgCO2.IE.Res.HH.Thermal.SH.ConvElc.WH</t>
  </si>
  <si>
    <t>EMI_per_household.kgCO2.IE.Res.HH.Thermal.SH.ConvElc.WH.LPG.NoSolar.LPG</t>
  </si>
  <si>
    <t>EMI_per_household.kgCO2.IE.Res.HH.Thermal.SH.ConvElc.WH.LPG.Solar</t>
  </si>
  <si>
    <t>EMI_per_household.kgCO2.IE.Res.HH.Thermal.SH.ConvElc.WH.LPG.Solar.LPG</t>
  </si>
  <si>
    <t>EMI_per_household.kgCO2.IE.Res.HH.Thermal.SH.ConvElc.WH.LPG.Solar.Solar</t>
  </si>
  <si>
    <t>EMI_per_household.kgCO2.IE.Res.HH.Thermal.SH.ConvElc.WH.Elc.NoSolar.Elec</t>
  </si>
  <si>
    <t>EMI_per_household.kgCO2.IE.Res.HH.Thermal.SH.ConvElc.WH.Elc.Solar</t>
  </si>
  <si>
    <t>EMI_per_household.kgCO2.IE.Res.HH.Thermal.SH.ConvElc.WH.Elc.Solar.Elec</t>
  </si>
  <si>
    <t>EMI_per_household.kgCO2.IE.Res.HH.Thermal.SH.ConvElc.WH.Elc.Solar.Solar</t>
  </si>
  <si>
    <t>EMI_per_household.kgCO2.IE.Res.HH.Thermal.SH.ConvElc.CO</t>
  </si>
  <si>
    <t>EMI_per_household.kgCO2.IE.Res.HH.Thermal.SH.ConvElc.CO.LPG.LPG</t>
  </si>
  <si>
    <t>EMI_per_household.kgCO2.IE.Res.HH.Thermal.SH.ConvElc.CO.Elc.Elec</t>
  </si>
  <si>
    <t>IE - Final energy consumption per surface area (detailed structure)</t>
  </si>
  <si>
    <t>FEC_per_sqm.kWh.IE.Res.HH.Thermal.SH.Solids</t>
  </si>
  <si>
    <t>FEC_per_sqm.kWh.IE.Res.HH.Thermal.SH.Solids.SH</t>
  </si>
  <si>
    <t>FEC_per_sqm.kWh.IE.Res.HH.Thermal.SH.Solids.SH.Solids</t>
  </si>
  <si>
    <t>FEC_per_sqm.kWh.IE.Res.HH.Thermal.SH.Solids.SH.Elec</t>
  </si>
  <si>
    <t>FEC_per_sqm.kWh.IE.Res.HH.Thermal.SH.Solids.SC</t>
  </si>
  <si>
    <t>FEC_per_sqm.kWh.IE.Res.HH.Thermal.SH.Solids.SC.AC.Elec</t>
  </si>
  <si>
    <t>FEC_per_sqm.kWh.IE.Res.HH.Thermal.SH.Solids.WH</t>
  </si>
  <si>
    <t>FEC_per_sqm.kWh.IE.Res.HH.Thermal.SH.Solids.WH.Solids.NoSolar.Solids</t>
  </si>
  <si>
    <t>FEC_per_sqm.kWh.IE.Res.HH.Thermal.SH.Solids.WH.LPG.NoSolar.LPG</t>
  </si>
  <si>
    <t>FEC_per_sqm.kWh.IE.Res.HH.Thermal.SH.Solids.WH.LPG.Solar</t>
  </si>
  <si>
    <t>FEC_per_sqm.kWh.IE.Res.HH.Thermal.SH.Solids.WH.LPG.Solar.LPG</t>
  </si>
  <si>
    <t>FEC_per_sqm.kWh.IE.Res.HH.Thermal.SH.Solids.WH.LPG.Solar.Solar</t>
  </si>
  <si>
    <t>FEC_per_sqm.kWh.IE.Res.HH.Thermal.SH.Solids.WH.Elc.NoSolar.Elec</t>
  </si>
  <si>
    <t>FEC_per_sqm.kWh.IE.Res.HH.Thermal.SH.Solids.WH.Elc.Solar</t>
  </si>
  <si>
    <t>FEC_per_sqm.kWh.IE.Res.HH.Thermal.SH.Solids.WH.Elc.Solar.Elec</t>
  </si>
  <si>
    <t>FEC_per_sqm.kWh.IE.Res.HH.Thermal.SH.Solids.WH.Elc.Solar.Solar</t>
  </si>
  <si>
    <t>FEC_per_sqm.kWh.IE.Res.HH.Thermal.SH.Solids.CO</t>
  </si>
  <si>
    <t>FEC_per_sqm.kWh.IE.Res.HH.Thermal.SH.Solids.CO.Solids.Solids</t>
  </si>
  <si>
    <t>FEC_per_sqm.kWh.IE.Res.HH.Thermal.SH.Solids.CO.LPG.LPG</t>
  </si>
  <si>
    <t>FEC_per_sqm.kWh.IE.Res.HH.Thermal.SH.Solids.CO.Elc.Elec</t>
  </si>
  <si>
    <t>FEC_per_sqm.kWh.IE.Res.HH.Thermal.SH.LPG</t>
  </si>
  <si>
    <t>FEC_per_sqm.kWh.IE.Res.HH.Thermal.SH.LPG.SH</t>
  </si>
  <si>
    <t>FEC_per_sqm.kWh.IE.Res.HH.Thermal.SH.LPG.SH.LPG</t>
  </si>
  <si>
    <t>FEC_per_sqm.kWh.IE.Res.HH.Thermal.SH.LPG.SH.Elec</t>
  </si>
  <si>
    <t>FEC_per_sqm.kWh.IE.Res.HH.Thermal.SH.LPG.SC</t>
  </si>
  <si>
    <t>FEC_per_sqm.kWh.IE.Res.HH.Thermal.SH.LPG.SC.AC.Elec</t>
  </si>
  <si>
    <t>FEC_per_sqm.kWh.IE.Res.HH.Thermal.SH.LPG.WH</t>
  </si>
  <si>
    <t>FEC_per_sqm.kWh.IE.Res.HH.Thermal.SH.LPG.WH.LPG.NoSolar.LPG</t>
  </si>
  <si>
    <t>FEC_per_sqm.kWh.IE.Res.HH.Thermal.SH.LPG.WH.LPG.Solar</t>
  </si>
  <si>
    <t>FEC_per_sqm.kWh.IE.Res.HH.Thermal.SH.LPG.WH.LPG.Solar.LPG</t>
  </si>
  <si>
    <t>FEC_per_sqm.kWh.IE.Res.HH.Thermal.SH.LPG.WH.LPG.Solar.Solar</t>
  </si>
  <si>
    <t>FEC_per_sqm.kWh.IE.Res.HH.Thermal.SH.LPG.WH.Elc.NoSolar.Elec</t>
  </si>
  <si>
    <t>FEC_per_sqm.kWh.IE.Res.HH.Thermal.SH.LPG.WH.Elc.Solar</t>
  </si>
  <si>
    <t>FEC_per_sqm.kWh.IE.Res.HH.Thermal.SH.LPG.WH.Elc.Solar.Elec</t>
  </si>
  <si>
    <t>FEC_per_sqm.kWh.IE.Res.HH.Thermal.SH.LPG.WH.Elc.Solar.Solar</t>
  </si>
  <si>
    <t>FEC_per_sqm.kWh.IE.Res.HH.Thermal.SH.LPG.CO</t>
  </si>
  <si>
    <t>FEC_per_sqm.kWh.IE.Res.HH.Thermal.SH.LPG.CO.LPG.LPG</t>
  </si>
  <si>
    <t>FEC_per_sqm.kWh.IE.Res.HH.Thermal.SH.LPG.CO.Elc.Elec</t>
  </si>
  <si>
    <t>FEC_per_sqm.kWh.IE.Res.HH.Thermal.SH.Oil</t>
  </si>
  <si>
    <t>FEC_per_sqm.kWh.IE.Res.HH.Thermal.SH.Oil.SH</t>
  </si>
  <si>
    <t>FEC_per_sqm.kWh.IE.Res.HH.Thermal.SH.Oil.SH.Oil</t>
  </si>
  <si>
    <t>FEC_per_sqm.kWh.IE.Res.HH.Thermal.SH.Oil.SH.Elec</t>
  </si>
  <si>
    <t>FEC_per_sqm.kWh.IE.Res.HH.Thermal.SH.Oil.SC</t>
  </si>
  <si>
    <t>FEC_per_sqm.kWh.IE.Res.HH.Thermal.SH.Oil.SC.AC.Elec</t>
  </si>
  <si>
    <t>FEC_per_sqm.kWh.IE.Res.HH.Thermal.SH.Oil.WH</t>
  </si>
  <si>
    <t>FEC_per_sqm.kWh.IE.Res.HH.Thermal.SH.Oil.WH.Oil.NoSolar.Oil</t>
  </si>
  <si>
    <t>FEC_per_sqm.kWh.IE.Res.HH.Thermal.SH.Oil.WH.Oil.Solar</t>
  </si>
  <si>
    <t>FEC_per_sqm.kWh.IE.Res.HH.Thermal.SH.Oil.WH.Oil.Solar.Oil</t>
  </si>
  <si>
    <t>FEC_per_sqm.kWh.IE.Res.HH.Thermal.SH.Oil.WH.Oil.Solar.Solar</t>
  </si>
  <si>
    <t>FEC_per_sqm.kWh.IE.Res.HH.Thermal.SH.Oil.WH.Elc.NoSolar.Elec</t>
  </si>
  <si>
    <t>FEC_per_sqm.kWh.IE.Res.HH.Thermal.SH.Oil.WH.Elc.Solar</t>
  </si>
  <si>
    <t>FEC_per_sqm.kWh.IE.Res.HH.Thermal.SH.Oil.WH.Elc.Solar.Elec</t>
  </si>
  <si>
    <t>FEC_per_sqm.kWh.IE.Res.HH.Thermal.SH.Oil.WH.Elc.Solar.Solar</t>
  </si>
  <si>
    <t>FEC_per_sqm.kWh.IE.Res.HH.Thermal.SH.Oil.CO</t>
  </si>
  <si>
    <t>FEC_per_sqm.kWh.IE.Res.HH.Thermal.SH.Oil.CO.LPG.LPG</t>
  </si>
  <si>
    <t>FEC_per_sqm.kWh.IE.Res.HH.Thermal.SH.Oil.CO.Elc.Elec</t>
  </si>
  <si>
    <t>FEC_per_sqm.kWh.IE.Res.HH.Thermal.SH.Gas</t>
  </si>
  <si>
    <t>FEC_per_sqm.kWh.IE.Res.HH.Thermal.SH.Gas.SH</t>
  </si>
  <si>
    <t>FEC_per_sqm.kWh.IE.Res.HH.Thermal.SH.Gas.SH.Gas</t>
  </si>
  <si>
    <t>FEC_per_sqm.kWh.IE.Res.HH.Thermal.SH.Gas.SH.Elec</t>
  </si>
  <si>
    <t>FEC_per_sqm.kWh.IE.Res.HH.Thermal.SH.Gas.SC</t>
  </si>
  <si>
    <t>FEC_per_sqm.kWh.IE.Res.HH.Thermal.SH.Gas.SC.AC.Elec</t>
  </si>
  <si>
    <t>FEC_per_sqm.kWh.IE.Res.HH.Thermal.SH.Gas.WH</t>
  </si>
  <si>
    <t>FEC_per_sqm.kWh.IE.Res.HH.Thermal.SH.Gas.WH.Gas.NoSolar.Gas</t>
  </si>
  <si>
    <t>FEC_per_sqm.kWh.IE.Res.HH.Thermal.SH.Gas.WH.Gas.Solar</t>
  </si>
  <si>
    <t>FEC_per_sqm.kWh.IE.Res.HH.Thermal.SH.Gas.WH.Gas.Solar.Gas</t>
  </si>
  <si>
    <t>FEC_per_sqm.kWh.IE.Res.HH.Thermal.SH.Gas.WH.Gas.Solar.Solar</t>
  </si>
  <si>
    <t>FEC_per_sqm.kWh.IE.Res.HH.Thermal.SH.Gas.WH.Elc.NoSolar.Elec</t>
  </si>
  <si>
    <t>FEC_per_sqm.kWh.IE.Res.HH.Thermal.SH.Gas.WH.Elc.Solar</t>
  </si>
  <si>
    <t>FEC_per_sqm.kWh.IE.Res.HH.Thermal.SH.Gas.WH.Elc.Solar.Elec</t>
  </si>
  <si>
    <t>FEC_per_sqm.kWh.IE.Res.HH.Thermal.SH.Gas.WH.Elc.Solar.Solar</t>
  </si>
  <si>
    <t>FEC_per_sqm.kWh.IE.Res.HH.Thermal.SH.Gas.CO</t>
  </si>
  <si>
    <t>FEC_per_sqm.kWh.IE.Res.HH.Thermal.SH.Gas.CO.Gas.Gas</t>
  </si>
  <si>
    <t>FEC_per_sqm.kWh.IE.Res.HH.Thermal.SH.Gas.CO.Elc.Elec</t>
  </si>
  <si>
    <t>FEC_per_sqm.kWh.IE.Res.HH.Thermal.SH.Biomass</t>
  </si>
  <si>
    <t>FEC_per_sqm.kWh.IE.Res.HH.Thermal.SH.Biomass.SH</t>
  </si>
  <si>
    <t>FEC_per_sqm.kWh.IE.Res.HH.Thermal.SH.Biomass.SH.Biomass</t>
  </si>
  <si>
    <t>FEC_per_sqm.kWh.IE.Res.HH.Thermal.SH.Biomass.SH.Elec</t>
  </si>
  <si>
    <t>FEC_per_sqm.kWh.IE.Res.HH.Thermal.SH.Biomass.SC</t>
  </si>
  <si>
    <t>FEC_per_sqm.kWh.IE.Res.HH.Thermal.SH.Biomass.SC.AC.Elec</t>
  </si>
  <si>
    <t>FEC_per_sqm.kWh.IE.Res.HH.Thermal.SH.Biomass.WH</t>
  </si>
  <si>
    <t>FEC_per_sqm.kWh.IE.Res.HH.Thermal.SH.Biomass.WH.Biomass.NoSolar.Biomass</t>
  </si>
  <si>
    <t>FEC_per_sqm.kWh.IE.Res.HH.Thermal.SH.Biomass.WH.Biomass.Solar</t>
  </si>
  <si>
    <t>FEC_per_sqm.kWh.IE.Res.HH.Thermal.SH.Biomass.WH.Biomass.Solar.Biomass</t>
  </si>
  <si>
    <t>FEC_per_sqm.kWh.IE.Res.HH.Thermal.SH.Biomass.WH.Biomass.Solar.Solar</t>
  </si>
  <si>
    <t>FEC_per_sqm.kWh.IE.Res.HH.Thermal.SH.Biomass.WH.LPG.NoSolar.LPG</t>
  </si>
  <si>
    <t>FEC_per_sqm.kWh.IE.Res.HH.Thermal.SH.Biomass.WH.LPG.Solar</t>
  </si>
  <si>
    <t>FEC_per_sqm.kWh.IE.Res.HH.Thermal.SH.Biomass.WH.LPG.Solar.LPG</t>
  </si>
  <si>
    <t>FEC_per_sqm.kWh.IE.Res.HH.Thermal.SH.Biomass.WH.LPG.Solar.Solar</t>
  </si>
  <si>
    <t>FEC_per_sqm.kWh.IE.Res.HH.Thermal.SH.Biomass.WH.Elc.NoSolar.Elec</t>
  </si>
  <si>
    <t>FEC_per_sqm.kWh.IE.Res.HH.Thermal.SH.Biomass.WH.Elc.Solar</t>
  </si>
  <si>
    <t>FEC_per_sqm.kWh.IE.Res.HH.Thermal.SH.Biomass.WH.Elc.Solar.Elec</t>
  </si>
  <si>
    <t>FEC_per_sqm.kWh.IE.Res.HH.Thermal.SH.Biomass.WH.Elc.Solar.Solar</t>
  </si>
  <si>
    <t>FEC_per_sqm.kWh.IE.Res.HH.Thermal.SH.Biomass.CO</t>
  </si>
  <si>
    <t>FEC_per_sqm.kWh.IE.Res.HH.Thermal.SH.Biomass.CO.Biomass.Biomass</t>
  </si>
  <si>
    <t>FEC_per_sqm.kWh.IE.Res.HH.Thermal.SH.Biomass.CO.LPG.LPG</t>
  </si>
  <si>
    <t>FEC_per_sqm.kWh.IE.Res.HH.Thermal.SH.Biomass.CO.Elc.Elec</t>
  </si>
  <si>
    <t>FEC_per_sqm.kWh.IE.Res.HH.Thermal.SH.Geo</t>
  </si>
  <si>
    <t>FEC_per_sqm.kWh.IE.Res.HH.Thermal.SH.Geo.SH</t>
  </si>
  <si>
    <t>FEC_per_sqm.kWh.IE.Res.HH.Thermal.SH.Geo.SH.Geo</t>
  </si>
  <si>
    <t>FEC_per_sqm.kWh.IE.Res.HH.Thermal.SH.Geo.SH.Elec</t>
  </si>
  <si>
    <t>FEC_per_sqm.kWh.IE.Res.HH.Thermal.SH.Geo.SC</t>
  </si>
  <si>
    <t>FEC_per_sqm.kWh.IE.Res.HH.Thermal.SH.Geo.SC.AC.Elec</t>
  </si>
  <si>
    <t>FEC_per_sqm.kWh.IE.Res.HH.Thermal.SH.Geo.WH</t>
  </si>
  <si>
    <t>FEC_per_sqm.kWh.IE.Res.HH.Thermal.SH.Geo.WH.Geo.NoSolar.Geo</t>
  </si>
  <si>
    <t>FEC_per_sqm.kWh.IE.Res.HH.Thermal.SH.Geo.WH.Geo.Solar</t>
  </si>
  <si>
    <t>FEC_per_sqm.kWh.IE.Res.HH.Thermal.SH.Geo.WH.Geo.Solar.Geo</t>
  </si>
  <si>
    <t>FEC_per_sqm.kWh.IE.Res.HH.Thermal.SH.Geo.WH.Geo.Solar.Solar</t>
  </si>
  <si>
    <t>FEC_per_sqm.kWh.IE.Res.HH.Thermal.SH.Geo.WH.Elc.NoSolar.Elec</t>
  </si>
  <si>
    <t>FEC_per_sqm.kWh.IE.Res.HH.Thermal.SH.Geo.WH.Elc.Solar</t>
  </si>
  <si>
    <t>FEC_per_sqm.kWh.IE.Res.HH.Thermal.SH.Geo.WH.Elc.Solar.Elec</t>
  </si>
  <si>
    <t>FEC_per_sqm.kWh.IE.Res.HH.Thermal.SH.Geo.WH.Elc.Solar.Solar</t>
  </si>
  <si>
    <t>FEC_per_sqm.kWh.IE.Res.HH.Thermal.SH.Geo.CO</t>
  </si>
  <si>
    <t>FEC_per_sqm.kWh.IE.Res.HH.Thermal.SH.Geo.CO.LPG.LPG</t>
  </si>
  <si>
    <t>FEC_per_sqm.kWh.IE.Res.HH.Thermal.SH.Geo.CO.Elc.Elec</t>
  </si>
  <si>
    <t>FEC_per_sqm.kWh.IE.Res.HH.Thermal.SH.DistrHeat</t>
  </si>
  <si>
    <t>FEC_per_sqm.kWh.IE.Res.HH.Thermal.SH.DistrHeat.SH</t>
  </si>
  <si>
    <t>FEC_per_sqm.kWh.IE.Res.HH.Thermal.SH.DistrHeat.SH.Steam_Distr</t>
  </si>
  <si>
    <t>FEC_per_sqm.kWh.IE.Res.HH.Thermal.SH.DistrHeat.SH.Elec</t>
  </si>
  <si>
    <t>FEC_per_sqm.kWh.IE.Res.HH.Thermal.SH.DistrHeat.SC</t>
  </si>
  <si>
    <t>FEC_per_sqm.kWh.IE.Res.HH.Thermal.SH.DistrHeat.SC.AC.Elec</t>
  </si>
  <si>
    <t>FEC_per_sqm.kWh.IE.Res.HH.Thermal.SH.DistrHeat.WH</t>
  </si>
  <si>
    <t>FEC_per_sqm.kWh.IE.Res.HH.Thermal.SH.DistrHeat.WH.DistrHeat.NoSolar.Steam_Distr</t>
  </si>
  <si>
    <t>FEC_per_sqm.kWh.IE.Res.HH.Thermal.SH.DistrHeat.WH.DistrHeat.Solar</t>
  </si>
  <si>
    <t>FEC_per_sqm.kWh.IE.Res.HH.Thermal.SH.DistrHeat.WH.DistrHeat.Solar.Steam_Distr</t>
  </si>
  <si>
    <t>FEC_per_sqm.kWh.IE.Res.HH.Thermal.SH.DistrHeat.WH.DistrHeat.Solar.Solar</t>
  </si>
  <si>
    <t>FEC_per_sqm.kWh.IE.Res.HH.Thermal.SH.DistrHeat.WH.Elc.NoSolar.Elec</t>
  </si>
  <si>
    <t>FEC_per_sqm.kWh.IE.Res.HH.Thermal.SH.DistrHeat.WH.Elc.Solar</t>
  </si>
  <si>
    <t>FEC_per_sqm.kWh.IE.Res.HH.Thermal.SH.DistrHeat.WH.Elc.Solar.Elec</t>
  </si>
  <si>
    <t>FEC_per_sqm.kWh.IE.Res.HH.Thermal.SH.DistrHeat.WH.Elc.Solar.Solar</t>
  </si>
  <si>
    <t>FEC_per_sqm.kWh.IE.Res.HH.Thermal.SH.DistrHeat.CO</t>
  </si>
  <si>
    <t>FEC_per_sqm.kWh.IE.Res.HH.Thermal.SH.DistrHeat.CO.LPG.LPG</t>
  </si>
  <si>
    <t>FEC_per_sqm.kWh.IE.Res.HH.Thermal.SH.DistrHeat.CO.Elc.Elec</t>
  </si>
  <si>
    <t>FEC_per_sqm.kWh.IE.Res.HH.Thermal.SH.AdvElc</t>
  </si>
  <si>
    <t>FEC_per_sqm.kWh.IE.Res.HH.Thermal.SH.AdvElc.SH</t>
  </si>
  <si>
    <t>FEC_per_sqm.kWh.IE.Res.HH.Thermal.SH.AdvElc.SH.Elec</t>
  </si>
  <si>
    <t>FEC_per_sqm.kWh.IE.Res.HH.Thermal.SH.AdvElc.SC</t>
  </si>
  <si>
    <t>FEC_per_sqm.kWh.IE.Res.HH.Thermal.SH.AdvElc.SC.AC.Elec</t>
  </si>
  <si>
    <t>FEC_per_sqm.kWh.IE.Res.HH.Thermal.SH.AdvElc.WH</t>
  </si>
  <si>
    <t>FEC_per_sqm.kWh.IE.Res.HH.Thermal.SH.AdvElc.WH.LPG.NoSolar.LPG</t>
  </si>
  <si>
    <t>FEC_per_sqm.kWh.IE.Res.HH.Thermal.SH.AdvElc.WH.LPG.Solar</t>
  </si>
  <si>
    <t>FEC_per_sqm.kWh.IE.Res.HH.Thermal.SH.AdvElc.WH.LPG.Solar.LPG</t>
  </si>
  <si>
    <t>FEC_per_sqm.kWh.IE.Res.HH.Thermal.SH.AdvElc.WH.LPG.Solar.Solar</t>
  </si>
  <si>
    <t>FEC_per_sqm.kWh.IE.Res.HH.Thermal.SH.AdvElc.WH.Elc.NoSolar.Elec</t>
  </si>
  <si>
    <t>FEC_per_sqm.kWh.IE.Res.HH.Thermal.SH.AdvElc.WH.Elc.Solar</t>
  </si>
  <si>
    <t>FEC_per_sqm.kWh.IE.Res.HH.Thermal.SH.AdvElc.WH.Elc.Solar.Elec</t>
  </si>
  <si>
    <t>FEC_per_sqm.kWh.IE.Res.HH.Thermal.SH.AdvElc.WH.Elc.Solar.Solar</t>
  </si>
  <si>
    <t>FEC_per_sqm.kWh.IE.Res.HH.Thermal.SH.AdvElc.CO</t>
  </si>
  <si>
    <t>FEC_per_sqm.kWh.IE.Res.HH.Thermal.SH.AdvElc.CO.LPG.LPG</t>
  </si>
  <si>
    <t>FEC_per_sqm.kWh.IE.Res.HH.Thermal.SH.AdvElc.CO.Elc.Elec</t>
  </si>
  <si>
    <t>FEC_per_sqm.kWh.IE.Res.HH.Thermal.SH.ConvElc</t>
  </si>
  <si>
    <t>FEC_per_sqm.kWh.IE.Res.HH.Thermal.SH.ConvElc.SH</t>
  </si>
  <si>
    <t>FEC_per_sqm.kWh.IE.Res.HH.Thermal.SH.ConvElc.SH.Elec</t>
  </si>
  <si>
    <t>FEC_per_sqm.kWh.IE.Res.HH.Thermal.SH.ConvElc.SC</t>
  </si>
  <si>
    <t>FEC_per_sqm.kWh.IE.Res.HH.Thermal.SH.ConvElc.SC.AC.Elec</t>
  </si>
  <si>
    <t>FEC_per_sqm.kWh.IE.Res.HH.Thermal.SH.ConvElc.WH</t>
  </si>
  <si>
    <t>FEC_per_sqm.kWh.IE.Res.HH.Thermal.SH.ConvElc.WH.LPG.NoSolar.LPG</t>
  </si>
  <si>
    <t>FEC_per_sqm.kWh.IE.Res.HH.Thermal.SH.ConvElc.WH.LPG.Solar</t>
  </si>
  <si>
    <t>FEC_per_sqm.kWh.IE.Res.HH.Thermal.SH.ConvElc.WH.LPG.Solar.LPG</t>
  </si>
  <si>
    <t>FEC_per_sqm.kWh.IE.Res.HH.Thermal.SH.ConvElc.WH.LPG.Solar.Solar</t>
  </si>
  <si>
    <t>FEC_per_sqm.kWh.IE.Res.HH.Thermal.SH.ConvElc.WH.Elc.NoSolar.Elec</t>
  </si>
  <si>
    <t>FEC_per_sqm.kWh.IE.Res.HH.Thermal.SH.ConvElc.WH.Elc.Solar</t>
  </si>
  <si>
    <t>FEC_per_sqm.kWh.IE.Res.HH.Thermal.SH.ConvElc.WH.Elc.Solar.Elec</t>
  </si>
  <si>
    <t>FEC_per_sqm.kWh.IE.Res.HH.Thermal.SH.ConvElc.WH.Elc.Solar.Solar</t>
  </si>
  <si>
    <t>FEC_per_sqm.kWh.IE.Res.HH.Thermal.SH.ConvElc.CO</t>
  </si>
  <si>
    <t>FEC_per_sqm.kWh.IE.Res.HH.Thermal.SH.ConvElc.CO.LPG.LPG</t>
  </si>
  <si>
    <t>FEC_per_sqm.kWh.IE.Res.HH.Thermal.SH.ConvElc.CO.Elc.Elec</t>
  </si>
  <si>
    <t>IE - Thermal energy service per surface area (detailed structure)</t>
  </si>
  <si>
    <t>TES_per_sqm.kWh.IE.Res.HH.Thermal.SH.Solids</t>
  </si>
  <si>
    <t>TES_per_sqm.kWh.IE.Res.HH.Thermal.SH.Solids.SH</t>
  </si>
  <si>
    <t>TES_per_sqm.kWh.IE.Res.HH.Thermal.SH.Solids.SH.Solids</t>
  </si>
  <si>
    <t>TES_per_sqm.kWh.IE.Res.HH.Thermal.SH.Solids.SH.Elec</t>
  </si>
  <si>
    <t>TES_per_sqm.kWh.IE.Res.HH.Thermal.SH.Solids.SC</t>
  </si>
  <si>
    <t>TES_per_sqm.kWh.IE.Res.HH.Thermal.SH.Solids.SC.AC.Elec</t>
  </si>
  <si>
    <t>TES_per_sqm.kWh.IE.Res.HH.Thermal.SH.Solids.WH</t>
  </si>
  <si>
    <t>TES_per_sqm.kWh.IE.Res.HH.Thermal.SH.Solids.WH.Solids.NoSolar.Solids</t>
  </si>
  <si>
    <t>TES_per_sqm.kWh.IE.Res.HH.Thermal.SH.Solids.WH.LPG.NoSolar.LPG</t>
  </si>
  <si>
    <t>TES_per_sqm.kWh.IE.Res.HH.Thermal.SH.Solids.WH.LPG.Solar</t>
  </si>
  <si>
    <t>TES_per_sqm.kWh.IE.Res.HH.Thermal.SH.Solids.WH.LPG.Solar.LPG</t>
  </si>
  <si>
    <t>TES_per_sqm.kWh.IE.Res.HH.Thermal.SH.Solids.WH.LPG.Solar.Solar</t>
  </si>
  <si>
    <t>TES_per_sqm.kWh.IE.Res.HH.Thermal.SH.Solids.WH.Elc.NoSolar.Elec</t>
  </si>
  <si>
    <t>TES_per_sqm.kWh.IE.Res.HH.Thermal.SH.Solids.WH.Elc.Solar</t>
  </si>
  <si>
    <t>TES_per_sqm.kWh.IE.Res.HH.Thermal.SH.Solids.WH.Elc.Solar.Elec</t>
  </si>
  <si>
    <t>TES_per_sqm.kWh.IE.Res.HH.Thermal.SH.Solids.WH.Elc.Solar.Solar</t>
  </si>
  <si>
    <t>TES_per_sqm.kWh.IE.Res.HH.Thermal.SH.Solids.CO</t>
  </si>
  <si>
    <t>TES_per_sqm.kWh.IE.Res.HH.Thermal.SH.Solids.CO.Solids.Solids</t>
  </si>
  <si>
    <t>TES_per_sqm.kWh.IE.Res.HH.Thermal.SH.Solids.CO.LPG.LPG</t>
  </si>
  <si>
    <t>TES_per_sqm.kWh.IE.Res.HH.Thermal.SH.Solids.CO.Elc.Elec</t>
  </si>
  <si>
    <t>TES_per_sqm.kWh.IE.Res.HH.Thermal.SH.LPG</t>
  </si>
  <si>
    <t>TES_per_sqm.kWh.IE.Res.HH.Thermal.SH.LPG.SH</t>
  </si>
  <si>
    <t>TES_per_sqm.kWh.IE.Res.HH.Thermal.SH.LPG.SH.LPG</t>
  </si>
  <si>
    <t>TES_per_sqm.kWh.IE.Res.HH.Thermal.SH.LPG.SH.Elec</t>
  </si>
  <si>
    <t>TES_per_sqm.kWh.IE.Res.HH.Thermal.SH.LPG.SC</t>
  </si>
  <si>
    <t>TES_per_sqm.kWh.IE.Res.HH.Thermal.SH.LPG.SC.AC.Elec</t>
  </si>
  <si>
    <t>TES_per_sqm.kWh.IE.Res.HH.Thermal.SH.LPG.WH</t>
  </si>
  <si>
    <t>TES_per_sqm.kWh.IE.Res.HH.Thermal.SH.LPG.WH.LPG.NoSolar.LPG</t>
  </si>
  <si>
    <t>TES_per_sqm.kWh.IE.Res.HH.Thermal.SH.LPG.WH.LPG.Solar</t>
  </si>
  <si>
    <t>TES_per_sqm.kWh.IE.Res.HH.Thermal.SH.LPG.WH.LPG.Solar.LPG</t>
  </si>
  <si>
    <t>TES_per_sqm.kWh.IE.Res.HH.Thermal.SH.LPG.WH.LPG.Solar.Solar</t>
  </si>
  <si>
    <t>TES_per_sqm.kWh.IE.Res.HH.Thermal.SH.LPG.WH.Elc.NoSolar.Elec</t>
  </si>
  <si>
    <t>TES_per_sqm.kWh.IE.Res.HH.Thermal.SH.LPG.WH.Elc.Solar</t>
  </si>
  <si>
    <t>TES_per_sqm.kWh.IE.Res.HH.Thermal.SH.LPG.WH.Elc.Solar.Elec</t>
  </si>
  <si>
    <t>TES_per_sqm.kWh.IE.Res.HH.Thermal.SH.LPG.WH.Elc.Solar.Solar</t>
  </si>
  <si>
    <t>TES_per_sqm.kWh.IE.Res.HH.Thermal.SH.LPG.CO</t>
  </si>
  <si>
    <t>TES_per_sqm.kWh.IE.Res.HH.Thermal.SH.LPG.CO.LPG.LPG</t>
  </si>
  <si>
    <t>TES_per_sqm.kWh.IE.Res.HH.Thermal.SH.LPG.CO.Elc.Elec</t>
  </si>
  <si>
    <t>TES_per_sqm.kWh.IE.Res.HH.Thermal.SH.Oil</t>
  </si>
  <si>
    <t>TES_per_sqm.kWh.IE.Res.HH.Thermal.SH.Oil.SH</t>
  </si>
  <si>
    <t>TES_per_sqm.kWh.IE.Res.HH.Thermal.SH.Oil.SH.Oil</t>
  </si>
  <si>
    <t>TES_per_sqm.kWh.IE.Res.HH.Thermal.SH.Oil.SH.Elec</t>
  </si>
  <si>
    <t>TES_per_sqm.kWh.IE.Res.HH.Thermal.SH.Oil.SC</t>
  </si>
  <si>
    <t>TES_per_sqm.kWh.IE.Res.HH.Thermal.SH.Oil.SC.AC.Elec</t>
  </si>
  <si>
    <t>TES_per_sqm.kWh.IE.Res.HH.Thermal.SH.Oil.WH</t>
  </si>
  <si>
    <t>TES_per_sqm.kWh.IE.Res.HH.Thermal.SH.Oil.WH.Oil.NoSolar.Oil</t>
  </si>
  <si>
    <t>TES_per_sqm.kWh.IE.Res.HH.Thermal.SH.Oil.WH.Oil.Solar</t>
  </si>
  <si>
    <t>TES_per_sqm.kWh.IE.Res.HH.Thermal.SH.Oil.WH.Oil.Solar.Oil</t>
  </si>
  <si>
    <t>TES_per_sqm.kWh.IE.Res.HH.Thermal.SH.Oil.WH.Oil.Solar.Solar</t>
  </si>
  <si>
    <t>TES_per_sqm.kWh.IE.Res.HH.Thermal.SH.Oil.WH.Elc.NoSolar.Elec</t>
  </si>
  <si>
    <t>TES_per_sqm.kWh.IE.Res.HH.Thermal.SH.Oil.WH.Elc.Solar</t>
  </si>
  <si>
    <t>TES_per_sqm.kWh.IE.Res.HH.Thermal.SH.Oil.WH.Elc.Solar.Elec</t>
  </si>
  <si>
    <t>TES_per_sqm.kWh.IE.Res.HH.Thermal.SH.Oil.WH.Elc.Solar.Solar</t>
  </si>
  <si>
    <t>TES_per_sqm.kWh.IE.Res.HH.Thermal.SH.Oil.CO</t>
  </si>
  <si>
    <t>TES_per_sqm.kWh.IE.Res.HH.Thermal.SH.Oil.CO.LPG.LPG</t>
  </si>
  <si>
    <t>TES_per_sqm.kWh.IE.Res.HH.Thermal.SH.Oil.CO.Elc.Elec</t>
  </si>
  <si>
    <t>TES_per_sqm.kWh.IE.Res.HH.Thermal.SH.Gas</t>
  </si>
  <si>
    <t>TES_per_sqm.kWh.IE.Res.HH.Thermal.SH.Gas.SH</t>
  </si>
  <si>
    <t>TES_per_sqm.kWh.IE.Res.HH.Thermal.SH.Gas.SH.Gas</t>
  </si>
  <si>
    <t>TES_per_sqm.kWh.IE.Res.HH.Thermal.SH.Gas.SH.Elec</t>
  </si>
  <si>
    <t>TES_per_sqm.kWh.IE.Res.HH.Thermal.SH.Gas.SC</t>
  </si>
  <si>
    <t>TES_per_sqm.kWh.IE.Res.HH.Thermal.SH.Gas.SC.AC.Elec</t>
  </si>
  <si>
    <t>TES_per_sqm.kWh.IE.Res.HH.Thermal.SH.Gas.WH</t>
  </si>
  <si>
    <t>TES_per_sqm.kWh.IE.Res.HH.Thermal.SH.Gas.WH.Gas.NoSolar.Gas</t>
  </si>
  <si>
    <t>TES_per_sqm.kWh.IE.Res.HH.Thermal.SH.Gas.WH.Gas.Solar</t>
  </si>
  <si>
    <t>TES_per_sqm.kWh.IE.Res.HH.Thermal.SH.Gas.WH.Gas.Solar.Gas</t>
  </si>
  <si>
    <t>TES_per_sqm.kWh.IE.Res.HH.Thermal.SH.Gas.WH.Gas.Solar.Solar</t>
  </si>
  <si>
    <t>TES_per_sqm.kWh.IE.Res.HH.Thermal.SH.Gas.WH.Elc.NoSolar.Elec</t>
  </si>
  <si>
    <t>TES_per_sqm.kWh.IE.Res.HH.Thermal.SH.Gas.WH.Elc.Solar</t>
  </si>
  <si>
    <t>TES_per_sqm.kWh.IE.Res.HH.Thermal.SH.Gas.WH.Elc.Solar.Elec</t>
  </si>
  <si>
    <t>TES_per_sqm.kWh.IE.Res.HH.Thermal.SH.Gas.WH.Elc.Solar.Solar</t>
  </si>
  <si>
    <t>TES_per_sqm.kWh.IE.Res.HH.Thermal.SH.Gas.CO</t>
  </si>
  <si>
    <t>TES_per_sqm.kWh.IE.Res.HH.Thermal.SH.Gas.CO.Gas.Gas</t>
  </si>
  <si>
    <t>TES_per_sqm.kWh.IE.Res.HH.Thermal.SH.Gas.CO.Elc.Elec</t>
  </si>
  <si>
    <t>TES_per_sqm.kWh.IE.Res.HH.Thermal.SH.Biomass</t>
  </si>
  <si>
    <t>TES_per_sqm.kWh.IE.Res.HH.Thermal.SH.Biomass.SH</t>
  </si>
  <si>
    <t>TES_per_sqm.kWh.IE.Res.HH.Thermal.SH.Biomass.SH.Biomass</t>
  </si>
  <si>
    <t>TES_per_sqm.kWh.IE.Res.HH.Thermal.SH.Biomass.SH.Elec</t>
  </si>
  <si>
    <t>TES_per_sqm.kWh.IE.Res.HH.Thermal.SH.Biomass.SC</t>
  </si>
  <si>
    <t>TES_per_sqm.kWh.IE.Res.HH.Thermal.SH.Biomass.SC.AC.Elec</t>
  </si>
  <si>
    <t>TES_per_sqm.kWh.IE.Res.HH.Thermal.SH.Biomass.WH</t>
  </si>
  <si>
    <t>TES_per_sqm.kWh.IE.Res.HH.Thermal.SH.Biomass.WH.Biomass.NoSolar.Biomass</t>
  </si>
  <si>
    <t>TES_per_sqm.kWh.IE.Res.HH.Thermal.SH.Biomass.WH.Biomass.Solar</t>
  </si>
  <si>
    <t>TES_per_sqm.kWh.IE.Res.HH.Thermal.SH.Biomass.WH.Biomass.Solar.Biomass</t>
  </si>
  <si>
    <t>TES_per_sqm.kWh.IE.Res.HH.Thermal.SH.Biomass.WH.Biomass.Solar.Solar</t>
  </si>
  <si>
    <t>TES_per_sqm.kWh.IE.Res.HH.Thermal.SH.Biomass.WH.LPG.NoSolar.LPG</t>
  </si>
  <si>
    <t>TES_per_sqm.kWh.IE.Res.HH.Thermal.SH.Biomass.WH.LPG.Solar</t>
  </si>
  <si>
    <t>TES_per_sqm.kWh.IE.Res.HH.Thermal.SH.Biomass.WH.LPG.Solar.LPG</t>
  </si>
  <si>
    <t>TES_per_sqm.kWh.IE.Res.HH.Thermal.SH.Biomass.WH.LPG.Solar.Solar</t>
  </si>
  <si>
    <t>TES_per_sqm.kWh.IE.Res.HH.Thermal.SH.Biomass.WH.Elc.NoSolar.Elec</t>
  </si>
  <si>
    <t>TES_per_sqm.kWh.IE.Res.HH.Thermal.SH.Biomass.WH.Elc.Solar</t>
  </si>
  <si>
    <t>TES_per_sqm.kWh.IE.Res.HH.Thermal.SH.Biomass.WH.Elc.Solar.Elec</t>
  </si>
  <si>
    <t>TES_per_sqm.kWh.IE.Res.HH.Thermal.SH.Biomass.WH.Elc.Solar.Solar</t>
  </si>
  <si>
    <t>TES_per_sqm.kWh.IE.Res.HH.Thermal.SH.Biomass.CO</t>
  </si>
  <si>
    <t>TES_per_sqm.kWh.IE.Res.HH.Thermal.SH.Biomass.CO.Biomass.Biomass</t>
  </si>
  <si>
    <t>TES_per_sqm.kWh.IE.Res.HH.Thermal.SH.Biomass.CO.LPG.LPG</t>
  </si>
  <si>
    <t>TES_per_sqm.kWh.IE.Res.HH.Thermal.SH.Biomass.CO.Elc.Elec</t>
  </si>
  <si>
    <t>TES_per_sqm.kWh.IE.Res.HH.Thermal.SH.Geo</t>
  </si>
  <si>
    <t>TES_per_sqm.kWh.IE.Res.HH.Thermal.SH.Geo.SH</t>
  </si>
  <si>
    <t>TES_per_sqm.kWh.IE.Res.HH.Thermal.SH.Geo.SH.Geo</t>
  </si>
  <si>
    <t>TES_per_sqm.kWh.IE.Res.HH.Thermal.SH.Geo.SH.Elec</t>
  </si>
  <si>
    <t>TES_per_sqm.kWh.IE.Res.HH.Thermal.SH.Geo.SC</t>
  </si>
  <si>
    <t>TES_per_sqm.kWh.IE.Res.HH.Thermal.SH.Geo.SC.AC.Elec</t>
  </si>
  <si>
    <t>TES_per_sqm.kWh.IE.Res.HH.Thermal.SH.Geo.WH</t>
  </si>
  <si>
    <t>TES_per_sqm.kWh.IE.Res.HH.Thermal.SH.Geo.WH.Geo.NoSolar.Geo</t>
  </si>
  <si>
    <t>TES_per_sqm.kWh.IE.Res.HH.Thermal.SH.Geo.WH.Geo.Solar</t>
  </si>
  <si>
    <t>TES_per_sqm.kWh.IE.Res.HH.Thermal.SH.Geo.WH.Geo.Solar.Geo</t>
  </si>
  <si>
    <t>TES_per_sqm.kWh.IE.Res.HH.Thermal.SH.Geo.WH.Geo.Solar.Solar</t>
  </si>
  <si>
    <t>TES_per_sqm.kWh.IE.Res.HH.Thermal.SH.Geo.WH.Elc.NoSolar.Elec</t>
  </si>
  <si>
    <t>TES_per_sqm.kWh.IE.Res.HH.Thermal.SH.Geo.WH.Elc.Solar</t>
  </si>
  <si>
    <t>TES_per_sqm.kWh.IE.Res.HH.Thermal.SH.Geo.WH.Elc.Solar.Elec</t>
  </si>
  <si>
    <t>TES_per_sqm.kWh.IE.Res.HH.Thermal.SH.Geo.WH.Elc.Solar.Solar</t>
  </si>
  <si>
    <t>TES_per_sqm.kWh.IE.Res.HH.Thermal.SH.Geo.CO</t>
  </si>
  <si>
    <t>TES_per_sqm.kWh.IE.Res.HH.Thermal.SH.Geo.CO.LPG.LPG</t>
  </si>
  <si>
    <t>TES_per_sqm.kWh.IE.Res.HH.Thermal.SH.Geo.CO.Elc.Elec</t>
  </si>
  <si>
    <t>TES_per_sqm.kWh.IE.Res.HH.Thermal.SH.DistrHeat</t>
  </si>
  <si>
    <t>TES_per_sqm.kWh.IE.Res.HH.Thermal.SH.DistrHeat.SH</t>
  </si>
  <si>
    <t>TES_per_sqm.kWh.IE.Res.HH.Thermal.SH.DistrHeat.SH.Steam_Distr</t>
  </si>
  <si>
    <t>TES_per_sqm.kWh.IE.Res.HH.Thermal.SH.DistrHeat.SH.Elec</t>
  </si>
  <si>
    <t>TES_per_sqm.kWh.IE.Res.HH.Thermal.SH.DistrHeat.SC</t>
  </si>
  <si>
    <t>TES_per_sqm.kWh.IE.Res.HH.Thermal.SH.DistrHeat.SC.AC.Elec</t>
  </si>
  <si>
    <t>TES_per_sqm.kWh.IE.Res.HH.Thermal.SH.DistrHeat.WH</t>
  </si>
  <si>
    <t>TES_per_sqm.kWh.IE.Res.HH.Thermal.SH.DistrHeat.WH.DistrHeat.NoSolar.Steam_Distr</t>
  </si>
  <si>
    <t>TES_per_sqm.kWh.IE.Res.HH.Thermal.SH.DistrHeat.WH.DistrHeat.Solar</t>
  </si>
  <si>
    <t>TES_per_sqm.kWh.IE.Res.HH.Thermal.SH.DistrHeat.WH.DistrHeat.Solar.Steam_Distr</t>
  </si>
  <si>
    <t>TES_per_sqm.kWh.IE.Res.HH.Thermal.SH.DistrHeat.WH.DistrHeat.Solar.Solar</t>
  </si>
  <si>
    <t>TES_per_sqm.kWh.IE.Res.HH.Thermal.SH.DistrHeat.WH.Elc.NoSolar.Elec</t>
  </si>
  <si>
    <t>TES_per_sqm.kWh.IE.Res.HH.Thermal.SH.DistrHeat.WH.Elc.Solar</t>
  </si>
  <si>
    <t>TES_per_sqm.kWh.IE.Res.HH.Thermal.SH.DistrHeat.WH.Elc.Solar.Elec</t>
  </si>
  <si>
    <t>TES_per_sqm.kWh.IE.Res.HH.Thermal.SH.DistrHeat.WH.Elc.Solar.Solar</t>
  </si>
  <si>
    <t>TES_per_sqm.kWh.IE.Res.HH.Thermal.SH.DistrHeat.CO</t>
  </si>
  <si>
    <t>TES_per_sqm.kWh.IE.Res.HH.Thermal.SH.DistrHeat.CO.LPG.LPG</t>
  </si>
  <si>
    <t>TES_per_sqm.kWh.IE.Res.HH.Thermal.SH.DistrHeat.CO.Elc.Elec</t>
  </si>
  <si>
    <t>TES_per_sqm.kWh.IE.Res.HH.Thermal.SH.AdvElc</t>
  </si>
  <si>
    <t>TES_per_sqm.kWh.IE.Res.HH.Thermal.SH.AdvElc.SH</t>
  </si>
  <si>
    <t>TES_per_sqm.kWh.IE.Res.HH.Thermal.SH.AdvElc.SH.Elec</t>
  </si>
  <si>
    <t>TES_per_sqm.kWh.IE.Res.HH.Thermal.SH.AdvElc.SC</t>
  </si>
  <si>
    <t>TES_per_sqm.kWh.IE.Res.HH.Thermal.SH.AdvElc.SC.AC.Elec</t>
  </si>
  <si>
    <t>TES_per_sqm.kWh.IE.Res.HH.Thermal.SH.AdvElc.WH</t>
  </si>
  <si>
    <t>TES_per_sqm.kWh.IE.Res.HH.Thermal.SH.AdvElc.WH.LPG.NoSolar.LPG</t>
  </si>
  <si>
    <t>TES_per_sqm.kWh.IE.Res.HH.Thermal.SH.AdvElc.WH.LPG.Solar</t>
  </si>
  <si>
    <t>TES_per_sqm.kWh.IE.Res.HH.Thermal.SH.AdvElc.WH.LPG.Solar.LPG</t>
  </si>
  <si>
    <t>TES_per_sqm.kWh.IE.Res.HH.Thermal.SH.AdvElc.WH.LPG.Solar.Solar</t>
  </si>
  <si>
    <t>TES_per_sqm.kWh.IE.Res.HH.Thermal.SH.AdvElc.WH.Elc.NoSolar.Elec</t>
  </si>
  <si>
    <t>TES_per_sqm.kWh.IE.Res.HH.Thermal.SH.AdvElc.WH.Elc.Solar</t>
  </si>
  <si>
    <t>TES_per_sqm.kWh.IE.Res.HH.Thermal.SH.AdvElc.WH.Elc.Solar.Elec</t>
  </si>
  <si>
    <t>TES_per_sqm.kWh.IE.Res.HH.Thermal.SH.AdvElc.WH.Elc.Solar.Solar</t>
  </si>
  <si>
    <t>TES_per_sqm.kWh.IE.Res.HH.Thermal.SH.AdvElc.CO</t>
  </si>
  <si>
    <t>TES_per_sqm.kWh.IE.Res.HH.Thermal.SH.AdvElc.CO.LPG.LPG</t>
  </si>
  <si>
    <t>TES_per_sqm.kWh.IE.Res.HH.Thermal.SH.AdvElc.CO.Elc.Elec</t>
  </si>
  <si>
    <t>TES_per_sqm.kWh.IE.Res.HH.Thermal.SH.ConvElc</t>
  </si>
  <si>
    <t>TES_per_sqm.kWh.IE.Res.HH.Thermal.SH.ConvElc.SH</t>
  </si>
  <si>
    <t>TES_per_sqm.kWh.IE.Res.HH.Thermal.SH.ConvElc.SH.Elec</t>
  </si>
  <si>
    <t>TES_per_sqm.kWh.IE.Res.HH.Thermal.SH.ConvElc.SC</t>
  </si>
  <si>
    <t>TES_per_sqm.kWh.IE.Res.HH.Thermal.SH.ConvElc.SC.AC.Elec</t>
  </si>
  <si>
    <t>TES_per_sqm.kWh.IE.Res.HH.Thermal.SH.ConvElc.WH</t>
  </si>
  <si>
    <t>TES_per_sqm.kWh.IE.Res.HH.Thermal.SH.ConvElc.WH.LPG.NoSolar.LPG</t>
  </si>
  <si>
    <t>TES_per_sqm.kWh.IE.Res.HH.Thermal.SH.ConvElc.WH.LPG.Solar</t>
  </si>
  <si>
    <t>TES_per_sqm.kWh.IE.Res.HH.Thermal.SH.ConvElc.WH.LPG.Solar.LPG</t>
  </si>
  <si>
    <t>TES_per_sqm.kWh.IE.Res.HH.Thermal.SH.ConvElc.WH.LPG.Solar.Solar</t>
  </si>
  <si>
    <t>TES_per_sqm.kWh.IE.Res.HH.Thermal.SH.ConvElc.WH.Elc.NoSolar.Elec</t>
  </si>
  <si>
    <t>TES_per_sqm.kWh.IE.Res.HH.Thermal.SH.ConvElc.WH.Elc.Solar</t>
  </si>
  <si>
    <t>TES_per_sqm.kWh.IE.Res.HH.Thermal.SH.ConvElc.WH.Elc.Solar.Elec</t>
  </si>
  <si>
    <t>TES_per_sqm.kWh.IE.Res.HH.Thermal.SH.ConvElc.WH.Elc.Solar.Solar</t>
  </si>
  <si>
    <t>TES_per_sqm.kWh.IE.Res.HH.Thermal.SH.ConvElc.CO</t>
  </si>
  <si>
    <t>TES_per_sqm.kWh.IE.Res.HH.Thermal.SH.ConvElc.CO.LPG.LPG</t>
  </si>
  <si>
    <t>TES_per_sqm.kWh.IE.Res.HH.Thermal.SH.ConvElc.CO.Elc.Elec</t>
  </si>
  <si>
    <t>IE - CO2 emissions per surface area (detailed structure)</t>
  </si>
  <si>
    <t>EMI_per_sqm.kgCO2.IE.Res.HH.Thermal.SH.Solids</t>
  </si>
  <si>
    <t>EMI_per_sqm.kgCO2.IE.Res.HH.Thermal.SH.Solids.SH</t>
  </si>
  <si>
    <t>EMI_per_sqm.kgCO2.IE.Res.HH.Thermal.SH.Solids.SH.Solids</t>
  </si>
  <si>
    <t>EMI_per_sqm.kgCO2.IE.Res.HH.Thermal.SH.Solids.SH.Elec</t>
  </si>
  <si>
    <t>EMI_per_sqm.kgCO2.IE.Res.HH.Thermal.SH.Solids.SC</t>
  </si>
  <si>
    <t>EMI_per_sqm.kgCO2.IE.Res.HH.Thermal.SH.Solids.SC.AC.Elec</t>
  </si>
  <si>
    <t>EMI_per_sqm.kgCO2.IE.Res.HH.Thermal.SH.Solids.WH</t>
  </si>
  <si>
    <t>EMI_per_sqm.kgCO2.IE.Res.HH.Thermal.SH.Solids.WH.Solids.NoSolar.Solids</t>
  </si>
  <si>
    <t>EMI_per_sqm.kgCO2.IE.Res.HH.Thermal.SH.Solids.WH.LPG.NoSolar.LPG</t>
  </si>
  <si>
    <t>EMI_per_sqm.kgCO2.IE.Res.HH.Thermal.SH.Solids.WH.LPG.Solar</t>
  </si>
  <si>
    <t>EMI_per_sqm.kgCO2.IE.Res.HH.Thermal.SH.Solids.WH.LPG.Solar.LPG</t>
  </si>
  <si>
    <t>EMI_per_sqm.kgCO2.IE.Res.HH.Thermal.SH.Solids.WH.LPG.Solar.Solar</t>
  </si>
  <si>
    <t>EMI_per_sqm.kgCO2.IE.Res.HH.Thermal.SH.Solids.WH.Elc.NoSolar.Elec</t>
  </si>
  <si>
    <t>EMI_per_sqm.kgCO2.IE.Res.HH.Thermal.SH.Solids.WH.Elc.Solar</t>
  </si>
  <si>
    <t>EMI_per_sqm.kgCO2.IE.Res.HH.Thermal.SH.Solids.WH.Elc.Solar.Elec</t>
  </si>
  <si>
    <t>EMI_per_sqm.kgCO2.IE.Res.HH.Thermal.SH.Solids.WH.Elc.Solar.Solar</t>
  </si>
  <si>
    <t>EMI_per_sqm.kgCO2.IE.Res.HH.Thermal.SH.Solids.CO</t>
  </si>
  <si>
    <t>EMI_per_sqm.kgCO2.IE.Res.HH.Thermal.SH.Solids.CO.Solids.Solids</t>
  </si>
  <si>
    <t>EMI_per_sqm.kgCO2.IE.Res.HH.Thermal.SH.Solids.CO.LPG.LPG</t>
  </si>
  <si>
    <t>EMI_per_sqm.kgCO2.IE.Res.HH.Thermal.SH.Solids.CO.Elc.Elec</t>
  </si>
  <si>
    <t>EMI_per_sqm.kgCO2.IE.Res.HH.Thermal.SH.LPG</t>
  </si>
  <si>
    <t>EMI_per_sqm.kgCO2.IE.Res.HH.Thermal.SH.LPG.SH</t>
  </si>
  <si>
    <t>EMI_per_sqm.kgCO2.IE.Res.HH.Thermal.SH.LPG.SH.LPG</t>
  </si>
  <si>
    <t>EMI_per_sqm.kgCO2.IE.Res.HH.Thermal.SH.LPG.SH.Elec</t>
  </si>
  <si>
    <t>EMI_per_sqm.kgCO2.IE.Res.HH.Thermal.SH.LPG.SC</t>
  </si>
  <si>
    <t>EMI_per_sqm.kgCO2.IE.Res.HH.Thermal.SH.LPG.SC.AC.Elec</t>
  </si>
  <si>
    <t>EMI_per_sqm.kgCO2.IE.Res.HH.Thermal.SH.LPG.WH</t>
  </si>
  <si>
    <t>EMI_per_sqm.kgCO2.IE.Res.HH.Thermal.SH.LPG.WH.LPG.NoSolar.LPG</t>
  </si>
  <si>
    <t>EMI_per_sqm.kgCO2.IE.Res.HH.Thermal.SH.LPG.WH.LPG.Solar</t>
  </si>
  <si>
    <t>EMI_per_sqm.kgCO2.IE.Res.HH.Thermal.SH.LPG.WH.LPG.Solar.LPG</t>
  </si>
  <si>
    <t>EMI_per_sqm.kgCO2.IE.Res.HH.Thermal.SH.LPG.WH.LPG.Solar.Solar</t>
  </si>
  <si>
    <t>EMI_per_sqm.kgCO2.IE.Res.HH.Thermal.SH.LPG.WH.Elc.NoSolar.Elec</t>
  </si>
  <si>
    <t>EMI_per_sqm.kgCO2.IE.Res.HH.Thermal.SH.LPG.WH.Elc.Solar</t>
  </si>
  <si>
    <t>EMI_per_sqm.kgCO2.IE.Res.HH.Thermal.SH.LPG.WH.Elc.Solar.Elec</t>
  </si>
  <si>
    <t>EMI_per_sqm.kgCO2.IE.Res.HH.Thermal.SH.LPG.WH.Elc.Solar.Solar</t>
  </si>
  <si>
    <t>EMI_per_sqm.kgCO2.IE.Res.HH.Thermal.SH.LPG.CO</t>
  </si>
  <si>
    <t>EMI_per_sqm.kgCO2.IE.Res.HH.Thermal.SH.LPG.CO.LPG.LPG</t>
  </si>
  <si>
    <t>EMI_per_sqm.kgCO2.IE.Res.HH.Thermal.SH.LPG.CO.Elc.Elec</t>
  </si>
  <si>
    <t>EMI_per_sqm.kgCO2.IE.Res.HH.Thermal.SH.Oil</t>
  </si>
  <si>
    <t>EMI_per_sqm.kgCO2.IE.Res.HH.Thermal.SH.Oil.SH</t>
  </si>
  <si>
    <t>EMI_per_sqm.kgCO2.IE.Res.HH.Thermal.SH.Oil.SH.Oil</t>
  </si>
  <si>
    <t>EMI_per_sqm.kgCO2.IE.Res.HH.Thermal.SH.Oil.SH.Elec</t>
  </si>
  <si>
    <t>EMI_per_sqm.kgCO2.IE.Res.HH.Thermal.SH.Oil.SC</t>
  </si>
  <si>
    <t>EMI_per_sqm.kgCO2.IE.Res.HH.Thermal.SH.Oil.SC.AC.Elec</t>
  </si>
  <si>
    <t>EMI_per_sqm.kgCO2.IE.Res.HH.Thermal.SH.Oil.WH</t>
  </si>
  <si>
    <t>EMI_per_sqm.kgCO2.IE.Res.HH.Thermal.SH.Oil.WH.Oil.NoSolar.Oil</t>
  </si>
  <si>
    <t>EMI_per_sqm.kgCO2.IE.Res.HH.Thermal.SH.Oil.WH.Oil.Solar</t>
  </si>
  <si>
    <t>EMI_per_sqm.kgCO2.IE.Res.HH.Thermal.SH.Oil.WH.Oil.Solar.Oil</t>
  </si>
  <si>
    <t>EMI_per_sqm.kgCO2.IE.Res.HH.Thermal.SH.Oil.WH.Oil.Solar.Solar</t>
  </si>
  <si>
    <t>EMI_per_sqm.kgCO2.IE.Res.HH.Thermal.SH.Oil.WH.Elc.NoSolar.Elec</t>
  </si>
  <si>
    <t>EMI_per_sqm.kgCO2.IE.Res.HH.Thermal.SH.Oil.WH.Elc.Solar</t>
  </si>
  <si>
    <t>EMI_per_sqm.kgCO2.IE.Res.HH.Thermal.SH.Oil.WH.Elc.Solar.Elec</t>
  </si>
  <si>
    <t>EMI_per_sqm.kgCO2.IE.Res.HH.Thermal.SH.Oil.WH.Elc.Solar.Solar</t>
  </si>
  <si>
    <t>EMI_per_sqm.kgCO2.IE.Res.HH.Thermal.SH.Oil.CO</t>
  </si>
  <si>
    <t>EMI_per_sqm.kgCO2.IE.Res.HH.Thermal.SH.Oil.CO.LPG.LPG</t>
  </si>
  <si>
    <t>EMI_per_sqm.kgCO2.IE.Res.HH.Thermal.SH.Oil.CO.Elc.Elec</t>
  </si>
  <si>
    <t>EMI_per_sqm.kgCO2.IE.Res.HH.Thermal.SH.Gas</t>
  </si>
  <si>
    <t>EMI_per_sqm.kgCO2.IE.Res.HH.Thermal.SH.Gas.SH</t>
  </si>
  <si>
    <t>EMI_per_sqm.kgCO2.IE.Res.HH.Thermal.SH.Gas.SH.Gas</t>
  </si>
  <si>
    <t>EMI_per_sqm.kgCO2.IE.Res.HH.Thermal.SH.Gas.SH.Elec</t>
  </si>
  <si>
    <t>EMI_per_sqm.kgCO2.IE.Res.HH.Thermal.SH.Gas.SC</t>
  </si>
  <si>
    <t>EMI_per_sqm.kgCO2.IE.Res.HH.Thermal.SH.Gas.SC.AC.Elec</t>
  </si>
  <si>
    <t>EMI_per_sqm.kgCO2.IE.Res.HH.Thermal.SH.Gas.WH</t>
  </si>
  <si>
    <t>EMI_per_sqm.kgCO2.IE.Res.HH.Thermal.SH.Gas.WH.Gas.NoSolar.Gas</t>
  </si>
  <si>
    <t>EMI_per_sqm.kgCO2.IE.Res.HH.Thermal.SH.Gas.WH.Gas.Solar</t>
  </si>
  <si>
    <t>EMI_per_sqm.kgCO2.IE.Res.HH.Thermal.SH.Gas.WH.Gas.Solar.Gas</t>
  </si>
  <si>
    <t>EMI_per_sqm.kgCO2.IE.Res.HH.Thermal.SH.Gas.WH.Gas.Solar.Solar</t>
  </si>
  <si>
    <t>EMI_per_sqm.kgCO2.IE.Res.HH.Thermal.SH.Gas.WH.Elc.NoSolar.Elec</t>
  </si>
  <si>
    <t>EMI_per_sqm.kgCO2.IE.Res.HH.Thermal.SH.Gas.WH.Elc.Solar</t>
  </si>
  <si>
    <t>EMI_per_sqm.kgCO2.IE.Res.HH.Thermal.SH.Gas.WH.Elc.Solar.Elec</t>
  </si>
  <si>
    <t>EMI_per_sqm.kgCO2.IE.Res.HH.Thermal.SH.Gas.WH.Elc.Solar.Solar</t>
  </si>
  <si>
    <t>EMI_per_sqm.kgCO2.IE.Res.HH.Thermal.SH.Gas.CO</t>
  </si>
  <si>
    <t>EMI_per_sqm.kgCO2.IE.Res.HH.Thermal.SH.Gas.CO.Gas.Gas</t>
  </si>
  <si>
    <t>EMI_per_sqm.kgCO2.IE.Res.HH.Thermal.SH.Gas.CO.Elc.Elec</t>
  </si>
  <si>
    <t>EMI_per_sqm.kgCO2.IE.Res.HH.Thermal.SH.Biomass</t>
  </si>
  <si>
    <t>EMI_per_sqm.kgCO2.IE.Res.HH.Thermal.SH.Biomass.SH</t>
  </si>
  <si>
    <t>EMI_per_sqm.kgCO2.IE.Res.HH.Thermal.SH.Biomass.SH.Biomass</t>
  </si>
  <si>
    <t>EMI_per_sqm.kgCO2.IE.Res.HH.Thermal.SH.Biomass.SH.Elec</t>
  </si>
  <si>
    <t>EMI_per_sqm.kgCO2.IE.Res.HH.Thermal.SH.Biomass.SC</t>
  </si>
  <si>
    <t>EMI_per_sqm.kgCO2.IE.Res.HH.Thermal.SH.Biomass.SC.AC.Elec</t>
  </si>
  <si>
    <t>EMI_per_sqm.kgCO2.IE.Res.HH.Thermal.SH.Biomass.WH</t>
  </si>
  <si>
    <t>EMI_per_sqm.kgCO2.IE.Res.HH.Thermal.SH.Biomass.WH.Biomass.NoSolar.Biomass</t>
  </si>
  <si>
    <t>EMI_per_sqm.kgCO2.IE.Res.HH.Thermal.SH.Biomass.WH.Biomass.Solar</t>
  </si>
  <si>
    <t>EMI_per_sqm.kgCO2.IE.Res.HH.Thermal.SH.Biomass.WH.Biomass.Solar.Biomass</t>
  </si>
  <si>
    <t>EMI_per_sqm.kgCO2.IE.Res.HH.Thermal.SH.Biomass.WH.Biomass.Solar.Solar</t>
  </si>
  <si>
    <t>EMI_per_sqm.kgCO2.IE.Res.HH.Thermal.SH.Biomass.WH.LPG.NoSolar.LPG</t>
  </si>
  <si>
    <t>EMI_per_sqm.kgCO2.IE.Res.HH.Thermal.SH.Biomass.WH.LPG.Solar</t>
  </si>
  <si>
    <t>EMI_per_sqm.kgCO2.IE.Res.HH.Thermal.SH.Biomass.WH.LPG.Solar.LPG</t>
  </si>
  <si>
    <t>EMI_per_sqm.kgCO2.IE.Res.HH.Thermal.SH.Biomass.WH.LPG.Solar.Solar</t>
  </si>
  <si>
    <t>EMI_per_sqm.kgCO2.IE.Res.HH.Thermal.SH.Biomass.WH.Elc.NoSolar.Elec</t>
  </si>
  <si>
    <t>EMI_per_sqm.kgCO2.IE.Res.HH.Thermal.SH.Biomass.WH.Elc.Solar</t>
  </si>
  <si>
    <t>EMI_per_sqm.kgCO2.IE.Res.HH.Thermal.SH.Biomass.WH.Elc.Solar.Elec</t>
  </si>
  <si>
    <t>EMI_per_sqm.kgCO2.IE.Res.HH.Thermal.SH.Biomass.WH.Elc.Solar.Solar</t>
  </si>
  <si>
    <t>EMI_per_sqm.kgCO2.IE.Res.HH.Thermal.SH.Biomass.CO</t>
  </si>
  <si>
    <t>EMI_per_sqm.kgCO2.IE.Res.HH.Thermal.SH.Biomass.CO.Biomass.Biomass</t>
  </si>
  <si>
    <t>EMI_per_sqm.kgCO2.IE.Res.HH.Thermal.SH.Biomass.CO.LPG.LPG</t>
  </si>
  <si>
    <t>EMI_per_sqm.kgCO2.IE.Res.HH.Thermal.SH.Biomass.CO.Elc.Elec</t>
  </si>
  <si>
    <t>EMI_per_sqm.kgCO2.IE.Res.HH.Thermal.SH.Geo</t>
  </si>
  <si>
    <t>EMI_per_sqm.kgCO2.IE.Res.HH.Thermal.SH.Geo.SH</t>
  </si>
  <si>
    <t>EMI_per_sqm.kgCO2.IE.Res.HH.Thermal.SH.Geo.SH.Geo</t>
  </si>
  <si>
    <t>EMI_per_sqm.kgCO2.IE.Res.HH.Thermal.SH.Geo.SH.Elec</t>
  </si>
  <si>
    <t>EMI_per_sqm.kgCO2.IE.Res.HH.Thermal.SH.Geo.SC</t>
  </si>
  <si>
    <t>EMI_per_sqm.kgCO2.IE.Res.HH.Thermal.SH.Geo.SC.AC.Elec</t>
  </si>
  <si>
    <t>EMI_per_sqm.kgCO2.IE.Res.HH.Thermal.SH.Geo.WH</t>
  </si>
  <si>
    <t>EMI_per_sqm.kgCO2.IE.Res.HH.Thermal.SH.Geo.WH.Geo.NoSolar.Geo</t>
  </si>
  <si>
    <t>EMI_per_sqm.kgCO2.IE.Res.HH.Thermal.SH.Geo.WH.Geo.Solar</t>
  </si>
  <si>
    <t>EMI_per_sqm.kgCO2.IE.Res.HH.Thermal.SH.Geo.WH.Geo.Solar.Geo</t>
  </si>
  <si>
    <t>EMI_per_sqm.kgCO2.IE.Res.HH.Thermal.SH.Geo.WH.Geo.Solar.Solar</t>
  </si>
  <si>
    <t>EMI_per_sqm.kgCO2.IE.Res.HH.Thermal.SH.Geo.WH.Elc.NoSolar.Elec</t>
  </si>
  <si>
    <t>EMI_per_sqm.kgCO2.IE.Res.HH.Thermal.SH.Geo.WH.Elc.Solar</t>
  </si>
  <si>
    <t>EMI_per_sqm.kgCO2.IE.Res.HH.Thermal.SH.Geo.WH.Elc.Solar.Elec</t>
  </si>
  <si>
    <t>EMI_per_sqm.kgCO2.IE.Res.HH.Thermal.SH.Geo.WH.Elc.Solar.Solar</t>
  </si>
  <si>
    <t>EMI_per_sqm.kgCO2.IE.Res.HH.Thermal.SH.Geo.CO</t>
  </si>
  <si>
    <t>EMI_per_sqm.kgCO2.IE.Res.HH.Thermal.SH.Geo.CO.LPG.LPG</t>
  </si>
  <si>
    <t>EMI_per_sqm.kgCO2.IE.Res.HH.Thermal.SH.Geo.CO.Elc.Elec</t>
  </si>
  <si>
    <t>EMI_per_sqm.kgCO2.IE.Res.HH.Thermal.SH.DistrHeat</t>
  </si>
  <si>
    <t>EMI_per_sqm.kgCO2.IE.Res.HH.Thermal.SH.DistrHeat.SH</t>
  </si>
  <si>
    <t>EMI_per_sqm.kgCO2.IE.Res.HH.Thermal.SH.DistrHeat.SH.Steam_Distr</t>
  </si>
  <si>
    <t>EMI_per_sqm.kgCO2.IE.Res.HH.Thermal.SH.DistrHeat.SH.Elec</t>
  </si>
  <si>
    <t>EMI_per_sqm.kgCO2.IE.Res.HH.Thermal.SH.DistrHeat.SC</t>
  </si>
  <si>
    <t>EMI_per_sqm.kgCO2.IE.Res.HH.Thermal.SH.DistrHeat.SC.AC.Elec</t>
  </si>
  <si>
    <t>EMI_per_sqm.kgCO2.IE.Res.HH.Thermal.SH.DistrHeat.WH</t>
  </si>
  <si>
    <t>EMI_per_sqm.kgCO2.IE.Res.HH.Thermal.SH.DistrHeat.WH.DistrHeat.NoSolar.Steam_Distr</t>
  </si>
  <si>
    <t>EMI_per_sqm.kgCO2.IE.Res.HH.Thermal.SH.DistrHeat.WH.DistrHeat.Solar</t>
  </si>
  <si>
    <t>EMI_per_sqm.kgCO2.IE.Res.HH.Thermal.SH.DistrHeat.WH.DistrHeat.Solar.Steam_Distr</t>
  </si>
  <si>
    <t>EMI_per_sqm.kgCO2.IE.Res.HH.Thermal.SH.DistrHeat.WH.DistrHeat.Solar.Solar</t>
  </si>
  <si>
    <t>EMI_per_sqm.kgCO2.IE.Res.HH.Thermal.SH.DistrHeat.WH.Elc.NoSolar.Elec</t>
  </si>
  <si>
    <t>EMI_per_sqm.kgCO2.IE.Res.HH.Thermal.SH.DistrHeat.WH.Elc.Solar</t>
  </si>
  <si>
    <t>EMI_per_sqm.kgCO2.IE.Res.HH.Thermal.SH.DistrHeat.WH.Elc.Solar.Elec</t>
  </si>
  <si>
    <t>EMI_per_sqm.kgCO2.IE.Res.HH.Thermal.SH.DistrHeat.WH.Elc.Solar.Solar</t>
  </si>
  <si>
    <t>EMI_per_sqm.kgCO2.IE.Res.HH.Thermal.SH.DistrHeat.CO</t>
  </si>
  <si>
    <t>EMI_per_sqm.kgCO2.IE.Res.HH.Thermal.SH.DistrHeat.CO.LPG.LPG</t>
  </si>
  <si>
    <t>EMI_per_sqm.kgCO2.IE.Res.HH.Thermal.SH.DistrHeat.CO.Elc.Elec</t>
  </si>
  <si>
    <t>EMI_per_sqm.kgCO2.IE.Res.HH.Thermal.SH.AdvElc</t>
  </si>
  <si>
    <t>EMI_per_sqm.kgCO2.IE.Res.HH.Thermal.SH.AdvElc.SH</t>
  </si>
  <si>
    <t>EMI_per_sqm.kgCO2.IE.Res.HH.Thermal.SH.AdvElc.SH.Elec</t>
  </si>
  <si>
    <t>EMI_per_sqm.kgCO2.IE.Res.HH.Thermal.SH.AdvElc.SC</t>
  </si>
  <si>
    <t>EMI_per_sqm.kgCO2.IE.Res.HH.Thermal.SH.AdvElc.SC.AC.Elec</t>
  </si>
  <si>
    <t>EMI_per_sqm.kgCO2.IE.Res.HH.Thermal.SH.AdvElc.WH</t>
  </si>
  <si>
    <t>EMI_per_sqm.kgCO2.IE.Res.HH.Thermal.SH.AdvElc.WH.LPG.NoSolar.LPG</t>
  </si>
  <si>
    <t>EMI_per_sqm.kgCO2.IE.Res.HH.Thermal.SH.AdvElc.WH.LPG.Solar</t>
  </si>
  <si>
    <t>EMI_per_sqm.kgCO2.IE.Res.HH.Thermal.SH.AdvElc.WH.LPG.Solar.LPG</t>
  </si>
  <si>
    <t>EMI_per_sqm.kgCO2.IE.Res.HH.Thermal.SH.AdvElc.WH.LPG.Solar.Solar</t>
  </si>
  <si>
    <t>EMI_per_sqm.kgCO2.IE.Res.HH.Thermal.SH.AdvElc.WH.Elc.NoSolar.Elec</t>
  </si>
  <si>
    <t>EMI_per_sqm.kgCO2.IE.Res.HH.Thermal.SH.AdvElc.WH.Elc.Solar</t>
  </si>
  <si>
    <t>EMI_per_sqm.kgCO2.IE.Res.HH.Thermal.SH.AdvElc.WH.Elc.Solar.Elec</t>
  </si>
  <si>
    <t>EMI_per_sqm.kgCO2.IE.Res.HH.Thermal.SH.AdvElc.WH.Elc.Solar.Solar</t>
  </si>
  <si>
    <t>EMI_per_sqm.kgCO2.IE.Res.HH.Thermal.SH.AdvElc.CO</t>
  </si>
  <si>
    <t>EMI_per_sqm.kgCO2.IE.Res.HH.Thermal.SH.AdvElc.CO.LPG.LPG</t>
  </si>
  <si>
    <t>EMI_per_sqm.kgCO2.IE.Res.HH.Thermal.SH.AdvElc.CO.Elc.Elec</t>
  </si>
  <si>
    <t>EMI_per_sqm.kgCO2.IE.Res.HH.Thermal.SH.ConvElc</t>
  </si>
  <si>
    <t>EMI_per_sqm.kgCO2.IE.Res.HH.Thermal.SH.ConvElc.SH</t>
  </si>
  <si>
    <t>EMI_per_sqm.kgCO2.IE.Res.HH.Thermal.SH.ConvElc.SH.Elec</t>
  </si>
  <si>
    <t>EMI_per_sqm.kgCO2.IE.Res.HH.Thermal.SH.ConvElc.SC</t>
  </si>
  <si>
    <t>EMI_per_sqm.kgCO2.IE.Res.HH.Thermal.SH.ConvElc.SC.AC.Elec</t>
  </si>
  <si>
    <t>EMI_per_sqm.kgCO2.IE.Res.HH.Thermal.SH.ConvElc.WH</t>
  </si>
  <si>
    <t>EMI_per_sqm.kgCO2.IE.Res.HH.Thermal.SH.ConvElc.WH.LPG.NoSolar.LPG</t>
  </si>
  <si>
    <t>EMI_per_sqm.kgCO2.IE.Res.HH.Thermal.SH.ConvElc.WH.LPG.Solar</t>
  </si>
  <si>
    <t>EMI_per_sqm.kgCO2.IE.Res.HH.Thermal.SH.ConvElc.WH.LPG.Solar.LPG</t>
  </si>
  <si>
    <t>EMI_per_sqm.kgCO2.IE.Res.HH.Thermal.SH.ConvElc.WH.LPG.Solar.Solar</t>
  </si>
  <si>
    <t>EMI_per_sqm.kgCO2.IE.Res.HH.Thermal.SH.ConvElc.WH.Elc.NoSolar.Elec</t>
  </si>
  <si>
    <t>EMI_per_sqm.kgCO2.IE.Res.HH.Thermal.SH.ConvElc.WH.Elc.Solar</t>
  </si>
  <si>
    <t>EMI_per_sqm.kgCO2.IE.Res.HH.Thermal.SH.ConvElc.WH.Elc.Solar.Elec</t>
  </si>
  <si>
    <t>EMI_per_sqm.kgCO2.IE.Res.HH.Thermal.SH.ConvElc.WH.Elc.Solar.Solar</t>
  </si>
  <si>
    <t>EMI_per_sqm.kgCO2.IE.Res.HH.Thermal.SH.ConvElc.CO</t>
  </si>
  <si>
    <t>EMI_per_sqm.kgCO2.IE.Res.HH.Thermal.SH.ConvElc.CO.LPG.LPG</t>
  </si>
  <si>
    <t>EMI_per_sqm.kgCO2.IE.Res.HH.Thermal.SH.ConvElc.CO.Elc.Elec</t>
  </si>
  <si>
    <t>IE - Final energy consumption in new and renovated households (detailed structure)</t>
  </si>
  <si>
    <t>FEC.ktoe.IE.Res.HHnew.Thermal.SH.Solids</t>
  </si>
  <si>
    <t>FEC.ktoe.IE.Res.HHnew.Thermal.SH.Solids.SH</t>
  </si>
  <si>
    <t>FEC.ktoe.IE.Res.HHnew.Thermal.SH.Solids.SH.Solids</t>
  </si>
  <si>
    <t>FEC.ktoe.IE.Res.HHnew.Thermal.SH.Solids.SH.Elec</t>
  </si>
  <si>
    <t>FEC.ktoe.IE.Res.HHnew.Thermal.SH.Solids.SC</t>
  </si>
  <si>
    <t>FEC.ktoe.IE.Res.HHnew.Thermal.SH.Solids.SC.AC.Elec</t>
  </si>
  <si>
    <t>FEC.ktoe.IE.Res.HHnew.Thermal.SH.Solids.WH</t>
  </si>
  <si>
    <t>FEC.ktoe.IE.Res.HHnew.Thermal.SH.Solids.WH.Solids.NoSolar.Solids</t>
  </si>
  <si>
    <t>FEC.ktoe.IE.Res.HHnew.Thermal.SH.Solids.WH.LPG.NoSolar.LPG</t>
  </si>
  <si>
    <t>FEC.ktoe.IE.Res.HHnew.Thermal.SH.Solids.WH.LPG.Solar</t>
  </si>
  <si>
    <t>FEC.ktoe.IE.Res.HHnew.Thermal.SH.Solids.WH.LPG.Solar.LPG</t>
  </si>
  <si>
    <t>FEC.ktoe.IE.Res.HHnew.Thermal.SH.Solids.WH.LPG.Solar.Solar</t>
  </si>
  <si>
    <t>FEC.ktoe.IE.Res.HHnew.Thermal.SH.Solids.WH.Elc.NoSolar.Elec</t>
  </si>
  <si>
    <t>FEC.ktoe.IE.Res.HHnew.Thermal.SH.Solids.WH.Elc.Solar</t>
  </si>
  <si>
    <t>FEC.ktoe.IE.Res.HHnew.Thermal.SH.Solids.WH.Elc.Solar.Elec</t>
  </si>
  <si>
    <t>FEC.ktoe.IE.Res.HHnew.Thermal.SH.Solids.WH.Elc.Solar.Solar</t>
  </si>
  <si>
    <t>FEC.ktoe.IE.Res.HHnew.Thermal.SH.Solids.CO</t>
  </si>
  <si>
    <t>FEC.ktoe.IE.Res.HHnew.Thermal.SH.Solids.CO.Solids.Solids</t>
  </si>
  <si>
    <t>FEC.ktoe.IE.Res.HHnew.Thermal.SH.Solids.CO.LPG.LPG</t>
  </si>
  <si>
    <t>FEC.ktoe.IE.Res.HHnew.Thermal.SH.Solids.CO.Elc.Elec</t>
  </si>
  <si>
    <t>FEC.ktoe.IE.Res.HHnew.Thermal.SH.LPG</t>
  </si>
  <si>
    <t>FEC.ktoe.IE.Res.HHnew.Thermal.SH.LPG.SH</t>
  </si>
  <si>
    <t>FEC.ktoe.IE.Res.HHnew.Thermal.SH.LPG.SH.LPG</t>
  </si>
  <si>
    <t>FEC.ktoe.IE.Res.HHnew.Thermal.SH.LPG.SH.Elec</t>
  </si>
  <si>
    <t>FEC.ktoe.IE.Res.HHnew.Thermal.SH.LPG.SC</t>
  </si>
  <si>
    <t>FEC.ktoe.IE.Res.HHnew.Thermal.SH.LPG.SC.AC.Elec</t>
  </si>
  <si>
    <t>FEC.ktoe.IE.Res.HHnew.Thermal.SH.LPG.WH</t>
  </si>
  <si>
    <t>FEC.ktoe.IE.Res.HHnew.Thermal.SH.LPG.WH.LPG.NoSolar.LPG</t>
  </si>
  <si>
    <t>FEC.ktoe.IE.Res.HHnew.Thermal.SH.LPG.WH.LPG.Solar</t>
  </si>
  <si>
    <t>FEC.ktoe.IE.Res.HHnew.Thermal.SH.LPG.WH.LPG.Solar.LPG</t>
  </si>
  <si>
    <t>FEC.ktoe.IE.Res.HHnew.Thermal.SH.LPG.WH.LPG.Solar.Solar</t>
  </si>
  <si>
    <t>FEC.ktoe.IE.Res.HHnew.Thermal.SH.LPG.WH.Elc.NoSolar.Elec</t>
  </si>
  <si>
    <t>FEC.ktoe.IE.Res.HHnew.Thermal.SH.LPG.WH.Elc.Solar</t>
  </si>
  <si>
    <t>FEC.ktoe.IE.Res.HHnew.Thermal.SH.LPG.WH.Elc.Solar.Elec</t>
  </si>
  <si>
    <t>FEC.ktoe.IE.Res.HHnew.Thermal.SH.LPG.WH.Elc.Solar.Solar</t>
  </si>
  <si>
    <t>FEC.ktoe.IE.Res.HHnew.Thermal.SH.LPG.CO</t>
  </si>
  <si>
    <t>FEC.ktoe.IE.Res.HHnew.Thermal.SH.LPG.CO.LPG.LPG</t>
  </si>
  <si>
    <t>FEC.ktoe.IE.Res.HHnew.Thermal.SH.LPG.CO.Elc.Elec</t>
  </si>
  <si>
    <t>FEC.ktoe.IE.Res.HHnew.Thermal.SH.Oil</t>
  </si>
  <si>
    <t>FEC.ktoe.IE.Res.HHnew.Thermal.SH.Oil.SH</t>
  </si>
  <si>
    <t>FEC.ktoe.IE.Res.HHnew.Thermal.SH.Oil.SH.Oil</t>
  </si>
  <si>
    <t>FEC.ktoe.IE.Res.HHnew.Thermal.SH.Oil.SH.Elec</t>
  </si>
  <si>
    <t>FEC.ktoe.IE.Res.HHnew.Thermal.SH.Oil.SC</t>
  </si>
  <si>
    <t>FEC.ktoe.IE.Res.HHnew.Thermal.SH.Oil.SC.AC.Elec</t>
  </si>
  <si>
    <t>FEC.ktoe.IE.Res.HHnew.Thermal.SH.Oil.WH</t>
  </si>
  <si>
    <t>FEC.ktoe.IE.Res.HHnew.Thermal.SH.Oil.WH.Oil.NoSolar.Oil</t>
  </si>
  <si>
    <t>FEC.ktoe.IE.Res.HHnew.Thermal.SH.Oil.WH.Oil.Solar</t>
  </si>
  <si>
    <t>FEC.ktoe.IE.Res.HHnew.Thermal.SH.Oil.WH.Oil.Solar.Oil</t>
  </si>
  <si>
    <t>FEC.ktoe.IE.Res.HHnew.Thermal.SH.Oil.WH.Oil.Solar.Solar</t>
  </si>
  <si>
    <t>FEC.ktoe.IE.Res.HHnew.Thermal.SH.Oil.WH.Elc.NoSolar.Elec</t>
  </si>
  <si>
    <t>FEC.ktoe.IE.Res.HHnew.Thermal.SH.Oil.WH.Elc.Solar</t>
  </si>
  <si>
    <t>FEC.ktoe.IE.Res.HHnew.Thermal.SH.Oil.WH.Elc.Solar.Elec</t>
  </si>
  <si>
    <t>FEC.ktoe.IE.Res.HHnew.Thermal.SH.Oil.WH.Elc.Solar.Solar</t>
  </si>
  <si>
    <t>FEC.ktoe.IE.Res.HHnew.Thermal.SH.Oil.CO</t>
  </si>
  <si>
    <t>FEC.ktoe.IE.Res.HHnew.Thermal.SH.Oil.CO.LPG.LPG</t>
  </si>
  <si>
    <t>FEC.ktoe.IE.Res.HHnew.Thermal.SH.Oil.CO.Elc.Elec</t>
  </si>
  <si>
    <t>FEC.ktoe.IE.Res.HHnew.Thermal.SH.Gas</t>
  </si>
  <si>
    <t>FEC.ktoe.IE.Res.HHnew.Thermal.SH.Gas.SH</t>
  </si>
  <si>
    <t>FEC.ktoe.IE.Res.HHnew.Thermal.SH.Gas.SH.Gas</t>
  </si>
  <si>
    <t>FEC.ktoe.IE.Res.HHnew.Thermal.SH.Gas.SH.Elec</t>
  </si>
  <si>
    <t>FEC.ktoe.IE.Res.HHnew.Thermal.SH.Gas.SC</t>
  </si>
  <si>
    <t>FEC.ktoe.IE.Res.HHnew.Thermal.SH.Gas.SC.AC.Elec</t>
  </si>
  <si>
    <t>FEC.ktoe.IE.Res.HHnew.Thermal.SH.Gas.WH</t>
  </si>
  <si>
    <t>FEC.ktoe.IE.Res.HHnew.Thermal.SH.Gas.WH.Gas.NoSolar.Gas</t>
  </si>
  <si>
    <t>FEC.ktoe.IE.Res.HHnew.Thermal.SH.Gas.WH.Gas.Solar</t>
  </si>
  <si>
    <t>FEC.ktoe.IE.Res.HHnew.Thermal.SH.Gas.WH.Gas.Solar.Gas</t>
  </si>
  <si>
    <t>FEC.ktoe.IE.Res.HHnew.Thermal.SH.Gas.WH.Gas.Solar.Solar</t>
  </si>
  <si>
    <t>FEC.ktoe.IE.Res.HHnew.Thermal.SH.Gas.WH.Elc.NoSolar.Elec</t>
  </si>
  <si>
    <t>FEC.ktoe.IE.Res.HHnew.Thermal.SH.Gas.WH.Elc.Solar</t>
  </si>
  <si>
    <t>FEC.ktoe.IE.Res.HHnew.Thermal.SH.Gas.WH.Elc.Solar.Elec</t>
  </si>
  <si>
    <t>FEC.ktoe.IE.Res.HHnew.Thermal.SH.Gas.WH.Elc.Solar.Solar</t>
  </si>
  <si>
    <t>FEC.ktoe.IE.Res.HHnew.Thermal.SH.Gas.CO</t>
  </si>
  <si>
    <t>FEC.ktoe.IE.Res.HHnew.Thermal.SH.Gas.CO.Gas.Gas</t>
  </si>
  <si>
    <t>FEC.ktoe.IE.Res.HHnew.Thermal.SH.Gas.CO.Elc.Elec</t>
  </si>
  <si>
    <t>FEC.ktoe.IE.Res.HHnew.Thermal.SH.Biomass</t>
  </si>
  <si>
    <t>FEC.ktoe.IE.Res.HHnew.Thermal.SH.Biomass.SH</t>
  </si>
  <si>
    <t>FEC.ktoe.IE.Res.HHnew.Thermal.SH.Biomass.SH.Biomass</t>
  </si>
  <si>
    <t>FEC.ktoe.IE.Res.HHnew.Thermal.SH.Biomass.SH.Elec</t>
  </si>
  <si>
    <t>FEC.ktoe.IE.Res.HHnew.Thermal.SH.Biomass.SC</t>
  </si>
  <si>
    <t>FEC.ktoe.IE.Res.HHnew.Thermal.SH.Biomass.SC.AC.Elec</t>
  </si>
  <si>
    <t>FEC.ktoe.IE.Res.HHnew.Thermal.SH.Biomass.WH</t>
  </si>
  <si>
    <t>FEC.ktoe.IE.Res.HHnew.Thermal.SH.Biomass.WH.Biomass.NoSolar.Biomass</t>
  </si>
  <si>
    <t>FEC.ktoe.IE.Res.HHnew.Thermal.SH.Biomass.WH.Biomass.Solar</t>
  </si>
  <si>
    <t>FEC.ktoe.IE.Res.HHnew.Thermal.SH.Biomass.WH.Biomass.Solar.Biomass</t>
  </si>
  <si>
    <t>FEC.ktoe.IE.Res.HHnew.Thermal.SH.Biomass.WH.Biomass.Solar.Solar</t>
  </si>
  <si>
    <t>FEC.ktoe.IE.Res.HHnew.Thermal.SH.Biomass.WH.LPG.NoSolar.LPG</t>
  </si>
  <si>
    <t>FEC.ktoe.IE.Res.HHnew.Thermal.SH.Biomass.WH.LPG.Solar</t>
  </si>
  <si>
    <t>FEC.ktoe.IE.Res.HHnew.Thermal.SH.Biomass.WH.LPG.Solar.LPG</t>
  </si>
  <si>
    <t>FEC.ktoe.IE.Res.HHnew.Thermal.SH.Biomass.WH.LPG.Solar.Solar</t>
  </si>
  <si>
    <t>FEC.ktoe.IE.Res.HHnew.Thermal.SH.Biomass.WH.Elc.NoSolar.Elec</t>
  </si>
  <si>
    <t>FEC.ktoe.IE.Res.HHnew.Thermal.SH.Biomass.WH.Elc.Solar</t>
  </si>
  <si>
    <t>FEC.ktoe.IE.Res.HHnew.Thermal.SH.Biomass.WH.Elc.Solar.Elec</t>
  </si>
  <si>
    <t>FEC.ktoe.IE.Res.HHnew.Thermal.SH.Biomass.WH.Elc.Solar.Solar</t>
  </si>
  <si>
    <t>FEC.ktoe.IE.Res.HHnew.Thermal.SH.Biomass.CO</t>
  </si>
  <si>
    <t>FEC.ktoe.IE.Res.HHnew.Thermal.SH.Biomass.CO.Biomass.Biomass</t>
  </si>
  <si>
    <t>FEC.ktoe.IE.Res.HHnew.Thermal.SH.Biomass.CO.LPG.LPG</t>
  </si>
  <si>
    <t>FEC.ktoe.IE.Res.HHnew.Thermal.SH.Biomass.CO.Elc.Elec</t>
  </si>
  <si>
    <t>FEC.ktoe.IE.Res.HHnew.Thermal.SH.Geo</t>
  </si>
  <si>
    <t>FEC.ktoe.IE.Res.HHnew.Thermal.SH.Geo.SH</t>
  </si>
  <si>
    <t>FEC.ktoe.IE.Res.HHnew.Thermal.SH.Geo.SH.Geo</t>
  </si>
  <si>
    <t>FEC.ktoe.IE.Res.HHnew.Thermal.SH.Geo.SH.Elec</t>
  </si>
  <si>
    <t>FEC.ktoe.IE.Res.HHnew.Thermal.SH.Geo.SC</t>
  </si>
  <si>
    <t>FEC.ktoe.IE.Res.HHnew.Thermal.SH.Geo.SC.AC.Elec</t>
  </si>
  <si>
    <t>FEC.ktoe.IE.Res.HHnew.Thermal.SH.Geo.WH</t>
  </si>
  <si>
    <t>FEC.ktoe.IE.Res.HHnew.Thermal.SH.Geo.WH.Geo.NoSolar.Geo</t>
  </si>
  <si>
    <t>FEC.ktoe.IE.Res.HHnew.Thermal.SH.Geo.WH.Geo.Solar</t>
  </si>
  <si>
    <t>FEC.ktoe.IE.Res.HHnew.Thermal.SH.Geo.WH.Geo.Solar.Geo</t>
  </si>
  <si>
    <t>FEC.ktoe.IE.Res.HHnew.Thermal.SH.Geo.WH.Geo.Solar.Solar</t>
  </si>
  <si>
    <t>FEC.ktoe.IE.Res.HHnew.Thermal.SH.Geo.WH.Elc.NoSolar.Elec</t>
  </si>
  <si>
    <t>FEC.ktoe.IE.Res.HHnew.Thermal.SH.Geo.WH.Elc.Solar</t>
  </si>
  <si>
    <t>FEC.ktoe.IE.Res.HHnew.Thermal.SH.Geo.WH.Elc.Solar.Elec</t>
  </si>
  <si>
    <t>FEC.ktoe.IE.Res.HHnew.Thermal.SH.Geo.WH.Elc.Solar.Solar</t>
  </si>
  <si>
    <t>FEC.ktoe.IE.Res.HHnew.Thermal.SH.Geo.CO</t>
  </si>
  <si>
    <t>FEC.ktoe.IE.Res.HHnew.Thermal.SH.Geo.CO.LPG.LPG</t>
  </si>
  <si>
    <t>FEC.ktoe.IE.Res.HHnew.Thermal.SH.Geo.CO.Elc.Elec</t>
  </si>
  <si>
    <t>FEC.ktoe.IE.Res.HHnew.Thermal.SH.DistrHeat</t>
  </si>
  <si>
    <t>FEC.ktoe.IE.Res.HHnew.Thermal.SH.DistrHeat.SH</t>
  </si>
  <si>
    <t>FEC.ktoe.IE.Res.HHnew.Thermal.SH.DistrHeat.SH.Steam_Distr</t>
  </si>
  <si>
    <t>FEC.ktoe.IE.Res.HHnew.Thermal.SH.DistrHeat.SH.Elec</t>
  </si>
  <si>
    <t>FEC.ktoe.IE.Res.HHnew.Thermal.SH.DistrHeat.SC</t>
  </si>
  <si>
    <t>FEC.ktoe.IE.Res.HHnew.Thermal.SH.DistrHeat.SC.AC.Elec</t>
  </si>
  <si>
    <t>FEC.ktoe.IE.Res.HHnew.Thermal.SH.DistrHeat.WH</t>
  </si>
  <si>
    <t>FEC.ktoe.IE.Res.HHnew.Thermal.SH.DistrHeat.WH.DistrHeat.NoSolar.Steam_Distr</t>
  </si>
  <si>
    <t>FEC.ktoe.IE.Res.HHnew.Thermal.SH.DistrHeat.WH.DistrHeat.Solar</t>
  </si>
  <si>
    <t>FEC.ktoe.IE.Res.HHnew.Thermal.SH.DistrHeat.WH.DistrHeat.Solar.Steam_Distr</t>
  </si>
  <si>
    <t>FEC.ktoe.IE.Res.HHnew.Thermal.SH.DistrHeat.WH.DistrHeat.Solar.Solar</t>
  </si>
  <si>
    <t>FEC.ktoe.IE.Res.HHnew.Thermal.SH.DistrHeat.WH.Elc.NoSolar.Elec</t>
  </si>
  <si>
    <t>FEC.ktoe.IE.Res.HHnew.Thermal.SH.DistrHeat.WH.Elc.Solar</t>
  </si>
  <si>
    <t>FEC.ktoe.IE.Res.HHnew.Thermal.SH.DistrHeat.WH.Elc.Solar.Elec</t>
  </si>
  <si>
    <t>FEC.ktoe.IE.Res.HHnew.Thermal.SH.DistrHeat.WH.Elc.Solar.Solar</t>
  </si>
  <si>
    <t>FEC.ktoe.IE.Res.HHnew.Thermal.SH.DistrHeat.CO</t>
  </si>
  <si>
    <t>FEC.ktoe.IE.Res.HHnew.Thermal.SH.DistrHeat.CO.LPG.LPG</t>
  </si>
  <si>
    <t>FEC.ktoe.IE.Res.HHnew.Thermal.SH.DistrHeat.CO.Elc.Elec</t>
  </si>
  <si>
    <t>FEC.ktoe.IE.Res.HHnew.Thermal.SH.AdvElc</t>
  </si>
  <si>
    <t>FEC.ktoe.IE.Res.HHnew.Thermal.SH.AdvElc.SH</t>
  </si>
  <si>
    <t>FEC.ktoe.IE.Res.HHnew.Thermal.SH.AdvElc.SH.Elec</t>
  </si>
  <si>
    <t>FEC.ktoe.IE.Res.HHnew.Thermal.SH.AdvElc.SC</t>
  </si>
  <si>
    <t>FEC.ktoe.IE.Res.HHnew.Thermal.SH.AdvElc.SC.AC.Elec</t>
  </si>
  <si>
    <t>FEC.ktoe.IE.Res.HHnew.Thermal.SH.AdvElc.WH</t>
  </si>
  <si>
    <t>FEC.ktoe.IE.Res.HHnew.Thermal.SH.AdvElc.WH.LPG.NoSolar.LPG</t>
  </si>
  <si>
    <t>FEC.ktoe.IE.Res.HHnew.Thermal.SH.AdvElc.WH.LPG.Solar</t>
  </si>
  <si>
    <t>FEC.ktoe.IE.Res.HHnew.Thermal.SH.AdvElc.WH.LPG.Solar.LPG</t>
  </si>
  <si>
    <t>FEC.ktoe.IE.Res.HHnew.Thermal.SH.AdvElc.WH.LPG.Solar.Solar</t>
  </si>
  <si>
    <t>FEC.ktoe.IE.Res.HHnew.Thermal.SH.AdvElc.WH.Elc.NoSolar.Elec</t>
  </si>
  <si>
    <t>FEC.ktoe.IE.Res.HHnew.Thermal.SH.AdvElc.WH.Elc.Solar</t>
  </si>
  <si>
    <t>FEC.ktoe.IE.Res.HHnew.Thermal.SH.AdvElc.WH.Elc.Solar.Elec</t>
  </si>
  <si>
    <t>FEC.ktoe.IE.Res.HHnew.Thermal.SH.AdvElc.WH.Elc.Solar.Solar</t>
  </si>
  <si>
    <t>FEC.ktoe.IE.Res.HHnew.Thermal.SH.AdvElc.CO</t>
  </si>
  <si>
    <t>FEC.ktoe.IE.Res.HHnew.Thermal.SH.AdvElc.CO.LPG.LPG</t>
  </si>
  <si>
    <t>FEC.ktoe.IE.Res.HHnew.Thermal.SH.AdvElc.CO.Elc.Elec</t>
  </si>
  <si>
    <t>FEC.ktoe.IE.Res.HHnew.Thermal.SH.ConvElc</t>
  </si>
  <si>
    <t>FEC.ktoe.IE.Res.HHnew.Thermal.SH.ConvElc.SH</t>
  </si>
  <si>
    <t>FEC.ktoe.IE.Res.HHnew.Thermal.SH.ConvElc.SH.Elec</t>
  </si>
  <si>
    <t>FEC.ktoe.IE.Res.HHnew.Thermal.SH.ConvElc.SC</t>
  </si>
  <si>
    <t>FEC.ktoe.IE.Res.HHnew.Thermal.SH.ConvElc.SC.AC.Elec</t>
  </si>
  <si>
    <t>FEC.ktoe.IE.Res.HHnew.Thermal.SH.ConvElc.WH</t>
  </si>
  <si>
    <t>FEC.ktoe.IE.Res.HHnew.Thermal.SH.ConvElc.WH.LPG.NoSolar.LPG</t>
  </si>
  <si>
    <t>FEC.ktoe.IE.Res.HHnew.Thermal.SH.ConvElc.WH.LPG.Solar</t>
  </si>
  <si>
    <t>FEC.ktoe.IE.Res.HHnew.Thermal.SH.ConvElc.WH.LPG.Solar.LPG</t>
  </si>
  <si>
    <t>FEC.ktoe.IE.Res.HHnew.Thermal.SH.ConvElc.WH.LPG.Solar.Solar</t>
  </si>
  <si>
    <t>FEC.ktoe.IE.Res.HHnew.Thermal.SH.ConvElc.WH.Elc.NoSolar.Elec</t>
  </si>
  <si>
    <t>FEC.ktoe.IE.Res.HHnew.Thermal.SH.ConvElc.WH.Elc.Solar</t>
  </si>
  <si>
    <t>FEC.ktoe.IE.Res.HHnew.Thermal.SH.ConvElc.WH.Elc.Solar.Elec</t>
  </si>
  <si>
    <t>FEC.ktoe.IE.Res.HHnew.Thermal.SH.ConvElc.WH.Elc.Solar.Solar</t>
  </si>
  <si>
    <t>FEC.ktoe.IE.Res.HHnew.Thermal.SH.ConvElc.CO</t>
  </si>
  <si>
    <t>FEC.ktoe.IE.Res.HHnew.Thermal.SH.ConvElc.CO.LPG.LPG</t>
  </si>
  <si>
    <t>FEC.ktoe.IE.Res.HHnew.Thermal.SH.ConvElc.CO.Elc.Elec</t>
  </si>
  <si>
    <t>IE - Thermal energy service in new and renovated households (detailed structure)</t>
  </si>
  <si>
    <t>TES.ktoe.IE.Res.HHnew.Thermal.SH.Solids</t>
  </si>
  <si>
    <t>TES.ktoe.IE.Res.HHnew.Thermal.SH.Solids.SH</t>
  </si>
  <si>
    <t>TES.ktoe.IE.Res.HHnew.Thermal.SH.Solids.SH.Solids</t>
  </si>
  <si>
    <t>TES.ktoe.IE.Res.HHnew.Thermal.SH.Solids.SH.Elec</t>
  </si>
  <si>
    <t>TES.ktoe.IE.Res.HHnew.Thermal.SH.Solids.SC</t>
  </si>
  <si>
    <t>TES.ktoe.IE.Res.HHnew.Thermal.SH.Solids.SC.AC.Elec</t>
  </si>
  <si>
    <t>TES.ktoe.IE.Res.HHnew.Thermal.SH.Solids.WH</t>
  </si>
  <si>
    <t>TES.ktoe.IE.Res.HHnew.Thermal.SH.Solids.WH.Solids.NoSolar.Solids</t>
  </si>
  <si>
    <t>TES.ktoe.IE.Res.HHnew.Thermal.SH.Solids.WH.LPG.NoSolar.LPG</t>
  </si>
  <si>
    <t>TES.ktoe.IE.Res.HHnew.Thermal.SH.Solids.WH.LPG.Solar</t>
  </si>
  <si>
    <t>TES.ktoe.IE.Res.HHnew.Thermal.SH.Solids.WH.LPG.Solar.LPG</t>
  </si>
  <si>
    <t>TES.ktoe.IE.Res.HHnew.Thermal.SH.Solids.WH.LPG.Solar.Solar</t>
  </si>
  <si>
    <t>TES.ktoe.IE.Res.HHnew.Thermal.SH.Solids.WH.Elc.NoSolar.Elec</t>
  </si>
  <si>
    <t>TES.ktoe.IE.Res.HHnew.Thermal.SH.Solids.WH.Elc.Solar</t>
  </si>
  <si>
    <t>TES.ktoe.IE.Res.HHnew.Thermal.SH.Solids.WH.Elc.Solar.Elec</t>
  </si>
  <si>
    <t>TES.ktoe.IE.Res.HHnew.Thermal.SH.Solids.WH.Elc.Solar.Solar</t>
  </si>
  <si>
    <t>TES.ktoe.IE.Res.HHnew.Thermal.SH.Solids.CO</t>
  </si>
  <si>
    <t>TES.ktoe.IE.Res.HHnew.Thermal.SH.Solids.CO.Solids.Solids</t>
  </si>
  <si>
    <t>TES.ktoe.IE.Res.HHnew.Thermal.SH.Solids.CO.LPG.LPG</t>
  </si>
  <si>
    <t>TES.ktoe.IE.Res.HHnew.Thermal.SH.Solids.CO.Elc.Elec</t>
  </si>
  <si>
    <t>TES.ktoe.IE.Res.HHnew.Thermal.SH.LPG</t>
  </si>
  <si>
    <t>TES.ktoe.IE.Res.HHnew.Thermal.SH.LPG.SH</t>
  </si>
  <si>
    <t>TES.ktoe.IE.Res.HHnew.Thermal.SH.LPG.SH.LPG</t>
  </si>
  <si>
    <t>TES.ktoe.IE.Res.HHnew.Thermal.SH.LPG.SH.Elec</t>
  </si>
  <si>
    <t>TES.ktoe.IE.Res.HHnew.Thermal.SH.LPG.SC</t>
  </si>
  <si>
    <t>TES.ktoe.IE.Res.HHnew.Thermal.SH.LPG.SC.AC.Elec</t>
  </si>
  <si>
    <t>TES.ktoe.IE.Res.HHnew.Thermal.SH.LPG.WH</t>
  </si>
  <si>
    <t>TES.ktoe.IE.Res.HHnew.Thermal.SH.LPG.WH.LPG.NoSolar.LPG</t>
  </si>
  <si>
    <t>TES.ktoe.IE.Res.HHnew.Thermal.SH.LPG.WH.LPG.Solar</t>
  </si>
  <si>
    <t>TES.ktoe.IE.Res.HHnew.Thermal.SH.LPG.WH.LPG.Solar.LPG</t>
  </si>
  <si>
    <t>TES.ktoe.IE.Res.HHnew.Thermal.SH.LPG.WH.LPG.Solar.Solar</t>
  </si>
  <si>
    <t>TES.ktoe.IE.Res.HHnew.Thermal.SH.LPG.WH.Elc.NoSolar.Elec</t>
  </si>
  <si>
    <t>TES.ktoe.IE.Res.HHnew.Thermal.SH.LPG.WH.Elc.Solar</t>
  </si>
  <si>
    <t>TES.ktoe.IE.Res.HHnew.Thermal.SH.LPG.WH.Elc.Solar.Elec</t>
  </si>
  <si>
    <t>TES.ktoe.IE.Res.HHnew.Thermal.SH.LPG.WH.Elc.Solar.Solar</t>
  </si>
  <si>
    <t>TES.ktoe.IE.Res.HHnew.Thermal.SH.LPG.CO</t>
  </si>
  <si>
    <t>TES.ktoe.IE.Res.HHnew.Thermal.SH.LPG.CO.LPG.LPG</t>
  </si>
  <si>
    <t>TES.ktoe.IE.Res.HHnew.Thermal.SH.LPG.CO.Elc.Elec</t>
  </si>
  <si>
    <t>TES.ktoe.IE.Res.HHnew.Thermal.SH.Oil</t>
  </si>
  <si>
    <t>TES.ktoe.IE.Res.HHnew.Thermal.SH.Oil.SH</t>
  </si>
  <si>
    <t>TES.ktoe.IE.Res.HHnew.Thermal.SH.Oil.SH.Oil</t>
  </si>
  <si>
    <t>TES.ktoe.IE.Res.HHnew.Thermal.SH.Oil.SH.Elec</t>
  </si>
  <si>
    <t>TES.ktoe.IE.Res.HHnew.Thermal.SH.Oil.SC</t>
  </si>
  <si>
    <t>TES.ktoe.IE.Res.HHnew.Thermal.SH.Oil.SC.AC.Elec</t>
  </si>
  <si>
    <t>TES.ktoe.IE.Res.HHnew.Thermal.SH.Oil.WH</t>
  </si>
  <si>
    <t>TES.ktoe.IE.Res.HHnew.Thermal.SH.Oil.WH.Oil.NoSolar.Oil</t>
  </si>
  <si>
    <t>TES.ktoe.IE.Res.HHnew.Thermal.SH.Oil.WH.Oil.Solar</t>
  </si>
  <si>
    <t>TES.ktoe.IE.Res.HHnew.Thermal.SH.Oil.WH.Oil.Solar.Oil</t>
  </si>
  <si>
    <t>TES.ktoe.IE.Res.HHnew.Thermal.SH.Oil.WH.Oil.Solar.Solar</t>
  </si>
  <si>
    <t>TES.ktoe.IE.Res.HHnew.Thermal.SH.Oil.WH.Elc.NoSolar.Elec</t>
  </si>
  <si>
    <t>TES.ktoe.IE.Res.HHnew.Thermal.SH.Oil.WH.Elc.Solar</t>
  </si>
  <si>
    <t>TES.ktoe.IE.Res.HHnew.Thermal.SH.Oil.WH.Elc.Solar.Elec</t>
  </si>
  <si>
    <t>TES.ktoe.IE.Res.HHnew.Thermal.SH.Oil.WH.Elc.Solar.Solar</t>
  </si>
  <si>
    <t>TES.ktoe.IE.Res.HHnew.Thermal.SH.Oil.CO</t>
  </si>
  <si>
    <t>TES.ktoe.IE.Res.HHnew.Thermal.SH.Oil.CO.LPG.LPG</t>
  </si>
  <si>
    <t>TES.ktoe.IE.Res.HHnew.Thermal.SH.Oil.CO.Elc.Elec</t>
  </si>
  <si>
    <t>TES.ktoe.IE.Res.HHnew.Thermal.SH.Gas</t>
  </si>
  <si>
    <t>TES.ktoe.IE.Res.HHnew.Thermal.SH.Gas.SH</t>
  </si>
  <si>
    <t>TES.ktoe.IE.Res.HHnew.Thermal.SH.Gas.SH.Gas</t>
  </si>
  <si>
    <t>TES.ktoe.IE.Res.HHnew.Thermal.SH.Gas.SH.Elec</t>
  </si>
  <si>
    <t>TES.ktoe.IE.Res.HHnew.Thermal.SH.Gas.SC</t>
  </si>
  <si>
    <t>TES.ktoe.IE.Res.HHnew.Thermal.SH.Gas.SC.AC.Elec</t>
  </si>
  <si>
    <t>TES.ktoe.IE.Res.HHnew.Thermal.SH.Gas.WH</t>
  </si>
  <si>
    <t>TES.ktoe.IE.Res.HHnew.Thermal.SH.Gas.WH.Gas.NoSolar.Gas</t>
  </si>
  <si>
    <t>TES.ktoe.IE.Res.HHnew.Thermal.SH.Gas.WH.Gas.Solar</t>
  </si>
  <si>
    <t>TES.ktoe.IE.Res.HHnew.Thermal.SH.Gas.WH.Gas.Solar.Gas</t>
  </si>
  <si>
    <t>TES.ktoe.IE.Res.HHnew.Thermal.SH.Gas.WH.Gas.Solar.Solar</t>
  </si>
  <si>
    <t>TES.ktoe.IE.Res.HHnew.Thermal.SH.Gas.WH.Elc.NoSolar.Elec</t>
  </si>
  <si>
    <t>TES.ktoe.IE.Res.HHnew.Thermal.SH.Gas.WH.Elc.Solar</t>
  </si>
  <si>
    <t>TES.ktoe.IE.Res.HHnew.Thermal.SH.Gas.WH.Elc.Solar.Elec</t>
  </si>
  <si>
    <t>TES.ktoe.IE.Res.HHnew.Thermal.SH.Gas.WH.Elc.Solar.Solar</t>
  </si>
  <si>
    <t>TES.ktoe.IE.Res.HHnew.Thermal.SH.Gas.CO</t>
  </si>
  <si>
    <t>TES.ktoe.IE.Res.HHnew.Thermal.SH.Gas.CO.Gas.Gas</t>
  </si>
  <si>
    <t>TES.ktoe.IE.Res.HHnew.Thermal.SH.Gas.CO.Elc.Elec</t>
  </si>
  <si>
    <t>TES.ktoe.IE.Res.HHnew.Thermal.SH.Biomass</t>
  </si>
  <si>
    <t>TES.ktoe.IE.Res.HHnew.Thermal.SH.Biomass.SH</t>
  </si>
  <si>
    <t>TES.ktoe.IE.Res.HHnew.Thermal.SH.Biomass.SH.Biomass</t>
  </si>
  <si>
    <t>TES.ktoe.IE.Res.HHnew.Thermal.SH.Biomass.SH.Elec</t>
  </si>
  <si>
    <t>TES.ktoe.IE.Res.HHnew.Thermal.SH.Biomass.SC</t>
  </si>
  <si>
    <t>TES.ktoe.IE.Res.HHnew.Thermal.SH.Biomass.SC.AC.Elec</t>
  </si>
  <si>
    <t>TES.ktoe.IE.Res.HHnew.Thermal.SH.Biomass.WH</t>
  </si>
  <si>
    <t>TES.ktoe.IE.Res.HHnew.Thermal.SH.Biomass.WH.Biomass.NoSolar.Biomass</t>
  </si>
  <si>
    <t>TES.ktoe.IE.Res.HHnew.Thermal.SH.Biomass.WH.Biomass.Solar</t>
  </si>
  <si>
    <t>TES.ktoe.IE.Res.HHnew.Thermal.SH.Biomass.WH.Biomass.Solar.Biomass</t>
  </si>
  <si>
    <t>TES.ktoe.IE.Res.HHnew.Thermal.SH.Biomass.WH.Biomass.Solar.Solar</t>
  </si>
  <si>
    <t>TES.ktoe.IE.Res.HHnew.Thermal.SH.Biomass.WH.LPG.NoSolar.LPG</t>
  </si>
  <si>
    <t>TES.ktoe.IE.Res.HHnew.Thermal.SH.Biomass.WH.LPG.Solar</t>
  </si>
  <si>
    <t>TES.ktoe.IE.Res.HHnew.Thermal.SH.Biomass.WH.LPG.Solar.LPG</t>
  </si>
  <si>
    <t>TES.ktoe.IE.Res.HHnew.Thermal.SH.Biomass.WH.LPG.Solar.Solar</t>
  </si>
  <si>
    <t>TES.ktoe.IE.Res.HHnew.Thermal.SH.Biomass.WH.Elc.NoSolar.Elec</t>
  </si>
  <si>
    <t>TES.ktoe.IE.Res.HHnew.Thermal.SH.Biomass.WH.Elc.Solar</t>
  </si>
  <si>
    <t>TES.ktoe.IE.Res.HHnew.Thermal.SH.Biomass.WH.Elc.Solar.Elec</t>
  </si>
  <si>
    <t>TES.ktoe.IE.Res.HHnew.Thermal.SH.Biomass.WH.Elc.Solar.Solar</t>
  </si>
  <si>
    <t>TES.ktoe.IE.Res.HHnew.Thermal.SH.Biomass.CO</t>
  </si>
  <si>
    <t>TES.ktoe.IE.Res.HHnew.Thermal.SH.Biomass.CO.Biomass.Biomass</t>
  </si>
  <si>
    <t>TES.ktoe.IE.Res.HHnew.Thermal.SH.Biomass.CO.LPG.LPG</t>
  </si>
  <si>
    <t>TES.ktoe.IE.Res.HHnew.Thermal.SH.Biomass.CO.Elc.Elec</t>
  </si>
  <si>
    <t>TES.ktoe.IE.Res.HHnew.Thermal.SH.Geo</t>
  </si>
  <si>
    <t>TES.ktoe.IE.Res.HHnew.Thermal.SH.Geo.SH</t>
  </si>
  <si>
    <t>TES.ktoe.IE.Res.HHnew.Thermal.SH.Geo.SH.Geo</t>
  </si>
  <si>
    <t>TES.ktoe.IE.Res.HHnew.Thermal.SH.Geo.SH.Elec</t>
  </si>
  <si>
    <t>TES.ktoe.IE.Res.HHnew.Thermal.SH.Geo.SC</t>
  </si>
  <si>
    <t>TES.ktoe.IE.Res.HHnew.Thermal.SH.Geo.SC.AC.Elec</t>
  </si>
  <si>
    <t>TES.ktoe.IE.Res.HHnew.Thermal.SH.Geo.WH</t>
  </si>
  <si>
    <t>TES.ktoe.IE.Res.HHnew.Thermal.SH.Geo.WH.Geo.NoSolar.Geo</t>
  </si>
  <si>
    <t>TES.ktoe.IE.Res.HHnew.Thermal.SH.Geo.WH.Geo.Solar</t>
  </si>
  <si>
    <t>TES.ktoe.IE.Res.HHnew.Thermal.SH.Geo.WH.Geo.Solar.Geo</t>
  </si>
  <si>
    <t>TES.ktoe.IE.Res.HHnew.Thermal.SH.Geo.WH.Geo.Solar.Solar</t>
  </si>
  <si>
    <t>TES.ktoe.IE.Res.HHnew.Thermal.SH.Geo.WH.Elc.NoSolar.Elec</t>
  </si>
  <si>
    <t>TES.ktoe.IE.Res.HHnew.Thermal.SH.Geo.WH.Elc.Solar</t>
  </si>
  <si>
    <t>TES.ktoe.IE.Res.HHnew.Thermal.SH.Geo.WH.Elc.Solar.Elec</t>
  </si>
  <si>
    <t>TES.ktoe.IE.Res.HHnew.Thermal.SH.Geo.WH.Elc.Solar.Solar</t>
  </si>
  <si>
    <t>TES.ktoe.IE.Res.HHnew.Thermal.SH.Geo.CO</t>
  </si>
  <si>
    <t>TES.ktoe.IE.Res.HHnew.Thermal.SH.Geo.CO.LPG.LPG</t>
  </si>
  <si>
    <t>TES.ktoe.IE.Res.HHnew.Thermal.SH.Geo.CO.Elc.Elec</t>
  </si>
  <si>
    <t>TES.ktoe.IE.Res.HHnew.Thermal.SH.DistrHeat</t>
  </si>
  <si>
    <t>TES.ktoe.IE.Res.HHnew.Thermal.SH.DistrHeat.SH</t>
  </si>
  <si>
    <t>TES.ktoe.IE.Res.HHnew.Thermal.SH.DistrHeat.SH.Steam_Distr</t>
  </si>
  <si>
    <t>TES.ktoe.IE.Res.HHnew.Thermal.SH.DistrHeat.SH.Elec</t>
  </si>
  <si>
    <t>TES.ktoe.IE.Res.HHnew.Thermal.SH.DistrHeat.SC</t>
  </si>
  <si>
    <t>TES.ktoe.IE.Res.HHnew.Thermal.SH.DistrHeat.SC.AC.Elec</t>
  </si>
  <si>
    <t>TES.ktoe.IE.Res.HHnew.Thermal.SH.DistrHeat.WH</t>
  </si>
  <si>
    <t>TES.ktoe.IE.Res.HHnew.Thermal.SH.DistrHeat.WH.DistrHeat.NoSolar.Steam_Distr</t>
  </si>
  <si>
    <t>TES.ktoe.IE.Res.HHnew.Thermal.SH.DistrHeat.WH.DistrHeat.Solar</t>
  </si>
  <si>
    <t>TES.ktoe.IE.Res.HHnew.Thermal.SH.DistrHeat.WH.DistrHeat.Solar.Steam_Distr</t>
  </si>
  <si>
    <t>TES.ktoe.IE.Res.HHnew.Thermal.SH.DistrHeat.WH.DistrHeat.Solar.Solar</t>
  </si>
  <si>
    <t>TES.ktoe.IE.Res.HHnew.Thermal.SH.DistrHeat.WH.Elc.NoSolar.Elec</t>
  </si>
  <si>
    <t>TES.ktoe.IE.Res.HHnew.Thermal.SH.DistrHeat.WH.Elc.Solar</t>
  </si>
  <si>
    <t>TES.ktoe.IE.Res.HHnew.Thermal.SH.DistrHeat.WH.Elc.Solar.Elec</t>
  </si>
  <si>
    <t>TES.ktoe.IE.Res.HHnew.Thermal.SH.DistrHeat.WH.Elc.Solar.Solar</t>
  </si>
  <si>
    <t>TES.ktoe.IE.Res.HHnew.Thermal.SH.DistrHeat.CO</t>
  </si>
  <si>
    <t>TES.ktoe.IE.Res.HHnew.Thermal.SH.DistrHeat.CO.LPG.LPG</t>
  </si>
  <si>
    <t>TES.ktoe.IE.Res.HHnew.Thermal.SH.DistrHeat.CO.Elc.Elec</t>
  </si>
  <si>
    <t>TES.ktoe.IE.Res.HHnew.Thermal.SH.AdvElc</t>
  </si>
  <si>
    <t>TES.ktoe.IE.Res.HHnew.Thermal.SH.AdvElc.SH</t>
  </si>
  <si>
    <t>TES.ktoe.IE.Res.HHnew.Thermal.SH.AdvElc.SH.Elec</t>
  </si>
  <si>
    <t>TES.ktoe.IE.Res.HHnew.Thermal.SH.AdvElc.SC</t>
  </si>
  <si>
    <t>TES.ktoe.IE.Res.HHnew.Thermal.SH.AdvElc.SC.AC.Elec</t>
  </si>
  <si>
    <t>TES.ktoe.IE.Res.HHnew.Thermal.SH.AdvElc.WH</t>
  </si>
  <si>
    <t>TES.ktoe.IE.Res.HHnew.Thermal.SH.AdvElc.WH.LPG.NoSolar.LPG</t>
  </si>
  <si>
    <t>TES.ktoe.IE.Res.HHnew.Thermal.SH.AdvElc.WH.LPG.Solar</t>
  </si>
  <si>
    <t>TES.ktoe.IE.Res.HHnew.Thermal.SH.AdvElc.WH.LPG.Solar.LPG</t>
  </si>
  <si>
    <t>TES.ktoe.IE.Res.HHnew.Thermal.SH.AdvElc.WH.LPG.Solar.Solar</t>
  </si>
  <si>
    <t>TES.ktoe.IE.Res.HHnew.Thermal.SH.AdvElc.WH.Elc.NoSolar.Elec</t>
  </si>
  <si>
    <t>TES.ktoe.IE.Res.HHnew.Thermal.SH.AdvElc.WH.Elc.Solar</t>
  </si>
  <si>
    <t>TES.ktoe.IE.Res.HHnew.Thermal.SH.AdvElc.WH.Elc.Solar.Elec</t>
  </si>
  <si>
    <t>TES.ktoe.IE.Res.HHnew.Thermal.SH.AdvElc.WH.Elc.Solar.Solar</t>
  </si>
  <si>
    <t>TES.ktoe.IE.Res.HHnew.Thermal.SH.AdvElc.CO</t>
  </si>
  <si>
    <t>TES.ktoe.IE.Res.HHnew.Thermal.SH.AdvElc.CO.LPG.LPG</t>
  </si>
  <si>
    <t>TES.ktoe.IE.Res.HHnew.Thermal.SH.AdvElc.CO.Elc.Elec</t>
  </si>
  <si>
    <t>TES.ktoe.IE.Res.HHnew.Thermal.SH.ConvElc</t>
  </si>
  <si>
    <t>TES.ktoe.IE.Res.HHnew.Thermal.SH.ConvElc.SH</t>
  </si>
  <si>
    <t>TES.ktoe.IE.Res.HHnew.Thermal.SH.ConvElc.SH.Elec</t>
  </si>
  <si>
    <t>TES.ktoe.IE.Res.HHnew.Thermal.SH.ConvElc.SC</t>
  </si>
  <si>
    <t>TES.ktoe.IE.Res.HHnew.Thermal.SH.ConvElc.SC.AC.Elec</t>
  </si>
  <si>
    <t>TES.ktoe.IE.Res.HHnew.Thermal.SH.ConvElc.WH</t>
  </si>
  <si>
    <t>TES.ktoe.IE.Res.HHnew.Thermal.SH.ConvElc.WH.LPG.NoSolar.LPG</t>
  </si>
  <si>
    <t>TES.ktoe.IE.Res.HHnew.Thermal.SH.ConvElc.WH.LPG.Solar</t>
  </si>
  <si>
    <t>TES.ktoe.IE.Res.HHnew.Thermal.SH.ConvElc.WH.LPG.Solar.LPG</t>
  </si>
  <si>
    <t>TES.ktoe.IE.Res.HHnew.Thermal.SH.ConvElc.WH.LPG.Solar.Solar</t>
  </si>
  <si>
    <t>TES.ktoe.IE.Res.HHnew.Thermal.SH.ConvElc.WH.Elc.NoSolar.Elec</t>
  </si>
  <si>
    <t>TES.ktoe.IE.Res.HHnew.Thermal.SH.ConvElc.WH.Elc.Solar</t>
  </si>
  <si>
    <t>TES.ktoe.IE.Res.HHnew.Thermal.SH.ConvElc.WH.Elc.Solar.Elec</t>
  </si>
  <si>
    <t>TES.ktoe.IE.Res.HHnew.Thermal.SH.ConvElc.WH.Elc.Solar.Solar</t>
  </si>
  <si>
    <t>TES.ktoe.IE.Res.HHnew.Thermal.SH.ConvElc.CO</t>
  </si>
  <si>
    <t>TES.ktoe.IE.Res.HHnew.Thermal.SH.ConvElc.CO.LPG.LPG</t>
  </si>
  <si>
    <t>TES.ktoe.IE.Res.HHnew.Thermal.SH.ConvElc.CO.Elc.Elec</t>
  </si>
  <si>
    <t>IE - System efficiency indicator of new and renovated households (detailed structure)</t>
  </si>
  <si>
    <t>Eff.ratio.IE.Res.HHnew.Thermal.SH.Solids</t>
  </si>
  <si>
    <t>Eff.ratio.IE.Res.HHnew.Thermal.SH.Solids.SH</t>
  </si>
  <si>
    <t>Eff.ratio.IE.Res.HHnew.Thermal.SH.Solids.SH.Solids</t>
  </si>
  <si>
    <t>Eff.ratio.IE.Res.HHnew.Thermal.SH.Solids.SH.Elec</t>
  </si>
  <si>
    <t>Eff.ratio.IE.Res.HHnew.Thermal.SH.Solids.SC</t>
  </si>
  <si>
    <t>Eff.ratio.IE.Res.HHnew.Thermal.SH.Solids.SC.AC.Elec</t>
  </si>
  <si>
    <t>Eff.ratio.IE.Res.HHnew.Thermal.SH.Solids.WH</t>
  </si>
  <si>
    <t>Eff.ratio.IE.Res.HHnew.Thermal.SH.Solids.WH.Solids.NoSolar.Solids</t>
  </si>
  <si>
    <t>Eff.ratio.IE.Res.HHnew.Thermal.SH.Solids.WH.LPG.NoSolar.LPG</t>
  </si>
  <si>
    <t>Eff.ratio.IE.Res.HHnew.Thermal.SH.Solids.WH.LPG.Solar</t>
  </si>
  <si>
    <t>Eff.ratio.IE.Res.HHnew.Thermal.SH.Solids.WH.LPG.Solar.LPG</t>
  </si>
  <si>
    <t>Eff.ratio.IE.Res.HHnew.Thermal.SH.Solids.WH.LPG.Solar.Solar</t>
  </si>
  <si>
    <t>Eff.ratio.IE.Res.HHnew.Thermal.SH.Solids.WH.Elc.NoSolar.Elec</t>
  </si>
  <si>
    <t>Eff.ratio.IE.Res.HHnew.Thermal.SH.Solids.WH.Elc.Solar</t>
  </si>
  <si>
    <t>Eff.ratio.IE.Res.HHnew.Thermal.SH.Solids.WH.Elc.Solar.Elec</t>
  </si>
  <si>
    <t>Eff.ratio.IE.Res.HHnew.Thermal.SH.Solids.WH.Elc.Solar.Solar</t>
  </si>
  <si>
    <t>Eff.ratio.IE.Res.HHnew.Thermal.SH.Solids.CO</t>
  </si>
  <si>
    <t>Eff.ratio.IE.Res.HHnew.Thermal.SH.Solids.CO.Solids.Solids</t>
  </si>
  <si>
    <t>Eff.ratio.IE.Res.HHnew.Thermal.SH.Solids.CO.LPG.LPG</t>
  </si>
  <si>
    <t>Eff.ratio.IE.Res.HHnew.Thermal.SH.Solids.CO.Elc.Elec</t>
  </si>
  <si>
    <t>Eff.ratio.IE.Res.HHnew.Thermal.SH.LPG</t>
  </si>
  <si>
    <t>Eff.ratio.IE.Res.HHnew.Thermal.SH.LPG.SH</t>
  </si>
  <si>
    <t>Eff.ratio.IE.Res.HHnew.Thermal.SH.LPG.SH.LPG</t>
  </si>
  <si>
    <t>Eff.ratio.IE.Res.HHnew.Thermal.SH.LPG.SH.Elec</t>
  </si>
  <si>
    <t>Eff.ratio.IE.Res.HHnew.Thermal.SH.LPG.SC</t>
  </si>
  <si>
    <t>Eff.ratio.IE.Res.HHnew.Thermal.SH.LPG.SC.AC.Elec</t>
  </si>
  <si>
    <t>Eff.ratio.IE.Res.HHnew.Thermal.SH.LPG.WH</t>
  </si>
  <si>
    <t>Eff.ratio.IE.Res.HHnew.Thermal.SH.LPG.WH.LPG.NoSolar.LPG</t>
  </si>
  <si>
    <t>Eff.ratio.IE.Res.HHnew.Thermal.SH.LPG.WH.LPG.Solar</t>
  </si>
  <si>
    <t>Eff.ratio.IE.Res.HHnew.Thermal.SH.LPG.WH.LPG.Solar.LPG</t>
  </si>
  <si>
    <t>Eff.ratio.IE.Res.HHnew.Thermal.SH.LPG.WH.LPG.Solar.Solar</t>
  </si>
  <si>
    <t>Eff.ratio.IE.Res.HHnew.Thermal.SH.LPG.WH.Elc.NoSolar.Elec</t>
  </si>
  <si>
    <t>Eff.ratio.IE.Res.HHnew.Thermal.SH.LPG.WH.Elc.Solar</t>
  </si>
  <si>
    <t>Eff.ratio.IE.Res.HHnew.Thermal.SH.LPG.WH.Elc.Solar.Elec</t>
  </si>
  <si>
    <t>Eff.ratio.IE.Res.HHnew.Thermal.SH.LPG.WH.Elc.Solar.Solar</t>
  </si>
  <si>
    <t>Eff.ratio.IE.Res.HHnew.Thermal.SH.LPG.CO</t>
  </si>
  <si>
    <t>Eff.ratio.IE.Res.HHnew.Thermal.SH.LPG.CO.LPG.LPG</t>
  </si>
  <si>
    <t>Eff.ratio.IE.Res.HHnew.Thermal.SH.LPG.CO.Elc.Elec</t>
  </si>
  <si>
    <t>Eff.ratio.IE.Res.HHnew.Thermal.SH.Oil</t>
  </si>
  <si>
    <t>Eff.ratio.IE.Res.HHnew.Thermal.SH.Oil.SH</t>
  </si>
  <si>
    <t>Eff.ratio.IE.Res.HHnew.Thermal.SH.Oil.SH.Oil</t>
  </si>
  <si>
    <t>Eff.ratio.IE.Res.HHnew.Thermal.SH.Oil.SH.Elec</t>
  </si>
  <si>
    <t>Eff.ratio.IE.Res.HHnew.Thermal.SH.Oil.SC</t>
  </si>
  <si>
    <t>Eff.ratio.IE.Res.HHnew.Thermal.SH.Oil.SC.AC.Elec</t>
  </si>
  <si>
    <t>Eff.ratio.IE.Res.HHnew.Thermal.SH.Oil.WH</t>
  </si>
  <si>
    <t>Eff.ratio.IE.Res.HHnew.Thermal.SH.Oil.WH.Oil.NoSolar.Oil</t>
  </si>
  <si>
    <t>Eff.ratio.IE.Res.HHnew.Thermal.SH.Oil.WH.Oil.Solar</t>
  </si>
  <si>
    <t>Eff.ratio.IE.Res.HHnew.Thermal.SH.Oil.WH.Oil.Solar.Oil</t>
  </si>
  <si>
    <t>Eff.ratio.IE.Res.HHnew.Thermal.SH.Oil.WH.Oil.Solar.Solar</t>
  </si>
  <si>
    <t>Eff.ratio.IE.Res.HHnew.Thermal.SH.Oil.WH.Elc.NoSolar.Elec</t>
  </si>
  <si>
    <t>Eff.ratio.IE.Res.HHnew.Thermal.SH.Oil.WH.Elc.Solar</t>
  </si>
  <si>
    <t>Eff.ratio.IE.Res.HHnew.Thermal.SH.Oil.WH.Elc.Solar.Elec</t>
  </si>
  <si>
    <t>Eff.ratio.IE.Res.HHnew.Thermal.SH.Oil.WH.Elc.Solar.Solar</t>
  </si>
  <si>
    <t>Eff.ratio.IE.Res.HHnew.Thermal.SH.Oil.CO</t>
  </si>
  <si>
    <t>Eff.ratio.IE.Res.HHnew.Thermal.SH.Oil.CO.LPG.LPG</t>
  </si>
  <si>
    <t>Eff.ratio.IE.Res.HHnew.Thermal.SH.Oil.CO.Elc.Elec</t>
  </si>
  <si>
    <t>Eff.ratio.IE.Res.HHnew.Thermal.SH.Gas</t>
  </si>
  <si>
    <t>Eff.ratio.IE.Res.HHnew.Thermal.SH.Gas.SH</t>
  </si>
  <si>
    <t>Eff.ratio.IE.Res.HHnew.Thermal.SH.Gas.SH.Gas</t>
  </si>
  <si>
    <t>Eff.ratio.IE.Res.HHnew.Thermal.SH.Gas.SH.Elec</t>
  </si>
  <si>
    <t>Eff.ratio.IE.Res.HHnew.Thermal.SH.Gas.SC</t>
  </si>
  <si>
    <t>Eff.ratio.IE.Res.HHnew.Thermal.SH.Gas.SC.AC.Elec</t>
  </si>
  <si>
    <t>Eff.ratio.IE.Res.HHnew.Thermal.SH.Gas.WH</t>
  </si>
  <si>
    <t>Eff.ratio.IE.Res.HHnew.Thermal.SH.Gas.WH.Gas.NoSolar.Gas</t>
  </si>
  <si>
    <t>Eff.ratio.IE.Res.HHnew.Thermal.SH.Gas.WH.Gas.Solar</t>
  </si>
  <si>
    <t>Eff.ratio.IE.Res.HHnew.Thermal.SH.Gas.WH.Gas.Solar.Gas</t>
  </si>
  <si>
    <t>Eff.ratio.IE.Res.HHnew.Thermal.SH.Gas.WH.Gas.Solar.Solar</t>
  </si>
  <si>
    <t>Eff.ratio.IE.Res.HHnew.Thermal.SH.Gas.WH.Elc.NoSolar.Elec</t>
  </si>
  <si>
    <t>Eff.ratio.IE.Res.HHnew.Thermal.SH.Gas.WH.Elc.Solar</t>
  </si>
  <si>
    <t>Eff.ratio.IE.Res.HHnew.Thermal.SH.Gas.WH.Elc.Solar.Elec</t>
  </si>
  <si>
    <t>Eff.ratio.IE.Res.HHnew.Thermal.SH.Gas.WH.Elc.Solar.Solar</t>
  </si>
  <si>
    <t>Eff.ratio.IE.Res.HHnew.Thermal.SH.Gas.CO</t>
  </si>
  <si>
    <t>Eff.ratio.IE.Res.HHnew.Thermal.SH.Gas.CO.Gas.Gas</t>
  </si>
  <si>
    <t>Eff.ratio.IE.Res.HHnew.Thermal.SH.Gas.CO.Elc.Elec</t>
  </si>
  <si>
    <t>Eff.ratio.IE.Res.HHnew.Thermal.SH.Biomass</t>
  </si>
  <si>
    <t>Eff.ratio.IE.Res.HHnew.Thermal.SH.Biomass.SH</t>
  </si>
  <si>
    <t>Eff.ratio.IE.Res.HHnew.Thermal.SH.Biomass.SH.Biomass</t>
  </si>
  <si>
    <t>Eff.ratio.IE.Res.HHnew.Thermal.SH.Biomass.SH.Elec</t>
  </si>
  <si>
    <t>Eff.ratio.IE.Res.HHnew.Thermal.SH.Biomass.SC</t>
  </si>
  <si>
    <t>Eff.ratio.IE.Res.HHnew.Thermal.SH.Biomass.SC.AC.Elec</t>
  </si>
  <si>
    <t>Eff.ratio.IE.Res.HHnew.Thermal.SH.Biomass.WH</t>
  </si>
  <si>
    <t>Eff.ratio.IE.Res.HHnew.Thermal.SH.Biomass.WH.Biomass.NoSolar.Biomass</t>
  </si>
  <si>
    <t>Eff.ratio.IE.Res.HHnew.Thermal.SH.Biomass.WH.Biomass.Solar</t>
  </si>
  <si>
    <t>Eff.ratio.IE.Res.HHnew.Thermal.SH.Biomass.WH.Biomass.Solar.Biomass</t>
  </si>
  <si>
    <t>Eff.ratio.IE.Res.HHnew.Thermal.SH.Biomass.WH.Biomass.Solar.Solar</t>
  </si>
  <si>
    <t>Eff.ratio.IE.Res.HHnew.Thermal.SH.Biomass.WH.LPG.NoSolar.LPG</t>
  </si>
  <si>
    <t>Eff.ratio.IE.Res.HHnew.Thermal.SH.Biomass.WH.LPG.Solar</t>
  </si>
  <si>
    <t>Eff.ratio.IE.Res.HHnew.Thermal.SH.Biomass.WH.LPG.Solar.LPG</t>
  </si>
  <si>
    <t>Eff.ratio.IE.Res.HHnew.Thermal.SH.Biomass.WH.LPG.Solar.Solar</t>
  </si>
  <si>
    <t>Eff.ratio.IE.Res.HHnew.Thermal.SH.Biomass.WH.Elc.NoSolar.Elec</t>
  </si>
  <si>
    <t>Eff.ratio.IE.Res.HHnew.Thermal.SH.Biomass.WH.Elc.Solar</t>
  </si>
  <si>
    <t>Eff.ratio.IE.Res.HHnew.Thermal.SH.Biomass.WH.Elc.Solar.Elec</t>
  </si>
  <si>
    <t>Eff.ratio.IE.Res.HHnew.Thermal.SH.Biomass.WH.Elc.Solar.Solar</t>
  </si>
  <si>
    <t>Eff.ratio.IE.Res.HHnew.Thermal.SH.Biomass.CO</t>
  </si>
  <si>
    <t>Eff.ratio.IE.Res.HHnew.Thermal.SH.Biomass.CO.Biomass.Biomass</t>
  </si>
  <si>
    <t>Eff.ratio.IE.Res.HHnew.Thermal.SH.Biomass.CO.LPG.LPG</t>
  </si>
  <si>
    <t>Eff.ratio.IE.Res.HHnew.Thermal.SH.Biomass.CO.Elc.Elec</t>
  </si>
  <si>
    <t>Eff.ratio.IE.Res.HHnew.Thermal.SH.Geo</t>
  </si>
  <si>
    <t>Eff.ratio.IE.Res.HHnew.Thermal.SH.Geo.SH</t>
  </si>
  <si>
    <t>Eff.ratio.IE.Res.HHnew.Thermal.SH.Geo.SH.Geo</t>
  </si>
  <si>
    <t>Eff.ratio.IE.Res.HHnew.Thermal.SH.Geo.SH.Elec</t>
  </si>
  <si>
    <t>Eff.ratio.IE.Res.HHnew.Thermal.SH.Geo.SC</t>
  </si>
  <si>
    <t>Eff.ratio.IE.Res.HHnew.Thermal.SH.Geo.SC.AC.Elec</t>
  </si>
  <si>
    <t>Eff.ratio.IE.Res.HHnew.Thermal.SH.Geo.WH</t>
  </si>
  <si>
    <t>Eff.ratio.IE.Res.HHnew.Thermal.SH.Geo.WH.Geo.NoSolar.Geo</t>
  </si>
  <si>
    <t>Eff.ratio.IE.Res.HHnew.Thermal.SH.Geo.WH.Geo.Solar</t>
  </si>
  <si>
    <t>Eff.ratio.IE.Res.HHnew.Thermal.SH.Geo.WH.Geo.Solar.Geo</t>
  </si>
  <si>
    <t>Eff.ratio.IE.Res.HHnew.Thermal.SH.Geo.WH.Geo.Solar.Solar</t>
  </si>
  <si>
    <t>Eff.ratio.IE.Res.HHnew.Thermal.SH.Geo.WH.Elc.NoSolar.Elec</t>
  </si>
  <si>
    <t>Eff.ratio.IE.Res.HHnew.Thermal.SH.Geo.WH.Elc.Solar</t>
  </si>
  <si>
    <t>Eff.ratio.IE.Res.HHnew.Thermal.SH.Geo.WH.Elc.Solar.Elec</t>
  </si>
  <si>
    <t>Eff.ratio.IE.Res.HHnew.Thermal.SH.Geo.WH.Elc.Solar.Solar</t>
  </si>
  <si>
    <t>Eff.ratio.IE.Res.HHnew.Thermal.SH.Geo.CO</t>
  </si>
  <si>
    <t>Eff.ratio.IE.Res.HHnew.Thermal.SH.Geo.CO.LPG.LPG</t>
  </si>
  <si>
    <t>Eff.ratio.IE.Res.HHnew.Thermal.SH.Geo.CO.Elc.Elec</t>
  </si>
  <si>
    <t>Eff.ratio.IE.Res.HHnew.Thermal.SH.DistrHeat</t>
  </si>
  <si>
    <t>Eff.ratio.IE.Res.HHnew.Thermal.SH.DistrHeat.SH</t>
  </si>
  <si>
    <t>Eff.ratio.IE.Res.HHnew.Thermal.SH.DistrHeat.SH.Steam_Distr</t>
  </si>
  <si>
    <t>Eff.ratio.IE.Res.HHnew.Thermal.SH.DistrHeat.SH.Elec</t>
  </si>
  <si>
    <t>Eff.ratio.IE.Res.HHnew.Thermal.SH.DistrHeat.SC</t>
  </si>
  <si>
    <t>Eff.ratio.IE.Res.HHnew.Thermal.SH.DistrHeat.SC.AC.Elec</t>
  </si>
  <si>
    <t>Eff.ratio.IE.Res.HHnew.Thermal.SH.DistrHeat.WH</t>
  </si>
  <si>
    <t>Eff.ratio.IE.Res.HHnew.Thermal.SH.DistrHeat.WH.DistrHeat.NoSolar.Steam_Distr</t>
  </si>
  <si>
    <t>Eff.ratio.IE.Res.HHnew.Thermal.SH.DistrHeat.WH.DistrHeat.Solar</t>
  </si>
  <si>
    <t>Eff.ratio.IE.Res.HHnew.Thermal.SH.DistrHeat.WH.DistrHeat.Solar.Steam_Distr</t>
  </si>
  <si>
    <t>Eff.ratio.IE.Res.HHnew.Thermal.SH.DistrHeat.WH.DistrHeat.Solar.Solar</t>
  </si>
  <si>
    <t>Eff.ratio.IE.Res.HHnew.Thermal.SH.DistrHeat.WH.Elc.NoSolar.Elec</t>
  </si>
  <si>
    <t>Eff.ratio.IE.Res.HHnew.Thermal.SH.DistrHeat.WH.Elc.Solar</t>
  </si>
  <si>
    <t>Eff.ratio.IE.Res.HHnew.Thermal.SH.DistrHeat.WH.Elc.Solar.Elec</t>
  </si>
  <si>
    <t>Eff.ratio.IE.Res.HHnew.Thermal.SH.DistrHeat.WH.Elc.Solar.Solar</t>
  </si>
  <si>
    <t>Eff.ratio.IE.Res.HHnew.Thermal.SH.DistrHeat.CO</t>
  </si>
  <si>
    <t>Eff.ratio.IE.Res.HHnew.Thermal.SH.DistrHeat.CO.LPG.LPG</t>
  </si>
  <si>
    <t>Eff.ratio.IE.Res.HHnew.Thermal.SH.DistrHeat.CO.Elc.Elec</t>
  </si>
  <si>
    <t>Eff.ratio.IE.Res.HHnew.Thermal.SH.AdvElc</t>
  </si>
  <si>
    <t>Eff.ratio.IE.Res.HHnew.Thermal.SH.AdvElc.SH</t>
  </si>
  <si>
    <t>Eff.ratio.IE.Res.HHnew.Thermal.SH.AdvElc.SH.Elec</t>
  </si>
  <si>
    <t>Eff.ratio.IE.Res.HHnew.Thermal.SH.AdvElc.SC</t>
  </si>
  <si>
    <t>Eff.ratio.IE.Res.HHnew.Thermal.SH.AdvElc.SC.AC.Elec</t>
  </si>
  <si>
    <t>Eff.ratio.IE.Res.HHnew.Thermal.SH.AdvElc.WH</t>
  </si>
  <si>
    <t>Eff.ratio.IE.Res.HHnew.Thermal.SH.AdvElc.WH.LPG.NoSolar.LPG</t>
  </si>
  <si>
    <t>Eff.ratio.IE.Res.HHnew.Thermal.SH.AdvElc.WH.LPG.Solar</t>
  </si>
  <si>
    <t>Eff.ratio.IE.Res.HHnew.Thermal.SH.AdvElc.WH.LPG.Solar.LPG</t>
  </si>
  <si>
    <t>Eff.ratio.IE.Res.HHnew.Thermal.SH.AdvElc.WH.LPG.Solar.Solar</t>
  </si>
  <si>
    <t>Eff.ratio.IE.Res.HHnew.Thermal.SH.AdvElc.WH.Elc.NoSolar.Elec</t>
  </si>
  <si>
    <t>Eff.ratio.IE.Res.HHnew.Thermal.SH.AdvElc.WH.Elc.Solar</t>
  </si>
  <si>
    <t>Eff.ratio.IE.Res.HHnew.Thermal.SH.AdvElc.WH.Elc.Solar.Elec</t>
  </si>
  <si>
    <t>Eff.ratio.IE.Res.HHnew.Thermal.SH.AdvElc.WH.Elc.Solar.Solar</t>
  </si>
  <si>
    <t>Eff.ratio.IE.Res.HHnew.Thermal.SH.AdvElc.CO</t>
  </si>
  <si>
    <t>Eff.ratio.IE.Res.HHnew.Thermal.SH.AdvElc.CO.LPG.LPG</t>
  </si>
  <si>
    <t>Eff.ratio.IE.Res.HHnew.Thermal.SH.AdvElc.CO.Elc.Elec</t>
  </si>
  <si>
    <t>Eff.ratio.IE.Res.HHnew.Thermal.SH.ConvElc</t>
  </si>
  <si>
    <t>Eff.ratio.IE.Res.HHnew.Thermal.SH.ConvElc.SH</t>
  </si>
  <si>
    <t>Eff.ratio.IE.Res.HHnew.Thermal.SH.ConvElc.SH.Elec</t>
  </si>
  <si>
    <t>Eff.ratio.IE.Res.HHnew.Thermal.SH.ConvElc.SC</t>
  </si>
  <si>
    <t>Eff.ratio.IE.Res.HHnew.Thermal.SH.ConvElc.SC.AC.Elec</t>
  </si>
  <si>
    <t>Eff.ratio.IE.Res.HHnew.Thermal.SH.ConvElc.WH</t>
  </si>
  <si>
    <t>Eff.ratio.IE.Res.HHnew.Thermal.SH.ConvElc.WH.LPG.NoSolar.LPG</t>
  </si>
  <si>
    <t>Eff.ratio.IE.Res.HHnew.Thermal.SH.ConvElc.WH.LPG.Solar</t>
  </si>
  <si>
    <t>Eff.ratio.IE.Res.HHnew.Thermal.SH.ConvElc.WH.LPG.Solar.LPG</t>
  </si>
  <si>
    <t>Eff.ratio.IE.Res.HHnew.Thermal.SH.ConvElc.WH.LPG.Solar.Solar</t>
  </si>
  <si>
    <t>Eff.ratio.IE.Res.HHnew.Thermal.SH.ConvElc.WH.Elc.NoSolar.Elec</t>
  </si>
  <si>
    <t>Eff.ratio.IE.Res.HHnew.Thermal.SH.ConvElc.WH.Elc.Solar</t>
  </si>
  <si>
    <t>Eff.ratio.IE.Res.HHnew.Thermal.SH.ConvElc.WH.Elc.Solar.Elec</t>
  </si>
  <si>
    <t>Eff.ratio.IE.Res.HHnew.Thermal.SH.ConvElc.WH.Elc.Solar.Solar</t>
  </si>
  <si>
    <t>Eff.ratio.IE.Res.HHnew.Thermal.SH.ConvElc.CO</t>
  </si>
  <si>
    <t>Eff.ratio.IE.Res.HHnew.Thermal.SH.ConvElc.CO.LPG.LPG</t>
  </si>
  <si>
    <t>Eff.ratio.IE.Res.HHnew.Thermal.SH.ConvElc.CO.Elc.Elec</t>
  </si>
  <si>
    <t>IE - CO2 emissions in new and renovated households (detailed structure)</t>
  </si>
  <si>
    <t>EMI.ktCO2.IE.Res.HHnew.Thermal.SH.Solids</t>
  </si>
  <si>
    <t>EMI.ktCO2.IE.Res.HHnew.Thermal.SH.Solids.SH</t>
  </si>
  <si>
    <t>EMI.ktCO2.IE.Res.HHnew.Thermal.SH.Solids.SH.Solids</t>
  </si>
  <si>
    <t>EMI.ktCO2.IE.Res.HHnew.Thermal.SH.Solids.SH.Elec</t>
  </si>
  <si>
    <t>EMI.ktCO2.IE.Res.HHnew.Thermal.SH.Solids.SC</t>
  </si>
  <si>
    <t>EMI.ktCO2.IE.Res.HHnew.Thermal.SH.Solids.SC.AC.Elec</t>
  </si>
  <si>
    <t>EMI.ktCO2.IE.Res.HHnew.Thermal.SH.Solids.WH</t>
  </si>
  <si>
    <t>EMI.ktCO2.IE.Res.HHnew.Thermal.SH.Solids.WH.Solids.NoSolar.Solids</t>
  </si>
  <si>
    <t>EMI.ktCO2.IE.Res.HHnew.Thermal.SH.Solids.WH.LPG.NoSolar.LPG</t>
  </si>
  <si>
    <t>EMI.ktCO2.IE.Res.HHnew.Thermal.SH.Solids.WH.LPG.Solar</t>
  </si>
  <si>
    <t>EMI.ktCO2.IE.Res.HHnew.Thermal.SH.Solids.WH.LPG.Solar.LPG</t>
  </si>
  <si>
    <t>EMI.ktCO2.IE.Res.HHnew.Thermal.SH.Solids.WH.LPG.Solar.Solar</t>
  </si>
  <si>
    <t>EMI.ktCO2.IE.Res.HHnew.Thermal.SH.Solids.WH.Elc.NoSolar.Elec</t>
  </si>
  <si>
    <t>EMI.ktCO2.IE.Res.HHnew.Thermal.SH.Solids.WH.Elc.Solar</t>
  </si>
  <si>
    <t>EMI.ktCO2.IE.Res.HHnew.Thermal.SH.Solids.WH.Elc.Solar.Elec</t>
  </si>
  <si>
    <t>EMI.ktCO2.IE.Res.HHnew.Thermal.SH.Solids.WH.Elc.Solar.Solar</t>
  </si>
  <si>
    <t>EMI.ktCO2.IE.Res.HHnew.Thermal.SH.Solids.CO</t>
  </si>
  <si>
    <t>EMI.ktCO2.IE.Res.HHnew.Thermal.SH.Solids.CO.Solids.Solids</t>
  </si>
  <si>
    <t>EMI.ktCO2.IE.Res.HHnew.Thermal.SH.Solids.CO.LPG.LPG</t>
  </si>
  <si>
    <t>EMI.ktCO2.IE.Res.HHnew.Thermal.SH.Solids.CO.Elc.Elec</t>
  </si>
  <si>
    <t>EMI.ktCO2.IE.Res.HHnew.Thermal.SH.LPG</t>
  </si>
  <si>
    <t>EMI.ktCO2.IE.Res.HHnew.Thermal.SH.LPG.SH</t>
  </si>
  <si>
    <t>EMI.ktCO2.IE.Res.HHnew.Thermal.SH.LPG.SH.LPG</t>
  </si>
  <si>
    <t>EMI.ktCO2.IE.Res.HHnew.Thermal.SH.LPG.SH.Elec</t>
  </si>
  <si>
    <t>EMI.ktCO2.IE.Res.HHnew.Thermal.SH.LPG.SC</t>
  </si>
  <si>
    <t>EMI.ktCO2.IE.Res.HHnew.Thermal.SH.LPG.SC.AC.Elec</t>
  </si>
  <si>
    <t>EMI.ktCO2.IE.Res.HHnew.Thermal.SH.LPG.WH</t>
  </si>
  <si>
    <t>EMI.ktCO2.IE.Res.HHnew.Thermal.SH.LPG.WH.LPG.NoSolar.LPG</t>
  </si>
  <si>
    <t>EMI.ktCO2.IE.Res.HHnew.Thermal.SH.LPG.WH.LPG.Solar</t>
  </si>
  <si>
    <t>EMI.ktCO2.IE.Res.HHnew.Thermal.SH.LPG.WH.LPG.Solar.LPG</t>
  </si>
  <si>
    <t>EMI.ktCO2.IE.Res.HHnew.Thermal.SH.LPG.WH.LPG.Solar.Solar</t>
  </si>
  <si>
    <t>EMI.ktCO2.IE.Res.HHnew.Thermal.SH.LPG.WH.Elc.NoSolar.Elec</t>
  </si>
  <si>
    <t>EMI.ktCO2.IE.Res.HHnew.Thermal.SH.LPG.WH.Elc.Solar</t>
  </si>
  <si>
    <t>EMI.ktCO2.IE.Res.HHnew.Thermal.SH.LPG.WH.Elc.Solar.Elec</t>
  </si>
  <si>
    <t>EMI.ktCO2.IE.Res.HHnew.Thermal.SH.LPG.WH.Elc.Solar.Solar</t>
  </si>
  <si>
    <t>EMI.ktCO2.IE.Res.HHnew.Thermal.SH.LPG.CO</t>
  </si>
  <si>
    <t>EMI.ktCO2.IE.Res.HHnew.Thermal.SH.LPG.CO.LPG.LPG</t>
  </si>
  <si>
    <t>EMI.ktCO2.IE.Res.HHnew.Thermal.SH.LPG.CO.Elc.Elec</t>
  </si>
  <si>
    <t>EMI.ktCO2.IE.Res.HHnew.Thermal.SH.Oil</t>
  </si>
  <si>
    <t>EMI.ktCO2.IE.Res.HHnew.Thermal.SH.Oil.SH</t>
  </si>
  <si>
    <t>EMI.ktCO2.IE.Res.HHnew.Thermal.SH.Oil.SH.Oil</t>
  </si>
  <si>
    <t>EMI.ktCO2.IE.Res.HHnew.Thermal.SH.Oil.SH.Elec</t>
  </si>
  <si>
    <t>EMI.ktCO2.IE.Res.HHnew.Thermal.SH.Oil.SC</t>
  </si>
  <si>
    <t>EMI.ktCO2.IE.Res.HHnew.Thermal.SH.Oil.SC.AC.Elec</t>
  </si>
  <si>
    <t>EMI.ktCO2.IE.Res.HHnew.Thermal.SH.Oil.WH</t>
  </si>
  <si>
    <t>EMI.ktCO2.IE.Res.HHnew.Thermal.SH.Oil.WH.Oil.NoSolar.Oil</t>
  </si>
  <si>
    <t>EMI.ktCO2.IE.Res.HHnew.Thermal.SH.Oil.WH.Oil.Solar</t>
  </si>
  <si>
    <t>EMI.ktCO2.IE.Res.HHnew.Thermal.SH.Oil.WH.Oil.Solar.Oil</t>
  </si>
  <si>
    <t>EMI.ktCO2.IE.Res.HHnew.Thermal.SH.Oil.WH.Oil.Solar.Solar</t>
  </si>
  <si>
    <t>EMI.ktCO2.IE.Res.HHnew.Thermal.SH.Oil.WH.Elc.NoSolar.Elec</t>
  </si>
  <si>
    <t>EMI.ktCO2.IE.Res.HHnew.Thermal.SH.Oil.WH.Elc.Solar</t>
  </si>
  <si>
    <t>EMI.ktCO2.IE.Res.HHnew.Thermal.SH.Oil.WH.Elc.Solar.Elec</t>
  </si>
  <si>
    <t>EMI.ktCO2.IE.Res.HHnew.Thermal.SH.Oil.WH.Elc.Solar.Solar</t>
  </si>
  <si>
    <t>EMI.ktCO2.IE.Res.HHnew.Thermal.SH.Oil.CO</t>
  </si>
  <si>
    <t>EMI.ktCO2.IE.Res.HHnew.Thermal.SH.Oil.CO.LPG.LPG</t>
  </si>
  <si>
    <t>EMI.ktCO2.IE.Res.HHnew.Thermal.SH.Oil.CO.Elc.Elec</t>
  </si>
  <si>
    <t>EMI.ktCO2.IE.Res.HHnew.Thermal.SH.Gas</t>
  </si>
  <si>
    <t>EMI.ktCO2.IE.Res.HHnew.Thermal.SH.Gas.SH</t>
  </si>
  <si>
    <t>EMI.ktCO2.IE.Res.HHnew.Thermal.SH.Gas.SH.Gas</t>
  </si>
  <si>
    <t>EMI.ktCO2.IE.Res.HHnew.Thermal.SH.Gas.SH.Elec</t>
  </si>
  <si>
    <t>EMI.ktCO2.IE.Res.HHnew.Thermal.SH.Gas.SC</t>
  </si>
  <si>
    <t>EMI.ktCO2.IE.Res.HHnew.Thermal.SH.Gas.SC.AC.Elec</t>
  </si>
  <si>
    <t>EMI.ktCO2.IE.Res.HHnew.Thermal.SH.Gas.WH</t>
  </si>
  <si>
    <t>EMI.ktCO2.IE.Res.HHnew.Thermal.SH.Gas.WH.Gas.NoSolar.Gas</t>
  </si>
  <si>
    <t>EMI.ktCO2.IE.Res.HHnew.Thermal.SH.Gas.WH.Gas.Solar</t>
  </si>
  <si>
    <t>EMI.ktCO2.IE.Res.HHnew.Thermal.SH.Gas.WH.Gas.Solar.Gas</t>
  </si>
  <si>
    <t>EMI.ktCO2.IE.Res.HHnew.Thermal.SH.Gas.WH.Gas.Solar.Solar</t>
  </si>
  <si>
    <t>EMI.ktCO2.IE.Res.HHnew.Thermal.SH.Gas.WH.Elc.NoSolar.Elec</t>
  </si>
  <si>
    <t>EMI.ktCO2.IE.Res.HHnew.Thermal.SH.Gas.WH.Elc.Solar</t>
  </si>
  <si>
    <t>EMI.ktCO2.IE.Res.HHnew.Thermal.SH.Gas.WH.Elc.Solar.Elec</t>
  </si>
  <si>
    <t>EMI.ktCO2.IE.Res.HHnew.Thermal.SH.Gas.WH.Elc.Solar.Solar</t>
  </si>
  <si>
    <t>EMI.ktCO2.IE.Res.HHnew.Thermal.SH.Gas.CO</t>
  </si>
  <si>
    <t>EMI.ktCO2.IE.Res.HHnew.Thermal.SH.Gas.CO.Gas.Gas</t>
  </si>
  <si>
    <t>EMI.ktCO2.IE.Res.HHnew.Thermal.SH.Gas.CO.Elc.Elec</t>
  </si>
  <si>
    <t>EMI.ktCO2.IE.Res.HHnew.Thermal.SH.Biomass</t>
  </si>
  <si>
    <t>EMI.ktCO2.IE.Res.HHnew.Thermal.SH.Biomass.SH</t>
  </si>
  <si>
    <t>EMI.ktCO2.IE.Res.HHnew.Thermal.SH.Biomass.SH.Biomass</t>
  </si>
  <si>
    <t>EMI.ktCO2.IE.Res.HHnew.Thermal.SH.Biomass.SH.Elec</t>
  </si>
  <si>
    <t>EMI.ktCO2.IE.Res.HHnew.Thermal.SH.Biomass.SC</t>
  </si>
  <si>
    <t>EMI.ktCO2.IE.Res.HHnew.Thermal.SH.Biomass.SC.AC.Elec</t>
  </si>
  <si>
    <t>EMI.ktCO2.IE.Res.HHnew.Thermal.SH.Biomass.WH</t>
  </si>
  <si>
    <t>EMI.ktCO2.IE.Res.HHnew.Thermal.SH.Biomass.WH.Biomass.NoSolar.Biomass</t>
  </si>
  <si>
    <t>EMI.ktCO2.IE.Res.HHnew.Thermal.SH.Biomass.WH.Biomass.Solar</t>
  </si>
  <si>
    <t>EMI.ktCO2.IE.Res.HHnew.Thermal.SH.Biomass.WH.Biomass.Solar.Biomass</t>
  </si>
  <si>
    <t>EMI.ktCO2.IE.Res.HHnew.Thermal.SH.Biomass.WH.Biomass.Solar.Solar</t>
  </si>
  <si>
    <t>EMI.ktCO2.IE.Res.HHnew.Thermal.SH.Biomass.WH.LPG.NoSolar.LPG</t>
  </si>
  <si>
    <t>EMI.ktCO2.IE.Res.HHnew.Thermal.SH.Biomass.WH.LPG.Solar</t>
  </si>
  <si>
    <t>EMI.ktCO2.IE.Res.HHnew.Thermal.SH.Biomass.WH.LPG.Solar.LPG</t>
  </si>
  <si>
    <t>EMI.ktCO2.IE.Res.HHnew.Thermal.SH.Biomass.WH.LPG.Solar.Solar</t>
  </si>
  <si>
    <t>EMI.ktCO2.IE.Res.HHnew.Thermal.SH.Biomass.WH.Elc.NoSolar.Elec</t>
  </si>
  <si>
    <t>EMI.ktCO2.IE.Res.HHnew.Thermal.SH.Biomass.WH.Elc.Solar</t>
  </si>
  <si>
    <t>EMI.ktCO2.IE.Res.HHnew.Thermal.SH.Biomass.WH.Elc.Solar.Elec</t>
  </si>
  <si>
    <t>EMI.ktCO2.IE.Res.HHnew.Thermal.SH.Biomass.WH.Elc.Solar.Solar</t>
  </si>
  <si>
    <t>EMI.ktCO2.IE.Res.HHnew.Thermal.SH.Biomass.CO</t>
  </si>
  <si>
    <t>EMI.ktCO2.IE.Res.HHnew.Thermal.SH.Biomass.CO.Biomass.Biomass</t>
  </si>
  <si>
    <t>EMI.ktCO2.IE.Res.HHnew.Thermal.SH.Biomass.CO.LPG.LPG</t>
  </si>
  <si>
    <t>EMI.ktCO2.IE.Res.HHnew.Thermal.SH.Biomass.CO.Elc.Elec</t>
  </si>
  <si>
    <t>EMI.ktCO2.IE.Res.HHnew.Thermal.SH.Geo</t>
  </si>
  <si>
    <t>EMI.ktCO2.IE.Res.HHnew.Thermal.SH.Geo.SH</t>
  </si>
  <si>
    <t>EMI.ktCO2.IE.Res.HHnew.Thermal.SH.Geo.SH.Geo</t>
  </si>
  <si>
    <t>EMI.ktCO2.IE.Res.HHnew.Thermal.SH.Geo.SH.Elec</t>
  </si>
  <si>
    <t>EMI.ktCO2.IE.Res.HHnew.Thermal.SH.Geo.SC</t>
  </si>
  <si>
    <t>EMI.ktCO2.IE.Res.HHnew.Thermal.SH.Geo.SC.AC.Elec</t>
  </si>
  <si>
    <t>EMI.ktCO2.IE.Res.HHnew.Thermal.SH.Geo.WH</t>
  </si>
  <si>
    <t>EMI.ktCO2.IE.Res.HHnew.Thermal.SH.Geo.WH.Geo.NoSolar.Geo</t>
  </si>
  <si>
    <t>EMI.ktCO2.IE.Res.HHnew.Thermal.SH.Geo.WH.Geo.Solar</t>
  </si>
  <si>
    <t>EMI.ktCO2.IE.Res.HHnew.Thermal.SH.Geo.WH.Geo.Solar.Geo</t>
  </si>
  <si>
    <t>EMI.ktCO2.IE.Res.HHnew.Thermal.SH.Geo.WH.Geo.Solar.Solar</t>
  </si>
  <si>
    <t>EMI.ktCO2.IE.Res.HHnew.Thermal.SH.Geo.WH.Elc.NoSolar.Elec</t>
  </si>
  <si>
    <t>EMI.ktCO2.IE.Res.HHnew.Thermal.SH.Geo.WH.Elc.Solar</t>
  </si>
  <si>
    <t>EMI.ktCO2.IE.Res.HHnew.Thermal.SH.Geo.WH.Elc.Solar.Elec</t>
  </si>
  <si>
    <t>EMI.ktCO2.IE.Res.HHnew.Thermal.SH.Geo.WH.Elc.Solar.Solar</t>
  </si>
  <si>
    <t>EMI.ktCO2.IE.Res.HHnew.Thermal.SH.Geo.CO</t>
  </si>
  <si>
    <t>EMI.ktCO2.IE.Res.HHnew.Thermal.SH.Geo.CO.LPG.LPG</t>
  </si>
  <si>
    <t>EMI.ktCO2.IE.Res.HHnew.Thermal.SH.Geo.CO.Elc.Elec</t>
  </si>
  <si>
    <t>EMI.ktCO2.IE.Res.HHnew.Thermal.SH.DistrHeat</t>
  </si>
  <si>
    <t>EMI.ktCO2.IE.Res.HHnew.Thermal.SH.DistrHeat.SH</t>
  </si>
  <si>
    <t>EMI.ktCO2.IE.Res.HHnew.Thermal.SH.DistrHeat.SH.Steam_Distr</t>
  </si>
  <si>
    <t>EMI.ktCO2.IE.Res.HHnew.Thermal.SH.DistrHeat.SH.Elec</t>
  </si>
  <si>
    <t>EMI.ktCO2.IE.Res.HHnew.Thermal.SH.DistrHeat.SC</t>
  </si>
  <si>
    <t>EMI.ktCO2.IE.Res.HHnew.Thermal.SH.DistrHeat.SC.AC.Elec</t>
  </si>
  <si>
    <t>EMI.ktCO2.IE.Res.HHnew.Thermal.SH.DistrHeat.WH</t>
  </si>
  <si>
    <t>EMI.ktCO2.IE.Res.HHnew.Thermal.SH.DistrHeat.WH.DistrHeat.NoSolar.Steam_Distr</t>
  </si>
  <si>
    <t>EMI.ktCO2.IE.Res.HHnew.Thermal.SH.DistrHeat.WH.DistrHeat.Solar</t>
  </si>
  <si>
    <t>EMI.ktCO2.IE.Res.HHnew.Thermal.SH.DistrHeat.WH.DistrHeat.Solar.Steam_Distr</t>
  </si>
  <si>
    <t>EMI.ktCO2.IE.Res.HHnew.Thermal.SH.DistrHeat.WH.DistrHeat.Solar.Solar</t>
  </si>
  <si>
    <t>EMI.ktCO2.IE.Res.HHnew.Thermal.SH.DistrHeat.WH.Elc.NoSolar.Elec</t>
  </si>
  <si>
    <t>EMI.ktCO2.IE.Res.HHnew.Thermal.SH.DistrHeat.WH.Elc.Solar</t>
  </si>
  <si>
    <t>EMI.ktCO2.IE.Res.HHnew.Thermal.SH.DistrHeat.WH.Elc.Solar.Elec</t>
  </si>
  <si>
    <t>EMI.ktCO2.IE.Res.HHnew.Thermal.SH.DistrHeat.WH.Elc.Solar.Solar</t>
  </si>
  <si>
    <t>EMI.ktCO2.IE.Res.HHnew.Thermal.SH.DistrHeat.CO</t>
  </si>
  <si>
    <t>EMI.ktCO2.IE.Res.HHnew.Thermal.SH.DistrHeat.CO.LPG.LPG</t>
  </si>
  <si>
    <t>EMI.ktCO2.IE.Res.HHnew.Thermal.SH.DistrHeat.CO.Elc.Elec</t>
  </si>
  <si>
    <t>EMI.ktCO2.IE.Res.HHnew.Thermal.SH.AdvElc</t>
  </si>
  <si>
    <t>EMI.ktCO2.IE.Res.HHnew.Thermal.SH.AdvElc.SH</t>
  </si>
  <si>
    <t>EMI.ktCO2.IE.Res.HHnew.Thermal.SH.AdvElc.SH.Elec</t>
  </si>
  <si>
    <t>EMI.ktCO2.IE.Res.HHnew.Thermal.SH.AdvElc.SC</t>
  </si>
  <si>
    <t>EMI.ktCO2.IE.Res.HHnew.Thermal.SH.AdvElc.SC.AC.Elec</t>
  </si>
  <si>
    <t>EMI.ktCO2.IE.Res.HHnew.Thermal.SH.AdvElc.WH</t>
  </si>
  <si>
    <t>EMI.ktCO2.IE.Res.HHnew.Thermal.SH.AdvElc.WH.LPG.NoSolar.LPG</t>
  </si>
  <si>
    <t>EMI.ktCO2.IE.Res.HHnew.Thermal.SH.AdvElc.WH.LPG.Solar</t>
  </si>
  <si>
    <t>EMI.ktCO2.IE.Res.HHnew.Thermal.SH.AdvElc.WH.LPG.Solar.LPG</t>
  </si>
  <si>
    <t>EMI.ktCO2.IE.Res.HHnew.Thermal.SH.AdvElc.WH.LPG.Solar.Solar</t>
  </si>
  <si>
    <t>EMI.ktCO2.IE.Res.HHnew.Thermal.SH.AdvElc.WH.Elc.NoSolar.Elec</t>
  </si>
  <si>
    <t>EMI.ktCO2.IE.Res.HHnew.Thermal.SH.AdvElc.WH.Elc.Solar</t>
  </si>
  <si>
    <t>EMI.ktCO2.IE.Res.HHnew.Thermal.SH.AdvElc.WH.Elc.Solar.Elec</t>
  </si>
  <si>
    <t>EMI.ktCO2.IE.Res.HHnew.Thermal.SH.AdvElc.WH.Elc.Solar.Solar</t>
  </si>
  <si>
    <t>EMI.ktCO2.IE.Res.HHnew.Thermal.SH.AdvElc.CO</t>
  </si>
  <si>
    <t>EMI.ktCO2.IE.Res.HHnew.Thermal.SH.AdvElc.CO.LPG.LPG</t>
  </si>
  <si>
    <t>EMI.ktCO2.IE.Res.HHnew.Thermal.SH.AdvElc.CO.Elc.Elec</t>
  </si>
  <si>
    <t>EMI.ktCO2.IE.Res.HHnew.Thermal.SH.ConvElc</t>
  </si>
  <si>
    <t>EMI.ktCO2.IE.Res.HHnew.Thermal.SH.ConvElc.SH</t>
  </si>
  <si>
    <t>EMI.ktCO2.IE.Res.HHnew.Thermal.SH.ConvElc.SH.Elec</t>
  </si>
  <si>
    <t>EMI.ktCO2.IE.Res.HHnew.Thermal.SH.ConvElc.SC</t>
  </si>
  <si>
    <t>EMI.ktCO2.IE.Res.HHnew.Thermal.SH.ConvElc.SC.AC.Elec</t>
  </si>
  <si>
    <t>EMI.ktCO2.IE.Res.HHnew.Thermal.SH.ConvElc.WH</t>
  </si>
  <si>
    <t>EMI.ktCO2.IE.Res.HHnew.Thermal.SH.ConvElc.WH.LPG.NoSolar.LPG</t>
  </si>
  <si>
    <t>EMI.ktCO2.IE.Res.HHnew.Thermal.SH.ConvElc.WH.LPG.Solar</t>
  </si>
  <si>
    <t>EMI.ktCO2.IE.Res.HHnew.Thermal.SH.ConvElc.WH.LPG.Solar.LPG</t>
  </si>
  <si>
    <t>EMI.ktCO2.IE.Res.HHnew.Thermal.SH.ConvElc.WH.LPG.Solar.Solar</t>
  </si>
  <si>
    <t>EMI.ktCO2.IE.Res.HHnew.Thermal.SH.ConvElc.WH.Elc.NoSolar.Elec</t>
  </si>
  <si>
    <t>EMI.ktCO2.IE.Res.HHnew.Thermal.SH.ConvElc.WH.Elc.Solar</t>
  </si>
  <si>
    <t>EMI.ktCO2.IE.Res.HHnew.Thermal.SH.ConvElc.WH.Elc.Solar.Elec</t>
  </si>
  <si>
    <t>EMI.ktCO2.IE.Res.HHnew.Thermal.SH.ConvElc.WH.Elc.Solar.Solar</t>
  </si>
  <si>
    <t>EMI.ktCO2.IE.Res.HHnew.Thermal.SH.ConvElc.CO</t>
  </si>
  <si>
    <t>EMI.ktCO2.IE.Res.HHnew.Thermal.SH.ConvElc.CO.LPG.LPG</t>
  </si>
  <si>
    <t>EMI.ktCO2.IE.Res.HHnew.Thermal.SH.ConvElc.CO.Elc.Elec</t>
  </si>
  <si>
    <t>IE - Final energy consumption of new and renovated households (detailed structure)</t>
  </si>
  <si>
    <t>FEC_per_household.kWh.IE.Res.HHnew.Thermal.SH.Solids</t>
  </si>
  <si>
    <t>FEC_per_household.kWh.IE.Res.HHnew.Thermal.SH.Solids.SH</t>
  </si>
  <si>
    <t>FEC_per_household.kWh.IE.Res.HHnew.Thermal.SH.Solids.SH.Solids</t>
  </si>
  <si>
    <t>FEC_per_household.kWh.IE.Res.HHnew.Thermal.SH.Solids.SH.Elec</t>
  </si>
  <si>
    <t>FEC_per_household.kWh.IE.Res.HHnew.Thermal.SH.Solids.SC</t>
  </si>
  <si>
    <t>FEC_per_household.kWh.IE.Res.HHnew.Thermal.SH.Solids.SC.AC.Elec</t>
  </si>
  <si>
    <t>FEC_per_household.kWh.IE.Res.HHnew.Thermal.SH.Solids.WH</t>
  </si>
  <si>
    <t>FEC_per_household.kWh.IE.Res.HHnew.Thermal.SH.Solids.WH.Solids.NoSolar.Solids</t>
  </si>
  <si>
    <t>FEC_per_household.kWh.IE.Res.HHnew.Thermal.SH.Solids.WH.LPG.NoSolar.LPG</t>
  </si>
  <si>
    <t>FEC_per_household.kWh.IE.Res.HHnew.Thermal.SH.Solids.WH.LPG.Solar</t>
  </si>
  <si>
    <t>FEC_per_household.kWh.IE.Res.HHnew.Thermal.SH.Solids.WH.LPG.Solar.LPG</t>
  </si>
  <si>
    <t>FEC_per_household.kWh.IE.Res.HHnew.Thermal.SH.Solids.WH.LPG.Solar.Solar</t>
  </si>
  <si>
    <t>FEC_per_household.kWh.IE.Res.HHnew.Thermal.SH.Solids.WH.Elc.NoSolar.Elec</t>
  </si>
  <si>
    <t>FEC_per_household.kWh.IE.Res.HHnew.Thermal.SH.Solids.WH.Elc.Solar</t>
  </si>
  <si>
    <t>FEC_per_household.kWh.IE.Res.HHnew.Thermal.SH.Solids.WH.Elc.Solar.Elec</t>
  </si>
  <si>
    <t>FEC_per_household.kWh.IE.Res.HHnew.Thermal.SH.Solids.WH.Elc.Solar.Solar</t>
  </si>
  <si>
    <t>FEC_per_household.kWh.IE.Res.HHnew.Thermal.SH.Solids.CO</t>
  </si>
  <si>
    <t>FEC_per_household.kWh.IE.Res.HHnew.Thermal.SH.Solids.CO.Solids.Solids</t>
  </si>
  <si>
    <t>FEC_per_household.kWh.IE.Res.HHnew.Thermal.SH.Solids.CO.LPG.LPG</t>
  </si>
  <si>
    <t>FEC_per_household.kWh.IE.Res.HHnew.Thermal.SH.Solids.CO.Elc.Elec</t>
  </si>
  <si>
    <t>FEC_per_household.kWh.IE.Res.HHnew.Thermal.SH.LPG</t>
  </si>
  <si>
    <t>FEC_per_household.kWh.IE.Res.HHnew.Thermal.SH.LPG.SH</t>
  </si>
  <si>
    <t>FEC_per_household.kWh.IE.Res.HHnew.Thermal.SH.LPG.SH.LPG</t>
  </si>
  <si>
    <t>FEC_per_household.kWh.IE.Res.HHnew.Thermal.SH.LPG.SH.Elec</t>
  </si>
  <si>
    <t>FEC_per_household.kWh.IE.Res.HHnew.Thermal.SH.LPG.SC</t>
  </si>
  <si>
    <t>FEC_per_household.kWh.IE.Res.HHnew.Thermal.SH.LPG.SC.AC.Elec</t>
  </si>
  <si>
    <t>FEC_per_household.kWh.IE.Res.HHnew.Thermal.SH.LPG.WH</t>
  </si>
  <si>
    <t>FEC_per_household.kWh.IE.Res.HHnew.Thermal.SH.LPG.WH.LPG.NoSolar.LPG</t>
  </si>
  <si>
    <t>FEC_per_household.kWh.IE.Res.HHnew.Thermal.SH.LPG.WH.LPG.Solar</t>
  </si>
  <si>
    <t>FEC_per_household.kWh.IE.Res.HHnew.Thermal.SH.LPG.WH.LPG.Solar.LPG</t>
  </si>
  <si>
    <t>FEC_per_household.kWh.IE.Res.HHnew.Thermal.SH.LPG.WH.LPG.Solar.Solar</t>
  </si>
  <si>
    <t>FEC_per_household.kWh.IE.Res.HHnew.Thermal.SH.LPG.WH.Elc.NoSolar.Elec</t>
  </si>
  <si>
    <t>FEC_per_household.kWh.IE.Res.HHnew.Thermal.SH.LPG.WH.Elc.Solar</t>
  </si>
  <si>
    <t>FEC_per_household.kWh.IE.Res.HHnew.Thermal.SH.LPG.WH.Elc.Solar.Elec</t>
  </si>
  <si>
    <t>FEC_per_household.kWh.IE.Res.HHnew.Thermal.SH.LPG.WH.Elc.Solar.Solar</t>
  </si>
  <si>
    <t>FEC_per_household.kWh.IE.Res.HHnew.Thermal.SH.LPG.CO</t>
  </si>
  <si>
    <t>FEC_per_household.kWh.IE.Res.HHnew.Thermal.SH.LPG.CO.LPG.LPG</t>
  </si>
  <si>
    <t>FEC_per_household.kWh.IE.Res.HHnew.Thermal.SH.LPG.CO.Elc.Elec</t>
  </si>
  <si>
    <t>FEC_per_household.kWh.IE.Res.HHnew.Thermal.SH.Oil</t>
  </si>
  <si>
    <t>FEC_per_household.kWh.IE.Res.HHnew.Thermal.SH.Oil.SH</t>
  </si>
  <si>
    <t>FEC_per_household.kWh.IE.Res.HHnew.Thermal.SH.Oil.SH.Oil</t>
  </si>
  <si>
    <t>FEC_per_household.kWh.IE.Res.HHnew.Thermal.SH.Oil.SH.Elec</t>
  </si>
  <si>
    <t>FEC_per_household.kWh.IE.Res.HHnew.Thermal.SH.Oil.SC</t>
  </si>
  <si>
    <t>FEC_per_household.kWh.IE.Res.HHnew.Thermal.SH.Oil.SC.AC.Elec</t>
  </si>
  <si>
    <t>FEC_per_household.kWh.IE.Res.HHnew.Thermal.SH.Oil.WH</t>
  </si>
  <si>
    <t>FEC_per_household.kWh.IE.Res.HHnew.Thermal.SH.Oil.WH.Oil.NoSolar.Oil</t>
  </si>
  <si>
    <t>FEC_per_household.kWh.IE.Res.HHnew.Thermal.SH.Oil.WH.Oil.Solar</t>
  </si>
  <si>
    <t>FEC_per_household.kWh.IE.Res.HHnew.Thermal.SH.Oil.WH.Oil.Solar.Oil</t>
  </si>
  <si>
    <t>FEC_per_household.kWh.IE.Res.HHnew.Thermal.SH.Oil.WH.Oil.Solar.Solar</t>
  </si>
  <si>
    <t>FEC_per_household.kWh.IE.Res.HHnew.Thermal.SH.Oil.WH.Elc.NoSolar.Elec</t>
  </si>
  <si>
    <t>FEC_per_household.kWh.IE.Res.HHnew.Thermal.SH.Oil.WH.Elc.Solar</t>
  </si>
  <si>
    <t>FEC_per_household.kWh.IE.Res.HHnew.Thermal.SH.Oil.WH.Elc.Solar.Elec</t>
  </si>
  <si>
    <t>FEC_per_household.kWh.IE.Res.HHnew.Thermal.SH.Oil.WH.Elc.Solar.Solar</t>
  </si>
  <si>
    <t>FEC_per_household.kWh.IE.Res.HHnew.Thermal.SH.Oil.CO</t>
  </si>
  <si>
    <t>FEC_per_household.kWh.IE.Res.HHnew.Thermal.SH.Oil.CO.LPG.LPG</t>
  </si>
  <si>
    <t>FEC_per_household.kWh.IE.Res.HHnew.Thermal.SH.Oil.CO.Elc.Elec</t>
  </si>
  <si>
    <t>FEC_per_household.kWh.IE.Res.HHnew.Thermal.SH.Gas</t>
  </si>
  <si>
    <t>FEC_per_household.kWh.IE.Res.HHnew.Thermal.SH.Gas.SH</t>
  </si>
  <si>
    <t>FEC_per_household.kWh.IE.Res.HHnew.Thermal.SH.Gas.SH.Gas</t>
  </si>
  <si>
    <t>FEC_per_household.kWh.IE.Res.HHnew.Thermal.SH.Gas.SH.Elec</t>
  </si>
  <si>
    <t>FEC_per_household.kWh.IE.Res.HHnew.Thermal.SH.Gas.SC</t>
  </si>
  <si>
    <t>FEC_per_household.kWh.IE.Res.HHnew.Thermal.SH.Gas.SC.AC.Elec</t>
  </si>
  <si>
    <t>FEC_per_household.kWh.IE.Res.HHnew.Thermal.SH.Gas.WH</t>
  </si>
  <si>
    <t>FEC_per_household.kWh.IE.Res.HHnew.Thermal.SH.Gas.WH.Gas.NoSolar.Gas</t>
  </si>
  <si>
    <t>FEC_per_household.kWh.IE.Res.HHnew.Thermal.SH.Gas.WH.Gas.Solar</t>
  </si>
  <si>
    <t>FEC_per_household.kWh.IE.Res.HHnew.Thermal.SH.Gas.WH.Gas.Solar.Gas</t>
  </si>
  <si>
    <t>FEC_per_household.kWh.IE.Res.HHnew.Thermal.SH.Gas.WH.Gas.Solar.Solar</t>
  </si>
  <si>
    <t>FEC_per_household.kWh.IE.Res.HHnew.Thermal.SH.Gas.WH.Elc.NoSolar.Elec</t>
  </si>
  <si>
    <t>FEC_per_household.kWh.IE.Res.HHnew.Thermal.SH.Gas.WH.Elc.Solar</t>
  </si>
  <si>
    <t>FEC_per_household.kWh.IE.Res.HHnew.Thermal.SH.Gas.WH.Elc.Solar.Elec</t>
  </si>
  <si>
    <t>FEC_per_household.kWh.IE.Res.HHnew.Thermal.SH.Gas.WH.Elc.Solar.Solar</t>
  </si>
  <si>
    <t>FEC_per_household.kWh.IE.Res.HHnew.Thermal.SH.Gas.CO</t>
  </si>
  <si>
    <t>FEC_per_household.kWh.IE.Res.HHnew.Thermal.SH.Gas.CO.Gas.Gas</t>
  </si>
  <si>
    <t>FEC_per_household.kWh.IE.Res.HHnew.Thermal.SH.Gas.CO.Elc.Elec</t>
  </si>
  <si>
    <t>FEC_per_household.kWh.IE.Res.HHnew.Thermal.SH.Biomass</t>
  </si>
  <si>
    <t>FEC_per_household.kWh.IE.Res.HHnew.Thermal.SH.Biomass.SH</t>
  </si>
  <si>
    <t>FEC_per_household.kWh.IE.Res.HHnew.Thermal.SH.Biomass.SH.Biomass</t>
  </si>
  <si>
    <t>FEC_per_household.kWh.IE.Res.HHnew.Thermal.SH.Biomass.SH.Elec</t>
  </si>
  <si>
    <t>FEC_per_household.kWh.IE.Res.HHnew.Thermal.SH.Biomass.SC</t>
  </si>
  <si>
    <t>FEC_per_household.kWh.IE.Res.HHnew.Thermal.SH.Biomass.SC.AC.Elec</t>
  </si>
  <si>
    <t>FEC_per_household.kWh.IE.Res.HHnew.Thermal.SH.Biomass.WH</t>
  </si>
  <si>
    <t>FEC_per_household.kWh.IE.Res.HHnew.Thermal.SH.Biomass.WH.Biomass.NoSolar.Biomass</t>
  </si>
  <si>
    <t>FEC_per_household.kWh.IE.Res.HHnew.Thermal.SH.Biomass.WH.Biomass.Solar</t>
  </si>
  <si>
    <t>FEC_per_household.kWh.IE.Res.HHnew.Thermal.SH.Biomass.WH.Biomass.Solar.Biomass</t>
  </si>
  <si>
    <t>FEC_per_household.kWh.IE.Res.HHnew.Thermal.SH.Biomass.WH.Biomass.Solar.Solar</t>
  </si>
  <si>
    <t>FEC_per_household.kWh.IE.Res.HHnew.Thermal.SH.Biomass.WH.LPG.NoSolar.LPG</t>
  </si>
  <si>
    <t>FEC_per_household.kWh.IE.Res.HHnew.Thermal.SH.Biomass.WH.LPG.Solar</t>
  </si>
  <si>
    <t>FEC_per_household.kWh.IE.Res.HHnew.Thermal.SH.Biomass.WH.LPG.Solar.LPG</t>
  </si>
  <si>
    <t>FEC_per_household.kWh.IE.Res.HHnew.Thermal.SH.Biomass.WH.LPG.Solar.Solar</t>
  </si>
  <si>
    <t>FEC_per_household.kWh.IE.Res.HHnew.Thermal.SH.Biomass.WH.Elc.NoSolar.Elec</t>
  </si>
  <si>
    <t>FEC_per_household.kWh.IE.Res.HHnew.Thermal.SH.Biomass.WH.Elc.Solar</t>
  </si>
  <si>
    <t>FEC_per_household.kWh.IE.Res.HHnew.Thermal.SH.Biomass.WH.Elc.Solar.Elec</t>
  </si>
  <si>
    <t>FEC_per_household.kWh.IE.Res.HHnew.Thermal.SH.Biomass.WH.Elc.Solar.Solar</t>
  </si>
  <si>
    <t>FEC_per_household.kWh.IE.Res.HHnew.Thermal.SH.Biomass.CO</t>
  </si>
  <si>
    <t>FEC_per_household.kWh.IE.Res.HHnew.Thermal.SH.Biomass.CO.Biomass.Biomass</t>
  </si>
  <si>
    <t>FEC_per_household.kWh.IE.Res.HHnew.Thermal.SH.Biomass.CO.LPG.LPG</t>
  </si>
  <si>
    <t>FEC_per_household.kWh.IE.Res.HHnew.Thermal.SH.Biomass.CO.Elc.Elec</t>
  </si>
  <si>
    <t>FEC_per_household.kWh.IE.Res.HHnew.Thermal.SH.Geo</t>
  </si>
  <si>
    <t>FEC_per_household.kWh.IE.Res.HHnew.Thermal.SH.Geo.SH</t>
  </si>
  <si>
    <t>FEC_per_household.kWh.IE.Res.HHnew.Thermal.SH.Geo.SH.Geo</t>
  </si>
  <si>
    <t>FEC_per_household.kWh.IE.Res.HHnew.Thermal.SH.Geo.SH.Elec</t>
  </si>
  <si>
    <t>FEC_per_household.kWh.IE.Res.HHnew.Thermal.SH.Geo.SC</t>
  </si>
  <si>
    <t>FEC_per_household.kWh.IE.Res.HHnew.Thermal.SH.Geo.SC.AC.Elec</t>
  </si>
  <si>
    <t>FEC_per_household.kWh.IE.Res.HHnew.Thermal.SH.Geo.WH</t>
  </si>
  <si>
    <t>FEC_per_household.kWh.IE.Res.HHnew.Thermal.SH.Geo.WH.Geo.NoSolar.Geo</t>
  </si>
  <si>
    <t>FEC_per_household.kWh.IE.Res.HHnew.Thermal.SH.Geo.WH.Geo.Solar</t>
  </si>
  <si>
    <t>FEC_per_household.kWh.IE.Res.HHnew.Thermal.SH.Geo.WH.Geo.Solar.Geo</t>
  </si>
  <si>
    <t>FEC_per_household.kWh.IE.Res.HHnew.Thermal.SH.Geo.WH.Geo.Solar.Solar</t>
  </si>
  <si>
    <t>FEC_per_household.kWh.IE.Res.HHnew.Thermal.SH.Geo.WH.Elc.NoSolar.Elec</t>
  </si>
  <si>
    <t>FEC_per_household.kWh.IE.Res.HHnew.Thermal.SH.Geo.WH.Elc.Solar</t>
  </si>
  <si>
    <t>FEC_per_household.kWh.IE.Res.HHnew.Thermal.SH.Geo.WH.Elc.Solar.Elec</t>
  </si>
  <si>
    <t>FEC_per_household.kWh.IE.Res.HHnew.Thermal.SH.Geo.WH.Elc.Solar.Solar</t>
  </si>
  <si>
    <t>FEC_per_household.kWh.IE.Res.HHnew.Thermal.SH.Geo.CO</t>
  </si>
  <si>
    <t>FEC_per_household.kWh.IE.Res.HHnew.Thermal.SH.Geo.CO.LPG.LPG</t>
  </si>
  <si>
    <t>FEC_per_household.kWh.IE.Res.HHnew.Thermal.SH.Geo.CO.Elc.Elec</t>
  </si>
  <si>
    <t>FEC_per_household.kWh.IE.Res.HHnew.Thermal.SH.DistrHeat</t>
  </si>
  <si>
    <t>FEC_per_household.kWh.IE.Res.HHnew.Thermal.SH.DistrHeat.SH</t>
  </si>
  <si>
    <t>FEC_per_household.kWh.IE.Res.HHnew.Thermal.SH.DistrHeat.SH.Steam_Distr</t>
  </si>
  <si>
    <t>FEC_per_household.kWh.IE.Res.HHnew.Thermal.SH.DistrHeat.SH.Elec</t>
  </si>
  <si>
    <t>FEC_per_household.kWh.IE.Res.HHnew.Thermal.SH.DistrHeat.SC</t>
  </si>
  <si>
    <t>FEC_per_household.kWh.IE.Res.HHnew.Thermal.SH.DistrHeat.SC.AC.Elec</t>
  </si>
  <si>
    <t>FEC_per_household.kWh.IE.Res.HHnew.Thermal.SH.DistrHeat.WH</t>
  </si>
  <si>
    <t>FEC_per_household.kWh.IE.Res.HHnew.Thermal.SH.DistrHeat.WH.DistrHeat.NoSolar.Steam_Distr</t>
  </si>
  <si>
    <t>FEC_per_household.kWh.IE.Res.HHnew.Thermal.SH.DistrHeat.WH.DistrHeat.Solar</t>
  </si>
  <si>
    <t>FEC_per_household.kWh.IE.Res.HHnew.Thermal.SH.DistrHeat.WH.DistrHeat.Solar.Steam_Distr</t>
  </si>
  <si>
    <t>FEC_per_household.kWh.IE.Res.HHnew.Thermal.SH.DistrHeat.WH.DistrHeat.Solar.Solar</t>
  </si>
  <si>
    <t>FEC_per_household.kWh.IE.Res.HHnew.Thermal.SH.DistrHeat.WH.Elc.NoSolar.Elec</t>
  </si>
  <si>
    <t>FEC_per_household.kWh.IE.Res.HHnew.Thermal.SH.DistrHeat.WH.Elc.Solar</t>
  </si>
  <si>
    <t>FEC_per_household.kWh.IE.Res.HHnew.Thermal.SH.DistrHeat.WH.Elc.Solar.Elec</t>
  </si>
  <si>
    <t>FEC_per_household.kWh.IE.Res.HHnew.Thermal.SH.DistrHeat.WH.Elc.Solar.Solar</t>
  </si>
  <si>
    <t>FEC_per_household.kWh.IE.Res.HHnew.Thermal.SH.DistrHeat.CO</t>
  </si>
  <si>
    <t>FEC_per_household.kWh.IE.Res.HHnew.Thermal.SH.DistrHeat.CO.LPG.LPG</t>
  </si>
  <si>
    <t>FEC_per_household.kWh.IE.Res.HHnew.Thermal.SH.DistrHeat.CO.Elc.Elec</t>
  </si>
  <si>
    <t>FEC_per_household.kWh.IE.Res.HHnew.Thermal.SH.AdvElc</t>
  </si>
  <si>
    <t>FEC_per_household.kWh.IE.Res.HHnew.Thermal.SH.AdvElc.SH</t>
  </si>
  <si>
    <t>FEC_per_household.kWh.IE.Res.HHnew.Thermal.SH.AdvElc.SH.Elec</t>
  </si>
  <si>
    <t>FEC_per_household.kWh.IE.Res.HHnew.Thermal.SH.AdvElc.SC</t>
  </si>
  <si>
    <t>FEC_per_household.kWh.IE.Res.HHnew.Thermal.SH.AdvElc.SC.AC.Elec</t>
  </si>
  <si>
    <t>FEC_per_household.kWh.IE.Res.HHnew.Thermal.SH.AdvElc.WH</t>
  </si>
  <si>
    <t>FEC_per_household.kWh.IE.Res.HHnew.Thermal.SH.AdvElc.WH.LPG.NoSolar.LPG</t>
  </si>
  <si>
    <t>FEC_per_household.kWh.IE.Res.HHnew.Thermal.SH.AdvElc.WH.LPG.Solar</t>
  </si>
  <si>
    <t>FEC_per_household.kWh.IE.Res.HHnew.Thermal.SH.AdvElc.WH.LPG.Solar.LPG</t>
  </si>
  <si>
    <t>FEC_per_household.kWh.IE.Res.HHnew.Thermal.SH.AdvElc.WH.LPG.Solar.Solar</t>
  </si>
  <si>
    <t>FEC_per_household.kWh.IE.Res.HHnew.Thermal.SH.AdvElc.WH.Elc.NoSolar.Elec</t>
  </si>
  <si>
    <t>FEC_per_household.kWh.IE.Res.HHnew.Thermal.SH.AdvElc.WH.Elc.Solar</t>
  </si>
  <si>
    <t>FEC_per_household.kWh.IE.Res.HHnew.Thermal.SH.AdvElc.WH.Elc.Solar.Elec</t>
  </si>
  <si>
    <t>FEC_per_household.kWh.IE.Res.HHnew.Thermal.SH.AdvElc.WH.Elc.Solar.Solar</t>
  </si>
  <si>
    <t>FEC_per_household.kWh.IE.Res.HHnew.Thermal.SH.AdvElc.CO</t>
  </si>
  <si>
    <t>FEC_per_household.kWh.IE.Res.HHnew.Thermal.SH.AdvElc.CO.LPG.LPG</t>
  </si>
  <si>
    <t>FEC_per_household.kWh.IE.Res.HHnew.Thermal.SH.AdvElc.CO.Elc.Elec</t>
  </si>
  <si>
    <t>FEC_per_household.kWh.IE.Res.HHnew.Thermal.SH.ConvElc</t>
  </si>
  <si>
    <t>FEC_per_household.kWh.IE.Res.HHnew.Thermal.SH.ConvElc.SH</t>
  </si>
  <si>
    <t>FEC_per_household.kWh.IE.Res.HHnew.Thermal.SH.ConvElc.SH.Elec</t>
  </si>
  <si>
    <t>FEC_per_household.kWh.IE.Res.HHnew.Thermal.SH.ConvElc.SC</t>
  </si>
  <si>
    <t>FEC_per_household.kWh.IE.Res.HHnew.Thermal.SH.ConvElc.SC.AC.Elec</t>
  </si>
  <si>
    <t>FEC_per_household.kWh.IE.Res.HHnew.Thermal.SH.ConvElc.WH</t>
  </si>
  <si>
    <t>FEC_per_household.kWh.IE.Res.HHnew.Thermal.SH.ConvElc.WH.LPG.NoSolar.LPG</t>
  </si>
  <si>
    <t>FEC_per_household.kWh.IE.Res.HHnew.Thermal.SH.ConvElc.WH.LPG.Solar</t>
  </si>
  <si>
    <t>FEC_per_household.kWh.IE.Res.HHnew.Thermal.SH.ConvElc.WH.LPG.Solar.LPG</t>
  </si>
  <si>
    <t>FEC_per_household.kWh.IE.Res.HHnew.Thermal.SH.ConvElc.WH.LPG.Solar.Solar</t>
  </si>
  <si>
    <t>FEC_per_household.kWh.IE.Res.HHnew.Thermal.SH.ConvElc.WH.Elc.NoSolar.Elec</t>
  </si>
  <si>
    <t>FEC_per_household.kWh.IE.Res.HHnew.Thermal.SH.ConvElc.WH.Elc.Solar</t>
  </si>
  <si>
    <t>FEC_per_household.kWh.IE.Res.HHnew.Thermal.SH.ConvElc.WH.Elc.Solar.Elec</t>
  </si>
  <si>
    <t>FEC_per_household.kWh.IE.Res.HHnew.Thermal.SH.ConvElc.WH.Elc.Solar.Solar</t>
  </si>
  <si>
    <t>FEC_per_household.kWh.IE.Res.HHnew.Thermal.SH.ConvElc.CO</t>
  </si>
  <si>
    <t>FEC_per_household.kWh.IE.Res.HHnew.Thermal.SH.ConvElc.CO.LPG.LPG</t>
  </si>
  <si>
    <t>FEC_per_household.kWh.IE.Res.HHnew.Thermal.SH.ConvElc.CO.Elc.Elec</t>
  </si>
  <si>
    <t>IE - Thermal energy service of new and renovated households (detailed structure)</t>
  </si>
  <si>
    <t>TES_per_household.kWh.IE.Res.HHnew.Thermal.SH.Solids</t>
  </si>
  <si>
    <t>TES_per_household.kWh.IE.Res.HHnew.Thermal.SH.Solids.SH</t>
  </si>
  <si>
    <t>TES_per_household.kWh.IE.Res.HHnew.Thermal.SH.Solids.SH.Solids</t>
  </si>
  <si>
    <t>TES_per_household.kWh.IE.Res.HHnew.Thermal.SH.Solids.SH.Elec</t>
  </si>
  <si>
    <t>TES_per_household.kWh.IE.Res.HHnew.Thermal.SH.Solids.SC</t>
  </si>
  <si>
    <t>TES_per_household.kWh.IE.Res.HHnew.Thermal.SH.Solids.SC.AC.Elec</t>
  </si>
  <si>
    <t>TES_per_household.kWh.IE.Res.HHnew.Thermal.SH.Solids.WH</t>
  </si>
  <si>
    <t>TES_per_household.kWh.IE.Res.HHnew.Thermal.SH.Solids.WH.Solids.NoSolar.Solids</t>
  </si>
  <si>
    <t>TES_per_household.kWh.IE.Res.HHnew.Thermal.SH.Solids.WH.LPG.NoSolar.LPG</t>
  </si>
  <si>
    <t>TES_per_household.kWh.IE.Res.HHnew.Thermal.SH.Solids.WH.LPG.Solar</t>
  </si>
  <si>
    <t>TES_per_household.kWh.IE.Res.HHnew.Thermal.SH.Solids.WH.LPG.Solar.LPG</t>
  </si>
  <si>
    <t>TES_per_household.kWh.IE.Res.HHnew.Thermal.SH.Solids.WH.LPG.Solar.Solar</t>
  </si>
  <si>
    <t>TES_per_household.kWh.IE.Res.HHnew.Thermal.SH.Solids.WH.Elc.NoSolar.Elec</t>
  </si>
  <si>
    <t>TES_per_household.kWh.IE.Res.HHnew.Thermal.SH.Solids.WH.Elc.Solar</t>
  </si>
  <si>
    <t>TES_per_household.kWh.IE.Res.HHnew.Thermal.SH.Solids.WH.Elc.Solar.Elec</t>
  </si>
  <si>
    <t>TES_per_household.kWh.IE.Res.HHnew.Thermal.SH.Solids.WH.Elc.Solar.Solar</t>
  </si>
  <si>
    <t>TES_per_household.kWh.IE.Res.HHnew.Thermal.SH.Solids.CO</t>
  </si>
  <si>
    <t>TES_per_household.kWh.IE.Res.HHnew.Thermal.SH.Solids.CO.Solids.Solids</t>
  </si>
  <si>
    <t>TES_per_household.kWh.IE.Res.HHnew.Thermal.SH.Solids.CO.LPG.LPG</t>
  </si>
  <si>
    <t>TES_per_household.kWh.IE.Res.HHnew.Thermal.SH.Solids.CO.Elc.Elec</t>
  </si>
  <si>
    <t>TES_per_household.kWh.IE.Res.HHnew.Thermal.SH.LPG</t>
  </si>
  <si>
    <t>TES_per_household.kWh.IE.Res.HHnew.Thermal.SH.LPG.SH</t>
  </si>
  <si>
    <t>TES_per_household.kWh.IE.Res.HHnew.Thermal.SH.LPG.SH.LPG</t>
  </si>
  <si>
    <t>TES_per_household.kWh.IE.Res.HHnew.Thermal.SH.LPG.SH.Elec</t>
  </si>
  <si>
    <t>TES_per_household.kWh.IE.Res.HHnew.Thermal.SH.LPG.SC</t>
  </si>
  <si>
    <t>TES_per_household.kWh.IE.Res.HHnew.Thermal.SH.LPG.SC.AC.Elec</t>
  </si>
  <si>
    <t>TES_per_household.kWh.IE.Res.HHnew.Thermal.SH.LPG.WH</t>
  </si>
  <si>
    <t>TES_per_household.kWh.IE.Res.HHnew.Thermal.SH.LPG.WH.LPG.NoSolar.LPG</t>
  </si>
  <si>
    <t>TES_per_household.kWh.IE.Res.HHnew.Thermal.SH.LPG.WH.LPG.Solar</t>
  </si>
  <si>
    <t>TES_per_household.kWh.IE.Res.HHnew.Thermal.SH.LPG.WH.LPG.Solar.LPG</t>
  </si>
  <si>
    <t>TES_per_household.kWh.IE.Res.HHnew.Thermal.SH.LPG.WH.LPG.Solar.Solar</t>
  </si>
  <si>
    <t>TES_per_household.kWh.IE.Res.HHnew.Thermal.SH.LPG.WH.Elc.NoSolar.Elec</t>
  </si>
  <si>
    <t>TES_per_household.kWh.IE.Res.HHnew.Thermal.SH.LPG.WH.Elc.Solar</t>
  </si>
  <si>
    <t>TES_per_household.kWh.IE.Res.HHnew.Thermal.SH.LPG.WH.Elc.Solar.Elec</t>
  </si>
  <si>
    <t>TES_per_household.kWh.IE.Res.HHnew.Thermal.SH.LPG.WH.Elc.Solar.Solar</t>
  </si>
  <si>
    <t>TES_per_household.kWh.IE.Res.HHnew.Thermal.SH.LPG.CO</t>
  </si>
  <si>
    <t>TES_per_household.kWh.IE.Res.HHnew.Thermal.SH.LPG.CO.LPG.LPG</t>
  </si>
  <si>
    <t>TES_per_household.kWh.IE.Res.HHnew.Thermal.SH.LPG.CO.Elc.Elec</t>
  </si>
  <si>
    <t>TES_per_household.kWh.IE.Res.HHnew.Thermal.SH.Oil</t>
  </si>
  <si>
    <t>TES_per_household.kWh.IE.Res.HHnew.Thermal.SH.Oil.SH</t>
  </si>
  <si>
    <t>TES_per_household.kWh.IE.Res.HHnew.Thermal.SH.Oil.SH.Oil</t>
  </si>
  <si>
    <t>TES_per_household.kWh.IE.Res.HHnew.Thermal.SH.Oil.SH.Elec</t>
  </si>
  <si>
    <t>TES_per_household.kWh.IE.Res.HHnew.Thermal.SH.Oil.SC</t>
  </si>
  <si>
    <t>TES_per_household.kWh.IE.Res.HHnew.Thermal.SH.Oil.SC.AC.Elec</t>
  </si>
  <si>
    <t>TES_per_household.kWh.IE.Res.HHnew.Thermal.SH.Oil.WH</t>
  </si>
  <si>
    <t>TES_per_household.kWh.IE.Res.HHnew.Thermal.SH.Oil.WH.Oil.NoSolar.Oil</t>
  </si>
  <si>
    <t>TES_per_household.kWh.IE.Res.HHnew.Thermal.SH.Oil.WH.Oil.Solar</t>
  </si>
  <si>
    <t>TES_per_household.kWh.IE.Res.HHnew.Thermal.SH.Oil.WH.Oil.Solar.Oil</t>
  </si>
  <si>
    <t>TES_per_household.kWh.IE.Res.HHnew.Thermal.SH.Oil.WH.Oil.Solar.Solar</t>
  </si>
  <si>
    <t>TES_per_household.kWh.IE.Res.HHnew.Thermal.SH.Oil.WH.Elc.NoSolar.Elec</t>
  </si>
  <si>
    <t>TES_per_household.kWh.IE.Res.HHnew.Thermal.SH.Oil.WH.Elc.Solar</t>
  </si>
  <si>
    <t>TES_per_household.kWh.IE.Res.HHnew.Thermal.SH.Oil.WH.Elc.Solar.Elec</t>
  </si>
  <si>
    <t>TES_per_household.kWh.IE.Res.HHnew.Thermal.SH.Oil.WH.Elc.Solar.Solar</t>
  </si>
  <si>
    <t>TES_per_household.kWh.IE.Res.HHnew.Thermal.SH.Oil.CO</t>
  </si>
  <si>
    <t>TES_per_household.kWh.IE.Res.HHnew.Thermal.SH.Oil.CO.LPG.LPG</t>
  </si>
  <si>
    <t>TES_per_household.kWh.IE.Res.HHnew.Thermal.SH.Oil.CO.Elc.Elec</t>
  </si>
  <si>
    <t>TES_per_household.kWh.IE.Res.HHnew.Thermal.SH.Gas</t>
  </si>
  <si>
    <t>TES_per_household.kWh.IE.Res.HHnew.Thermal.SH.Gas.SH</t>
  </si>
  <si>
    <t>TES_per_household.kWh.IE.Res.HHnew.Thermal.SH.Gas.SH.Gas</t>
  </si>
  <si>
    <t>TES_per_household.kWh.IE.Res.HHnew.Thermal.SH.Gas.SH.Elec</t>
  </si>
  <si>
    <t>TES_per_household.kWh.IE.Res.HHnew.Thermal.SH.Gas.SC</t>
  </si>
  <si>
    <t>TES_per_household.kWh.IE.Res.HHnew.Thermal.SH.Gas.SC.AC.Elec</t>
  </si>
  <si>
    <t>TES_per_household.kWh.IE.Res.HHnew.Thermal.SH.Gas.WH</t>
  </si>
  <si>
    <t>TES_per_household.kWh.IE.Res.HHnew.Thermal.SH.Gas.WH.Gas.NoSolar.Gas</t>
  </si>
  <si>
    <t>TES_per_household.kWh.IE.Res.HHnew.Thermal.SH.Gas.WH.Gas.Solar</t>
  </si>
  <si>
    <t>TES_per_household.kWh.IE.Res.HHnew.Thermal.SH.Gas.WH.Gas.Solar.Gas</t>
  </si>
  <si>
    <t>TES_per_household.kWh.IE.Res.HHnew.Thermal.SH.Gas.WH.Gas.Solar.Solar</t>
  </si>
  <si>
    <t>TES_per_household.kWh.IE.Res.HHnew.Thermal.SH.Gas.WH.Elc.NoSolar.Elec</t>
  </si>
  <si>
    <t>TES_per_household.kWh.IE.Res.HHnew.Thermal.SH.Gas.WH.Elc.Solar</t>
  </si>
  <si>
    <t>TES_per_household.kWh.IE.Res.HHnew.Thermal.SH.Gas.WH.Elc.Solar.Elec</t>
  </si>
  <si>
    <t>TES_per_household.kWh.IE.Res.HHnew.Thermal.SH.Gas.WH.Elc.Solar.Solar</t>
  </si>
  <si>
    <t>TES_per_household.kWh.IE.Res.HHnew.Thermal.SH.Gas.CO</t>
  </si>
  <si>
    <t>TES_per_household.kWh.IE.Res.HHnew.Thermal.SH.Gas.CO.Gas.Gas</t>
  </si>
  <si>
    <t>TES_per_household.kWh.IE.Res.HHnew.Thermal.SH.Gas.CO.Elc.Elec</t>
  </si>
  <si>
    <t>TES_per_household.kWh.IE.Res.HHnew.Thermal.SH.Biomass</t>
  </si>
  <si>
    <t>TES_per_household.kWh.IE.Res.HHnew.Thermal.SH.Biomass.SH</t>
  </si>
  <si>
    <t>TES_per_household.kWh.IE.Res.HHnew.Thermal.SH.Biomass.SH.Biomass</t>
  </si>
  <si>
    <t>TES_per_household.kWh.IE.Res.HHnew.Thermal.SH.Biomass.SH.Elec</t>
  </si>
  <si>
    <t>TES_per_household.kWh.IE.Res.HHnew.Thermal.SH.Biomass.SC</t>
  </si>
  <si>
    <t>TES_per_household.kWh.IE.Res.HHnew.Thermal.SH.Biomass.SC.AC.Elec</t>
  </si>
  <si>
    <t>TES_per_household.kWh.IE.Res.HHnew.Thermal.SH.Biomass.WH</t>
  </si>
  <si>
    <t>TES_per_household.kWh.IE.Res.HHnew.Thermal.SH.Biomass.WH.Biomass.NoSolar.Biomass</t>
  </si>
  <si>
    <t>TES_per_household.kWh.IE.Res.HHnew.Thermal.SH.Biomass.WH.Biomass.Solar</t>
  </si>
  <si>
    <t>TES_per_household.kWh.IE.Res.HHnew.Thermal.SH.Biomass.WH.Biomass.Solar.Biomass</t>
  </si>
  <si>
    <t>TES_per_household.kWh.IE.Res.HHnew.Thermal.SH.Biomass.WH.Biomass.Solar.Solar</t>
  </si>
  <si>
    <t>TES_per_household.kWh.IE.Res.HHnew.Thermal.SH.Biomass.WH.LPG.NoSolar.LPG</t>
  </si>
  <si>
    <t>TES_per_household.kWh.IE.Res.HHnew.Thermal.SH.Biomass.WH.LPG.Solar</t>
  </si>
  <si>
    <t>TES_per_household.kWh.IE.Res.HHnew.Thermal.SH.Biomass.WH.LPG.Solar.LPG</t>
  </si>
  <si>
    <t>TES_per_household.kWh.IE.Res.HHnew.Thermal.SH.Biomass.WH.LPG.Solar.Solar</t>
  </si>
  <si>
    <t>TES_per_household.kWh.IE.Res.HHnew.Thermal.SH.Biomass.WH.Elc.NoSolar.Elec</t>
  </si>
  <si>
    <t>TES_per_household.kWh.IE.Res.HHnew.Thermal.SH.Biomass.WH.Elc.Solar</t>
  </si>
  <si>
    <t>TES_per_household.kWh.IE.Res.HHnew.Thermal.SH.Biomass.WH.Elc.Solar.Elec</t>
  </si>
  <si>
    <t>TES_per_household.kWh.IE.Res.HHnew.Thermal.SH.Biomass.WH.Elc.Solar.Solar</t>
  </si>
  <si>
    <t>TES_per_household.kWh.IE.Res.HHnew.Thermal.SH.Biomass.CO</t>
  </si>
  <si>
    <t>TES_per_household.kWh.IE.Res.HHnew.Thermal.SH.Biomass.CO.Biomass.Biomass</t>
  </si>
  <si>
    <t>TES_per_household.kWh.IE.Res.HHnew.Thermal.SH.Biomass.CO.LPG.LPG</t>
  </si>
  <si>
    <t>TES_per_household.kWh.IE.Res.HHnew.Thermal.SH.Biomass.CO.Elc.Elec</t>
  </si>
  <si>
    <t>TES_per_household.kWh.IE.Res.HHnew.Thermal.SH.Geo</t>
  </si>
  <si>
    <t>TES_per_household.kWh.IE.Res.HHnew.Thermal.SH.Geo.SH</t>
  </si>
  <si>
    <t>TES_per_household.kWh.IE.Res.HHnew.Thermal.SH.Geo.SH.Geo</t>
  </si>
  <si>
    <t>TES_per_household.kWh.IE.Res.HHnew.Thermal.SH.Geo.SH.Elec</t>
  </si>
  <si>
    <t>TES_per_household.kWh.IE.Res.HHnew.Thermal.SH.Geo.SC</t>
  </si>
  <si>
    <t>TES_per_household.kWh.IE.Res.HHnew.Thermal.SH.Geo.SC.AC.Elec</t>
  </si>
  <si>
    <t>TES_per_household.kWh.IE.Res.HHnew.Thermal.SH.Geo.WH</t>
  </si>
  <si>
    <t>TES_per_household.kWh.IE.Res.HHnew.Thermal.SH.Geo.WH.Geo.NoSolar.Geo</t>
  </si>
  <si>
    <t>TES_per_household.kWh.IE.Res.HHnew.Thermal.SH.Geo.WH.Geo.Solar</t>
  </si>
  <si>
    <t>TES_per_household.kWh.IE.Res.HHnew.Thermal.SH.Geo.WH.Geo.Solar.Geo</t>
  </si>
  <si>
    <t>TES_per_household.kWh.IE.Res.HHnew.Thermal.SH.Geo.WH.Geo.Solar.Solar</t>
  </si>
  <si>
    <t>TES_per_household.kWh.IE.Res.HHnew.Thermal.SH.Geo.WH.Elc.NoSolar.Elec</t>
  </si>
  <si>
    <t>TES_per_household.kWh.IE.Res.HHnew.Thermal.SH.Geo.WH.Elc.Solar</t>
  </si>
  <si>
    <t>TES_per_household.kWh.IE.Res.HHnew.Thermal.SH.Geo.WH.Elc.Solar.Elec</t>
  </si>
  <si>
    <t>TES_per_household.kWh.IE.Res.HHnew.Thermal.SH.Geo.WH.Elc.Solar.Solar</t>
  </si>
  <si>
    <t>TES_per_household.kWh.IE.Res.HHnew.Thermal.SH.Geo.CO</t>
  </si>
  <si>
    <t>TES_per_household.kWh.IE.Res.HHnew.Thermal.SH.Geo.CO.LPG.LPG</t>
  </si>
  <si>
    <t>TES_per_household.kWh.IE.Res.HHnew.Thermal.SH.Geo.CO.Elc.Elec</t>
  </si>
  <si>
    <t>TES_per_household.kWh.IE.Res.HHnew.Thermal.SH.DistrHeat</t>
  </si>
  <si>
    <t>TES_per_household.kWh.IE.Res.HHnew.Thermal.SH.DistrHeat.SH</t>
  </si>
  <si>
    <t>TES_per_household.kWh.IE.Res.HHnew.Thermal.SH.DistrHeat.SH.Steam_Distr</t>
  </si>
  <si>
    <t>TES_per_household.kWh.IE.Res.HHnew.Thermal.SH.DistrHeat.SH.Elec</t>
  </si>
  <si>
    <t>TES_per_household.kWh.IE.Res.HHnew.Thermal.SH.DistrHeat.SC</t>
  </si>
  <si>
    <t>TES_per_household.kWh.IE.Res.HHnew.Thermal.SH.DistrHeat.SC.AC.Elec</t>
  </si>
  <si>
    <t>TES_per_household.kWh.IE.Res.HHnew.Thermal.SH.DistrHeat.WH</t>
  </si>
  <si>
    <t>TES_per_household.kWh.IE.Res.HHnew.Thermal.SH.DistrHeat.WH.DistrHeat.NoSolar.Steam_Distr</t>
  </si>
  <si>
    <t>TES_per_household.kWh.IE.Res.HHnew.Thermal.SH.DistrHeat.WH.DistrHeat.Solar</t>
  </si>
  <si>
    <t>TES_per_household.kWh.IE.Res.HHnew.Thermal.SH.DistrHeat.WH.DistrHeat.Solar.Steam_Distr</t>
  </si>
  <si>
    <t>TES_per_household.kWh.IE.Res.HHnew.Thermal.SH.DistrHeat.WH.DistrHeat.Solar.Solar</t>
  </si>
  <si>
    <t>TES_per_household.kWh.IE.Res.HHnew.Thermal.SH.DistrHeat.WH.Elc.NoSolar.Elec</t>
  </si>
  <si>
    <t>TES_per_household.kWh.IE.Res.HHnew.Thermal.SH.DistrHeat.WH.Elc.Solar</t>
  </si>
  <si>
    <t>TES_per_household.kWh.IE.Res.HHnew.Thermal.SH.DistrHeat.WH.Elc.Solar.Elec</t>
  </si>
  <si>
    <t>TES_per_household.kWh.IE.Res.HHnew.Thermal.SH.DistrHeat.WH.Elc.Solar.Solar</t>
  </si>
  <si>
    <t>TES_per_household.kWh.IE.Res.HHnew.Thermal.SH.DistrHeat.CO</t>
  </si>
  <si>
    <t>TES_per_household.kWh.IE.Res.HHnew.Thermal.SH.DistrHeat.CO.LPG.LPG</t>
  </si>
  <si>
    <t>TES_per_household.kWh.IE.Res.HHnew.Thermal.SH.DistrHeat.CO.Elc.Elec</t>
  </si>
  <si>
    <t>TES_per_household.kWh.IE.Res.HHnew.Thermal.SH.AdvElc</t>
  </si>
  <si>
    <t>TES_per_household.kWh.IE.Res.HHnew.Thermal.SH.AdvElc.SH</t>
  </si>
  <si>
    <t>TES_per_household.kWh.IE.Res.HHnew.Thermal.SH.AdvElc.SH.Elec</t>
  </si>
  <si>
    <t>TES_per_household.kWh.IE.Res.HHnew.Thermal.SH.AdvElc.SC</t>
  </si>
  <si>
    <t>TES_per_household.kWh.IE.Res.HHnew.Thermal.SH.AdvElc.SC.AC.Elec</t>
  </si>
  <si>
    <t>TES_per_household.kWh.IE.Res.HHnew.Thermal.SH.AdvElc.WH</t>
  </si>
  <si>
    <t>TES_per_household.kWh.IE.Res.HHnew.Thermal.SH.AdvElc.WH.LPG.NoSolar.LPG</t>
  </si>
  <si>
    <t>TES_per_household.kWh.IE.Res.HHnew.Thermal.SH.AdvElc.WH.LPG.Solar</t>
  </si>
  <si>
    <t>TES_per_household.kWh.IE.Res.HHnew.Thermal.SH.AdvElc.WH.LPG.Solar.LPG</t>
  </si>
  <si>
    <t>TES_per_household.kWh.IE.Res.HHnew.Thermal.SH.AdvElc.WH.LPG.Solar.Solar</t>
  </si>
  <si>
    <t>TES_per_household.kWh.IE.Res.HHnew.Thermal.SH.AdvElc.WH.Elc.NoSolar.Elec</t>
  </si>
  <si>
    <t>TES_per_household.kWh.IE.Res.HHnew.Thermal.SH.AdvElc.WH.Elc.Solar</t>
  </si>
  <si>
    <t>TES_per_household.kWh.IE.Res.HHnew.Thermal.SH.AdvElc.WH.Elc.Solar.Elec</t>
  </si>
  <si>
    <t>TES_per_household.kWh.IE.Res.HHnew.Thermal.SH.AdvElc.WH.Elc.Solar.Solar</t>
  </si>
  <si>
    <t>TES_per_household.kWh.IE.Res.HHnew.Thermal.SH.AdvElc.CO</t>
  </si>
  <si>
    <t>TES_per_household.kWh.IE.Res.HHnew.Thermal.SH.AdvElc.CO.LPG.LPG</t>
  </si>
  <si>
    <t>TES_per_household.kWh.IE.Res.HHnew.Thermal.SH.AdvElc.CO.Elc.Elec</t>
  </si>
  <si>
    <t>TES_per_household.kWh.IE.Res.HHnew.Thermal.SH.ConvElc</t>
  </si>
  <si>
    <t>TES_per_household.kWh.IE.Res.HHnew.Thermal.SH.ConvElc.SH</t>
  </si>
  <si>
    <t>TES_per_household.kWh.IE.Res.HHnew.Thermal.SH.ConvElc.SH.Elec</t>
  </si>
  <si>
    <t>TES_per_household.kWh.IE.Res.HHnew.Thermal.SH.ConvElc.SC</t>
  </si>
  <si>
    <t>TES_per_household.kWh.IE.Res.HHnew.Thermal.SH.ConvElc.SC.AC.Elec</t>
  </si>
  <si>
    <t>TES_per_household.kWh.IE.Res.HHnew.Thermal.SH.ConvElc.WH</t>
  </si>
  <si>
    <t>TES_per_household.kWh.IE.Res.HHnew.Thermal.SH.ConvElc.WH.LPG.NoSolar.LPG</t>
  </si>
  <si>
    <t>TES_per_household.kWh.IE.Res.HHnew.Thermal.SH.ConvElc.WH.LPG.Solar</t>
  </si>
  <si>
    <t>TES_per_household.kWh.IE.Res.HHnew.Thermal.SH.ConvElc.WH.LPG.Solar.LPG</t>
  </si>
  <si>
    <t>TES_per_household.kWh.IE.Res.HHnew.Thermal.SH.ConvElc.WH.LPG.Solar.Solar</t>
  </si>
  <si>
    <t>TES_per_household.kWh.IE.Res.HHnew.Thermal.SH.ConvElc.WH.Elc.NoSolar.Elec</t>
  </si>
  <si>
    <t>TES_per_household.kWh.IE.Res.HHnew.Thermal.SH.ConvElc.WH.Elc.Solar</t>
  </si>
  <si>
    <t>TES_per_household.kWh.IE.Res.HHnew.Thermal.SH.ConvElc.WH.Elc.Solar.Elec</t>
  </si>
  <si>
    <t>TES_per_household.kWh.IE.Res.HHnew.Thermal.SH.ConvElc.WH.Elc.Solar.Solar</t>
  </si>
  <si>
    <t>TES_per_household.kWh.IE.Res.HHnew.Thermal.SH.ConvElc.CO</t>
  </si>
  <si>
    <t>TES_per_household.kWh.IE.Res.HHnew.Thermal.SH.ConvElc.CO.LPG.LPG</t>
  </si>
  <si>
    <t>TES_per_household.kWh.IE.Res.HHnew.Thermal.SH.ConvElc.CO.Elc.Elec</t>
  </si>
  <si>
    <t>EMI_per_household.kgCO2.IE.Res.HHnew.Thermal.SH.Solids</t>
  </si>
  <si>
    <t>EMI_per_household.kgCO2.IE.Res.HHnew.Thermal.SH.Solids.SH</t>
  </si>
  <si>
    <t>EMI_per_household.kgCO2.IE.Res.HHnew.Thermal.SH.Solids.SH.Solids</t>
  </si>
  <si>
    <t>EMI_per_household.kgCO2.IE.Res.HHnew.Thermal.SH.Solids.SH.Elec</t>
  </si>
  <si>
    <t>EMI_per_household.kgCO2.IE.Res.HHnew.Thermal.SH.Solids.SC</t>
  </si>
  <si>
    <t>EMI_per_household.kgCO2.IE.Res.HHnew.Thermal.SH.Solids.SC.AC.Elec</t>
  </si>
  <si>
    <t>EMI_per_household.kgCO2.IE.Res.HHnew.Thermal.SH.Solids.WH</t>
  </si>
  <si>
    <t>EMI_per_household.kgCO2.IE.Res.HHnew.Thermal.SH.Solids.WH.Solids.NoSolar.Solids</t>
  </si>
  <si>
    <t>EMI_per_household.kgCO2.IE.Res.HHnew.Thermal.SH.Solids.WH.LPG.NoSolar.LPG</t>
  </si>
  <si>
    <t>EMI_per_household.kgCO2.IE.Res.HHnew.Thermal.SH.Solids.WH.LPG.Solar</t>
  </si>
  <si>
    <t>EMI_per_household.kgCO2.IE.Res.HHnew.Thermal.SH.Solids.WH.LPG.Solar.LPG</t>
  </si>
  <si>
    <t>EMI_per_household.kgCO2.IE.Res.HHnew.Thermal.SH.Solids.WH.LPG.Solar.Solar</t>
  </si>
  <si>
    <t>EMI_per_household.kgCO2.IE.Res.HHnew.Thermal.SH.Solids.WH.Elc.NoSolar.Elec</t>
  </si>
  <si>
    <t>EMI_per_household.kgCO2.IE.Res.HHnew.Thermal.SH.Solids.WH.Elc.Solar</t>
  </si>
  <si>
    <t>EMI_per_household.kgCO2.IE.Res.HHnew.Thermal.SH.Solids.WH.Elc.Solar.Elec</t>
  </si>
  <si>
    <t>EMI_per_household.kgCO2.IE.Res.HHnew.Thermal.SH.Solids.WH.Elc.Solar.Solar</t>
  </si>
  <si>
    <t>EMI_per_household.kgCO2.IE.Res.HHnew.Thermal.SH.Solids.CO</t>
  </si>
  <si>
    <t>EMI_per_household.kgCO2.IE.Res.HHnew.Thermal.SH.Solids.CO.Solids.Solids</t>
  </si>
  <si>
    <t>EMI_per_household.kgCO2.IE.Res.HHnew.Thermal.SH.Solids.CO.LPG.LPG</t>
  </si>
  <si>
    <t>EMI_per_household.kgCO2.IE.Res.HHnew.Thermal.SH.Solids.CO.Elc.Elec</t>
  </si>
  <si>
    <t>EMI_per_household.kgCO2.IE.Res.HHnew.Thermal.SH.LPG</t>
  </si>
  <si>
    <t>EMI_per_household.kgCO2.IE.Res.HHnew.Thermal.SH.LPG.SH</t>
  </si>
  <si>
    <t>EMI_per_household.kgCO2.IE.Res.HHnew.Thermal.SH.LPG.SH.LPG</t>
  </si>
  <si>
    <t>EMI_per_household.kgCO2.IE.Res.HHnew.Thermal.SH.LPG.SH.Elec</t>
  </si>
  <si>
    <t>EMI_per_household.kgCO2.IE.Res.HHnew.Thermal.SH.LPG.SC</t>
  </si>
  <si>
    <t>EMI_per_household.kgCO2.IE.Res.HHnew.Thermal.SH.LPG.SC.AC.Elec</t>
  </si>
  <si>
    <t>EMI_per_household.kgCO2.IE.Res.HHnew.Thermal.SH.LPG.WH</t>
  </si>
  <si>
    <t>EMI_per_household.kgCO2.IE.Res.HHnew.Thermal.SH.LPG.WH.LPG.NoSolar.LPG</t>
  </si>
  <si>
    <t>EMI_per_household.kgCO2.IE.Res.HHnew.Thermal.SH.LPG.WH.LPG.Solar</t>
  </si>
  <si>
    <t>EMI_per_household.kgCO2.IE.Res.HHnew.Thermal.SH.LPG.WH.LPG.Solar.LPG</t>
  </si>
  <si>
    <t>EMI_per_household.kgCO2.IE.Res.HHnew.Thermal.SH.LPG.WH.LPG.Solar.Solar</t>
  </si>
  <si>
    <t>EMI_per_household.kgCO2.IE.Res.HHnew.Thermal.SH.LPG.WH.Elc.NoSolar.Elec</t>
  </si>
  <si>
    <t>EMI_per_household.kgCO2.IE.Res.HHnew.Thermal.SH.LPG.WH.Elc.Solar</t>
  </si>
  <si>
    <t>EMI_per_household.kgCO2.IE.Res.HHnew.Thermal.SH.LPG.WH.Elc.Solar.Elec</t>
  </si>
  <si>
    <t>EMI_per_household.kgCO2.IE.Res.HHnew.Thermal.SH.LPG.WH.Elc.Solar.Solar</t>
  </si>
  <si>
    <t>EMI_per_household.kgCO2.IE.Res.HHnew.Thermal.SH.LPG.CO</t>
  </si>
  <si>
    <t>EMI_per_household.kgCO2.IE.Res.HHnew.Thermal.SH.LPG.CO.LPG.LPG</t>
  </si>
  <si>
    <t>EMI_per_household.kgCO2.IE.Res.HHnew.Thermal.SH.LPG.CO.Elc.Elec</t>
  </si>
  <si>
    <t>EMI_per_household.kgCO2.IE.Res.HHnew.Thermal.SH.Oil</t>
  </si>
  <si>
    <t>EMI_per_household.kgCO2.IE.Res.HHnew.Thermal.SH.Oil.SH</t>
  </si>
  <si>
    <t>EMI_per_household.kgCO2.IE.Res.HHnew.Thermal.SH.Oil.SH.Oil</t>
  </si>
  <si>
    <t>EMI_per_household.kgCO2.IE.Res.HHnew.Thermal.SH.Oil.SH.Elec</t>
  </si>
  <si>
    <t>EMI_per_household.kgCO2.IE.Res.HHnew.Thermal.SH.Oil.SC</t>
  </si>
  <si>
    <t>EMI_per_household.kgCO2.IE.Res.HHnew.Thermal.SH.Oil.SC.AC.Elec</t>
  </si>
  <si>
    <t>EMI_per_household.kgCO2.IE.Res.HHnew.Thermal.SH.Oil.WH</t>
  </si>
  <si>
    <t>EMI_per_household.kgCO2.IE.Res.HHnew.Thermal.SH.Oil.WH.Oil.NoSolar.Oil</t>
  </si>
  <si>
    <t>EMI_per_household.kgCO2.IE.Res.HHnew.Thermal.SH.Oil.WH.Oil.Solar</t>
  </si>
  <si>
    <t>EMI_per_household.kgCO2.IE.Res.HHnew.Thermal.SH.Oil.WH.Oil.Solar.Oil</t>
  </si>
  <si>
    <t>EMI_per_household.kgCO2.IE.Res.HHnew.Thermal.SH.Oil.WH.Oil.Solar.Solar</t>
  </si>
  <si>
    <t>EMI_per_household.kgCO2.IE.Res.HHnew.Thermal.SH.Oil.WH.Elc.NoSolar.Elec</t>
  </si>
  <si>
    <t>EMI_per_household.kgCO2.IE.Res.HHnew.Thermal.SH.Oil.WH.Elc.Solar</t>
  </si>
  <si>
    <t>EMI_per_household.kgCO2.IE.Res.HHnew.Thermal.SH.Oil.WH.Elc.Solar.Elec</t>
  </si>
  <si>
    <t>EMI_per_household.kgCO2.IE.Res.HHnew.Thermal.SH.Oil.WH.Elc.Solar.Solar</t>
  </si>
  <si>
    <t>EMI_per_household.kgCO2.IE.Res.HHnew.Thermal.SH.Oil.CO</t>
  </si>
  <si>
    <t>EMI_per_household.kgCO2.IE.Res.HHnew.Thermal.SH.Oil.CO.LPG.LPG</t>
  </si>
  <si>
    <t>EMI_per_household.kgCO2.IE.Res.HHnew.Thermal.SH.Oil.CO.Elc.Elec</t>
  </si>
  <si>
    <t>EMI_per_household.kgCO2.IE.Res.HHnew.Thermal.SH.Gas</t>
  </si>
  <si>
    <t>EMI_per_household.kgCO2.IE.Res.HHnew.Thermal.SH.Gas.SH</t>
  </si>
  <si>
    <t>EMI_per_household.kgCO2.IE.Res.HHnew.Thermal.SH.Gas.SH.Gas</t>
  </si>
  <si>
    <t>EMI_per_household.kgCO2.IE.Res.HHnew.Thermal.SH.Gas.SH.Elec</t>
  </si>
  <si>
    <t>EMI_per_household.kgCO2.IE.Res.HHnew.Thermal.SH.Gas.SC</t>
  </si>
  <si>
    <t>EMI_per_household.kgCO2.IE.Res.HHnew.Thermal.SH.Gas.SC.AC.Elec</t>
  </si>
  <si>
    <t>EMI_per_household.kgCO2.IE.Res.HHnew.Thermal.SH.Gas.WH</t>
  </si>
  <si>
    <t>EMI_per_household.kgCO2.IE.Res.HHnew.Thermal.SH.Gas.WH.Gas.NoSolar.Gas</t>
  </si>
  <si>
    <t>EMI_per_household.kgCO2.IE.Res.HHnew.Thermal.SH.Gas.WH.Gas.Solar</t>
  </si>
  <si>
    <t>EMI_per_household.kgCO2.IE.Res.HHnew.Thermal.SH.Gas.WH.Gas.Solar.Gas</t>
  </si>
  <si>
    <t>EMI_per_household.kgCO2.IE.Res.HHnew.Thermal.SH.Gas.WH.Gas.Solar.Solar</t>
  </si>
  <si>
    <t>EMI_per_household.kgCO2.IE.Res.HHnew.Thermal.SH.Gas.WH.Elc.NoSolar.Elec</t>
  </si>
  <si>
    <t>EMI_per_household.kgCO2.IE.Res.HHnew.Thermal.SH.Gas.WH.Elc.Solar</t>
  </si>
  <si>
    <t>EMI_per_household.kgCO2.IE.Res.HHnew.Thermal.SH.Gas.WH.Elc.Solar.Elec</t>
  </si>
  <si>
    <t>EMI_per_household.kgCO2.IE.Res.HHnew.Thermal.SH.Gas.WH.Elc.Solar.Solar</t>
  </si>
  <si>
    <t>EMI_per_household.kgCO2.IE.Res.HHnew.Thermal.SH.Gas.CO</t>
  </si>
  <si>
    <t>EMI_per_household.kgCO2.IE.Res.HHnew.Thermal.SH.Gas.CO.Gas.Gas</t>
  </si>
  <si>
    <t>EMI_per_household.kgCO2.IE.Res.HHnew.Thermal.SH.Gas.CO.Elc.Elec</t>
  </si>
  <si>
    <t>EMI_per_household.kgCO2.IE.Res.HHnew.Thermal.SH.Biomass</t>
  </si>
  <si>
    <t>EMI_per_household.kgCO2.IE.Res.HHnew.Thermal.SH.Biomass.SH</t>
  </si>
  <si>
    <t>EMI_per_household.kgCO2.IE.Res.HHnew.Thermal.SH.Biomass.SH.Biomass</t>
  </si>
  <si>
    <t>EMI_per_household.kgCO2.IE.Res.HHnew.Thermal.SH.Biomass.SH.Elec</t>
  </si>
  <si>
    <t>EMI_per_household.kgCO2.IE.Res.HHnew.Thermal.SH.Biomass.SC</t>
  </si>
  <si>
    <t>EMI_per_household.kgCO2.IE.Res.HHnew.Thermal.SH.Biomass.SC.AC.Elec</t>
  </si>
  <si>
    <t>EMI_per_household.kgCO2.IE.Res.HHnew.Thermal.SH.Biomass.WH</t>
  </si>
  <si>
    <t>EMI_per_household.kgCO2.IE.Res.HHnew.Thermal.SH.Biomass.WH.Biomass.NoSolar.Biomass</t>
  </si>
  <si>
    <t>EMI_per_household.kgCO2.IE.Res.HHnew.Thermal.SH.Biomass.WH.Biomass.Solar</t>
  </si>
  <si>
    <t>EMI_per_household.kgCO2.IE.Res.HHnew.Thermal.SH.Biomass.WH.Biomass.Solar.Biomass</t>
  </si>
  <si>
    <t>EMI_per_household.kgCO2.IE.Res.HHnew.Thermal.SH.Biomass.WH.Biomass.Solar.Solar</t>
  </si>
  <si>
    <t>EMI_per_household.kgCO2.IE.Res.HHnew.Thermal.SH.Biomass.WH.LPG.NoSolar.LPG</t>
  </si>
  <si>
    <t>EMI_per_household.kgCO2.IE.Res.HHnew.Thermal.SH.Biomass.WH.LPG.Solar</t>
  </si>
  <si>
    <t>EMI_per_household.kgCO2.IE.Res.HHnew.Thermal.SH.Biomass.WH.LPG.Solar.LPG</t>
  </si>
  <si>
    <t>EMI_per_household.kgCO2.IE.Res.HHnew.Thermal.SH.Biomass.WH.LPG.Solar.Solar</t>
  </si>
  <si>
    <t>EMI_per_household.kgCO2.IE.Res.HHnew.Thermal.SH.Biomass.WH.Elc.NoSolar.Elec</t>
  </si>
  <si>
    <t>EMI_per_household.kgCO2.IE.Res.HHnew.Thermal.SH.Biomass.WH.Elc.Solar</t>
  </si>
  <si>
    <t>EMI_per_household.kgCO2.IE.Res.HHnew.Thermal.SH.Biomass.WH.Elc.Solar.Elec</t>
  </si>
  <si>
    <t>EMI_per_household.kgCO2.IE.Res.HHnew.Thermal.SH.Biomass.WH.Elc.Solar.Solar</t>
  </si>
  <si>
    <t>EMI_per_household.kgCO2.IE.Res.HHnew.Thermal.SH.Biomass.CO</t>
  </si>
  <si>
    <t>EMI_per_household.kgCO2.IE.Res.HHnew.Thermal.SH.Biomass.CO.Biomass.Biomass</t>
  </si>
  <si>
    <t>EMI_per_household.kgCO2.IE.Res.HHnew.Thermal.SH.Biomass.CO.LPG.LPG</t>
  </si>
  <si>
    <t>EMI_per_household.kgCO2.IE.Res.HHnew.Thermal.SH.Biomass.CO.Elc.Elec</t>
  </si>
  <si>
    <t>EMI_per_household.kgCO2.IE.Res.HHnew.Thermal.SH.Geo</t>
  </si>
  <si>
    <t>EMI_per_household.kgCO2.IE.Res.HHnew.Thermal.SH.Geo.SH</t>
  </si>
  <si>
    <t>EMI_per_household.kgCO2.IE.Res.HHnew.Thermal.SH.Geo.SH.Geo</t>
  </si>
  <si>
    <t>EMI_per_household.kgCO2.IE.Res.HHnew.Thermal.SH.Geo.SH.Elec</t>
  </si>
  <si>
    <t>EMI_per_household.kgCO2.IE.Res.HHnew.Thermal.SH.Geo.SC</t>
  </si>
  <si>
    <t>EMI_per_household.kgCO2.IE.Res.HHnew.Thermal.SH.Geo.SC.AC.Elec</t>
  </si>
  <si>
    <t>EMI_per_household.kgCO2.IE.Res.HHnew.Thermal.SH.Geo.WH</t>
  </si>
  <si>
    <t>EMI_per_household.kgCO2.IE.Res.HHnew.Thermal.SH.Geo.WH.Geo.NoSolar.Geo</t>
  </si>
  <si>
    <t>EMI_per_household.kgCO2.IE.Res.HHnew.Thermal.SH.Geo.WH.Geo.Solar</t>
  </si>
  <si>
    <t>EMI_per_household.kgCO2.IE.Res.HHnew.Thermal.SH.Geo.WH.Geo.Solar.Geo</t>
  </si>
  <si>
    <t>EMI_per_household.kgCO2.IE.Res.HHnew.Thermal.SH.Geo.WH.Geo.Solar.Solar</t>
  </si>
  <si>
    <t>EMI_per_household.kgCO2.IE.Res.HHnew.Thermal.SH.Geo.WH.Elc.NoSolar.Elec</t>
  </si>
  <si>
    <t>EMI_per_household.kgCO2.IE.Res.HHnew.Thermal.SH.Geo.WH.Elc.Solar</t>
  </si>
  <si>
    <t>EMI_per_household.kgCO2.IE.Res.HHnew.Thermal.SH.Geo.WH.Elc.Solar.Elec</t>
  </si>
  <si>
    <t>EMI_per_household.kgCO2.IE.Res.HHnew.Thermal.SH.Geo.WH.Elc.Solar.Solar</t>
  </si>
  <si>
    <t>EMI_per_household.kgCO2.IE.Res.HHnew.Thermal.SH.Geo.CO</t>
  </si>
  <si>
    <t>EMI_per_household.kgCO2.IE.Res.HHnew.Thermal.SH.Geo.CO.LPG.LPG</t>
  </si>
  <si>
    <t>EMI_per_household.kgCO2.IE.Res.HHnew.Thermal.SH.Geo.CO.Elc.Elec</t>
  </si>
  <si>
    <t>EMI_per_household.kgCO2.IE.Res.HHnew.Thermal.SH.DistrHeat</t>
  </si>
  <si>
    <t>EMI_per_household.kgCO2.IE.Res.HHnew.Thermal.SH.DistrHeat.SH</t>
  </si>
  <si>
    <t>EMI_per_household.kgCO2.IE.Res.HHnew.Thermal.SH.DistrHeat.SH.Steam_Distr</t>
  </si>
  <si>
    <t>EMI_per_household.kgCO2.IE.Res.HHnew.Thermal.SH.DistrHeat.SH.Elec</t>
  </si>
  <si>
    <t>EMI_per_household.kgCO2.IE.Res.HHnew.Thermal.SH.DistrHeat.SC</t>
  </si>
  <si>
    <t>EMI_per_household.kgCO2.IE.Res.HHnew.Thermal.SH.DistrHeat.SC.AC.Elec</t>
  </si>
  <si>
    <t>EMI_per_household.kgCO2.IE.Res.HHnew.Thermal.SH.DistrHeat.WH</t>
  </si>
  <si>
    <t>EMI_per_household.kgCO2.IE.Res.HHnew.Thermal.SH.DistrHeat.WH.DistrHeat.NoSolar.Steam_Distr</t>
  </si>
  <si>
    <t>EMI_per_household.kgCO2.IE.Res.HHnew.Thermal.SH.DistrHeat.WH.DistrHeat.Solar</t>
  </si>
  <si>
    <t>EMI_per_household.kgCO2.IE.Res.HHnew.Thermal.SH.DistrHeat.WH.DistrHeat.Solar.Steam_Distr</t>
  </si>
  <si>
    <t>EMI_per_household.kgCO2.IE.Res.HHnew.Thermal.SH.DistrHeat.WH.DistrHeat.Solar.Solar</t>
  </si>
  <si>
    <t>EMI_per_household.kgCO2.IE.Res.HHnew.Thermal.SH.DistrHeat.WH.Elc.NoSolar.Elec</t>
  </si>
  <si>
    <t>EMI_per_household.kgCO2.IE.Res.HHnew.Thermal.SH.DistrHeat.WH.Elc.Solar</t>
  </si>
  <si>
    <t>EMI_per_household.kgCO2.IE.Res.HHnew.Thermal.SH.DistrHeat.WH.Elc.Solar.Elec</t>
  </si>
  <si>
    <t>EMI_per_household.kgCO2.IE.Res.HHnew.Thermal.SH.DistrHeat.WH.Elc.Solar.Solar</t>
  </si>
  <si>
    <t>EMI_per_household.kgCO2.IE.Res.HHnew.Thermal.SH.DistrHeat.CO</t>
  </si>
  <si>
    <t>EMI_per_household.kgCO2.IE.Res.HHnew.Thermal.SH.DistrHeat.CO.LPG.LPG</t>
  </si>
  <si>
    <t>EMI_per_household.kgCO2.IE.Res.HHnew.Thermal.SH.DistrHeat.CO.Elc.Elec</t>
  </si>
  <si>
    <t>EMI_per_household.kgCO2.IE.Res.HHnew.Thermal.SH.AdvElc</t>
  </si>
  <si>
    <t>EMI_per_household.kgCO2.IE.Res.HHnew.Thermal.SH.AdvElc.SH</t>
  </si>
  <si>
    <t>EMI_per_household.kgCO2.IE.Res.HHnew.Thermal.SH.AdvElc.SH.Elec</t>
  </si>
  <si>
    <t>EMI_per_household.kgCO2.IE.Res.HHnew.Thermal.SH.AdvElc.SC</t>
  </si>
  <si>
    <t>EMI_per_household.kgCO2.IE.Res.HHnew.Thermal.SH.AdvElc.SC.AC.Elec</t>
  </si>
  <si>
    <t>EMI_per_household.kgCO2.IE.Res.HHnew.Thermal.SH.AdvElc.WH</t>
  </si>
  <si>
    <t>EMI_per_household.kgCO2.IE.Res.HHnew.Thermal.SH.AdvElc.WH.LPG.NoSolar.LPG</t>
  </si>
  <si>
    <t>EMI_per_household.kgCO2.IE.Res.HHnew.Thermal.SH.AdvElc.WH.LPG.Solar</t>
  </si>
  <si>
    <t>EMI_per_household.kgCO2.IE.Res.HHnew.Thermal.SH.AdvElc.WH.LPG.Solar.LPG</t>
  </si>
  <si>
    <t>EMI_per_household.kgCO2.IE.Res.HHnew.Thermal.SH.AdvElc.WH.LPG.Solar.Solar</t>
  </si>
  <si>
    <t>EMI_per_household.kgCO2.IE.Res.HHnew.Thermal.SH.AdvElc.WH.Elc.NoSolar.Elec</t>
  </si>
  <si>
    <t>EMI_per_household.kgCO2.IE.Res.HHnew.Thermal.SH.AdvElc.WH.Elc.Solar</t>
  </si>
  <si>
    <t>EMI_per_household.kgCO2.IE.Res.HHnew.Thermal.SH.AdvElc.WH.Elc.Solar.Elec</t>
  </si>
  <si>
    <t>EMI_per_household.kgCO2.IE.Res.HHnew.Thermal.SH.AdvElc.WH.Elc.Solar.Solar</t>
  </si>
  <si>
    <t>EMI_per_household.kgCO2.IE.Res.HHnew.Thermal.SH.AdvElc.CO</t>
  </si>
  <si>
    <t>EMI_per_household.kgCO2.IE.Res.HHnew.Thermal.SH.AdvElc.CO.LPG.LPG</t>
  </si>
  <si>
    <t>EMI_per_household.kgCO2.IE.Res.HHnew.Thermal.SH.AdvElc.CO.Elc.Elec</t>
  </si>
  <si>
    <t>EMI_per_household.kgCO2.IE.Res.HHnew.Thermal.SH.ConvElc</t>
  </si>
  <si>
    <t>EMI_per_household.kgCO2.IE.Res.HHnew.Thermal.SH.ConvElc.SH</t>
  </si>
  <si>
    <t>EMI_per_household.kgCO2.IE.Res.HHnew.Thermal.SH.ConvElc.SH.Elec</t>
  </si>
  <si>
    <t>EMI_per_household.kgCO2.IE.Res.HHnew.Thermal.SH.ConvElc.SC</t>
  </si>
  <si>
    <t>EMI_per_household.kgCO2.IE.Res.HHnew.Thermal.SH.ConvElc.SC.AC.Elec</t>
  </si>
  <si>
    <t>EMI_per_household.kgCO2.IE.Res.HHnew.Thermal.SH.ConvElc.WH</t>
  </si>
  <si>
    <t>EMI_per_household.kgCO2.IE.Res.HHnew.Thermal.SH.ConvElc.WH.LPG.NoSolar.LPG</t>
  </si>
  <si>
    <t>EMI_per_household.kgCO2.IE.Res.HHnew.Thermal.SH.ConvElc.WH.LPG.Solar</t>
  </si>
  <si>
    <t>EMI_per_household.kgCO2.IE.Res.HHnew.Thermal.SH.ConvElc.WH.LPG.Solar.LPG</t>
  </si>
  <si>
    <t>EMI_per_household.kgCO2.IE.Res.HHnew.Thermal.SH.ConvElc.WH.LPG.Solar.Solar</t>
  </si>
  <si>
    <t>EMI_per_household.kgCO2.IE.Res.HHnew.Thermal.SH.ConvElc.WH.Elc.NoSolar.Elec</t>
  </si>
  <si>
    <t>EMI_per_household.kgCO2.IE.Res.HHnew.Thermal.SH.ConvElc.WH.Elc.Solar</t>
  </si>
  <si>
    <t>EMI_per_household.kgCO2.IE.Res.HHnew.Thermal.SH.ConvElc.WH.Elc.Solar.Elec</t>
  </si>
  <si>
    <t>EMI_per_household.kgCO2.IE.Res.HHnew.Thermal.SH.ConvElc.WH.Elc.Solar.Solar</t>
  </si>
  <si>
    <t>EMI_per_household.kgCO2.IE.Res.HHnew.Thermal.SH.ConvElc.CO</t>
  </si>
  <si>
    <t>EMI_per_household.kgCO2.IE.Res.HHnew.Thermal.SH.ConvElc.CO.LPG.LPG</t>
  </si>
  <si>
    <t>EMI_per_household.kgCO2.IE.Res.HHnew.Thermal.SH.ConvElc.CO.Elc.Elec</t>
  </si>
  <si>
    <t>IE - Final energy consumption of new and renovated households per surface area (detailed structure)</t>
  </si>
  <si>
    <t>FEC_per_sqm.kWh.IE.Res.HHnew.Thermal.SH.Solids</t>
  </si>
  <si>
    <t>FEC_per_sqm.kWh.IE.Res.HHnew.Thermal.SH.Solids.SH</t>
  </si>
  <si>
    <t>FEC_per_sqm.kWh.IE.Res.HHnew.Thermal.SH.Solids.SH.Solids</t>
  </si>
  <si>
    <t>FEC_per_sqm.kWh.IE.Res.HHnew.Thermal.SH.Solids.SH.Elec</t>
  </si>
  <si>
    <t>FEC_per_sqm.kWh.IE.Res.HHnew.Thermal.SH.Solids.SC</t>
  </si>
  <si>
    <t>FEC_per_sqm.kWh.IE.Res.HHnew.Thermal.SH.Solids.SC.AC.Elec</t>
  </si>
  <si>
    <t>FEC_per_sqm.kWh.IE.Res.HHnew.Thermal.SH.Solids.WH</t>
  </si>
  <si>
    <t>FEC_per_sqm.kWh.IE.Res.HHnew.Thermal.SH.Solids.WH.Solids.NoSolar.Solids</t>
  </si>
  <si>
    <t>FEC_per_sqm.kWh.IE.Res.HHnew.Thermal.SH.Solids.WH.LPG.NoSolar.LPG</t>
  </si>
  <si>
    <t>FEC_per_sqm.kWh.IE.Res.HHnew.Thermal.SH.Solids.WH.LPG.Solar</t>
  </si>
  <si>
    <t>FEC_per_sqm.kWh.IE.Res.HHnew.Thermal.SH.Solids.WH.LPG.Solar.LPG</t>
  </si>
  <si>
    <t>FEC_per_sqm.kWh.IE.Res.HHnew.Thermal.SH.Solids.WH.LPG.Solar.Solar</t>
  </si>
  <si>
    <t>FEC_per_sqm.kWh.IE.Res.HHnew.Thermal.SH.Solids.WH.Elc.NoSolar.Elec</t>
  </si>
  <si>
    <t>FEC_per_sqm.kWh.IE.Res.HHnew.Thermal.SH.Solids.WH.Elc.Solar</t>
  </si>
  <si>
    <t>FEC_per_sqm.kWh.IE.Res.HHnew.Thermal.SH.Solids.WH.Elc.Solar.Elec</t>
  </si>
  <si>
    <t>FEC_per_sqm.kWh.IE.Res.HHnew.Thermal.SH.Solids.WH.Elc.Solar.Solar</t>
  </si>
  <si>
    <t>FEC_per_sqm.kWh.IE.Res.HHnew.Thermal.SH.Solids.CO</t>
  </si>
  <si>
    <t>FEC_per_sqm.kWh.IE.Res.HHnew.Thermal.SH.Solids.CO.Solids.Solids</t>
  </si>
  <si>
    <t>FEC_per_sqm.kWh.IE.Res.HHnew.Thermal.SH.Solids.CO.LPG.LPG</t>
  </si>
  <si>
    <t>FEC_per_sqm.kWh.IE.Res.HHnew.Thermal.SH.Solids.CO.Elc.Elec</t>
  </si>
  <si>
    <t>FEC_per_sqm.kWh.IE.Res.HHnew.Thermal.SH.LPG</t>
  </si>
  <si>
    <t>FEC_per_sqm.kWh.IE.Res.HHnew.Thermal.SH.LPG.SH</t>
  </si>
  <si>
    <t>FEC_per_sqm.kWh.IE.Res.HHnew.Thermal.SH.LPG.SH.LPG</t>
  </si>
  <si>
    <t>FEC_per_sqm.kWh.IE.Res.HHnew.Thermal.SH.LPG.SH.Elec</t>
  </si>
  <si>
    <t>FEC_per_sqm.kWh.IE.Res.HHnew.Thermal.SH.LPG.SC</t>
  </si>
  <si>
    <t>FEC_per_sqm.kWh.IE.Res.HHnew.Thermal.SH.LPG.SC.AC.Elec</t>
  </si>
  <si>
    <t>FEC_per_sqm.kWh.IE.Res.HHnew.Thermal.SH.LPG.WH</t>
  </si>
  <si>
    <t>FEC_per_sqm.kWh.IE.Res.HHnew.Thermal.SH.LPG.WH.LPG.NoSolar.LPG</t>
  </si>
  <si>
    <t>FEC_per_sqm.kWh.IE.Res.HHnew.Thermal.SH.LPG.WH.LPG.Solar</t>
  </si>
  <si>
    <t>FEC_per_sqm.kWh.IE.Res.HHnew.Thermal.SH.LPG.WH.LPG.Solar.LPG</t>
  </si>
  <si>
    <t>FEC_per_sqm.kWh.IE.Res.HHnew.Thermal.SH.LPG.WH.LPG.Solar.Solar</t>
  </si>
  <si>
    <t>FEC_per_sqm.kWh.IE.Res.HHnew.Thermal.SH.LPG.WH.Elc.NoSolar.Elec</t>
  </si>
  <si>
    <t>FEC_per_sqm.kWh.IE.Res.HHnew.Thermal.SH.LPG.WH.Elc.Solar</t>
  </si>
  <si>
    <t>FEC_per_sqm.kWh.IE.Res.HHnew.Thermal.SH.LPG.WH.Elc.Solar.Elec</t>
  </si>
  <si>
    <t>FEC_per_sqm.kWh.IE.Res.HHnew.Thermal.SH.LPG.WH.Elc.Solar.Solar</t>
  </si>
  <si>
    <t>FEC_per_sqm.kWh.IE.Res.HHnew.Thermal.SH.LPG.CO</t>
  </si>
  <si>
    <t>FEC_per_sqm.kWh.IE.Res.HHnew.Thermal.SH.LPG.CO.LPG.LPG</t>
  </si>
  <si>
    <t>FEC_per_sqm.kWh.IE.Res.HHnew.Thermal.SH.LPG.CO.Elc.Elec</t>
  </si>
  <si>
    <t>FEC_per_sqm.kWh.IE.Res.HHnew.Thermal.SH.Oil</t>
  </si>
  <si>
    <t>FEC_per_sqm.kWh.IE.Res.HHnew.Thermal.SH.Oil.SH</t>
  </si>
  <si>
    <t>FEC_per_sqm.kWh.IE.Res.HHnew.Thermal.SH.Oil.SH.Oil</t>
  </si>
  <si>
    <t>FEC_per_sqm.kWh.IE.Res.HHnew.Thermal.SH.Oil.SH.Elec</t>
  </si>
  <si>
    <t>FEC_per_sqm.kWh.IE.Res.HHnew.Thermal.SH.Oil.SC</t>
  </si>
  <si>
    <t>FEC_per_sqm.kWh.IE.Res.HHnew.Thermal.SH.Oil.SC.AC.Elec</t>
  </si>
  <si>
    <t>FEC_per_sqm.kWh.IE.Res.HHnew.Thermal.SH.Oil.WH</t>
  </si>
  <si>
    <t>FEC_per_sqm.kWh.IE.Res.HHnew.Thermal.SH.Oil.WH.Oil.NoSolar.Oil</t>
  </si>
  <si>
    <t>FEC_per_sqm.kWh.IE.Res.HHnew.Thermal.SH.Oil.WH.Oil.Solar</t>
  </si>
  <si>
    <t>FEC_per_sqm.kWh.IE.Res.HHnew.Thermal.SH.Oil.WH.Oil.Solar.Oil</t>
  </si>
  <si>
    <t>FEC_per_sqm.kWh.IE.Res.HHnew.Thermal.SH.Oil.WH.Oil.Solar.Solar</t>
  </si>
  <si>
    <t>FEC_per_sqm.kWh.IE.Res.HHnew.Thermal.SH.Oil.WH.Elc.NoSolar.Elec</t>
  </si>
  <si>
    <t>FEC_per_sqm.kWh.IE.Res.HHnew.Thermal.SH.Oil.WH.Elc.Solar</t>
  </si>
  <si>
    <t>FEC_per_sqm.kWh.IE.Res.HHnew.Thermal.SH.Oil.WH.Elc.Solar.Elec</t>
  </si>
  <si>
    <t>FEC_per_sqm.kWh.IE.Res.HHnew.Thermal.SH.Oil.WH.Elc.Solar.Solar</t>
  </si>
  <si>
    <t>FEC_per_sqm.kWh.IE.Res.HHnew.Thermal.SH.Oil.CO</t>
  </si>
  <si>
    <t>FEC_per_sqm.kWh.IE.Res.HHnew.Thermal.SH.Oil.CO.LPG.LPG</t>
  </si>
  <si>
    <t>FEC_per_sqm.kWh.IE.Res.HHnew.Thermal.SH.Oil.CO.Elc.Elec</t>
  </si>
  <si>
    <t>FEC_per_sqm.kWh.IE.Res.HHnew.Thermal.SH.Gas</t>
  </si>
  <si>
    <t>FEC_per_sqm.kWh.IE.Res.HHnew.Thermal.SH.Gas.SH</t>
  </si>
  <si>
    <t>FEC_per_sqm.kWh.IE.Res.HHnew.Thermal.SH.Gas.SH.Gas</t>
  </si>
  <si>
    <t>FEC_per_sqm.kWh.IE.Res.HHnew.Thermal.SH.Gas.SH.Elec</t>
  </si>
  <si>
    <t>FEC_per_sqm.kWh.IE.Res.HHnew.Thermal.SH.Gas.SC</t>
  </si>
  <si>
    <t>FEC_per_sqm.kWh.IE.Res.HHnew.Thermal.SH.Gas.SC.AC.Elec</t>
  </si>
  <si>
    <t>FEC_per_sqm.kWh.IE.Res.HHnew.Thermal.SH.Gas.WH</t>
  </si>
  <si>
    <t>FEC_per_sqm.kWh.IE.Res.HHnew.Thermal.SH.Gas.WH.Gas.NoSolar.Gas</t>
  </si>
  <si>
    <t>FEC_per_sqm.kWh.IE.Res.HHnew.Thermal.SH.Gas.WH.Gas.Solar</t>
  </si>
  <si>
    <t>FEC_per_sqm.kWh.IE.Res.HHnew.Thermal.SH.Gas.WH.Gas.Solar.Gas</t>
  </si>
  <si>
    <t>FEC_per_sqm.kWh.IE.Res.HHnew.Thermal.SH.Gas.WH.Gas.Solar.Solar</t>
  </si>
  <si>
    <t>FEC_per_sqm.kWh.IE.Res.HHnew.Thermal.SH.Gas.WH.Elc.NoSolar.Elec</t>
  </si>
  <si>
    <t>FEC_per_sqm.kWh.IE.Res.HHnew.Thermal.SH.Gas.WH.Elc.Solar</t>
  </si>
  <si>
    <t>FEC_per_sqm.kWh.IE.Res.HHnew.Thermal.SH.Gas.WH.Elc.Solar.Elec</t>
  </si>
  <si>
    <t>FEC_per_sqm.kWh.IE.Res.HHnew.Thermal.SH.Gas.WH.Elc.Solar.Solar</t>
  </si>
  <si>
    <t>FEC_per_sqm.kWh.IE.Res.HHnew.Thermal.SH.Gas.CO</t>
  </si>
  <si>
    <t>FEC_per_sqm.kWh.IE.Res.HHnew.Thermal.SH.Gas.CO.Gas.Gas</t>
  </si>
  <si>
    <t>FEC_per_sqm.kWh.IE.Res.HHnew.Thermal.SH.Gas.CO.Elc.Elec</t>
  </si>
  <si>
    <t>FEC_per_sqm.kWh.IE.Res.HHnew.Thermal.SH.Biomass</t>
  </si>
  <si>
    <t>FEC_per_sqm.kWh.IE.Res.HHnew.Thermal.SH.Biomass.SH</t>
  </si>
  <si>
    <t>FEC_per_sqm.kWh.IE.Res.HHnew.Thermal.SH.Biomass.SH.Biomass</t>
  </si>
  <si>
    <t>FEC_per_sqm.kWh.IE.Res.HHnew.Thermal.SH.Biomass.SH.Elec</t>
  </si>
  <si>
    <t>FEC_per_sqm.kWh.IE.Res.HHnew.Thermal.SH.Biomass.SC</t>
  </si>
  <si>
    <t>FEC_per_sqm.kWh.IE.Res.HHnew.Thermal.SH.Biomass.SC.AC.Elec</t>
  </si>
  <si>
    <t>FEC_per_sqm.kWh.IE.Res.HHnew.Thermal.SH.Biomass.WH</t>
  </si>
  <si>
    <t>FEC_per_sqm.kWh.IE.Res.HHnew.Thermal.SH.Biomass.WH.Biomass.NoSolar.Biomass</t>
  </si>
  <si>
    <t>FEC_per_sqm.kWh.IE.Res.HHnew.Thermal.SH.Biomass.WH.Biomass.Solar</t>
  </si>
  <si>
    <t>FEC_per_sqm.kWh.IE.Res.HHnew.Thermal.SH.Biomass.WH.Biomass.Solar.Biomass</t>
  </si>
  <si>
    <t>FEC_per_sqm.kWh.IE.Res.HHnew.Thermal.SH.Biomass.WH.Biomass.Solar.Solar</t>
  </si>
  <si>
    <t>FEC_per_sqm.kWh.IE.Res.HHnew.Thermal.SH.Biomass.WH.LPG.NoSolar.LPG</t>
  </si>
  <si>
    <t>FEC_per_sqm.kWh.IE.Res.HHnew.Thermal.SH.Biomass.WH.LPG.Solar</t>
  </si>
  <si>
    <t>FEC_per_sqm.kWh.IE.Res.HHnew.Thermal.SH.Biomass.WH.LPG.Solar.LPG</t>
  </si>
  <si>
    <t>FEC_per_sqm.kWh.IE.Res.HHnew.Thermal.SH.Biomass.WH.LPG.Solar.Solar</t>
  </si>
  <si>
    <t>FEC_per_sqm.kWh.IE.Res.HHnew.Thermal.SH.Biomass.WH.Elc.NoSolar.Elec</t>
  </si>
  <si>
    <t>FEC_per_sqm.kWh.IE.Res.HHnew.Thermal.SH.Biomass.WH.Elc.Solar</t>
  </si>
  <si>
    <t>FEC_per_sqm.kWh.IE.Res.HHnew.Thermal.SH.Biomass.WH.Elc.Solar.Elec</t>
  </si>
  <si>
    <t>FEC_per_sqm.kWh.IE.Res.HHnew.Thermal.SH.Biomass.WH.Elc.Solar.Solar</t>
  </si>
  <si>
    <t>FEC_per_sqm.kWh.IE.Res.HHnew.Thermal.SH.Biomass.CO</t>
  </si>
  <si>
    <t>FEC_per_sqm.kWh.IE.Res.HHnew.Thermal.SH.Biomass.CO.Biomass.Biomass</t>
  </si>
  <si>
    <t>FEC_per_sqm.kWh.IE.Res.HHnew.Thermal.SH.Biomass.CO.LPG.LPG</t>
  </si>
  <si>
    <t>FEC_per_sqm.kWh.IE.Res.HHnew.Thermal.SH.Biomass.CO.Elc.Elec</t>
  </si>
  <si>
    <t>FEC_per_sqm.kWh.IE.Res.HHnew.Thermal.SH.Geo</t>
  </si>
  <si>
    <t>FEC_per_sqm.kWh.IE.Res.HHnew.Thermal.SH.Geo.SH</t>
  </si>
  <si>
    <t>FEC_per_sqm.kWh.IE.Res.HHnew.Thermal.SH.Geo.SH.Geo</t>
  </si>
  <si>
    <t>FEC_per_sqm.kWh.IE.Res.HHnew.Thermal.SH.Geo.SH.Elec</t>
  </si>
  <si>
    <t>FEC_per_sqm.kWh.IE.Res.HHnew.Thermal.SH.Geo.SC</t>
  </si>
  <si>
    <t>FEC_per_sqm.kWh.IE.Res.HHnew.Thermal.SH.Geo.SC.AC.Elec</t>
  </si>
  <si>
    <t>FEC_per_sqm.kWh.IE.Res.HHnew.Thermal.SH.Geo.WH</t>
  </si>
  <si>
    <t>FEC_per_sqm.kWh.IE.Res.HHnew.Thermal.SH.Geo.WH.Geo.NoSolar.Geo</t>
  </si>
  <si>
    <t>FEC_per_sqm.kWh.IE.Res.HHnew.Thermal.SH.Geo.WH.Geo.Solar</t>
  </si>
  <si>
    <t>FEC_per_sqm.kWh.IE.Res.HHnew.Thermal.SH.Geo.WH.Geo.Solar.Geo</t>
  </si>
  <si>
    <t>FEC_per_sqm.kWh.IE.Res.HHnew.Thermal.SH.Geo.WH.Geo.Solar.Solar</t>
  </si>
  <si>
    <t>FEC_per_sqm.kWh.IE.Res.HHnew.Thermal.SH.Geo.WH.Elc.NoSolar.Elec</t>
  </si>
  <si>
    <t>FEC_per_sqm.kWh.IE.Res.HHnew.Thermal.SH.Geo.WH.Elc.Solar</t>
  </si>
  <si>
    <t>FEC_per_sqm.kWh.IE.Res.HHnew.Thermal.SH.Geo.WH.Elc.Solar.Elec</t>
  </si>
  <si>
    <t>FEC_per_sqm.kWh.IE.Res.HHnew.Thermal.SH.Geo.WH.Elc.Solar.Solar</t>
  </si>
  <si>
    <t>FEC_per_sqm.kWh.IE.Res.HHnew.Thermal.SH.Geo.CO</t>
  </si>
  <si>
    <t>FEC_per_sqm.kWh.IE.Res.HHnew.Thermal.SH.Geo.CO.LPG.LPG</t>
  </si>
  <si>
    <t>FEC_per_sqm.kWh.IE.Res.HHnew.Thermal.SH.Geo.CO.Elc.Elec</t>
  </si>
  <si>
    <t>FEC_per_sqm.kWh.IE.Res.HHnew.Thermal.SH.DistrHeat</t>
  </si>
  <si>
    <t>FEC_per_sqm.kWh.IE.Res.HHnew.Thermal.SH.DistrHeat.SH</t>
  </si>
  <si>
    <t>FEC_per_sqm.kWh.IE.Res.HHnew.Thermal.SH.DistrHeat.SH.Steam_Distr</t>
  </si>
  <si>
    <t>FEC_per_sqm.kWh.IE.Res.HHnew.Thermal.SH.DistrHeat.SH.Elec</t>
  </si>
  <si>
    <t>FEC_per_sqm.kWh.IE.Res.HHnew.Thermal.SH.DistrHeat.SC</t>
  </si>
  <si>
    <t>FEC_per_sqm.kWh.IE.Res.HHnew.Thermal.SH.DistrHeat.SC.AC.Elec</t>
  </si>
  <si>
    <t>FEC_per_sqm.kWh.IE.Res.HHnew.Thermal.SH.DistrHeat.WH</t>
  </si>
  <si>
    <t>FEC_per_sqm.kWh.IE.Res.HHnew.Thermal.SH.DistrHeat.WH.DistrHeat.NoSolar.Steam_Distr</t>
  </si>
  <si>
    <t>FEC_per_sqm.kWh.IE.Res.HHnew.Thermal.SH.DistrHeat.WH.DistrHeat.Solar</t>
  </si>
  <si>
    <t>FEC_per_sqm.kWh.IE.Res.HHnew.Thermal.SH.DistrHeat.WH.DistrHeat.Solar.Steam_Distr</t>
  </si>
  <si>
    <t>FEC_per_sqm.kWh.IE.Res.HHnew.Thermal.SH.DistrHeat.WH.DistrHeat.Solar.Solar</t>
  </si>
  <si>
    <t>FEC_per_sqm.kWh.IE.Res.HHnew.Thermal.SH.DistrHeat.WH.Elc.NoSolar.Elec</t>
  </si>
  <si>
    <t>FEC_per_sqm.kWh.IE.Res.HHnew.Thermal.SH.DistrHeat.WH.Elc.Solar</t>
  </si>
  <si>
    <t>FEC_per_sqm.kWh.IE.Res.HHnew.Thermal.SH.DistrHeat.WH.Elc.Solar.Elec</t>
  </si>
  <si>
    <t>FEC_per_sqm.kWh.IE.Res.HHnew.Thermal.SH.DistrHeat.WH.Elc.Solar.Solar</t>
  </si>
  <si>
    <t>FEC_per_sqm.kWh.IE.Res.HHnew.Thermal.SH.DistrHeat.CO</t>
  </si>
  <si>
    <t>FEC_per_sqm.kWh.IE.Res.HHnew.Thermal.SH.DistrHeat.CO.LPG.LPG</t>
  </si>
  <si>
    <t>FEC_per_sqm.kWh.IE.Res.HHnew.Thermal.SH.DistrHeat.CO.Elc.Elec</t>
  </si>
  <si>
    <t>FEC_per_sqm.kWh.IE.Res.HHnew.Thermal.SH.AdvElc</t>
  </si>
  <si>
    <t>FEC_per_sqm.kWh.IE.Res.HHnew.Thermal.SH.AdvElc.SH</t>
  </si>
  <si>
    <t>FEC_per_sqm.kWh.IE.Res.HHnew.Thermal.SH.AdvElc.SH.Elec</t>
  </si>
  <si>
    <t>FEC_per_sqm.kWh.IE.Res.HHnew.Thermal.SH.AdvElc.SC</t>
  </si>
  <si>
    <t>FEC_per_sqm.kWh.IE.Res.HHnew.Thermal.SH.AdvElc.SC.AC.Elec</t>
  </si>
  <si>
    <t>FEC_per_sqm.kWh.IE.Res.HHnew.Thermal.SH.AdvElc.WH</t>
  </si>
  <si>
    <t>FEC_per_sqm.kWh.IE.Res.HHnew.Thermal.SH.AdvElc.WH.LPG.NoSolar.LPG</t>
  </si>
  <si>
    <t>FEC_per_sqm.kWh.IE.Res.HHnew.Thermal.SH.AdvElc.WH.LPG.Solar</t>
  </si>
  <si>
    <t>FEC_per_sqm.kWh.IE.Res.HHnew.Thermal.SH.AdvElc.WH.LPG.Solar.LPG</t>
  </si>
  <si>
    <t>FEC_per_sqm.kWh.IE.Res.HHnew.Thermal.SH.AdvElc.WH.LPG.Solar.Solar</t>
  </si>
  <si>
    <t>FEC_per_sqm.kWh.IE.Res.HHnew.Thermal.SH.AdvElc.WH.Elc.NoSolar.Elec</t>
  </si>
  <si>
    <t>FEC_per_sqm.kWh.IE.Res.HHnew.Thermal.SH.AdvElc.WH.Elc.Solar</t>
  </si>
  <si>
    <t>FEC_per_sqm.kWh.IE.Res.HHnew.Thermal.SH.AdvElc.WH.Elc.Solar.Elec</t>
  </si>
  <si>
    <t>FEC_per_sqm.kWh.IE.Res.HHnew.Thermal.SH.AdvElc.WH.Elc.Solar.Solar</t>
  </si>
  <si>
    <t>FEC_per_sqm.kWh.IE.Res.HHnew.Thermal.SH.AdvElc.CO</t>
  </si>
  <si>
    <t>FEC_per_sqm.kWh.IE.Res.HHnew.Thermal.SH.AdvElc.CO.LPG.LPG</t>
  </si>
  <si>
    <t>FEC_per_sqm.kWh.IE.Res.HHnew.Thermal.SH.AdvElc.CO.Elc.Elec</t>
  </si>
  <si>
    <t>FEC_per_sqm.kWh.IE.Res.HHnew.Thermal.SH.ConvElc</t>
  </si>
  <si>
    <t>FEC_per_sqm.kWh.IE.Res.HHnew.Thermal.SH.ConvElc.SH</t>
  </si>
  <si>
    <t>FEC_per_sqm.kWh.IE.Res.HHnew.Thermal.SH.ConvElc.SH.Elec</t>
  </si>
  <si>
    <t>FEC_per_sqm.kWh.IE.Res.HHnew.Thermal.SH.ConvElc.SC</t>
  </si>
  <si>
    <t>FEC_per_sqm.kWh.IE.Res.HHnew.Thermal.SH.ConvElc.SC.AC.Elec</t>
  </si>
  <si>
    <t>FEC_per_sqm.kWh.IE.Res.HHnew.Thermal.SH.ConvElc.WH</t>
  </si>
  <si>
    <t>FEC_per_sqm.kWh.IE.Res.HHnew.Thermal.SH.ConvElc.WH.LPG.NoSolar.LPG</t>
  </si>
  <si>
    <t>FEC_per_sqm.kWh.IE.Res.HHnew.Thermal.SH.ConvElc.WH.LPG.Solar</t>
  </si>
  <si>
    <t>FEC_per_sqm.kWh.IE.Res.HHnew.Thermal.SH.ConvElc.WH.LPG.Solar.LPG</t>
  </si>
  <si>
    <t>FEC_per_sqm.kWh.IE.Res.HHnew.Thermal.SH.ConvElc.WH.LPG.Solar.Solar</t>
  </si>
  <si>
    <t>FEC_per_sqm.kWh.IE.Res.HHnew.Thermal.SH.ConvElc.WH.Elc.NoSolar.Elec</t>
  </si>
  <si>
    <t>FEC_per_sqm.kWh.IE.Res.HHnew.Thermal.SH.ConvElc.WH.Elc.Solar</t>
  </si>
  <si>
    <t>FEC_per_sqm.kWh.IE.Res.HHnew.Thermal.SH.ConvElc.WH.Elc.Solar.Elec</t>
  </si>
  <si>
    <t>FEC_per_sqm.kWh.IE.Res.HHnew.Thermal.SH.ConvElc.WH.Elc.Solar.Solar</t>
  </si>
  <si>
    <t>FEC_per_sqm.kWh.IE.Res.HHnew.Thermal.SH.ConvElc.CO</t>
  </si>
  <si>
    <t>FEC_per_sqm.kWh.IE.Res.HHnew.Thermal.SH.ConvElc.CO.LPG.LPG</t>
  </si>
  <si>
    <t>FEC_per_sqm.kWh.IE.Res.HHnew.Thermal.SH.ConvElc.CO.Elc.Elec</t>
  </si>
  <si>
    <t>IE - Thermal energy service of new and renovated households per surface area (detailed structure)</t>
  </si>
  <si>
    <t>TES_per_sqm.kWh.IE.Res.HHnew.Thermal.SH.Solids</t>
  </si>
  <si>
    <t>TES_per_sqm.kWh.IE.Res.HHnew.Thermal.SH.Solids.SH</t>
  </si>
  <si>
    <t>TES_per_sqm.kWh.IE.Res.HHnew.Thermal.SH.Solids.SH.Solids</t>
  </si>
  <si>
    <t>TES_per_sqm.kWh.IE.Res.HHnew.Thermal.SH.Solids.SH.Elec</t>
  </si>
  <si>
    <t>TES_per_sqm.kWh.IE.Res.HHnew.Thermal.SH.Solids.SC</t>
  </si>
  <si>
    <t>TES_per_sqm.kWh.IE.Res.HHnew.Thermal.SH.Solids.SC.AC.Elec</t>
  </si>
  <si>
    <t>TES_per_sqm.kWh.IE.Res.HHnew.Thermal.SH.Solids.WH</t>
  </si>
  <si>
    <t>TES_per_sqm.kWh.IE.Res.HHnew.Thermal.SH.Solids.WH.Solids.NoSolar.Solids</t>
  </si>
  <si>
    <t>TES_per_sqm.kWh.IE.Res.HHnew.Thermal.SH.Solids.WH.LPG.NoSolar.LPG</t>
  </si>
  <si>
    <t>TES_per_sqm.kWh.IE.Res.HHnew.Thermal.SH.Solids.WH.LPG.Solar</t>
  </si>
  <si>
    <t>TES_per_sqm.kWh.IE.Res.HHnew.Thermal.SH.Solids.WH.LPG.Solar.LPG</t>
  </si>
  <si>
    <t>TES_per_sqm.kWh.IE.Res.HHnew.Thermal.SH.Solids.WH.LPG.Solar.Solar</t>
  </si>
  <si>
    <t>TES_per_sqm.kWh.IE.Res.HHnew.Thermal.SH.Solids.WH.Elc.NoSolar.Elec</t>
  </si>
  <si>
    <t>TES_per_sqm.kWh.IE.Res.HHnew.Thermal.SH.Solids.WH.Elc.Solar</t>
  </si>
  <si>
    <t>TES_per_sqm.kWh.IE.Res.HHnew.Thermal.SH.Solids.WH.Elc.Solar.Elec</t>
  </si>
  <si>
    <t>TES_per_sqm.kWh.IE.Res.HHnew.Thermal.SH.Solids.WH.Elc.Solar.Solar</t>
  </si>
  <si>
    <t>TES_per_sqm.kWh.IE.Res.HHnew.Thermal.SH.Solids.CO</t>
  </si>
  <si>
    <t>TES_per_sqm.kWh.IE.Res.HHnew.Thermal.SH.Solids.CO.Solids.Solids</t>
  </si>
  <si>
    <t>TES_per_sqm.kWh.IE.Res.HHnew.Thermal.SH.Solids.CO.LPG.LPG</t>
  </si>
  <si>
    <t>TES_per_sqm.kWh.IE.Res.HHnew.Thermal.SH.Solids.CO.Elc.Elec</t>
  </si>
  <si>
    <t>TES_per_sqm.kWh.IE.Res.HHnew.Thermal.SH.LPG</t>
  </si>
  <si>
    <t>TES_per_sqm.kWh.IE.Res.HHnew.Thermal.SH.LPG.SH</t>
  </si>
  <si>
    <t>TES_per_sqm.kWh.IE.Res.HHnew.Thermal.SH.LPG.SH.LPG</t>
  </si>
  <si>
    <t>TES_per_sqm.kWh.IE.Res.HHnew.Thermal.SH.LPG.SH.Elec</t>
  </si>
  <si>
    <t>TES_per_sqm.kWh.IE.Res.HHnew.Thermal.SH.LPG.SC</t>
  </si>
  <si>
    <t>TES_per_sqm.kWh.IE.Res.HHnew.Thermal.SH.LPG.SC.AC.Elec</t>
  </si>
  <si>
    <t>TES_per_sqm.kWh.IE.Res.HHnew.Thermal.SH.LPG.WH</t>
  </si>
  <si>
    <t>TES_per_sqm.kWh.IE.Res.HHnew.Thermal.SH.LPG.WH.LPG.NoSolar.LPG</t>
  </si>
  <si>
    <t>TES_per_sqm.kWh.IE.Res.HHnew.Thermal.SH.LPG.WH.LPG.Solar</t>
  </si>
  <si>
    <t>TES_per_sqm.kWh.IE.Res.HHnew.Thermal.SH.LPG.WH.LPG.Solar.LPG</t>
  </si>
  <si>
    <t>TES_per_sqm.kWh.IE.Res.HHnew.Thermal.SH.LPG.WH.LPG.Solar.Solar</t>
  </si>
  <si>
    <t>TES_per_sqm.kWh.IE.Res.HHnew.Thermal.SH.LPG.WH.Elc.NoSolar.Elec</t>
  </si>
  <si>
    <t>TES_per_sqm.kWh.IE.Res.HHnew.Thermal.SH.LPG.WH.Elc.Solar</t>
  </si>
  <si>
    <t>TES_per_sqm.kWh.IE.Res.HHnew.Thermal.SH.LPG.WH.Elc.Solar.Elec</t>
  </si>
  <si>
    <t>TES_per_sqm.kWh.IE.Res.HHnew.Thermal.SH.LPG.WH.Elc.Solar.Solar</t>
  </si>
  <si>
    <t>TES_per_sqm.kWh.IE.Res.HHnew.Thermal.SH.LPG.CO</t>
  </si>
  <si>
    <t>TES_per_sqm.kWh.IE.Res.HHnew.Thermal.SH.LPG.CO.LPG.LPG</t>
  </si>
  <si>
    <t>TES_per_sqm.kWh.IE.Res.HHnew.Thermal.SH.LPG.CO.Elc.Elec</t>
  </si>
  <si>
    <t>TES_per_sqm.kWh.IE.Res.HHnew.Thermal.SH.Oil</t>
  </si>
  <si>
    <t>TES_per_sqm.kWh.IE.Res.HHnew.Thermal.SH.Oil.SH</t>
  </si>
  <si>
    <t>TES_per_sqm.kWh.IE.Res.HHnew.Thermal.SH.Oil.SH.Oil</t>
  </si>
  <si>
    <t>TES_per_sqm.kWh.IE.Res.HHnew.Thermal.SH.Oil.SH.Elec</t>
  </si>
  <si>
    <t>TES_per_sqm.kWh.IE.Res.HHnew.Thermal.SH.Oil.SC</t>
  </si>
  <si>
    <t>TES_per_sqm.kWh.IE.Res.HHnew.Thermal.SH.Oil.SC.AC.Elec</t>
  </si>
  <si>
    <t>TES_per_sqm.kWh.IE.Res.HHnew.Thermal.SH.Oil.WH</t>
  </si>
  <si>
    <t>TES_per_sqm.kWh.IE.Res.HHnew.Thermal.SH.Oil.WH.Oil.NoSolar.Oil</t>
  </si>
  <si>
    <t>TES_per_sqm.kWh.IE.Res.HHnew.Thermal.SH.Oil.WH.Oil.Solar</t>
  </si>
  <si>
    <t>TES_per_sqm.kWh.IE.Res.HHnew.Thermal.SH.Oil.WH.Oil.Solar.Oil</t>
  </si>
  <si>
    <t>TES_per_sqm.kWh.IE.Res.HHnew.Thermal.SH.Oil.WH.Oil.Solar.Solar</t>
  </si>
  <si>
    <t>TES_per_sqm.kWh.IE.Res.HHnew.Thermal.SH.Oil.WH.Elc.NoSolar.Elec</t>
  </si>
  <si>
    <t>TES_per_sqm.kWh.IE.Res.HHnew.Thermal.SH.Oil.WH.Elc.Solar</t>
  </si>
  <si>
    <t>TES_per_sqm.kWh.IE.Res.HHnew.Thermal.SH.Oil.WH.Elc.Solar.Elec</t>
  </si>
  <si>
    <t>TES_per_sqm.kWh.IE.Res.HHnew.Thermal.SH.Oil.WH.Elc.Solar.Solar</t>
  </si>
  <si>
    <t>TES_per_sqm.kWh.IE.Res.HHnew.Thermal.SH.Oil.CO</t>
  </si>
  <si>
    <t>TES_per_sqm.kWh.IE.Res.HHnew.Thermal.SH.Oil.CO.LPG.LPG</t>
  </si>
  <si>
    <t>TES_per_sqm.kWh.IE.Res.HHnew.Thermal.SH.Oil.CO.Elc.Elec</t>
  </si>
  <si>
    <t>TES_per_sqm.kWh.IE.Res.HHnew.Thermal.SH.Gas</t>
  </si>
  <si>
    <t>TES_per_sqm.kWh.IE.Res.HHnew.Thermal.SH.Gas.SH</t>
  </si>
  <si>
    <t>TES_per_sqm.kWh.IE.Res.HHnew.Thermal.SH.Gas.SH.Gas</t>
  </si>
  <si>
    <t>TES_per_sqm.kWh.IE.Res.HHnew.Thermal.SH.Gas.SH.Elec</t>
  </si>
  <si>
    <t>TES_per_sqm.kWh.IE.Res.HHnew.Thermal.SH.Gas.SC</t>
  </si>
  <si>
    <t>TES_per_sqm.kWh.IE.Res.HHnew.Thermal.SH.Gas.SC.AC.Elec</t>
  </si>
  <si>
    <t>TES_per_sqm.kWh.IE.Res.HHnew.Thermal.SH.Gas.WH</t>
  </si>
  <si>
    <t>TES_per_sqm.kWh.IE.Res.HHnew.Thermal.SH.Gas.WH.Gas.NoSolar.Gas</t>
  </si>
  <si>
    <t>TES_per_sqm.kWh.IE.Res.HHnew.Thermal.SH.Gas.WH.Gas.Solar</t>
  </si>
  <si>
    <t>TES_per_sqm.kWh.IE.Res.HHnew.Thermal.SH.Gas.WH.Gas.Solar.Gas</t>
  </si>
  <si>
    <t>TES_per_sqm.kWh.IE.Res.HHnew.Thermal.SH.Gas.WH.Gas.Solar.Solar</t>
  </si>
  <si>
    <t>TES_per_sqm.kWh.IE.Res.HHnew.Thermal.SH.Gas.WH.Elc.NoSolar.Elec</t>
  </si>
  <si>
    <t>TES_per_sqm.kWh.IE.Res.HHnew.Thermal.SH.Gas.WH.Elc.Solar</t>
  </si>
  <si>
    <t>TES_per_sqm.kWh.IE.Res.HHnew.Thermal.SH.Gas.WH.Elc.Solar.Elec</t>
  </si>
  <si>
    <t>TES_per_sqm.kWh.IE.Res.HHnew.Thermal.SH.Gas.WH.Elc.Solar.Solar</t>
  </si>
  <si>
    <t>TES_per_sqm.kWh.IE.Res.HHnew.Thermal.SH.Gas.CO</t>
  </si>
  <si>
    <t>TES_per_sqm.kWh.IE.Res.HHnew.Thermal.SH.Gas.CO.Gas.Gas</t>
  </si>
  <si>
    <t>TES_per_sqm.kWh.IE.Res.HHnew.Thermal.SH.Gas.CO.Elc.Elec</t>
  </si>
  <si>
    <t>TES_per_sqm.kWh.IE.Res.HHnew.Thermal.SH.Biomass</t>
  </si>
  <si>
    <t>TES_per_sqm.kWh.IE.Res.HHnew.Thermal.SH.Biomass.SH</t>
  </si>
  <si>
    <t>TES_per_sqm.kWh.IE.Res.HHnew.Thermal.SH.Biomass.SH.Biomass</t>
  </si>
  <si>
    <t>TES_per_sqm.kWh.IE.Res.HHnew.Thermal.SH.Biomass.SH.Elec</t>
  </si>
  <si>
    <t>TES_per_sqm.kWh.IE.Res.HHnew.Thermal.SH.Biomass.SC</t>
  </si>
  <si>
    <t>TES_per_sqm.kWh.IE.Res.HHnew.Thermal.SH.Biomass.SC.AC.Elec</t>
  </si>
  <si>
    <t>TES_per_sqm.kWh.IE.Res.HHnew.Thermal.SH.Biomass.WH</t>
  </si>
  <si>
    <t>TES_per_sqm.kWh.IE.Res.HHnew.Thermal.SH.Biomass.WH.Biomass.NoSolar.Biomass</t>
  </si>
  <si>
    <t>TES_per_sqm.kWh.IE.Res.HHnew.Thermal.SH.Biomass.WH.Biomass.Solar</t>
  </si>
  <si>
    <t>TES_per_sqm.kWh.IE.Res.HHnew.Thermal.SH.Biomass.WH.Biomass.Solar.Biomass</t>
  </si>
  <si>
    <t>TES_per_sqm.kWh.IE.Res.HHnew.Thermal.SH.Biomass.WH.Biomass.Solar.Solar</t>
  </si>
  <si>
    <t>TES_per_sqm.kWh.IE.Res.HHnew.Thermal.SH.Biomass.WH.LPG.NoSolar.LPG</t>
  </si>
  <si>
    <t>TES_per_sqm.kWh.IE.Res.HHnew.Thermal.SH.Biomass.WH.LPG.Solar</t>
  </si>
  <si>
    <t>TES_per_sqm.kWh.IE.Res.HHnew.Thermal.SH.Biomass.WH.LPG.Solar.LPG</t>
  </si>
  <si>
    <t>TES_per_sqm.kWh.IE.Res.HHnew.Thermal.SH.Biomass.WH.LPG.Solar.Solar</t>
  </si>
  <si>
    <t>TES_per_sqm.kWh.IE.Res.HHnew.Thermal.SH.Biomass.WH.Elc.NoSolar.Elec</t>
  </si>
  <si>
    <t>TES_per_sqm.kWh.IE.Res.HHnew.Thermal.SH.Biomass.WH.Elc.Solar</t>
  </si>
  <si>
    <t>TES_per_sqm.kWh.IE.Res.HHnew.Thermal.SH.Biomass.WH.Elc.Solar.Elec</t>
  </si>
  <si>
    <t>TES_per_sqm.kWh.IE.Res.HHnew.Thermal.SH.Biomass.WH.Elc.Solar.Solar</t>
  </si>
  <si>
    <t>TES_per_sqm.kWh.IE.Res.HHnew.Thermal.SH.Biomass.CO</t>
  </si>
  <si>
    <t>TES_per_sqm.kWh.IE.Res.HHnew.Thermal.SH.Biomass.CO.Biomass.Biomass</t>
  </si>
  <si>
    <t>TES_per_sqm.kWh.IE.Res.HHnew.Thermal.SH.Biomass.CO.LPG.LPG</t>
  </si>
  <si>
    <t>TES_per_sqm.kWh.IE.Res.HHnew.Thermal.SH.Biomass.CO.Elc.Elec</t>
  </si>
  <si>
    <t>TES_per_sqm.kWh.IE.Res.HHnew.Thermal.SH.Geo</t>
  </si>
  <si>
    <t>TES_per_sqm.kWh.IE.Res.HHnew.Thermal.SH.Geo.SH</t>
  </si>
  <si>
    <t>TES_per_sqm.kWh.IE.Res.HHnew.Thermal.SH.Geo.SH.Geo</t>
  </si>
  <si>
    <t>TES_per_sqm.kWh.IE.Res.HHnew.Thermal.SH.Geo.SH.Elec</t>
  </si>
  <si>
    <t>TES_per_sqm.kWh.IE.Res.HHnew.Thermal.SH.Geo.SC</t>
  </si>
  <si>
    <t>TES_per_sqm.kWh.IE.Res.HHnew.Thermal.SH.Geo.SC.AC.Elec</t>
  </si>
  <si>
    <t>TES_per_sqm.kWh.IE.Res.HHnew.Thermal.SH.Geo.WH</t>
  </si>
  <si>
    <t>TES_per_sqm.kWh.IE.Res.HHnew.Thermal.SH.Geo.WH.Geo.NoSolar.Geo</t>
  </si>
  <si>
    <t>TES_per_sqm.kWh.IE.Res.HHnew.Thermal.SH.Geo.WH.Geo.Solar</t>
  </si>
  <si>
    <t>TES_per_sqm.kWh.IE.Res.HHnew.Thermal.SH.Geo.WH.Geo.Solar.Geo</t>
  </si>
  <si>
    <t>TES_per_sqm.kWh.IE.Res.HHnew.Thermal.SH.Geo.WH.Geo.Solar.Solar</t>
  </si>
  <si>
    <t>TES_per_sqm.kWh.IE.Res.HHnew.Thermal.SH.Geo.WH.Elc.NoSolar.Elec</t>
  </si>
  <si>
    <t>TES_per_sqm.kWh.IE.Res.HHnew.Thermal.SH.Geo.WH.Elc.Solar</t>
  </si>
  <si>
    <t>TES_per_sqm.kWh.IE.Res.HHnew.Thermal.SH.Geo.WH.Elc.Solar.Elec</t>
  </si>
  <si>
    <t>TES_per_sqm.kWh.IE.Res.HHnew.Thermal.SH.Geo.WH.Elc.Solar.Solar</t>
  </si>
  <si>
    <t>TES_per_sqm.kWh.IE.Res.HHnew.Thermal.SH.Geo.CO</t>
  </si>
  <si>
    <t>TES_per_sqm.kWh.IE.Res.HHnew.Thermal.SH.Geo.CO.LPG.LPG</t>
  </si>
  <si>
    <t>TES_per_sqm.kWh.IE.Res.HHnew.Thermal.SH.Geo.CO.Elc.Elec</t>
  </si>
  <si>
    <t>TES_per_sqm.kWh.IE.Res.HHnew.Thermal.SH.DistrHeat</t>
  </si>
  <si>
    <t>TES_per_sqm.kWh.IE.Res.HHnew.Thermal.SH.DistrHeat.SH</t>
  </si>
  <si>
    <t>TES_per_sqm.kWh.IE.Res.HHnew.Thermal.SH.DistrHeat.SH.Steam_Distr</t>
  </si>
  <si>
    <t>TES_per_sqm.kWh.IE.Res.HHnew.Thermal.SH.DistrHeat.SH.Elec</t>
  </si>
  <si>
    <t>TES_per_sqm.kWh.IE.Res.HHnew.Thermal.SH.DistrHeat.SC</t>
  </si>
  <si>
    <t>TES_per_sqm.kWh.IE.Res.HHnew.Thermal.SH.DistrHeat.SC.AC.Elec</t>
  </si>
  <si>
    <t>TES_per_sqm.kWh.IE.Res.HHnew.Thermal.SH.DistrHeat.WH</t>
  </si>
  <si>
    <t>TES_per_sqm.kWh.IE.Res.HHnew.Thermal.SH.DistrHeat.WH.DistrHeat.NoSolar.Steam_Distr</t>
  </si>
  <si>
    <t>TES_per_sqm.kWh.IE.Res.HHnew.Thermal.SH.DistrHeat.WH.DistrHeat.Solar</t>
  </si>
  <si>
    <t>TES_per_sqm.kWh.IE.Res.HHnew.Thermal.SH.DistrHeat.WH.DistrHeat.Solar.Steam_Distr</t>
  </si>
  <si>
    <t>TES_per_sqm.kWh.IE.Res.HHnew.Thermal.SH.DistrHeat.WH.DistrHeat.Solar.Solar</t>
  </si>
  <si>
    <t>TES_per_sqm.kWh.IE.Res.HHnew.Thermal.SH.DistrHeat.WH.Elc.NoSolar.Elec</t>
  </si>
  <si>
    <t>TES_per_sqm.kWh.IE.Res.HHnew.Thermal.SH.DistrHeat.WH.Elc.Solar</t>
  </si>
  <si>
    <t>TES_per_sqm.kWh.IE.Res.HHnew.Thermal.SH.DistrHeat.WH.Elc.Solar.Elec</t>
  </si>
  <si>
    <t>TES_per_sqm.kWh.IE.Res.HHnew.Thermal.SH.DistrHeat.WH.Elc.Solar.Solar</t>
  </si>
  <si>
    <t>TES_per_sqm.kWh.IE.Res.HHnew.Thermal.SH.DistrHeat.CO</t>
  </si>
  <si>
    <t>TES_per_sqm.kWh.IE.Res.HHnew.Thermal.SH.DistrHeat.CO.LPG.LPG</t>
  </si>
  <si>
    <t>TES_per_sqm.kWh.IE.Res.HHnew.Thermal.SH.DistrHeat.CO.Elc.Elec</t>
  </si>
  <si>
    <t>TES_per_sqm.kWh.IE.Res.HHnew.Thermal.SH.AdvElc</t>
  </si>
  <si>
    <t>TES_per_sqm.kWh.IE.Res.HHnew.Thermal.SH.AdvElc.SH</t>
  </si>
  <si>
    <t>TES_per_sqm.kWh.IE.Res.HHnew.Thermal.SH.AdvElc.SH.Elec</t>
  </si>
  <si>
    <t>TES_per_sqm.kWh.IE.Res.HHnew.Thermal.SH.AdvElc.SC</t>
  </si>
  <si>
    <t>TES_per_sqm.kWh.IE.Res.HHnew.Thermal.SH.AdvElc.SC.AC.Elec</t>
  </si>
  <si>
    <t>TES_per_sqm.kWh.IE.Res.HHnew.Thermal.SH.AdvElc.WH</t>
  </si>
  <si>
    <t>TES_per_sqm.kWh.IE.Res.HHnew.Thermal.SH.AdvElc.WH.LPG.NoSolar.LPG</t>
  </si>
  <si>
    <t>TES_per_sqm.kWh.IE.Res.HHnew.Thermal.SH.AdvElc.WH.LPG.Solar</t>
  </si>
  <si>
    <t>TES_per_sqm.kWh.IE.Res.HHnew.Thermal.SH.AdvElc.WH.LPG.Solar.LPG</t>
  </si>
  <si>
    <t>TES_per_sqm.kWh.IE.Res.HHnew.Thermal.SH.AdvElc.WH.LPG.Solar.Solar</t>
  </si>
  <si>
    <t>TES_per_sqm.kWh.IE.Res.HHnew.Thermal.SH.AdvElc.WH.Elc.NoSolar.Elec</t>
  </si>
  <si>
    <t>TES_per_sqm.kWh.IE.Res.HHnew.Thermal.SH.AdvElc.WH.Elc.Solar</t>
  </si>
  <si>
    <t>TES_per_sqm.kWh.IE.Res.HHnew.Thermal.SH.AdvElc.WH.Elc.Solar.Elec</t>
  </si>
  <si>
    <t>TES_per_sqm.kWh.IE.Res.HHnew.Thermal.SH.AdvElc.WH.Elc.Solar.Solar</t>
  </si>
  <si>
    <t>TES_per_sqm.kWh.IE.Res.HHnew.Thermal.SH.AdvElc.CO</t>
  </si>
  <si>
    <t>TES_per_sqm.kWh.IE.Res.HHnew.Thermal.SH.AdvElc.CO.LPG.LPG</t>
  </si>
  <si>
    <t>TES_per_sqm.kWh.IE.Res.HHnew.Thermal.SH.AdvElc.CO.Elc.Elec</t>
  </si>
  <si>
    <t>TES_per_sqm.kWh.IE.Res.HHnew.Thermal.SH.ConvElc</t>
  </si>
  <si>
    <t>TES_per_sqm.kWh.IE.Res.HHnew.Thermal.SH.ConvElc.SH</t>
  </si>
  <si>
    <t>TES_per_sqm.kWh.IE.Res.HHnew.Thermal.SH.ConvElc.SH.Elec</t>
  </si>
  <si>
    <t>TES_per_sqm.kWh.IE.Res.HHnew.Thermal.SH.ConvElc.SC</t>
  </si>
  <si>
    <t>TES_per_sqm.kWh.IE.Res.HHnew.Thermal.SH.ConvElc.SC.AC.Elec</t>
  </si>
  <si>
    <t>TES_per_sqm.kWh.IE.Res.HHnew.Thermal.SH.ConvElc.WH</t>
  </si>
  <si>
    <t>TES_per_sqm.kWh.IE.Res.HHnew.Thermal.SH.ConvElc.WH.LPG.NoSolar.LPG</t>
  </si>
  <si>
    <t>TES_per_sqm.kWh.IE.Res.HHnew.Thermal.SH.ConvElc.WH.LPG.Solar</t>
  </si>
  <si>
    <t>TES_per_sqm.kWh.IE.Res.HHnew.Thermal.SH.ConvElc.WH.LPG.Solar.LPG</t>
  </si>
  <si>
    <t>TES_per_sqm.kWh.IE.Res.HHnew.Thermal.SH.ConvElc.WH.LPG.Solar.Solar</t>
  </si>
  <si>
    <t>TES_per_sqm.kWh.IE.Res.HHnew.Thermal.SH.ConvElc.WH.Elc.NoSolar.Elec</t>
  </si>
  <si>
    <t>TES_per_sqm.kWh.IE.Res.HHnew.Thermal.SH.ConvElc.WH.Elc.Solar</t>
  </si>
  <si>
    <t>TES_per_sqm.kWh.IE.Res.HHnew.Thermal.SH.ConvElc.WH.Elc.Solar.Elec</t>
  </si>
  <si>
    <t>TES_per_sqm.kWh.IE.Res.HHnew.Thermal.SH.ConvElc.WH.Elc.Solar.Solar</t>
  </si>
  <si>
    <t>TES_per_sqm.kWh.IE.Res.HHnew.Thermal.SH.ConvElc.CO</t>
  </si>
  <si>
    <t>TES_per_sqm.kWh.IE.Res.HHnew.Thermal.SH.ConvElc.CO.LPG.LPG</t>
  </si>
  <si>
    <t>TES_per_sqm.kWh.IE.Res.HHnew.Thermal.SH.ConvElc.CO.Elc.Elec</t>
  </si>
  <si>
    <t>IE - CO2 emissions in new and renovated households per surface area (detailed structure)</t>
  </si>
  <si>
    <t>EMI_per_sqm.kgCO2.IE.Res.HHnew.Thermal.SH.Solids</t>
  </si>
  <si>
    <t>EMI_per_sqm.kgCO2.IE.Res.HHnew.Thermal.SH.Solids.SH</t>
  </si>
  <si>
    <t>EMI_per_sqm.kgCO2.IE.Res.HHnew.Thermal.SH.Solids.SH.Solids</t>
  </si>
  <si>
    <t>EMI_per_sqm.kgCO2.IE.Res.HHnew.Thermal.SH.Solids.SH.Elec</t>
  </si>
  <si>
    <t>EMI_per_sqm.kgCO2.IE.Res.HHnew.Thermal.SH.Solids.SC</t>
  </si>
  <si>
    <t>EMI_per_sqm.kgCO2.IE.Res.HHnew.Thermal.SH.Solids.SC.AC.Elec</t>
  </si>
  <si>
    <t>EMI_per_sqm.kgCO2.IE.Res.HHnew.Thermal.SH.Solids.WH</t>
  </si>
  <si>
    <t>EMI_per_sqm.kgCO2.IE.Res.HHnew.Thermal.SH.Solids.WH.Solids.NoSolar.Solids</t>
  </si>
  <si>
    <t>EMI_per_sqm.kgCO2.IE.Res.HHnew.Thermal.SH.Solids.WH.LPG.NoSolar.LPG</t>
  </si>
  <si>
    <t>EMI_per_sqm.kgCO2.IE.Res.HHnew.Thermal.SH.Solids.WH.LPG.Solar</t>
  </si>
  <si>
    <t>EMI_per_sqm.kgCO2.IE.Res.HHnew.Thermal.SH.Solids.WH.LPG.Solar.LPG</t>
  </si>
  <si>
    <t>EMI_per_sqm.kgCO2.IE.Res.HHnew.Thermal.SH.Solids.WH.LPG.Solar.Solar</t>
  </si>
  <si>
    <t>EMI_per_sqm.kgCO2.IE.Res.HHnew.Thermal.SH.Solids.WH.Elc.NoSolar.Elec</t>
  </si>
  <si>
    <t>EMI_per_sqm.kgCO2.IE.Res.HHnew.Thermal.SH.Solids.WH.Elc.Solar</t>
  </si>
  <si>
    <t>EMI_per_sqm.kgCO2.IE.Res.HHnew.Thermal.SH.Solids.WH.Elc.Solar.Elec</t>
  </si>
  <si>
    <t>EMI_per_sqm.kgCO2.IE.Res.HHnew.Thermal.SH.Solids.WH.Elc.Solar.Solar</t>
  </si>
  <si>
    <t>EMI_per_sqm.kgCO2.IE.Res.HHnew.Thermal.SH.Solids.CO</t>
  </si>
  <si>
    <t>EMI_per_sqm.kgCO2.IE.Res.HHnew.Thermal.SH.Solids.CO.Solids.Solids</t>
  </si>
  <si>
    <t>EMI_per_sqm.kgCO2.IE.Res.HHnew.Thermal.SH.Solids.CO.LPG.LPG</t>
  </si>
  <si>
    <t>EMI_per_sqm.kgCO2.IE.Res.HHnew.Thermal.SH.Solids.CO.Elc.Elec</t>
  </si>
  <si>
    <t>EMI_per_sqm.kgCO2.IE.Res.HHnew.Thermal.SH.LPG</t>
  </si>
  <si>
    <t>EMI_per_sqm.kgCO2.IE.Res.HHnew.Thermal.SH.LPG.SH</t>
  </si>
  <si>
    <t>EMI_per_sqm.kgCO2.IE.Res.HHnew.Thermal.SH.LPG.SH.LPG</t>
  </si>
  <si>
    <t>EMI_per_sqm.kgCO2.IE.Res.HHnew.Thermal.SH.LPG.SH.Elec</t>
  </si>
  <si>
    <t>EMI_per_sqm.kgCO2.IE.Res.HHnew.Thermal.SH.LPG.SC</t>
  </si>
  <si>
    <t>EMI_per_sqm.kgCO2.IE.Res.HHnew.Thermal.SH.LPG.SC.AC.Elec</t>
  </si>
  <si>
    <t>EMI_per_sqm.kgCO2.IE.Res.HHnew.Thermal.SH.LPG.WH</t>
  </si>
  <si>
    <t>EMI_per_sqm.kgCO2.IE.Res.HHnew.Thermal.SH.LPG.WH.LPG.NoSolar.LPG</t>
  </si>
  <si>
    <t>EMI_per_sqm.kgCO2.IE.Res.HHnew.Thermal.SH.LPG.WH.LPG.Solar</t>
  </si>
  <si>
    <t>EMI_per_sqm.kgCO2.IE.Res.HHnew.Thermal.SH.LPG.WH.LPG.Solar.LPG</t>
  </si>
  <si>
    <t>EMI_per_sqm.kgCO2.IE.Res.HHnew.Thermal.SH.LPG.WH.LPG.Solar.Solar</t>
  </si>
  <si>
    <t>EMI_per_sqm.kgCO2.IE.Res.HHnew.Thermal.SH.LPG.WH.Elc.NoSolar.Elec</t>
  </si>
  <si>
    <t>EMI_per_sqm.kgCO2.IE.Res.HHnew.Thermal.SH.LPG.WH.Elc.Solar</t>
  </si>
  <si>
    <t>EMI_per_sqm.kgCO2.IE.Res.HHnew.Thermal.SH.LPG.WH.Elc.Solar.Elec</t>
  </si>
  <si>
    <t>EMI_per_sqm.kgCO2.IE.Res.HHnew.Thermal.SH.LPG.WH.Elc.Solar.Solar</t>
  </si>
  <si>
    <t>EMI_per_sqm.kgCO2.IE.Res.HHnew.Thermal.SH.LPG.CO</t>
  </si>
  <si>
    <t>EMI_per_sqm.kgCO2.IE.Res.HHnew.Thermal.SH.LPG.CO.LPG.LPG</t>
  </si>
  <si>
    <t>EMI_per_sqm.kgCO2.IE.Res.HHnew.Thermal.SH.LPG.CO.Elc.Elec</t>
  </si>
  <si>
    <t>EMI_per_sqm.kgCO2.IE.Res.HHnew.Thermal.SH.Oil</t>
  </si>
  <si>
    <t>EMI_per_sqm.kgCO2.IE.Res.HHnew.Thermal.SH.Oil.SH</t>
  </si>
  <si>
    <t>EMI_per_sqm.kgCO2.IE.Res.HHnew.Thermal.SH.Oil.SH.Oil</t>
  </si>
  <si>
    <t>EMI_per_sqm.kgCO2.IE.Res.HHnew.Thermal.SH.Oil.SH.Elec</t>
  </si>
  <si>
    <t>EMI_per_sqm.kgCO2.IE.Res.HHnew.Thermal.SH.Oil.SC</t>
  </si>
  <si>
    <t>EMI_per_sqm.kgCO2.IE.Res.HHnew.Thermal.SH.Oil.SC.AC.Elec</t>
  </si>
  <si>
    <t>EMI_per_sqm.kgCO2.IE.Res.HHnew.Thermal.SH.Oil.WH</t>
  </si>
  <si>
    <t>EMI_per_sqm.kgCO2.IE.Res.HHnew.Thermal.SH.Oil.WH.Oil.NoSolar.Oil</t>
  </si>
  <si>
    <t>EMI_per_sqm.kgCO2.IE.Res.HHnew.Thermal.SH.Oil.WH.Oil.Solar</t>
  </si>
  <si>
    <t>EMI_per_sqm.kgCO2.IE.Res.HHnew.Thermal.SH.Oil.WH.Oil.Solar.Oil</t>
  </si>
  <si>
    <t>EMI_per_sqm.kgCO2.IE.Res.HHnew.Thermal.SH.Oil.WH.Oil.Solar.Solar</t>
  </si>
  <si>
    <t>EMI_per_sqm.kgCO2.IE.Res.HHnew.Thermal.SH.Oil.WH.Elc.NoSolar.Elec</t>
  </si>
  <si>
    <t>EMI_per_sqm.kgCO2.IE.Res.HHnew.Thermal.SH.Oil.WH.Elc.Solar</t>
  </si>
  <si>
    <t>EMI_per_sqm.kgCO2.IE.Res.HHnew.Thermal.SH.Oil.WH.Elc.Solar.Elec</t>
  </si>
  <si>
    <t>EMI_per_sqm.kgCO2.IE.Res.HHnew.Thermal.SH.Oil.WH.Elc.Solar.Solar</t>
  </si>
  <si>
    <t>EMI_per_sqm.kgCO2.IE.Res.HHnew.Thermal.SH.Oil.CO</t>
  </si>
  <si>
    <t>EMI_per_sqm.kgCO2.IE.Res.HHnew.Thermal.SH.Oil.CO.LPG.LPG</t>
  </si>
  <si>
    <t>EMI_per_sqm.kgCO2.IE.Res.HHnew.Thermal.SH.Oil.CO.Elc.Elec</t>
  </si>
  <si>
    <t>EMI_per_sqm.kgCO2.IE.Res.HHnew.Thermal.SH.Gas</t>
  </si>
  <si>
    <t>EMI_per_sqm.kgCO2.IE.Res.HHnew.Thermal.SH.Gas.SH</t>
  </si>
  <si>
    <t>EMI_per_sqm.kgCO2.IE.Res.HHnew.Thermal.SH.Gas.SH.Gas</t>
  </si>
  <si>
    <t>EMI_per_sqm.kgCO2.IE.Res.HHnew.Thermal.SH.Gas.SH.Elec</t>
  </si>
  <si>
    <t>EMI_per_sqm.kgCO2.IE.Res.HHnew.Thermal.SH.Gas.SC</t>
  </si>
  <si>
    <t>EMI_per_sqm.kgCO2.IE.Res.HHnew.Thermal.SH.Gas.SC.AC.Elec</t>
  </si>
  <si>
    <t>EMI_per_sqm.kgCO2.IE.Res.HHnew.Thermal.SH.Gas.WH</t>
  </si>
  <si>
    <t>EMI_per_sqm.kgCO2.IE.Res.HHnew.Thermal.SH.Gas.WH.Gas.NoSolar.Gas</t>
  </si>
  <si>
    <t>EMI_per_sqm.kgCO2.IE.Res.HHnew.Thermal.SH.Gas.WH.Gas.Solar</t>
  </si>
  <si>
    <t>EMI_per_sqm.kgCO2.IE.Res.HHnew.Thermal.SH.Gas.WH.Gas.Solar.Gas</t>
  </si>
  <si>
    <t>EMI_per_sqm.kgCO2.IE.Res.HHnew.Thermal.SH.Gas.WH.Gas.Solar.Solar</t>
  </si>
  <si>
    <t>EMI_per_sqm.kgCO2.IE.Res.HHnew.Thermal.SH.Gas.WH.Elc.NoSolar.Elec</t>
  </si>
  <si>
    <t>EMI_per_sqm.kgCO2.IE.Res.HHnew.Thermal.SH.Gas.WH.Elc.Solar</t>
  </si>
  <si>
    <t>EMI_per_sqm.kgCO2.IE.Res.HHnew.Thermal.SH.Gas.WH.Elc.Solar.Elec</t>
  </si>
  <si>
    <t>EMI_per_sqm.kgCO2.IE.Res.HHnew.Thermal.SH.Gas.WH.Elc.Solar.Solar</t>
  </si>
  <si>
    <t>EMI_per_sqm.kgCO2.IE.Res.HHnew.Thermal.SH.Gas.CO</t>
  </si>
  <si>
    <t>EMI_per_sqm.kgCO2.IE.Res.HHnew.Thermal.SH.Gas.CO.Gas.Gas</t>
  </si>
  <si>
    <t>EMI_per_sqm.kgCO2.IE.Res.HHnew.Thermal.SH.Gas.CO.Elc.Elec</t>
  </si>
  <si>
    <t>EMI_per_sqm.kgCO2.IE.Res.HHnew.Thermal.SH.Biomass</t>
  </si>
  <si>
    <t>EMI_per_sqm.kgCO2.IE.Res.HHnew.Thermal.SH.Biomass.SH</t>
  </si>
  <si>
    <t>EMI_per_sqm.kgCO2.IE.Res.HHnew.Thermal.SH.Biomass.SH.Biomass</t>
  </si>
  <si>
    <t>EMI_per_sqm.kgCO2.IE.Res.HHnew.Thermal.SH.Biomass.SH.Elec</t>
  </si>
  <si>
    <t>EMI_per_sqm.kgCO2.IE.Res.HHnew.Thermal.SH.Biomass.SC</t>
  </si>
  <si>
    <t>EMI_per_sqm.kgCO2.IE.Res.HHnew.Thermal.SH.Biomass.SC.AC.Elec</t>
  </si>
  <si>
    <t>EMI_per_sqm.kgCO2.IE.Res.HHnew.Thermal.SH.Biomass.WH</t>
  </si>
  <si>
    <t>EMI_per_sqm.kgCO2.IE.Res.HHnew.Thermal.SH.Biomass.WH.Biomass.NoSolar.Biomass</t>
  </si>
  <si>
    <t>EMI_per_sqm.kgCO2.IE.Res.HHnew.Thermal.SH.Biomass.WH.Biomass.Solar</t>
  </si>
  <si>
    <t>EMI_per_sqm.kgCO2.IE.Res.HHnew.Thermal.SH.Biomass.WH.Biomass.Solar.Biomass</t>
  </si>
  <si>
    <t>EMI_per_sqm.kgCO2.IE.Res.HHnew.Thermal.SH.Biomass.WH.Biomass.Solar.Solar</t>
  </si>
  <si>
    <t>EMI_per_sqm.kgCO2.IE.Res.HHnew.Thermal.SH.Biomass.WH.LPG.NoSolar.LPG</t>
  </si>
  <si>
    <t>EMI_per_sqm.kgCO2.IE.Res.HHnew.Thermal.SH.Biomass.WH.LPG.Solar</t>
  </si>
  <si>
    <t>EMI_per_sqm.kgCO2.IE.Res.HHnew.Thermal.SH.Biomass.WH.LPG.Solar.LPG</t>
  </si>
  <si>
    <t>EMI_per_sqm.kgCO2.IE.Res.HHnew.Thermal.SH.Biomass.WH.LPG.Solar.Solar</t>
  </si>
  <si>
    <t>EMI_per_sqm.kgCO2.IE.Res.HHnew.Thermal.SH.Biomass.WH.Elc.NoSolar.Elec</t>
  </si>
  <si>
    <t>EMI_per_sqm.kgCO2.IE.Res.HHnew.Thermal.SH.Biomass.WH.Elc.Solar</t>
  </si>
  <si>
    <t>EMI_per_sqm.kgCO2.IE.Res.HHnew.Thermal.SH.Biomass.WH.Elc.Solar.Elec</t>
  </si>
  <si>
    <t>EMI_per_sqm.kgCO2.IE.Res.HHnew.Thermal.SH.Biomass.WH.Elc.Solar.Solar</t>
  </si>
  <si>
    <t>EMI_per_sqm.kgCO2.IE.Res.HHnew.Thermal.SH.Biomass.CO</t>
  </si>
  <si>
    <t>EMI_per_sqm.kgCO2.IE.Res.HHnew.Thermal.SH.Biomass.CO.Biomass.Biomass</t>
  </si>
  <si>
    <t>EMI_per_sqm.kgCO2.IE.Res.HHnew.Thermal.SH.Biomass.CO.LPG.LPG</t>
  </si>
  <si>
    <t>EMI_per_sqm.kgCO2.IE.Res.HHnew.Thermal.SH.Biomass.CO.Elc.Elec</t>
  </si>
  <si>
    <t>EMI_per_sqm.kgCO2.IE.Res.HHnew.Thermal.SH.Geo</t>
  </si>
  <si>
    <t>EMI_per_sqm.kgCO2.IE.Res.HHnew.Thermal.SH.Geo.SH</t>
  </si>
  <si>
    <t>EMI_per_sqm.kgCO2.IE.Res.HHnew.Thermal.SH.Geo.SH.Geo</t>
  </si>
  <si>
    <t>EMI_per_sqm.kgCO2.IE.Res.HHnew.Thermal.SH.Geo.SH.Elec</t>
  </si>
  <si>
    <t>EMI_per_sqm.kgCO2.IE.Res.HHnew.Thermal.SH.Geo.SC</t>
  </si>
  <si>
    <t>EMI_per_sqm.kgCO2.IE.Res.HHnew.Thermal.SH.Geo.SC.AC.Elec</t>
  </si>
  <si>
    <t>EMI_per_sqm.kgCO2.IE.Res.HHnew.Thermal.SH.Geo.WH</t>
  </si>
  <si>
    <t>EMI_per_sqm.kgCO2.IE.Res.HHnew.Thermal.SH.Geo.WH.Geo.NoSolar.Geo</t>
  </si>
  <si>
    <t>EMI_per_sqm.kgCO2.IE.Res.HHnew.Thermal.SH.Geo.WH.Geo.Solar</t>
  </si>
  <si>
    <t>EMI_per_sqm.kgCO2.IE.Res.HHnew.Thermal.SH.Geo.WH.Geo.Solar.Geo</t>
  </si>
  <si>
    <t>EMI_per_sqm.kgCO2.IE.Res.HHnew.Thermal.SH.Geo.WH.Geo.Solar.Solar</t>
  </si>
  <si>
    <t>EMI_per_sqm.kgCO2.IE.Res.HHnew.Thermal.SH.Geo.WH.Elc.NoSolar.Elec</t>
  </si>
  <si>
    <t>EMI_per_sqm.kgCO2.IE.Res.HHnew.Thermal.SH.Geo.WH.Elc.Solar</t>
  </si>
  <si>
    <t>EMI_per_sqm.kgCO2.IE.Res.HHnew.Thermal.SH.Geo.WH.Elc.Solar.Elec</t>
  </si>
  <si>
    <t>EMI_per_sqm.kgCO2.IE.Res.HHnew.Thermal.SH.Geo.WH.Elc.Solar.Solar</t>
  </si>
  <si>
    <t>EMI_per_sqm.kgCO2.IE.Res.HHnew.Thermal.SH.Geo.CO</t>
  </si>
  <si>
    <t>EMI_per_sqm.kgCO2.IE.Res.HHnew.Thermal.SH.Geo.CO.LPG.LPG</t>
  </si>
  <si>
    <t>EMI_per_sqm.kgCO2.IE.Res.HHnew.Thermal.SH.Geo.CO.Elc.Elec</t>
  </si>
  <si>
    <t>EMI_per_sqm.kgCO2.IE.Res.HHnew.Thermal.SH.DistrHeat</t>
  </si>
  <si>
    <t>EMI_per_sqm.kgCO2.IE.Res.HHnew.Thermal.SH.DistrHeat.SH</t>
  </si>
  <si>
    <t>EMI_per_sqm.kgCO2.IE.Res.HHnew.Thermal.SH.DistrHeat.SH.Steam_Distr</t>
  </si>
  <si>
    <t>EMI_per_sqm.kgCO2.IE.Res.HHnew.Thermal.SH.DistrHeat.SH.Elec</t>
  </si>
  <si>
    <t>EMI_per_sqm.kgCO2.IE.Res.HHnew.Thermal.SH.DistrHeat.SC</t>
  </si>
  <si>
    <t>EMI_per_sqm.kgCO2.IE.Res.HHnew.Thermal.SH.DistrHeat.SC.AC.Elec</t>
  </si>
  <si>
    <t>EMI_per_sqm.kgCO2.IE.Res.HHnew.Thermal.SH.DistrHeat.WH</t>
  </si>
  <si>
    <t>EMI_per_sqm.kgCO2.IE.Res.HHnew.Thermal.SH.DistrHeat.WH.DistrHeat.NoSolar.Steam_Distr</t>
  </si>
  <si>
    <t>EMI_per_sqm.kgCO2.IE.Res.HHnew.Thermal.SH.DistrHeat.WH.DistrHeat.Solar</t>
  </si>
  <si>
    <t>EMI_per_sqm.kgCO2.IE.Res.HHnew.Thermal.SH.DistrHeat.WH.DistrHeat.Solar.Steam_Distr</t>
  </si>
  <si>
    <t>EMI_per_sqm.kgCO2.IE.Res.HHnew.Thermal.SH.DistrHeat.WH.DistrHeat.Solar.Solar</t>
  </si>
  <si>
    <t>EMI_per_sqm.kgCO2.IE.Res.HHnew.Thermal.SH.DistrHeat.WH.Elc.NoSolar.Elec</t>
  </si>
  <si>
    <t>EMI_per_sqm.kgCO2.IE.Res.HHnew.Thermal.SH.DistrHeat.WH.Elc.Solar</t>
  </si>
  <si>
    <t>EMI_per_sqm.kgCO2.IE.Res.HHnew.Thermal.SH.DistrHeat.WH.Elc.Solar.Elec</t>
  </si>
  <si>
    <t>EMI_per_sqm.kgCO2.IE.Res.HHnew.Thermal.SH.DistrHeat.WH.Elc.Solar.Solar</t>
  </si>
  <si>
    <t>EMI_per_sqm.kgCO2.IE.Res.HHnew.Thermal.SH.DistrHeat.CO</t>
  </si>
  <si>
    <t>EMI_per_sqm.kgCO2.IE.Res.HHnew.Thermal.SH.DistrHeat.CO.LPG.LPG</t>
  </si>
  <si>
    <t>EMI_per_sqm.kgCO2.IE.Res.HHnew.Thermal.SH.DistrHeat.CO.Elc.Elec</t>
  </si>
  <si>
    <t>EMI_per_sqm.kgCO2.IE.Res.HHnew.Thermal.SH.AdvElc</t>
  </si>
  <si>
    <t>EMI_per_sqm.kgCO2.IE.Res.HHnew.Thermal.SH.AdvElc.SH</t>
  </si>
  <si>
    <t>EMI_per_sqm.kgCO2.IE.Res.HHnew.Thermal.SH.AdvElc.SH.Elec</t>
  </si>
  <si>
    <t>EMI_per_sqm.kgCO2.IE.Res.HHnew.Thermal.SH.AdvElc.SC</t>
  </si>
  <si>
    <t>EMI_per_sqm.kgCO2.IE.Res.HHnew.Thermal.SH.AdvElc.SC.AC.Elec</t>
  </si>
  <si>
    <t>EMI_per_sqm.kgCO2.IE.Res.HHnew.Thermal.SH.AdvElc.WH</t>
  </si>
  <si>
    <t>EMI_per_sqm.kgCO2.IE.Res.HHnew.Thermal.SH.AdvElc.WH.LPG.NoSolar.LPG</t>
  </si>
  <si>
    <t>EMI_per_sqm.kgCO2.IE.Res.HHnew.Thermal.SH.AdvElc.WH.LPG.Solar</t>
  </si>
  <si>
    <t>EMI_per_sqm.kgCO2.IE.Res.HHnew.Thermal.SH.AdvElc.WH.LPG.Solar.LPG</t>
  </si>
  <si>
    <t>EMI_per_sqm.kgCO2.IE.Res.HHnew.Thermal.SH.AdvElc.WH.LPG.Solar.Solar</t>
  </si>
  <si>
    <t>EMI_per_sqm.kgCO2.IE.Res.HHnew.Thermal.SH.AdvElc.WH.Elc.NoSolar.Elec</t>
  </si>
  <si>
    <t>EMI_per_sqm.kgCO2.IE.Res.HHnew.Thermal.SH.AdvElc.WH.Elc.Solar</t>
  </si>
  <si>
    <t>EMI_per_sqm.kgCO2.IE.Res.HHnew.Thermal.SH.AdvElc.WH.Elc.Solar.Elec</t>
  </si>
  <si>
    <t>EMI_per_sqm.kgCO2.IE.Res.HHnew.Thermal.SH.AdvElc.WH.Elc.Solar.Solar</t>
  </si>
  <si>
    <t>EMI_per_sqm.kgCO2.IE.Res.HHnew.Thermal.SH.AdvElc.CO</t>
  </si>
  <si>
    <t>EMI_per_sqm.kgCO2.IE.Res.HHnew.Thermal.SH.AdvElc.CO.LPG.LPG</t>
  </si>
  <si>
    <t>EMI_per_sqm.kgCO2.IE.Res.HHnew.Thermal.SH.AdvElc.CO.Elc.Elec</t>
  </si>
  <si>
    <t>EMI_per_sqm.kgCO2.IE.Res.HHnew.Thermal.SH.ConvElc</t>
  </si>
  <si>
    <t>EMI_per_sqm.kgCO2.IE.Res.HHnew.Thermal.SH.ConvElc.SH</t>
  </si>
  <si>
    <t>EMI_per_sqm.kgCO2.IE.Res.HHnew.Thermal.SH.ConvElc.SH.Elec</t>
  </si>
  <si>
    <t>EMI_per_sqm.kgCO2.IE.Res.HHnew.Thermal.SH.ConvElc.SC</t>
  </si>
  <si>
    <t>EMI_per_sqm.kgCO2.IE.Res.HHnew.Thermal.SH.ConvElc.SC.AC.Elec</t>
  </si>
  <si>
    <t>EMI_per_sqm.kgCO2.IE.Res.HHnew.Thermal.SH.ConvElc.WH</t>
  </si>
  <si>
    <t>EMI_per_sqm.kgCO2.IE.Res.HHnew.Thermal.SH.ConvElc.WH.LPG.NoSolar.LPG</t>
  </si>
  <si>
    <t>EMI_per_sqm.kgCO2.IE.Res.HHnew.Thermal.SH.ConvElc.WH.LPG.Solar</t>
  </si>
  <si>
    <t>EMI_per_sqm.kgCO2.IE.Res.HHnew.Thermal.SH.ConvElc.WH.LPG.Solar.LPG</t>
  </si>
  <si>
    <t>EMI_per_sqm.kgCO2.IE.Res.HHnew.Thermal.SH.ConvElc.WH.LPG.Solar.Solar</t>
  </si>
  <si>
    <t>EMI_per_sqm.kgCO2.IE.Res.HHnew.Thermal.SH.ConvElc.WH.Elc.NoSolar.Elec</t>
  </si>
  <si>
    <t>EMI_per_sqm.kgCO2.IE.Res.HHnew.Thermal.SH.ConvElc.WH.Elc.Solar</t>
  </si>
  <si>
    <t>EMI_per_sqm.kgCO2.IE.Res.HHnew.Thermal.SH.ConvElc.WH.Elc.Solar.Elec</t>
  </si>
  <si>
    <t>EMI_per_sqm.kgCO2.IE.Res.HHnew.Thermal.SH.ConvElc.WH.Elc.Solar.Solar</t>
  </si>
  <si>
    <t>EMI_per_sqm.kgCO2.IE.Res.HHnew.Thermal.SH.ConvElc.CO</t>
  </si>
  <si>
    <t>EMI_per_sqm.kgCO2.IE.Res.HHnew.Thermal.SH.ConvElc.CO.LPG.LPG</t>
  </si>
  <si>
    <t>EMI_per_sqm.kgCO2.IE.Res.HHnew.Thermal.SH.ConvElc.CO.Elc.Elec</t>
  </si>
  <si>
    <t>IE - Household type: Solids</t>
  </si>
  <si>
    <t>IE - Household type: LPG</t>
  </si>
  <si>
    <t>IE - Household type: Diesel oil</t>
  </si>
  <si>
    <t>IE - Household type: Gas</t>
  </si>
  <si>
    <t>IE - Household type: Biomass</t>
  </si>
  <si>
    <t>IE - Household type: Geothermal</t>
  </si>
  <si>
    <t>IE - Household type: Distributed heat</t>
  </si>
  <si>
    <t>IE - Household type: Advanced electric heating</t>
  </si>
  <si>
    <t>IE - Household type: Conventional electric heating</t>
  </si>
  <si>
    <t>IE - Residential / specific electric uses</t>
  </si>
  <si>
    <t>IE - Refrigerators and freezers</t>
  </si>
  <si>
    <t>IE - Washing machines</t>
  </si>
  <si>
    <t>IE - Clothes dryers</t>
  </si>
  <si>
    <t>IE - Dishwashers</t>
  </si>
  <si>
    <t>IE - TV and multimedia</t>
  </si>
  <si>
    <t>IE - ICT equipment</t>
  </si>
  <si>
    <t>IE - Lighting</t>
  </si>
  <si>
    <t>IE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</si>
</sst>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45967.476307870369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78792.876690610312</v>
      </c>
      <c r="C3" s="182">
        <v>82522.912120604917</v>
      </c>
      <c r="D3" s="182">
        <v>85523.98495356871</v>
      </c>
      <c r="E3" s="182">
        <v>87911.391990372489</v>
      </c>
      <c r="F3" s="182">
        <v>91267.445286680959</v>
      </c>
      <c r="G3" s="182">
        <v>97677.279840596661</v>
      </c>
      <c r="H3" s="182">
        <v>103916.60227279676</v>
      </c>
      <c r="I3" s="182">
        <v>110852.74315603082</v>
      </c>
      <c r="J3" s="182">
        <v>111064.01669134408</v>
      </c>
      <c r="K3" s="182">
        <v>105150.75131539158</v>
      </c>
      <c r="L3" s="182">
        <v>105468.31092662251</v>
      </c>
      <c r="M3" s="182">
        <v>103861.33194868728</v>
      </c>
      <c r="N3" s="182">
        <v>102761.76635041178</v>
      </c>
      <c r="O3" s="182">
        <v>102700.84152167501</v>
      </c>
      <c r="P3" s="182">
        <v>105263.46328482997</v>
      </c>
      <c r="Q3" s="182">
        <v>108616.69004500001</v>
      </c>
      <c r="R3" s="182">
        <v>113270.06370647534</v>
      </c>
      <c r="S3" s="182">
        <v>117131.75966129765</v>
      </c>
      <c r="T3" s="182">
        <v>123546.92805929293</v>
      </c>
      <c r="U3" s="182">
        <v>126949.47641548174</v>
      </c>
      <c r="V3" s="182">
        <v>114014.68415927682</v>
      </c>
      <c r="W3" s="182">
        <v>124244.01289630382</v>
      </c>
      <c r="X3" s="182">
        <v>137669.30050023759</v>
      </c>
      <c r="Y3" s="182">
        <v>143697.4</v>
      </c>
      <c r="DA3" s="210" t="s">
        <v>222</v>
      </c>
    </row>
    <row r="4" spans="1:105" ht="12" customHeight="1" x14ac:dyDescent="0.25">
      <c r="A4" s="183" t="s">
        <v>90</v>
      </c>
      <c r="B4" s="36">
        <v>3777565</v>
      </c>
      <c r="C4" s="36">
        <v>3832783</v>
      </c>
      <c r="D4" s="36">
        <v>3899702</v>
      </c>
      <c r="E4" s="36">
        <v>3964191</v>
      </c>
      <c r="F4" s="36">
        <v>4028851</v>
      </c>
      <c r="G4" s="36">
        <v>4111672</v>
      </c>
      <c r="H4" s="36">
        <v>4208156</v>
      </c>
      <c r="I4" s="36">
        <v>4340118</v>
      </c>
      <c r="J4" s="36">
        <v>4457765</v>
      </c>
      <c r="K4" s="36">
        <v>4521322</v>
      </c>
      <c r="L4" s="36">
        <v>4549428</v>
      </c>
      <c r="M4" s="36">
        <v>4570881</v>
      </c>
      <c r="N4" s="36">
        <v>4589287</v>
      </c>
      <c r="O4" s="36">
        <v>4609779</v>
      </c>
      <c r="P4" s="36">
        <v>4637852</v>
      </c>
      <c r="Q4" s="36">
        <v>4677627</v>
      </c>
      <c r="R4" s="36">
        <v>4726286</v>
      </c>
      <c r="S4" s="36">
        <v>4799157</v>
      </c>
      <c r="T4" s="36">
        <v>4855733</v>
      </c>
      <c r="U4" s="36">
        <v>4940311</v>
      </c>
      <c r="V4" s="36">
        <v>5012600</v>
      </c>
      <c r="W4" s="36">
        <v>5066893</v>
      </c>
      <c r="X4" s="36">
        <v>5154277</v>
      </c>
      <c r="Y4" s="36">
        <v>5271395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1295943</v>
      </c>
      <c r="C6" s="35">
        <v>1324568</v>
      </c>
      <c r="D6" s="35">
        <v>1357691</v>
      </c>
      <c r="E6" s="35">
        <v>1390456</v>
      </c>
      <c r="F6" s="35">
        <v>1413632</v>
      </c>
      <c r="G6" s="35">
        <v>1460111</v>
      </c>
      <c r="H6" s="35">
        <v>1491196</v>
      </c>
      <c r="I6" s="35">
        <v>1546177</v>
      </c>
      <c r="J6" s="35">
        <v>1610464</v>
      </c>
      <c r="K6" s="35">
        <v>1669617</v>
      </c>
      <c r="L6" s="35">
        <v>1700721</v>
      </c>
      <c r="M6" s="35">
        <v>1696689</v>
      </c>
      <c r="N6" s="35">
        <v>1711782</v>
      </c>
      <c r="O6" s="35">
        <v>1718784</v>
      </c>
      <c r="P6" s="35">
        <v>1727641</v>
      </c>
      <c r="Q6" s="35">
        <v>1740189</v>
      </c>
      <c r="R6" s="35">
        <v>1758945</v>
      </c>
      <c r="S6" s="35">
        <v>1785899</v>
      </c>
      <c r="T6" s="35">
        <v>1806785</v>
      </c>
      <c r="U6" s="35">
        <v>1838085</v>
      </c>
      <c r="V6" s="35">
        <v>1864807</v>
      </c>
      <c r="W6" s="35">
        <v>1880109</v>
      </c>
      <c r="X6" s="35">
        <v>1894258</v>
      </c>
      <c r="Y6" s="35">
        <v>1965472</v>
      </c>
      <c r="DA6" s="59" t="s">
        <v>224</v>
      </c>
    </row>
    <row r="7" spans="1:105" ht="12" customHeight="1" x14ac:dyDescent="0.25">
      <c r="A7" s="185" t="s">
        <v>186</v>
      </c>
      <c r="B7" s="114">
        <v>135554.07065733516</v>
      </c>
      <c r="C7" s="114">
        <v>138915.40261032013</v>
      </c>
      <c r="D7" s="114">
        <v>142853.8442381729</v>
      </c>
      <c r="E7" s="114">
        <v>146796.92683075005</v>
      </c>
      <c r="F7" s="114">
        <v>149678.13016156314</v>
      </c>
      <c r="G7" s="114">
        <v>155230.22355162574</v>
      </c>
      <c r="H7" s="114">
        <v>159069.56889369537</v>
      </c>
      <c r="I7" s="114">
        <v>165669.5727380859</v>
      </c>
      <c r="J7" s="114">
        <v>173460.22922310219</v>
      </c>
      <c r="K7" s="114">
        <v>180742.3646103616</v>
      </c>
      <c r="L7" s="114">
        <v>184829.34818738364</v>
      </c>
      <c r="M7" s="114">
        <v>184925.24667715596</v>
      </c>
      <c r="N7" s="114">
        <v>187257.32655398379</v>
      </c>
      <c r="O7" s="114">
        <v>188658.26931242767</v>
      </c>
      <c r="P7" s="114">
        <v>190309.84636741638</v>
      </c>
      <c r="Q7" s="114">
        <v>192433.13202854901</v>
      </c>
      <c r="R7" s="114">
        <v>195369.93636233915</v>
      </c>
      <c r="S7" s="114">
        <v>199358.98444460647</v>
      </c>
      <c r="T7" s="114">
        <v>202665.73600325536</v>
      </c>
      <c r="U7" s="114">
        <v>207318.78172443112</v>
      </c>
      <c r="V7" s="114">
        <v>211462.65999079001</v>
      </c>
      <c r="W7" s="114">
        <v>214277.82854702204</v>
      </c>
      <c r="X7" s="114">
        <v>217052.69964616228</v>
      </c>
      <c r="Y7" s="114">
        <v>227237.83634921786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56798</v>
      </c>
      <c r="D8" s="138">
        <v>61918</v>
      </c>
      <c r="E8" s="138">
        <v>62280</v>
      </c>
      <c r="F8" s="138">
        <v>53403</v>
      </c>
      <c r="G8" s="138">
        <v>77210</v>
      </c>
      <c r="H8" s="138">
        <v>62827</v>
      </c>
      <c r="I8" s="138">
        <v>87398</v>
      </c>
      <c r="J8" s="138">
        <v>97900</v>
      </c>
      <c r="K8" s="138">
        <v>94163</v>
      </c>
      <c r="L8" s="138">
        <v>67400</v>
      </c>
      <c r="M8" s="138">
        <v>36972</v>
      </c>
      <c r="N8" s="138">
        <v>51978</v>
      </c>
      <c r="O8" s="138">
        <v>44215</v>
      </c>
      <c r="P8" s="138">
        <v>46222</v>
      </c>
      <c r="Q8" s="138">
        <v>50105</v>
      </c>
      <c r="R8" s="138">
        <v>56586</v>
      </c>
      <c r="S8" s="138">
        <v>65192</v>
      </c>
      <c r="T8" s="138">
        <v>59710</v>
      </c>
      <c r="U8" s="138">
        <v>70578</v>
      </c>
      <c r="V8" s="138">
        <v>66680</v>
      </c>
      <c r="W8" s="138">
        <v>55841</v>
      </c>
      <c r="X8" s="138">
        <v>55021</v>
      </c>
      <c r="Y8" s="138">
        <v>112394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6308.1936842718351</v>
      </c>
      <c r="D9" s="39">
        <v>6950.3638069748022</v>
      </c>
      <c r="E9" s="39">
        <v>7030.3159010261079</v>
      </c>
      <c r="F9" s="39">
        <v>6042.9109782630603</v>
      </c>
      <c r="G9" s="39">
        <v>8766.5188280414059</v>
      </c>
      <c r="H9" s="39">
        <v>7159.5201574782841</v>
      </c>
      <c r="I9" s="39">
        <v>9990.7828435431475</v>
      </c>
      <c r="J9" s="39">
        <v>11306.535637884097</v>
      </c>
      <c r="K9" s="39">
        <v>10944.139050779584</v>
      </c>
      <c r="L9" s="39">
        <v>7883.5012854232918</v>
      </c>
      <c r="M9" s="39">
        <v>4384.8673049388335</v>
      </c>
      <c r="N9" s="39">
        <v>6190.2062729701083</v>
      </c>
      <c r="O9" s="39">
        <v>5293.3775579461962</v>
      </c>
      <c r="P9" s="39">
        <v>5559.9108706822462</v>
      </c>
      <c r="Q9" s="39">
        <v>6051.702444646683</v>
      </c>
      <c r="R9" s="39">
        <v>6893.7765871739412</v>
      </c>
      <c r="S9" s="39">
        <v>7988.6966422697024</v>
      </c>
      <c r="T9" s="39">
        <v>7367.6950100201148</v>
      </c>
      <c r="U9" s="39">
        <v>8761.4770235392261</v>
      </c>
      <c r="V9" s="39">
        <v>8323.4367464199913</v>
      </c>
      <c r="W9" s="39">
        <v>7055.4989337082952</v>
      </c>
      <c r="X9" s="39">
        <v>7050.0328739301713</v>
      </c>
      <c r="Y9" s="39">
        <v>14492.514905390904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2792.71</v>
      </c>
      <c r="C11" s="41">
        <v>2800.86</v>
      </c>
      <c r="D11" s="41">
        <v>2699.57</v>
      </c>
      <c r="E11" s="41">
        <v>2630.34</v>
      </c>
      <c r="F11" s="41">
        <v>2700.72</v>
      </c>
      <c r="G11" s="41">
        <v>2608.3000000000002</v>
      </c>
      <c r="H11" s="41">
        <v>2601.42</v>
      </c>
      <c r="I11" s="41">
        <v>2523.35</v>
      </c>
      <c r="J11" s="41">
        <v>2803.54</v>
      </c>
      <c r="K11" s="41">
        <v>2817.65</v>
      </c>
      <c r="L11" s="41">
        <v>3166.33</v>
      </c>
      <c r="M11" s="41">
        <v>2766.1</v>
      </c>
      <c r="N11" s="41">
        <v>2861.13</v>
      </c>
      <c r="O11" s="41">
        <v>2835.61</v>
      </c>
      <c r="P11" s="41">
        <v>2629.47</v>
      </c>
      <c r="Q11" s="41">
        <v>2912.09</v>
      </c>
      <c r="R11" s="41">
        <v>2744.05</v>
      </c>
      <c r="S11" s="41">
        <v>2668.92</v>
      </c>
      <c r="T11" s="41">
        <v>2754.34</v>
      </c>
      <c r="U11" s="41">
        <v>2706.58</v>
      </c>
      <c r="V11" s="41">
        <v>2744.01</v>
      </c>
      <c r="W11" s="41">
        <v>2643.76</v>
      </c>
      <c r="X11" s="41">
        <v>2548.89</v>
      </c>
      <c r="Y11" s="41">
        <v>2396.75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2750.8138095238096</v>
      </c>
      <c r="C12" s="187">
        <f t="shared" ref="C12:W12" si="0">AVERAGE($B11:$V11)</f>
        <v>2750.8138095238096</v>
      </c>
      <c r="D12" s="187">
        <f t="shared" si="0"/>
        <v>2750.8138095238096</v>
      </c>
      <c r="E12" s="187">
        <f t="shared" si="0"/>
        <v>2750.8138095238096</v>
      </c>
      <c r="F12" s="187">
        <f t="shared" si="0"/>
        <v>2750.8138095238096</v>
      </c>
      <c r="G12" s="187">
        <f t="shared" si="0"/>
        <v>2750.8138095238096</v>
      </c>
      <c r="H12" s="187">
        <f t="shared" si="0"/>
        <v>2750.8138095238096</v>
      </c>
      <c r="I12" s="187">
        <f t="shared" si="0"/>
        <v>2750.8138095238096</v>
      </c>
      <c r="J12" s="187">
        <f t="shared" si="0"/>
        <v>2750.8138095238096</v>
      </c>
      <c r="K12" s="187">
        <f t="shared" si="0"/>
        <v>2750.8138095238096</v>
      </c>
      <c r="L12" s="187">
        <f t="shared" si="0"/>
        <v>2750.8138095238096</v>
      </c>
      <c r="M12" s="187">
        <f t="shared" si="0"/>
        <v>2750.8138095238096</v>
      </c>
      <c r="N12" s="187">
        <f t="shared" si="0"/>
        <v>2750.8138095238096</v>
      </c>
      <c r="O12" s="187">
        <f t="shared" si="0"/>
        <v>2750.8138095238096</v>
      </c>
      <c r="P12" s="187">
        <f t="shared" si="0"/>
        <v>2750.8138095238096</v>
      </c>
      <c r="Q12" s="187">
        <f t="shared" si="0"/>
        <v>2750.8138095238096</v>
      </c>
      <c r="R12" s="187">
        <f t="shared" si="0"/>
        <v>2750.8138095238096</v>
      </c>
      <c r="S12" s="187">
        <f t="shared" si="0"/>
        <v>2750.8138095238096</v>
      </c>
      <c r="T12" s="187">
        <f t="shared" si="0"/>
        <v>2750.8138095238096</v>
      </c>
      <c r="U12" s="187">
        <f t="shared" si="0"/>
        <v>2750.8138095238096</v>
      </c>
      <c r="V12" s="187">
        <f t="shared" si="0"/>
        <v>2750.8138095238096</v>
      </c>
      <c r="W12" s="187">
        <f t="shared" si="0"/>
        <v>2750.8138095238096</v>
      </c>
      <c r="X12" s="187">
        <f t="shared" ref="X12:Y12" si="1">AVERAGE($B11:$V11)</f>
        <v>2750.8138095238096</v>
      </c>
      <c r="Y12" s="187">
        <f t="shared" si="1"/>
        <v>2750.8138095238096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1.0152304711904303</v>
      </c>
      <c r="C13" s="189">
        <f t="shared" si="2"/>
        <v>1.0181932307824404</v>
      </c>
      <c r="D13" s="189">
        <f t="shared" si="2"/>
        <v>0.98137140022112945</v>
      </c>
      <c r="E13" s="189">
        <f t="shared" si="2"/>
        <v>0.95620430248433841</v>
      </c>
      <c r="F13" s="189">
        <f t="shared" si="2"/>
        <v>0.9817894583230693</v>
      </c>
      <c r="G13" s="189">
        <f t="shared" si="2"/>
        <v>0.94819212807846132</v>
      </c>
      <c r="H13" s="189">
        <f t="shared" si="2"/>
        <v>0.94569105004250686</v>
      </c>
      <c r="I13" s="189">
        <f t="shared" si="2"/>
        <v>0.91731035785254189</v>
      </c>
      <c r="J13" s="189">
        <f t="shared" si="2"/>
        <v>1.0191674879243526</v>
      </c>
      <c r="K13" s="189">
        <f t="shared" si="2"/>
        <v>1.0242968790707649</v>
      </c>
      <c r="L13" s="189">
        <f t="shared" si="2"/>
        <v>1.1510520955789878</v>
      </c>
      <c r="M13" s="189">
        <f t="shared" si="2"/>
        <v>1.005556970240322</v>
      </c>
      <c r="N13" s="189">
        <f t="shared" si="2"/>
        <v>1.0401031106119418</v>
      </c>
      <c r="O13" s="189">
        <f t="shared" si="2"/>
        <v>1.0308258560367158</v>
      </c>
      <c r="P13" s="189">
        <f t="shared" si="2"/>
        <v>0.95588803244200105</v>
      </c>
      <c r="Q13" s="189">
        <f t="shared" si="2"/>
        <v>1.0586285374596505</v>
      </c>
      <c r="R13" s="189">
        <f t="shared" ref="R13:V13" si="3">R11/R12</f>
        <v>0.99754116054660191</v>
      </c>
      <c r="S13" s="189">
        <f t="shared" si="3"/>
        <v>0.97022924298246627</v>
      </c>
      <c r="T13" s="189">
        <f t="shared" si="3"/>
        <v>1.0012818717370047</v>
      </c>
      <c r="U13" s="189">
        <f t="shared" si="3"/>
        <v>0.98391973699904212</v>
      </c>
      <c r="V13" s="189">
        <f t="shared" si="3"/>
        <v>0.99752661939523013</v>
      </c>
      <c r="W13" s="189">
        <f t="shared" ref="W13:Y13" si="4">W11/W12</f>
        <v>0.96108285876958666</v>
      </c>
      <c r="X13" s="189">
        <f t="shared" si="4"/>
        <v>0.92659488300345394</v>
      </c>
      <c r="Y13" s="189">
        <f t="shared" si="4"/>
        <v>0.87128761376070696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2.9149160109665315</v>
      </c>
      <c r="C17" s="14">
        <f t="shared" si="5"/>
        <v>2.893609841095361</v>
      </c>
      <c r="D17" s="14">
        <f t="shared" si="5"/>
        <v>2.8723045228995403</v>
      </c>
      <c r="E17" s="14">
        <f t="shared" si="5"/>
        <v>2.8510006789139677</v>
      </c>
      <c r="F17" s="14">
        <f t="shared" si="5"/>
        <v>2.8499998585204636</v>
      </c>
      <c r="G17" s="14">
        <f t="shared" si="5"/>
        <v>2.8159996055094441</v>
      </c>
      <c r="H17" s="14">
        <f t="shared" si="5"/>
        <v>2.8220005954951595</v>
      </c>
      <c r="I17" s="14">
        <f t="shared" si="5"/>
        <v>2.80699945737131</v>
      </c>
      <c r="J17" s="14">
        <f t="shared" si="5"/>
        <v>2.7680004023685099</v>
      </c>
      <c r="K17" s="14">
        <f t="shared" si="5"/>
        <v>2.7079994992863634</v>
      </c>
      <c r="L17" s="14">
        <f t="shared" si="5"/>
        <v>2.6749996031095047</v>
      </c>
      <c r="M17" s="14">
        <f t="shared" si="5"/>
        <v>2.6940004915455926</v>
      </c>
      <c r="N17" s="14">
        <f t="shared" si="5"/>
        <v>2.6809996833708967</v>
      </c>
      <c r="O17" s="14">
        <f t="shared" si="5"/>
        <v>2.6820001815236818</v>
      </c>
      <c r="P17" s="14">
        <f t="shared" si="5"/>
        <v>2.6844998469010632</v>
      </c>
      <c r="Q17" s="14">
        <f t="shared" si="5"/>
        <v>2.6879994069609681</v>
      </c>
      <c r="R17" s="14">
        <f t="shared" ref="R17:V17" si="6">R4/R6</f>
        <v>2.6870004462902477</v>
      </c>
      <c r="S17" s="14">
        <f t="shared" si="6"/>
        <v>2.6872499508650827</v>
      </c>
      <c r="T17" s="14">
        <f t="shared" si="6"/>
        <v>2.6874990660205835</v>
      </c>
      <c r="U17" s="14">
        <f t="shared" si="6"/>
        <v>2.6877489343528729</v>
      </c>
      <c r="V17" s="14">
        <f t="shared" si="6"/>
        <v>2.6879993479217958</v>
      </c>
      <c r="W17" s="14">
        <f t="shared" ref="W17:Y17" si="7">W4/W6</f>
        <v>2.6949995984275379</v>
      </c>
      <c r="X17" s="14">
        <f t="shared" si="7"/>
        <v>2.7210005184087911</v>
      </c>
      <c r="Y17" s="14">
        <f t="shared" si="7"/>
        <v>2.6819995400595888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35.883980992341669</v>
      </c>
      <c r="C18" s="94">
        <f t="shared" si="8"/>
        <v>36.244004059274978</v>
      </c>
      <c r="D18" s="94">
        <f t="shared" si="8"/>
        <v>36.631989890041055</v>
      </c>
      <c r="E18" s="94">
        <f t="shared" si="8"/>
        <v>37.030740151206146</v>
      </c>
      <c r="F18" s="94">
        <f t="shared" si="8"/>
        <v>37.151567571390238</v>
      </c>
      <c r="G18" s="94">
        <f t="shared" si="8"/>
        <v>37.753552217109181</v>
      </c>
      <c r="H18" s="94">
        <f t="shared" si="8"/>
        <v>37.800302292428171</v>
      </c>
      <c r="I18" s="94">
        <f t="shared" si="8"/>
        <v>38.171674765083786</v>
      </c>
      <c r="J18" s="94">
        <f t="shared" si="8"/>
        <v>38.911927663998028</v>
      </c>
      <c r="K18" s="94">
        <f t="shared" si="8"/>
        <v>39.975556841640916</v>
      </c>
      <c r="L18" s="94">
        <f t="shared" si="8"/>
        <v>40.626942153471525</v>
      </c>
      <c r="M18" s="94">
        <f t="shared" si="8"/>
        <v>40.457243729853381</v>
      </c>
      <c r="N18" s="94">
        <f t="shared" si="8"/>
        <v>40.803141436563848</v>
      </c>
      <c r="O18" s="94">
        <f t="shared" si="8"/>
        <v>40.925664616986559</v>
      </c>
      <c r="P18" s="94">
        <f t="shared" si="8"/>
        <v>41.034049031192971</v>
      </c>
      <c r="Q18" s="94">
        <f t="shared" si="8"/>
        <v>41.139050212543459</v>
      </c>
      <c r="R18" s="94">
        <f t="shared" ref="R18:V18" si="9">R7*1000/R4</f>
        <v>41.336884048561423</v>
      </c>
      <c r="S18" s="94">
        <f t="shared" si="9"/>
        <v>41.540417295080459</v>
      </c>
      <c r="T18" s="94">
        <f t="shared" si="9"/>
        <v>41.737413486955596</v>
      </c>
      <c r="U18" s="94">
        <f t="shared" si="9"/>
        <v>41.964722812881845</v>
      </c>
      <c r="V18" s="94">
        <f t="shared" si="9"/>
        <v>42.186222716911388</v>
      </c>
      <c r="W18" s="94">
        <f t="shared" ref="W18:Y18" si="10">W7*1000/W4</f>
        <v>42.289787557586486</v>
      </c>
      <c r="X18" s="94">
        <f t="shared" si="10"/>
        <v>42.111182547263617</v>
      </c>
      <c r="Y18" s="94">
        <f t="shared" si="10"/>
        <v>43.10772316421324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104.59879073179543</v>
      </c>
      <c r="C19" s="15">
        <f t="shared" si="11"/>
        <v>104.87600682661828</v>
      </c>
      <c r="D19" s="15">
        <f t="shared" si="11"/>
        <v>105.21823024397517</v>
      </c>
      <c r="E19" s="15">
        <f t="shared" si="11"/>
        <v>105.57466531177545</v>
      </c>
      <c r="F19" s="15">
        <f t="shared" si="11"/>
        <v>105.88196232227563</v>
      </c>
      <c r="G19" s="15">
        <f t="shared" si="11"/>
        <v>106.31398814995964</v>
      </c>
      <c r="H19" s="15">
        <f t="shared" si="11"/>
        <v>106.67247557912934</v>
      </c>
      <c r="I19" s="15">
        <f t="shared" si="11"/>
        <v>107.1478703525443</v>
      </c>
      <c r="J19" s="15">
        <f t="shared" si="11"/>
        <v>107.7082314308809</v>
      </c>
      <c r="K19" s="15">
        <f t="shared" si="11"/>
        <v>108.25378791085717</v>
      </c>
      <c r="L19" s="15">
        <f t="shared" si="11"/>
        <v>108.67705413608914</v>
      </c>
      <c r="M19" s="15">
        <f t="shared" si="11"/>
        <v>108.99183449480485</v>
      </c>
      <c r="N19" s="15">
        <f t="shared" si="11"/>
        <v>109.39320927196557</v>
      </c>
      <c r="O19" s="15">
        <f t="shared" si="11"/>
        <v>109.76263993173527</v>
      </c>
      <c r="P19" s="15">
        <f t="shared" si="11"/>
        <v>110.15589834196825</v>
      </c>
      <c r="Q19" s="15">
        <f t="shared" si="11"/>
        <v>110.58174257425431</v>
      </c>
      <c r="R19" s="15">
        <f t="shared" ref="R19:V19" si="12">R7*1000/R6</f>
        <v>111.07222588673277</v>
      </c>
      <c r="S19" s="15">
        <f t="shared" si="12"/>
        <v>111.62948433511998</v>
      </c>
      <c r="T19" s="15">
        <f t="shared" si="12"/>
        <v>112.16925976430808</v>
      </c>
      <c r="U19" s="15">
        <f t="shared" si="12"/>
        <v>112.79063902073686</v>
      </c>
      <c r="V19" s="15">
        <f t="shared" si="12"/>
        <v>113.39653915434144</v>
      </c>
      <c r="W19" s="15">
        <f t="shared" ref="W19:Y19" si="13">W7*1000/W6</f>
        <v>113.97096048528147</v>
      </c>
      <c r="X19" s="15">
        <f t="shared" si="13"/>
        <v>114.58454954191154</v>
      </c>
      <c r="Y19" s="15">
        <f t="shared" si="13"/>
        <v>115.614893699436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38.382389041328352</v>
      </c>
      <c r="D20" s="4">
        <f t="shared" si="14"/>
        <v>39.080502185448971</v>
      </c>
      <c r="E20" s="4">
        <f t="shared" si="14"/>
        <v>39.593957764001154</v>
      </c>
      <c r="F20" s="4">
        <f t="shared" si="14"/>
        <v>39.704131729539576</v>
      </c>
      <c r="G20" s="4">
        <f t="shared" si="14"/>
        <v>40.320046825392737</v>
      </c>
      <c r="H20" s="4">
        <f t="shared" si="14"/>
        <v>40.38131826211545</v>
      </c>
      <c r="I20" s="4">
        <f t="shared" si="14"/>
        <v>40.724493939218206</v>
      </c>
      <c r="J20" s="4">
        <f t="shared" si="14"/>
        <v>41.723498358288424</v>
      </c>
      <c r="K20" s="4">
        <f t="shared" si="14"/>
        <v>42.919310471141443</v>
      </c>
      <c r="L20" s="4">
        <f t="shared" si="14"/>
        <v>43.725574503456826</v>
      </c>
      <c r="M20" s="4">
        <f t="shared" si="14"/>
        <v>44.023629038146609</v>
      </c>
      <c r="N20" s="4">
        <f t="shared" si="14"/>
        <v>44.421047300464565</v>
      </c>
      <c r="O20" s="4">
        <f t="shared" si="14"/>
        <v>44.637970364951506</v>
      </c>
      <c r="P20" s="4">
        <f t="shared" si="14"/>
        <v>44.808015803104112</v>
      </c>
      <c r="Q20" s="4">
        <f t="shared" si="14"/>
        <v>44.933198169273467</v>
      </c>
      <c r="R20" s="4">
        <f t="shared" ref="R20:V20" si="15">IF(SUM(R21)=0,"",R21/R17)</f>
        <v>45.339890916918563</v>
      </c>
      <c r="S20" s="4">
        <f t="shared" si="15"/>
        <v>45.600915461499959</v>
      </c>
      <c r="T20" s="4">
        <f t="shared" si="15"/>
        <v>45.913060851452435</v>
      </c>
      <c r="U20" s="4">
        <f t="shared" si="15"/>
        <v>46.18694962820301</v>
      </c>
      <c r="V20" s="4">
        <f t="shared" si="15"/>
        <v>46.43847327404773</v>
      </c>
      <c r="W20" s="4">
        <f t="shared" ref="W20:Y20" si="16">IF(SUM(W21)=0,"",W21/W17)</f>
        <v>46.883048008948997</v>
      </c>
      <c r="X20" s="4">
        <f t="shared" si="16"/>
        <v>47.09057985316057</v>
      </c>
      <c r="Y20" s="4">
        <f t="shared" si="16"/>
        <v>48.077505811642318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111.06365865473846</v>
      </c>
      <c r="D21" s="3">
        <f t="shared" si="17"/>
        <v>112.25110318445044</v>
      </c>
      <c r="E21" s="3">
        <f t="shared" si="17"/>
        <v>112.88240046605826</v>
      </c>
      <c r="F21" s="3">
        <f t="shared" si="17"/>
        <v>113.15676981186563</v>
      </c>
      <c r="G21" s="3">
        <f t="shared" si="17"/>
        <v>113.54123595442826</v>
      </c>
      <c r="H21" s="3">
        <f t="shared" si="17"/>
        <v>113.95610418256935</v>
      </c>
      <c r="I21" s="3">
        <f t="shared" si="17"/>
        <v>114.3136323891067</v>
      </c>
      <c r="J21" s="3">
        <f t="shared" si="17"/>
        <v>115.49066024396421</v>
      </c>
      <c r="K21" s="3">
        <f t="shared" si="17"/>
        <v>116.22547126556699</v>
      </c>
      <c r="L21" s="3">
        <f t="shared" si="17"/>
        <v>116.96589444248208</v>
      </c>
      <c r="M21" s="3">
        <f t="shared" si="17"/>
        <v>118.59967826838779</v>
      </c>
      <c r="N21" s="3">
        <f t="shared" si="17"/>
        <v>119.09281374754913</v>
      </c>
      <c r="O21" s="3">
        <f t="shared" si="17"/>
        <v>119.71904462164866</v>
      </c>
      <c r="P21" s="3">
        <f t="shared" si="17"/>
        <v>120.28711156337341</v>
      </c>
      <c r="Q21" s="3">
        <f t="shared" si="17"/>
        <v>120.78041003186674</v>
      </c>
      <c r="R21" s="3">
        <f t="shared" ref="R21:V21" si="18">IF(SUM(R9)=0,"",R9*1000/R8)</f>
        <v>121.82830712851133</v>
      </c>
      <c r="S21" s="3">
        <f t="shared" si="18"/>
        <v>122.54105783331855</v>
      </c>
      <c r="T21" s="3">
        <f t="shared" si="18"/>
        <v>123.39130815642463</v>
      </c>
      <c r="U21" s="3">
        <f t="shared" si="18"/>
        <v>124.13892464421245</v>
      </c>
      <c r="V21" s="3">
        <f t="shared" si="18"/>
        <v>124.82658587912404</v>
      </c>
      <c r="W21" s="3">
        <f t="shared" ref="W21:Y21" si="19">IF(SUM(W9)=0,"",W9*1000/W8)</f>
        <v>126.34979555717653</v>
      </c>
      <c r="X21" s="3">
        <f t="shared" si="19"/>
        <v>128.13349219262048</v>
      </c>
      <c r="Y21" s="3">
        <f t="shared" si="19"/>
        <v>128.94384847403691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20858.112750041444</v>
      </c>
      <c r="C22" s="13">
        <f t="shared" si="20"/>
        <v>21530.807280403016</v>
      </c>
      <c r="D22" s="13">
        <f t="shared" si="20"/>
        <v>21930.902657066799</v>
      </c>
      <c r="E22" s="13">
        <f t="shared" si="20"/>
        <v>22176.376463791094</v>
      </c>
      <c r="F22" s="13">
        <f t="shared" si="20"/>
        <v>22653.467523788036</v>
      </c>
      <c r="G22" s="13">
        <f t="shared" si="20"/>
        <v>23756.097237473383</v>
      </c>
      <c r="H22" s="13">
        <f t="shared" si="20"/>
        <v>24694.094580333232</v>
      </c>
      <c r="I22" s="13">
        <f t="shared" si="20"/>
        <v>25541.412274051265</v>
      </c>
      <c r="J22" s="13">
        <f t="shared" si="20"/>
        <v>24914.731191829105</v>
      </c>
      <c r="K22" s="13">
        <f t="shared" si="20"/>
        <v>23256.638504267466</v>
      </c>
      <c r="L22" s="13">
        <f t="shared" si="20"/>
        <v>23182.762959788026</v>
      </c>
      <c r="M22" s="13">
        <f t="shared" si="20"/>
        <v>22722.388079822529</v>
      </c>
      <c r="N22" s="13">
        <f t="shared" si="20"/>
        <v>22391.662659234815</v>
      </c>
      <c r="O22" s="13">
        <f t="shared" si="20"/>
        <v>22278.90784388471</v>
      </c>
      <c r="P22" s="13">
        <f t="shared" si="20"/>
        <v>22696.598184855829</v>
      </c>
      <c r="Q22" s="13">
        <f t="shared" si="20"/>
        <v>23220.468422343212</v>
      </c>
      <c r="R22" s="13">
        <f t="shared" ref="R22:V22" si="21">R3*1000000/R4</f>
        <v>23965.977451740193</v>
      </c>
      <c r="S22" s="13">
        <f t="shared" si="21"/>
        <v>24406.736362510677</v>
      </c>
      <c r="T22" s="13">
        <f t="shared" si="21"/>
        <v>25443.517602655033</v>
      </c>
      <c r="U22" s="13">
        <f t="shared" si="21"/>
        <v>25696.656833037785</v>
      </c>
      <c r="V22" s="13">
        <f t="shared" si="21"/>
        <v>22745.617874810843</v>
      </c>
      <c r="W22" s="13">
        <f t="shared" ref="W22:Y22" si="22">W3*1000000/W4</f>
        <v>24520.749282904497</v>
      </c>
      <c r="X22" s="13">
        <f t="shared" si="22"/>
        <v>26709.720975461267</v>
      </c>
      <c r="Y22" s="13">
        <f t="shared" si="22"/>
        <v>27259.842982739861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60799.64681364096</v>
      </c>
      <c r="C23" s="46">
        <f t="shared" si="23"/>
        <v>62301.755833301817</v>
      </c>
      <c r="D23" s="46">
        <f t="shared" si="23"/>
        <v>62992.230893162516</v>
      </c>
      <c r="E23" s="46">
        <f t="shared" si="23"/>
        <v>63224.864354120145</v>
      </c>
      <c r="F23" s="46">
        <f t="shared" si="23"/>
        <v>64562.379237793823</v>
      </c>
      <c r="G23" s="46">
        <f t="shared" si="23"/>
        <v>66897.160449169052</v>
      </c>
      <c r="H23" s="46">
        <f t="shared" si="23"/>
        <v>69686.749610914165</v>
      </c>
      <c r="I23" s="46">
        <f t="shared" si="23"/>
        <v>71694.730393758815</v>
      </c>
      <c r="J23" s="46">
        <f t="shared" si="23"/>
        <v>68963.985963886225</v>
      </c>
      <c r="K23" s="46">
        <f t="shared" si="23"/>
        <v>62978.965424640257</v>
      </c>
      <c r="L23" s="46">
        <f t="shared" si="23"/>
        <v>62013.881716414689</v>
      </c>
      <c r="M23" s="46">
        <f t="shared" si="23"/>
        <v>61214.124656131607</v>
      </c>
      <c r="N23" s="46">
        <f t="shared" si="23"/>
        <v>60032.040499556468</v>
      </c>
      <c r="O23" s="46">
        <f t="shared" si="23"/>
        <v>59752.034881448177</v>
      </c>
      <c r="P23" s="46">
        <f t="shared" si="23"/>
        <v>60929.014352420425</v>
      </c>
      <c r="Q23" s="46">
        <f t="shared" si="23"/>
        <v>62416.605348614437</v>
      </c>
      <c r="R23" s="46">
        <f t="shared" ref="R23:V23" si="24">R3*1000000/R6</f>
        <v>64396.592108607911</v>
      </c>
      <c r="S23" s="46">
        <f t="shared" si="24"/>
        <v>65587.001090933845</v>
      </c>
      <c r="T23" s="46">
        <f t="shared" si="24"/>
        <v>68379.42979341367</v>
      </c>
      <c r="U23" s="46">
        <f t="shared" si="24"/>
        <v>69066.162019428768</v>
      </c>
      <c r="V23" s="46">
        <f t="shared" si="24"/>
        <v>61140.206015569885</v>
      </c>
      <c r="W23" s="46">
        <f t="shared" ref="W23:Y23" si="25">W3*1000000/W6</f>
        <v>66083.409470569954</v>
      </c>
      <c r="X23" s="46">
        <f t="shared" si="25"/>
        <v>72677.164620784271</v>
      </c>
      <c r="Y23" s="46">
        <f t="shared" si="25"/>
        <v>73110.886341804915</v>
      </c>
      <c r="DA23" s="11"/>
    </row>
    <row r="24" spans="1:105" ht="12" customHeight="1" x14ac:dyDescent="0.25">
      <c r="A24" s="180" t="s">
        <v>188</v>
      </c>
      <c r="B24" s="15">
        <v>1.5096406970567831</v>
      </c>
      <c r="C24" s="15">
        <v>1.5275999279467194</v>
      </c>
      <c r="D24" s="15">
        <v>1.5340618435138795</v>
      </c>
      <c r="E24" s="15">
        <v>1.5296571634143579</v>
      </c>
      <c r="F24" s="15">
        <v>1.5432473079673947</v>
      </c>
      <c r="G24" s="15">
        <v>1.5739138751645736</v>
      </c>
      <c r="H24" s="15">
        <v>1.6148226069894429</v>
      </c>
      <c r="I24" s="15">
        <v>1.6383030655273587</v>
      </c>
      <c r="J24" s="15">
        <v>1.5857776389340215</v>
      </c>
      <c r="K24" s="15">
        <v>1.4743882411239606</v>
      </c>
      <c r="L24" s="15">
        <v>1.4479450171699568</v>
      </c>
      <c r="M24" s="15">
        <v>1.42800152630655</v>
      </c>
      <c r="N24" s="15">
        <v>1.4235337862363735</v>
      </c>
      <c r="O24" s="15">
        <v>1.4319108317224694</v>
      </c>
      <c r="P24" s="15">
        <v>1.4540271841464383</v>
      </c>
      <c r="Q24" s="15">
        <v>1.4656690264663825</v>
      </c>
      <c r="R24" s="15">
        <v>1.4873358963187002</v>
      </c>
      <c r="S24" s="15">
        <v>1.4879177816375779</v>
      </c>
      <c r="T24" s="15">
        <v>1.5294001452765189</v>
      </c>
      <c r="U24" s="15">
        <v>1.5293611924512085</v>
      </c>
      <c r="V24" s="15">
        <v>1.4613443551012202</v>
      </c>
      <c r="W24" s="15">
        <v>1.5090638988767819</v>
      </c>
      <c r="X24" s="15">
        <v>1.5920288676021599</v>
      </c>
      <c r="Y24" s="15">
        <v>1.6096729567624311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2713.426946134965</v>
      </c>
      <c r="C28" s="22">
        <f t="shared" ref="C28:W28" si="26">SUM(C29:C30,C33:C34,C41:C42)</f>
        <v>2888.1648465930962</v>
      </c>
      <c r="D28" s="22">
        <f t="shared" si="26"/>
        <v>2880.412811693895</v>
      </c>
      <c r="E28" s="22">
        <f t="shared" si="26"/>
        <v>3031.0569217540847</v>
      </c>
      <c r="F28" s="22">
        <f t="shared" si="26"/>
        <v>3141.2813413585554</v>
      </c>
      <c r="G28" s="22">
        <f t="shared" si="26"/>
        <v>3301.4031814273435</v>
      </c>
      <c r="H28" s="22">
        <f t="shared" si="26"/>
        <v>3319.511092003439</v>
      </c>
      <c r="I28" s="22">
        <f t="shared" si="26"/>
        <v>3274.7969045571795</v>
      </c>
      <c r="J28" s="22">
        <f t="shared" si="26"/>
        <v>3579.1986242476351</v>
      </c>
      <c r="K28" s="22">
        <f t="shared" si="26"/>
        <v>3478.3472055030088</v>
      </c>
      <c r="L28" s="22">
        <f t="shared" si="26"/>
        <v>3635.6576096302661</v>
      </c>
      <c r="M28" s="22">
        <f t="shared" si="26"/>
        <v>3193.196646603611</v>
      </c>
      <c r="N28" s="22">
        <f t="shared" si="26"/>
        <v>3037.873516766982</v>
      </c>
      <c r="O28" s="22">
        <f t="shared" si="26"/>
        <v>2959.3440240756659</v>
      </c>
      <c r="P28" s="22">
        <f t="shared" si="26"/>
        <v>2675.521754084265</v>
      </c>
      <c r="Q28" s="22">
        <f t="shared" si="26"/>
        <v>2844.2907136715389</v>
      </c>
      <c r="R28" s="22">
        <f t="shared" si="26"/>
        <v>2944.3512467755804</v>
      </c>
      <c r="S28" s="22">
        <f t="shared" si="26"/>
        <v>2857.1265692175402</v>
      </c>
      <c r="T28" s="22">
        <f t="shared" si="26"/>
        <v>3041.5143594153046</v>
      </c>
      <c r="U28" s="22">
        <f t="shared" si="26"/>
        <v>2962.8296646603603</v>
      </c>
      <c r="V28" s="22">
        <f t="shared" si="26"/>
        <v>3217.3514187446262</v>
      </c>
      <c r="W28" s="22">
        <f t="shared" si="26"/>
        <v>3084.3521926053309</v>
      </c>
      <c r="X28" s="22">
        <f t="shared" ref="X28:Y28" si="27">SUM(X29:X30,X33:X34,X41:X42)</f>
        <v>2709.5717970765254</v>
      </c>
      <c r="Y28" s="22">
        <f t="shared" si="27"/>
        <v>2543.293465176268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553.39561478933786</v>
      </c>
      <c r="C29" s="31">
        <v>525.25468615649186</v>
      </c>
      <c r="D29" s="31">
        <v>517.0094582975064</v>
      </c>
      <c r="E29" s="31">
        <v>491.90507308684425</v>
      </c>
      <c r="F29" s="31">
        <v>483.98950988822008</v>
      </c>
      <c r="G29" s="31">
        <v>506.53955288048155</v>
      </c>
      <c r="H29" s="31">
        <v>489.14883920894238</v>
      </c>
      <c r="I29" s="31">
        <v>468.1120378331899</v>
      </c>
      <c r="J29" s="31">
        <v>494.94230438521066</v>
      </c>
      <c r="K29" s="31">
        <v>515.48658641444536</v>
      </c>
      <c r="L29" s="31">
        <v>482.21659501289759</v>
      </c>
      <c r="M29" s="31">
        <v>439.97446259673256</v>
      </c>
      <c r="N29" s="31">
        <v>439.33929492691311</v>
      </c>
      <c r="O29" s="31">
        <v>462.12940670679279</v>
      </c>
      <c r="P29" s="31">
        <v>417.51719690455707</v>
      </c>
      <c r="Q29" s="31">
        <v>434.20490111779867</v>
      </c>
      <c r="R29" s="31">
        <v>439.01332760103173</v>
      </c>
      <c r="S29" s="31">
        <v>366.14780739466892</v>
      </c>
      <c r="T29" s="31">
        <v>388.28048151332757</v>
      </c>
      <c r="U29" s="31">
        <v>349.1265692175408</v>
      </c>
      <c r="V29" s="31">
        <v>362.62639724849521</v>
      </c>
      <c r="W29" s="31">
        <v>335.85649183147029</v>
      </c>
      <c r="X29" s="31">
        <v>260.19509888220114</v>
      </c>
      <c r="Y29" s="31">
        <v>212.73250214961303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1156.5985382631125</v>
      </c>
      <c r="C30" s="98">
        <f t="shared" ref="C30:W30" si="28">SUM(C31:C32)</f>
        <v>1286.741702493551</v>
      </c>
      <c r="D30" s="98">
        <f t="shared" si="28"/>
        <v>1306.3049011177986</v>
      </c>
      <c r="E30" s="98">
        <f t="shared" si="28"/>
        <v>1385.6877042132419</v>
      </c>
      <c r="F30" s="98">
        <f t="shared" si="28"/>
        <v>1408.4190025795356</v>
      </c>
      <c r="G30" s="98">
        <f t="shared" si="28"/>
        <v>1523.6497850386932</v>
      </c>
      <c r="H30" s="98">
        <f t="shared" si="28"/>
        <v>1482.2584694754942</v>
      </c>
      <c r="I30" s="98">
        <f t="shared" si="28"/>
        <v>1490.2752364574374</v>
      </c>
      <c r="J30" s="98">
        <f t="shared" si="28"/>
        <v>1651.3725709372311</v>
      </c>
      <c r="K30" s="98">
        <f t="shared" si="28"/>
        <v>1599.5504729148752</v>
      </c>
      <c r="L30" s="98">
        <f t="shared" si="28"/>
        <v>1665.924763542562</v>
      </c>
      <c r="M30" s="98">
        <f t="shared" si="28"/>
        <v>1431.0658641444538</v>
      </c>
      <c r="N30" s="98">
        <f t="shared" si="28"/>
        <v>1252.3266552020636</v>
      </c>
      <c r="O30" s="98">
        <f t="shared" si="28"/>
        <v>1157.7776440240757</v>
      </c>
      <c r="P30" s="98">
        <f t="shared" si="28"/>
        <v>1009.8928632846088</v>
      </c>
      <c r="Q30" s="98">
        <f t="shared" si="28"/>
        <v>1116.647377472055</v>
      </c>
      <c r="R30" s="98">
        <f t="shared" si="28"/>
        <v>1200.2012037833188</v>
      </c>
      <c r="S30" s="98">
        <f t="shared" si="28"/>
        <v>1188.7693035253653</v>
      </c>
      <c r="T30" s="98">
        <f t="shared" si="28"/>
        <v>1280.3815133276009</v>
      </c>
      <c r="U30" s="98">
        <f t="shared" si="28"/>
        <v>1258.2084264832329</v>
      </c>
      <c r="V30" s="98">
        <f t="shared" si="28"/>
        <v>1444.0706792777305</v>
      </c>
      <c r="W30" s="98">
        <f t="shared" si="28"/>
        <v>1319.2797076526224</v>
      </c>
      <c r="X30" s="98">
        <f t="shared" ref="X30:Y30" si="29">SUM(X31:X32)</f>
        <v>1109.6587274290625</v>
      </c>
      <c r="Y30" s="98">
        <f t="shared" si="29"/>
        <v>1061.114015477214</v>
      </c>
      <c r="DA30" s="63"/>
    </row>
    <row r="31" spans="1:105" ht="12" customHeight="1" x14ac:dyDescent="0.25">
      <c r="A31" s="97" t="s">
        <v>74</v>
      </c>
      <c r="B31" s="98">
        <v>56.683404987102307</v>
      </c>
      <c r="C31" s="98">
        <v>56.592175408426478</v>
      </c>
      <c r="D31" s="98">
        <v>52.028374892519338</v>
      </c>
      <c r="E31" s="98">
        <v>49.567411865864138</v>
      </c>
      <c r="F31" s="98">
        <v>48.64273430782459</v>
      </c>
      <c r="G31" s="98">
        <v>53.015047291487527</v>
      </c>
      <c r="H31" s="98">
        <v>49.886156491831471</v>
      </c>
      <c r="I31" s="98">
        <v>46.918314703353388</v>
      </c>
      <c r="J31" s="98">
        <v>40.339638865004297</v>
      </c>
      <c r="K31" s="98">
        <v>29.525967325881339</v>
      </c>
      <c r="L31" s="98">
        <v>37.345915735167672</v>
      </c>
      <c r="M31" s="98">
        <v>34.275580395528813</v>
      </c>
      <c r="N31" s="98">
        <v>33.056921754084257</v>
      </c>
      <c r="O31" s="98">
        <v>40.038865004299232</v>
      </c>
      <c r="P31" s="98">
        <v>35.96732588134136</v>
      </c>
      <c r="Q31" s="98">
        <v>36.511349957007738</v>
      </c>
      <c r="R31" s="98">
        <v>48.275580395528813</v>
      </c>
      <c r="S31" s="98">
        <v>47.76414445399827</v>
      </c>
      <c r="T31" s="98">
        <v>53.84161650902837</v>
      </c>
      <c r="U31" s="98">
        <v>50.020120378331903</v>
      </c>
      <c r="V31" s="98">
        <v>55.285554600171963</v>
      </c>
      <c r="W31" s="98">
        <v>47.769733447979362</v>
      </c>
      <c r="X31" s="98">
        <v>45.35270851246775</v>
      </c>
      <c r="Y31" s="98">
        <v>49.549355116079113</v>
      </c>
      <c r="DA31" s="63" t="s">
        <v>233</v>
      </c>
    </row>
    <row r="32" spans="1:105" ht="12" customHeight="1" x14ac:dyDescent="0.25">
      <c r="A32" s="97" t="s">
        <v>196</v>
      </c>
      <c r="B32" s="98">
        <v>1099.9151332760102</v>
      </c>
      <c r="C32" s="98">
        <v>1230.1495270851244</v>
      </c>
      <c r="D32" s="98">
        <v>1254.2765262252792</v>
      </c>
      <c r="E32" s="98">
        <v>1336.1202923473777</v>
      </c>
      <c r="F32" s="98">
        <v>1359.7762682717109</v>
      </c>
      <c r="G32" s="98">
        <v>1470.6347377472057</v>
      </c>
      <c r="H32" s="98">
        <v>1432.3723129836626</v>
      </c>
      <c r="I32" s="98">
        <v>1443.3569217540839</v>
      </c>
      <c r="J32" s="98">
        <v>1611.0329320722269</v>
      </c>
      <c r="K32" s="98">
        <v>1570.0245055889939</v>
      </c>
      <c r="L32" s="98">
        <v>1628.5788478073944</v>
      </c>
      <c r="M32" s="98">
        <v>1396.790283748925</v>
      </c>
      <c r="N32" s="98">
        <v>1219.2697334479794</v>
      </c>
      <c r="O32" s="98">
        <v>1117.7387790197765</v>
      </c>
      <c r="P32" s="98">
        <v>973.92553740326741</v>
      </c>
      <c r="Q32" s="98">
        <v>1080.1360275150473</v>
      </c>
      <c r="R32" s="98">
        <v>1151.92562338779</v>
      </c>
      <c r="S32" s="98">
        <v>1141.005159071367</v>
      </c>
      <c r="T32" s="98">
        <v>1226.5398968185725</v>
      </c>
      <c r="U32" s="98">
        <v>1208.1883061049009</v>
      </c>
      <c r="V32" s="98">
        <v>1388.7851246775585</v>
      </c>
      <c r="W32" s="98">
        <v>1271.509974204643</v>
      </c>
      <c r="X32" s="98">
        <v>1064.3060189165949</v>
      </c>
      <c r="Y32" s="98">
        <v>1011.5646603611349</v>
      </c>
      <c r="DA32" s="63" t="s">
        <v>234</v>
      </c>
    </row>
    <row r="33" spans="1:105" ht="12" customHeight="1" x14ac:dyDescent="0.25">
      <c r="A33" s="73" t="s">
        <v>189</v>
      </c>
      <c r="B33" s="98">
        <v>437.76870163370592</v>
      </c>
      <c r="C33" s="98">
        <v>480.80395528804809</v>
      </c>
      <c r="D33" s="98">
        <v>474.57007738607052</v>
      </c>
      <c r="E33" s="98">
        <v>537.85468615649177</v>
      </c>
      <c r="F33" s="98">
        <v>599.91401547721409</v>
      </c>
      <c r="G33" s="98">
        <v>605.56749785038687</v>
      </c>
      <c r="H33" s="98">
        <v>630.80395528804809</v>
      </c>
      <c r="I33" s="98">
        <v>591.72398968185723</v>
      </c>
      <c r="J33" s="98">
        <v>667.47635425623389</v>
      </c>
      <c r="K33" s="98">
        <v>623.44127257093726</v>
      </c>
      <c r="L33" s="98">
        <v>708.29105760963012</v>
      </c>
      <c r="M33" s="98">
        <v>568.12123817712813</v>
      </c>
      <c r="N33" s="98">
        <v>599.2777300085985</v>
      </c>
      <c r="O33" s="98">
        <v>604.98710232158203</v>
      </c>
      <c r="P33" s="98">
        <v>534.59028374892512</v>
      </c>
      <c r="Q33" s="98">
        <v>553.98873602751507</v>
      </c>
      <c r="R33" s="98">
        <v>561.84944110060189</v>
      </c>
      <c r="S33" s="98">
        <v>554.37248495270842</v>
      </c>
      <c r="T33" s="98">
        <v>602.87016337059322</v>
      </c>
      <c r="U33" s="98">
        <v>590.15924333619944</v>
      </c>
      <c r="V33" s="98">
        <v>588.55397528933781</v>
      </c>
      <c r="W33" s="98">
        <v>593.73730766799645</v>
      </c>
      <c r="X33" s="98">
        <v>538.31714114370891</v>
      </c>
      <c r="Y33" s="98">
        <v>463.35945589229112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17.512758688705684</v>
      </c>
      <c r="C34" s="98">
        <f>SUM(C35:C40)</f>
        <v>16.860633351480143</v>
      </c>
      <c r="D34" s="98">
        <f>SUM(D35:D40)</f>
        <v>16.836199484092859</v>
      </c>
      <c r="E34" s="98">
        <f t="shared" ref="E34:G34" si="30">SUM(E35:E40)</f>
        <v>16.641272570937229</v>
      </c>
      <c r="F34" s="98">
        <f t="shared" si="30"/>
        <v>17.316509028374895</v>
      </c>
      <c r="G34" s="98">
        <f t="shared" si="30"/>
        <v>19.765176268271709</v>
      </c>
      <c r="H34" s="98">
        <f t="shared" ref="H34" si="31">SUM(H35:H40)</f>
        <v>22.310490111779874</v>
      </c>
      <c r="I34" s="98">
        <f t="shared" ref="I34" si="32">SUM(I35:I40)</f>
        <v>31.397592433361989</v>
      </c>
      <c r="J34" s="98">
        <f t="shared" ref="J34" si="33">SUM(J35:J40)</f>
        <v>32.333104041272577</v>
      </c>
      <c r="K34" s="98">
        <f t="shared" ref="K34" si="34">SUM(K35:K40)</f>
        <v>41.401719690455728</v>
      </c>
      <c r="L34" s="98">
        <f t="shared" ref="L34" si="35">SUM(L35:L40)</f>
        <v>44.40412725709372</v>
      </c>
      <c r="M34" s="98">
        <f t="shared" ref="M34" si="36">SUM(M35:M40)</f>
        <v>41.805588993981083</v>
      </c>
      <c r="N34" s="98">
        <f t="shared" ref="N34" si="37">SUM(N35:N40)</f>
        <v>48.695356835769559</v>
      </c>
      <c r="O34" s="98">
        <f t="shared" ref="O34" si="38">SUM(O35:O40)</f>
        <v>51.066981943250219</v>
      </c>
      <c r="P34" s="98">
        <f t="shared" ref="P34" si="39">SUM(P35:P40)</f>
        <v>51.113929492691312</v>
      </c>
      <c r="Q34" s="98">
        <f t="shared" ref="Q34" si="40">SUM(Q35:Q40)</f>
        <v>61.826225279449702</v>
      </c>
      <c r="R34" s="98">
        <f t="shared" ref="R34" si="41">SUM(R35:R40)</f>
        <v>66.353052450558863</v>
      </c>
      <c r="S34" s="98">
        <f t="shared" ref="S34" si="42">SUM(S35:S40)</f>
        <v>64.014789337919154</v>
      </c>
      <c r="T34" s="98">
        <f t="shared" ref="T34" si="43">SUM(T35:T40)</f>
        <v>68.044282029234751</v>
      </c>
      <c r="U34" s="98">
        <f t="shared" ref="U34" si="44">SUM(U35:U40)</f>
        <v>68.344453998280301</v>
      </c>
      <c r="V34" s="98">
        <f t="shared" ref="V34" si="45">SUM(V35:V40)</f>
        <v>74.905182062338753</v>
      </c>
      <c r="W34" s="98">
        <f t="shared" ref="W34:Y34" si="46">SUM(W35:W40)</f>
        <v>83.222107637248627</v>
      </c>
      <c r="X34" s="98">
        <f t="shared" si="46"/>
        <v>95.089909587159411</v>
      </c>
      <c r="Y34" s="98">
        <f t="shared" si="46"/>
        <v>111.11363095207686</v>
      </c>
      <c r="DA34" s="63"/>
    </row>
    <row r="35" spans="1:105" ht="12" customHeight="1" x14ac:dyDescent="0.25">
      <c r="A35" s="97" t="s">
        <v>199</v>
      </c>
      <c r="B35" s="98">
        <v>17.189939810834051</v>
      </c>
      <c r="C35" s="98">
        <v>16.426827171109199</v>
      </c>
      <c r="D35" s="98">
        <v>16.282631126397241</v>
      </c>
      <c r="E35" s="98">
        <v>15.339122957867582</v>
      </c>
      <c r="F35" s="98">
        <v>15.022613929492692</v>
      </c>
      <c r="G35" s="98">
        <v>15.952020636285472</v>
      </c>
      <c r="H35" s="98">
        <v>16.779965606190881</v>
      </c>
      <c r="I35" s="98">
        <v>23.205159071367149</v>
      </c>
      <c r="J35" s="98">
        <v>20.430696474634573</v>
      </c>
      <c r="K35" s="98">
        <v>26.702579535683579</v>
      </c>
      <c r="L35" s="98">
        <v>26.737833190025796</v>
      </c>
      <c r="M35" s="98">
        <v>22.286758383490969</v>
      </c>
      <c r="N35" s="98">
        <v>27.577987962166816</v>
      </c>
      <c r="O35" s="98">
        <v>28.252278589853823</v>
      </c>
      <c r="P35" s="98">
        <v>26.174978503869298</v>
      </c>
      <c r="Q35" s="98">
        <v>33.717798796216684</v>
      </c>
      <c r="R35" s="98">
        <v>34.418228718830591</v>
      </c>
      <c r="S35" s="98">
        <v>28.366294067067916</v>
      </c>
      <c r="T35" s="98">
        <v>29.780653482373179</v>
      </c>
      <c r="U35" s="98">
        <v>25.460103181427332</v>
      </c>
      <c r="V35" s="98">
        <v>26.000343938091142</v>
      </c>
      <c r="W35" s="98">
        <v>26.337317282889089</v>
      </c>
      <c r="X35" s="98">
        <v>23.336887360275128</v>
      </c>
      <c r="Y35" s="98">
        <v>25.042132416165089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1.0083180137583291E-2</v>
      </c>
      <c r="W36" s="98">
        <v>5.2890096405931147E-2</v>
      </c>
      <c r="X36" s="98">
        <v>0.38191302654036735</v>
      </c>
      <c r="Y36" s="98">
        <v>0.51964986867186402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0.1194325021496131</v>
      </c>
      <c r="C38" s="98">
        <v>0.1194325021496131</v>
      </c>
      <c r="D38" s="98">
        <v>0.16715391229578669</v>
      </c>
      <c r="E38" s="98">
        <v>0.2149613069647463</v>
      </c>
      <c r="F38" s="98">
        <v>0.28658641444539978</v>
      </c>
      <c r="G38" s="98">
        <v>0.460963026655202</v>
      </c>
      <c r="H38" s="98">
        <v>0.61762682717110917</v>
      </c>
      <c r="I38" s="98">
        <v>1.387618228718831</v>
      </c>
      <c r="J38" s="98">
        <v>3.150386930352536</v>
      </c>
      <c r="K38" s="98">
        <v>5.2944969905417034</v>
      </c>
      <c r="L38" s="98">
        <v>7.3465176268271701</v>
      </c>
      <c r="M38" s="98">
        <v>8.4990541702493534</v>
      </c>
      <c r="N38" s="98">
        <v>9.2040412725709366</v>
      </c>
      <c r="O38" s="98">
        <v>9.9364574376612218</v>
      </c>
      <c r="P38" s="98">
        <v>10.579363714531381</v>
      </c>
      <c r="Q38" s="98">
        <v>11.26371453138435</v>
      </c>
      <c r="R38" s="98">
        <v>11.92613929492691</v>
      </c>
      <c r="S38" s="98">
        <v>12.47944969905417</v>
      </c>
      <c r="T38" s="98">
        <v>13.38211521926053</v>
      </c>
      <c r="U38" s="98">
        <v>13.52665520206363</v>
      </c>
      <c r="V38" s="98">
        <v>13.90128976784179</v>
      </c>
      <c r="W38" s="98">
        <v>13.8475494411006</v>
      </c>
      <c r="X38" s="98">
        <v>13.89140154772141</v>
      </c>
      <c r="Y38" s="98">
        <v>13.936887360275151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0.2033863757220174</v>
      </c>
      <c r="C40" s="98">
        <v>0.31437367822133078</v>
      </c>
      <c r="D40" s="98">
        <v>0.38641444539982805</v>
      </c>
      <c r="E40" s="98">
        <v>1.087188306104901</v>
      </c>
      <c r="F40" s="98">
        <v>2.0073086844368007</v>
      </c>
      <c r="G40" s="98">
        <v>3.3521926053310391</v>
      </c>
      <c r="H40" s="98">
        <v>4.9128976784178846</v>
      </c>
      <c r="I40" s="98">
        <v>6.8048151332760094</v>
      </c>
      <c r="J40" s="98">
        <v>8.7520206362854651</v>
      </c>
      <c r="K40" s="98">
        <v>9.4046431642304462</v>
      </c>
      <c r="L40" s="98">
        <v>10.319776440240751</v>
      </c>
      <c r="M40" s="98">
        <v>11.019776440240763</v>
      </c>
      <c r="N40" s="98">
        <v>11.913327601031812</v>
      </c>
      <c r="O40" s="98">
        <v>12.878245915735171</v>
      </c>
      <c r="P40" s="98">
        <v>14.359587274290632</v>
      </c>
      <c r="Q40" s="98">
        <v>16.844711951848666</v>
      </c>
      <c r="R40" s="98">
        <v>20.00868443680136</v>
      </c>
      <c r="S40" s="98">
        <v>23.169045571797078</v>
      </c>
      <c r="T40" s="98">
        <v>24.881513327601034</v>
      </c>
      <c r="U40" s="98">
        <v>29.357695614789336</v>
      </c>
      <c r="V40" s="98">
        <v>34.993465176268238</v>
      </c>
      <c r="W40" s="98">
        <v>42.984350816853016</v>
      </c>
      <c r="X40" s="98">
        <v>57.479707652622501</v>
      </c>
      <c r="Y40" s="98">
        <v>71.614961306964759</v>
      </c>
      <c r="DA40" s="63" t="s">
        <v>241</v>
      </c>
    </row>
    <row r="41" spans="1:105" ht="12" customHeight="1" x14ac:dyDescent="0.25">
      <c r="A41" s="73" t="s">
        <v>198</v>
      </c>
      <c r="B41" s="98">
        <v>0</v>
      </c>
      <c r="C41" s="98">
        <v>0</v>
      </c>
      <c r="D41" s="98">
        <v>0</v>
      </c>
      <c r="E41" s="98">
        <v>0</v>
      </c>
      <c r="F41" s="98">
        <v>0</v>
      </c>
      <c r="G41" s="98">
        <v>0</v>
      </c>
      <c r="H41" s="98">
        <v>0</v>
      </c>
      <c r="I41" s="98">
        <v>0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98">
        <v>0</v>
      </c>
      <c r="S41" s="98">
        <v>0</v>
      </c>
      <c r="T41" s="98">
        <v>0</v>
      </c>
      <c r="U41" s="98">
        <v>0</v>
      </c>
      <c r="V41" s="98">
        <v>0</v>
      </c>
      <c r="W41" s="98">
        <v>0</v>
      </c>
      <c r="X41" s="98">
        <v>0</v>
      </c>
      <c r="Y41" s="98">
        <v>0</v>
      </c>
      <c r="DA41" s="63" t="s">
        <v>242</v>
      </c>
    </row>
    <row r="42" spans="1:105" ht="12" customHeight="1" x14ac:dyDescent="0.25">
      <c r="A42" s="32" t="s">
        <v>53</v>
      </c>
      <c r="B42" s="33">
        <v>548.15133276010317</v>
      </c>
      <c r="C42" s="33">
        <v>578.50386930352533</v>
      </c>
      <c r="D42" s="33">
        <v>565.69217540842646</v>
      </c>
      <c r="E42" s="33">
        <v>598.96818572656923</v>
      </c>
      <c r="F42" s="33">
        <v>631.64230438521065</v>
      </c>
      <c r="G42" s="33">
        <v>645.88116938950986</v>
      </c>
      <c r="H42" s="33">
        <v>694.98933791917443</v>
      </c>
      <c r="I42" s="33">
        <v>693.28804815133265</v>
      </c>
      <c r="J42" s="33">
        <v>733.07429062768699</v>
      </c>
      <c r="K42" s="33">
        <v>698.46715391229577</v>
      </c>
      <c r="L42" s="33">
        <v>734.82106620808247</v>
      </c>
      <c r="M42" s="33">
        <v>712.2294926913155</v>
      </c>
      <c r="N42" s="33">
        <v>698.23447979363709</v>
      </c>
      <c r="O42" s="33">
        <v>683.38288907996559</v>
      </c>
      <c r="P42" s="33">
        <v>662.40748065348237</v>
      </c>
      <c r="Q42" s="33">
        <v>677.62347377472054</v>
      </c>
      <c r="R42" s="33">
        <v>676.93422184006874</v>
      </c>
      <c r="S42" s="33">
        <v>683.82218400687873</v>
      </c>
      <c r="T42" s="33">
        <v>701.93791917454848</v>
      </c>
      <c r="U42" s="33">
        <v>696.99097162510748</v>
      </c>
      <c r="V42" s="33">
        <v>747.19518486672382</v>
      </c>
      <c r="W42" s="33">
        <v>752.25657781599307</v>
      </c>
      <c r="X42" s="33">
        <v>706.3109200343938</v>
      </c>
      <c r="Y42" s="33">
        <v>694.97386070507309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2713.223559759243</v>
      </c>
      <c r="C44" s="205">
        <f t="shared" si="47"/>
        <v>2887.8504729148749</v>
      </c>
      <c r="D44" s="205">
        <f t="shared" si="47"/>
        <v>2880.026397248495</v>
      </c>
      <c r="E44" s="205">
        <f t="shared" si="47"/>
        <v>3029.9697334479793</v>
      </c>
      <c r="F44" s="205">
        <f t="shared" si="47"/>
        <v>3139.2740326741191</v>
      </c>
      <c r="G44" s="205">
        <f t="shared" si="47"/>
        <v>3298.0509888220117</v>
      </c>
      <c r="H44" s="205">
        <f t="shared" si="47"/>
        <v>3314.5981943250208</v>
      </c>
      <c r="I44" s="205">
        <f t="shared" si="47"/>
        <v>3267.9920894239035</v>
      </c>
      <c r="J44" s="205">
        <f t="shared" si="47"/>
        <v>3570.4466036113504</v>
      </c>
      <c r="K44" s="205">
        <f t="shared" si="47"/>
        <v>3468.9425623387788</v>
      </c>
      <c r="L44" s="205">
        <f t="shared" si="47"/>
        <v>3625.3378331900267</v>
      </c>
      <c r="M44" s="205">
        <f t="shared" si="47"/>
        <v>3182.1768701633705</v>
      </c>
      <c r="N44" s="205">
        <f t="shared" si="47"/>
        <v>3025.9601891659504</v>
      </c>
      <c r="O44" s="205">
        <f t="shared" si="47"/>
        <v>2946.4657781599308</v>
      </c>
      <c r="P44" s="205">
        <f t="shared" si="47"/>
        <v>2661.1621668099742</v>
      </c>
      <c r="Q44" s="205">
        <f t="shared" si="47"/>
        <v>2827.4460017196907</v>
      </c>
      <c r="R44" s="205">
        <f t="shared" ref="R44:V44" si="48">SUM(R45,R50)</f>
        <v>2924.3425623387789</v>
      </c>
      <c r="S44" s="205">
        <f t="shared" si="48"/>
        <v>2833.957523645744</v>
      </c>
      <c r="T44" s="205">
        <f t="shared" si="48"/>
        <v>3016.6328460877044</v>
      </c>
      <c r="U44" s="205">
        <f t="shared" si="48"/>
        <v>2933.4719690455718</v>
      </c>
      <c r="V44" s="205">
        <f t="shared" si="48"/>
        <v>3182.3579535683593</v>
      </c>
      <c r="W44" s="205">
        <f t="shared" ref="W44:Y44" si="49">SUM(W45,W50)</f>
        <v>3041.3678417884776</v>
      </c>
      <c r="X44" s="205">
        <f t="shared" si="49"/>
        <v>2652.092089423903</v>
      </c>
      <c r="Y44" s="205">
        <f t="shared" si="49"/>
        <v>2471.6785038693033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2430.2514753890691</v>
      </c>
      <c r="C45" s="192">
        <f t="shared" si="50"/>
        <v>2592.0725120667748</v>
      </c>
      <c r="D45" s="192">
        <f t="shared" si="50"/>
        <v>2572.4665010173549</v>
      </c>
      <c r="E45" s="192">
        <f t="shared" si="50"/>
        <v>2710.2505318971889</v>
      </c>
      <c r="F45" s="192">
        <f t="shared" si="50"/>
        <v>2813.0460676351759</v>
      </c>
      <c r="G45" s="192">
        <f t="shared" si="50"/>
        <v>2961.0169407107828</v>
      </c>
      <c r="H45" s="192">
        <f t="shared" si="50"/>
        <v>2967.1816562294957</v>
      </c>
      <c r="I45" s="192">
        <f t="shared" si="50"/>
        <v>2906.4441595192002</v>
      </c>
      <c r="J45" s="192">
        <f t="shared" si="50"/>
        <v>3193.9886519486904</v>
      </c>
      <c r="K45" s="192">
        <f t="shared" si="50"/>
        <v>3081.86802426035</v>
      </c>
      <c r="L45" s="192">
        <f t="shared" si="50"/>
        <v>3234.9095278968698</v>
      </c>
      <c r="M45" s="192">
        <f t="shared" si="50"/>
        <v>2796.9710878864703</v>
      </c>
      <c r="N45" s="192">
        <f t="shared" si="50"/>
        <v>2642.0785992936089</v>
      </c>
      <c r="O45" s="192">
        <f t="shared" si="50"/>
        <v>2564.2815812139288</v>
      </c>
      <c r="P45" s="192">
        <f t="shared" si="50"/>
        <v>2281.7264230237843</v>
      </c>
      <c r="Q45" s="192">
        <f t="shared" si="50"/>
        <v>2441.7602471798682</v>
      </c>
      <c r="R45" s="192">
        <f t="shared" ref="R45:V45" si="51">SUM(R46:R49)</f>
        <v>2538.9744659733256</v>
      </c>
      <c r="S45" s="192">
        <f t="shared" si="51"/>
        <v>2450.9664005878226</v>
      </c>
      <c r="T45" s="192">
        <f t="shared" si="51"/>
        <v>2636.1105214782506</v>
      </c>
      <c r="U45" s="192">
        <f t="shared" si="51"/>
        <v>2555.2132751659478</v>
      </c>
      <c r="V45" s="192">
        <f t="shared" si="51"/>
        <v>2793.4834226713333</v>
      </c>
      <c r="W45" s="192">
        <f t="shared" ref="W45:Y45" si="52">SUM(W46:W49)</f>
        <v>2641.770088623794</v>
      </c>
      <c r="X45" s="192">
        <f t="shared" si="52"/>
        <v>2266.8785892333422</v>
      </c>
      <c r="Y45" s="192">
        <f t="shared" si="52"/>
        <v>2085.3676886279786</v>
      </c>
      <c r="DA45" s="213" t="s">
        <v>245</v>
      </c>
    </row>
    <row r="46" spans="1:105" ht="12" customHeight="1" x14ac:dyDescent="0.25">
      <c r="A46" s="97" t="s">
        <v>215</v>
      </c>
      <c r="B46" s="74">
        <v>1989.6393410648548</v>
      </c>
      <c r="C46" s="74">
        <v>2153.9777096477064</v>
      </c>
      <c r="D46" s="74">
        <v>2129.9894866759646</v>
      </c>
      <c r="E46" s="74">
        <v>2278.7517579871796</v>
      </c>
      <c r="F46" s="74">
        <v>2370.5842424374973</v>
      </c>
      <c r="G46" s="74">
        <v>2527.8950664184936</v>
      </c>
      <c r="H46" s="74">
        <v>2538.8359857102214</v>
      </c>
      <c r="I46" s="74">
        <v>2461.7790735922295</v>
      </c>
      <c r="J46" s="74">
        <v>2718.5896504483821</v>
      </c>
      <c r="K46" s="74">
        <v>2581.1511258202431</v>
      </c>
      <c r="L46" s="74">
        <v>2731.3255532514581</v>
      </c>
      <c r="M46" s="74">
        <v>2287.5178972022836</v>
      </c>
      <c r="N46" s="74">
        <v>2116.9747261212169</v>
      </c>
      <c r="O46" s="74">
        <v>2055.1957033477697</v>
      </c>
      <c r="P46" s="74">
        <v>1784.3683094338799</v>
      </c>
      <c r="Q46" s="74">
        <v>1934.983502986142</v>
      </c>
      <c r="R46" s="74">
        <v>2012.2681898528913</v>
      </c>
      <c r="S46" s="74">
        <v>1909.2803215069409</v>
      </c>
      <c r="T46" s="74">
        <v>2078.9532316211021</v>
      </c>
      <c r="U46" s="74">
        <v>2001.2976450921769</v>
      </c>
      <c r="V46" s="74">
        <v>2199.1824854753668</v>
      </c>
      <c r="W46" s="74">
        <v>2073.6950706842208</v>
      </c>
      <c r="X46" s="74">
        <v>1748.0144621217953</v>
      </c>
      <c r="Y46" s="74">
        <v>1582.9731730415842</v>
      </c>
      <c r="DA46" s="90" t="s">
        <v>246</v>
      </c>
    </row>
    <row r="47" spans="1:105" ht="12" customHeight="1" x14ac:dyDescent="0.25">
      <c r="A47" s="97" t="s">
        <v>56</v>
      </c>
      <c r="B47" s="74">
        <v>0.10314957856488899</v>
      </c>
      <c r="C47" s="74">
        <v>9.535341787880966E-2</v>
      </c>
      <c r="D47" s="74">
        <v>0.10995250396986862</v>
      </c>
      <c r="E47" s="74">
        <v>0.11286631715260945</v>
      </c>
      <c r="F47" s="74">
        <v>0.11891423078277205</v>
      </c>
      <c r="G47" s="74">
        <v>0.12556662992013312</v>
      </c>
      <c r="H47" s="74">
        <v>0.15468001318977884</v>
      </c>
      <c r="I47" s="74">
        <v>0.17988574757120818</v>
      </c>
      <c r="J47" s="74">
        <v>0.20130175290109165</v>
      </c>
      <c r="K47" s="74">
        <v>0.21430810623941596</v>
      </c>
      <c r="L47" s="74">
        <v>0.23828329425340145</v>
      </c>
      <c r="M47" s="74">
        <v>0.23510725324467255</v>
      </c>
      <c r="N47" s="74">
        <v>0.26339318288826746</v>
      </c>
      <c r="O47" s="74">
        <v>0.24441898207307292</v>
      </c>
      <c r="P47" s="74">
        <v>0.26571023638290803</v>
      </c>
      <c r="Q47" s="74">
        <v>0.25463978229866779</v>
      </c>
      <c r="R47" s="74">
        <v>0.25111211325118138</v>
      </c>
      <c r="S47" s="74">
        <v>0.24212388171084234</v>
      </c>
      <c r="T47" s="74">
        <v>0.23587404607842188</v>
      </c>
      <c r="U47" s="74">
        <v>0.2384650492414549</v>
      </c>
      <c r="V47" s="74">
        <v>0.24301579477561172</v>
      </c>
      <c r="W47" s="74">
        <v>0.23013521993207961</v>
      </c>
      <c r="X47" s="74">
        <v>0.24943397103605958</v>
      </c>
      <c r="Y47" s="74">
        <v>0.28066367111863449</v>
      </c>
      <c r="DA47" s="90" t="s">
        <v>247</v>
      </c>
    </row>
    <row r="48" spans="1:105" ht="12" customHeight="1" x14ac:dyDescent="0.25">
      <c r="A48" s="97" t="s">
        <v>55</v>
      </c>
      <c r="B48" s="74">
        <v>385.14007617455138</v>
      </c>
      <c r="C48" s="74">
        <v>382.51036263825983</v>
      </c>
      <c r="D48" s="74">
        <v>386.37155837347376</v>
      </c>
      <c r="E48" s="74">
        <v>373.90394736334389</v>
      </c>
      <c r="F48" s="74">
        <v>384.00199870682337</v>
      </c>
      <c r="G48" s="74">
        <v>375.17949018050837</v>
      </c>
      <c r="H48" s="74">
        <v>370.4859183945826</v>
      </c>
      <c r="I48" s="74">
        <v>384.58873648241132</v>
      </c>
      <c r="J48" s="74">
        <v>414.73961753227286</v>
      </c>
      <c r="K48" s="74">
        <v>438.7201725630589</v>
      </c>
      <c r="L48" s="74">
        <v>440.93322775882166</v>
      </c>
      <c r="M48" s="74">
        <v>446.35288869861347</v>
      </c>
      <c r="N48" s="74">
        <v>461.21142529681566</v>
      </c>
      <c r="O48" s="74">
        <v>447.25482024249391</v>
      </c>
      <c r="P48" s="74">
        <v>433.90863318291247</v>
      </c>
      <c r="Q48" s="74">
        <v>442.29146988493466</v>
      </c>
      <c r="R48" s="74">
        <v>461.44935231500926</v>
      </c>
      <c r="S48" s="74">
        <v>475.27601246179432</v>
      </c>
      <c r="T48" s="74">
        <v>489.11913897022453</v>
      </c>
      <c r="U48" s="74">
        <v>486.30744424916554</v>
      </c>
      <c r="V48" s="74">
        <v>523.07834043701178</v>
      </c>
      <c r="W48" s="74">
        <v>496.88085967353697</v>
      </c>
      <c r="X48" s="74">
        <v>453.69667308569854</v>
      </c>
      <c r="Y48" s="74">
        <v>439.10283804686208</v>
      </c>
      <c r="DA48" s="90" t="s">
        <v>248</v>
      </c>
    </row>
    <row r="49" spans="1:105" ht="12" customHeight="1" x14ac:dyDescent="0.25">
      <c r="A49" s="107" t="s">
        <v>54</v>
      </c>
      <c r="B49" s="193">
        <v>55.368908571098139</v>
      </c>
      <c r="C49" s="193">
        <v>55.489086362929854</v>
      </c>
      <c r="D49" s="193">
        <v>55.995503463946463</v>
      </c>
      <c r="E49" s="193">
        <v>57.481960229512985</v>
      </c>
      <c r="F49" s="193">
        <v>58.340912260072457</v>
      </c>
      <c r="G49" s="193">
        <v>57.816817481860795</v>
      </c>
      <c r="H49" s="193">
        <v>57.705072111501771</v>
      </c>
      <c r="I49" s="193">
        <v>59.896463696988647</v>
      </c>
      <c r="J49" s="193">
        <v>60.458082215134176</v>
      </c>
      <c r="K49" s="193">
        <v>61.782417770808564</v>
      </c>
      <c r="L49" s="193">
        <v>62.412463592336124</v>
      </c>
      <c r="M49" s="193">
        <v>62.865194732328334</v>
      </c>
      <c r="N49" s="193">
        <v>63.629054692688136</v>
      </c>
      <c r="O49" s="193">
        <v>61.586638641592046</v>
      </c>
      <c r="P49" s="193">
        <v>63.183770170609208</v>
      </c>
      <c r="Q49" s="193">
        <v>64.230634526492977</v>
      </c>
      <c r="R49" s="193">
        <v>65.005811692174021</v>
      </c>
      <c r="S49" s="193">
        <v>66.167942737376535</v>
      </c>
      <c r="T49" s="193">
        <v>67.802276840845309</v>
      </c>
      <c r="U49" s="193">
        <v>67.369720775363888</v>
      </c>
      <c r="V49" s="193">
        <v>70.979580964178993</v>
      </c>
      <c r="W49" s="193">
        <v>70.964023046104302</v>
      </c>
      <c r="X49" s="193">
        <v>64.918020054812089</v>
      </c>
      <c r="Y49" s="193">
        <v>63.011013868413706</v>
      </c>
      <c r="DA49" s="214" t="s">
        <v>249</v>
      </c>
    </row>
    <row r="50" spans="1:105" ht="12" customHeight="1" x14ac:dyDescent="0.25">
      <c r="A50" s="209" t="s">
        <v>58</v>
      </c>
      <c r="B50" s="77">
        <v>282.97208437017395</v>
      </c>
      <c r="C50" s="77">
        <v>295.77796084809995</v>
      </c>
      <c r="D50" s="77">
        <v>307.55989623114027</v>
      </c>
      <c r="E50" s="77">
        <v>319.71920155079027</v>
      </c>
      <c r="F50" s="77">
        <v>326.22796503894341</v>
      </c>
      <c r="G50" s="77">
        <v>337.0340481112288</v>
      </c>
      <c r="H50" s="77">
        <v>347.41653809552508</v>
      </c>
      <c r="I50" s="77">
        <v>361.54792990470344</v>
      </c>
      <c r="J50" s="77">
        <v>376.45795166265987</v>
      </c>
      <c r="K50" s="77">
        <v>387.07453807842876</v>
      </c>
      <c r="L50" s="77">
        <v>390.42830529315677</v>
      </c>
      <c r="M50" s="77">
        <v>385.20578227690038</v>
      </c>
      <c r="N50" s="77">
        <v>383.88158987234124</v>
      </c>
      <c r="O50" s="77">
        <v>382.18419694600186</v>
      </c>
      <c r="P50" s="77">
        <v>379.43574378618979</v>
      </c>
      <c r="Q50" s="77">
        <v>385.68575453982271</v>
      </c>
      <c r="R50" s="77">
        <v>385.36809636545331</v>
      </c>
      <c r="S50" s="77">
        <v>382.9911230579213</v>
      </c>
      <c r="T50" s="77">
        <v>380.52232460945368</v>
      </c>
      <c r="U50" s="77">
        <v>378.25869387962393</v>
      </c>
      <c r="V50" s="77">
        <v>388.87453089702592</v>
      </c>
      <c r="W50" s="77">
        <v>399.59775316468335</v>
      </c>
      <c r="X50" s="77">
        <v>385.21350019056086</v>
      </c>
      <c r="Y50" s="77">
        <v>386.31081524132475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0.89570631459676575</v>
      </c>
      <c r="C53" s="195">
        <f t="shared" si="56"/>
        <v>0.89757850566634279</v>
      </c>
      <c r="D53" s="195">
        <f t="shared" si="56"/>
        <v>0.8932093481764698</v>
      </c>
      <c r="E53" s="195">
        <f t="shared" si="56"/>
        <v>0.89448105767480279</v>
      </c>
      <c r="F53" s="195">
        <f t="shared" si="56"/>
        <v>0.89608171773362089</v>
      </c>
      <c r="G53" s="195">
        <f t="shared" si="56"/>
        <v>0.89780811477641531</v>
      </c>
      <c r="H53" s="195">
        <f t="shared" si="56"/>
        <v>0.89518592670135921</v>
      </c>
      <c r="I53" s="195">
        <f t="shared" si="56"/>
        <v>0.88936695071118166</v>
      </c>
      <c r="J53" s="195">
        <f t="shared" si="56"/>
        <v>0.89456278346751095</v>
      </c>
      <c r="K53" s="195">
        <f t="shared" si="56"/>
        <v>0.88841713832890301</v>
      </c>
      <c r="L53" s="195">
        <f t="shared" si="56"/>
        <v>0.89230567653067272</v>
      </c>
      <c r="M53" s="195">
        <f t="shared" si="56"/>
        <v>0.87894897172792152</v>
      </c>
      <c r="N53" s="195">
        <f t="shared" si="56"/>
        <v>0.87313726358767751</v>
      </c>
      <c r="O53" s="195">
        <f t="shared" si="56"/>
        <v>0.87029063776037607</v>
      </c>
      <c r="P53" s="195">
        <f t="shared" si="56"/>
        <v>0.85741727861664574</v>
      </c>
      <c r="Q53" s="195">
        <f t="shared" si="56"/>
        <v>0.86359217671876198</v>
      </c>
      <c r="R53" s="195">
        <f t="shared" ref="R53:V53" si="57">IF(R45=0,0,R45/R$44)</f>
        <v>0.86822060406724355</v>
      </c>
      <c r="S53" s="195">
        <f t="shared" si="57"/>
        <v>0.86485643491042075</v>
      </c>
      <c r="T53" s="195">
        <f t="shared" si="57"/>
        <v>0.87385858869005018</v>
      </c>
      <c r="U53" s="195">
        <f t="shared" si="57"/>
        <v>0.87105426679679732</v>
      </c>
      <c r="V53" s="195">
        <f t="shared" si="57"/>
        <v>0.87780302009678601</v>
      </c>
      <c r="W53" s="195">
        <f t="shared" ref="W53:Y53" si="58">IF(W45=0,0,W45/W$44)</f>
        <v>0.86861248821198167</v>
      </c>
      <c r="X53" s="195">
        <f t="shared" si="58"/>
        <v>0.85475108435083103</v>
      </c>
      <c r="Y53" s="195">
        <f t="shared" si="58"/>
        <v>0.84370507141743067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0.73331198010141296</v>
      </c>
      <c r="C54" s="196">
        <f t="shared" si="59"/>
        <v>0.74587577502708158</v>
      </c>
      <c r="D54" s="196">
        <f t="shared" si="59"/>
        <v>0.73957290416188659</v>
      </c>
      <c r="E54" s="196">
        <f t="shared" si="59"/>
        <v>0.75207079887034223</v>
      </c>
      <c r="F54" s="196">
        <f t="shared" si="59"/>
        <v>0.75513772221349185</v>
      </c>
      <c r="G54" s="196">
        <f t="shared" si="59"/>
        <v>0.76648149922066544</v>
      </c>
      <c r="H54" s="196">
        <f t="shared" si="59"/>
        <v>0.7659558826940186</v>
      </c>
      <c r="I54" s="196">
        <f t="shared" si="59"/>
        <v>0.75330019358345601</v>
      </c>
      <c r="J54" s="196">
        <f t="shared" si="59"/>
        <v>0.76141445378251782</v>
      </c>
      <c r="K54" s="196">
        <f t="shared" si="59"/>
        <v>0.74407433373010878</v>
      </c>
      <c r="L54" s="196">
        <f t="shared" si="59"/>
        <v>0.75339890485408789</v>
      </c>
      <c r="M54" s="196">
        <f t="shared" si="59"/>
        <v>0.71885315949922179</v>
      </c>
      <c r="N54" s="196">
        <f t="shared" si="59"/>
        <v>0.69960428881409753</v>
      </c>
      <c r="O54" s="196">
        <f t="shared" si="59"/>
        <v>0.69751215798312793</v>
      </c>
      <c r="P54" s="196">
        <f t="shared" si="59"/>
        <v>0.67052219954444303</v>
      </c>
      <c r="Q54" s="196">
        <f t="shared" si="59"/>
        <v>0.68435736767714006</v>
      </c>
      <c r="R54" s="196">
        <f t="shared" ref="R54:V54" si="60">IF(R46=0,0,R46/R$44)</f>
        <v>0.68810959966453289</v>
      </c>
      <c r="S54" s="196">
        <f t="shared" si="60"/>
        <v>0.67371522176195064</v>
      </c>
      <c r="T54" s="196">
        <f t="shared" si="60"/>
        <v>0.68916349376667219</v>
      </c>
      <c r="U54" s="196">
        <f t="shared" si="60"/>
        <v>0.68222831723301414</v>
      </c>
      <c r="V54" s="196">
        <f t="shared" si="60"/>
        <v>0.69105440606058677</v>
      </c>
      <c r="W54" s="196">
        <f t="shared" ref="W54:Y54" si="61">IF(W46=0,0,W46/W$44)</f>
        <v>0.68182974850710054</v>
      </c>
      <c r="X54" s="196">
        <f t="shared" si="61"/>
        <v>0.65910775462608662</v>
      </c>
      <c r="Y54" s="196">
        <f t="shared" si="61"/>
        <v>0.64044460902318401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3.8017353267432904E-5</v>
      </c>
      <c r="C55" s="197">
        <f t="shared" si="62"/>
        <v>3.3018821013459164E-5</v>
      </c>
      <c r="D55" s="197">
        <f t="shared" si="62"/>
        <v>3.8177602842430364E-5</v>
      </c>
      <c r="E55" s="197">
        <f t="shared" si="62"/>
        <v>3.7249981709940149E-5</v>
      </c>
      <c r="F55" s="197">
        <f t="shared" si="62"/>
        <v>3.787953187427785E-5</v>
      </c>
      <c r="G55" s="197">
        <f t="shared" si="62"/>
        <v>3.8072980176993157E-5</v>
      </c>
      <c r="H55" s="197">
        <f t="shared" si="62"/>
        <v>4.6666293807378847E-5</v>
      </c>
      <c r="I55" s="197">
        <f t="shared" si="62"/>
        <v>5.5044731642211304E-5</v>
      </c>
      <c r="J55" s="197">
        <f t="shared" si="62"/>
        <v>5.6379992547006231E-5</v>
      </c>
      <c r="K55" s="197">
        <f t="shared" si="62"/>
        <v>6.1779087542726085E-5</v>
      </c>
      <c r="L55" s="197">
        <f t="shared" si="62"/>
        <v>6.5727197082686762E-5</v>
      </c>
      <c r="M55" s="197">
        <f t="shared" si="62"/>
        <v>7.3882522197014872E-5</v>
      </c>
      <c r="N55" s="197">
        <f t="shared" si="62"/>
        <v>8.7044497092629268E-5</v>
      </c>
      <c r="O55" s="197">
        <f t="shared" si="62"/>
        <v>8.2953273676137067E-5</v>
      </c>
      <c r="P55" s="197">
        <f t="shared" si="62"/>
        <v>9.9847442480900723E-5</v>
      </c>
      <c r="Q55" s="197">
        <f t="shared" si="62"/>
        <v>9.0059998367357833E-5</v>
      </c>
      <c r="R55" s="197">
        <f t="shared" ref="R55:V55" si="63">IF(R47=0,0,R47/R$44)</f>
        <v>8.5869595609329503E-5</v>
      </c>
      <c r="S55" s="197">
        <f t="shared" si="63"/>
        <v>8.543666575473655E-5</v>
      </c>
      <c r="T55" s="197">
        <f t="shared" si="63"/>
        <v>7.8191168137789401E-5</v>
      </c>
      <c r="U55" s="197">
        <f t="shared" si="63"/>
        <v>8.1291061158167931E-5</v>
      </c>
      <c r="V55" s="197">
        <f t="shared" si="63"/>
        <v>7.6363438155383978E-5</v>
      </c>
      <c r="W55" s="197">
        <f t="shared" ref="W55:Y55" si="64">IF(W47=0,0,W47/W$44)</f>
        <v>7.5668328168008943E-5</v>
      </c>
      <c r="X55" s="197">
        <f t="shared" si="64"/>
        <v>9.4051775966136423E-5</v>
      </c>
      <c r="Y55" s="197">
        <f t="shared" si="64"/>
        <v>1.1355185177977959E-4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0.14194925987179866</v>
      </c>
      <c r="C56" s="197">
        <f t="shared" si="65"/>
        <v>0.13245504440961237</v>
      </c>
      <c r="D56" s="197">
        <f t="shared" si="65"/>
        <v>0.13415556147075716</v>
      </c>
      <c r="E56" s="197">
        <f t="shared" si="65"/>
        <v>0.12340187535070088</v>
      </c>
      <c r="F56" s="197">
        <f t="shared" si="65"/>
        <v>0.1223219109609619</v>
      </c>
      <c r="G56" s="197">
        <f t="shared" si="65"/>
        <v>0.11375794111494737</v>
      </c>
      <c r="H56" s="197">
        <f t="shared" si="65"/>
        <v>0.11177400598024151</v>
      </c>
      <c r="I56" s="197">
        <f t="shared" si="65"/>
        <v>0.11768349676458623</v>
      </c>
      <c r="J56" s="197">
        <f t="shared" si="65"/>
        <v>0.11615903094945655</v>
      </c>
      <c r="K56" s="197">
        <f t="shared" si="65"/>
        <v>0.12647086674945449</v>
      </c>
      <c r="L56" s="197">
        <f t="shared" si="65"/>
        <v>0.12162541756028108</v>
      </c>
      <c r="M56" s="197">
        <f t="shared" si="65"/>
        <v>0.14026652411551782</v>
      </c>
      <c r="N56" s="197">
        <f t="shared" si="65"/>
        <v>0.15241820660698779</v>
      </c>
      <c r="O56" s="197">
        <f t="shared" si="65"/>
        <v>0.15179365854430685</v>
      </c>
      <c r="P56" s="197">
        <f t="shared" si="65"/>
        <v>0.16305230797078915</v>
      </c>
      <c r="Q56" s="197">
        <f t="shared" si="65"/>
        <v>0.15642791042372764</v>
      </c>
      <c r="R56" s="197">
        <f t="shared" ref="R56:V56" si="66">IF(R48=0,0,R48/R$44)</f>
        <v>0.15779592933392847</v>
      </c>
      <c r="S56" s="197">
        <f t="shared" si="66"/>
        <v>0.16770752860486618</v>
      </c>
      <c r="T56" s="197">
        <f t="shared" si="66"/>
        <v>0.16214075889433052</v>
      </c>
      <c r="U56" s="197">
        <f t="shared" si="66"/>
        <v>0.1657787936550113</v>
      </c>
      <c r="V56" s="197">
        <f t="shared" si="66"/>
        <v>0.16436816601680118</v>
      </c>
      <c r="W56" s="197">
        <f t="shared" ref="W56:Y56" si="67">IF(W48=0,0,W48/W$44)</f>
        <v>0.16337414134731759</v>
      </c>
      <c r="X56" s="197">
        <f t="shared" si="67"/>
        <v>0.17107123651360545</v>
      </c>
      <c r="Y56" s="197">
        <f t="shared" si="67"/>
        <v>0.17765370267996666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2.0407057270286744E-2</v>
      </c>
      <c r="C57" s="198">
        <f t="shared" si="68"/>
        <v>1.9214667408635429E-2</v>
      </c>
      <c r="D57" s="198">
        <f t="shared" si="68"/>
        <v>1.9442704940983584E-2</v>
      </c>
      <c r="E57" s="198">
        <f t="shared" si="68"/>
        <v>1.8971133472049873E-2</v>
      </c>
      <c r="F57" s="198">
        <f t="shared" si="68"/>
        <v>1.858420502729291E-2</v>
      </c>
      <c r="G57" s="198">
        <f t="shared" si="68"/>
        <v>1.7530601460625579E-2</v>
      </c>
      <c r="H57" s="198">
        <f t="shared" si="68"/>
        <v>1.7409371733291712E-2</v>
      </c>
      <c r="I57" s="198">
        <f t="shared" si="68"/>
        <v>1.832821563149728E-2</v>
      </c>
      <c r="J57" s="198">
        <f t="shared" si="68"/>
        <v>1.6932918742989595E-2</v>
      </c>
      <c r="K57" s="198">
        <f t="shared" si="68"/>
        <v>1.7810158761797007E-2</v>
      </c>
      <c r="L57" s="198">
        <f t="shared" si="68"/>
        <v>1.7215626919220881E-2</v>
      </c>
      <c r="M57" s="198">
        <f t="shared" si="68"/>
        <v>1.9755405590984917E-2</v>
      </c>
      <c r="N57" s="198">
        <f t="shared" si="68"/>
        <v>2.102772366949953E-2</v>
      </c>
      <c r="O57" s="198">
        <f t="shared" si="68"/>
        <v>2.0901867959265057E-2</v>
      </c>
      <c r="P57" s="198">
        <f t="shared" si="68"/>
        <v>2.3742923658932723E-2</v>
      </c>
      <c r="Q57" s="198">
        <f t="shared" si="68"/>
        <v>2.2716838619526968E-2</v>
      </c>
      <c r="R57" s="198">
        <f t="shared" ref="R57:V57" si="69">IF(R49=0,0,R49/R$44)</f>
        <v>2.2229205473173027E-2</v>
      </c>
      <c r="S57" s="198">
        <f t="shared" si="69"/>
        <v>2.3348247877849206E-2</v>
      </c>
      <c r="T57" s="198">
        <f t="shared" si="69"/>
        <v>2.2476144860909618E-2</v>
      </c>
      <c r="U57" s="198">
        <f t="shared" si="69"/>
        <v>2.2965864847613718E-2</v>
      </c>
      <c r="V57" s="198">
        <f t="shared" si="69"/>
        <v>2.230408458124266E-2</v>
      </c>
      <c r="W57" s="198">
        <f t="shared" ref="W57:Y57" si="70">IF(W49=0,0,W49/W$44)</f>
        <v>2.333293002939555E-2</v>
      </c>
      <c r="X57" s="198">
        <f t="shared" si="70"/>
        <v>2.447804143517272E-2</v>
      </c>
      <c r="Y57" s="198">
        <f t="shared" si="70"/>
        <v>2.5493207862500221E-2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0.10429368540323429</v>
      </c>
      <c r="C58" s="195">
        <f t="shared" si="71"/>
        <v>0.10242149433365715</v>
      </c>
      <c r="D58" s="195">
        <f t="shared" si="71"/>
        <v>0.10679065182353026</v>
      </c>
      <c r="E58" s="195">
        <f t="shared" si="71"/>
        <v>0.10551894232519714</v>
      </c>
      <c r="F58" s="195">
        <f t="shared" si="71"/>
        <v>0.10391828226637913</v>
      </c>
      <c r="G58" s="195">
        <f t="shared" si="71"/>
        <v>0.10219188522358462</v>
      </c>
      <c r="H58" s="195">
        <f t="shared" si="71"/>
        <v>0.10481407329864077</v>
      </c>
      <c r="I58" s="195">
        <f t="shared" si="71"/>
        <v>0.11063304928881842</v>
      </c>
      <c r="J58" s="195">
        <f t="shared" si="71"/>
        <v>0.105437216532489</v>
      </c>
      <c r="K58" s="195">
        <f t="shared" si="71"/>
        <v>0.111582861671097</v>
      </c>
      <c r="L58" s="195">
        <f t="shared" si="71"/>
        <v>0.10769432346932727</v>
      </c>
      <c r="M58" s="195">
        <f t="shared" si="71"/>
        <v>0.12105102827207848</v>
      </c>
      <c r="N58" s="195">
        <f t="shared" si="71"/>
        <v>0.1268627364123224</v>
      </c>
      <c r="O58" s="195">
        <f t="shared" si="71"/>
        <v>0.12970936223962393</v>
      </c>
      <c r="P58" s="195">
        <f t="shared" si="71"/>
        <v>0.14258272138335423</v>
      </c>
      <c r="Q58" s="195">
        <f t="shared" si="71"/>
        <v>0.13640782328123807</v>
      </c>
      <c r="R58" s="195">
        <f t="shared" ref="R58:V58" si="72">IF(R50=0,0,R50/R$44)</f>
        <v>0.13177939593275639</v>
      </c>
      <c r="S58" s="195">
        <f t="shared" si="72"/>
        <v>0.1351435650895792</v>
      </c>
      <c r="T58" s="195">
        <f t="shared" si="72"/>
        <v>0.12614141130994982</v>
      </c>
      <c r="U58" s="195">
        <f t="shared" si="72"/>
        <v>0.12894573320320268</v>
      </c>
      <c r="V58" s="195">
        <f t="shared" si="72"/>
        <v>0.12219697990321396</v>
      </c>
      <c r="W58" s="195">
        <f t="shared" ref="W58:Y58" si="73">IF(W50=0,0,W50/W$44)</f>
        <v>0.1313875117880183</v>
      </c>
      <c r="X58" s="195">
        <f t="shared" si="73"/>
        <v>0.145248915649169</v>
      </c>
      <c r="Y58" s="195">
        <f t="shared" si="73"/>
        <v>0.15629492858256941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6953.6313397652257</v>
      </c>
      <c r="C62" s="22">
        <v>7358.7946148851079</v>
      </c>
      <c r="D62" s="22">
        <v>7348.8258598500679</v>
      </c>
      <c r="E62" s="22">
        <v>7636.5720392739659</v>
      </c>
      <c r="F62" s="22">
        <v>7890.1097661007161</v>
      </c>
      <c r="G62" s="22">
        <v>8335.7823909105537</v>
      </c>
      <c r="H62" s="22">
        <v>8169.3239842142812</v>
      </c>
      <c r="I62" s="22">
        <v>8004.7293187230416</v>
      </c>
      <c r="J62" s="22">
        <v>8805.2657904041189</v>
      </c>
      <c r="K62" s="22">
        <v>8625.9680104874933</v>
      </c>
      <c r="L62" s="22">
        <v>8860.3926897109741</v>
      </c>
      <c r="M62" s="22">
        <v>7640.9637000608182</v>
      </c>
      <c r="N62" s="22">
        <v>7162.0604052084564</v>
      </c>
      <c r="O62" s="22">
        <v>6997.644742524657</v>
      </c>
      <c r="P62" s="22">
        <v>6173.0829800524034</v>
      </c>
      <c r="Q62" s="22">
        <v>6584.578542399413</v>
      </c>
      <c r="R62" s="22">
        <v>6881.9219618611269</v>
      </c>
      <c r="S62" s="22">
        <v>6536.3671241667698</v>
      </c>
      <c r="T62" s="22">
        <v>6993.1735581889752</v>
      </c>
      <c r="U62" s="22">
        <v>6730.1300500181142</v>
      </c>
      <c r="V62" s="22">
        <v>7359.3482283946778</v>
      </c>
      <c r="W62" s="22">
        <v>6885.3689031911172</v>
      </c>
      <c r="X62" s="22">
        <v>5826.7634162737113</v>
      </c>
      <c r="Y62" s="22">
        <v>5271.0881976237979</v>
      </c>
      <c r="DA62" s="57" t="s">
        <v>251</v>
      </c>
    </row>
    <row r="63" spans="1:105" ht="12" customHeight="1" x14ac:dyDescent="0.25">
      <c r="A63" s="30" t="s">
        <v>51</v>
      </c>
      <c r="B63" s="31">
        <v>2360.1465098852259</v>
      </c>
      <c r="C63" s="31">
        <v>2245.3293263251066</v>
      </c>
      <c r="D63" s="31">
        <v>2213.5582793700678</v>
      </c>
      <c r="E63" s="31">
        <v>2104.2869108739651</v>
      </c>
      <c r="F63" s="31">
        <v>2168.8654267807156</v>
      </c>
      <c r="G63" s="31">
        <v>2232.798950470552</v>
      </c>
      <c r="H63" s="31">
        <v>2151.1336294142802</v>
      </c>
      <c r="I63" s="31">
        <v>2045.9540360430415</v>
      </c>
      <c r="J63" s="31">
        <v>2183.4591462041199</v>
      </c>
      <c r="K63" s="31">
        <v>2272.570955047493</v>
      </c>
      <c r="L63" s="31">
        <v>2108.5730495509752</v>
      </c>
      <c r="M63" s="31">
        <v>1932.8504475008183</v>
      </c>
      <c r="N63" s="31">
        <v>1923.0915224484559</v>
      </c>
      <c r="O63" s="31">
        <v>2035.1388746046564</v>
      </c>
      <c r="P63" s="31">
        <v>1838.2674784924034</v>
      </c>
      <c r="Q63" s="31">
        <v>1884.8490289594135</v>
      </c>
      <c r="R63" s="31">
        <v>1917.3179955811268</v>
      </c>
      <c r="S63" s="31">
        <v>1620.44131172677</v>
      </c>
      <c r="T63" s="31">
        <v>1682.4434598289754</v>
      </c>
      <c r="U63" s="31">
        <v>1520.8165967381133</v>
      </c>
      <c r="V63" s="31">
        <v>1585.1900306757511</v>
      </c>
      <c r="W63" s="31">
        <v>1471.5185824145262</v>
      </c>
      <c r="X63" s="31">
        <v>1181.3254430045015</v>
      </c>
      <c r="Y63" s="31">
        <v>959.65973037315575</v>
      </c>
      <c r="DA63" s="59" t="s">
        <v>252</v>
      </c>
    </row>
    <row r="64" spans="1:105" ht="12" customHeight="1" x14ac:dyDescent="0.25">
      <c r="A64" s="73" t="s">
        <v>75</v>
      </c>
      <c r="B64" s="98">
        <v>3565.2559798799998</v>
      </c>
      <c r="C64" s="98">
        <v>3984.1554585600006</v>
      </c>
      <c r="D64" s="98">
        <v>4020.59985048</v>
      </c>
      <c r="E64" s="98">
        <v>4268.9748384000004</v>
      </c>
      <c r="F64" s="98">
        <v>4312.1694193200001</v>
      </c>
      <c r="G64" s="98">
        <v>4680.6296504400007</v>
      </c>
      <c r="H64" s="98">
        <v>4536.5613048000005</v>
      </c>
      <c r="I64" s="98">
        <v>4568.9370526800003</v>
      </c>
      <c r="J64" s="98">
        <v>5054.0416541999994</v>
      </c>
      <c r="K64" s="98">
        <v>4889.0614363200002</v>
      </c>
      <c r="L64" s="98">
        <v>5088.1892871599994</v>
      </c>
      <c r="M64" s="98">
        <v>4373.7130425599998</v>
      </c>
      <c r="N64" s="98">
        <v>3831.3884667599996</v>
      </c>
      <c r="O64" s="98">
        <v>3541.5153079199999</v>
      </c>
      <c r="P64" s="98">
        <v>3079.1726229600004</v>
      </c>
      <c r="Q64" s="98">
        <v>3398.523651</v>
      </c>
      <c r="R64" s="98">
        <v>3644.9349206399997</v>
      </c>
      <c r="S64" s="98">
        <v>3613.8186025199998</v>
      </c>
      <c r="T64" s="98">
        <v>3894.7117935600004</v>
      </c>
      <c r="U64" s="98">
        <v>3823.1504913600006</v>
      </c>
      <c r="V64" s="98">
        <v>4391.7656810400013</v>
      </c>
      <c r="W64" s="98">
        <v>4019.2832199600007</v>
      </c>
      <c r="X64" s="98">
        <v>3381.0414713999999</v>
      </c>
      <c r="Y64" s="98">
        <v>3223.0921867199995</v>
      </c>
      <c r="DA64" s="63"/>
    </row>
    <row r="65" spans="1:105" ht="12" customHeight="1" x14ac:dyDescent="0.25">
      <c r="A65" s="97" t="s">
        <v>74</v>
      </c>
      <c r="B65" s="98">
        <v>149.75023247999999</v>
      </c>
      <c r="C65" s="98">
        <v>149.50921572000001</v>
      </c>
      <c r="D65" s="98">
        <v>137.45224440000001</v>
      </c>
      <c r="E65" s="98">
        <v>130.95069803999999</v>
      </c>
      <c r="F65" s="98">
        <v>128.50781940000002</v>
      </c>
      <c r="G65" s="98">
        <v>140.05890540000001</v>
      </c>
      <c r="H65" s="98">
        <v>131.79278016000004</v>
      </c>
      <c r="I65" s="98">
        <v>123.9521256</v>
      </c>
      <c r="J65" s="98">
        <v>106.57211400000001</v>
      </c>
      <c r="K65" s="98">
        <v>78.00379092</v>
      </c>
      <c r="L65" s="98">
        <v>98.663084280000021</v>
      </c>
      <c r="M65" s="98">
        <v>90.551655000000039</v>
      </c>
      <c r="N65" s="98">
        <v>87.332116319999997</v>
      </c>
      <c r="O65" s="98">
        <v>105.77750832000004</v>
      </c>
      <c r="P65" s="98">
        <v>95.021028000000015</v>
      </c>
      <c r="Q65" s="98">
        <v>96.458269320000014</v>
      </c>
      <c r="R65" s="98">
        <v>127.53784620000005</v>
      </c>
      <c r="S65" s="98">
        <v>126.18669851999999</v>
      </c>
      <c r="T65" s="98">
        <v>142.24259448000001</v>
      </c>
      <c r="U65" s="98">
        <v>132.14669544000003</v>
      </c>
      <c r="V65" s="98">
        <v>146.05729236000002</v>
      </c>
      <c r="W65" s="98">
        <v>126.20146392000002</v>
      </c>
      <c r="X65" s="98">
        <v>119.81599632</v>
      </c>
      <c r="Y65" s="98">
        <v>130.90299444000004</v>
      </c>
      <c r="DA65" s="63" t="s">
        <v>253</v>
      </c>
    </row>
    <row r="66" spans="1:105" ht="12" customHeight="1" x14ac:dyDescent="0.25">
      <c r="A66" s="97" t="s">
        <v>196</v>
      </c>
      <c r="B66" s="98">
        <v>3415.5057474</v>
      </c>
      <c r="C66" s="98">
        <v>3834.6462428400005</v>
      </c>
      <c r="D66" s="98">
        <v>3883.1476060800001</v>
      </c>
      <c r="E66" s="98">
        <v>4138.0241403600003</v>
      </c>
      <c r="F66" s="98">
        <v>4183.6615999200003</v>
      </c>
      <c r="G66" s="98">
        <v>4540.5707450400005</v>
      </c>
      <c r="H66" s="98">
        <v>4404.7685246400006</v>
      </c>
      <c r="I66" s="98">
        <v>4444.9849270800005</v>
      </c>
      <c r="J66" s="98">
        <v>4947.4695401999998</v>
      </c>
      <c r="K66" s="98">
        <v>4811.0576454000002</v>
      </c>
      <c r="L66" s="98">
        <v>4989.5262028799989</v>
      </c>
      <c r="M66" s="98">
        <v>4283.1613875599996</v>
      </c>
      <c r="N66" s="98">
        <v>3744.0563504399997</v>
      </c>
      <c r="O66" s="98">
        <v>3435.7377996</v>
      </c>
      <c r="P66" s="98">
        <v>2984.1515949600002</v>
      </c>
      <c r="Q66" s="98">
        <v>3302.06538168</v>
      </c>
      <c r="R66" s="98">
        <v>3517.3970744399999</v>
      </c>
      <c r="S66" s="98">
        <v>3487.6319039999998</v>
      </c>
      <c r="T66" s="98">
        <v>3752.4691990800002</v>
      </c>
      <c r="U66" s="98">
        <v>3691.0037959200008</v>
      </c>
      <c r="V66" s="98">
        <v>4245.708388680001</v>
      </c>
      <c r="W66" s="98">
        <v>3893.0817560400005</v>
      </c>
      <c r="X66" s="98">
        <v>3261.2254750799998</v>
      </c>
      <c r="Y66" s="98">
        <v>3092.1891922799996</v>
      </c>
      <c r="DA66" s="63" t="s">
        <v>254</v>
      </c>
    </row>
    <row r="67" spans="1:105" ht="12" customHeight="1" x14ac:dyDescent="0.25">
      <c r="A67" s="73" t="s">
        <v>189</v>
      </c>
      <c r="B67" s="98">
        <v>1028.2288500000002</v>
      </c>
      <c r="C67" s="98">
        <v>1129.3098299999999</v>
      </c>
      <c r="D67" s="98">
        <v>1114.6677300000001</v>
      </c>
      <c r="E67" s="98">
        <v>1263.3102899999999</v>
      </c>
      <c r="F67" s="98">
        <v>1409.0749200000002</v>
      </c>
      <c r="G67" s="98">
        <v>1422.3537900000001</v>
      </c>
      <c r="H67" s="98">
        <v>1481.62905</v>
      </c>
      <c r="I67" s="98">
        <v>1389.8382300000001</v>
      </c>
      <c r="J67" s="98">
        <v>1567.7649900000001</v>
      </c>
      <c r="K67" s="98">
        <v>1464.3356191200003</v>
      </c>
      <c r="L67" s="98">
        <v>1663.6303529999998</v>
      </c>
      <c r="M67" s="98">
        <v>1334.4002100000002</v>
      </c>
      <c r="N67" s="98">
        <v>1407.5804160000002</v>
      </c>
      <c r="O67" s="98">
        <v>1420.99056</v>
      </c>
      <c r="P67" s="98">
        <v>1255.6428785999999</v>
      </c>
      <c r="Q67" s="98">
        <v>1301.2058624400001</v>
      </c>
      <c r="R67" s="98">
        <v>1319.6690456400001</v>
      </c>
      <c r="S67" s="98">
        <v>1302.1072099199998</v>
      </c>
      <c r="T67" s="98">
        <v>1416.0183047999999</v>
      </c>
      <c r="U67" s="98">
        <v>1386.16296192</v>
      </c>
      <c r="V67" s="98">
        <v>1382.3925166789254</v>
      </c>
      <c r="W67" s="98">
        <v>1394.5671008165903</v>
      </c>
      <c r="X67" s="98">
        <v>1264.3965018692097</v>
      </c>
      <c r="Y67" s="98">
        <v>1088.3362805306429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6953.6313397652266</v>
      </c>
      <c r="C78" s="203">
        <f t="shared" si="74"/>
        <v>7358.7946148851079</v>
      </c>
      <c r="D78" s="203">
        <f t="shared" si="74"/>
        <v>7348.825859850067</v>
      </c>
      <c r="E78" s="203">
        <f t="shared" si="74"/>
        <v>7636.5720392739659</v>
      </c>
      <c r="F78" s="203">
        <f t="shared" si="74"/>
        <v>7890.1097661007188</v>
      </c>
      <c r="G78" s="203">
        <f t="shared" si="74"/>
        <v>8335.78239091055</v>
      </c>
      <c r="H78" s="203">
        <f t="shared" si="74"/>
        <v>8169.3239842142784</v>
      </c>
      <c r="I78" s="203">
        <f t="shared" si="74"/>
        <v>8004.7293187230434</v>
      </c>
      <c r="J78" s="203">
        <f t="shared" si="74"/>
        <v>8805.2657904041207</v>
      </c>
      <c r="K78" s="203">
        <f t="shared" si="74"/>
        <v>8625.9680104874915</v>
      </c>
      <c r="L78" s="203">
        <f t="shared" si="74"/>
        <v>8860.3926897109759</v>
      </c>
      <c r="M78" s="203">
        <f t="shared" si="74"/>
        <v>7640.9637000608182</v>
      </c>
      <c r="N78" s="203">
        <f t="shared" si="74"/>
        <v>7162.0604052084554</v>
      </c>
      <c r="O78" s="203">
        <f t="shared" si="74"/>
        <v>6997.6447425246561</v>
      </c>
      <c r="P78" s="203">
        <f t="shared" si="74"/>
        <v>6173.0829800524034</v>
      </c>
      <c r="Q78" s="203">
        <f t="shared" si="74"/>
        <v>6584.5785423994148</v>
      </c>
      <c r="R78" s="203">
        <f t="shared" ref="R78:V78" si="75">R79+R84</f>
        <v>6881.9219618611269</v>
      </c>
      <c r="S78" s="203">
        <f t="shared" si="75"/>
        <v>6536.3671241667707</v>
      </c>
      <c r="T78" s="203">
        <f t="shared" si="75"/>
        <v>6993.173558188977</v>
      </c>
      <c r="U78" s="203">
        <f t="shared" si="75"/>
        <v>6730.1300500181151</v>
      </c>
      <c r="V78" s="203">
        <f t="shared" si="75"/>
        <v>7359.3482283946823</v>
      </c>
      <c r="W78" s="203">
        <f t="shared" ref="W78:Y78" si="76">W79+W84</f>
        <v>6885.3689031911154</v>
      </c>
      <c r="X78" s="203">
        <f t="shared" si="76"/>
        <v>5826.7634162737095</v>
      </c>
      <c r="Y78" s="203">
        <f t="shared" si="76"/>
        <v>5271.088197623797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6953.6313397652266</v>
      </c>
      <c r="C79" s="192">
        <f t="shared" si="77"/>
        <v>7358.7946148851079</v>
      </c>
      <c r="D79" s="192">
        <f t="shared" si="77"/>
        <v>7348.825859850067</v>
      </c>
      <c r="E79" s="192">
        <f t="shared" si="77"/>
        <v>7636.5720392739659</v>
      </c>
      <c r="F79" s="192">
        <f t="shared" si="77"/>
        <v>7890.1097661007188</v>
      </c>
      <c r="G79" s="192">
        <f t="shared" si="77"/>
        <v>8335.78239091055</v>
      </c>
      <c r="H79" s="192">
        <f t="shared" si="77"/>
        <v>8169.3239842142784</v>
      </c>
      <c r="I79" s="192">
        <f t="shared" si="77"/>
        <v>8004.7293187230434</v>
      </c>
      <c r="J79" s="192">
        <f t="shared" si="77"/>
        <v>8805.2657904041207</v>
      </c>
      <c r="K79" s="192">
        <f t="shared" si="77"/>
        <v>8625.9680104874915</v>
      </c>
      <c r="L79" s="192">
        <f t="shared" si="77"/>
        <v>8860.3926897109759</v>
      </c>
      <c r="M79" s="192">
        <f t="shared" si="77"/>
        <v>7640.9637000608182</v>
      </c>
      <c r="N79" s="192">
        <f t="shared" si="77"/>
        <v>7162.0604052084554</v>
      </c>
      <c r="O79" s="192">
        <f t="shared" si="77"/>
        <v>6997.6447425246561</v>
      </c>
      <c r="P79" s="192">
        <f t="shared" si="77"/>
        <v>6173.0829800524034</v>
      </c>
      <c r="Q79" s="192">
        <f t="shared" si="77"/>
        <v>6584.5785423994148</v>
      </c>
      <c r="R79" s="192">
        <f t="shared" ref="R79:V79" si="78">SUM(R80:R83)</f>
        <v>6881.9219618611269</v>
      </c>
      <c r="S79" s="192">
        <f t="shared" si="78"/>
        <v>6536.3671241667707</v>
      </c>
      <c r="T79" s="192">
        <f t="shared" si="78"/>
        <v>6993.173558188977</v>
      </c>
      <c r="U79" s="192">
        <f t="shared" si="78"/>
        <v>6730.1300500181151</v>
      </c>
      <c r="V79" s="192">
        <f t="shared" si="78"/>
        <v>7359.3482283946823</v>
      </c>
      <c r="W79" s="192">
        <f t="shared" ref="W79:Y79" si="79">SUM(W80:W83)</f>
        <v>6885.3689031911154</v>
      </c>
      <c r="X79" s="192">
        <f t="shared" si="79"/>
        <v>5826.7634162737095</v>
      </c>
      <c r="Y79" s="192">
        <f t="shared" si="79"/>
        <v>5271.088197623797</v>
      </c>
      <c r="DA79" s="213" t="s">
        <v>265</v>
      </c>
    </row>
    <row r="80" spans="1:105" ht="12" customHeight="1" x14ac:dyDescent="0.25">
      <c r="A80" s="97" t="s">
        <v>57</v>
      </c>
      <c r="B80" s="74">
        <v>6014.7360064752393</v>
      </c>
      <c r="C80" s="74">
        <v>6423.5280153127669</v>
      </c>
      <c r="D80" s="74">
        <v>6393.2623323531116</v>
      </c>
      <c r="E80" s="74">
        <v>6713.1656044719693</v>
      </c>
      <c r="F80" s="74">
        <v>6944.1869106125869</v>
      </c>
      <c r="G80" s="74">
        <v>7408.8387554604142</v>
      </c>
      <c r="H80" s="74">
        <v>7271.6342127100361</v>
      </c>
      <c r="I80" s="74">
        <v>7069.0378144319602</v>
      </c>
      <c r="J80" s="74">
        <v>7793.3923534688547</v>
      </c>
      <c r="K80" s="74">
        <v>7540.4845673744303</v>
      </c>
      <c r="L80" s="74">
        <v>7781.7696401504527</v>
      </c>
      <c r="M80" s="74">
        <v>6550.0511868422591</v>
      </c>
      <c r="N80" s="74">
        <v>6041.2301950764449</v>
      </c>
      <c r="O80" s="74">
        <v>5919.0117064050428</v>
      </c>
      <c r="P80" s="74">
        <v>5135.9485378560221</v>
      </c>
      <c r="Q80" s="74">
        <v>5526.6638679557163</v>
      </c>
      <c r="R80" s="74">
        <v>5769.047097107783</v>
      </c>
      <c r="S80" s="74">
        <v>5387.3374148980238</v>
      </c>
      <c r="T80" s="74">
        <v>5814.4621243464271</v>
      </c>
      <c r="U80" s="74">
        <v>5560.674122260496</v>
      </c>
      <c r="V80" s="74">
        <v>6093.7581533641942</v>
      </c>
      <c r="W80" s="74">
        <v>5701.9321478162583</v>
      </c>
      <c r="X80" s="74">
        <v>4761.5662073099729</v>
      </c>
      <c r="Y80" s="74">
        <v>4253.0650337557254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916.4127901692126</v>
      </c>
      <c r="C82" s="74">
        <v>911.94077900873617</v>
      </c>
      <c r="D82" s="74">
        <v>931.87471452836348</v>
      </c>
      <c r="E82" s="74">
        <v>897.23918750989083</v>
      </c>
      <c r="F82" s="74">
        <v>917.49868310587578</v>
      </c>
      <c r="G82" s="74">
        <v>899.54719607097843</v>
      </c>
      <c r="H82" s="74">
        <v>869.36828266043779</v>
      </c>
      <c r="I82" s="74">
        <v>907.29988440378327</v>
      </c>
      <c r="J82" s="74">
        <v>982.43586045090535</v>
      </c>
      <c r="K82" s="74">
        <v>1056.2571113920148</v>
      </c>
      <c r="L82" s="74">
        <v>1046.701505774508</v>
      </c>
      <c r="M82" s="74">
        <v>1058.6390236873071</v>
      </c>
      <c r="N82" s="74">
        <v>1088.6374768469825</v>
      </c>
      <c r="O82" s="74">
        <v>1046.0368712725553</v>
      </c>
      <c r="P82" s="74">
        <v>1004.4630585998796</v>
      </c>
      <c r="Q82" s="74">
        <v>1025.0324429100986</v>
      </c>
      <c r="R82" s="74">
        <v>1078.8149260197445</v>
      </c>
      <c r="S82" s="74">
        <v>1113.1008309358924</v>
      </c>
      <c r="T82" s="74">
        <v>1141.4231967804346</v>
      </c>
      <c r="U82" s="74">
        <v>1132.2583614826847</v>
      </c>
      <c r="V82" s="74">
        <v>1228.1365611969793</v>
      </c>
      <c r="W82" s="74">
        <v>1146.1824244326849</v>
      </c>
      <c r="X82" s="74">
        <v>1028.7691857141729</v>
      </c>
      <c r="Y82" s="74">
        <v>984.70206516770031</v>
      </c>
      <c r="DA82" s="90" t="s">
        <v>268</v>
      </c>
    </row>
    <row r="83" spans="1:105" ht="12" customHeight="1" x14ac:dyDescent="0.25">
      <c r="A83" s="107" t="s">
        <v>54</v>
      </c>
      <c r="B83" s="193">
        <v>22.482543120774494</v>
      </c>
      <c r="C83" s="193">
        <v>23.325820563604633</v>
      </c>
      <c r="D83" s="193">
        <v>23.688812968591989</v>
      </c>
      <c r="E83" s="193">
        <v>26.167247292105554</v>
      </c>
      <c r="F83" s="193">
        <v>28.424172382256522</v>
      </c>
      <c r="G83" s="193">
        <v>27.396439379157787</v>
      </c>
      <c r="H83" s="193">
        <v>28.321488843804293</v>
      </c>
      <c r="I83" s="193">
        <v>28.391619887300202</v>
      </c>
      <c r="J83" s="193">
        <v>29.437576484360406</v>
      </c>
      <c r="K83" s="193">
        <v>29.226331721047206</v>
      </c>
      <c r="L83" s="193">
        <v>31.921543786014254</v>
      </c>
      <c r="M83" s="193">
        <v>32.273489531251499</v>
      </c>
      <c r="N83" s="193">
        <v>32.192733285028268</v>
      </c>
      <c r="O83" s="193">
        <v>32.596164847057167</v>
      </c>
      <c r="P83" s="193">
        <v>32.671383596502054</v>
      </c>
      <c r="Q83" s="193">
        <v>32.882231533600084</v>
      </c>
      <c r="R83" s="193">
        <v>34.059938733599978</v>
      </c>
      <c r="S83" s="193">
        <v>35.928878332855199</v>
      </c>
      <c r="T83" s="193">
        <v>37.28823706211525</v>
      </c>
      <c r="U83" s="193">
        <v>37.197566274934431</v>
      </c>
      <c r="V83" s="193">
        <v>37.453513833508268</v>
      </c>
      <c r="W83" s="193">
        <v>37.254330942171315</v>
      </c>
      <c r="X83" s="193">
        <v>36.428023249564006</v>
      </c>
      <c r="Y83" s="193">
        <v>33.321098700371536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0.8649776947591693</v>
      </c>
      <c r="C88" s="196">
        <f t="shared" si="86"/>
        <v>0.87290491873757192</v>
      </c>
      <c r="D88" s="196">
        <f t="shared" si="86"/>
        <v>0.86997058499948576</v>
      </c>
      <c r="E88" s="196">
        <f t="shared" si="86"/>
        <v>0.87908102875831862</v>
      </c>
      <c r="F88" s="196">
        <f t="shared" si="86"/>
        <v>0.88011283955107689</v>
      </c>
      <c r="G88" s="196">
        <f t="shared" si="86"/>
        <v>0.88879944413365597</v>
      </c>
      <c r="H88" s="196">
        <f t="shared" si="86"/>
        <v>0.89011455865395184</v>
      </c>
      <c r="I88" s="196">
        <f t="shared" si="86"/>
        <v>0.88310766460241164</v>
      </c>
      <c r="J88" s="196">
        <f t="shared" si="86"/>
        <v>0.88508314671909227</v>
      </c>
      <c r="K88" s="196">
        <f t="shared" si="86"/>
        <v>0.87416097047968122</v>
      </c>
      <c r="L88" s="196">
        <f t="shared" si="86"/>
        <v>0.8782646449955811</v>
      </c>
      <c r="M88" s="196">
        <f t="shared" si="86"/>
        <v>0.8572284130586989</v>
      </c>
      <c r="N88" s="196">
        <f t="shared" si="86"/>
        <v>0.84350450195632098</v>
      </c>
      <c r="O88" s="196">
        <f t="shared" si="86"/>
        <v>0.84585770272606653</v>
      </c>
      <c r="P88" s="196">
        <f t="shared" si="86"/>
        <v>0.8319908471103078</v>
      </c>
      <c r="Q88" s="196">
        <f t="shared" si="86"/>
        <v>0.83933448927192911</v>
      </c>
      <c r="R88" s="196">
        <f t="shared" ref="R88:V88" si="87">IF(R80=0,0,R80/R$78)</f>
        <v>0.83829010690316208</v>
      </c>
      <c r="S88" s="196">
        <f t="shared" si="87"/>
        <v>0.82420973494275374</v>
      </c>
      <c r="T88" s="196">
        <f t="shared" si="87"/>
        <v>0.83144827966377532</v>
      </c>
      <c r="U88" s="196">
        <f t="shared" si="87"/>
        <v>0.82623576081498284</v>
      </c>
      <c r="V88" s="196">
        <f t="shared" si="87"/>
        <v>0.82802959776418195</v>
      </c>
      <c r="W88" s="196">
        <f t="shared" ref="W88:Y88" si="88">IF(W80=0,0,W80/W$78)</f>
        <v>0.82812297031370719</v>
      </c>
      <c r="X88" s="196">
        <f t="shared" si="88"/>
        <v>0.81718886921189882</v>
      </c>
      <c r="Y88" s="196">
        <f t="shared" si="88"/>
        <v>0.80686660406725963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0.13178909628535948</v>
      </c>
      <c r="C90" s="197">
        <f t="shared" si="92"/>
        <v>0.12392529303156455</v>
      </c>
      <c r="D90" s="197">
        <f t="shared" si="92"/>
        <v>0.12680593230812737</v>
      </c>
      <c r="E90" s="197">
        <f t="shared" si="92"/>
        <v>0.11749240141983841</v>
      </c>
      <c r="F90" s="197">
        <f t="shared" si="92"/>
        <v>0.11628465386474621</v>
      </c>
      <c r="G90" s="197">
        <f t="shared" si="92"/>
        <v>0.10791394903156984</v>
      </c>
      <c r="H90" s="197">
        <f t="shared" si="92"/>
        <v>0.10641863198721616</v>
      </c>
      <c r="I90" s="197">
        <f t="shared" si="92"/>
        <v>0.11334547968806527</v>
      </c>
      <c r="J90" s="197">
        <f t="shared" si="92"/>
        <v>0.1115736746438197</v>
      </c>
      <c r="K90" s="197">
        <f t="shared" si="92"/>
        <v>0.12245084958671451</v>
      </c>
      <c r="L90" s="197">
        <f t="shared" si="92"/>
        <v>0.1181326316371934</v>
      </c>
      <c r="M90" s="197">
        <f t="shared" si="92"/>
        <v>0.13854784098488532</v>
      </c>
      <c r="N90" s="197">
        <f t="shared" si="92"/>
        <v>0.15200059972341118</v>
      </c>
      <c r="O90" s="197">
        <f t="shared" si="92"/>
        <v>0.14948413498556076</v>
      </c>
      <c r="P90" s="197">
        <f t="shared" si="92"/>
        <v>0.16271659750009593</v>
      </c>
      <c r="Q90" s="197">
        <f t="shared" si="92"/>
        <v>0.15567168594158459</v>
      </c>
      <c r="R90" s="197">
        <f t="shared" ref="R90:V90" si="93">IF(R82=0,0,R82/R$78)</f>
        <v>0.15676070318704877</v>
      </c>
      <c r="S90" s="197">
        <f t="shared" si="93"/>
        <v>0.17029349939975807</v>
      </c>
      <c r="T90" s="197">
        <f t="shared" si="93"/>
        <v>0.16321962944046095</v>
      </c>
      <c r="U90" s="197">
        <f t="shared" si="93"/>
        <v>0.16823721875621661</v>
      </c>
      <c r="V90" s="197">
        <f t="shared" si="93"/>
        <v>0.16688115891274743</v>
      </c>
      <c r="W90" s="197">
        <f t="shared" ref="W90:Y90" si="94">IF(W82=0,0,W82/W$78)</f>
        <v>0.16646637827952421</v>
      </c>
      <c r="X90" s="197">
        <f t="shared" si="94"/>
        <v>0.17655928552734754</v>
      </c>
      <c r="Y90" s="197">
        <f t="shared" si="94"/>
        <v>0.18681191212311782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3.2332089554712525E-3</v>
      </c>
      <c r="C91" s="198">
        <f t="shared" si="95"/>
        <v>3.169788230863516E-3</v>
      </c>
      <c r="D91" s="198">
        <f t="shared" si="95"/>
        <v>3.2234826923869028E-3</v>
      </c>
      <c r="E91" s="198">
        <f t="shared" si="95"/>
        <v>3.4265698218429118E-3</v>
      </c>
      <c r="F91" s="198">
        <f t="shared" si="95"/>
        <v>3.6025065841769283E-3</v>
      </c>
      <c r="G91" s="198">
        <f t="shared" si="95"/>
        <v>3.2866068347742901E-3</v>
      </c>
      <c r="H91" s="198">
        <f t="shared" si="95"/>
        <v>3.4668093588319402E-3</v>
      </c>
      <c r="I91" s="198">
        <f t="shared" si="95"/>
        <v>3.5468557095231527E-3</v>
      </c>
      <c r="J91" s="198">
        <f t="shared" si="95"/>
        <v>3.3431786370879506E-3</v>
      </c>
      <c r="K91" s="198">
        <f t="shared" si="95"/>
        <v>3.388179933604402E-3</v>
      </c>
      <c r="L91" s="198">
        <f t="shared" si="95"/>
        <v>3.6027233672253334E-3</v>
      </c>
      <c r="M91" s="198">
        <f t="shared" si="95"/>
        <v>4.2237459564157618E-3</v>
      </c>
      <c r="N91" s="198">
        <f t="shared" si="95"/>
        <v>4.4948983202678363E-3</v>
      </c>
      <c r="O91" s="198">
        <f t="shared" si="95"/>
        <v>4.6581622883726031E-3</v>
      </c>
      <c r="P91" s="198">
        <f t="shared" si="95"/>
        <v>5.2925553895963838E-3</v>
      </c>
      <c r="Q91" s="198">
        <f t="shared" si="95"/>
        <v>4.9938247864863084E-3</v>
      </c>
      <c r="R91" s="198">
        <f t="shared" ref="R91:V91" si="96">IF(R83=0,0,R83/R$78)</f>
        <v>4.949189909789228E-3</v>
      </c>
      <c r="S91" s="198">
        <f t="shared" si="96"/>
        <v>5.496765657488259E-3</v>
      </c>
      <c r="T91" s="198">
        <f t="shared" si="96"/>
        <v>5.3320908957637525E-3</v>
      </c>
      <c r="U91" s="198">
        <f t="shared" si="96"/>
        <v>5.5270204288005269E-3</v>
      </c>
      <c r="V91" s="198">
        <f t="shared" si="96"/>
        <v>5.089243323070489E-3</v>
      </c>
      <c r="W91" s="198">
        <f t="shared" ref="W91:Y91" si="97">IF(W83=0,0,W83/W$78)</f>
        <v>5.4106514067685327E-3</v>
      </c>
      <c r="X91" s="198">
        <f t="shared" si="97"/>
        <v>6.25184526075373E-3</v>
      </c>
      <c r="Y91" s="198">
        <f t="shared" si="97"/>
        <v>6.321483809622587E-3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24348.902690936251</v>
      </c>
      <c r="C96" s="203">
        <f t="shared" si="101"/>
        <v>25355.965869626922</v>
      </c>
      <c r="D96" s="203">
        <f t="shared" si="101"/>
        <v>24670.346198067156</v>
      </c>
      <c r="E96" s="203">
        <f t="shared" si="101"/>
        <v>25343.159366423675</v>
      </c>
      <c r="F96" s="203">
        <f t="shared" si="101"/>
        <v>25826.917472156834</v>
      </c>
      <c r="G96" s="203">
        <f t="shared" si="101"/>
        <v>26269.463759947019</v>
      </c>
      <c r="H96" s="203">
        <f t="shared" si="101"/>
        <v>25850.912287854844</v>
      </c>
      <c r="I96" s="203">
        <f t="shared" si="101"/>
        <v>24581.110700780053</v>
      </c>
      <c r="J96" s="203">
        <f t="shared" si="101"/>
        <v>25784.056023605623</v>
      </c>
      <c r="K96" s="203">
        <f t="shared" si="101"/>
        <v>24163.506959979444</v>
      </c>
      <c r="L96" s="203">
        <f t="shared" si="101"/>
        <v>24791.06155565787</v>
      </c>
      <c r="M96" s="203">
        <f t="shared" si="101"/>
        <v>21812.316222949521</v>
      </c>
      <c r="N96" s="203">
        <f t="shared" si="101"/>
        <v>20558.644149780754</v>
      </c>
      <c r="O96" s="203">
        <f t="shared" si="101"/>
        <v>19937.000228068213</v>
      </c>
      <c r="P96" s="203">
        <f t="shared" si="101"/>
        <v>17914.205555436576</v>
      </c>
      <c r="Q96" s="203">
        <f t="shared" si="101"/>
        <v>18896.336547352043</v>
      </c>
      <c r="R96" s="203">
        <f t="shared" si="101"/>
        <v>19335.513049015175</v>
      </c>
      <c r="S96" s="203">
        <f t="shared" si="101"/>
        <v>18455.089565535342</v>
      </c>
      <c r="T96" s="203">
        <f t="shared" si="101"/>
        <v>19417.606411388184</v>
      </c>
      <c r="U96" s="203">
        <f t="shared" si="101"/>
        <v>18560.773304825401</v>
      </c>
      <c r="V96" s="203">
        <f t="shared" si="101"/>
        <v>19846.999180076022</v>
      </c>
      <c r="W96" s="203">
        <f t="shared" si="101"/>
        <v>18813.328376173929</v>
      </c>
      <c r="X96" s="203">
        <f t="shared" ref="X96:Y96" si="102">X44*11630*1000/X$6</f>
        <v>16282.803609645567</v>
      </c>
      <c r="Y96" s="203">
        <f t="shared" si="102"/>
        <v>14625.301708698977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21809.46589377378</v>
      </c>
      <c r="C97" s="192">
        <f t="shared" si="103"/>
        <v>22758.969954986525</v>
      </c>
      <c r="D97" s="192">
        <f t="shared" si="103"/>
        <v>22035.783846863415</v>
      </c>
      <c r="E97" s="192">
        <f t="shared" si="103"/>
        <v>22668.975994899738</v>
      </c>
      <c r="F97" s="192">
        <f t="shared" si="103"/>
        <v>23143.02857221476</v>
      </c>
      <c r="G97" s="192">
        <f t="shared" si="103"/>
        <v>23584.937734505391</v>
      </c>
      <c r="H97" s="192">
        <f t="shared" si="103"/>
        <v>23141.372872478893</v>
      </c>
      <c r="I97" s="192">
        <f t="shared" si="103"/>
        <v>21861.627469046751</v>
      </c>
      <c r="J97" s="192">
        <f t="shared" si="103"/>
        <v>23065.456925558887</v>
      </c>
      <c r="K97" s="192">
        <f t="shared" si="103"/>
        <v>21467.273705375468</v>
      </c>
      <c r="L97" s="192">
        <f t="shared" si="103"/>
        <v>22121.204953334847</v>
      </c>
      <c r="M97" s="192">
        <f t="shared" si="103"/>
        <v>19171.912915165743</v>
      </c>
      <c r="N97" s="192">
        <f t="shared" si="103"/>
        <v>17950.518296012386</v>
      </c>
      <c r="O97" s="192">
        <f t="shared" si="103"/>
        <v>17350.984643514246</v>
      </c>
      <c r="P97" s="192">
        <f t="shared" si="103"/>
        <v>15359.949375921626</v>
      </c>
      <c r="Q97" s="192">
        <f t="shared" si="103"/>
        <v>16318.728410938045</v>
      </c>
      <c r="R97" s="192">
        <f t="shared" si="103"/>
        <v>16787.490819366027</v>
      </c>
      <c r="S97" s="192">
        <f t="shared" si="103"/>
        <v>15961.002967601402</v>
      </c>
      <c r="T97" s="192">
        <f t="shared" si="103"/>
        <v>16968.242134394546</v>
      </c>
      <c r="U97" s="192">
        <f t="shared" si="103"/>
        <v>16167.440782216259</v>
      </c>
      <c r="V97" s="192">
        <f t="shared" si="103"/>
        <v>17421.755820129165</v>
      </c>
      <c r="W97" s="192">
        <f t="shared" si="103"/>
        <v>16341.491972377518</v>
      </c>
      <c r="X97" s="192">
        <f t="shared" ref="X97:Y97" si="104">X45*11630*1000/X$6</f>
        <v>13917.744041616175</v>
      </c>
      <c r="Y97" s="192">
        <f t="shared" si="104"/>
        <v>12339.441222639342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17855.342045587084</v>
      </c>
      <c r="C98" s="74">
        <f t="shared" si="105"/>
        <v>18912.400694568212</v>
      </c>
      <c r="D98" s="74">
        <f t="shared" si="105"/>
        <v>18245.519584383681</v>
      </c>
      <c r="E98" s="74">
        <f t="shared" si="105"/>
        <v>19059.85011060465</v>
      </c>
      <c r="F98" s="74">
        <f t="shared" si="105"/>
        <v>19502.879631720345</v>
      </c>
      <c r="G98" s="74">
        <f t="shared" si="105"/>
        <v>20135.05796644713</v>
      </c>
      <c r="H98" s="74">
        <f t="shared" si="105"/>
        <v>19800.658339889509</v>
      </c>
      <c r="I98" s="74">
        <f t="shared" si="105"/>
        <v>18516.955449393976</v>
      </c>
      <c r="J98" s="74">
        <f t="shared" si="105"/>
        <v>19632.352933511513</v>
      </c>
      <c r="K98" s="74">
        <f t="shared" si="105"/>
        <v>17979.445341829549</v>
      </c>
      <c r="L98" s="74">
        <f t="shared" si="105"/>
        <v>18677.558626202921</v>
      </c>
      <c r="M98" s="74">
        <f t="shared" si="105"/>
        <v>15679.852432863394</v>
      </c>
      <c r="N98" s="74">
        <f t="shared" si="105"/>
        <v>14382.915619389474</v>
      </c>
      <c r="O98" s="74">
        <f t="shared" si="105"/>
        <v>13906.300052789975</v>
      </c>
      <c r="P98" s="74">
        <f t="shared" si="105"/>
        <v>12011.872512122613</v>
      </c>
      <c r="Q98" s="74">
        <f t="shared" si="105"/>
        <v>12931.847138287179</v>
      </c>
      <c r="R98" s="74">
        <f t="shared" si="105"/>
        <v>13304.952143466184</v>
      </c>
      <c r="S98" s="74">
        <f t="shared" si="105"/>
        <v>12433.474759281306</v>
      </c>
      <c r="T98" s="74">
        <f t="shared" si="105"/>
        <v>13381.905475058415</v>
      </c>
      <c r="U98" s="74">
        <f t="shared" si="105"/>
        <v>12662.685138294486</v>
      </c>
      <c r="V98" s="74">
        <f t="shared" si="105"/>
        <v>13715.356230472384</v>
      </c>
      <c r="W98" s="74">
        <f t="shared" si="105"/>
        <v>12827.48695530817</v>
      </c>
      <c r="X98" s="74">
        <f t="shared" ref="X98:Y98" si="106">X46*11630*1000/X$6</f>
        <v>10732.122126171027</v>
      </c>
      <c r="Y98" s="74">
        <f t="shared" si="106"/>
        <v>9366.6956346738207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0.92568083527567102</v>
      </c>
      <c r="C99" s="74">
        <f t="shared" si="107"/>
        <v>0.83722409867259096</v>
      </c>
      <c r="D99" s="74">
        <f t="shared" si="107"/>
        <v>0.94185467913506971</v>
      </c>
      <c r="E99" s="74">
        <f t="shared" si="107"/>
        <v>0.94403222287138022</v>
      </c>
      <c r="F99" s="74">
        <f t="shared" si="107"/>
        <v>0.97831154360090811</v>
      </c>
      <c r="G99" s="74">
        <f t="shared" si="107"/>
        <v>1.0001567729927028</v>
      </c>
      <c r="H99" s="74">
        <f t="shared" si="107"/>
        <v>1.2063662680138143</v>
      </c>
      <c r="I99" s="74">
        <f t="shared" si="107"/>
        <v>1.3530606419919267</v>
      </c>
      <c r="J99" s="74">
        <f t="shared" si="107"/>
        <v>1.4537048864424762</v>
      </c>
      <c r="K99" s="74">
        <f t="shared" si="107"/>
        <v>1.4927994118198411</v>
      </c>
      <c r="L99" s="74">
        <f t="shared" si="107"/>
        <v>1.6294469887577436</v>
      </c>
      <c r="M99" s="74">
        <f t="shared" si="107"/>
        <v>1.6115489375103755</v>
      </c>
      <c r="N99" s="74">
        <f t="shared" si="107"/>
        <v>1.7895168409239905</v>
      </c>
      <c r="O99" s="74">
        <f t="shared" si="107"/>
        <v>1.6538394362001496</v>
      </c>
      <c r="P99" s="74">
        <f t="shared" si="107"/>
        <v>1.7886876087874855</v>
      </c>
      <c r="Q99" s="74">
        <f t="shared" si="107"/>
        <v>1.7018040386035689</v>
      </c>
      <c r="R99" s="74">
        <f t="shared" si="107"/>
        <v>1.6603326864178467</v>
      </c>
      <c r="S99" s="74">
        <f t="shared" si="107"/>
        <v>1.5767413186843693</v>
      </c>
      <c r="T99" s="74">
        <f t="shared" si="107"/>
        <v>1.5182853277462709</v>
      </c>
      <c r="U99" s="74">
        <f t="shared" si="107"/>
        <v>1.5088249578654527</v>
      </c>
      <c r="V99" s="74">
        <f t="shared" si="107"/>
        <v>1.5155850944576916</v>
      </c>
      <c r="W99" s="74">
        <f t="shared" si="107"/>
        <v>1.4235731055008436</v>
      </c>
      <c r="X99" s="74">
        <f t="shared" ref="X99:Y99" si="108">X47*11630*1000/X$6</f>
        <v>1.5314265971949825</v>
      </c>
      <c r="Y99" s="74">
        <f t="shared" si="108"/>
        <v>1.6607300918607435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3456.3087156688466</v>
      </c>
      <c r="C100" s="74">
        <f t="shared" si="109"/>
        <v>3358.5255853100493</v>
      </c>
      <c r="D100" s="74">
        <f t="shared" si="109"/>
        <v>3309.6641458796585</v>
      </c>
      <c r="E100" s="74">
        <f t="shared" si="109"/>
        <v>3127.3933931283618</v>
      </c>
      <c r="F100" s="74">
        <f t="shared" si="109"/>
        <v>3159.197899425279</v>
      </c>
      <c r="G100" s="74">
        <f t="shared" si="109"/>
        <v>2988.3601115252959</v>
      </c>
      <c r="H100" s="74">
        <f t="shared" si="109"/>
        <v>2889.4600246573864</v>
      </c>
      <c r="I100" s="74">
        <f t="shared" si="109"/>
        <v>2892.7910616251856</v>
      </c>
      <c r="J100" s="74">
        <f t="shared" si="109"/>
        <v>2995.0509616485269</v>
      </c>
      <c r="K100" s="74">
        <f t="shared" si="109"/>
        <v>3055.9796689350765</v>
      </c>
      <c r="L100" s="74">
        <f t="shared" si="109"/>
        <v>3015.22321346952</v>
      </c>
      <c r="M100" s="74">
        <f t="shared" si="109"/>
        <v>3059.5377795016498</v>
      </c>
      <c r="N100" s="74">
        <f t="shared" si="109"/>
        <v>3133.511671580824</v>
      </c>
      <c r="O100" s="74">
        <f t="shared" si="109"/>
        <v>3026.3102050171542</v>
      </c>
      <c r="P100" s="74">
        <f t="shared" si="109"/>
        <v>2920.9525612770658</v>
      </c>
      <c r="Q100" s="74">
        <f t="shared" si="109"/>
        <v>2955.9144407657964</v>
      </c>
      <c r="R100" s="74">
        <f t="shared" si="109"/>
        <v>3051.0652507176501</v>
      </c>
      <c r="S100" s="74">
        <f t="shared" si="109"/>
        <v>3095.0574612173855</v>
      </c>
      <c r="T100" s="74">
        <f t="shared" si="109"/>
        <v>3148.385439453898</v>
      </c>
      <c r="U100" s="74">
        <f t="shared" si="109"/>
        <v>3076.9826077780922</v>
      </c>
      <c r="V100" s="74">
        <f t="shared" si="109"/>
        <v>3262.214856166052</v>
      </c>
      <c r="W100" s="74">
        <f t="shared" si="109"/>
        <v>3073.6113693425414</v>
      </c>
      <c r="X100" s="74">
        <f t="shared" ref="X100:Y100" si="110">X48*11630*1000/X$6</f>
        <v>2785.5193474102653</v>
      </c>
      <c r="Y100" s="74">
        <f t="shared" si="110"/>
        <v>2598.2390013620166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496.8894516825751</v>
      </c>
      <c r="C101" s="193">
        <f t="shared" si="111"/>
        <v>487.20645100959274</v>
      </c>
      <c r="D101" s="193">
        <f t="shared" si="111"/>
        <v>479.65826192093584</v>
      </c>
      <c r="E101" s="193">
        <f t="shared" si="111"/>
        <v>480.78845894385438</v>
      </c>
      <c r="F101" s="193">
        <f t="shared" si="111"/>
        <v>479.97272952553612</v>
      </c>
      <c r="G101" s="193">
        <f t="shared" si="111"/>
        <v>460.51949975997792</v>
      </c>
      <c r="H101" s="193">
        <f t="shared" si="111"/>
        <v>450.04814166398353</v>
      </c>
      <c r="I101" s="193">
        <f t="shared" si="111"/>
        <v>450.52789738560199</v>
      </c>
      <c r="J101" s="193">
        <f t="shared" si="111"/>
        <v>436.59932551240541</v>
      </c>
      <c r="K101" s="193">
        <f t="shared" si="111"/>
        <v>430.35589519902084</v>
      </c>
      <c r="L101" s="193">
        <f t="shared" si="111"/>
        <v>426.79366667364553</v>
      </c>
      <c r="M101" s="193">
        <f t="shared" si="111"/>
        <v>430.91115386318796</v>
      </c>
      <c r="N101" s="193">
        <f t="shared" si="111"/>
        <v>432.3014882011629</v>
      </c>
      <c r="O101" s="193">
        <f t="shared" si="111"/>
        <v>416.72054627091916</v>
      </c>
      <c r="P101" s="193">
        <f t="shared" si="111"/>
        <v>425.33561491315913</v>
      </c>
      <c r="Q101" s="193">
        <f t="shared" si="111"/>
        <v>429.26502784646573</v>
      </c>
      <c r="R101" s="193">
        <f t="shared" si="111"/>
        <v>429.81309249577663</v>
      </c>
      <c r="S101" s="193">
        <f t="shared" si="111"/>
        <v>430.89400578402763</v>
      </c>
      <c r="T101" s="193">
        <f t="shared" si="111"/>
        <v>436.43293455448816</v>
      </c>
      <c r="U101" s="193">
        <f t="shared" si="111"/>
        <v>426.26421118581681</v>
      </c>
      <c r="V101" s="193">
        <f t="shared" si="111"/>
        <v>442.66914839626929</v>
      </c>
      <c r="W101" s="193">
        <f t="shared" si="111"/>
        <v>438.97007462130819</v>
      </c>
      <c r="X101" s="193">
        <f t="shared" ref="X101:Y101" si="112">X49*11630*1000/X$6</f>
        <v>398.5711414376841</v>
      </c>
      <c r="Y101" s="193">
        <f t="shared" si="112"/>
        <v>372.84585651164269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2539.4367971624702</v>
      </c>
      <c r="C102" s="77">
        <f t="shared" si="113"/>
        <v>2596.995914640398</v>
      </c>
      <c r="D102" s="77">
        <f t="shared" si="113"/>
        <v>2634.5623512037432</v>
      </c>
      <c r="E102" s="77">
        <f t="shared" si="113"/>
        <v>2674.1833715239395</v>
      </c>
      <c r="F102" s="77">
        <f t="shared" si="113"/>
        <v>2683.8888999420728</v>
      </c>
      <c r="G102" s="77">
        <f t="shared" si="113"/>
        <v>2684.5260254416212</v>
      </c>
      <c r="H102" s="77">
        <f t="shared" si="113"/>
        <v>2709.5394153759512</v>
      </c>
      <c r="I102" s="77">
        <f t="shared" si="113"/>
        <v>2719.4832317333016</v>
      </c>
      <c r="J102" s="77">
        <f t="shared" si="113"/>
        <v>2718.5990980467336</v>
      </c>
      <c r="K102" s="77">
        <f t="shared" si="113"/>
        <v>2696.2332546039756</v>
      </c>
      <c r="L102" s="77">
        <f t="shared" si="113"/>
        <v>2669.8566023230223</v>
      </c>
      <c r="M102" s="77">
        <f t="shared" si="113"/>
        <v>2640.4033077837789</v>
      </c>
      <c r="N102" s="77">
        <f t="shared" si="113"/>
        <v>2608.1258537683707</v>
      </c>
      <c r="O102" s="77">
        <f t="shared" si="113"/>
        <v>2586.0155845539643</v>
      </c>
      <c r="P102" s="77">
        <f t="shared" si="113"/>
        <v>2554.2561795149495</v>
      </c>
      <c r="Q102" s="77">
        <f t="shared" si="113"/>
        <v>2577.6081364139973</v>
      </c>
      <c r="R102" s="77">
        <f t="shared" si="113"/>
        <v>2548.0222296491488</v>
      </c>
      <c r="S102" s="77">
        <f t="shared" si="113"/>
        <v>2494.0865979339396</v>
      </c>
      <c r="T102" s="77">
        <f t="shared" si="113"/>
        <v>2449.3642769936359</v>
      </c>
      <c r="U102" s="77">
        <f t="shared" si="113"/>
        <v>2393.3325226091429</v>
      </c>
      <c r="V102" s="77">
        <f t="shared" si="113"/>
        <v>2425.2433599468527</v>
      </c>
      <c r="W102" s="77">
        <f t="shared" si="113"/>
        <v>2471.8364037964116</v>
      </c>
      <c r="X102" s="77">
        <f t="shared" ref="X102:Y102" si="114">X50*11630*1000/X$6</f>
        <v>2365.0595680293936</v>
      </c>
      <c r="Y102" s="77">
        <f t="shared" si="114"/>
        <v>2285.860486059637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11480.686018088254</v>
      </c>
      <c r="C104" s="153">
        <f t="shared" si="115"/>
        <v>11990.371894014992</v>
      </c>
      <c r="D104" s="153">
        <f t="shared" si="115"/>
        <v>11668.723641350865</v>
      </c>
      <c r="E104" s="153">
        <f t="shared" si="115"/>
        <v>12076.294253717042</v>
      </c>
      <c r="F104" s="153">
        <f t="shared" si="115"/>
        <v>12458.030255817566</v>
      </c>
      <c r="G104" s="153">
        <f t="shared" si="115"/>
        <v>12799.811725214586</v>
      </c>
      <c r="H104" s="153">
        <f t="shared" si="115"/>
        <v>12753.108488210828</v>
      </c>
      <c r="I104" s="153">
        <f t="shared" si="115"/>
        <v>12183.704258069147</v>
      </c>
      <c r="J104" s="153">
        <f t="shared" si="115"/>
        <v>13002.591768006529</v>
      </c>
      <c r="K104" s="153">
        <f t="shared" si="115"/>
        <v>12266.426512673006</v>
      </c>
      <c r="L104" s="153">
        <f t="shared" si="115"/>
        <v>12791.798512368769</v>
      </c>
      <c r="M104" s="153">
        <f t="shared" si="115"/>
        <v>11306.252525324717</v>
      </c>
      <c r="N104" s="153">
        <f t="shared" si="115"/>
        <v>10837.700115931459</v>
      </c>
      <c r="O104" s="153">
        <f t="shared" si="115"/>
        <v>10700.817130429508</v>
      </c>
      <c r="P104" s="153">
        <f t="shared" si="115"/>
        <v>9604.3448726859424</v>
      </c>
      <c r="Q104" s="153">
        <f t="shared" si="115"/>
        <v>10311.930837528451</v>
      </c>
      <c r="R104" s="153">
        <f t="shared" ref="R104:V104" si="116">SUM(R105:R108)</f>
        <v>10788.426173789112</v>
      </c>
      <c r="S104" s="153">
        <f t="shared" si="116"/>
        <v>10510.219334985848</v>
      </c>
      <c r="T104" s="153">
        <f t="shared" si="116"/>
        <v>11411.956782850508</v>
      </c>
      <c r="U104" s="153">
        <f t="shared" si="116"/>
        <v>11144.932843625624</v>
      </c>
      <c r="V104" s="153">
        <f t="shared" si="116"/>
        <v>12257.076184292568</v>
      </c>
      <c r="W104" s="153">
        <f t="shared" ref="W104:Y104" si="117">SUM(W105:W108)</f>
        <v>11818.36990678793</v>
      </c>
      <c r="X104" s="153">
        <f t="shared" si="117"/>
        <v>10415.862252255651</v>
      </c>
      <c r="Y104" s="153">
        <f t="shared" si="117"/>
        <v>9526.1018224919062</v>
      </c>
      <c r="DA104" s="217" t="s">
        <v>278</v>
      </c>
    </row>
    <row r="105" spans="1:105" ht="12" customHeight="1" x14ac:dyDescent="0.25">
      <c r="A105" s="97" t="s">
        <v>57</v>
      </c>
      <c r="B105" s="74">
        <v>9163.2752398380435</v>
      </c>
      <c r="C105" s="74">
        <v>9734.1811633763082</v>
      </c>
      <c r="D105" s="74">
        <v>9438.5823681946677</v>
      </c>
      <c r="E105" s="74">
        <v>9942.8394879392908</v>
      </c>
      <c r="F105" s="74">
        <v>10294.827019338245</v>
      </c>
      <c r="G105" s="74">
        <v>10736.340041662477</v>
      </c>
      <c r="H105" s="74">
        <v>10736.612573825301</v>
      </c>
      <c r="I105" s="74">
        <v>10152.296903105287</v>
      </c>
      <c r="J105" s="74">
        <v>10905.462746904808</v>
      </c>
      <c r="K105" s="74">
        <v>10118.001071403416</v>
      </c>
      <c r="L105" s="74">
        <v>10651.01028237129</v>
      </c>
      <c r="M105" s="74">
        <v>9116.6844334262696</v>
      </c>
      <c r="N105" s="74">
        <v>8572.1474125134519</v>
      </c>
      <c r="O105" s="74">
        <v>8479.7177112253012</v>
      </c>
      <c r="P105" s="74">
        <v>7420.2631040238866</v>
      </c>
      <c r="Q105" s="74">
        <v>8080.7192695014146</v>
      </c>
      <c r="R105" s="74">
        <v>8461.6626487745234</v>
      </c>
      <c r="S105" s="74">
        <v>8107.8786977868385</v>
      </c>
      <c r="T105" s="74">
        <v>8915.7099119814484</v>
      </c>
      <c r="U105" s="74">
        <v>8650.7870967957533</v>
      </c>
      <c r="V105" s="74">
        <v>9567.7863163438651</v>
      </c>
      <c r="W105" s="74">
        <v>9211.2086877067504</v>
      </c>
      <c r="X105" s="74">
        <v>8002.0993907998709</v>
      </c>
      <c r="Y105" s="74">
        <v>7229.034655451158</v>
      </c>
      <c r="DA105" s="90" t="s">
        <v>279</v>
      </c>
    </row>
    <row r="106" spans="1:105" ht="12" customHeight="1" x14ac:dyDescent="0.25">
      <c r="A106" s="97" t="s">
        <v>56</v>
      </c>
      <c r="B106" s="74">
        <v>2.0622472005719819</v>
      </c>
      <c r="C106" s="74">
        <v>1.9269230871587302</v>
      </c>
      <c r="D106" s="74">
        <v>2.3337130601817417</v>
      </c>
      <c r="E106" s="74">
        <v>2.5081888175710851</v>
      </c>
      <c r="F106" s="74">
        <v>2.8243748734524052</v>
      </c>
      <c r="G106" s="74">
        <v>3.1667611310328785</v>
      </c>
      <c r="H106" s="74">
        <v>4.1453556808423215</v>
      </c>
      <c r="I106" s="74">
        <v>4.8838603469661166</v>
      </c>
      <c r="J106" s="74">
        <v>5.396949265145814</v>
      </c>
      <c r="K106" s="74">
        <v>5.7273825776616309</v>
      </c>
      <c r="L106" s="74">
        <v>6.4732107893867683</v>
      </c>
      <c r="M106" s="74">
        <v>6.6153587119665449</v>
      </c>
      <c r="N106" s="74">
        <v>7.6474670015344062</v>
      </c>
      <c r="O106" s="74">
        <v>7.3936235644903157</v>
      </c>
      <c r="P106" s="74">
        <v>8.3836635130835653</v>
      </c>
      <c r="Q106" s="74">
        <v>8.3285584589109281</v>
      </c>
      <c r="R106" s="74">
        <v>8.4378850522231073</v>
      </c>
      <c r="S106" s="74">
        <v>8.2816095749365655</v>
      </c>
      <c r="T106" s="74">
        <v>8.1885438768081631</v>
      </c>
      <c r="U106" s="74">
        <v>8.2940269253593613</v>
      </c>
      <c r="V106" s="74">
        <v>8.4579991863594977</v>
      </c>
      <c r="W106" s="74">
        <v>8.0196887903219007</v>
      </c>
      <c r="X106" s="74">
        <v>8.702818034736385</v>
      </c>
      <c r="Y106" s="74">
        <v>9.5149148098858838</v>
      </c>
      <c r="DA106" s="90" t="s">
        <v>280</v>
      </c>
    </row>
    <row r="107" spans="1:105" ht="12" customHeight="1" x14ac:dyDescent="0.25">
      <c r="A107" s="97" t="s">
        <v>55</v>
      </c>
      <c r="B107" s="74">
        <v>1962.0280375284592</v>
      </c>
      <c r="C107" s="74">
        <v>1907.3246053621708</v>
      </c>
      <c r="D107" s="74">
        <v>1885.2947457164678</v>
      </c>
      <c r="E107" s="74">
        <v>1787.5923838102412</v>
      </c>
      <c r="F107" s="74">
        <v>1817.5306492971245</v>
      </c>
      <c r="G107" s="74">
        <v>1729.6687480886608</v>
      </c>
      <c r="H107" s="74">
        <v>1688.4767241915163</v>
      </c>
      <c r="I107" s="74">
        <v>1701.0046495879722</v>
      </c>
      <c r="J107" s="74">
        <v>1776.1991054406421</v>
      </c>
      <c r="K107" s="74">
        <v>1830.5942412395907</v>
      </c>
      <c r="L107" s="74">
        <v>1825.3333674642518</v>
      </c>
      <c r="M107" s="74">
        <v>1870.3518686758387</v>
      </c>
      <c r="N107" s="74">
        <v>1943.1366557507711</v>
      </c>
      <c r="O107" s="74">
        <v>1909.8933800529428</v>
      </c>
      <c r="P107" s="74">
        <v>1864.0873302104674</v>
      </c>
      <c r="Q107" s="74">
        <v>1906.5035397455006</v>
      </c>
      <c r="R107" s="74">
        <v>1999.3974557166421</v>
      </c>
      <c r="S107" s="74">
        <v>2071.4654991828452</v>
      </c>
      <c r="T107" s="74">
        <v>2157.3807756286524</v>
      </c>
      <c r="U107" s="74">
        <v>2158.1698672842626</v>
      </c>
      <c r="V107" s="74">
        <v>2334.0691164932668</v>
      </c>
      <c r="W107" s="74">
        <v>2249.9778498975156</v>
      </c>
      <c r="X107" s="74">
        <v>2085.2034037464018</v>
      </c>
      <c r="Y107" s="74">
        <v>1982.8445473201712</v>
      </c>
      <c r="DA107" s="90" t="s">
        <v>281</v>
      </c>
    </row>
    <row r="108" spans="1:105" ht="12" customHeight="1" x14ac:dyDescent="0.25">
      <c r="A108" s="109" t="s">
        <v>54</v>
      </c>
      <c r="B108" s="77">
        <v>353.32049352118031</v>
      </c>
      <c r="C108" s="77">
        <v>346.93920218935358</v>
      </c>
      <c r="D108" s="77">
        <v>342.51281437954816</v>
      </c>
      <c r="E108" s="77">
        <v>343.35419314993885</v>
      </c>
      <c r="F108" s="77">
        <v>342.84821230874365</v>
      </c>
      <c r="G108" s="77">
        <v>330.63617433241484</v>
      </c>
      <c r="H108" s="77">
        <v>323.87383451316856</v>
      </c>
      <c r="I108" s="77">
        <v>325.51884502892045</v>
      </c>
      <c r="J108" s="77">
        <v>315.5329663959327</v>
      </c>
      <c r="K108" s="77">
        <v>312.10381745233821</v>
      </c>
      <c r="L108" s="77">
        <v>308.98165174384201</v>
      </c>
      <c r="M108" s="77">
        <v>312.60086451064308</v>
      </c>
      <c r="N108" s="77">
        <v>314.76858066570031</v>
      </c>
      <c r="O108" s="77">
        <v>303.81241558677431</v>
      </c>
      <c r="P108" s="77">
        <v>311.61077493850553</v>
      </c>
      <c r="Q108" s="77">
        <v>316.37946982262406</v>
      </c>
      <c r="R108" s="77">
        <v>318.92818424572323</v>
      </c>
      <c r="S108" s="77">
        <v>322.59352844122793</v>
      </c>
      <c r="T108" s="77">
        <v>330.67755136360097</v>
      </c>
      <c r="U108" s="77">
        <v>327.68185262024764</v>
      </c>
      <c r="V108" s="77">
        <v>346.76275226907677</v>
      </c>
      <c r="W108" s="77">
        <v>349.16368039334156</v>
      </c>
      <c r="X108" s="77">
        <v>319.85663967464251</v>
      </c>
      <c r="Y108" s="77">
        <v>304.70770491069061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5365.6922717783318</v>
      </c>
      <c r="C110" s="203">
        <f t="shared" si="118"/>
        <v>5555.6185978259391</v>
      </c>
      <c r="D110" s="203">
        <f t="shared" si="118"/>
        <v>5412.7381413370695</v>
      </c>
      <c r="E110" s="203">
        <f t="shared" si="118"/>
        <v>5492.1349825337629</v>
      </c>
      <c r="F110" s="203">
        <f t="shared" si="118"/>
        <v>5581.4453592594955</v>
      </c>
      <c r="G110" s="203">
        <f t="shared" si="118"/>
        <v>5709.0059529108066</v>
      </c>
      <c r="H110" s="203">
        <f t="shared" si="118"/>
        <v>5478.3703713088544</v>
      </c>
      <c r="I110" s="203">
        <f t="shared" si="118"/>
        <v>5177.1105887120575</v>
      </c>
      <c r="J110" s="203">
        <f t="shared" si="118"/>
        <v>5467.5334502380192</v>
      </c>
      <c r="K110" s="203">
        <f t="shared" si="118"/>
        <v>5166.4351827320224</v>
      </c>
      <c r="L110" s="203">
        <f t="shared" si="118"/>
        <v>5209.7861375916309</v>
      </c>
      <c r="M110" s="203">
        <f t="shared" si="118"/>
        <v>4503.4556716409534</v>
      </c>
      <c r="N110" s="203">
        <f t="shared" si="118"/>
        <v>4183.9792714308569</v>
      </c>
      <c r="O110" s="203">
        <f t="shared" si="118"/>
        <v>4071.2764038556656</v>
      </c>
      <c r="P110" s="203">
        <f t="shared" si="118"/>
        <v>3573.1283177769014</v>
      </c>
      <c r="Q110" s="203">
        <f t="shared" si="118"/>
        <v>3783.8295394347483</v>
      </c>
      <c r="R110" s="203">
        <f t="shared" ref="R110:V110" si="119">R78*1000000/R$6</f>
        <v>3912.5282267843095</v>
      </c>
      <c r="S110" s="203">
        <f t="shared" si="119"/>
        <v>3659.9870004780623</v>
      </c>
      <c r="T110" s="203">
        <f t="shared" si="119"/>
        <v>3870.5067610086298</v>
      </c>
      <c r="U110" s="203">
        <f t="shared" si="119"/>
        <v>3661.4901106413008</v>
      </c>
      <c r="V110" s="203">
        <f t="shared" si="119"/>
        <v>3946.4396199685448</v>
      </c>
      <c r="W110" s="203">
        <f t="shared" ref="W110:Y110" si="120">W78*1000000/W$6</f>
        <v>3662.217936934037</v>
      </c>
      <c r="X110" s="203">
        <f t="shared" si="120"/>
        <v>3076.0136244765545</v>
      </c>
      <c r="Y110" s="203">
        <f t="shared" si="120"/>
        <v>2681.843444029626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5365.6922717783318</v>
      </c>
      <c r="C111" s="192">
        <f t="shared" si="121"/>
        <v>5555.6185978259391</v>
      </c>
      <c r="D111" s="192">
        <f t="shared" si="121"/>
        <v>5412.7381413370695</v>
      </c>
      <c r="E111" s="192">
        <f t="shared" si="121"/>
        <v>5492.1349825337629</v>
      </c>
      <c r="F111" s="192">
        <f t="shared" si="121"/>
        <v>5581.4453592594955</v>
      </c>
      <c r="G111" s="192">
        <f t="shared" si="121"/>
        <v>5709.0059529108066</v>
      </c>
      <c r="H111" s="192">
        <f t="shared" si="121"/>
        <v>5478.3703713088544</v>
      </c>
      <c r="I111" s="192">
        <f t="shared" si="121"/>
        <v>5177.1105887120575</v>
      </c>
      <c r="J111" s="192">
        <f t="shared" si="121"/>
        <v>5467.5334502380192</v>
      </c>
      <c r="K111" s="192">
        <f t="shared" si="121"/>
        <v>5166.4351827320224</v>
      </c>
      <c r="L111" s="192">
        <f t="shared" si="121"/>
        <v>5209.7861375916309</v>
      </c>
      <c r="M111" s="192">
        <f t="shared" si="121"/>
        <v>4503.4556716409534</v>
      </c>
      <c r="N111" s="192">
        <f t="shared" si="121"/>
        <v>4183.9792714308569</v>
      </c>
      <c r="O111" s="192">
        <f t="shared" si="121"/>
        <v>4071.2764038556656</v>
      </c>
      <c r="P111" s="192">
        <f t="shared" si="121"/>
        <v>3573.1283177769014</v>
      </c>
      <c r="Q111" s="192">
        <f t="shared" si="121"/>
        <v>3783.8295394347483</v>
      </c>
      <c r="R111" s="192">
        <f t="shared" ref="R111:V111" si="122">R79*1000000/R$6</f>
        <v>3912.5282267843095</v>
      </c>
      <c r="S111" s="192">
        <f t="shared" si="122"/>
        <v>3659.9870004780623</v>
      </c>
      <c r="T111" s="192">
        <f t="shared" si="122"/>
        <v>3870.5067610086298</v>
      </c>
      <c r="U111" s="192">
        <f t="shared" si="122"/>
        <v>3661.4901106413008</v>
      </c>
      <c r="V111" s="192">
        <f t="shared" si="122"/>
        <v>3946.4396199685448</v>
      </c>
      <c r="W111" s="192">
        <f t="shared" ref="W111:Y111" si="123">W79*1000000/W$6</f>
        <v>3662.217936934037</v>
      </c>
      <c r="X111" s="192">
        <f t="shared" si="123"/>
        <v>3076.0136244765545</v>
      </c>
      <c r="Y111" s="192">
        <f t="shared" si="123"/>
        <v>2681.843444029626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4641.2041320299113</v>
      </c>
      <c r="C112" s="74">
        <f t="shared" si="124"/>
        <v>4849.5268006721944</v>
      </c>
      <c r="D112" s="74">
        <f t="shared" si="124"/>
        <v>4708.9229672680394</v>
      </c>
      <c r="E112" s="74">
        <f t="shared" si="124"/>
        <v>4828.0316705253308</v>
      </c>
      <c r="F112" s="74">
        <f t="shared" si="124"/>
        <v>4912.3017239370547</v>
      </c>
      <c r="G112" s="74">
        <f t="shared" si="124"/>
        <v>5074.1613175028569</v>
      </c>
      <c r="H112" s="74">
        <f t="shared" si="124"/>
        <v>4876.3772252004674</v>
      </c>
      <c r="I112" s="74">
        <f t="shared" si="124"/>
        <v>4571.9460413859215</v>
      </c>
      <c r="J112" s="74">
        <f t="shared" si="124"/>
        <v>4839.2217109285612</v>
      </c>
      <c r="K112" s="74">
        <f t="shared" si="124"/>
        <v>4516.295993257394</v>
      </c>
      <c r="L112" s="74">
        <f t="shared" si="124"/>
        <v>4575.5709726348132</v>
      </c>
      <c r="M112" s="74">
        <f t="shared" si="124"/>
        <v>3860.4901586809719</v>
      </c>
      <c r="N112" s="74">
        <f t="shared" si="124"/>
        <v>3529.2053515438556</v>
      </c>
      <c r="O112" s="74">
        <f t="shared" si="124"/>
        <v>3443.7205061281943</v>
      </c>
      <c r="P112" s="74">
        <f t="shared" si="124"/>
        <v>2972.8100559410327</v>
      </c>
      <c r="Q112" s="74">
        <f t="shared" si="124"/>
        <v>3175.8986339735029</v>
      </c>
      <c r="R112" s="74">
        <f t="shared" ref="R112:V112" si="125">R80*1000000/R$6</f>
        <v>3279.8337054926578</v>
      </c>
      <c r="S112" s="74">
        <f t="shared" si="125"/>
        <v>3016.5969155579478</v>
      </c>
      <c r="T112" s="74">
        <f t="shared" si="125"/>
        <v>3218.126187867636</v>
      </c>
      <c r="U112" s="74">
        <f t="shared" si="125"/>
        <v>3025.2540672822511</v>
      </c>
      <c r="V112" s="74">
        <f t="shared" si="125"/>
        <v>3267.7688111231855</v>
      </c>
      <c r="W112" s="74">
        <f t="shared" ref="W112:Y112" si="126">W80*1000000/W$6</f>
        <v>3032.7667958699512</v>
      </c>
      <c r="X112" s="74">
        <f t="shared" si="126"/>
        <v>2513.6840954663899</v>
      </c>
      <c r="Y112" s="74">
        <f t="shared" si="126"/>
        <v>2163.8899123242281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707.1397354430037</v>
      </c>
      <c r="C114" s="74">
        <f t="shared" si="130"/>
        <v>688.48166270718912</v>
      </c>
      <c r="D114" s="74">
        <f t="shared" si="130"/>
        <v>686.36730635200752</v>
      </c>
      <c r="E114" s="74">
        <f t="shared" si="130"/>
        <v>645.28412801979403</v>
      </c>
      <c r="F114" s="74">
        <f t="shared" si="130"/>
        <v>649.03644166648439</v>
      </c>
      <c r="G114" s="74">
        <f t="shared" si="130"/>
        <v>616.08137742334554</v>
      </c>
      <c r="H114" s="74">
        <f t="shared" si="130"/>
        <v>583.00068043398574</v>
      </c>
      <c r="I114" s="74">
        <f t="shared" si="130"/>
        <v>586.80208307573025</v>
      </c>
      <c r="J114" s="74">
        <f t="shared" si="130"/>
        <v>610.03279828105769</v>
      </c>
      <c r="K114" s="74">
        <f t="shared" si="130"/>
        <v>632.63437746022885</v>
      </c>
      <c r="L114" s="74">
        <f t="shared" si="130"/>
        <v>615.44574670066868</v>
      </c>
      <c r="M114" s="74">
        <f t="shared" si="130"/>
        <v>623.94406027699074</v>
      </c>
      <c r="N114" s="74">
        <f t="shared" si="130"/>
        <v>635.96735848781123</v>
      </c>
      <c r="O114" s="74">
        <f t="shared" si="130"/>
        <v>608.59123151748872</v>
      </c>
      <c r="P114" s="74">
        <f t="shared" si="130"/>
        <v>581.40728229989884</v>
      </c>
      <c r="Q114" s="74">
        <f t="shared" si="130"/>
        <v>589.03512371937677</v>
      </c>
      <c r="R114" s="74">
        <f t="shared" ref="R114:V114" si="131">R82*1000000/R$6</f>
        <v>613.33067606988527</v>
      </c>
      <c r="S114" s="74">
        <f t="shared" si="131"/>
        <v>623.27199406903321</v>
      </c>
      <c r="T114" s="74">
        <f t="shared" si="131"/>
        <v>631.74267927862729</v>
      </c>
      <c r="U114" s="74">
        <f t="shared" si="131"/>
        <v>615.99891271768422</v>
      </c>
      <c r="V114" s="74">
        <f t="shared" si="131"/>
        <v>658.58641735953336</v>
      </c>
      <c r="W114" s="74">
        <f t="shared" ref="W114:Y114" si="132">W82*1000000/W$6</f>
        <v>609.63615643172011</v>
      </c>
      <c r="X114" s="74">
        <f t="shared" si="132"/>
        <v>543.09876780996717</v>
      </c>
      <c r="Y114" s="74">
        <f t="shared" si="132"/>
        <v>501.00030179402216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17.34840430541659</v>
      </c>
      <c r="C115" s="193">
        <f t="shared" si="133"/>
        <v>17.610134446555129</v>
      </c>
      <c r="D115" s="193">
        <f t="shared" si="133"/>
        <v>17.447867717022493</v>
      </c>
      <c r="E115" s="193">
        <f t="shared" si="133"/>
        <v>18.819183988637938</v>
      </c>
      <c r="F115" s="193">
        <f t="shared" si="133"/>
        <v>20.107193655956092</v>
      </c>
      <c r="G115" s="193">
        <f t="shared" si="133"/>
        <v>18.763257984603761</v>
      </c>
      <c r="H115" s="193">
        <f t="shared" si="133"/>
        <v>18.992465674401146</v>
      </c>
      <c r="I115" s="193">
        <f t="shared" si="133"/>
        <v>18.362464250406131</v>
      </c>
      <c r="J115" s="193">
        <f t="shared" si="133"/>
        <v>18.278941028399519</v>
      </c>
      <c r="K115" s="193">
        <f t="shared" si="133"/>
        <v>17.504812014400432</v>
      </c>
      <c r="L115" s="193">
        <f t="shared" si="133"/>
        <v>18.769418256147983</v>
      </c>
      <c r="M115" s="193">
        <f t="shared" si="133"/>
        <v>19.021452682991107</v>
      </c>
      <c r="N115" s="193">
        <f t="shared" si="133"/>
        <v>18.806561399190006</v>
      </c>
      <c r="O115" s="193">
        <f t="shared" si="133"/>
        <v>18.96466620998169</v>
      </c>
      <c r="P115" s="193">
        <f t="shared" si="133"/>
        <v>18.910979535969599</v>
      </c>
      <c r="Q115" s="193">
        <f t="shared" si="133"/>
        <v>18.895781741868316</v>
      </c>
      <c r="R115" s="193">
        <f t="shared" ref="R115:V115" si="134">R83*1000000/R$6</f>
        <v>19.363845221766443</v>
      </c>
      <c r="S115" s="193">
        <f t="shared" si="134"/>
        <v>20.118090851081277</v>
      </c>
      <c r="T115" s="193">
        <f t="shared" si="134"/>
        <v>20.637893862366166</v>
      </c>
      <c r="U115" s="193">
        <f t="shared" si="134"/>
        <v>20.237130641365571</v>
      </c>
      <c r="V115" s="193">
        <f t="shared" si="134"/>
        <v>20.084391485825755</v>
      </c>
      <c r="W115" s="193">
        <f t="shared" ref="W115:Y115" si="135">W83*1000000/W$6</f>
        <v>19.8149846323651</v>
      </c>
      <c r="X115" s="193">
        <f t="shared" si="135"/>
        <v>19.230761200197655</v>
      </c>
      <c r="Y115" s="193">
        <f t="shared" si="135"/>
        <v>16.953229911375761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0.52640839872038259</v>
      </c>
      <c r="C118" s="206">
        <f t="shared" si="139"/>
        <v>0.52684158895283761</v>
      </c>
      <c r="D118" s="206">
        <f t="shared" si="139"/>
        <v>0.52953521973359696</v>
      </c>
      <c r="E118" s="206">
        <f t="shared" si="139"/>
        <v>0.5327234126691065</v>
      </c>
      <c r="F118" s="206">
        <f t="shared" si="139"/>
        <v>0.53830596185559421</v>
      </c>
      <c r="G118" s="206">
        <f t="shared" si="139"/>
        <v>0.54271127909267791</v>
      </c>
      <c r="H118" s="206">
        <f t="shared" si="139"/>
        <v>0.55109558791032609</v>
      </c>
      <c r="I118" s="206">
        <f t="shared" si="139"/>
        <v>0.55731002988316869</v>
      </c>
      <c r="J118" s="206">
        <f t="shared" si="139"/>
        <v>0.56372573974887641</v>
      </c>
      <c r="K118" s="206">
        <f t="shared" si="139"/>
        <v>0.57140122593217124</v>
      </c>
      <c r="L118" s="206">
        <f t="shared" si="139"/>
        <v>0.57825957217761603</v>
      </c>
      <c r="M118" s="206">
        <f t="shared" si="139"/>
        <v>0.58973001678831027</v>
      </c>
      <c r="N118" s="206">
        <f t="shared" si="139"/>
        <v>0.60375416114525216</v>
      </c>
      <c r="O118" s="206">
        <f t="shared" si="139"/>
        <v>0.61672679391307317</v>
      </c>
      <c r="P118" s="206">
        <f t="shared" si="139"/>
        <v>0.62528493015359721</v>
      </c>
      <c r="Q118" s="206">
        <f t="shared" si="139"/>
        <v>0.63190774292294827</v>
      </c>
      <c r="R118" s="206">
        <f t="shared" ref="R118:V118" si="140">IF(R104=0,"",R104/R97)</f>
        <v>0.64264673558859664</v>
      </c>
      <c r="S118" s="206">
        <f t="shared" si="140"/>
        <v>0.65849366460993208</v>
      </c>
      <c r="T118" s="206">
        <f t="shared" si="140"/>
        <v>0.67254796887407242</v>
      </c>
      <c r="U118" s="206">
        <f t="shared" si="140"/>
        <v>0.68934428112362367</v>
      </c>
      <c r="V118" s="206">
        <f t="shared" si="140"/>
        <v>0.70354999294219778</v>
      </c>
      <c r="W118" s="206">
        <f t="shared" ref="W118:Y118" si="141">IF(W104=0,"",W104/W97)</f>
        <v>0.72321241700359129</v>
      </c>
      <c r="X118" s="206">
        <f t="shared" si="141"/>
        <v>0.74838725450839128</v>
      </c>
      <c r="Y118" s="206">
        <f t="shared" si="141"/>
        <v>0.7720043112660756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0.51319516682699062</v>
      </c>
      <c r="C119" s="199">
        <f t="shared" si="142"/>
        <v>0.51469833579467472</v>
      </c>
      <c r="D119" s="199">
        <f t="shared" si="142"/>
        <v>0.5173095961746762</v>
      </c>
      <c r="E119" s="199">
        <f t="shared" si="142"/>
        <v>0.52166409652965873</v>
      </c>
      <c r="F119" s="199">
        <f t="shared" si="142"/>
        <v>0.5278618959732635</v>
      </c>
      <c r="G119" s="199">
        <f t="shared" si="142"/>
        <v>0.5332162469834163</v>
      </c>
      <c r="H119" s="199">
        <f t="shared" si="142"/>
        <v>0.54223513125297496</v>
      </c>
      <c r="I119" s="199">
        <f t="shared" si="142"/>
        <v>0.5482703099249262</v>
      </c>
      <c r="J119" s="199">
        <f t="shared" si="142"/>
        <v>0.55548424500303739</v>
      </c>
      <c r="K119" s="199">
        <f t="shared" si="142"/>
        <v>0.56275379351462407</v>
      </c>
      <c r="L119" s="199">
        <f t="shared" si="142"/>
        <v>0.57025709277811543</v>
      </c>
      <c r="M119" s="199">
        <f t="shared" si="142"/>
        <v>0.58142667301629802</v>
      </c>
      <c r="N119" s="199">
        <f t="shared" si="142"/>
        <v>0.59599511249008652</v>
      </c>
      <c r="O119" s="199">
        <f t="shared" si="142"/>
        <v>0.6097752586263262</v>
      </c>
      <c r="P119" s="199">
        <f t="shared" si="142"/>
        <v>0.6177440774979267</v>
      </c>
      <c r="Q119" s="199">
        <f t="shared" si="142"/>
        <v>0.62486968668048337</v>
      </c>
      <c r="R119" s="199">
        <f t="shared" ref="R119:V119" si="143">IF(R105=0,"",R105/R98)</f>
        <v>0.63597843551281685</v>
      </c>
      <c r="S119" s="199">
        <f t="shared" si="143"/>
        <v>0.65210078877865518</v>
      </c>
      <c r="T119" s="199">
        <f t="shared" si="143"/>
        <v>0.66625115000242741</v>
      </c>
      <c r="U119" s="199">
        <f t="shared" si="143"/>
        <v>0.68317161820868844</v>
      </c>
      <c r="V119" s="199">
        <f t="shared" si="143"/>
        <v>0.69759663223959378</v>
      </c>
      <c r="W119" s="199">
        <f t="shared" ref="W119:Y119" si="144">IF(W105=0,"",W105/W98)</f>
        <v>0.71808365269044694</v>
      </c>
      <c r="X119" s="199">
        <f t="shared" si="144"/>
        <v>0.74562135025338505</v>
      </c>
      <c r="Y119" s="199">
        <f t="shared" si="144"/>
        <v>0.77178067243805526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2.2278166750182717</v>
      </c>
      <c r="C120" s="200">
        <f t="shared" si="145"/>
        <v>2.301561899871067</v>
      </c>
      <c r="D120" s="200">
        <f t="shared" si="145"/>
        <v>2.4777846433006552</v>
      </c>
      <c r="E120" s="200">
        <f t="shared" si="145"/>
        <v>2.6568889883251514</v>
      </c>
      <c r="F120" s="200">
        <f t="shared" si="145"/>
        <v>2.8869892131259358</v>
      </c>
      <c r="G120" s="200">
        <f t="shared" si="145"/>
        <v>3.1662647462329221</v>
      </c>
      <c r="H120" s="200">
        <f t="shared" si="145"/>
        <v>3.436233083396238</v>
      </c>
      <c r="I120" s="200">
        <f t="shared" si="145"/>
        <v>3.6094911014308089</v>
      </c>
      <c r="J120" s="200">
        <f t="shared" si="145"/>
        <v>3.7125480663089001</v>
      </c>
      <c r="K120" s="200">
        <f t="shared" si="145"/>
        <v>3.8366725846170429</v>
      </c>
      <c r="L120" s="200">
        <f t="shared" si="145"/>
        <v>3.9726427641084592</v>
      </c>
      <c r="M120" s="200">
        <f t="shared" si="145"/>
        <v>4.1049691746788506</v>
      </c>
      <c r="N120" s="200">
        <f t="shared" si="145"/>
        <v>4.2734814373614665</v>
      </c>
      <c r="O120" s="200">
        <f t="shared" si="145"/>
        <v>4.4705812442578194</v>
      </c>
      <c r="P120" s="200">
        <f t="shared" si="145"/>
        <v>4.6870473479528814</v>
      </c>
      <c r="Q120" s="200">
        <f t="shared" si="145"/>
        <v>4.8939585698392181</v>
      </c>
      <c r="R120" s="200">
        <f t="shared" ref="R120:V120" si="146">IF(R106=0,"",R106/R99)</f>
        <v>5.0820447740674011</v>
      </c>
      <c r="S120" s="200">
        <f t="shared" si="146"/>
        <v>5.2523578070794317</v>
      </c>
      <c r="T120" s="200">
        <f t="shared" si="146"/>
        <v>5.3932839415389493</v>
      </c>
      <c r="U120" s="200">
        <f t="shared" si="146"/>
        <v>5.4970106917458406</v>
      </c>
      <c r="V120" s="200">
        <f t="shared" si="146"/>
        <v>5.5806824818278837</v>
      </c>
      <c r="W120" s="200">
        <f t="shared" ref="W120:Y120" si="147">IF(W106=0,"",W106/W99)</f>
        <v>5.6334927650241058</v>
      </c>
      <c r="X120" s="200">
        <f t="shared" si="147"/>
        <v>5.6828176098526617</v>
      </c>
      <c r="Y120" s="200">
        <f t="shared" si="147"/>
        <v>5.7293565381386093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0.56766573791102393</v>
      </c>
      <c r="C121" s="200">
        <f t="shared" si="148"/>
        <v>0.56790533730178272</v>
      </c>
      <c r="D121" s="200">
        <f t="shared" si="148"/>
        <v>0.56963325057122527</v>
      </c>
      <c r="E121" s="200">
        <f t="shared" si="148"/>
        <v>0.57159178878423589</v>
      </c>
      <c r="F121" s="200">
        <f t="shared" si="148"/>
        <v>0.57531395852971712</v>
      </c>
      <c r="G121" s="200">
        <f t="shared" si="148"/>
        <v>0.57880197952642876</v>
      </c>
      <c r="H121" s="200">
        <f t="shared" si="148"/>
        <v>0.58435718431222283</v>
      </c>
      <c r="I121" s="200">
        <f t="shared" si="148"/>
        <v>0.58801503923077614</v>
      </c>
      <c r="J121" s="200">
        <f t="shared" si="148"/>
        <v>0.59304470213855454</v>
      </c>
      <c r="K121" s="200">
        <f t="shared" si="148"/>
        <v>0.59902042538048095</v>
      </c>
      <c r="L121" s="200">
        <f t="shared" si="148"/>
        <v>0.60537255063246198</v>
      </c>
      <c r="M121" s="200">
        <f t="shared" si="148"/>
        <v>0.61131844202312458</v>
      </c>
      <c r="N121" s="200">
        <f t="shared" si="148"/>
        <v>0.62011470178136563</v>
      </c>
      <c r="O121" s="200">
        <f t="shared" si="148"/>
        <v>0.63109636840487637</v>
      </c>
      <c r="P121" s="200">
        <f t="shared" si="148"/>
        <v>0.63817788584538748</v>
      </c>
      <c r="Q121" s="200">
        <f t="shared" si="148"/>
        <v>0.6449792705270514</v>
      </c>
      <c r="R121" s="200">
        <f t="shared" ref="R121:V121" si="149">IF(R107=0,"",R107/R100)</f>
        <v>0.65531127374164089</v>
      </c>
      <c r="S121" s="200">
        <f t="shared" si="149"/>
        <v>0.66928175813836788</v>
      </c>
      <c r="T121" s="200">
        <f t="shared" si="149"/>
        <v>0.68523400870601792</v>
      </c>
      <c r="U121" s="200">
        <f t="shared" si="149"/>
        <v>0.70139163667314008</v>
      </c>
      <c r="V121" s="200">
        <f t="shared" si="149"/>
        <v>0.71548601775310505</v>
      </c>
      <c r="W121" s="200">
        <f t="shared" ref="W121:Y121" si="150">IF(W107=0,"",W107/W100)</f>
        <v>0.73203068948134309</v>
      </c>
      <c r="X121" s="200">
        <f t="shared" si="150"/>
        <v>0.74858693969763423</v>
      </c>
      <c r="Y121" s="200">
        <f t="shared" si="150"/>
        <v>0.76314940476251381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0.71106458856142096</v>
      </c>
      <c r="C122" s="201">
        <f t="shared" si="151"/>
        <v>0.71209894998398249</v>
      </c>
      <c r="D122" s="201">
        <f t="shared" si="151"/>
        <v>0.71407675332819776</v>
      </c>
      <c r="E122" s="201">
        <f t="shared" si="151"/>
        <v>0.71414815967958822</v>
      </c>
      <c r="F122" s="201">
        <f t="shared" si="151"/>
        <v>0.71430769128832972</v>
      </c>
      <c r="G122" s="201">
        <f t="shared" si="151"/>
        <v>0.71796346192667615</v>
      </c>
      <c r="H122" s="201">
        <f t="shared" si="151"/>
        <v>0.71964264381960352</v>
      </c>
      <c r="I122" s="201">
        <f t="shared" si="151"/>
        <v>0.72252761020548384</v>
      </c>
      <c r="J122" s="201">
        <f t="shared" si="151"/>
        <v>0.72270603264357824</v>
      </c>
      <c r="K122" s="201">
        <f t="shared" si="151"/>
        <v>0.72522259119514043</v>
      </c>
      <c r="L122" s="201">
        <f t="shared" si="151"/>
        <v>0.7239602549681452</v>
      </c>
      <c r="M122" s="201">
        <f t="shared" si="151"/>
        <v>0.72544157121050579</v>
      </c>
      <c r="N122" s="201">
        <f t="shared" si="151"/>
        <v>0.72812282459510991</v>
      </c>
      <c r="O122" s="201">
        <f t="shared" si="151"/>
        <v>0.72905552247298888</v>
      </c>
      <c r="P122" s="201">
        <f t="shared" si="151"/>
        <v>0.73262328385580211</v>
      </c>
      <c r="Q122" s="201">
        <f t="shared" si="151"/>
        <v>0.73702596135034515</v>
      </c>
      <c r="R122" s="201">
        <f t="shared" ref="R122:V122" si="152">IF(R108=0,"",R108/R101)</f>
        <v>0.74201598279339764</v>
      </c>
      <c r="S122" s="201">
        <f t="shared" si="152"/>
        <v>0.74866097952385535</v>
      </c>
      <c r="T122" s="201">
        <f t="shared" si="152"/>
        <v>0.75768239558079509</v>
      </c>
      <c r="U122" s="201">
        <f t="shared" si="152"/>
        <v>0.76872945000162063</v>
      </c>
      <c r="V122" s="201">
        <f t="shared" si="152"/>
        <v>0.78334519928789148</v>
      </c>
      <c r="W122" s="201">
        <f t="shared" ref="W122:Y122" si="153">IF(W108=0,"",W108/W101)</f>
        <v>0.79541567997444695</v>
      </c>
      <c r="X122" s="201">
        <f t="shared" si="153"/>
        <v>0.8025082762411978</v>
      </c>
      <c r="Y122" s="201">
        <f t="shared" si="153"/>
        <v>0.81724846766850323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232.78378765744938</v>
      </c>
      <c r="C126" s="203">
        <f t="shared" si="154"/>
        <v>241.77089342794653</v>
      </c>
      <c r="D126" s="203">
        <f t="shared" si="154"/>
        <v>234.46836295252922</v>
      </c>
      <c r="E126" s="203">
        <f t="shared" si="154"/>
        <v>240.0496301985149</v>
      </c>
      <c r="F126" s="203">
        <f t="shared" si="154"/>
        <v>243.9217871080514</v>
      </c>
      <c r="G126" s="203">
        <f t="shared" si="154"/>
        <v>247.09320209954885</v>
      </c>
      <c r="H126" s="203">
        <f t="shared" si="154"/>
        <v>242.33910526130717</v>
      </c>
      <c r="I126" s="203">
        <f t="shared" si="154"/>
        <v>229.41296565113072</v>
      </c>
      <c r="J126" s="203">
        <f t="shared" si="154"/>
        <v>239.38798066842185</v>
      </c>
      <c r="K126" s="203">
        <f t="shared" si="154"/>
        <v>223.21165315598159</v>
      </c>
      <c r="L126" s="203">
        <f t="shared" si="154"/>
        <v>228.11679754047853</v>
      </c>
      <c r="M126" s="203">
        <f t="shared" si="154"/>
        <v>200.12798503716547</v>
      </c>
      <c r="N126" s="203">
        <f t="shared" si="154"/>
        <v>187.93345845325118</v>
      </c>
      <c r="O126" s="203">
        <f t="shared" si="154"/>
        <v>181.63739720972129</v>
      </c>
      <c r="P126" s="203">
        <f t="shared" si="154"/>
        <v>162.62593129442484</v>
      </c>
      <c r="Q126" s="203">
        <f t="shared" si="154"/>
        <v>170.88116091734926</v>
      </c>
      <c r="R126" s="203">
        <f t="shared" ref="R126:V126" si="155">IF(R96=0,0,R96/R$19)</f>
        <v>174.0805398888179</v>
      </c>
      <c r="S126" s="203">
        <f t="shared" si="155"/>
        <v>165.32450790627854</v>
      </c>
      <c r="T126" s="203">
        <f t="shared" si="155"/>
        <v>173.10987388335076</v>
      </c>
      <c r="U126" s="203">
        <f t="shared" si="155"/>
        <v>164.55951899885019</v>
      </c>
      <c r="V126" s="203">
        <f t="shared" si="155"/>
        <v>175.02297096618375</v>
      </c>
      <c r="W126" s="203">
        <f t="shared" ref="W126:Y126" si="156">IF(W96=0,0,W96/W$19)</f>
        <v>165.07124530729507</v>
      </c>
      <c r="X126" s="203">
        <f t="shared" si="156"/>
        <v>142.10295955904434</v>
      </c>
      <c r="Y126" s="203">
        <f t="shared" si="156"/>
        <v>126.50015271146958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208.50590854053004</v>
      </c>
      <c r="C127" s="192">
        <f t="shared" si="157"/>
        <v>217.00835723667291</v>
      </c>
      <c r="D127" s="192">
        <f t="shared" si="157"/>
        <v>209.42933364083257</v>
      </c>
      <c r="E127" s="192">
        <f t="shared" si="157"/>
        <v>214.71984711441291</v>
      </c>
      <c r="F127" s="192">
        <f t="shared" si="157"/>
        <v>218.57385398443725</v>
      </c>
      <c r="G127" s="192">
        <f t="shared" si="157"/>
        <v>221.84228195106368</v>
      </c>
      <c r="H127" s="192">
        <f t="shared" si="157"/>
        <v>216.93855651932151</v>
      </c>
      <c r="I127" s="192">
        <f t="shared" si="157"/>
        <v>204.03230971475514</v>
      </c>
      <c r="J127" s="192">
        <f t="shared" si="157"/>
        <v>214.14757831541013</v>
      </c>
      <c r="K127" s="192">
        <f t="shared" si="157"/>
        <v>198.30505813850081</v>
      </c>
      <c r="L127" s="192">
        <f t="shared" si="157"/>
        <v>203.54991335736719</v>
      </c>
      <c r="M127" s="192">
        <f t="shared" si="157"/>
        <v>175.90228666239747</v>
      </c>
      <c r="N127" s="192">
        <f t="shared" si="157"/>
        <v>164.09170565044025</v>
      </c>
      <c r="O127" s="192">
        <f t="shared" si="157"/>
        <v>158.07732625878307</v>
      </c>
      <c r="P127" s="192">
        <f t="shared" si="157"/>
        <v>139.43828344296335</v>
      </c>
      <c r="Q127" s="192">
        <f t="shared" si="157"/>
        <v>147.57163371684268</v>
      </c>
      <c r="R127" s="192">
        <f t="shared" ref="R127:V127" si="158">IF(R97=0,0,R97/R$19)</f>
        <v>151.14031149862137</v>
      </c>
      <c r="S127" s="192">
        <f t="shared" si="158"/>
        <v>142.98196451114376</v>
      </c>
      <c r="T127" s="192">
        <f t="shared" si="158"/>
        <v>151.27355008001746</v>
      </c>
      <c r="U127" s="192">
        <f t="shared" si="158"/>
        <v>143.3402711659771</v>
      </c>
      <c r="V127" s="192">
        <f t="shared" si="158"/>
        <v>153.63569250042818</v>
      </c>
      <c r="W127" s="192">
        <f t="shared" ref="W127:Y127" si="159">IF(W97=0,0,W97/W$19)</f>
        <v>143.38294511861997</v>
      </c>
      <c r="X127" s="192">
        <f t="shared" si="159"/>
        <v>121.46265877255544</v>
      </c>
      <c r="Y127" s="192">
        <f t="shared" si="159"/>
        <v>106.72882037774635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170.70314026259103</v>
      </c>
      <c r="C128" s="74">
        <f t="shared" si="160"/>
        <v>180.33105251455959</v>
      </c>
      <c r="D128" s="74">
        <f t="shared" si="160"/>
        <v>173.40644812288528</v>
      </c>
      <c r="E128" s="74">
        <f t="shared" si="160"/>
        <v>180.53431715192733</v>
      </c>
      <c r="F128" s="74">
        <f t="shared" si="160"/>
        <v>184.1945427150182</v>
      </c>
      <c r="G128" s="74">
        <f t="shared" si="160"/>
        <v>189.39236799249707</v>
      </c>
      <c r="H128" s="74">
        <f t="shared" si="160"/>
        <v>185.62106328170321</v>
      </c>
      <c r="I128" s="74">
        <f t="shared" si="160"/>
        <v>172.81683143555151</v>
      </c>
      <c r="J128" s="74">
        <f t="shared" si="160"/>
        <v>182.27346854274634</v>
      </c>
      <c r="K128" s="74">
        <f t="shared" si="160"/>
        <v>166.08606210283313</v>
      </c>
      <c r="L128" s="74">
        <f t="shared" si="160"/>
        <v>171.86294544581821</v>
      </c>
      <c r="M128" s="74">
        <f t="shared" si="160"/>
        <v>143.86263434817937</v>
      </c>
      <c r="N128" s="74">
        <f t="shared" si="160"/>
        <v>131.47905354556056</v>
      </c>
      <c r="O128" s="74">
        <f t="shared" si="160"/>
        <v>126.69429289819129</v>
      </c>
      <c r="P128" s="74">
        <f t="shared" si="160"/>
        <v>109.04429715450121</v>
      </c>
      <c r="Q128" s="74">
        <f t="shared" si="160"/>
        <v>116.94378147101091</v>
      </c>
      <c r="R128" s="74">
        <f t="shared" ref="R128:V128" si="161">IF(R98=0,0,R98/R$19)</f>
        <v>119.78649061228023</v>
      </c>
      <c r="S128" s="74">
        <f t="shared" si="161"/>
        <v>111.38163750676384</v>
      </c>
      <c r="T128" s="74">
        <f t="shared" si="161"/>
        <v>119.30100549095802</v>
      </c>
      <c r="U128" s="74">
        <f t="shared" si="161"/>
        <v>112.2671637312598</v>
      </c>
      <c r="V128" s="74">
        <f t="shared" si="161"/>
        <v>120.9503952479954</v>
      </c>
      <c r="W128" s="74">
        <f t="shared" ref="W128:Y128" si="162">IF(W98=0,0,W98/W$19)</f>
        <v>112.55048567362691</v>
      </c>
      <c r="X128" s="74">
        <f t="shared" si="162"/>
        <v>93.661162600683298</v>
      </c>
      <c r="Y128" s="74">
        <f t="shared" si="162"/>
        <v>81.016340844670211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8.8498234903043385E-3</v>
      </c>
      <c r="C129" s="74">
        <f t="shared" si="163"/>
        <v>7.9829898563614794E-3</v>
      </c>
      <c r="D129" s="74">
        <f t="shared" si="163"/>
        <v>8.9514400399164726E-3</v>
      </c>
      <c r="E129" s="74">
        <f t="shared" si="163"/>
        <v>8.9418443343725756E-3</v>
      </c>
      <c r="F129" s="74">
        <f t="shared" si="163"/>
        <v>9.2396431095902471E-3</v>
      </c>
      <c r="G129" s="74">
        <f t="shared" si="163"/>
        <v>9.4075745854058854E-3</v>
      </c>
      <c r="H129" s="74">
        <f t="shared" si="163"/>
        <v>1.130906788714147E-2</v>
      </c>
      <c r="I129" s="74">
        <f t="shared" si="163"/>
        <v>1.2627975129510329E-2</v>
      </c>
      <c r="J129" s="74">
        <f t="shared" si="163"/>
        <v>1.3496692565928496E-2</v>
      </c>
      <c r="K129" s="74">
        <f t="shared" si="163"/>
        <v>1.3789812260879998E-2</v>
      </c>
      <c r="L129" s="74">
        <f t="shared" si="163"/>
        <v>1.4993477709814384E-2</v>
      </c>
      <c r="M129" s="74">
        <f t="shared" si="163"/>
        <v>1.4785960296752238E-2</v>
      </c>
      <c r="N129" s="74">
        <f t="shared" si="163"/>
        <v>1.6358573377941787E-2</v>
      </c>
      <c r="O129" s="74">
        <f t="shared" si="163"/>
        <v>1.5067416720559225E-2</v>
      </c>
      <c r="P129" s="74">
        <f t="shared" si="163"/>
        <v>1.6237783320822995E-2</v>
      </c>
      <c r="Q129" s="74">
        <f t="shared" si="163"/>
        <v>1.5389557073228683E-2</v>
      </c>
      <c r="R129" s="74">
        <f t="shared" ref="R129:V129" si="164">IF(R99=0,0,R99/R$19)</f>
        <v>1.4948225563706546E-2</v>
      </c>
      <c r="S129" s="74">
        <f t="shared" si="164"/>
        <v>1.4124774723055022E-2</v>
      </c>
      <c r="T129" s="74">
        <f t="shared" si="164"/>
        <v>1.3535663255124598E-2</v>
      </c>
      <c r="U129" s="74">
        <f t="shared" si="164"/>
        <v>1.3377217923094232E-2</v>
      </c>
      <c r="V129" s="74">
        <f t="shared" si="164"/>
        <v>1.3365355819147738E-2</v>
      </c>
      <c r="W129" s="74">
        <f t="shared" ref="W129:Y129" si="165">IF(W99=0,0,W99/W$19)</f>
        <v>1.2490665161014308E-2</v>
      </c>
      <c r="X129" s="74">
        <f t="shared" si="165"/>
        <v>1.3365035716572183E-2</v>
      </c>
      <c r="Y129" s="74">
        <f t="shared" si="165"/>
        <v>1.4364326590812279E-2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33.043486368128868</v>
      </c>
      <c r="C130" s="74">
        <f t="shared" si="166"/>
        <v>32.023774425950315</v>
      </c>
      <c r="D130" s="74">
        <f t="shared" si="166"/>
        <v>31.455234879025831</v>
      </c>
      <c r="E130" s="74">
        <f t="shared" si="166"/>
        <v>29.622574543738978</v>
      </c>
      <c r="F130" s="74">
        <f t="shared" si="166"/>
        <v>29.836979124069764</v>
      </c>
      <c r="G130" s="74">
        <f t="shared" si="166"/>
        <v>28.108813934344258</v>
      </c>
      <c r="H130" s="74">
        <f t="shared" si="166"/>
        <v>27.087212600723728</v>
      </c>
      <c r="I130" s="74">
        <f t="shared" si="166"/>
        <v>26.998120000958977</v>
      </c>
      <c r="J130" s="74">
        <f t="shared" si="166"/>
        <v>27.807075855391119</v>
      </c>
      <c r="K130" s="74">
        <f t="shared" si="166"/>
        <v>28.229771243215602</v>
      </c>
      <c r="L130" s="74">
        <f t="shared" si="166"/>
        <v>27.7448007533748</v>
      </c>
      <c r="M130" s="74">
        <f t="shared" si="166"/>
        <v>28.071256839405564</v>
      </c>
      <c r="N130" s="74">
        <f t="shared" si="166"/>
        <v>28.644480698893396</v>
      </c>
      <c r="O130" s="74">
        <f t="shared" si="166"/>
        <v>27.571405050929066</v>
      </c>
      <c r="P130" s="74">
        <f t="shared" si="166"/>
        <v>26.516533433454949</v>
      </c>
      <c r="Q130" s="74">
        <f t="shared" si="166"/>
        <v>26.730582933081703</v>
      </c>
      <c r="R130" s="74">
        <f t="shared" ref="R130:V130" si="167">IF(R100=0,0,R100/R$19)</f>
        <v>27.469200570708022</v>
      </c>
      <c r="S130" s="74">
        <f t="shared" si="167"/>
        <v>27.726164638777632</v>
      </c>
      <c r="T130" s="74">
        <f t="shared" si="167"/>
        <v>28.06816632354834</v>
      </c>
      <c r="U130" s="74">
        <f t="shared" si="167"/>
        <v>27.280478544078296</v>
      </c>
      <c r="V130" s="74">
        <f t="shared" si="167"/>
        <v>28.768204748523459</v>
      </c>
      <c r="W130" s="74">
        <f t="shared" ref="W130:Y130" si="168">IF(W100=0,0,W100/W$19)</f>
        <v>26.968372963211767</v>
      </c>
      <c r="X130" s="74">
        <f t="shared" si="168"/>
        <v>24.309729004008581</v>
      </c>
      <c r="Y130" s="74">
        <f t="shared" si="168"/>
        <v>22.473220518773797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4.7504320863198375</v>
      </c>
      <c r="C131" s="193">
        <f t="shared" si="169"/>
        <v>4.6455473063066339</v>
      </c>
      <c r="D131" s="193">
        <f t="shared" si="169"/>
        <v>4.558699198881472</v>
      </c>
      <c r="E131" s="193">
        <f t="shared" si="169"/>
        <v>4.5540135744122399</v>
      </c>
      <c r="F131" s="193">
        <f t="shared" si="169"/>
        <v>4.5330925022397199</v>
      </c>
      <c r="G131" s="193">
        <f t="shared" si="169"/>
        <v>4.3316924496370026</v>
      </c>
      <c r="H131" s="193">
        <f t="shared" si="169"/>
        <v>4.2189715690074063</v>
      </c>
      <c r="I131" s="193">
        <f t="shared" si="169"/>
        <v>4.2047303031152019</v>
      </c>
      <c r="J131" s="193">
        <f t="shared" si="169"/>
        <v>4.0535372247067514</v>
      </c>
      <c r="K131" s="193">
        <f t="shared" si="169"/>
        <v>3.9754349801912001</v>
      </c>
      <c r="L131" s="193">
        <f t="shared" si="169"/>
        <v>3.9271736804643216</v>
      </c>
      <c r="M131" s="193">
        <f t="shared" si="169"/>
        <v>3.9536095145157648</v>
      </c>
      <c r="N131" s="193">
        <f t="shared" si="169"/>
        <v>3.9518128326083373</v>
      </c>
      <c r="O131" s="193">
        <f t="shared" si="169"/>
        <v>3.7965608929421739</v>
      </c>
      <c r="P131" s="193">
        <f t="shared" si="169"/>
        <v>3.8612150716863671</v>
      </c>
      <c r="Q131" s="193">
        <f t="shared" si="169"/>
        <v>3.8818797556768416</v>
      </c>
      <c r="R131" s="193">
        <f t="shared" ref="R131:V131" si="170">IF(R101=0,0,R101/R$19)</f>
        <v>3.8696720900694266</v>
      </c>
      <c r="S131" s="193">
        <f t="shared" si="170"/>
        <v>3.8600375908792333</v>
      </c>
      <c r="T131" s="193">
        <f t="shared" si="170"/>
        <v>3.8908426022559865</v>
      </c>
      <c r="U131" s="193">
        <f t="shared" si="170"/>
        <v>3.7792516727159158</v>
      </c>
      <c r="V131" s="193">
        <f t="shared" si="170"/>
        <v>3.903727148090141</v>
      </c>
      <c r="W131" s="193">
        <f t="shared" ref="W131:Y131" si="171">IF(W101=0,0,W101/W$19)</f>
        <v>3.8515958166203048</v>
      </c>
      <c r="X131" s="193">
        <f t="shared" si="171"/>
        <v>3.47840213214696</v>
      </c>
      <c r="Y131" s="193">
        <f t="shared" si="171"/>
        <v>3.2248946877115152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24.277879116919316</v>
      </c>
      <c r="C132" s="77">
        <f t="shared" si="172"/>
        <v>24.762536191273654</v>
      </c>
      <c r="D132" s="77">
        <f t="shared" si="172"/>
        <v>25.03902931169667</v>
      </c>
      <c r="E132" s="77">
        <f t="shared" si="172"/>
        <v>25.329783084101997</v>
      </c>
      <c r="F132" s="77">
        <f t="shared" si="172"/>
        <v>25.347933123614123</v>
      </c>
      <c r="G132" s="77">
        <f t="shared" si="172"/>
        <v>25.250920148485093</v>
      </c>
      <c r="H132" s="77">
        <f t="shared" si="172"/>
        <v>25.400548741985673</v>
      </c>
      <c r="I132" s="77">
        <f t="shared" si="172"/>
        <v>25.380655936375554</v>
      </c>
      <c r="J132" s="77">
        <f t="shared" si="172"/>
        <v>25.240402353011685</v>
      </c>
      <c r="K132" s="77">
        <f t="shared" si="172"/>
        <v>24.906595017480775</v>
      </c>
      <c r="L132" s="77">
        <f t="shared" si="172"/>
        <v>24.566884183111334</v>
      </c>
      <c r="M132" s="77">
        <f t="shared" si="172"/>
        <v>24.225698374768022</v>
      </c>
      <c r="N132" s="77">
        <f t="shared" si="172"/>
        <v>23.841752802810955</v>
      </c>
      <c r="O132" s="77">
        <f t="shared" si="172"/>
        <v>23.56007095093819</v>
      </c>
      <c r="P132" s="77">
        <f t="shared" si="172"/>
        <v>23.187647851461481</v>
      </c>
      <c r="Q132" s="77">
        <f t="shared" si="172"/>
        <v>23.309527200506579</v>
      </c>
      <c r="R132" s="77">
        <f t="shared" ref="R132:V132" si="173">IF(R102=0,0,R102/R$19)</f>
        <v>22.940228390196527</v>
      </c>
      <c r="S132" s="77">
        <f t="shared" si="173"/>
        <v>22.342543395134808</v>
      </c>
      <c r="T132" s="77">
        <f t="shared" si="173"/>
        <v>21.836323803333293</v>
      </c>
      <c r="U132" s="77">
        <f t="shared" si="173"/>
        <v>21.219247832873101</v>
      </c>
      <c r="V132" s="77">
        <f t="shared" si="173"/>
        <v>21.38727846575555</v>
      </c>
      <c r="W132" s="77">
        <f t="shared" ref="W132:Y132" si="174">IF(W102=0,0,W102/W$19)</f>
        <v>21.688300188675093</v>
      </c>
      <c r="X132" s="77">
        <f t="shared" si="174"/>
        <v>20.640300786488904</v>
      </c>
      <c r="Y132" s="77">
        <f t="shared" si="174"/>
        <v>19.771332333723265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109.75926143855897</v>
      </c>
      <c r="C134" s="153">
        <f t="shared" si="175"/>
        <v>114.32902774261376</v>
      </c>
      <c r="D134" s="153">
        <f t="shared" si="175"/>
        <v>110.90020820815906</v>
      </c>
      <c r="E134" s="153">
        <f t="shared" si="175"/>
        <v>114.38628972257885</v>
      </c>
      <c r="F134" s="153">
        <f t="shared" si="175"/>
        <v>117.6596087055767</v>
      </c>
      <c r="G134" s="153">
        <f t="shared" si="175"/>
        <v>120.39630859450027</v>
      </c>
      <c r="H134" s="153">
        <f t="shared" si="175"/>
        <v>119.553881345433</v>
      </c>
      <c r="I134" s="153">
        <f t="shared" si="175"/>
        <v>113.70925262426213</v>
      </c>
      <c r="J134" s="153">
        <f t="shared" si="175"/>
        <v>120.72050200128503</v>
      </c>
      <c r="K134" s="153">
        <f t="shared" si="175"/>
        <v>113.31175332888985</v>
      </c>
      <c r="L134" s="153">
        <f t="shared" si="175"/>
        <v>117.70468581482196</v>
      </c>
      <c r="M134" s="153">
        <f t="shared" si="175"/>
        <v>103.73485846651784</v>
      </c>
      <c r="N134" s="153">
        <f t="shared" si="175"/>
        <v>99.071050095875179</v>
      </c>
      <c r="O134" s="153">
        <f t="shared" si="175"/>
        <v>97.490522613930139</v>
      </c>
      <c r="P134" s="153">
        <f t="shared" si="175"/>
        <v>87.188657323370819</v>
      </c>
      <c r="Q134" s="153">
        <f t="shared" si="175"/>
        <v>93.251657981462117</v>
      </c>
      <c r="R134" s="153">
        <f t="shared" ref="R134:V134" si="176">IF(R104=0,0,R104/R$19)</f>
        <v>97.129827800432651</v>
      </c>
      <c r="S134" s="153">
        <f t="shared" si="176"/>
        <v>94.152717784070305</v>
      </c>
      <c r="T134" s="153">
        <f t="shared" si="176"/>
        <v>101.73871885068603</v>
      </c>
      <c r="U134" s="153">
        <f t="shared" si="176"/>
        <v>98.810796182975764</v>
      </c>
      <c r="V134" s="153">
        <f t="shared" si="176"/>
        <v>108.09039037434592</v>
      </c>
      <c r="W134" s="153">
        <f t="shared" ref="W134:Y134" si="177">IF(W104=0,0,W104/W$19)</f>
        <v>103.69632629633044</v>
      </c>
      <c r="X134" s="153">
        <f t="shared" si="177"/>
        <v>90.901105724082328</v>
      </c>
      <c r="Y134" s="153">
        <f t="shared" si="177"/>
        <v>82.395109467962754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87.604026544951594</v>
      </c>
      <c r="C135" s="74">
        <f t="shared" si="178"/>
        <v>92.816092621345916</v>
      </c>
      <c r="D135" s="74">
        <f t="shared" si="178"/>
        <v>89.704819652534724</v>
      </c>
      <c r="E135" s="74">
        <f t="shared" si="178"/>
        <v>94.17827144965905</v>
      </c>
      <c r="F135" s="74">
        <f t="shared" si="178"/>
        <v>97.229280545477778</v>
      </c>
      <c r="G135" s="74">
        <f t="shared" si="178"/>
        <v>100.9870876682614</v>
      </c>
      <c r="H135" s="74">
        <f t="shared" si="178"/>
        <v>100.65026161187112</v>
      </c>
      <c r="I135" s="74">
        <f t="shared" si="178"/>
        <v>94.750337731413566</v>
      </c>
      <c r="J135" s="74">
        <f t="shared" si="178"/>
        <v>101.25004005755233</v>
      </c>
      <c r="K135" s="74">
        <f t="shared" si="178"/>
        <v>93.465561498274781</v>
      </c>
      <c r="L135" s="74">
        <f t="shared" si="178"/>
        <v>98.006063626216147</v>
      </c>
      <c r="M135" s="74">
        <f t="shared" si="178"/>
        <v>83.645572860422135</v>
      </c>
      <c r="N135" s="74">
        <f t="shared" si="178"/>
        <v>78.360873307976476</v>
      </c>
      <c r="O135" s="74">
        <f t="shared" si="178"/>
        <v>77.255045218474123</v>
      </c>
      <c r="P135" s="74">
        <f t="shared" si="178"/>
        <v>67.361468752117133</v>
      </c>
      <c r="Q135" s="74">
        <f t="shared" si="178"/>
        <v>73.074624087021505</v>
      </c>
      <c r="R135" s="74">
        <f t="shared" ref="R135:V135" si="179">IF(R105=0,0,R105/R$19)</f>
        <v>76.18162489516871</v>
      </c>
      <c r="S135" s="74">
        <f t="shared" si="179"/>
        <v>72.632053673618927</v>
      </c>
      <c r="T135" s="74">
        <f t="shared" si="179"/>
        <v>79.484432104796682</v>
      </c>
      <c r="U135" s="74">
        <f t="shared" si="179"/>
        <v>76.697739917984535</v>
      </c>
      <c r="V135" s="74">
        <f t="shared" si="179"/>
        <v>84.374588393049365</v>
      </c>
      <c r="W135" s="74">
        <f t="shared" ref="W135:Y135" si="180">IF(W105=0,0,W105/W$19)</f>
        <v>80.820663864601826</v>
      </c>
      <c r="X135" s="74">
        <f t="shared" si="180"/>
        <v>69.83576252462332</v>
      </c>
      <c r="Y135" s="74">
        <f t="shared" si="180"/>
        <v>62.52684601557025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1.9715784342668408E-2</v>
      </c>
      <c r="C136" s="74">
        <f t="shared" si="181"/>
        <v>1.8373345300458782E-2</v>
      </c>
      <c r="D136" s="74">
        <f t="shared" si="181"/>
        <v>2.2179740666331639E-2</v>
      </c>
      <c r="E136" s="74">
        <f t="shared" si="181"/>
        <v>2.375748774731214E-2</v>
      </c>
      <c r="F136" s="74">
        <f t="shared" si="181"/>
        <v>2.667474999052042E-2</v>
      </c>
      <c r="G136" s="74">
        <f t="shared" si="181"/>
        <v>2.9786871757327454E-2</v>
      </c>
      <c r="H136" s="74">
        <f t="shared" si="181"/>
        <v>3.8860593216169512E-2</v>
      </c>
      <c r="I136" s="74">
        <f t="shared" si="181"/>
        <v>4.5580563859057101E-2</v>
      </c>
      <c r="J136" s="74">
        <f t="shared" si="181"/>
        <v>5.0107119887203545E-2</v>
      </c>
      <c r="K136" s="74">
        <f t="shared" si="181"/>
        <v>5.2906994648334246E-2</v>
      </c>
      <c r="L136" s="74">
        <f t="shared" si="181"/>
        <v>5.9563730732715585E-2</v>
      </c>
      <c r="M136" s="74">
        <f t="shared" si="181"/>
        <v>6.0695911236193292E-2</v>
      </c>
      <c r="N136" s="74">
        <f t="shared" si="181"/>
        <v>6.9908059672349684E-2</v>
      </c>
      <c r="O136" s="74">
        <f t="shared" si="181"/>
        <v>6.7360110590348729E-2</v>
      </c>
      <c r="P136" s="74">
        <f t="shared" si="181"/>
        <v>7.6107259250496953E-2</v>
      </c>
      <c r="Q136" s="74">
        <f t="shared" si="181"/>
        <v>7.5315854724557277E-2</v>
      </c>
      <c r="R136" s="74">
        <f t="shared" ref="R136:V136" si="182">IF(R106=0,0,R106/R$19)</f>
        <v>7.5967551607615591E-2</v>
      </c>
      <c r="S136" s="74">
        <f t="shared" si="182"/>
        <v>7.4188370789876265E-2</v>
      </c>
      <c r="T136" s="74">
        <f t="shared" si="182"/>
        <v>7.3001675271942318E-2</v>
      </c>
      <c r="U136" s="74">
        <f t="shared" si="182"/>
        <v>7.3534709949063082E-2</v>
      </c>
      <c r="V136" s="74">
        <f t="shared" si="182"/>
        <v>7.4587807083314139E-2</v>
      </c>
      <c r="W136" s="74">
        <f t="shared" ref="W136:Y136" si="183">IF(W106=0,0,W106/W$19)</f>
        <v>7.0366071814912765E-2</v>
      </c>
      <c r="X136" s="74">
        <f t="shared" si="183"/>
        <v>7.595106032644619E-2</v>
      </c>
      <c r="Y136" s="74">
        <f t="shared" si="183"/>
        <v>8.2298348469028615E-2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18.757655072316734</v>
      </c>
      <c r="C137" s="74">
        <f t="shared" si="184"/>
        <v>18.186472417045518</v>
      </c>
      <c r="D137" s="74">
        <f t="shared" si="184"/>
        <v>17.917947691620867</v>
      </c>
      <c r="E137" s="74">
        <f t="shared" si="184"/>
        <v>16.932020371850133</v>
      </c>
      <c r="F137" s="74">
        <f t="shared" si="184"/>
        <v>17.165630570437106</v>
      </c>
      <c r="G137" s="74">
        <f t="shared" si="184"/>
        <v>16.269437147338522</v>
      </c>
      <c r="H137" s="74">
        <f t="shared" si="184"/>
        <v>15.828607286225481</v>
      </c>
      <c r="I137" s="74">
        <f t="shared" si="184"/>
        <v>15.875300591521095</v>
      </c>
      <c r="J137" s="74">
        <f t="shared" si="184"/>
        <v>16.490839018004618</v>
      </c>
      <c r="K137" s="74">
        <f t="shared" si="184"/>
        <v>16.910209578504677</v>
      </c>
      <c r="L137" s="74">
        <f t="shared" si="184"/>
        <v>16.795940798859956</v>
      </c>
      <c r="M137" s="74">
        <f t="shared" si="184"/>
        <v>17.160476996696389</v>
      </c>
      <c r="N137" s="74">
        <f t="shared" si="184"/>
        <v>17.762863606276362</v>
      </c>
      <c r="O137" s="74">
        <f t="shared" si="184"/>
        <v>17.4002135994612</v>
      </c>
      <c r="P137" s="74">
        <f t="shared" si="184"/>
        <v>16.922265246510811</v>
      </c>
      <c r="Q137" s="74">
        <f t="shared" si="184"/>
        <v>17.240671880941889</v>
      </c>
      <c r="R137" s="74">
        <f t="shared" ref="R137:V137" si="185">IF(R107=0,0,R107/R$19)</f>
        <v>18.000876814655282</v>
      </c>
      <c r="S137" s="74">
        <f t="shared" si="185"/>
        <v>18.556616215874939</v>
      </c>
      <c r="T137" s="74">
        <f t="shared" si="185"/>
        <v>19.233262126912283</v>
      </c>
      <c r="U137" s="74">
        <f t="shared" si="185"/>
        <v>19.134299495257558</v>
      </c>
      <c r="V137" s="74">
        <f t="shared" si="185"/>
        <v>20.583248253427019</v>
      </c>
      <c r="W137" s="74">
        <f t="shared" ref="W137:Y137" si="186">IF(W107=0,0,W107/W$19)</f>
        <v>19.741676654449922</v>
      </c>
      <c r="X137" s="74">
        <f t="shared" si="186"/>
        <v>18.197945639989602</v>
      </c>
      <c r="Y137" s="74">
        <f t="shared" si="186"/>
        <v>17.150424861998935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3.377864036947988</v>
      </c>
      <c r="C138" s="77">
        <f t="shared" si="187"/>
        <v>3.3080893589218725</v>
      </c>
      <c r="D138" s="77">
        <f t="shared" si="187"/>
        <v>3.2552611233371374</v>
      </c>
      <c r="E138" s="77">
        <f t="shared" si="187"/>
        <v>3.2522404133223644</v>
      </c>
      <c r="F138" s="77">
        <f t="shared" si="187"/>
        <v>3.238022839671292</v>
      </c>
      <c r="G138" s="77">
        <f t="shared" si="187"/>
        <v>3.1099969071430262</v>
      </c>
      <c r="H138" s="77">
        <f t="shared" si="187"/>
        <v>3.0361518541202304</v>
      </c>
      <c r="I138" s="77">
        <f t="shared" si="187"/>
        <v>3.0380337374684068</v>
      </c>
      <c r="J138" s="77">
        <f t="shared" si="187"/>
        <v>2.9295158058408766</v>
      </c>
      <c r="K138" s="77">
        <f t="shared" si="187"/>
        <v>2.8830752574620639</v>
      </c>
      <c r="L138" s="77">
        <f t="shared" si="187"/>
        <v>2.8431176590131395</v>
      </c>
      <c r="M138" s="77">
        <f t="shared" si="187"/>
        <v>2.8681126981631211</v>
      </c>
      <c r="N138" s="77">
        <f t="shared" si="187"/>
        <v>2.8774051219499848</v>
      </c>
      <c r="O138" s="77">
        <f t="shared" si="187"/>
        <v>2.7679036854044741</v>
      </c>
      <c r="P138" s="77">
        <f t="shared" si="187"/>
        <v>2.8288160654923828</v>
      </c>
      <c r="Q138" s="77">
        <f t="shared" si="187"/>
        <v>2.8610461587741671</v>
      </c>
      <c r="R138" s="77">
        <f t="shared" ref="R138:V138" si="188">IF(R108=0,0,R108/R$19)</f>
        <v>2.8713585390010468</v>
      </c>
      <c r="S138" s="77">
        <f t="shared" si="188"/>
        <v>2.8898595237865496</v>
      </c>
      <c r="T138" s="77">
        <f t="shared" si="188"/>
        <v>2.9480229437051304</v>
      </c>
      <c r="U138" s="77">
        <f t="shared" si="188"/>
        <v>2.9052220597846108</v>
      </c>
      <c r="V138" s="77">
        <f t="shared" si="188"/>
        <v>3.0579659207862235</v>
      </c>
      <c r="W138" s="77">
        <f t="shared" ref="W138:Y138" si="189">IF(W108=0,0,W108/W$19)</f>
        <v>3.063619705463775</v>
      </c>
      <c r="X138" s="77">
        <f t="shared" si="189"/>
        <v>2.7914464991429639</v>
      </c>
      <c r="Y138" s="77">
        <f t="shared" si="189"/>
        <v>2.6355402419245322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51.297842300458782</v>
      </c>
      <c r="C140" s="203">
        <f t="shared" si="190"/>
        <v>52.97320870550044</v>
      </c>
      <c r="D140" s="203">
        <f t="shared" si="190"/>
        <v>51.442968854221007</v>
      </c>
      <c r="E140" s="203">
        <f t="shared" si="190"/>
        <v>52.021334534329689</v>
      </c>
      <c r="F140" s="203">
        <f t="shared" si="190"/>
        <v>52.713845086012931</v>
      </c>
      <c r="G140" s="203">
        <f t="shared" si="190"/>
        <v>53.699480682241472</v>
      </c>
      <c r="H140" s="203">
        <f t="shared" si="190"/>
        <v>51.356925407107617</v>
      </c>
      <c r="I140" s="203">
        <f t="shared" si="190"/>
        <v>48.317438057126289</v>
      </c>
      <c r="J140" s="203">
        <f t="shared" si="190"/>
        <v>50.762447564155522</v>
      </c>
      <c r="K140" s="203">
        <f t="shared" si="190"/>
        <v>47.725213892620395</v>
      </c>
      <c r="L140" s="203">
        <f t="shared" si="190"/>
        <v>47.938234791198497</v>
      </c>
      <c r="M140" s="203">
        <f t="shared" si="190"/>
        <v>41.319202420210779</v>
      </c>
      <c r="N140" s="203">
        <f t="shared" si="190"/>
        <v>38.247157198112241</v>
      </c>
      <c r="O140" s="203">
        <f t="shared" si="190"/>
        <v>37.091640711153786</v>
      </c>
      <c r="P140" s="203">
        <f t="shared" si="190"/>
        <v>32.437013101962755</v>
      </c>
      <c r="Q140" s="203">
        <f t="shared" si="190"/>
        <v>34.217488812802458</v>
      </c>
      <c r="R140" s="203">
        <f t="shared" ref="R140:V140" si="191">IF(R110=0,0,R110/R$19)</f>
        <v>35.225081657894897</v>
      </c>
      <c r="S140" s="203">
        <f t="shared" si="191"/>
        <v>32.786920250303318</v>
      </c>
      <c r="T140" s="203">
        <f t="shared" si="191"/>
        <v>34.505949037565223</v>
      </c>
      <c r="U140" s="203">
        <f t="shared" si="191"/>
        <v>32.462712707639916</v>
      </c>
      <c r="V140" s="203">
        <f t="shared" si="191"/>
        <v>34.802116972874593</v>
      </c>
      <c r="W140" s="203">
        <f t="shared" ref="W140:Y140" si="192">IF(W110=0,0,W110/W$19)</f>
        <v>32.132904042753822</v>
      </c>
      <c r="X140" s="203">
        <f t="shared" si="192"/>
        <v>26.844924876642661</v>
      </c>
      <c r="Y140" s="203">
        <f t="shared" si="192"/>
        <v>23.196349174541592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51.297842300458782</v>
      </c>
      <c r="C141" s="192">
        <f t="shared" si="193"/>
        <v>52.97320870550044</v>
      </c>
      <c r="D141" s="192">
        <f t="shared" si="193"/>
        <v>51.442968854221007</v>
      </c>
      <c r="E141" s="192">
        <f t="shared" si="193"/>
        <v>52.021334534329689</v>
      </c>
      <c r="F141" s="192">
        <f t="shared" si="193"/>
        <v>52.713845086012931</v>
      </c>
      <c r="G141" s="192">
        <f t="shared" si="193"/>
        <v>53.699480682241472</v>
      </c>
      <c r="H141" s="192">
        <f t="shared" si="193"/>
        <v>51.356925407107617</v>
      </c>
      <c r="I141" s="192">
        <f t="shared" si="193"/>
        <v>48.317438057126289</v>
      </c>
      <c r="J141" s="192">
        <f t="shared" si="193"/>
        <v>50.762447564155522</v>
      </c>
      <c r="K141" s="192">
        <f t="shared" si="193"/>
        <v>47.725213892620395</v>
      </c>
      <c r="L141" s="192">
        <f t="shared" si="193"/>
        <v>47.938234791198497</v>
      </c>
      <c r="M141" s="192">
        <f t="shared" si="193"/>
        <v>41.319202420210779</v>
      </c>
      <c r="N141" s="192">
        <f t="shared" si="193"/>
        <v>38.247157198112241</v>
      </c>
      <c r="O141" s="192">
        <f t="shared" si="193"/>
        <v>37.091640711153786</v>
      </c>
      <c r="P141" s="192">
        <f t="shared" si="193"/>
        <v>32.437013101962755</v>
      </c>
      <c r="Q141" s="192">
        <f t="shared" si="193"/>
        <v>34.217488812802458</v>
      </c>
      <c r="R141" s="192">
        <f t="shared" ref="R141:V141" si="194">IF(R111=0,0,R111/R$19)</f>
        <v>35.225081657894897</v>
      </c>
      <c r="S141" s="192">
        <f t="shared" si="194"/>
        <v>32.786920250303318</v>
      </c>
      <c r="T141" s="192">
        <f t="shared" si="194"/>
        <v>34.505949037565223</v>
      </c>
      <c r="U141" s="192">
        <f t="shared" si="194"/>
        <v>32.462712707639916</v>
      </c>
      <c r="V141" s="192">
        <f t="shared" si="194"/>
        <v>34.802116972874593</v>
      </c>
      <c r="W141" s="192">
        <f t="shared" ref="W141:Y141" si="195">IF(W111=0,0,W111/W$19)</f>
        <v>32.132904042753822</v>
      </c>
      <c r="X141" s="192">
        <f t="shared" si="195"/>
        <v>26.844924876642661</v>
      </c>
      <c r="Y141" s="192">
        <f t="shared" si="195"/>
        <v>23.196349174541592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44.371489379170235</v>
      </c>
      <c r="C142" s="74">
        <f t="shared" si="196"/>
        <v>46.240574440343295</v>
      </c>
      <c r="D142" s="74">
        <f t="shared" si="196"/>
        <v>44.753869708216975</v>
      </c>
      <c r="E142" s="74">
        <f t="shared" si="196"/>
        <v>45.730968279819194</v>
      </c>
      <c r="F142" s="74">
        <f t="shared" si="196"/>
        <v>46.394131882306418</v>
      </c>
      <c r="G142" s="74">
        <f t="shared" si="196"/>
        <v>47.728068580642208</v>
      </c>
      <c r="H142" s="74">
        <f t="shared" si="196"/>
        <v>45.713546992571523</v>
      </c>
      <c r="I142" s="74">
        <f t="shared" si="196"/>
        <v>42.669499882200483</v>
      </c>
      <c r="J142" s="74">
        <f t="shared" si="196"/>
        <v>44.928986825245687</v>
      </c>
      <c r="K142" s="74">
        <f t="shared" si="196"/>
        <v>41.719519292723412</v>
      </c>
      <c r="L142" s="74">
        <f t="shared" si="196"/>
        <v>42.102456760606763</v>
      </c>
      <c r="M142" s="74">
        <f t="shared" si="196"/>
        <v>35.419994319528442</v>
      </c>
      <c r="N142" s="74">
        <f t="shared" si="196"/>
        <v>32.261649283638782</v>
      </c>
      <c r="O142" s="74">
        <f t="shared" si="196"/>
        <v>31.374250002277179</v>
      </c>
      <c r="P142" s="74">
        <f t="shared" si="196"/>
        <v>26.987298008430137</v>
      </c>
      <c r="Q142" s="74">
        <f t="shared" si="196"/>
        <v>28.719918496861499</v>
      </c>
      <c r="R142" s="74">
        <f t="shared" ref="R142:V142" si="197">IF(R112=0,0,R112/R$19)</f>
        <v>29.528837468669327</v>
      </c>
      <c r="S142" s="74">
        <f t="shared" si="197"/>
        <v>27.023298849091699</v>
      </c>
      <c r="T142" s="74">
        <f t="shared" si="197"/>
        <v>28.689911965449504</v>
      </c>
      <c r="U142" s="74">
        <f t="shared" si="197"/>
        <v>26.821854132115078</v>
      </c>
      <c r="V142" s="74">
        <f t="shared" si="197"/>
        <v>28.817182918391364</v>
      </c>
      <c r="W142" s="74">
        <f t="shared" ref="W142:Y142" si="198">IF(W112=0,0,W112/W$19)</f>
        <v>26.609995940690624</v>
      </c>
      <c r="X142" s="74">
        <f t="shared" si="198"/>
        <v>21.937373804021988</v>
      </c>
      <c r="Y142" s="74">
        <f t="shared" si="198"/>
        <v>18.716359485220753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6.7604962781663476</v>
      </c>
      <c r="C144" s="74">
        <f t="shared" si="202"/>
        <v>6.5647204116513667</v>
      </c>
      <c r="D144" s="74">
        <f t="shared" si="202"/>
        <v>6.5232736262574527</v>
      </c>
      <c r="E144" s="74">
        <f t="shared" si="202"/>
        <v>6.1121115195031663</v>
      </c>
      <c r="F144" s="74">
        <f t="shared" si="202"/>
        <v>6.1298112297068661</v>
      </c>
      <c r="G144" s="74">
        <f t="shared" si="202"/>
        <v>5.7949230213651752</v>
      </c>
      <c r="H144" s="74">
        <f t="shared" si="202"/>
        <v>5.465333744893897</v>
      </c>
      <c r="I144" s="74">
        <f t="shared" si="202"/>
        <v>5.4765631938833605</v>
      </c>
      <c r="J144" s="74">
        <f t="shared" si="202"/>
        <v>5.6637528086470459</v>
      </c>
      <c r="K144" s="74">
        <f t="shared" si="202"/>
        <v>5.8439929878590382</v>
      </c>
      <c r="L144" s="74">
        <f t="shared" si="202"/>
        <v>5.6630698319259407</v>
      </c>
      <c r="M144" s="74">
        <f t="shared" si="202"/>
        <v>5.7246862865376524</v>
      </c>
      <c r="N144" s="74">
        <f t="shared" si="202"/>
        <v>5.8135908318286438</v>
      </c>
      <c r="O144" s="74">
        <f t="shared" si="202"/>
        <v>5.5446118269020328</v>
      </c>
      <c r="P144" s="74">
        <f t="shared" si="202"/>
        <v>5.2780404050174106</v>
      </c>
      <c r="Q144" s="74">
        <f t="shared" si="202"/>
        <v>5.3266941721762686</v>
      </c>
      <c r="R144" s="74">
        <f t="shared" ref="R144:V144" si="203">IF(R114=0,0,R114/R$19)</f>
        <v>5.5219085705128172</v>
      </c>
      <c r="S144" s="74">
        <f t="shared" si="203"/>
        <v>5.5833993839649434</v>
      </c>
      <c r="T144" s="74">
        <f t="shared" si="203"/>
        <v>5.6320482154028255</v>
      </c>
      <c r="U144" s="74">
        <f t="shared" si="203"/>
        <v>5.4614364992154281</v>
      </c>
      <c r="V144" s="74">
        <f t="shared" si="203"/>
        <v>5.8078176130503101</v>
      </c>
      <c r="W144" s="74">
        <f t="shared" ref="W144:Y144" si="204">IF(W114=0,0,W114/W$19)</f>
        <v>5.3490481596007102</v>
      </c>
      <c r="X144" s="74">
        <f t="shared" si="204"/>
        <v>4.7397207562553465</v>
      </c>
      <c r="Y144" s="74">
        <f t="shared" si="204"/>
        <v>4.3333543435716209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0.16585664312219536</v>
      </c>
      <c r="C145" s="193">
        <f t="shared" si="205"/>
        <v>0.16791385350577204</v>
      </c>
      <c r="D145" s="193">
        <f t="shared" si="205"/>
        <v>0.16582551974657989</v>
      </c>
      <c r="E145" s="193">
        <f t="shared" si="205"/>
        <v>0.17825473500732858</v>
      </c>
      <c r="F145" s="193">
        <f t="shared" si="205"/>
        <v>0.1899019739996442</v>
      </c>
      <c r="G145" s="193">
        <f t="shared" si="205"/>
        <v>0.17648908023408474</v>
      </c>
      <c r="H145" s="193">
        <f t="shared" si="205"/>
        <v>0.17804466964219451</v>
      </c>
      <c r="I145" s="193">
        <f t="shared" si="205"/>
        <v>0.17137498104244964</v>
      </c>
      <c r="J145" s="193">
        <f t="shared" si="205"/>
        <v>0.169707930262782</v>
      </c>
      <c r="K145" s="193">
        <f t="shared" si="205"/>
        <v>0.16170161203795447</v>
      </c>
      <c r="L145" s="193">
        <f t="shared" si="205"/>
        <v>0.17270819866578527</v>
      </c>
      <c r="M145" s="193">
        <f t="shared" si="205"/>
        <v>0.17452181414468965</v>
      </c>
      <c r="N145" s="193">
        <f t="shared" si="205"/>
        <v>0.17191708264481462</v>
      </c>
      <c r="O145" s="193">
        <f t="shared" si="205"/>
        <v>0.17277888197456251</v>
      </c>
      <c r="P145" s="193">
        <f t="shared" si="205"/>
        <v>0.17167468851520148</v>
      </c>
      <c r="Q145" s="193">
        <f t="shared" si="205"/>
        <v>0.17087614376469087</v>
      </c>
      <c r="R145" s="193">
        <f t="shared" ref="R145:V145" si="206">IF(R115=0,0,R115/R$19)</f>
        <v>0.17433561871275505</v>
      </c>
      <c r="S145" s="193">
        <f t="shared" si="206"/>
        <v>0.18022201724667364</v>
      </c>
      <c r="T145" s="193">
        <f t="shared" si="206"/>
        <v>0.18398885671288956</v>
      </c>
      <c r="U145" s="193">
        <f t="shared" si="206"/>
        <v>0.17942207630940826</v>
      </c>
      <c r="V145" s="193">
        <f t="shared" si="206"/>
        <v>0.17711644143292019</v>
      </c>
      <c r="W145" s="193">
        <f t="shared" ref="W145:Y145" si="207">IF(W115=0,0,W115/W$19)</f>
        <v>0.17385994246248423</v>
      </c>
      <c r="X145" s="193">
        <f t="shared" si="207"/>
        <v>0.16783031636532836</v>
      </c>
      <c r="Y145" s="193">
        <f t="shared" si="207"/>
        <v>0.14663534574921694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8353.209011625213</v>
      </c>
      <c r="C150" s="203">
        <f t="shared" si="211"/>
        <v>8762.7452428170309</v>
      </c>
      <c r="D150" s="203">
        <f t="shared" si="211"/>
        <v>8589.0427012115269</v>
      </c>
      <c r="E150" s="203">
        <f t="shared" si="211"/>
        <v>8889.2154792743331</v>
      </c>
      <c r="F150" s="203">
        <f t="shared" si="211"/>
        <v>9062.0767558790358</v>
      </c>
      <c r="G150" s="203">
        <f t="shared" si="211"/>
        <v>9328.6461079580276</v>
      </c>
      <c r="H150" s="203">
        <f t="shared" si="211"/>
        <v>9160.4914361539813</v>
      </c>
      <c r="I150" s="203">
        <f t="shared" si="211"/>
        <v>8757.0771117282984</v>
      </c>
      <c r="J150" s="203">
        <f t="shared" si="211"/>
        <v>9315.0477874001899</v>
      </c>
      <c r="K150" s="203">
        <f t="shared" si="211"/>
        <v>8923.0101284535795</v>
      </c>
      <c r="L150" s="203">
        <f t="shared" si="211"/>
        <v>9267.6879379121965</v>
      </c>
      <c r="M150" s="203">
        <f t="shared" si="211"/>
        <v>8096.6266678130542</v>
      </c>
      <c r="N150" s="203">
        <f t="shared" si="211"/>
        <v>7668.2754859306024</v>
      </c>
      <c r="O150" s="203">
        <f t="shared" si="211"/>
        <v>7433.631200107423</v>
      </c>
      <c r="P150" s="203">
        <f t="shared" si="211"/>
        <v>6673.2004384788479</v>
      </c>
      <c r="Q150" s="203">
        <f t="shared" si="211"/>
        <v>7029.8886593565503</v>
      </c>
      <c r="R150" s="203">
        <f t="shared" ref="R150:V150" si="212">IF(R96=0,0,R96/R$17)</f>
        <v>7195.9470924950374</v>
      </c>
      <c r="S150" s="203">
        <f t="shared" si="212"/>
        <v>6867.6490475306391</v>
      </c>
      <c r="T150" s="203">
        <f t="shared" si="212"/>
        <v>7225.1583849441477</v>
      </c>
      <c r="U150" s="203">
        <f t="shared" si="212"/>
        <v>6905.6946010079109</v>
      </c>
      <c r="V150" s="203">
        <f t="shared" si="212"/>
        <v>7383.5580337549418</v>
      </c>
      <c r="W150" s="203">
        <f t="shared" ref="W150:Y150" si="213">IF(W96=0,0,W96/W$17)</f>
        <v>6980.8278959117533</v>
      </c>
      <c r="X150" s="203">
        <f t="shared" si="213"/>
        <v>5984.1236704973353</v>
      </c>
      <c r="Y150" s="203">
        <f t="shared" si="213"/>
        <v>5453.13356331673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7482.022058859312</v>
      </c>
      <c r="C151" s="192">
        <f t="shared" si="214"/>
        <v>7865.2517805825664</v>
      </c>
      <c r="D151" s="192">
        <f t="shared" si="214"/>
        <v>7671.8132326090144</v>
      </c>
      <c r="E151" s="192">
        <f t="shared" si="214"/>
        <v>7951.234863800536</v>
      </c>
      <c r="F151" s="192">
        <f t="shared" si="214"/>
        <v>8120.3613056420045</v>
      </c>
      <c r="G151" s="192">
        <f t="shared" si="214"/>
        <v>8375.33417560214</v>
      </c>
      <c r="H151" s="192">
        <f t="shared" si="214"/>
        <v>8200.3430153133668</v>
      </c>
      <c r="I151" s="192">
        <f t="shared" si="214"/>
        <v>7788.2549680004777</v>
      </c>
      <c r="J151" s="192">
        <f t="shared" si="214"/>
        <v>8332.8950768295927</v>
      </c>
      <c r="K151" s="192">
        <f t="shared" si="214"/>
        <v>7927.3551236005469</v>
      </c>
      <c r="L151" s="192">
        <f t="shared" si="214"/>
        <v>8269.6105553138987</v>
      </c>
      <c r="M151" s="192">
        <f t="shared" si="214"/>
        <v>7116.5216841391521</v>
      </c>
      <c r="N151" s="192">
        <f t="shared" si="214"/>
        <v>6695.4570742219157</v>
      </c>
      <c r="O151" s="192">
        <f t="shared" si="214"/>
        <v>6469.4196380169178</v>
      </c>
      <c r="P151" s="192">
        <f t="shared" si="214"/>
        <v>5721.7173596239409</v>
      </c>
      <c r="Q151" s="192">
        <f t="shared" si="214"/>
        <v>6070.9568494242631</v>
      </c>
      <c r="R151" s="192">
        <f t="shared" ref="R151:V151" si="215">IF(R97=0,0,R97/R$17)</f>
        <v>6247.6695314819663</v>
      </c>
      <c r="S151" s="192">
        <f t="shared" si="215"/>
        <v>5939.5304714632957</v>
      </c>
      <c r="T151" s="192">
        <f t="shared" si="215"/>
        <v>6313.766709329374</v>
      </c>
      <c r="U151" s="192">
        <f t="shared" si="215"/>
        <v>6015.2347474035487</v>
      </c>
      <c r="V151" s="192">
        <f t="shared" si="215"/>
        <v>6481.3095410899741</v>
      </c>
      <c r="W151" s="192">
        <f t="shared" ref="W151:Y151" si="216">IF(W97=0,0,W97/W$17)</f>
        <v>6063.6342884475207</v>
      </c>
      <c r="X151" s="192">
        <f t="shared" si="216"/>
        <v>5114.936196247073</v>
      </c>
      <c r="Y151" s="192">
        <f t="shared" si="216"/>
        <v>4600.8364424869305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6125.5082405158519</v>
      </c>
      <c r="C152" s="74">
        <f t="shared" si="217"/>
        <v>6535.9193993510271</v>
      </c>
      <c r="D152" s="74">
        <f t="shared" si="217"/>
        <v>6352.223254505464</v>
      </c>
      <c r="E152" s="74">
        <f t="shared" si="217"/>
        <v>6685.3193868284598</v>
      </c>
      <c r="F152" s="74">
        <f t="shared" si="217"/>
        <v>6843.1159999583242</v>
      </c>
      <c r="G152" s="74">
        <f t="shared" si="217"/>
        <v>7150.2346545266955</v>
      </c>
      <c r="H152" s="74">
        <f t="shared" si="217"/>
        <v>7016.5323038903207</v>
      </c>
      <c r="I152" s="74">
        <f t="shared" si="217"/>
        <v>6596.7078834901795</v>
      </c>
      <c r="J152" s="74">
        <f t="shared" si="217"/>
        <v>7092.6120230013667</v>
      </c>
      <c r="K152" s="74">
        <f t="shared" si="217"/>
        <v>6639.3828161961092</v>
      </c>
      <c r="L152" s="74">
        <f t="shared" si="217"/>
        <v>6982.2659429524892</v>
      </c>
      <c r="M152" s="74">
        <f t="shared" si="217"/>
        <v>5820.2856614430693</v>
      </c>
      <c r="N152" s="74">
        <f t="shared" si="217"/>
        <v>5364.7584177650588</v>
      </c>
      <c r="O152" s="74">
        <f t="shared" si="217"/>
        <v>5185.0481400376384</v>
      </c>
      <c r="P152" s="74">
        <f t="shared" si="217"/>
        <v>4474.5290360097788</v>
      </c>
      <c r="Q152" s="74">
        <f t="shared" si="217"/>
        <v>4810.9560979806274</v>
      </c>
      <c r="R152" s="74">
        <f t="shared" ref="R152:V152" si="218">IF(R98=0,0,R98/R$17)</f>
        <v>4951.6002730239197</v>
      </c>
      <c r="S152" s="74">
        <f t="shared" si="218"/>
        <v>4626.8397010403542</v>
      </c>
      <c r="T152" s="74">
        <f t="shared" si="218"/>
        <v>4979.3153955856751</v>
      </c>
      <c r="U152" s="74">
        <f t="shared" si="218"/>
        <v>4711.2604069707386</v>
      </c>
      <c r="V152" s="74">
        <f t="shared" si="218"/>
        <v>5102.4403116303938</v>
      </c>
      <c r="W152" s="74">
        <f t="shared" ref="W152:Y152" si="219">IF(W98=0,0,W98/W$17)</f>
        <v>4759.7361286408632</v>
      </c>
      <c r="X152" s="74">
        <f t="shared" si="219"/>
        <v>3944.1823158663142</v>
      </c>
      <c r="Y152" s="74">
        <f t="shared" si="219"/>
        <v>3492.4299929095851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0.31756689791165976</v>
      </c>
      <c r="C153" s="74">
        <f t="shared" si="220"/>
        <v>0.2893355167591164</v>
      </c>
      <c r="D153" s="74">
        <f t="shared" si="220"/>
        <v>0.32790906104352896</v>
      </c>
      <c r="E153" s="74">
        <f t="shared" si="220"/>
        <v>0.33112311401868577</v>
      </c>
      <c r="F153" s="74">
        <f t="shared" si="220"/>
        <v>0.3432672253214723</v>
      </c>
      <c r="G153" s="74">
        <f t="shared" si="220"/>
        <v>0.35516935834647034</v>
      </c>
      <c r="H153" s="74">
        <f t="shared" si="220"/>
        <v>0.42748618477953954</v>
      </c>
      <c r="I153" s="74">
        <f t="shared" si="220"/>
        <v>0.48203095958523506</v>
      </c>
      <c r="J153" s="74">
        <f t="shared" si="220"/>
        <v>0.52518232482862959</v>
      </c>
      <c r="K153" s="74">
        <f t="shared" si="220"/>
        <v>0.55125542387036519</v>
      </c>
      <c r="L153" s="74">
        <f t="shared" si="220"/>
        <v>0.60913915159599374</v>
      </c>
      <c r="M153" s="74">
        <f t="shared" si="220"/>
        <v>0.59819919950564049</v>
      </c>
      <c r="N153" s="74">
        <f t="shared" si="220"/>
        <v>0.6674811832405666</v>
      </c>
      <c r="O153" s="74">
        <f t="shared" si="220"/>
        <v>0.61664404334998224</v>
      </c>
      <c r="P153" s="74">
        <f t="shared" si="220"/>
        <v>0.66630199694453818</v>
      </c>
      <c r="Q153" s="74">
        <f t="shared" si="220"/>
        <v>0.63311176118435819</v>
      </c>
      <c r="R153" s="74">
        <f t="shared" ref="R153:V153" si="221">IF(R99=0,0,R99/R$17)</f>
        <v>0.61791306685867919</v>
      </c>
      <c r="S153" s="74">
        <f t="shared" si="221"/>
        <v>0.58674903619471008</v>
      </c>
      <c r="T153" s="74">
        <f t="shared" si="221"/>
        <v>0.56494357409932672</v>
      </c>
      <c r="U153" s="74">
        <f t="shared" si="221"/>
        <v>0.56137124215016432</v>
      </c>
      <c r="V153" s="74">
        <f t="shared" si="221"/>
        <v>0.56383387727733403</v>
      </c>
      <c r="W153" s="74">
        <f t="shared" ref="W153:Y153" si="222">IF(W99=0,0,W99/W$17)</f>
        <v>0.52822757611224191</v>
      </c>
      <c r="X153" s="74">
        <f t="shared" si="222"/>
        <v>0.56281745881126943</v>
      </c>
      <c r="Y153" s="74">
        <f t="shared" si="222"/>
        <v>0.61921341411708264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1185.7318367546375</v>
      </c>
      <c r="C154" s="74">
        <f t="shared" si="223"/>
        <v>1160.6698102874495</v>
      </c>
      <c r="D154" s="74">
        <f t="shared" si="223"/>
        <v>1152.2678460773411</v>
      </c>
      <c r="E154" s="74">
        <f t="shared" si="223"/>
        <v>1096.945860538932</v>
      </c>
      <c r="F154" s="74">
        <f t="shared" si="223"/>
        <v>1108.4905460540378</v>
      </c>
      <c r="G154" s="74">
        <f t="shared" si="223"/>
        <v>1061.2075746312721</v>
      </c>
      <c r="H154" s="74">
        <f t="shared" si="223"/>
        <v>1023.9048245666264</v>
      </c>
      <c r="I154" s="74">
        <f t="shared" si="223"/>
        <v>1030.5634559453094</v>
      </c>
      <c r="J154" s="74">
        <f t="shared" si="223"/>
        <v>1082.0269242322854</v>
      </c>
      <c r="K154" s="74">
        <f t="shared" si="223"/>
        <v>1128.5008249596856</v>
      </c>
      <c r="L154" s="74">
        <f t="shared" si="223"/>
        <v>1127.1864152669514</v>
      </c>
      <c r="M154" s="74">
        <f t="shared" si="223"/>
        <v>1135.6856797551445</v>
      </c>
      <c r="N154" s="74">
        <f t="shared" si="223"/>
        <v>1168.7847973338703</v>
      </c>
      <c r="O154" s="74">
        <f t="shared" si="223"/>
        <v>1128.3780761334122</v>
      </c>
      <c r="P154" s="74">
        <f t="shared" si="223"/>
        <v>1088.080733045658</v>
      </c>
      <c r="Q154" s="74">
        <f t="shared" si="223"/>
        <v>1099.6707934946053</v>
      </c>
      <c r="R154" s="74">
        <f t="shared" ref="R154:V154" si="224">IF(R100=0,0,R100/R$17)</f>
        <v>1135.4911588980349</v>
      </c>
      <c r="S154" s="74">
        <f t="shared" si="224"/>
        <v>1151.7564490869265</v>
      </c>
      <c r="T154" s="74">
        <f t="shared" si="224"/>
        <v>1171.4926636665796</v>
      </c>
      <c r="U154" s="74">
        <f t="shared" si="224"/>
        <v>1144.8177203050161</v>
      </c>
      <c r="V154" s="74">
        <f t="shared" si="224"/>
        <v>1213.6218926869183</v>
      </c>
      <c r="W154" s="74">
        <f t="shared" ref="W154:Y154" si="225">IF(W100=0,0,W100/W$17)</f>
        <v>1140.4867633879849</v>
      </c>
      <c r="X154" s="74">
        <f t="shared" si="225"/>
        <v>1023.7114357623144</v>
      </c>
      <c r="Y154" s="74">
        <f t="shared" si="225"/>
        <v>968.76936873161753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170.46441469091107</v>
      </c>
      <c r="C155" s="193">
        <f t="shared" si="226"/>
        <v>168.37323542733159</v>
      </c>
      <c r="D155" s="193">
        <f t="shared" si="226"/>
        <v>166.99422296516434</v>
      </c>
      <c r="E155" s="193">
        <f t="shared" si="226"/>
        <v>168.63849331912513</v>
      </c>
      <c r="F155" s="193">
        <f t="shared" si="226"/>
        <v>168.41149240432139</v>
      </c>
      <c r="G155" s="193">
        <f t="shared" si="226"/>
        <v>163.53677708582813</v>
      </c>
      <c r="H155" s="193">
        <f t="shared" si="226"/>
        <v>159.47840067163995</v>
      </c>
      <c r="I155" s="193">
        <f t="shared" si="226"/>
        <v>160.50159760540564</v>
      </c>
      <c r="J155" s="193">
        <f t="shared" si="226"/>
        <v>157.73094727111243</v>
      </c>
      <c r="K155" s="193">
        <f t="shared" si="226"/>
        <v>158.92022702088096</v>
      </c>
      <c r="L155" s="193">
        <f t="shared" si="226"/>
        <v>159.54905794285989</v>
      </c>
      <c r="M155" s="193">
        <f t="shared" si="226"/>
        <v>159.95214374143157</v>
      </c>
      <c r="N155" s="193">
        <f t="shared" si="226"/>
        <v>161.24637793974597</v>
      </c>
      <c r="O155" s="193">
        <f t="shared" si="226"/>
        <v>155.3767778025184</v>
      </c>
      <c r="P155" s="193">
        <f t="shared" si="226"/>
        <v>158.44128857155968</v>
      </c>
      <c r="Q155" s="193">
        <f t="shared" si="226"/>
        <v>159.69684618784552</v>
      </c>
      <c r="R155" s="193">
        <f t="shared" ref="R155:V155" si="227">IF(R101=0,0,R101/R$17)</f>
        <v>159.96018649315423</v>
      </c>
      <c r="S155" s="193">
        <f t="shared" si="227"/>
        <v>160.3475722998204</v>
      </c>
      <c r="T155" s="193">
        <f t="shared" si="227"/>
        <v>162.39370650302044</v>
      </c>
      <c r="U155" s="193">
        <f t="shared" si="227"/>
        <v>158.59524888564343</v>
      </c>
      <c r="V155" s="193">
        <f t="shared" si="227"/>
        <v>164.68350289538398</v>
      </c>
      <c r="W155" s="193">
        <f t="shared" ref="W155:Y155" si="228">IF(W101=0,0,W101/W$17)</f>
        <v>162.88316884256153</v>
      </c>
      <c r="X155" s="193">
        <f t="shared" si="228"/>
        <v>146.47962715963163</v>
      </c>
      <c r="Y155" s="193">
        <f t="shared" si="228"/>
        <v>139.01786743160991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871.18695276590165</v>
      </c>
      <c r="C156" s="77">
        <f t="shared" si="229"/>
        <v>897.49346223446582</v>
      </c>
      <c r="D156" s="77">
        <f t="shared" si="229"/>
        <v>917.22946860251409</v>
      </c>
      <c r="E156" s="77">
        <f t="shared" si="229"/>
        <v>937.98061547379803</v>
      </c>
      <c r="F156" s="77">
        <f t="shared" si="229"/>
        <v>941.71545023703095</v>
      </c>
      <c r="G156" s="77">
        <f t="shared" si="229"/>
        <v>953.31193235588614</v>
      </c>
      <c r="H156" s="77">
        <f t="shared" si="229"/>
        <v>960.14842084061456</v>
      </c>
      <c r="I156" s="77">
        <f t="shared" si="229"/>
        <v>968.82214372782062</v>
      </c>
      <c r="J156" s="77">
        <f t="shared" si="229"/>
        <v>982.15271057059647</v>
      </c>
      <c r="K156" s="77">
        <f t="shared" si="229"/>
        <v>995.65500485303323</v>
      </c>
      <c r="L156" s="77">
        <f t="shared" si="229"/>
        <v>998.07738259829875</v>
      </c>
      <c r="M156" s="77">
        <f t="shared" si="229"/>
        <v>980.10498367390267</v>
      </c>
      <c r="N156" s="77">
        <f t="shared" si="229"/>
        <v>972.81841170868779</v>
      </c>
      <c r="O156" s="77">
        <f t="shared" si="229"/>
        <v>964.21156209050389</v>
      </c>
      <c r="P156" s="77">
        <f t="shared" si="229"/>
        <v>951.48307885490681</v>
      </c>
      <c r="Q156" s="77">
        <f t="shared" si="229"/>
        <v>958.93180993228782</v>
      </c>
      <c r="R156" s="77">
        <f t="shared" ref="R156:V156" si="230">IF(R102=0,0,R102/R$17)</f>
        <v>948.27756101307079</v>
      </c>
      <c r="S156" s="77">
        <f t="shared" si="230"/>
        <v>928.11857606734361</v>
      </c>
      <c r="T156" s="77">
        <f t="shared" si="230"/>
        <v>911.39167561477257</v>
      </c>
      <c r="U156" s="77">
        <f t="shared" si="230"/>
        <v>890.45985360436339</v>
      </c>
      <c r="V156" s="77">
        <f t="shared" si="230"/>
        <v>902.24849266496631</v>
      </c>
      <c r="W156" s="77">
        <f t="shared" ref="W156:Y156" si="231">IF(W102=0,0,W102/W$17)</f>
        <v>917.19360746423251</v>
      </c>
      <c r="X156" s="77">
        <f t="shared" si="231"/>
        <v>869.18747425026311</v>
      </c>
      <c r="Y156" s="77">
        <f t="shared" si="231"/>
        <v>852.29712082980063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3938.5992511947106</v>
      </c>
      <c r="C158" s="153">
        <f t="shared" si="232"/>
        <v>4143.741745596255</v>
      </c>
      <c r="D158" s="153">
        <f t="shared" si="232"/>
        <v>4062.4953058847314</v>
      </c>
      <c r="E158" s="153">
        <f t="shared" si="232"/>
        <v>4235.8089715773995</v>
      </c>
      <c r="F158" s="153">
        <f t="shared" si="232"/>
        <v>4371.238903248568</v>
      </c>
      <c r="G158" s="153">
        <f t="shared" si="232"/>
        <v>4545.3883232696562</v>
      </c>
      <c r="H158" s="153">
        <f t="shared" si="232"/>
        <v>4519.1728550904563</v>
      </c>
      <c r="I158" s="153">
        <f t="shared" si="232"/>
        <v>4340.4726089540836</v>
      </c>
      <c r="J158" s="153">
        <f t="shared" si="232"/>
        <v>4697.4674414355322</v>
      </c>
      <c r="K158" s="153">
        <f t="shared" si="232"/>
        <v>4529.7004360250312</v>
      </c>
      <c r="L158" s="153">
        <f t="shared" si="232"/>
        <v>4781.9814617913116</v>
      </c>
      <c r="M158" s="153">
        <f t="shared" si="232"/>
        <v>4196.8264522617565</v>
      </c>
      <c r="N158" s="153">
        <f t="shared" si="232"/>
        <v>4042.4100693308969</v>
      </c>
      <c r="O158" s="153">
        <f t="shared" si="232"/>
        <v>3989.8644318324486</v>
      </c>
      <c r="P158" s="153">
        <f t="shared" si="232"/>
        <v>3577.7036395710807</v>
      </c>
      <c r="Q158" s="153">
        <f t="shared" si="232"/>
        <v>3836.2846401022989</v>
      </c>
      <c r="R158" s="153">
        <f t="shared" ref="R158:V158" si="233">IF(R104=0,0,R104/R$17)</f>
        <v>4015.0444294432227</v>
      </c>
      <c r="S158" s="153">
        <f t="shared" si="233"/>
        <v>3911.1431862162231</v>
      </c>
      <c r="T158" s="153">
        <f t="shared" si="233"/>
        <v>4246.3109763042066</v>
      </c>
      <c r="U158" s="153">
        <f t="shared" si="233"/>
        <v>4146.5676727387408</v>
      </c>
      <c r="V158" s="153">
        <f t="shared" si="233"/>
        <v>4559.9252818900504</v>
      </c>
      <c r="W158" s="153">
        <f t="shared" ref="W158:Y158" si="234">IF(W104=0,0,W104/W$17)</f>
        <v>4385.2956095739828</v>
      </c>
      <c r="X158" s="153">
        <f t="shared" si="234"/>
        <v>3827.9530568949408</v>
      </c>
      <c r="Y158" s="153">
        <f t="shared" si="234"/>
        <v>3551.8655690299838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3143.5812233916386</v>
      </c>
      <c r="C159" s="74">
        <f t="shared" si="235"/>
        <v>3364.0268377341031</v>
      </c>
      <c r="D159" s="74">
        <f t="shared" si="235"/>
        <v>3286.0660465996089</v>
      </c>
      <c r="E159" s="74">
        <f t="shared" si="235"/>
        <v>3487.4910979420806</v>
      </c>
      <c r="F159" s="74">
        <f t="shared" si="235"/>
        <v>3612.2201861029762</v>
      </c>
      <c r="G159" s="74">
        <f t="shared" si="235"/>
        <v>3812.621287537489</v>
      </c>
      <c r="H159" s="74">
        <f t="shared" si="235"/>
        <v>3804.6103147407071</v>
      </c>
      <c r="I159" s="74">
        <f t="shared" si="235"/>
        <v>3616.7790757653647</v>
      </c>
      <c r="J159" s="74">
        <f t="shared" si="235"/>
        <v>3939.8342346963796</v>
      </c>
      <c r="K159" s="74">
        <f t="shared" si="235"/>
        <v>3736.3378664101688</v>
      </c>
      <c r="L159" s="74">
        <f t="shared" si="235"/>
        <v>3981.6866776317333</v>
      </c>
      <c r="M159" s="74">
        <f t="shared" si="235"/>
        <v>3384.0693281373074</v>
      </c>
      <c r="N159" s="74">
        <f t="shared" si="235"/>
        <v>3197.3697966780246</v>
      </c>
      <c r="O159" s="74">
        <f t="shared" si="235"/>
        <v>3161.7140705814027</v>
      </c>
      <c r="P159" s="74">
        <f t="shared" si="235"/>
        <v>2764.1138115875478</v>
      </c>
      <c r="Q159" s="74">
        <f t="shared" si="235"/>
        <v>3006.220629578715</v>
      </c>
      <c r="R159" s="74">
        <f t="shared" ref="R159:V159" si="236">IF(R105=0,0,R105/R$17)</f>
        <v>3149.1109949225893</v>
      </c>
      <c r="S159" s="74">
        <f t="shared" si="236"/>
        <v>3017.1658186008117</v>
      </c>
      <c r="T159" s="74">
        <f t="shared" si="236"/>
        <v>3317.4746085337479</v>
      </c>
      <c r="U159" s="74">
        <f t="shared" si="236"/>
        <v>3218.5993960327237</v>
      </c>
      <c r="V159" s="74">
        <f t="shared" si="236"/>
        <v>3559.4451775969064</v>
      </c>
      <c r="W159" s="74">
        <f t="shared" ref="W159:Y159" si="237">IF(W105=0,0,W105/W$17)</f>
        <v>3417.888705097118</v>
      </c>
      <c r="X159" s="74">
        <f t="shared" si="237"/>
        <v>2940.8665440017644</v>
      </c>
      <c r="Y159" s="74">
        <f t="shared" si="237"/>
        <v>2695.3899683705922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0.70748083060142075</v>
      </c>
      <c r="C160" s="74">
        <f t="shared" si="238"/>
        <v>0.66592360165228892</v>
      </c>
      <c r="D160" s="74">
        <f t="shared" si="238"/>
        <v>0.81248803585279317</v>
      </c>
      <c r="E160" s="74">
        <f t="shared" si="238"/>
        <v>0.87975735541617972</v>
      </c>
      <c r="F160" s="74">
        <f t="shared" si="238"/>
        <v>0.99100877672276055</v>
      </c>
      <c r="G160" s="74">
        <f t="shared" si="238"/>
        <v>1.1245602182745966</v>
      </c>
      <c r="H160" s="74">
        <f t="shared" si="238"/>
        <v>1.4689421708342911</v>
      </c>
      <c r="I160" s="74">
        <f t="shared" si="238"/>
        <v>1.7398864592370598</v>
      </c>
      <c r="J160" s="74">
        <f t="shared" si="238"/>
        <v>1.9497646245021414</v>
      </c>
      <c r="K160" s="74">
        <f t="shared" si="238"/>
        <v>2.1149865718848777</v>
      </c>
      <c r="L160" s="74">
        <f t="shared" si="238"/>
        <v>2.4198922429229905</v>
      </c>
      <c r="M160" s="74">
        <f t="shared" si="238"/>
        <v>2.4555892742882182</v>
      </c>
      <c r="N160" s="74">
        <f t="shared" si="238"/>
        <v>2.852468446366629</v>
      </c>
      <c r="O160" s="74">
        <f t="shared" si="238"/>
        <v>2.7567572945837369</v>
      </c>
      <c r="P160" s="74">
        <f t="shared" si="238"/>
        <v>3.1229890077146067</v>
      </c>
      <c r="Q160" s="74">
        <f t="shared" si="238"/>
        <v>3.0984227293141906</v>
      </c>
      <c r="R160" s="74">
        <f t="shared" ref="R160:V160" si="239">IF(R106=0,0,R106/R$17)</f>
        <v>3.1402618722571116</v>
      </c>
      <c r="S160" s="74">
        <f t="shared" si="239"/>
        <v>3.0818158810536178</v>
      </c>
      <c r="T160" s="74">
        <f t="shared" si="239"/>
        <v>3.0469011060655182</v>
      </c>
      <c r="U160" s="74">
        <f t="shared" si="239"/>
        <v>3.0858637201380965</v>
      </c>
      <c r="V160" s="74">
        <f t="shared" si="239"/>
        <v>3.1465778415827104</v>
      </c>
      <c r="W160" s="74">
        <f t="shared" ref="W160:Y160" si="240">IF(W106=0,0,W106/W$17)</f>
        <v>2.975766228314535</v>
      </c>
      <c r="X160" s="74">
        <f t="shared" si="240"/>
        <v>3.198388966065207</v>
      </c>
      <c r="Y160" s="74">
        <f t="shared" si="240"/>
        <v>3.5476944226748377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673.09933807591506</v>
      </c>
      <c r="C161" s="74">
        <f t="shared" si="241"/>
        <v>659.15058010729012</v>
      </c>
      <c r="D161" s="74">
        <f t="shared" si="241"/>
        <v>656.37007868974013</v>
      </c>
      <c r="E161" s="74">
        <f t="shared" si="241"/>
        <v>627.00524662491114</v>
      </c>
      <c r="F161" s="74">
        <f t="shared" si="241"/>
        <v>637.73008404311622</v>
      </c>
      <c r="G161" s="74">
        <f t="shared" si="241"/>
        <v>614.2290448850207</v>
      </c>
      <c r="H161" s="74">
        <f t="shared" si="241"/>
        <v>598.32614028745422</v>
      </c>
      <c r="I161" s="74">
        <f t="shared" si="241"/>
        <v>605.98681097748545</v>
      </c>
      <c r="J161" s="74">
        <f t="shared" si="241"/>
        <v>641.69033498723206</v>
      </c>
      <c r="K161" s="74">
        <f t="shared" si="241"/>
        <v>675.99504420957442</v>
      </c>
      <c r="L161" s="74">
        <f t="shared" si="241"/>
        <v>682.36771524841583</v>
      </c>
      <c r="M161" s="74">
        <f t="shared" si="241"/>
        <v>694.2656003758882</v>
      </c>
      <c r="N161" s="74">
        <f t="shared" si="241"/>
        <v>724.78063604528677</v>
      </c>
      <c r="O161" s="74">
        <f t="shared" si="241"/>
        <v>712.11530603547749</v>
      </c>
      <c r="P161" s="74">
        <f t="shared" si="241"/>
        <v>694.38906184417749</v>
      </c>
      <c r="Q161" s="74">
        <f t="shared" si="241"/>
        <v>709.2648662080544</v>
      </c>
      <c r="R161" s="74">
        <f t="shared" ref="R161:V161" si="242">IF(R107=0,0,R107/R$17)</f>
        <v>744.10015765984315</v>
      </c>
      <c r="S161" s="74">
        <f t="shared" si="242"/>
        <v>770.84958119210182</v>
      </c>
      <c r="T161" s="74">
        <f t="shared" si="242"/>
        <v>802.74661409394105</v>
      </c>
      <c r="U161" s="74">
        <f t="shared" si="242"/>
        <v>802.96557453714831</v>
      </c>
      <c r="V161" s="74">
        <f t="shared" si="242"/>
        <v>868.32949505654938</v>
      </c>
      <c r="W161" s="74">
        <f t="shared" ref="W161:Y161" si="243">IF(W107=0,0,W107/W$17)</f>
        <v>834.87131174725187</v>
      </c>
      <c r="X161" s="74">
        <f t="shared" si="243"/>
        <v>766.33701083078222</v>
      </c>
      <c r="Y161" s="74">
        <f t="shared" si="243"/>
        <v>739.31576709969022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121.21120889655612</v>
      </c>
      <c r="C162" s="77">
        <f t="shared" si="244"/>
        <v>119.89840415320869</v>
      </c>
      <c r="D162" s="77">
        <f t="shared" si="244"/>
        <v>119.24669255952972</v>
      </c>
      <c r="E162" s="77">
        <f t="shared" si="244"/>
        <v>120.43286965499175</v>
      </c>
      <c r="F162" s="77">
        <f t="shared" si="244"/>
        <v>120.29762432575291</v>
      </c>
      <c r="G162" s="77">
        <f t="shared" si="244"/>
        <v>117.41343062887229</v>
      </c>
      <c r="H162" s="77">
        <f t="shared" si="244"/>
        <v>114.76745789146099</v>
      </c>
      <c r="I162" s="77">
        <f t="shared" si="244"/>
        <v>115.96683575199594</v>
      </c>
      <c r="J162" s="77">
        <f t="shared" si="244"/>
        <v>113.99310712741909</v>
      </c>
      <c r="K162" s="77">
        <f t="shared" si="244"/>
        <v>115.25253883340326</v>
      </c>
      <c r="L162" s="77">
        <f t="shared" si="244"/>
        <v>115.50717666824021</v>
      </c>
      <c r="M162" s="77">
        <f t="shared" si="244"/>
        <v>116.03593447427279</v>
      </c>
      <c r="N162" s="77">
        <f t="shared" si="244"/>
        <v>117.40716816121846</v>
      </c>
      <c r="O162" s="77">
        <f t="shared" si="244"/>
        <v>113.27829792098457</v>
      </c>
      <c r="P162" s="77">
        <f t="shared" si="244"/>
        <v>116.07777713164083</v>
      </c>
      <c r="Q162" s="77">
        <f t="shared" si="244"/>
        <v>117.70072158621505</v>
      </c>
      <c r="R162" s="77">
        <f t="shared" ref="R162:V162" si="245">IF(R108=0,0,R108/R$17)</f>
        <v>118.69301498853299</v>
      </c>
      <c r="S162" s="77">
        <f t="shared" si="245"/>
        <v>120.04597054225576</v>
      </c>
      <c r="T162" s="77">
        <f t="shared" si="245"/>
        <v>123.04285257045306</v>
      </c>
      <c r="U162" s="77">
        <f t="shared" si="245"/>
        <v>121.91683844873083</v>
      </c>
      <c r="V162" s="77">
        <f t="shared" si="245"/>
        <v>129.00403139501262</v>
      </c>
      <c r="W162" s="77">
        <f t="shared" ref="W162:Y162" si="246">IF(W108=0,0,W108/W$17)</f>
        <v>129.55982650129874</v>
      </c>
      <c r="X162" s="77">
        <f t="shared" si="246"/>
        <v>117.55111309632932</v>
      </c>
      <c r="Y162" s="77">
        <f t="shared" si="246"/>
        <v>113.61213913702632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1840.7707980578036</v>
      </c>
      <c r="C164" s="203">
        <f t="shared" si="247"/>
        <v>1919.9611913549784</v>
      </c>
      <c r="D164" s="203">
        <f t="shared" si="247"/>
        <v>1884.458314981521</v>
      </c>
      <c r="E164" s="203">
        <f t="shared" si="247"/>
        <v>1926.3885214597294</v>
      </c>
      <c r="F164" s="203">
        <f t="shared" si="247"/>
        <v>1958.4019776608068</v>
      </c>
      <c r="G164" s="203">
        <f t="shared" si="247"/>
        <v>2027.3461479686491</v>
      </c>
      <c r="H164" s="203">
        <f t="shared" si="247"/>
        <v>1941.3073051983527</v>
      </c>
      <c r="I164" s="203">
        <f t="shared" si="247"/>
        <v>1844.3575309987064</v>
      </c>
      <c r="J164" s="203">
        <f t="shared" si="247"/>
        <v>1975.2646876639126</v>
      </c>
      <c r="K164" s="203">
        <f t="shared" si="247"/>
        <v>1907.8420007439174</v>
      </c>
      <c r="L164" s="203">
        <f t="shared" si="247"/>
        <v>1947.5838918015575</v>
      </c>
      <c r="M164" s="203">
        <f t="shared" si="247"/>
        <v>1671.6610430376152</v>
      </c>
      <c r="N164" s="203">
        <f t="shared" si="247"/>
        <v>1560.6041647010645</v>
      </c>
      <c r="O164" s="203">
        <f t="shared" si="247"/>
        <v>1518.0000478384445</v>
      </c>
      <c r="P164" s="203">
        <f t="shared" si="247"/>
        <v>1331.0219860513885</v>
      </c>
      <c r="Q164" s="203">
        <f t="shared" si="247"/>
        <v>1407.6749904170244</v>
      </c>
      <c r="R164" s="203">
        <f t="shared" ref="R164:V164" si="248">IF(R110=0,0,R110/R$17)</f>
        <v>1456.0951160935092</v>
      </c>
      <c r="S164" s="203">
        <f t="shared" si="248"/>
        <v>1361.9823490181236</v>
      </c>
      <c r="T164" s="203">
        <f t="shared" si="248"/>
        <v>1440.1890627406774</v>
      </c>
      <c r="U164" s="203">
        <f t="shared" si="248"/>
        <v>1362.2887405303259</v>
      </c>
      <c r="V164" s="203">
        <f t="shared" si="248"/>
        <v>1468.1698576376893</v>
      </c>
      <c r="W164" s="203">
        <f t="shared" ref="W164:Y164" si="249">IF(W110=0,0,W110/W$17)</f>
        <v>1358.8936855763711</v>
      </c>
      <c r="X164" s="203">
        <f t="shared" si="249"/>
        <v>1130.4715319478773</v>
      </c>
      <c r="Y164" s="203">
        <f t="shared" si="249"/>
        <v>999.94179863656518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1840.7707980578036</v>
      </c>
      <c r="C165" s="192">
        <f t="shared" si="250"/>
        <v>1919.9611913549784</v>
      </c>
      <c r="D165" s="192">
        <f t="shared" si="250"/>
        <v>1884.458314981521</v>
      </c>
      <c r="E165" s="192">
        <f t="shared" si="250"/>
        <v>1926.3885214597294</v>
      </c>
      <c r="F165" s="192">
        <f t="shared" si="250"/>
        <v>1958.4019776608068</v>
      </c>
      <c r="G165" s="192">
        <f t="shared" si="250"/>
        <v>2027.3461479686491</v>
      </c>
      <c r="H165" s="192">
        <f t="shared" si="250"/>
        <v>1941.3073051983527</v>
      </c>
      <c r="I165" s="192">
        <f t="shared" si="250"/>
        <v>1844.3575309987064</v>
      </c>
      <c r="J165" s="192">
        <f t="shared" si="250"/>
        <v>1975.2646876639126</v>
      </c>
      <c r="K165" s="192">
        <f t="shared" si="250"/>
        <v>1907.8420007439174</v>
      </c>
      <c r="L165" s="192">
        <f t="shared" si="250"/>
        <v>1947.5838918015575</v>
      </c>
      <c r="M165" s="192">
        <f t="shared" si="250"/>
        <v>1671.6610430376152</v>
      </c>
      <c r="N165" s="192">
        <f t="shared" si="250"/>
        <v>1560.6041647010645</v>
      </c>
      <c r="O165" s="192">
        <f t="shared" si="250"/>
        <v>1518.0000478384445</v>
      </c>
      <c r="P165" s="192">
        <f t="shared" si="250"/>
        <v>1331.0219860513885</v>
      </c>
      <c r="Q165" s="192">
        <f t="shared" si="250"/>
        <v>1407.6749904170244</v>
      </c>
      <c r="R165" s="192">
        <f t="shared" ref="R165:V165" si="251">IF(R111=0,0,R111/R$17)</f>
        <v>1456.0951160935092</v>
      </c>
      <c r="S165" s="192">
        <f t="shared" si="251"/>
        <v>1361.9823490181236</v>
      </c>
      <c r="T165" s="192">
        <f t="shared" si="251"/>
        <v>1440.1890627406774</v>
      </c>
      <c r="U165" s="192">
        <f t="shared" si="251"/>
        <v>1362.2887405303259</v>
      </c>
      <c r="V165" s="192">
        <f t="shared" si="251"/>
        <v>1468.1698576376893</v>
      </c>
      <c r="W165" s="192">
        <f t="shared" ref="W165:Y165" si="252">IF(W111=0,0,W111/W$17)</f>
        <v>1358.8936855763711</v>
      </c>
      <c r="X165" s="192">
        <f t="shared" si="252"/>
        <v>1130.4715319478773</v>
      </c>
      <c r="Y165" s="192">
        <f t="shared" si="252"/>
        <v>999.94179863656518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1592.2256814840352</v>
      </c>
      <c r="C166" s="74">
        <f t="shared" si="253"/>
        <v>1675.943567719009</v>
      </c>
      <c r="D166" s="74">
        <f t="shared" si="253"/>
        <v>1639.423302691619</v>
      </c>
      <c r="E166" s="74">
        <f t="shared" si="253"/>
        <v>1693.4516032330353</v>
      </c>
      <c r="F166" s="74">
        <f t="shared" si="253"/>
        <v>1723.6147255414971</v>
      </c>
      <c r="G166" s="74">
        <f t="shared" si="253"/>
        <v>1801.9041293810435</v>
      </c>
      <c r="H166" s="74">
        <f t="shared" si="253"/>
        <v>1727.9858951783242</v>
      </c>
      <c r="I166" s="74">
        <f t="shared" si="253"/>
        <v>1628.7662718921374</v>
      </c>
      <c r="J166" s="74">
        <f t="shared" si="253"/>
        <v>1748.2734853606808</v>
      </c>
      <c r="K166" s="74">
        <f t="shared" si="253"/>
        <v>1667.7610148921997</v>
      </c>
      <c r="L166" s="74">
        <f t="shared" si="253"/>
        <v>1710.4940753322071</v>
      </c>
      <c r="M166" s="74">
        <f t="shared" si="253"/>
        <v>1432.9953430951844</v>
      </c>
      <c r="N166" s="74">
        <f t="shared" si="253"/>
        <v>1316.3766386971317</v>
      </c>
      <c r="O166" s="74">
        <f t="shared" si="253"/>
        <v>1284.0120332026854</v>
      </c>
      <c r="P166" s="74">
        <f t="shared" si="253"/>
        <v>1107.3981096973387</v>
      </c>
      <c r="Q166" s="74">
        <f t="shared" si="253"/>
        <v>1181.5101691425409</v>
      </c>
      <c r="R166" s="74">
        <f t="shared" ref="R166:V166" si="254">IF(R112=0,0,R112/R$17)</f>
        <v>1220.6301305311999</v>
      </c>
      <c r="S166" s="74">
        <f t="shared" si="254"/>
        <v>1122.5591108809367</v>
      </c>
      <c r="T166" s="74">
        <f t="shared" si="254"/>
        <v>1197.442718606321</v>
      </c>
      <c r="U166" s="74">
        <f t="shared" si="254"/>
        <v>1125.5716739817587</v>
      </c>
      <c r="V166" s="74">
        <f t="shared" si="254"/>
        <v>1215.6880966692322</v>
      </c>
      <c r="W166" s="74">
        <f t="shared" ref="W166:Y166" si="255">IF(W112=0,0,W112/W$17)</f>
        <v>1125.3310752400453</v>
      </c>
      <c r="X166" s="74">
        <f t="shared" si="255"/>
        <v>923.80875286872879</v>
      </c>
      <c r="Y166" s="74">
        <f t="shared" si="255"/>
        <v>806.81964333079293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242.59351994451785</v>
      </c>
      <c r="C168" s="74">
        <f t="shared" si="259"/>
        <v>237.93175324789743</v>
      </c>
      <c r="D168" s="74">
        <f t="shared" si="259"/>
        <v>238.96049352703449</v>
      </c>
      <c r="E168" s="74">
        <f t="shared" si="259"/>
        <v>226.33601345391551</v>
      </c>
      <c r="F168" s="74">
        <f t="shared" si="259"/>
        <v>227.73209610032131</v>
      </c>
      <c r="G168" s="74">
        <f t="shared" si="259"/>
        <v>218.77892888123822</v>
      </c>
      <c r="H168" s="74">
        <f t="shared" si="259"/>
        <v>206.59126768599782</v>
      </c>
      <c r="I168" s="74">
        <f t="shared" si="259"/>
        <v>209.0495890673441</v>
      </c>
      <c r="J168" s="74">
        <f t="shared" si="259"/>
        <v>220.38753959683953</v>
      </c>
      <c r="K168" s="74">
        <f t="shared" si="259"/>
        <v>233.61687386830994</v>
      </c>
      <c r="L168" s="74">
        <f t="shared" si="259"/>
        <v>230.07321047272492</v>
      </c>
      <c r="M168" s="74">
        <f t="shared" si="259"/>
        <v>231.60502837140305</v>
      </c>
      <c r="N168" s="74">
        <f t="shared" si="259"/>
        <v>237.21276896541497</v>
      </c>
      <c r="O168" s="74">
        <f t="shared" si="259"/>
        <v>226.91692405916973</v>
      </c>
      <c r="P168" s="74">
        <f t="shared" si="259"/>
        <v>216.57936876810203</v>
      </c>
      <c r="Q168" s="74">
        <f t="shared" si="259"/>
        <v>219.13513901602212</v>
      </c>
      <c r="R168" s="74">
        <f t="shared" ref="R168:V168" si="260">IF(R114=0,0,R114/R$17)</f>
        <v>228.25849430604589</v>
      </c>
      <c r="S168" s="74">
        <f t="shared" si="260"/>
        <v>231.93674033499889</v>
      </c>
      <c r="T168" s="74">
        <f t="shared" si="260"/>
        <v>235.0671251447381</v>
      </c>
      <c r="U168" s="74">
        <f t="shared" si="260"/>
        <v>229.18766884973124</v>
      </c>
      <c r="V168" s="74">
        <f t="shared" si="260"/>
        <v>245.00988732334102</v>
      </c>
      <c r="W168" s="74">
        <f t="shared" ref="W168:Y168" si="261">IF(W114=0,0,W114/W$17)</f>
        <v>226.21011030481301</v>
      </c>
      <c r="X168" s="74">
        <f t="shared" si="261"/>
        <v>199.59524598972325</v>
      </c>
      <c r="Y168" s="74">
        <f t="shared" si="261"/>
        <v>186.80103941512641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5.9515966292504547</v>
      </c>
      <c r="C169" s="193">
        <f t="shared" si="262"/>
        <v>6.0858703880717053</v>
      </c>
      <c r="D169" s="193">
        <f t="shared" si="262"/>
        <v>6.0745187628675188</v>
      </c>
      <c r="E169" s="193">
        <f t="shared" si="262"/>
        <v>6.6009047727784944</v>
      </c>
      <c r="F169" s="193">
        <f t="shared" si="262"/>
        <v>7.0551560189881739</v>
      </c>
      <c r="G169" s="193">
        <f t="shared" si="262"/>
        <v>6.6630897063670895</v>
      </c>
      <c r="H169" s="193">
        <f t="shared" si="262"/>
        <v>6.7301423340304618</v>
      </c>
      <c r="I169" s="193">
        <f t="shared" si="262"/>
        <v>6.541670039224786</v>
      </c>
      <c r="J169" s="193">
        <f t="shared" si="262"/>
        <v>6.6036627063921953</v>
      </c>
      <c r="K169" s="193">
        <f t="shared" si="262"/>
        <v>6.464111983408217</v>
      </c>
      <c r="L169" s="193">
        <f t="shared" si="262"/>
        <v>7.0166059966251257</v>
      </c>
      <c r="M169" s="193">
        <f t="shared" si="262"/>
        <v>7.0606715710278829</v>
      </c>
      <c r="N169" s="193">
        <f t="shared" si="262"/>
        <v>7.0147570385178053</v>
      </c>
      <c r="O169" s="193">
        <f t="shared" si="262"/>
        <v>7.0710905765888494</v>
      </c>
      <c r="P169" s="193">
        <f t="shared" si="262"/>
        <v>7.0445075859475583</v>
      </c>
      <c r="Q169" s="193">
        <f t="shared" si="262"/>
        <v>7.0296822584614125</v>
      </c>
      <c r="R169" s="193">
        <f t="shared" ref="R169:V169" si="263">IF(R115=0,0,R115/R$17)</f>
        <v>7.2064912562633703</v>
      </c>
      <c r="S169" s="193">
        <f t="shared" si="263"/>
        <v>7.4864978021880093</v>
      </c>
      <c r="T169" s="193">
        <f t="shared" si="263"/>
        <v>7.6792189896180973</v>
      </c>
      <c r="U169" s="193">
        <f t="shared" si="263"/>
        <v>7.5293976988360516</v>
      </c>
      <c r="V169" s="193">
        <f t="shared" si="263"/>
        <v>7.4718736451159611</v>
      </c>
      <c r="W169" s="193">
        <f t="shared" ref="W169:Y169" si="264">IF(W115=0,0,W115/W$17)</f>
        <v>7.3525000315126681</v>
      </c>
      <c r="X169" s="193">
        <f t="shared" si="264"/>
        <v>7.0675330894253472</v>
      </c>
      <c r="Y169" s="193">
        <f t="shared" si="264"/>
        <v>6.3211158906459373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1295943</v>
      </c>
      <c r="C3" s="67">
        <f t="shared" si="0"/>
        <v>1324568</v>
      </c>
      <c r="D3" s="67">
        <f t="shared" si="0"/>
        <v>1357691</v>
      </c>
      <c r="E3" s="67">
        <f t="shared" si="0"/>
        <v>1390456</v>
      </c>
      <c r="F3" s="67">
        <f t="shared" si="0"/>
        <v>1413632</v>
      </c>
      <c r="G3" s="67">
        <f t="shared" si="0"/>
        <v>1460111</v>
      </c>
      <c r="H3" s="67">
        <f t="shared" si="0"/>
        <v>1491196</v>
      </c>
      <c r="I3" s="67">
        <f t="shared" si="0"/>
        <v>1546177</v>
      </c>
      <c r="J3" s="67">
        <f t="shared" si="0"/>
        <v>1610464</v>
      </c>
      <c r="K3" s="67">
        <f t="shared" si="0"/>
        <v>1669617</v>
      </c>
      <c r="L3" s="67">
        <f t="shared" si="0"/>
        <v>1700721</v>
      </c>
      <c r="M3" s="67">
        <f t="shared" si="0"/>
        <v>1696689</v>
      </c>
      <c r="N3" s="67">
        <f t="shared" si="0"/>
        <v>1711782</v>
      </c>
      <c r="O3" s="67">
        <f t="shared" si="0"/>
        <v>1718784</v>
      </c>
      <c r="P3" s="67">
        <f t="shared" si="0"/>
        <v>1727641</v>
      </c>
      <c r="Q3" s="67">
        <f t="shared" si="0"/>
        <v>1740189</v>
      </c>
      <c r="R3" s="67">
        <f t="shared" si="0"/>
        <v>1758945</v>
      </c>
      <c r="S3" s="67">
        <f t="shared" si="0"/>
        <v>1785899</v>
      </c>
      <c r="T3" s="67">
        <f t="shared" si="0"/>
        <v>1806785</v>
      </c>
      <c r="U3" s="67">
        <f t="shared" si="0"/>
        <v>1838085</v>
      </c>
      <c r="V3" s="67">
        <f t="shared" si="0"/>
        <v>1864807</v>
      </c>
      <c r="W3" s="67">
        <f t="shared" si="0"/>
        <v>1880109</v>
      </c>
      <c r="X3" s="67">
        <f t="shared" si="0"/>
        <v>1894258</v>
      </c>
      <c r="Y3" s="67">
        <f t="shared" si="0"/>
        <v>1965472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1295943</v>
      </c>
      <c r="C4" s="71">
        <f t="shared" si="1"/>
        <v>1324568</v>
      </c>
      <c r="D4" s="71">
        <f t="shared" si="1"/>
        <v>1357691</v>
      </c>
      <c r="E4" s="71">
        <f t="shared" si="1"/>
        <v>1390456</v>
      </c>
      <c r="F4" s="71">
        <f t="shared" si="1"/>
        <v>1413632</v>
      </c>
      <c r="G4" s="71">
        <f t="shared" si="1"/>
        <v>1460111</v>
      </c>
      <c r="H4" s="71">
        <f t="shared" si="1"/>
        <v>1491196</v>
      </c>
      <c r="I4" s="71">
        <f t="shared" si="1"/>
        <v>1546177</v>
      </c>
      <c r="J4" s="71">
        <f t="shared" si="1"/>
        <v>1610464</v>
      </c>
      <c r="K4" s="71">
        <f t="shared" si="1"/>
        <v>1669617</v>
      </c>
      <c r="L4" s="71">
        <f t="shared" si="1"/>
        <v>1700721</v>
      </c>
      <c r="M4" s="71">
        <f t="shared" si="1"/>
        <v>1696689</v>
      </c>
      <c r="N4" s="71">
        <f t="shared" si="1"/>
        <v>1711782</v>
      </c>
      <c r="O4" s="71">
        <f t="shared" si="1"/>
        <v>1718784</v>
      </c>
      <c r="P4" s="71">
        <f t="shared" si="1"/>
        <v>1727641</v>
      </c>
      <c r="Q4" s="71">
        <f t="shared" si="1"/>
        <v>1740189</v>
      </c>
      <c r="R4" s="71">
        <f t="shared" ref="R4:V4" si="2">SUM(R5:R13)</f>
        <v>1758945</v>
      </c>
      <c r="S4" s="71">
        <f t="shared" si="2"/>
        <v>1785899</v>
      </c>
      <c r="T4" s="71">
        <f t="shared" si="2"/>
        <v>1806785</v>
      </c>
      <c r="U4" s="71">
        <f t="shared" si="2"/>
        <v>1838085</v>
      </c>
      <c r="V4" s="71">
        <f t="shared" si="2"/>
        <v>1864807</v>
      </c>
      <c r="W4" s="71">
        <f t="shared" ref="W4:Y4" si="3">SUM(W5:W13)</f>
        <v>1880109</v>
      </c>
      <c r="X4" s="71">
        <f t="shared" si="3"/>
        <v>1894258</v>
      </c>
      <c r="Y4" s="71">
        <f t="shared" si="3"/>
        <v>1965472</v>
      </c>
      <c r="DA4" s="88" t="s">
        <v>335</v>
      </c>
    </row>
    <row r="5" spans="1:105" ht="12" customHeight="1" x14ac:dyDescent="0.25">
      <c r="A5" s="28" t="s">
        <v>51</v>
      </c>
      <c r="B5" s="82">
        <v>371819</v>
      </c>
      <c r="C5" s="82">
        <v>357893</v>
      </c>
      <c r="D5" s="82">
        <v>344589</v>
      </c>
      <c r="E5" s="82">
        <v>327873</v>
      </c>
      <c r="F5" s="82">
        <v>317292</v>
      </c>
      <c r="G5" s="82">
        <v>312893</v>
      </c>
      <c r="H5" s="82">
        <v>310744</v>
      </c>
      <c r="I5" s="82">
        <v>316038</v>
      </c>
      <c r="J5" s="82">
        <v>320948</v>
      </c>
      <c r="K5" s="82">
        <v>333131</v>
      </c>
      <c r="L5" s="82">
        <v>335134</v>
      </c>
      <c r="M5" s="82">
        <v>350527</v>
      </c>
      <c r="N5" s="82">
        <v>370358</v>
      </c>
      <c r="O5" s="82">
        <v>391474</v>
      </c>
      <c r="P5" s="82">
        <v>400434</v>
      </c>
      <c r="Q5" s="82">
        <v>391872</v>
      </c>
      <c r="R5" s="82">
        <v>373502</v>
      </c>
      <c r="S5" s="82">
        <v>344660</v>
      </c>
      <c r="T5" s="82">
        <v>323269</v>
      </c>
      <c r="U5" s="82">
        <v>303283</v>
      </c>
      <c r="V5" s="82">
        <v>287208</v>
      </c>
      <c r="W5" s="82">
        <v>270955</v>
      </c>
      <c r="X5" s="82">
        <v>250838</v>
      </c>
      <c r="Y5" s="82">
        <v>234932</v>
      </c>
      <c r="DA5" s="89" t="s">
        <v>336</v>
      </c>
    </row>
    <row r="6" spans="1:105" ht="12" customHeight="1" x14ac:dyDescent="0.25">
      <c r="A6" s="28" t="s">
        <v>74</v>
      </c>
      <c r="B6" s="82">
        <v>30173</v>
      </c>
      <c r="C6" s="82">
        <v>29067</v>
      </c>
      <c r="D6" s="82">
        <v>27133</v>
      </c>
      <c r="E6" s="82">
        <v>25482</v>
      </c>
      <c r="F6" s="82">
        <v>24479</v>
      </c>
      <c r="G6" s="82">
        <v>24304</v>
      </c>
      <c r="H6" s="82">
        <v>23389</v>
      </c>
      <c r="I6" s="82">
        <v>21721</v>
      </c>
      <c r="J6" s="82">
        <v>20035</v>
      </c>
      <c r="K6" s="82">
        <v>19072</v>
      </c>
      <c r="L6" s="82">
        <v>19104</v>
      </c>
      <c r="M6" s="82">
        <v>19692</v>
      </c>
      <c r="N6" s="82">
        <v>21524</v>
      </c>
      <c r="O6" s="82">
        <v>24224</v>
      </c>
      <c r="P6" s="82">
        <v>26286</v>
      </c>
      <c r="Q6" s="82">
        <v>28203</v>
      </c>
      <c r="R6" s="82">
        <v>31492</v>
      </c>
      <c r="S6" s="82">
        <v>33587</v>
      </c>
      <c r="T6" s="82">
        <v>35111</v>
      </c>
      <c r="U6" s="82">
        <v>34819</v>
      </c>
      <c r="V6" s="82">
        <v>34549</v>
      </c>
      <c r="W6" s="82">
        <v>34538</v>
      </c>
      <c r="X6" s="82">
        <v>36025</v>
      </c>
      <c r="Y6" s="82">
        <v>39872</v>
      </c>
      <c r="DA6" s="89" t="s">
        <v>337</v>
      </c>
    </row>
    <row r="7" spans="1:105" ht="12" customHeight="1" x14ac:dyDescent="0.25">
      <c r="A7" s="28" t="s">
        <v>200</v>
      </c>
      <c r="B7" s="82">
        <v>552939</v>
      </c>
      <c r="C7" s="82">
        <v>588210</v>
      </c>
      <c r="D7" s="82">
        <v>618900</v>
      </c>
      <c r="E7" s="82">
        <v>643378</v>
      </c>
      <c r="F7" s="82">
        <v>648395</v>
      </c>
      <c r="G7" s="82">
        <v>676912</v>
      </c>
      <c r="H7" s="82">
        <v>684348</v>
      </c>
      <c r="I7" s="82">
        <v>721889</v>
      </c>
      <c r="J7" s="82">
        <v>765633</v>
      </c>
      <c r="K7" s="82">
        <v>805632</v>
      </c>
      <c r="L7" s="82">
        <v>809662</v>
      </c>
      <c r="M7" s="82">
        <v>772866</v>
      </c>
      <c r="N7" s="82">
        <v>738679</v>
      </c>
      <c r="O7" s="82">
        <v>706569</v>
      </c>
      <c r="P7" s="82">
        <v>695644</v>
      </c>
      <c r="Q7" s="82">
        <v>713171</v>
      </c>
      <c r="R7" s="82">
        <v>743162</v>
      </c>
      <c r="S7" s="82">
        <v>779889</v>
      </c>
      <c r="T7" s="82">
        <v>805876</v>
      </c>
      <c r="U7" s="82">
        <v>839867</v>
      </c>
      <c r="V7" s="82">
        <v>867345</v>
      </c>
      <c r="W7" s="82">
        <v>864033</v>
      </c>
      <c r="X7" s="82">
        <v>860184</v>
      </c>
      <c r="Y7" s="82">
        <v>904180</v>
      </c>
      <c r="DA7" s="89" t="s">
        <v>338</v>
      </c>
    </row>
    <row r="8" spans="1:105" ht="12" customHeight="1" x14ac:dyDescent="0.25">
      <c r="A8" s="28" t="s">
        <v>189</v>
      </c>
      <c r="B8" s="82">
        <v>234133</v>
      </c>
      <c r="C8" s="82">
        <v>241493</v>
      </c>
      <c r="D8" s="82">
        <v>257247</v>
      </c>
      <c r="E8" s="82">
        <v>275698</v>
      </c>
      <c r="F8" s="82">
        <v>293401</v>
      </c>
      <c r="G8" s="82">
        <v>303506</v>
      </c>
      <c r="H8" s="82">
        <v>314229</v>
      </c>
      <c r="I8" s="82">
        <v>321082</v>
      </c>
      <c r="J8" s="82">
        <v>334002</v>
      </c>
      <c r="K8" s="82">
        <v>336938</v>
      </c>
      <c r="L8" s="82">
        <v>357981</v>
      </c>
      <c r="M8" s="82">
        <v>365492</v>
      </c>
      <c r="N8" s="82">
        <v>385320</v>
      </c>
      <c r="O8" s="82">
        <v>397427</v>
      </c>
      <c r="P8" s="82">
        <v>402839</v>
      </c>
      <c r="Q8" s="82">
        <v>401416</v>
      </c>
      <c r="R8" s="82">
        <v>402145</v>
      </c>
      <c r="S8" s="82">
        <v>410967</v>
      </c>
      <c r="T8" s="82">
        <v>418214</v>
      </c>
      <c r="U8" s="82">
        <v>424321</v>
      </c>
      <c r="V8" s="82">
        <v>423727</v>
      </c>
      <c r="W8" s="82">
        <v>433961</v>
      </c>
      <c r="X8" s="82">
        <v>437754</v>
      </c>
      <c r="Y8" s="82">
        <v>446496</v>
      </c>
      <c r="DA8" s="89" t="s">
        <v>339</v>
      </c>
    </row>
    <row r="9" spans="1:105" ht="12" customHeight="1" x14ac:dyDescent="0.25">
      <c r="A9" s="28" t="s">
        <v>202</v>
      </c>
      <c r="B9" s="82">
        <v>8229</v>
      </c>
      <c r="C9" s="82">
        <v>8023</v>
      </c>
      <c r="D9" s="82">
        <v>7831</v>
      </c>
      <c r="E9" s="82">
        <v>7571</v>
      </c>
      <c r="F9" s="82">
        <v>7571</v>
      </c>
      <c r="G9" s="82">
        <v>8298</v>
      </c>
      <c r="H9" s="82">
        <v>9430</v>
      </c>
      <c r="I9" s="82">
        <v>11585</v>
      </c>
      <c r="J9" s="82">
        <v>12775</v>
      </c>
      <c r="K9" s="82">
        <v>14740</v>
      </c>
      <c r="L9" s="82">
        <v>15894</v>
      </c>
      <c r="M9" s="82">
        <v>17372</v>
      </c>
      <c r="N9" s="82">
        <v>19802</v>
      </c>
      <c r="O9" s="82">
        <v>22063</v>
      </c>
      <c r="P9" s="82">
        <v>24221</v>
      </c>
      <c r="Q9" s="82">
        <v>25966</v>
      </c>
      <c r="R9" s="82">
        <v>25915</v>
      </c>
      <c r="S9" s="82">
        <v>24223</v>
      </c>
      <c r="T9" s="82">
        <v>22361</v>
      </c>
      <c r="U9" s="82">
        <v>20551</v>
      </c>
      <c r="V9" s="82">
        <v>19627</v>
      </c>
      <c r="W9" s="82">
        <v>20018</v>
      </c>
      <c r="X9" s="82">
        <v>20959</v>
      </c>
      <c r="Y9" s="82">
        <v>22741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X11" s="82">
        <v>0</v>
      </c>
      <c r="Y11" s="82">
        <v>0</v>
      </c>
      <c r="DA11" s="89" t="s">
        <v>342</v>
      </c>
    </row>
    <row r="12" spans="1:105" ht="12" customHeight="1" x14ac:dyDescent="0.25">
      <c r="A12" s="28" t="s">
        <v>95</v>
      </c>
      <c r="B12" s="82">
        <v>897</v>
      </c>
      <c r="C12" s="82">
        <v>1052</v>
      </c>
      <c r="D12" s="82">
        <v>1876</v>
      </c>
      <c r="E12" s="82">
        <v>3290</v>
      </c>
      <c r="F12" s="82">
        <v>5281</v>
      </c>
      <c r="G12" s="82">
        <v>7961</v>
      </c>
      <c r="H12" s="82">
        <v>11068</v>
      </c>
      <c r="I12" s="82">
        <v>14483</v>
      </c>
      <c r="J12" s="82">
        <v>17236</v>
      </c>
      <c r="K12" s="82">
        <v>19696</v>
      </c>
      <c r="L12" s="82">
        <v>21822</v>
      </c>
      <c r="M12" s="82">
        <v>24740</v>
      </c>
      <c r="N12" s="82">
        <v>27975</v>
      </c>
      <c r="O12" s="82">
        <v>31369</v>
      </c>
      <c r="P12" s="82">
        <v>35685</v>
      </c>
      <c r="Q12" s="82">
        <v>39668</v>
      </c>
      <c r="R12" s="82">
        <v>43808</v>
      </c>
      <c r="S12" s="82">
        <v>48517</v>
      </c>
      <c r="T12" s="82">
        <v>51928</v>
      </c>
      <c r="U12" s="82">
        <v>58354</v>
      </c>
      <c r="V12" s="82">
        <v>68590</v>
      </c>
      <c r="W12" s="82">
        <v>88884</v>
      </c>
      <c r="X12" s="82">
        <v>118528</v>
      </c>
      <c r="Y12" s="82">
        <v>146608</v>
      </c>
      <c r="DA12" s="89" t="s">
        <v>343</v>
      </c>
    </row>
    <row r="13" spans="1:105" ht="12" customHeight="1" x14ac:dyDescent="0.25">
      <c r="A13" s="73" t="s">
        <v>94</v>
      </c>
      <c r="B13" s="83">
        <v>97753</v>
      </c>
      <c r="C13" s="83">
        <v>98830</v>
      </c>
      <c r="D13" s="83">
        <v>100115</v>
      </c>
      <c r="E13" s="83">
        <v>107164</v>
      </c>
      <c r="F13" s="83">
        <v>117213</v>
      </c>
      <c r="G13" s="83">
        <v>126237</v>
      </c>
      <c r="H13" s="83">
        <v>137988</v>
      </c>
      <c r="I13" s="83">
        <v>139379</v>
      </c>
      <c r="J13" s="83">
        <v>139835</v>
      </c>
      <c r="K13" s="83">
        <v>140408</v>
      </c>
      <c r="L13" s="83">
        <v>141124</v>
      </c>
      <c r="M13" s="83">
        <v>146000</v>
      </c>
      <c r="N13" s="83">
        <v>148124</v>
      </c>
      <c r="O13" s="83">
        <v>145658</v>
      </c>
      <c r="P13" s="83">
        <v>142532</v>
      </c>
      <c r="Q13" s="83">
        <v>139893</v>
      </c>
      <c r="R13" s="83">
        <v>138921</v>
      </c>
      <c r="S13" s="83">
        <v>144056</v>
      </c>
      <c r="T13" s="83">
        <v>150026</v>
      </c>
      <c r="U13" s="83">
        <v>156890</v>
      </c>
      <c r="V13" s="83">
        <v>163761</v>
      </c>
      <c r="W13" s="83">
        <v>167720</v>
      </c>
      <c r="X13" s="83">
        <v>169970</v>
      </c>
      <c r="Y13" s="83">
        <v>170643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1197293</v>
      </c>
      <c r="C14" s="85">
        <f t="shared" si="4"/>
        <v>1224686</v>
      </c>
      <c r="D14" s="85">
        <f t="shared" si="4"/>
        <v>1255700</v>
      </c>
      <c r="E14" s="85">
        <f t="shared" si="4"/>
        <v>1280002</v>
      </c>
      <c r="F14" s="85">
        <f t="shared" si="4"/>
        <v>1291138</v>
      </c>
      <c r="G14" s="85">
        <f t="shared" si="4"/>
        <v>1325913</v>
      </c>
      <c r="H14" s="85">
        <f t="shared" si="4"/>
        <v>1342140</v>
      </c>
      <c r="I14" s="85">
        <f t="shared" si="4"/>
        <v>1392315</v>
      </c>
      <c r="J14" s="85">
        <f t="shared" si="4"/>
        <v>1453393</v>
      </c>
      <c r="K14" s="85">
        <f t="shared" si="4"/>
        <v>1509513</v>
      </c>
      <c r="L14" s="85">
        <f t="shared" si="4"/>
        <v>1537775</v>
      </c>
      <c r="M14" s="85">
        <f t="shared" si="4"/>
        <v>1525949</v>
      </c>
      <c r="N14" s="85">
        <f t="shared" si="4"/>
        <v>1535683</v>
      </c>
      <c r="O14" s="85">
        <f t="shared" si="4"/>
        <v>1541757</v>
      </c>
      <c r="P14" s="85">
        <f t="shared" si="4"/>
        <v>1549424</v>
      </c>
      <c r="Q14" s="85">
        <f t="shared" si="4"/>
        <v>1560628</v>
      </c>
      <c r="R14" s="85">
        <f t="shared" ref="R14:V14" si="5">SUM(R5:R11)</f>
        <v>1576216</v>
      </c>
      <c r="S14" s="85">
        <f t="shared" si="5"/>
        <v>1593326</v>
      </c>
      <c r="T14" s="85">
        <f t="shared" si="5"/>
        <v>1604831</v>
      </c>
      <c r="U14" s="85">
        <f t="shared" si="5"/>
        <v>1622841</v>
      </c>
      <c r="V14" s="85">
        <f t="shared" si="5"/>
        <v>1632456</v>
      </c>
      <c r="W14" s="85">
        <f t="shared" ref="W14:Y14" si="6">SUM(W5:W11)</f>
        <v>1623505</v>
      </c>
      <c r="X14" s="85">
        <f t="shared" si="6"/>
        <v>1605760</v>
      </c>
      <c r="Y14" s="85">
        <f t="shared" si="6"/>
        <v>1648221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9841</v>
      </c>
      <c r="C15" s="71">
        <f t="shared" si="7"/>
        <v>9471</v>
      </c>
      <c r="D15" s="71">
        <f t="shared" si="7"/>
        <v>10451</v>
      </c>
      <c r="E15" s="71">
        <f t="shared" si="7"/>
        <v>11150</v>
      </c>
      <c r="F15" s="71">
        <f t="shared" si="7"/>
        <v>12576</v>
      </c>
      <c r="G15" s="71">
        <f t="shared" si="7"/>
        <v>15369</v>
      </c>
      <c r="H15" s="71">
        <f t="shared" si="7"/>
        <v>18430</v>
      </c>
      <c r="I15" s="71">
        <f t="shared" si="7"/>
        <v>22476</v>
      </c>
      <c r="J15" s="71">
        <f t="shared" si="7"/>
        <v>25848</v>
      </c>
      <c r="K15" s="71">
        <f t="shared" si="7"/>
        <v>28566</v>
      </c>
      <c r="L15" s="71">
        <f t="shared" si="7"/>
        <v>30651</v>
      </c>
      <c r="M15" s="71">
        <f t="shared" si="7"/>
        <v>31778</v>
      </c>
      <c r="N15" s="71">
        <f t="shared" si="7"/>
        <v>33221</v>
      </c>
      <c r="O15" s="71">
        <f t="shared" si="7"/>
        <v>33996</v>
      </c>
      <c r="P15" s="71">
        <f t="shared" si="7"/>
        <v>35233</v>
      </c>
      <c r="Q15" s="71">
        <f t="shared" si="7"/>
        <v>35609</v>
      </c>
      <c r="R15" s="71">
        <f t="shared" si="7"/>
        <v>36227</v>
      </c>
      <c r="S15" s="71">
        <f t="shared" si="7"/>
        <v>37083</v>
      </c>
      <c r="T15" s="71">
        <f t="shared" si="7"/>
        <v>38151</v>
      </c>
      <c r="U15" s="71">
        <f t="shared" si="7"/>
        <v>38793</v>
      </c>
      <c r="V15" s="71">
        <f t="shared" si="7"/>
        <v>42103</v>
      </c>
      <c r="W15" s="71">
        <f t="shared" si="7"/>
        <v>44099</v>
      </c>
      <c r="X15" s="71">
        <f t="shared" si="7"/>
        <v>53035</v>
      </c>
      <c r="Y15" s="71">
        <f t="shared" si="7"/>
        <v>66638</v>
      </c>
      <c r="DA15" s="88" t="s">
        <v>345</v>
      </c>
    </row>
    <row r="16" spans="1:105" ht="12" customHeight="1" x14ac:dyDescent="0.25">
      <c r="A16" s="28" t="s">
        <v>91</v>
      </c>
      <c r="B16" s="82">
        <v>9841</v>
      </c>
      <c r="C16" s="82">
        <v>9471</v>
      </c>
      <c r="D16" s="82">
        <v>10451</v>
      </c>
      <c r="E16" s="82">
        <v>11150</v>
      </c>
      <c r="F16" s="82">
        <v>12576</v>
      </c>
      <c r="G16" s="82">
        <v>15369</v>
      </c>
      <c r="H16" s="82">
        <v>18430</v>
      </c>
      <c r="I16" s="82">
        <v>22476</v>
      </c>
      <c r="J16" s="82">
        <v>25848</v>
      </c>
      <c r="K16" s="82">
        <v>28566</v>
      </c>
      <c r="L16" s="82">
        <v>30651</v>
      </c>
      <c r="M16" s="82">
        <v>31778</v>
      </c>
      <c r="N16" s="82">
        <v>33221</v>
      </c>
      <c r="O16" s="82">
        <v>33996</v>
      </c>
      <c r="P16" s="82">
        <v>35233</v>
      </c>
      <c r="Q16" s="82">
        <v>35609</v>
      </c>
      <c r="R16" s="82">
        <v>36227</v>
      </c>
      <c r="S16" s="82">
        <v>37083</v>
      </c>
      <c r="T16" s="82">
        <v>38151</v>
      </c>
      <c r="U16" s="82">
        <v>38793</v>
      </c>
      <c r="V16" s="82">
        <v>42103</v>
      </c>
      <c r="W16" s="82">
        <v>44099</v>
      </c>
      <c r="X16" s="82">
        <v>53035</v>
      </c>
      <c r="Y16" s="82">
        <v>66638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1295943</v>
      </c>
      <c r="C17" s="71">
        <f t="shared" si="8"/>
        <v>1324568</v>
      </c>
      <c r="D17" s="71">
        <f t="shared" si="8"/>
        <v>1357691</v>
      </c>
      <c r="E17" s="71">
        <f t="shared" si="8"/>
        <v>1390456</v>
      </c>
      <c r="F17" s="71">
        <f t="shared" si="8"/>
        <v>1413632</v>
      </c>
      <c r="G17" s="71">
        <f t="shared" si="8"/>
        <v>1460111</v>
      </c>
      <c r="H17" s="71">
        <f t="shared" si="8"/>
        <v>1491196</v>
      </c>
      <c r="I17" s="71">
        <f t="shared" si="8"/>
        <v>1546177</v>
      </c>
      <c r="J17" s="71">
        <f t="shared" si="8"/>
        <v>1610464</v>
      </c>
      <c r="K17" s="71">
        <f t="shared" si="8"/>
        <v>1669617</v>
      </c>
      <c r="L17" s="71">
        <f t="shared" si="8"/>
        <v>1700721</v>
      </c>
      <c r="M17" s="71">
        <f t="shared" si="8"/>
        <v>1696689</v>
      </c>
      <c r="N17" s="71">
        <f t="shared" si="8"/>
        <v>1711782</v>
      </c>
      <c r="O17" s="71">
        <f t="shared" si="8"/>
        <v>1718784</v>
      </c>
      <c r="P17" s="71">
        <f t="shared" si="8"/>
        <v>1727641</v>
      </c>
      <c r="Q17" s="71">
        <f t="shared" si="8"/>
        <v>1740189</v>
      </c>
      <c r="R17" s="71">
        <f t="shared" ref="R17:V17" si="9">SUM(R18:R25)</f>
        <v>1758945</v>
      </c>
      <c r="S17" s="71">
        <f t="shared" si="9"/>
        <v>1785899</v>
      </c>
      <c r="T17" s="71">
        <f t="shared" si="9"/>
        <v>1806785</v>
      </c>
      <c r="U17" s="71">
        <f t="shared" si="9"/>
        <v>1838085</v>
      </c>
      <c r="V17" s="71">
        <f t="shared" si="9"/>
        <v>1864807</v>
      </c>
      <c r="W17" s="71">
        <f t="shared" ref="W17:Y17" si="10">SUM(W18:W25)</f>
        <v>1880109</v>
      </c>
      <c r="X17" s="71">
        <f t="shared" si="10"/>
        <v>1894258</v>
      </c>
      <c r="Y17" s="71">
        <f t="shared" si="10"/>
        <v>1965472</v>
      </c>
      <c r="DA17" s="88" t="s">
        <v>347</v>
      </c>
    </row>
    <row r="18" spans="1:105" ht="12" customHeight="1" x14ac:dyDescent="0.25">
      <c r="A18" s="28" t="s">
        <v>51</v>
      </c>
      <c r="B18" s="82">
        <v>210922</v>
      </c>
      <c r="C18" s="82">
        <v>202276</v>
      </c>
      <c r="D18" s="82">
        <v>193686</v>
      </c>
      <c r="E18" s="82">
        <v>183263</v>
      </c>
      <c r="F18" s="82">
        <v>176457</v>
      </c>
      <c r="G18" s="82">
        <v>173250</v>
      </c>
      <c r="H18" s="82">
        <v>171462</v>
      </c>
      <c r="I18" s="82">
        <v>173943</v>
      </c>
      <c r="J18" s="82">
        <v>176408</v>
      </c>
      <c r="K18" s="82">
        <v>176730</v>
      </c>
      <c r="L18" s="82">
        <v>178201</v>
      </c>
      <c r="M18" s="82">
        <v>175905</v>
      </c>
      <c r="N18" s="82">
        <v>173061</v>
      </c>
      <c r="O18" s="82">
        <v>173567</v>
      </c>
      <c r="P18" s="82">
        <v>173108</v>
      </c>
      <c r="Q18" s="82">
        <v>168016</v>
      </c>
      <c r="R18" s="82">
        <v>160099</v>
      </c>
      <c r="S18" s="82">
        <v>148296</v>
      </c>
      <c r="T18" s="82">
        <v>139690</v>
      </c>
      <c r="U18" s="82">
        <v>131999</v>
      </c>
      <c r="V18" s="82">
        <v>126966</v>
      </c>
      <c r="W18" s="82">
        <v>121563</v>
      </c>
      <c r="X18" s="82">
        <v>115414</v>
      </c>
      <c r="Y18" s="82">
        <v>108398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19039</v>
      </c>
      <c r="C19" s="82">
        <v>19051</v>
      </c>
      <c r="D19" s="82">
        <v>19371</v>
      </c>
      <c r="E19" s="82">
        <v>19925</v>
      </c>
      <c r="F19" s="82">
        <v>20491</v>
      </c>
      <c r="G19" s="82">
        <v>21427</v>
      </c>
      <c r="H19" s="82">
        <v>22063</v>
      </c>
      <c r="I19" s="82">
        <v>22263</v>
      </c>
      <c r="J19" s="82">
        <v>21968</v>
      </c>
      <c r="K19" s="82">
        <v>22094</v>
      </c>
      <c r="L19" s="82">
        <v>22702</v>
      </c>
      <c r="M19" s="82">
        <v>24305</v>
      </c>
      <c r="N19" s="82">
        <v>25744</v>
      </c>
      <c r="O19" s="82">
        <v>28186</v>
      </c>
      <c r="P19" s="82">
        <v>30163</v>
      </c>
      <c r="Q19" s="82">
        <v>32445</v>
      </c>
      <c r="R19" s="82">
        <v>36500</v>
      </c>
      <c r="S19" s="82">
        <v>39427</v>
      </c>
      <c r="T19" s="82">
        <v>41683</v>
      </c>
      <c r="U19" s="82">
        <v>41988</v>
      </c>
      <c r="V19" s="82">
        <v>42547</v>
      </c>
      <c r="W19" s="82">
        <v>43170</v>
      </c>
      <c r="X19" s="82">
        <v>45634</v>
      </c>
      <c r="Y19" s="82">
        <v>50459</v>
      </c>
      <c r="DA19" s="89" t="s">
        <v>349</v>
      </c>
    </row>
    <row r="20" spans="1:105" ht="12" customHeight="1" x14ac:dyDescent="0.25">
      <c r="A20" s="28" t="s">
        <v>200</v>
      </c>
      <c r="B20" s="82">
        <v>481323</v>
      </c>
      <c r="C20" s="82">
        <v>514222</v>
      </c>
      <c r="D20" s="82">
        <v>542992</v>
      </c>
      <c r="E20" s="82">
        <v>566204</v>
      </c>
      <c r="F20" s="82">
        <v>571127</v>
      </c>
      <c r="G20" s="82">
        <v>598690</v>
      </c>
      <c r="H20" s="82">
        <v>605191</v>
      </c>
      <c r="I20" s="82">
        <v>639848</v>
      </c>
      <c r="J20" s="82">
        <v>680411</v>
      </c>
      <c r="K20" s="82">
        <v>720408</v>
      </c>
      <c r="L20" s="82">
        <v>733306</v>
      </c>
      <c r="M20" s="82">
        <v>717805</v>
      </c>
      <c r="N20" s="82">
        <v>710281</v>
      </c>
      <c r="O20" s="82">
        <v>694810</v>
      </c>
      <c r="P20" s="82">
        <v>690298</v>
      </c>
      <c r="Q20" s="82">
        <v>707752</v>
      </c>
      <c r="R20" s="82">
        <v>735943</v>
      </c>
      <c r="S20" s="82">
        <v>770535</v>
      </c>
      <c r="T20" s="82">
        <v>793567</v>
      </c>
      <c r="U20" s="82">
        <v>824206</v>
      </c>
      <c r="V20" s="82">
        <v>847724</v>
      </c>
      <c r="W20" s="82">
        <v>841325</v>
      </c>
      <c r="X20" s="82">
        <v>843295</v>
      </c>
      <c r="Y20" s="82">
        <v>880225</v>
      </c>
      <c r="DA20" s="89" t="s">
        <v>350</v>
      </c>
    </row>
    <row r="21" spans="1:105" ht="12" customHeight="1" x14ac:dyDescent="0.25">
      <c r="A21" s="28" t="s">
        <v>189</v>
      </c>
      <c r="B21" s="82">
        <v>228420</v>
      </c>
      <c r="C21" s="82">
        <v>235675</v>
      </c>
      <c r="D21" s="82">
        <v>251140</v>
      </c>
      <c r="E21" s="82">
        <v>269243</v>
      </c>
      <c r="F21" s="82">
        <v>286595</v>
      </c>
      <c r="G21" s="82">
        <v>296510</v>
      </c>
      <c r="H21" s="82">
        <v>307021</v>
      </c>
      <c r="I21" s="82">
        <v>313739</v>
      </c>
      <c r="J21" s="82">
        <v>327364</v>
      </c>
      <c r="K21" s="82">
        <v>336097</v>
      </c>
      <c r="L21" s="82">
        <v>351304</v>
      </c>
      <c r="M21" s="82">
        <v>357639</v>
      </c>
      <c r="N21" s="82">
        <v>376482</v>
      </c>
      <c r="O21" s="82">
        <v>388260</v>
      </c>
      <c r="P21" s="82">
        <v>393499</v>
      </c>
      <c r="Q21" s="82">
        <v>391510</v>
      </c>
      <c r="R21" s="82">
        <v>391093</v>
      </c>
      <c r="S21" s="82">
        <v>397470</v>
      </c>
      <c r="T21" s="82">
        <v>403916</v>
      </c>
      <c r="U21" s="82">
        <v>409786</v>
      </c>
      <c r="V21" s="82">
        <v>411186</v>
      </c>
      <c r="W21" s="82">
        <v>421988</v>
      </c>
      <c r="X21" s="82">
        <v>427641</v>
      </c>
      <c r="Y21" s="82">
        <v>437686</v>
      </c>
      <c r="DA21" s="89" t="s">
        <v>351</v>
      </c>
    </row>
    <row r="22" spans="1:105" ht="12" customHeight="1" x14ac:dyDescent="0.25">
      <c r="A22" s="28" t="s">
        <v>202</v>
      </c>
      <c r="B22" s="82">
        <v>6511</v>
      </c>
      <c r="C22" s="82">
        <v>6301</v>
      </c>
      <c r="D22" s="82">
        <v>6080</v>
      </c>
      <c r="E22" s="82">
        <v>5812</v>
      </c>
      <c r="F22" s="82">
        <v>5761</v>
      </c>
      <c r="G22" s="82">
        <v>6284</v>
      </c>
      <c r="H22" s="82">
        <v>7137</v>
      </c>
      <c r="I22" s="82">
        <v>8782</v>
      </c>
      <c r="J22" s="82">
        <v>9701</v>
      </c>
      <c r="K22" s="82">
        <v>11328</v>
      </c>
      <c r="L22" s="82">
        <v>12355</v>
      </c>
      <c r="M22" s="82">
        <v>13733</v>
      </c>
      <c r="N22" s="82">
        <v>15421</v>
      </c>
      <c r="O22" s="82">
        <v>17020</v>
      </c>
      <c r="P22" s="82">
        <v>18496</v>
      </c>
      <c r="Q22" s="82">
        <v>19789</v>
      </c>
      <c r="R22" s="82">
        <v>19754</v>
      </c>
      <c r="S22" s="82">
        <v>18537</v>
      </c>
      <c r="T22" s="82">
        <v>17202</v>
      </c>
      <c r="U22" s="82">
        <v>15987</v>
      </c>
      <c r="V22" s="82">
        <v>16017</v>
      </c>
      <c r="W22" s="82">
        <v>16442</v>
      </c>
      <c r="X22" s="82">
        <v>18459</v>
      </c>
      <c r="Y22" s="82">
        <v>21002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DA24" s="89" t="s">
        <v>354</v>
      </c>
    </row>
    <row r="25" spans="1:105" ht="12" customHeight="1" x14ac:dyDescent="0.25">
      <c r="A25" s="73" t="s">
        <v>53</v>
      </c>
      <c r="B25" s="83">
        <v>349728</v>
      </c>
      <c r="C25" s="83">
        <v>347043</v>
      </c>
      <c r="D25" s="83">
        <v>344422</v>
      </c>
      <c r="E25" s="83">
        <v>346009</v>
      </c>
      <c r="F25" s="83">
        <v>353201</v>
      </c>
      <c r="G25" s="83">
        <v>363950</v>
      </c>
      <c r="H25" s="83">
        <v>378322</v>
      </c>
      <c r="I25" s="83">
        <v>387602</v>
      </c>
      <c r="J25" s="83">
        <v>394612</v>
      </c>
      <c r="K25" s="83">
        <v>402960</v>
      </c>
      <c r="L25" s="83">
        <v>402853</v>
      </c>
      <c r="M25" s="83">
        <v>407302</v>
      </c>
      <c r="N25" s="83">
        <v>410793</v>
      </c>
      <c r="O25" s="83">
        <v>416941</v>
      </c>
      <c r="P25" s="83">
        <v>422077</v>
      </c>
      <c r="Q25" s="83">
        <v>420677</v>
      </c>
      <c r="R25" s="83">
        <v>415556</v>
      </c>
      <c r="S25" s="83">
        <v>411634</v>
      </c>
      <c r="T25" s="83">
        <v>410727</v>
      </c>
      <c r="U25" s="83">
        <v>414119</v>
      </c>
      <c r="V25" s="83">
        <v>420367</v>
      </c>
      <c r="W25" s="83">
        <v>435621</v>
      </c>
      <c r="X25" s="83">
        <v>443815</v>
      </c>
      <c r="Y25" s="83">
        <v>467702</v>
      </c>
      <c r="DA25" s="90" t="s">
        <v>355</v>
      </c>
    </row>
    <row r="26" spans="1:105" ht="12" customHeight="1" x14ac:dyDescent="0.25">
      <c r="A26" s="84" t="s">
        <v>52</v>
      </c>
      <c r="B26" s="85">
        <v>3212</v>
      </c>
      <c r="C26" s="85">
        <v>3302</v>
      </c>
      <c r="D26" s="85">
        <v>4669</v>
      </c>
      <c r="E26" s="85">
        <v>6316</v>
      </c>
      <c r="F26" s="85">
        <v>8261</v>
      </c>
      <c r="G26" s="85">
        <v>13954</v>
      </c>
      <c r="H26" s="85">
        <v>19141</v>
      </c>
      <c r="I26" s="85">
        <v>42650</v>
      </c>
      <c r="J26" s="85">
        <v>90170</v>
      </c>
      <c r="K26" s="85">
        <v>151006</v>
      </c>
      <c r="L26" s="85">
        <v>206418</v>
      </c>
      <c r="M26" s="85">
        <v>234361</v>
      </c>
      <c r="N26" s="85">
        <v>247633</v>
      </c>
      <c r="O26" s="85">
        <v>267746</v>
      </c>
      <c r="P26" s="85">
        <v>284653</v>
      </c>
      <c r="Q26" s="85">
        <v>297613</v>
      </c>
      <c r="R26" s="85">
        <v>300932</v>
      </c>
      <c r="S26" s="85">
        <v>303317</v>
      </c>
      <c r="T26" s="85">
        <v>309332</v>
      </c>
      <c r="U26" s="85">
        <v>309594</v>
      </c>
      <c r="V26" s="85">
        <v>310717</v>
      </c>
      <c r="W26" s="85">
        <v>316240</v>
      </c>
      <c r="X26" s="85">
        <v>319246</v>
      </c>
      <c r="Y26" s="85">
        <v>322405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1295943</v>
      </c>
      <c r="C27" s="71">
        <f t="shared" si="11"/>
        <v>1324568</v>
      </c>
      <c r="D27" s="71">
        <f t="shared" si="11"/>
        <v>1357691</v>
      </c>
      <c r="E27" s="71">
        <f t="shared" si="11"/>
        <v>1390456</v>
      </c>
      <c r="F27" s="71">
        <f t="shared" si="11"/>
        <v>1413632</v>
      </c>
      <c r="G27" s="71">
        <f t="shared" si="11"/>
        <v>1460111</v>
      </c>
      <c r="H27" s="71">
        <f t="shared" si="11"/>
        <v>1491196</v>
      </c>
      <c r="I27" s="71">
        <f t="shared" si="11"/>
        <v>1546177</v>
      </c>
      <c r="J27" s="71">
        <f t="shared" si="11"/>
        <v>1610464</v>
      </c>
      <c r="K27" s="71">
        <f t="shared" si="11"/>
        <v>1669617</v>
      </c>
      <c r="L27" s="71">
        <f t="shared" si="11"/>
        <v>1700721</v>
      </c>
      <c r="M27" s="71">
        <f t="shared" si="11"/>
        <v>1696689</v>
      </c>
      <c r="N27" s="71">
        <f t="shared" si="11"/>
        <v>1711782</v>
      </c>
      <c r="O27" s="71">
        <f t="shared" si="11"/>
        <v>1718784</v>
      </c>
      <c r="P27" s="71">
        <f t="shared" si="11"/>
        <v>1727641</v>
      </c>
      <c r="Q27" s="71">
        <f t="shared" si="11"/>
        <v>1740189</v>
      </c>
      <c r="R27" s="71">
        <f t="shared" ref="R27:V27" si="12">SUM(R28:R32)</f>
        <v>1758945</v>
      </c>
      <c r="S27" s="71">
        <f t="shared" si="12"/>
        <v>1785899</v>
      </c>
      <c r="T27" s="71">
        <f t="shared" si="12"/>
        <v>1806785</v>
      </c>
      <c r="U27" s="71">
        <f t="shared" si="12"/>
        <v>1838085</v>
      </c>
      <c r="V27" s="71">
        <f t="shared" si="12"/>
        <v>1864807</v>
      </c>
      <c r="W27" s="71">
        <f t="shared" ref="W27:Y27" si="13">SUM(W28:W32)</f>
        <v>1880109</v>
      </c>
      <c r="X27" s="71">
        <f t="shared" si="13"/>
        <v>1894258</v>
      </c>
      <c r="Y27" s="71">
        <f t="shared" si="13"/>
        <v>1965472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15525</v>
      </c>
      <c r="C29" s="82">
        <v>15568</v>
      </c>
      <c r="D29" s="82">
        <v>15621</v>
      </c>
      <c r="E29" s="82">
        <v>15733</v>
      </c>
      <c r="F29" s="82">
        <v>15909</v>
      </c>
      <c r="G29" s="82">
        <v>16397</v>
      </c>
      <c r="H29" s="82">
        <v>16810</v>
      </c>
      <c r="I29" s="82">
        <v>17189</v>
      </c>
      <c r="J29" s="82">
        <v>17518</v>
      </c>
      <c r="K29" s="82">
        <v>17788</v>
      </c>
      <c r="L29" s="82">
        <v>18263</v>
      </c>
      <c r="M29" s="82">
        <v>18779</v>
      </c>
      <c r="N29" s="82">
        <v>19248</v>
      </c>
      <c r="O29" s="82">
        <v>19638</v>
      </c>
      <c r="P29" s="82">
        <v>20061</v>
      </c>
      <c r="Q29" s="82">
        <v>21157</v>
      </c>
      <c r="R29" s="82">
        <v>23777</v>
      </c>
      <c r="S29" s="82">
        <v>25613</v>
      </c>
      <c r="T29" s="82">
        <v>25928</v>
      </c>
      <c r="U29" s="82">
        <v>25820</v>
      </c>
      <c r="V29" s="82">
        <v>25694</v>
      </c>
      <c r="W29" s="82">
        <v>26203</v>
      </c>
      <c r="X29" s="82">
        <v>26690</v>
      </c>
      <c r="Y29" s="82">
        <v>29270</v>
      </c>
      <c r="DA29" s="89" t="s">
        <v>359</v>
      </c>
    </row>
    <row r="30" spans="1:105" ht="12" customHeight="1" x14ac:dyDescent="0.25">
      <c r="A30" s="28" t="s">
        <v>189</v>
      </c>
      <c r="B30" s="82">
        <v>168574</v>
      </c>
      <c r="C30" s="82">
        <v>174498</v>
      </c>
      <c r="D30" s="82">
        <v>186999</v>
      </c>
      <c r="E30" s="82">
        <v>201501</v>
      </c>
      <c r="F30" s="82">
        <v>215507</v>
      </c>
      <c r="G30" s="82">
        <v>223931</v>
      </c>
      <c r="H30" s="82">
        <v>232835</v>
      </c>
      <c r="I30" s="82">
        <v>238829</v>
      </c>
      <c r="J30" s="82">
        <v>250101</v>
      </c>
      <c r="K30" s="82">
        <v>259645</v>
      </c>
      <c r="L30" s="82">
        <v>272407</v>
      </c>
      <c r="M30" s="82">
        <v>278745</v>
      </c>
      <c r="N30" s="82">
        <v>282403</v>
      </c>
      <c r="O30" s="82">
        <v>285831</v>
      </c>
      <c r="P30" s="82">
        <v>285754</v>
      </c>
      <c r="Q30" s="82">
        <v>287040</v>
      </c>
      <c r="R30" s="82">
        <v>290309</v>
      </c>
      <c r="S30" s="82">
        <v>297687</v>
      </c>
      <c r="T30" s="82">
        <v>302330</v>
      </c>
      <c r="U30" s="82">
        <v>304314</v>
      </c>
      <c r="V30" s="82">
        <v>302737</v>
      </c>
      <c r="W30" s="82">
        <v>304275</v>
      </c>
      <c r="X30" s="82">
        <v>311334</v>
      </c>
      <c r="Y30" s="82">
        <v>309726</v>
      </c>
      <c r="DA30" s="89" t="s">
        <v>360</v>
      </c>
    </row>
    <row r="31" spans="1:105" ht="12" customHeight="1" x14ac:dyDescent="0.25">
      <c r="A31" s="28" t="s">
        <v>202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361</v>
      </c>
    </row>
    <row r="32" spans="1:105" ht="12" customHeight="1" x14ac:dyDescent="0.25">
      <c r="A32" s="32" t="s">
        <v>53</v>
      </c>
      <c r="B32" s="86">
        <v>1111844</v>
      </c>
      <c r="C32" s="86">
        <v>1134502</v>
      </c>
      <c r="D32" s="86">
        <v>1155071</v>
      </c>
      <c r="E32" s="86">
        <v>1173222</v>
      </c>
      <c r="F32" s="86">
        <v>1182216</v>
      </c>
      <c r="G32" s="86">
        <v>1219783</v>
      </c>
      <c r="H32" s="86">
        <v>1241551</v>
      </c>
      <c r="I32" s="86">
        <v>1290159</v>
      </c>
      <c r="J32" s="86">
        <v>1342845</v>
      </c>
      <c r="K32" s="86">
        <v>1392184</v>
      </c>
      <c r="L32" s="86">
        <v>1410051</v>
      </c>
      <c r="M32" s="86">
        <v>1399165</v>
      </c>
      <c r="N32" s="86">
        <v>1410131</v>
      </c>
      <c r="O32" s="86">
        <v>1413315</v>
      </c>
      <c r="P32" s="86">
        <v>1421826</v>
      </c>
      <c r="Q32" s="86">
        <v>1431992</v>
      </c>
      <c r="R32" s="86">
        <v>1444859</v>
      </c>
      <c r="S32" s="86">
        <v>1462599</v>
      </c>
      <c r="T32" s="86">
        <v>1478527</v>
      </c>
      <c r="U32" s="86">
        <v>1507951</v>
      </c>
      <c r="V32" s="86">
        <v>1536376</v>
      </c>
      <c r="W32" s="86">
        <v>1549631</v>
      </c>
      <c r="X32" s="86">
        <v>1556234</v>
      </c>
      <c r="Y32" s="86">
        <v>1626476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2430.2514753890691</v>
      </c>
      <c r="C3" s="65">
        <f t="shared" si="0"/>
        <v>2592.0725120667748</v>
      </c>
      <c r="D3" s="65">
        <f t="shared" si="0"/>
        <v>2572.4665010173549</v>
      </c>
      <c r="E3" s="65">
        <f t="shared" si="0"/>
        <v>2710.2505318971889</v>
      </c>
      <c r="F3" s="65">
        <f t="shared" si="0"/>
        <v>2813.0460676351759</v>
      </c>
      <c r="G3" s="65">
        <f t="shared" si="0"/>
        <v>2961.0169407107828</v>
      </c>
      <c r="H3" s="65">
        <f t="shared" si="0"/>
        <v>2967.1816562294957</v>
      </c>
      <c r="I3" s="65">
        <f t="shared" si="0"/>
        <v>2906.4441595192002</v>
      </c>
      <c r="J3" s="65">
        <f t="shared" si="0"/>
        <v>3193.9886519486904</v>
      </c>
      <c r="K3" s="65">
        <f t="shared" si="0"/>
        <v>3081.86802426035</v>
      </c>
      <c r="L3" s="65">
        <f t="shared" si="0"/>
        <v>3234.9095278968698</v>
      </c>
      <c r="M3" s="65">
        <f t="shared" si="0"/>
        <v>2796.9710878864703</v>
      </c>
      <c r="N3" s="65">
        <f t="shared" si="0"/>
        <v>2642.0785992936089</v>
      </c>
      <c r="O3" s="65">
        <f t="shared" si="0"/>
        <v>2564.2815812139288</v>
      </c>
      <c r="P3" s="65">
        <f t="shared" si="0"/>
        <v>2281.7264230237843</v>
      </c>
      <c r="Q3" s="65">
        <f t="shared" si="0"/>
        <v>2441.7602471798682</v>
      </c>
      <c r="R3" s="65">
        <f t="shared" ref="R3:V3" si="1">SUM(R4,R15,R17,R27)</f>
        <v>2538.9744659733256</v>
      </c>
      <c r="S3" s="65">
        <f t="shared" si="1"/>
        <v>2450.9664005878226</v>
      </c>
      <c r="T3" s="65">
        <f t="shared" si="1"/>
        <v>2636.1105214782506</v>
      </c>
      <c r="U3" s="65">
        <f t="shared" si="1"/>
        <v>2555.2132751659478</v>
      </c>
      <c r="V3" s="65">
        <f t="shared" si="1"/>
        <v>2793.4834226713333</v>
      </c>
      <c r="W3" s="65">
        <f t="shared" ref="W3:Y3" si="2">SUM(W4,W15,W17,W27)</f>
        <v>2641.770088623794</v>
      </c>
      <c r="X3" s="65">
        <f t="shared" si="2"/>
        <v>2266.8785892333422</v>
      </c>
      <c r="Y3" s="65">
        <f t="shared" si="2"/>
        <v>2085.3676886279786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1989.6393410648548</v>
      </c>
      <c r="C4" s="69">
        <f t="shared" si="3"/>
        <v>2153.9777096477064</v>
      </c>
      <c r="D4" s="69">
        <f t="shared" si="3"/>
        <v>2129.9894866759646</v>
      </c>
      <c r="E4" s="69">
        <f t="shared" si="3"/>
        <v>2278.7517579871796</v>
      </c>
      <c r="F4" s="69">
        <f t="shared" si="3"/>
        <v>2370.5842424374973</v>
      </c>
      <c r="G4" s="69">
        <f t="shared" si="3"/>
        <v>2527.8950664184936</v>
      </c>
      <c r="H4" s="69">
        <f t="shared" si="3"/>
        <v>2538.8359857102214</v>
      </c>
      <c r="I4" s="69">
        <f t="shared" si="3"/>
        <v>2461.7790735922295</v>
      </c>
      <c r="J4" s="69">
        <f t="shared" si="3"/>
        <v>2718.5896504483821</v>
      </c>
      <c r="K4" s="69">
        <f t="shared" si="3"/>
        <v>2581.1511258202431</v>
      </c>
      <c r="L4" s="69">
        <f t="shared" si="3"/>
        <v>2731.3255532514586</v>
      </c>
      <c r="M4" s="69">
        <f t="shared" si="3"/>
        <v>2287.5178972022836</v>
      </c>
      <c r="N4" s="69">
        <f t="shared" si="3"/>
        <v>2116.9747261212169</v>
      </c>
      <c r="O4" s="69">
        <f t="shared" si="3"/>
        <v>2055.1957033477697</v>
      </c>
      <c r="P4" s="69">
        <f t="shared" si="3"/>
        <v>1784.3683094338801</v>
      </c>
      <c r="Q4" s="69">
        <f t="shared" si="3"/>
        <v>1934.983502986142</v>
      </c>
      <c r="R4" s="69">
        <f t="shared" ref="R4:V4" si="4">SUM(R5:R14)</f>
        <v>2012.2681898528913</v>
      </c>
      <c r="S4" s="69">
        <f t="shared" si="4"/>
        <v>1909.2803215069409</v>
      </c>
      <c r="T4" s="69">
        <f t="shared" si="4"/>
        <v>2078.9532316211021</v>
      </c>
      <c r="U4" s="69">
        <f t="shared" si="4"/>
        <v>2001.2976450921769</v>
      </c>
      <c r="V4" s="69">
        <f t="shared" si="4"/>
        <v>2199.1824854753668</v>
      </c>
      <c r="W4" s="69">
        <f t="shared" ref="W4:Y4" si="5">SUM(W5:W14)</f>
        <v>2073.6950706842208</v>
      </c>
      <c r="X4" s="69">
        <f t="shared" si="5"/>
        <v>1748.0144621217953</v>
      </c>
      <c r="Y4" s="69">
        <f t="shared" si="5"/>
        <v>1582.9731730415842</v>
      </c>
      <c r="DA4" s="88" t="s">
        <v>246</v>
      </c>
    </row>
    <row r="5" spans="1:105" ht="12" customHeight="1" x14ac:dyDescent="0.25">
      <c r="A5" s="28" t="s">
        <v>51</v>
      </c>
      <c r="B5" s="72">
        <v>494.77713429766578</v>
      </c>
      <c r="C5" s="72">
        <v>474.12877388215787</v>
      </c>
      <c r="D5" s="72">
        <v>466.06988555580949</v>
      </c>
      <c r="E5" s="72">
        <v>448.08085198513646</v>
      </c>
      <c r="F5" s="72">
        <v>441.76177308281643</v>
      </c>
      <c r="G5" s="72">
        <v>466.05774032918168</v>
      </c>
      <c r="H5" s="72">
        <v>451.04049091186556</v>
      </c>
      <c r="I5" s="72">
        <v>429.54618404480721</v>
      </c>
      <c r="J5" s="72">
        <v>455.42306315754314</v>
      </c>
      <c r="K5" s="72">
        <v>470.18123151782822</v>
      </c>
      <c r="L5" s="72">
        <v>441.9147034346725</v>
      </c>
      <c r="M5" s="72">
        <v>399.52563168085948</v>
      </c>
      <c r="N5" s="72">
        <v>399.30665733330602</v>
      </c>
      <c r="O5" s="72">
        <v>422.38027627210579</v>
      </c>
      <c r="P5" s="72">
        <v>378.08566091724998</v>
      </c>
      <c r="Q5" s="72">
        <v>395.67401834336476</v>
      </c>
      <c r="R5" s="72">
        <v>400.12685105569864</v>
      </c>
      <c r="S5" s="72">
        <v>331.19827553262644</v>
      </c>
      <c r="T5" s="72">
        <v>353.32206674267809</v>
      </c>
      <c r="U5" s="72">
        <v>316.89235693130803</v>
      </c>
      <c r="V5" s="72">
        <v>329.25554122480168</v>
      </c>
      <c r="W5" s="72">
        <v>304.89808835742116</v>
      </c>
      <c r="X5" s="72">
        <v>233.5466561574471</v>
      </c>
      <c r="Y5" s="72">
        <v>190.57128116938941</v>
      </c>
      <c r="DA5" s="89" t="s">
        <v>364</v>
      </c>
    </row>
    <row r="6" spans="1:105" ht="12" customHeight="1" x14ac:dyDescent="0.25">
      <c r="A6" s="28" t="s">
        <v>74</v>
      </c>
      <c r="B6" s="72">
        <v>50.258441044936447</v>
      </c>
      <c r="C6" s="72">
        <v>50.369805577694542</v>
      </c>
      <c r="D6" s="72">
        <v>45.897539806299008</v>
      </c>
      <c r="E6" s="72">
        <v>43.481577931071108</v>
      </c>
      <c r="F6" s="72">
        <v>42.558622495412742</v>
      </c>
      <c r="G6" s="72">
        <v>46.811996979720838</v>
      </c>
      <c r="H6" s="72">
        <v>43.63979782870306</v>
      </c>
      <c r="I6" s="72">
        <v>40.562499490651739</v>
      </c>
      <c r="J6" s="72">
        <v>34.069597449575646</v>
      </c>
      <c r="K6" s="72">
        <v>23.207237216066968</v>
      </c>
      <c r="L6" s="72">
        <v>30.825677167994563</v>
      </c>
      <c r="M6" s="72">
        <v>26.961127036350511</v>
      </c>
      <c r="N6" s="72">
        <v>25.847599971297708</v>
      </c>
      <c r="O6" s="72">
        <v>31.535263289390585</v>
      </c>
      <c r="P6" s="72">
        <v>27.68941128211813</v>
      </c>
      <c r="Q6" s="72">
        <v>28.522491927008694</v>
      </c>
      <c r="R6" s="72">
        <v>37.713122957867611</v>
      </c>
      <c r="S6" s="72">
        <v>36.547322849144955</v>
      </c>
      <c r="T6" s="72">
        <v>41.856658310690769</v>
      </c>
      <c r="U6" s="72">
        <v>38.610701475112258</v>
      </c>
      <c r="V6" s="72">
        <v>42.674373607146258</v>
      </c>
      <c r="W6" s="72">
        <v>36.873907340403171</v>
      </c>
      <c r="X6" s="72">
        <v>34.323979006018909</v>
      </c>
      <c r="Y6" s="72">
        <v>37.127392521448364</v>
      </c>
      <c r="DA6" s="89" t="s">
        <v>365</v>
      </c>
    </row>
    <row r="7" spans="1:105" ht="12" customHeight="1" x14ac:dyDescent="0.25">
      <c r="A7" s="28" t="s">
        <v>200</v>
      </c>
      <c r="B7" s="72">
        <v>943.58436216906875</v>
      </c>
      <c r="C7" s="72">
        <v>1066.6907804483453</v>
      </c>
      <c r="D7" s="72">
        <v>1083.1677057886091</v>
      </c>
      <c r="E7" s="72">
        <v>1168.3255320461794</v>
      </c>
      <c r="F7" s="72">
        <v>1190.4903214003684</v>
      </c>
      <c r="G7" s="72">
        <v>1300.1423534019682</v>
      </c>
      <c r="H7" s="72">
        <v>1268.6723260014896</v>
      </c>
      <c r="I7" s="72">
        <v>1267.3388860702355</v>
      </c>
      <c r="J7" s="72">
        <v>1417.8789088439003</v>
      </c>
      <c r="K7" s="72">
        <v>1361.9818371495526</v>
      </c>
      <c r="L7" s="72">
        <v>1421.8111353746644</v>
      </c>
      <c r="M7" s="72">
        <v>1182.4175146068687</v>
      </c>
      <c r="N7" s="72">
        <v>1004.5527836810904</v>
      </c>
      <c r="O7" s="72">
        <v>918.61851810313863</v>
      </c>
      <c r="P7" s="72">
        <v>784.34057066369996</v>
      </c>
      <c r="Q7" s="72">
        <v>880.08766161576682</v>
      </c>
      <c r="R7" s="72">
        <v>938.19282437266588</v>
      </c>
      <c r="S7" s="72">
        <v>915.07207415266259</v>
      </c>
      <c r="T7" s="72">
        <v>994.78655244824085</v>
      </c>
      <c r="U7" s="72">
        <v>975.46258553719213</v>
      </c>
      <c r="V7" s="72">
        <v>1126.9529442540686</v>
      </c>
      <c r="W7" s="72">
        <v>1032.7830882422918</v>
      </c>
      <c r="X7" s="72">
        <v>856.75506326381742</v>
      </c>
      <c r="Y7" s="72">
        <v>803.87121968146255</v>
      </c>
      <c r="DA7" s="89" t="s">
        <v>366</v>
      </c>
    </row>
    <row r="8" spans="1:105" ht="12" customHeight="1" x14ac:dyDescent="0.25">
      <c r="A8" s="28" t="s">
        <v>189</v>
      </c>
      <c r="B8" s="72">
        <v>358.37591584789806</v>
      </c>
      <c r="C8" s="72">
        <v>399.59596615302115</v>
      </c>
      <c r="D8" s="72">
        <v>393.0259886606982</v>
      </c>
      <c r="E8" s="72">
        <v>452.62460689714163</v>
      </c>
      <c r="F8" s="72">
        <v>506.34659493510497</v>
      </c>
      <c r="G8" s="72">
        <v>517.98184534592428</v>
      </c>
      <c r="H8" s="72">
        <v>541.31325146081269</v>
      </c>
      <c r="I8" s="72">
        <v>503.05108464800486</v>
      </c>
      <c r="J8" s="72">
        <v>570.49322095141758</v>
      </c>
      <c r="K8" s="72">
        <v>524.85967697956562</v>
      </c>
      <c r="L8" s="72">
        <v>601.13391189233755</v>
      </c>
      <c r="M8" s="72">
        <v>467.41696271986723</v>
      </c>
      <c r="N8" s="72">
        <v>485.51189114843714</v>
      </c>
      <c r="O8" s="72">
        <v>490.43574726340967</v>
      </c>
      <c r="P8" s="72">
        <v>423.57288426416989</v>
      </c>
      <c r="Q8" s="72">
        <v>444.15146997547066</v>
      </c>
      <c r="R8" s="72">
        <v>450.08645535184189</v>
      </c>
      <c r="S8" s="72">
        <v>437.66246570927336</v>
      </c>
      <c r="T8" s="72">
        <v>480.87275761015701</v>
      </c>
      <c r="U8" s="72">
        <v>467.57524399268743</v>
      </c>
      <c r="V8" s="72">
        <v>466.82382830684503</v>
      </c>
      <c r="W8" s="72">
        <v>471.12841155891095</v>
      </c>
      <c r="X8" s="72">
        <v>419.7881954838594</v>
      </c>
      <c r="Y8" s="72">
        <v>357.1733952812956</v>
      </c>
      <c r="DA8" s="89" t="s">
        <v>367</v>
      </c>
    </row>
    <row r="9" spans="1:105" ht="12" customHeight="1" x14ac:dyDescent="0.25">
      <c r="A9" s="28" t="s">
        <v>202</v>
      </c>
      <c r="B9" s="72">
        <v>14.765790245419826</v>
      </c>
      <c r="C9" s="72">
        <v>14.297844354700183</v>
      </c>
      <c r="D9" s="72">
        <v>14.156323853848431</v>
      </c>
      <c r="E9" s="72">
        <v>13.529609596634261</v>
      </c>
      <c r="F9" s="72">
        <v>13.293135121526589</v>
      </c>
      <c r="G9" s="72">
        <v>14.271085172387584</v>
      </c>
      <c r="H9" s="72">
        <v>15.056497462803982</v>
      </c>
      <c r="I9" s="72">
        <v>20.690051878299506</v>
      </c>
      <c r="J9" s="72">
        <v>18.29219336119322</v>
      </c>
      <c r="K9" s="72">
        <v>23.644749927549778</v>
      </c>
      <c r="L9" s="72">
        <v>23.830198962813554</v>
      </c>
      <c r="M9" s="72">
        <v>19.238516057788448</v>
      </c>
      <c r="N9" s="72">
        <v>23.736863177668255</v>
      </c>
      <c r="O9" s="72">
        <v>24.350078617577715</v>
      </c>
      <c r="P9" s="72">
        <v>22.227426793681719</v>
      </c>
      <c r="Q9" s="72">
        <v>28.921773191936577</v>
      </c>
      <c r="R9" s="72">
        <v>29.522556606477487</v>
      </c>
      <c r="S9" s="72">
        <v>24.012300563676316</v>
      </c>
      <c r="T9" s="72">
        <v>25.470463311723769</v>
      </c>
      <c r="U9" s="72">
        <v>21.675160026750742</v>
      </c>
      <c r="V9" s="72">
        <v>22.136310411619444</v>
      </c>
      <c r="W9" s="72">
        <v>22.320663602158866</v>
      </c>
      <c r="X9" s="72">
        <v>19.167067927772994</v>
      </c>
      <c r="Y9" s="72">
        <v>20.472389414349866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370</v>
      </c>
    </row>
    <row r="12" spans="1:105" ht="12" customHeight="1" x14ac:dyDescent="0.25">
      <c r="A12" s="28" t="s">
        <v>95</v>
      </c>
      <c r="B12" s="72">
        <v>0.42446496905860071</v>
      </c>
      <c r="C12" s="72">
        <v>0.60291490349877053</v>
      </c>
      <c r="D12" s="72">
        <v>0.60162889396930586</v>
      </c>
      <c r="E12" s="72">
        <v>1.4497936475256605</v>
      </c>
      <c r="F12" s="72">
        <v>2.3889965961024293</v>
      </c>
      <c r="G12" s="72">
        <v>3.632150119435944</v>
      </c>
      <c r="H12" s="72">
        <v>4.9309464642709706</v>
      </c>
      <c r="I12" s="72">
        <v>6.3938301760546752</v>
      </c>
      <c r="J12" s="72">
        <v>7.8341686273559183</v>
      </c>
      <c r="K12" s="72">
        <v>8.0625113189045869</v>
      </c>
      <c r="L12" s="72">
        <v>8.5041988885821667</v>
      </c>
      <c r="M12" s="72">
        <v>8.6112629565388534</v>
      </c>
      <c r="N12" s="72">
        <v>8.7798406049085482</v>
      </c>
      <c r="O12" s="72">
        <v>8.9135236742010413</v>
      </c>
      <c r="P12" s="72">
        <v>9.2662003051476631</v>
      </c>
      <c r="Q12" s="72">
        <v>10.174449120393563</v>
      </c>
      <c r="R12" s="72">
        <v>11.355724564269915</v>
      </c>
      <c r="S12" s="72">
        <v>12.362717748540165</v>
      </c>
      <c r="T12" s="72">
        <v>12.613132276478403</v>
      </c>
      <c r="U12" s="72">
        <v>14.068116189932629</v>
      </c>
      <c r="V12" s="72">
        <v>15.879108262110824</v>
      </c>
      <c r="W12" s="72">
        <v>18.443646111377923</v>
      </c>
      <c r="X12" s="72">
        <v>23.547060629819818</v>
      </c>
      <c r="Y12" s="72">
        <v>28.48099220947222</v>
      </c>
      <c r="DA12" s="89" t="s">
        <v>371</v>
      </c>
    </row>
    <row r="13" spans="1:105" ht="12" customHeight="1" x14ac:dyDescent="0.25">
      <c r="A13" s="73" t="s">
        <v>94</v>
      </c>
      <c r="B13" s="74">
        <v>109.28630023692372</v>
      </c>
      <c r="C13" s="74">
        <v>128.89834863190492</v>
      </c>
      <c r="D13" s="74">
        <v>107.86451267847677</v>
      </c>
      <c r="E13" s="74">
        <v>130.91309592145487</v>
      </c>
      <c r="F13" s="74">
        <v>152.77427581354127</v>
      </c>
      <c r="G13" s="74">
        <v>156.71007346672107</v>
      </c>
      <c r="H13" s="74">
        <v>192.21441714741889</v>
      </c>
      <c r="I13" s="74">
        <v>172.74980357502889</v>
      </c>
      <c r="J13" s="74">
        <v>190.43543830563075</v>
      </c>
      <c r="K13" s="74">
        <v>145.94728065257041</v>
      </c>
      <c r="L13" s="74">
        <v>178.51056728174331</v>
      </c>
      <c r="M13" s="74">
        <v>163.10880267434757</v>
      </c>
      <c r="N13" s="74">
        <v>150.42475102038293</v>
      </c>
      <c r="O13" s="74">
        <v>140.82777071834869</v>
      </c>
      <c r="P13" s="74">
        <v>123.69701804504435</v>
      </c>
      <c r="Q13" s="74">
        <v>130.23445780322888</v>
      </c>
      <c r="R13" s="74">
        <v>126.90431646849962</v>
      </c>
      <c r="S13" s="74">
        <v>134.45253125833014</v>
      </c>
      <c r="T13" s="74">
        <v>149.89110516891347</v>
      </c>
      <c r="U13" s="74">
        <v>147.12601395439404</v>
      </c>
      <c r="V13" s="74">
        <v>173.23558273207036</v>
      </c>
      <c r="W13" s="74">
        <v>165.80958058195091</v>
      </c>
      <c r="X13" s="74">
        <v>142.41277442281395</v>
      </c>
      <c r="Y13" s="74">
        <v>128.22922650836242</v>
      </c>
      <c r="DA13" s="90" t="s">
        <v>372</v>
      </c>
    </row>
    <row r="14" spans="1:105" ht="12" customHeight="1" x14ac:dyDescent="0.25">
      <c r="A14" s="75" t="s">
        <v>97</v>
      </c>
      <c r="B14" s="76">
        <v>18.166932253883594</v>
      </c>
      <c r="C14" s="76">
        <v>19.393275696383782</v>
      </c>
      <c r="D14" s="76">
        <v>19.205901438254198</v>
      </c>
      <c r="E14" s="76">
        <v>20.346689962036418</v>
      </c>
      <c r="F14" s="76">
        <v>20.97052299262425</v>
      </c>
      <c r="G14" s="76">
        <v>22.287821603153748</v>
      </c>
      <c r="H14" s="76">
        <v>21.968258432856505</v>
      </c>
      <c r="I14" s="76">
        <v>21.446733709146695</v>
      </c>
      <c r="J14" s="76">
        <v>24.163059751765669</v>
      </c>
      <c r="K14" s="76">
        <v>23.266601058205019</v>
      </c>
      <c r="L14" s="76">
        <v>24.795160248649932</v>
      </c>
      <c r="M14" s="76">
        <v>20.238079469662811</v>
      </c>
      <c r="N14" s="76">
        <v>18.814339184125863</v>
      </c>
      <c r="O14" s="76">
        <v>18.134525409597913</v>
      </c>
      <c r="P14" s="76">
        <v>15.489137162768406</v>
      </c>
      <c r="Q14" s="76">
        <v>17.217181008972023</v>
      </c>
      <c r="R14" s="76">
        <v>18.366338475570302</v>
      </c>
      <c r="S14" s="76">
        <v>17.972633692687026</v>
      </c>
      <c r="T14" s="76">
        <v>20.140495752219934</v>
      </c>
      <c r="U14" s="76">
        <v>19.887466984799556</v>
      </c>
      <c r="V14" s="76">
        <v>22.224796676704674</v>
      </c>
      <c r="W14" s="76">
        <v>21.437684889705743</v>
      </c>
      <c r="X14" s="76">
        <v>18.473665230245935</v>
      </c>
      <c r="Y14" s="76">
        <v>17.047276255803748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0.10314957856488899</v>
      </c>
      <c r="C15" s="69">
        <f t="shared" si="6"/>
        <v>9.535341787880966E-2</v>
      </c>
      <c r="D15" s="69">
        <f t="shared" si="6"/>
        <v>0.10995250396986862</v>
      </c>
      <c r="E15" s="69">
        <f t="shared" si="6"/>
        <v>0.11286631715260945</v>
      </c>
      <c r="F15" s="69">
        <f t="shared" si="6"/>
        <v>0.11891423078277205</v>
      </c>
      <c r="G15" s="69">
        <f t="shared" si="6"/>
        <v>0.12556662992013312</v>
      </c>
      <c r="H15" s="69">
        <f t="shared" si="6"/>
        <v>0.15468001318977884</v>
      </c>
      <c r="I15" s="69">
        <f t="shared" si="6"/>
        <v>0.17988574757120818</v>
      </c>
      <c r="J15" s="69">
        <f t="shared" si="6"/>
        <v>0.20130175290109165</v>
      </c>
      <c r="K15" s="69">
        <f t="shared" si="6"/>
        <v>0.21430810623941596</v>
      </c>
      <c r="L15" s="69">
        <f t="shared" si="6"/>
        <v>0.23828329425340145</v>
      </c>
      <c r="M15" s="69">
        <f t="shared" si="6"/>
        <v>0.23510725324467255</v>
      </c>
      <c r="N15" s="69">
        <f t="shared" si="6"/>
        <v>0.26339318288826746</v>
      </c>
      <c r="O15" s="69">
        <f t="shared" si="6"/>
        <v>0.24441898207307292</v>
      </c>
      <c r="P15" s="69">
        <f t="shared" si="6"/>
        <v>0.26571023638290803</v>
      </c>
      <c r="Q15" s="69">
        <f t="shared" si="6"/>
        <v>0.25463978229866779</v>
      </c>
      <c r="R15" s="69">
        <f t="shared" si="6"/>
        <v>0.25111211325118138</v>
      </c>
      <c r="S15" s="69">
        <f t="shared" si="6"/>
        <v>0.24212388171084234</v>
      </c>
      <c r="T15" s="69">
        <f t="shared" si="6"/>
        <v>0.23587404607842188</v>
      </c>
      <c r="U15" s="69">
        <f t="shared" si="6"/>
        <v>0.2384650492414549</v>
      </c>
      <c r="V15" s="69">
        <f t="shared" si="6"/>
        <v>0.24301579477561172</v>
      </c>
      <c r="W15" s="69">
        <f t="shared" si="6"/>
        <v>0.23013521993207961</v>
      </c>
      <c r="X15" s="69">
        <f t="shared" si="6"/>
        <v>0.24943397103605958</v>
      </c>
      <c r="Y15" s="69">
        <f t="shared" si="6"/>
        <v>0.28066367111863449</v>
      </c>
      <c r="DA15" s="88" t="s">
        <v>247</v>
      </c>
    </row>
    <row r="16" spans="1:105" ht="12" customHeight="1" x14ac:dyDescent="0.25">
      <c r="A16" s="28" t="s">
        <v>91</v>
      </c>
      <c r="B16" s="72">
        <v>0.10314957856488899</v>
      </c>
      <c r="C16" s="72">
        <v>9.535341787880966E-2</v>
      </c>
      <c r="D16" s="72">
        <v>0.10995250396986862</v>
      </c>
      <c r="E16" s="72">
        <v>0.11286631715260945</v>
      </c>
      <c r="F16" s="72">
        <v>0.11891423078277205</v>
      </c>
      <c r="G16" s="72">
        <v>0.12556662992013312</v>
      </c>
      <c r="H16" s="72">
        <v>0.15468001318977884</v>
      </c>
      <c r="I16" s="72">
        <v>0.17988574757120818</v>
      </c>
      <c r="J16" s="72">
        <v>0.20130175290109165</v>
      </c>
      <c r="K16" s="72">
        <v>0.21430810623941596</v>
      </c>
      <c r="L16" s="72">
        <v>0.23828329425340145</v>
      </c>
      <c r="M16" s="72">
        <v>0.23510725324467255</v>
      </c>
      <c r="N16" s="72">
        <v>0.26339318288826746</v>
      </c>
      <c r="O16" s="72">
        <v>0.24441898207307292</v>
      </c>
      <c r="P16" s="72">
        <v>0.26571023638290803</v>
      </c>
      <c r="Q16" s="72">
        <v>0.25463978229866779</v>
      </c>
      <c r="R16" s="72">
        <v>0.25111211325118138</v>
      </c>
      <c r="S16" s="72">
        <v>0.24212388171084234</v>
      </c>
      <c r="T16" s="72">
        <v>0.23587404607842188</v>
      </c>
      <c r="U16" s="72">
        <v>0.2384650492414549</v>
      </c>
      <c r="V16" s="72">
        <v>0.24301579477561172</v>
      </c>
      <c r="W16" s="72">
        <v>0.23013521993207961</v>
      </c>
      <c r="X16" s="72">
        <v>0.24943397103605958</v>
      </c>
      <c r="Y16" s="72">
        <v>0.28066367111863449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385.14007617455138</v>
      </c>
      <c r="C17" s="69">
        <f t="shared" si="7"/>
        <v>382.51036263825983</v>
      </c>
      <c r="D17" s="69">
        <f t="shared" si="7"/>
        <v>386.37155837347376</v>
      </c>
      <c r="E17" s="69">
        <f t="shared" si="7"/>
        <v>373.90394736334389</v>
      </c>
      <c r="F17" s="69">
        <f t="shared" si="7"/>
        <v>384.00199870682337</v>
      </c>
      <c r="G17" s="69">
        <f t="shared" si="7"/>
        <v>375.17949018050837</v>
      </c>
      <c r="H17" s="69">
        <f t="shared" si="7"/>
        <v>370.4859183945826</v>
      </c>
      <c r="I17" s="69">
        <f t="shared" si="7"/>
        <v>384.58873648241132</v>
      </c>
      <c r="J17" s="69">
        <f t="shared" si="7"/>
        <v>414.73961753227286</v>
      </c>
      <c r="K17" s="69">
        <f t="shared" si="7"/>
        <v>438.7201725630589</v>
      </c>
      <c r="L17" s="69">
        <f t="shared" si="7"/>
        <v>440.93322775882166</v>
      </c>
      <c r="M17" s="69">
        <f t="shared" si="7"/>
        <v>446.35288869861347</v>
      </c>
      <c r="N17" s="69">
        <f t="shared" si="7"/>
        <v>461.21142529681566</v>
      </c>
      <c r="O17" s="69">
        <f t="shared" si="7"/>
        <v>447.25482024249391</v>
      </c>
      <c r="P17" s="69">
        <f t="shared" si="7"/>
        <v>433.90863318291247</v>
      </c>
      <c r="Q17" s="69">
        <f t="shared" si="7"/>
        <v>442.29146988493466</v>
      </c>
      <c r="R17" s="69">
        <f t="shared" ref="R17:V17" si="8">SUM(R18:R26)</f>
        <v>461.44935231500926</v>
      </c>
      <c r="S17" s="69">
        <f t="shared" si="8"/>
        <v>475.27601246179432</v>
      </c>
      <c r="T17" s="69">
        <f t="shared" si="8"/>
        <v>489.11913897022453</v>
      </c>
      <c r="U17" s="69">
        <f t="shared" si="8"/>
        <v>486.30744424916554</v>
      </c>
      <c r="V17" s="69">
        <f t="shared" si="8"/>
        <v>523.07834043701178</v>
      </c>
      <c r="W17" s="69">
        <f t="shared" ref="W17:Y17" si="9">SUM(W18:W26)</f>
        <v>496.88085967353697</v>
      </c>
      <c r="X17" s="69">
        <f t="shared" si="9"/>
        <v>453.69667308569854</v>
      </c>
      <c r="Y17" s="69">
        <f t="shared" si="9"/>
        <v>439.10283804686208</v>
      </c>
      <c r="DA17" s="88" t="s">
        <v>248</v>
      </c>
    </row>
    <row r="18" spans="1:105" ht="12" customHeight="1" x14ac:dyDescent="0.25">
      <c r="A18" s="28" t="s">
        <v>51</v>
      </c>
      <c r="B18" s="72">
        <v>58.618480491672074</v>
      </c>
      <c r="C18" s="72">
        <v>51.125912274333984</v>
      </c>
      <c r="D18" s="72">
        <v>50.93957274169702</v>
      </c>
      <c r="E18" s="72">
        <v>43.824221101707863</v>
      </c>
      <c r="F18" s="72">
        <v>42.227736805403829</v>
      </c>
      <c r="G18" s="72">
        <v>40.481812551299754</v>
      </c>
      <c r="H18" s="72">
        <v>38.10834829707688</v>
      </c>
      <c r="I18" s="72">
        <v>38.56585378838286</v>
      </c>
      <c r="J18" s="72">
        <v>39.5192412276676</v>
      </c>
      <c r="K18" s="72">
        <v>45.305354896617324</v>
      </c>
      <c r="L18" s="72">
        <v>40.301891578225309</v>
      </c>
      <c r="M18" s="72">
        <v>40.448830915873245</v>
      </c>
      <c r="N18" s="72">
        <v>40.032637593607241</v>
      </c>
      <c r="O18" s="72">
        <v>39.74913043468694</v>
      </c>
      <c r="P18" s="72">
        <v>39.431535987307043</v>
      </c>
      <c r="Q18" s="72">
        <v>38.530882774433927</v>
      </c>
      <c r="R18" s="72">
        <v>38.886476545332947</v>
      </c>
      <c r="S18" s="72">
        <v>34.949531862042612</v>
      </c>
      <c r="T18" s="72">
        <v>34.958414770649696</v>
      </c>
      <c r="U18" s="72">
        <v>32.234212286232925</v>
      </c>
      <c r="V18" s="72">
        <v>33.370856023693513</v>
      </c>
      <c r="W18" s="72">
        <v>30.958403474049131</v>
      </c>
      <c r="X18" s="72">
        <v>26.648442724753991</v>
      </c>
      <c r="Y18" s="72">
        <v>22.161220980223558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5.6121313465379359</v>
      </c>
      <c r="C19" s="72">
        <v>5.4240637259962199</v>
      </c>
      <c r="D19" s="72">
        <v>5.3381619014681716</v>
      </c>
      <c r="E19" s="72">
        <v>5.2899445288297278</v>
      </c>
      <c r="F19" s="72">
        <v>5.3035901559785117</v>
      </c>
      <c r="G19" s="72">
        <v>5.3971102146001328</v>
      </c>
      <c r="H19" s="72">
        <v>5.44812473225356</v>
      </c>
      <c r="I19" s="72">
        <v>5.536947351341893</v>
      </c>
      <c r="J19" s="72">
        <v>5.4554487954241146</v>
      </c>
      <c r="K19" s="72">
        <v>5.5232707750854511</v>
      </c>
      <c r="L19" s="72">
        <v>5.692828773564135</v>
      </c>
      <c r="M19" s="72">
        <v>6.4598988713673497</v>
      </c>
      <c r="N19" s="72">
        <v>6.3344223555580887</v>
      </c>
      <c r="O19" s="72">
        <v>7.6019882259519127</v>
      </c>
      <c r="P19" s="72">
        <v>7.3973120382115152</v>
      </c>
      <c r="Q19" s="72">
        <v>7.1148479029330289</v>
      </c>
      <c r="R19" s="72">
        <v>9.4068718830610489</v>
      </c>
      <c r="S19" s="72">
        <v>9.9902809152574736</v>
      </c>
      <c r="T19" s="72">
        <v>10.673945009458299</v>
      </c>
      <c r="U19" s="72">
        <v>10.161478513805294</v>
      </c>
      <c r="V19" s="72">
        <v>11.231463504729149</v>
      </c>
      <c r="W19" s="72">
        <v>9.7042007176841487</v>
      </c>
      <c r="X19" s="72">
        <v>9.8731457162510754</v>
      </c>
      <c r="Y19" s="72">
        <v>11.106444205789623</v>
      </c>
      <c r="DA19" s="89" t="s">
        <v>376</v>
      </c>
    </row>
    <row r="20" spans="1:105" ht="12" customHeight="1" x14ac:dyDescent="0.25">
      <c r="A20" s="28" t="s">
        <v>200</v>
      </c>
      <c r="B20" s="72">
        <v>156.33077110694154</v>
      </c>
      <c r="C20" s="72">
        <v>163.45874663677915</v>
      </c>
      <c r="D20" s="72">
        <v>171.10882043666999</v>
      </c>
      <c r="E20" s="72">
        <v>167.79476030119832</v>
      </c>
      <c r="F20" s="72">
        <v>169.28594687134304</v>
      </c>
      <c r="G20" s="72">
        <v>170.49238434523693</v>
      </c>
      <c r="H20" s="72">
        <v>163.69998698217219</v>
      </c>
      <c r="I20" s="72">
        <v>176.01803568384889</v>
      </c>
      <c r="J20" s="72">
        <v>193.15402322832679</v>
      </c>
      <c r="K20" s="72">
        <v>208.042668439441</v>
      </c>
      <c r="L20" s="72">
        <v>206.76771243273012</v>
      </c>
      <c r="M20" s="72">
        <v>214.37276914205623</v>
      </c>
      <c r="N20" s="72">
        <v>214.71694976688903</v>
      </c>
      <c r="O20" s="72">
        <v>199.12026091663796</v>
      </c>
      <c r="P20" s="72">
        <v>189.58496673956782</v>
      </c>
      <c r="Q20" s="72">
        <v>200.04836589928058</v>
      </c>
      <c r="R20" s="72">
        <v>213.73279901512439</v>
      </c>
      <c r="S20" s="72">
        <v>225.93308491870474</v>
      </c>
      <c r="T20" s="72">
        <v>231.75334437033172</v>
      </c>
      <c r="U20" s="72">
        <v>232.72572056770903</v>
      </c>
      <c r="V20" s="72">
        <v>261.83218042349097</v>
      </c>
      <c r="W20" s="72">
        <v>238.72688596235071</v>
      </c>
      <c r="X20" s="72">
        <v>207.55095565277699</v>
      </c>
      <c r="Y20" s="72">
        <v>207.69344067967205</v>
      </c>
      <c r="DA20" s="89" t="s">
        <v>377</v>
      </c>
    </row>
    <row r="21" spans="1:105" ht="12" customHeight="1" x14ac:dyDescent="0.25">
      <c r="A21" s="28" t="s">
        <v>189</v>
      </c>
      <c r="B21" s="72">
        <v>70.735092733568109</v>
      </c>
      <c r="C21" s="72">
        <v>72.174931425583083</v>
      </c>
      <c r="D21" s="72">
        <v>72.350151124755925</v>
      </c>
      <c r="E21" s="72">
        <v>74.984565129949914</v>
      </c>
      <c r="F21" s="72">
        <v>82.343734671654332</v>
      </c>
      <c r="G21" s="72">
        <v>76.828114310873104</v>
      </c>
      <c r="H21" s="72">
        <v>78.330657862276453</v>
      </c>
      <c r="I21" s="72">
        <v>77.506209333012237</v>
      </c>
      <c r="J21" s="72">
        <v>85.366312615467606</v>
      </c>
      <c r="K21" s="72">
        <v>87.033191732490806</v>
      </c>
      <c r="L21" s="72">
        <v>94.497191764463608</v>
      </c>
      <c r="M21" s="72">
        <v>87.92501224410374</v>
      </c>
      <c r="N21" s="72">
        <v>101.04384116359927</v>
      </c>
      <c r="O21" s="72">
        <v>101.68764363574547</v>
      </c>
      <c r="P21" s="72">
        <v>98.098031047734011</v>
      </c>
      <c r="Q21" s="72">
        <v>96.820714031408457</v>
      </c>
      <c r="R21" s="72">
        <v>98.561734196261909</v>
      </c>
      <c r="S21" s="72">
        <v>102.79287488497533</v>
      </c>
      <c r="T21" s="72">
        <v>107.59652680753672</v>
      </c>
      <c r="U21" s="72">
        <v>108.15078065620874</v>
      </c>
      <c r="V21" s="72">
        <v>107.3460150102469</v>
      </c>
      <c r="W21" s="72">
        <v>108.13976461382255</v>
      </c>
      <c r="X21" s="72">
        <v>104.69131153821012</v>
      </c>
      <c r="Y21" s="72">
        <v>93.98465860233901</v>
      </c>
      <c r="DA21" s="89" t="s">
        <v>378</v>
      </c>
    </row>
    <row r="22" spans="1:105" ht="12" customHeight="1" x14ac:dyDescent="0.25">
      <c r="A22" s="28" t="s">
        <v>202</v>
      </c>
      <c r="B22" s="72">
        <v>2.4241495654142251</v>
      </c>
      <c r="C22" s="72">
        <v>2.1289828164090139</v>
      </c>
      <c r="D22" s="72">
        <v>2.1263072725488108</v>
      </c>
      <c r="E22" s="72">
        <v>1.8095133612333187</v>
      </c>
      <c r="F22" s="72">
        <v>1.729478807966103</v>
      </c>
      <c r="G22" s="72">
        <v>1.6809354638978873</v>
      </c>
      <c r="H22" s="72">
        <v>1.7234681433868977</v>
      </c>
      <c r="I22" s="72">
        <v>2.5151071930676472</v>
      </c>
      <c r="J22" s="72">
        <v>2.1385031134413612</v>
      </c>
      <c r="K22" s="72">
        <v>3.0578296081337948</v>
      </c>
      <c r="L22" s="72">
        <v>2.9076342272122475</v>
      </c>
      <c r="M22" s="72">
        <v>3.0482423257025202</v>
      </c>
      <c r="N22" s="72">
        <v>3.8411247844985543</v>
      </c>
      <c r="O22" s="72">
        <v>3.9021999722761094</v>
      </c>
      <c r="P22" s="72">
        <v>3.947551710187577</v>
      </c>
      <c r="Q22" s="72">
        <v>4.7960256042801186</v>
      </c>
      <c r="R22" s="72">
        <v>4.8956721123531102</v>
      </c>
      <c r="S22" s="72">
        <v>4.3539935033916111</v>
      </c>
      <c r="T22" s="72">
        <v>4.3101901706494248</v>
      </c>
      <c r="U22" s="72">
        <v>3.7849431546766028</v>
      </c>
      <c r="V22" s="72">
        <v>3.8640335264717041</v>
      </c>
      <c r="W22" s="72">
        <v>4.0166536807302222</v>
      </c>
      <c r="X22" s="72">
        <v>4.1698194325021491</v>
      </c>
      <c r="Y22" s="72">
        <v>4.5697430018152287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381</v>
      </c>
    </row>
    <row r="25" spans="1:105" ht="12" customHeight="1" x14ac:dyDescent="0.25">
      <c r="A25" s="73" t="s">
        <v>53</v>
      </c>
      <c r="B25" s="74">
        <v>91.300018428267961</v>
      </c>
      <c r="C25" s="74">
        <v>88.078293257008781</v>
      </c>
      <c r="D25" s="74">
        <v>84.341390984038156</v>
      </c>
      <c r="E25" s="74">
        <v>79.985981633459943</v>
      </c>
      <c r="F25" s="74">
        <v>82.824924980032165</v>
      </c>
      <c r="G25" s="74">
        <v>79.838170267945401</v>
      </c>
      <c r="H25" s="74">
        <v>82.557705550245458</v>
      </c>
      <c r="I25" s="74">
        <v>83.058964904038916</v>
      </c>
      <c r="J25" s="74">
        <v>85.955701621592908</v>
      </c>
      <c r="K25" s="74">
        <v>84.46336012074886</v>
      </c>
      <c r="L25" s="74">
        <v>83.419451355799012</v>
      </c>
      <c r="M25" s="74">
        <v>85.599081029261001</v>
      </c>
      <c r="N25" s="74">
        <v>86.038408360092518</v>
      </c>
      <c r="O25" s="74">
        <v>85.257139619534328</v>
      </c>
      <c r="P25" s="74">
        <v>84.869871945373134</v>
      </c>
      <c r="Q25" s="74">
        <v>83.716919141214163</v>
      </c>
      <c r="R25" s="74">
        <v>84.03965926794902</v>
      </c>
      <c r="S25" s="74">
        <v>84.776796678368399</v>
      </c>
      <c r="T25" s="74">
        <v>86.444602622338138</v>
      </c>
      <c r="U25" s="74">
        <v>85.72365386846927</v>
      </c>
      <c r="V25" s="74">
        <v>91.532502180537705</v>
      </c>
      <c r="W25" s="74">
        <v>91.487401783799598</v>
      </c>
      <c r="X25" s="74">
        <v>86.871596473482825</v>
      </c>
      <c r="Y25" s="74">
        <v>85.65044321674749</v>
      </c>
      <c r="DA25" s="90" t="s">
        <v>382</v>
      </c>
    </row>
    <row r="26" spans="1:105" ht="12" customHeight="1" x14ac:dyDescent="0.25">
      <c r="A26" s="32" t="s">
        <v>52</v>
      </c>
      <c r="B26" s="77">
        <v>0.1194325021496131</v>
      </c>
      <c r="C26" s="77">
        <v>0.1194325021496131</v>
      </c>
      <c r="D26" s="77">
        <v>0.16715391229578669</v>
      </c>
      <c r="E26" s="77">
        <v>0.2149613069647463</v>
      </c>
      <c r="F26" s="77">
        <v>0.28658641444539978</v>
      </c>
      <c r="G26" s="77">
        <v>0.460963026655202</v>
      </c>
      <c r="H26" s="77">
        <v>0.61762682717110917</v>
      </c>
      <c r="I26" s="77">
        <v>1.387618228718831</v>
      </c>
      <c r="J26" s="77">
        <v>3.150386930352536</v>
      </c>
      <c r="K26" s="77">
        <v>5.2944969905417034</v>
      </c>
      <c r="L26" s="77">
        <v>7.3465176268271701</v>
      </c>
      <c r="M26" s="77">
        <v>8.4990541702493534</v>
      </c>
      <c r="N26" s="77">
        <v>9.2040412725709366</v>
      </c>
      <c r="O26" s="77">
        <v>9.9364574376612218</v>
      </c>
      <c r="P26" s="77">
        <v>10.579363714531381</v>
      </c>
      <c r="Q26" s="77">
        <v>11.26371453138435</v>
      </c>
      <c r="R26" s="77">
        <v>11.92613929492691</v>
      </c>
      <c r="S26" s="77">
        <v>12.47944969905417</v>
      </c>
      <c r="T26" s="77">
        <v>13.38211521926053</v>
      </c>
      <c r="U26" s="77">
        <v>13.52665520206363</v>
      </c>
      <c r="V26" s="77">
        <v>13.90128976784179</v>
      </c>
      <c r="W26" s="77">
        <v>13.8475494411006</v>
      </c>
      <c r="X26" s="77">
        <v>13.89140154772141</v>
      </c>
      <c r="Y26" s="77">
        <v>13.936887360275151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55.368908571098139</v>
      </c>
      <c r="C27" s="69">
        <f t="shared" si="10"/>
        <v>55.489086362929854</v>
      </c>
      <c r="D27" s="69">
        <f t="shared" si="10"/>
        <v>55.995503463946463</v>
      </c>
      <c r="E27" s="69">
        <f t="shared" si="10"/>
        <v>57.481960229512985</v>
      </c>
      <c r="F27" s="69">
        <f t="shared" si="10"/>
        <v>58.340912260072457</v>
      </c>
      <c r="G27" s="69">
        <f t="shared" si="10"/>
        <v>57.816817481860795</v>
      </c>
      <c r="H27" s="69">
        <f t="shared" si="10"/>
        <v>57.705072111501771</v>
      </c>
      <c r="I27" s="69">
        <f t="shared" si="10"/>
        <v>59.896463696988647</v>
      </c>
      <c r="J27" s="69">
        <f t="shared" si="10"/>
        <v>60.458082215134176</v>
      </c>
      <c r="K27" s="69">
        <f t="shared" si="10"/>
        <v>61.782417770808564</v>
      </c>
      <c r="L27" s="69">
        <f t="shared" si="10"/>
        <v>62.412463592336124</v>
      </c>
      <c r="M27" s="69">
        <f t="shared" si="10"/>
        <v>62.865194732328334</v>
      </c>
      <c r="N27" s="69">
        <f t="shared" si="10"/>
        <v>63.629054692688136</v>
      </c>
      <c r="O27" s="69">
        <f t="shared" si="10"/>
        <v>61.586638641592046</v>
      </c>
      <c r="P27" s="69">
        <f t="shared" si="10"/>
        <v>63.183770170609208</v>
      </c>
      <c r="Q27" s="69">
        <f t="shared" si="10"/>
        <v>64.230634526492977</v>
      </c>
      <c r="R27" s="69">
        <f t="shared" ref="R27:V27" si="11">SUM(R28:R32)</f>
        <v>65.005811692174021</v>
      </c>
      <c r="S27" s="69">
        <f t="shared" si="11"/>
        <v>66.167942737376535</v>
      </c>
      <c r="T27" s="69">
        <f t="shared" si="11"/>
        <v>67.802276840845309</v>
      </c>
      <c r="U27" s="69">
        <f t="shared" si="11"/>
        <v>67.369720775363888</v>
      </c>
      <c r="V27" s="69">
        <f t="shared" si="11"/>
        <v>70.979580964178993</v>
      </c>
      <c r="W27" s="69">
        <f t="shared" ref="W27:Y27" si="12">SUM(W28:W32)</f>
        <v>70.964023046104302</v>
      </c>
      <c r="X27" s="69">
        <f t="shared" si="12"/>
        <v>64.918020054812089</v>
      </c>
      <c r="Y27" s="69">
        <f t="shared" si="12"/>
        <v>63.011013868413706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0.8128325956279232</v>
      </c>
      <c r="C29" s="72">
        <v>0.79830610473572361</v>
      </c>
      <c r="D29" s="72">
        <v>0.79267318475215598</v>
      </c>
      <c r="E29" s="72">
        <v>0.79588940596328583</v>
      </c>
      <c r="F29" s="72">
        <v>0.78052165643334337</v>
      </c>
      <c r="G29" s="72">
        <v>0.80594009716654169</v>
      </c>
      <c r="H29" s="72">
        <v>0.79823393087487016</v>
      </c>
      <c r="I29" s="72">
        <v>0.81886786135976364</v>
      </c>
      <c r="J29" s="72">
        <v>0.81459262000453825</v>
      </c>
      <c r="K29" s="72">
        <v>0.79545933472893804</v>
      </c>
      <c r="L29" s="72">
        <v>0.82740979360898526</v>
      </c>
      <c r="M29" s="72">
        <v>0.85455448781095966</v>
      </c>
      <c r="N29" s="72">
        <v>0.8748994272284647</v>
      </c>
      <c r="O29" s="72">
        <v>0.90161348895675675</v>
      </c>
      <c r="P29" s="72">
        <v>0.88060256101172296</v>
      </c>
      <c r="Q29" s="72">
        <v>0.87401012706601733</v>
      </c>
      <c r="R29" s="72">
        <v>1.1555855546001721</v>
      </c>
      <c r="S29" s="72">
        <v>1.2265406895958724</v>
      </c>
      <c r="T29" s="72">
        <v>1.311013188879335</v>
      </c>
      <c r="U29" s="72">
        <v>1.2479403894143499</v>
      </c>
      <c r="V29" s="72">
        <v>1.3797174882965513</v>
      </c>
      <c r="W29" s="72">
        <v>1.1916253898920417</v>
      </c>
      <c r="X29" s="72">
        <v>1.1555837901977646</v>
      </c>
      <c r="Y29" s="72">
        <v>1.3155183888411195</v>
      </c>
      <c r="DA29" s="89" t="s">
        <v>385</v>
      </c>
    </row>
    <row r="30" spans="1:105" ht="12" customHeight="1" x14ac:dyDescent="0.25">
      <c r="A30" s="28" t="s">
        <v>189</v>
      </c>
      <c r="B30" s="72">
        <v>8.6576930522397575</v>
      </c>
      <c r="C30" s="72">
        <v>9.0330577094438329</v>
      </c>
      <c r="D30" s="72">
        <v>9.1939376006163922</v>
      </c>
      <c r="E30" s="72">
        <v>10.245514129400236</v>
      </c>
      <c r="F30" s="72">
        <v>11.223685870454762</v>
      </c>
      <c r="G30" s="72">
        <v>10.757538193589468</v>
      </c>
      <c r="H30" s="72">
        <v>11.160045964959036</v>
      </c>
      <c r="I30" s="72">
        <v>11.166695700840025</v>
      </c>
      <c r="J30" s="72">
        <v>11.616820689348815</v>
      </c>
      <c r="K30" s="72">
        <v>11.548403858880926</v>
      </c>
      <c r="L30" s="72">
        <v>12.659953952829195</v>
      </c>
      <c r="M30" s="72">
        <v>12.779263213157138</v>
      </c>
      <c r="N30" s="72">
        <v>12.721997696561914</v>
      </c>
      <c r="O30" s="72">
        <v>12.863711422426627</v>
      </c>
      <c r="P30" s="72">
        <v>12.91936843702136</v>
      </c>
      <c r="Q30" s="72">
        <v>13.016552020636285</v>
      </c>
      <c r="R30" s="72">
        <v>13.201251552498329</v>
      </c>
      <c r="S30" s="72">
        <v>13.91714435845992</v>
      </c>
      <c r="T30" s="72">
        <v>14.400878952899589</v>
      </c>
      <c r="U30" s="72">
        <v>14.433218687302947</v>
      </c>
      <c r="V30" s="72">
        <v>14.39421515238368</v>
      </c>
      <c r="W30" s="72">
        <v>14.522021591669056</v>
      </c>
      <c r="X30" s="72">
        <v>14.219547148179995</v>
      </c>
      <c r="Y30" s="72">
        <v>12.721051877328748</v>
      </c>
      <c r="DA30" s="89" t="s">
        <v>386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387</v>
      </c>
    </row>
    <row r="32" spans="1:105" ht="12" customHeight="1" x14ac:dyDescent="0.25">
      <c r="A32" s="32" t="s">
        <v>53</v>
      </c>
      <c r="B32" s="77">
        <v>45.898382923230457</v>
      </c>
      <c r="C32" s="77">
        <v>45.6577225487503</v>
      </c>
      <c r="D32" s="77">
        <v>46.008892678577915</v>
      </c>
      <c r="E32" s="77">
        <v>46.440556694149464</v>
      </c>
      <c r="F32" s="77">
        <v>46.336704733184348</v>
      </c>
      <c r="G32" s="77">
        <v>46.253339191104786</v>
      </c>
      <c r="H32" s="77">
        <v>45.746792215667867</v>
      </c>
      <c r="I32" s="77">
        <v>47.910900134788861</v>
      </c>
      <c r="J32" s="77">
        <v>48.026668905780824</v>
      </c>
      <c r="K32" s="77">
        <v>49.438554577198701</v>
      </c>
      <c r="L32" s="77">
        <v>48.925099845897947</v>
      </c>
      <c r="M32" s="77">
        <v>49.231377031360232</v>
      </c>
      <c r="N32" s="77">
        <v>50.032157568897759</v>
      </c>
      <c r="O32" s="77">
        <v>47.821313730208665</v>
      </c>
      <c r="P32" s="77">
        <v>49.383799172576126</v>
      </c>
      <c r="Q32" s="77">
        <v>50.34007237879068</v>
      </c>
      <c r="R32" s="77">
        <v>50.648974585075514</v>
      </c>
      <c r="S32" s="77">
        <v>51.024257689320741</v>
      </c>
      <c r="T32" s="77">
        <v>52.090384699066384</v>
      </c>
      <c r="U32" s="77">
        <v>51.688561698646595</v>
      </c>
      <c r="V32" s="77">
        <v>55.205648323498757</v>
      </c>
      <c r="W32" s="77">
        <v>55.250376064543211</v>
      </c>
      <c r="X32" s="77">
        <v>49.542889116434324</v>
      </c>
      <c r="Y32" s="77">
        <v>48.974443602243838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1279.3047876474072</v>
      </c>
      <c r="C3" s="65">
        <f t="shared" si="0"/>
        <v>1365.6116009382326</v>
      </c>
      <c r="D3" s="65">
        <f t="shared" si="0"/>
        <v>1362.2116138735425</v>
      </c>
      <c r="E3" s="65">
        <f t="shared" si="0"/>
        <v>1443.8139125405316</v>
      </c>
      <c r="F3" s="65">
        <f t="shared" si="0"/>
        <v>1514.2794691824504</v>
      </c>
      <c r="G3" s="65">
        <f t="shared" si="0"/>
        <v>1606.9772913082368</v>
      </c>
      <c r="H3" s="65">
        <f t="shared" si="0"/>
        <v>1635.2007192765293</v>
      </c>
      <c r="I3" s="65">
        <f t="shared" si="0"/>
        <v>1619.7904813954062</v>
      </c>
      <c r="J3" s="65">
        <f t="shared" si="0"/>
        <v>1800.5336155692919</v>
      </c>
      <c r="K3" s="65">
        <f t="shared" si="0"/>
        <v>1760.9831672235227</v>
      </c>
      <c r="L3" s="65">
        <f t="shared" si="0"/>
        <v>1870.6173996349385</v>
      </c>
      <c r="M3" s="65">
        <f t="shared" si="0"/>
        <v>1649.4578066157064</v>
      </c>
      <c r="N3" s="65">
        <f t="shared" si="0"/>
        <v>1595.1659483963354</v>
      </c>
      <c r="O3" s="65">
        <f t="shared" si="0"/>
        <v>1581.4611582724121</v>
      </c>
      <c r="P3" s="65">
        <f t="shared" si="0"/>
        <v>1426.7291470500445</v>
      </c>
      <c r="Q3" s="65">
        <f t="shared" si="0"/>
        <v>1542.9672065544103</v>
      </c>
      <c r="R3" s="65">
        <f t="shared" ref="R3:V3" si="1">SUM(R4,R15,R17,R27)</f>
        <v>1631.6636523005579</v>
      </c>
      <c r="S3" s="65">
        <f t="shared" si="1"/>
        <v>1613.9458469588897</v>
      </c>
      <c r="T3" s="65">
        <f t="shared" si="1"/>
        <v>1772.9107769477696</v>
      </c>
      <c r="U3" s="65">
        <f t="shared" si="1"/>
        <v>1761.4216582868103</v>
      </c>
      <c r="V3" s="65">
        <f t="shared" si="1"/>
        <v>1965.3552423045635</v>
      </c>
      <c r="W3" s="65">
        <f t="shared" ref="W3:Y3" si="2">SUM(W4,W15,W17,W27)</f>
        <v>1910.5609309614056</v>
      </c>
      <c r="X3" s="65">
        <f t="shared" si="2"/>
        <v>1696.5030437001963</v>
      </c>
      <c r="Y3" s="65">
        <f t="shared" si="2"/>
        <v>1609.9128461957705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1021.0732935633217</v>
      </c>
      <c r="C4" s="69">
        <f t="shared" si="3"/>
        <v>1108.6487424944994</v>
      </c>
      <c r="D4" s="69">
        <f t="shared" si="3"/>
        <v>1101.8640012086489</v>
      </c>
      <c r="E4" s="69">
        <f t="shared" si="3"/>
        <v>1188.7429770457536</v>
      </c>
      <c r="F4" s="69">
        <f t="shared" si="3"/>
        <v>1251.3410927774</v>
      </c>
      <c r="G4" s="69">
        <f t="shared" si="3"/>
        <v>1347.9147200835632</v>
      </c>
      <c r="H4" s="69">
        <f t="shared" si="3"/>
        <v>1376.6460639413583</v>
      </c>
      <c r="I4" s="69">
        <f t="shared" si="3"/>
        <v>1349.7203756451092</v>
      </c>
      <c r="J4" s="69">
        <f t="shared" si="3"/>
        <v>1510.1337194523908</v>
      </c>
      <c r="K4" s="69">
        <f t="shared" si="3"/>
        <v>1452.5525876898848</v>
      </c>
      <c r="L4" s="69">
        <f t="shared" si="3"/>
        <v>1557.5577694277547</v>
      </c>
      <c r="M4" s="69">
        <f t="shared" si="3"/>
        <v>1330.0239204355614</v>
      </c>
      <c r="N4" s="69">
        <f t="shared" si="3"/>
        <v>1261.7065900332846</v>
      </c>
      <c r="O4" s="69">
        <f t="shared" si="3"/>
        <v>1253.2074915366009</v>
      </c>
      <c r="P4" s="69">
        <f t="shared" si="3"/>
        <v>1102.2829552277674</v>
      </c>
      <c r="Q4" s="69">
        <f t="shared" si="3"/>
        <v>1209.1125352428542</v>
      </c>
      <c r="R4" s="69">
        <f t="shared" ref="R4:V4" si="4">SUM(R5:R14)</f>
        <v>1279.7591752148501</v>
      </c>
      <c r="S4" s="69">
        <f t="shared" si="4"/>
        <v>1245.0432036542402</v>
      </c>
      <c r="T4" s="69">
        <f t="shared" si="4"/>
        <v>1385.1049813688221</v>
      </c>
      <c r="U4" s="69">
        <f t="shared" si="4"/>
        <v>1367.2297507148601</v>
      </c>
      <c r="V4" s="69">
        <f t="shared" si="4"/>
        <v>1534.1422955479154</v>
      </c>
      <c r="W4" s="69">
        <f t="shared" ref="W4:Y4" si="5">SUM(W5:W14)</f>
        <v>1489.0865309230996</v>
      </c>
      <c r="X4" s="69">
        <f t="shared" si="5"/>
        <v>1303.3569035096973</v>
      </c>
      <c r="Y4" s="69">
        <f t="shared" si="5"/>
        <v>1221.7080999414356</v>
      </c>
      <c r="DA4" s="88" t="s">
        <v>391</v>
      </c>
    </row>
    <row r="5" spans="1:105" ht="12" customHeight="1" x14ac:dyDescent="0.25">
      <c r="A5" s="28" t="s">
        <v>51</v>
      </c>
      <c r="B5" s="72">
        <v>299.72164502456366</v>
      </c>
      <c r="C5" s="72">
        <v>287.90676054029217</v>
      </c>
      <c r="D5" s="72">
        <v>283.88127107756742</v>
      </c>
      <c r="E5" s="72">
        <v>273.75115544036521</v>
      </c>
      <c r="F5" s="72">
        <v>271.24424962544089</v>
      </c>
      <c r="G5" s="72">
        <v>288.24569838957478</v>
      </c>
      <c r="H5" s="72">
        <v>281.39329176728779</v>
      </c>
      <c r="I5" s="72">
        <v>271.01696317945618</v>
      </c>
      <c r="J5" s="72">
        <v>290.79870769365948</v>
      </c>
      <c r="K5" s="72">
        <v>304.49918018271831</v>
      </c>
      <c r="L5" s="72">
        <v>289.95167293304775</v>
      </c>
      <c r="M5" s="72">
        <v>266.47093906944207</v>
      </c>
      <c r="N5" s="72">
        <v>270.9579160006478</v>
      </c>
      <c r="O5" s="72">
        <v>290.89787444078883</v>
      </c>
      <c r="P5" s="72">
        <v>261.2297870617063</v>
      </c>
      <c r="Q5" s="72">
        <v>273.991827887488</v>
      </c>
      <c r="R5" s="72">
        <v>277.61032208966753</v>
      </c>
      <c r="S5" s="72">
        <v>230.36239884747982</v>
      </c>
      <c r="T5" s="72">
        <v>246.35532282668234</v>
      </c>
      <c r="U5" s="72">
        <v>222.05193765324069</v>
      </c>
      <c r="V5" s="72">
        <v>233.07746901547659</v>
      </c>
      <c r="W5" s="72">
        <v>218.65816121453489</v>
      </c>
      <c r="X5" s="72">
        <v>169.72316398333149</v>
      </c>
      <c r="Y5" s="72">
        <v>140.747620157737</v>
      </c>
      <c r="DA5" s="89" t="s">
        <v>392</v>
      </c>
    </row>
    <row r="6" spans="1:105" ht="12" customHeight="1" x14ac:dyDescent="0.25">
      <c r="A6" s="28" t="s">
        <v>74</v>
      </c>
      <c r="B6" s="72">
        <v>23.625389385444201</v>
      </c>
      <c r="C6" s="72">
        <v>23.78496748573497</v>
      </c>
      <c r="D6" s="72">
        <v>21.718898880687796</v>
      </c>
      <c r="E6" s="72">
        <v>20.655166234740793</v>
      </c>
      <c r="F6" s="72">
        <v>20.374579917877117</v>
      </c>
      <c r="G6" s="72">
        <v>22.703423040387989</v>
      </c>
      <c r="H6" s="72">
        <v>21.393691633942282</v>
      </c>
      <c r="I6" s="72">
        <v>20.056745213406238</v>
      </c>
      <c r="J6" s="72">
        <v>17.023400313528494</v>
      </c>
      <c r="K6" s="72">
        <v>11.799365908153577</v>
      </c>
      <c r="L6" s="72">
        <v>16.09244350524656</v>
      </c>
      <c r="M6" s="72">
        <v>14.55543683414392</v>
      </c>
      <c r="N6" s="72">
        <v>14.586837933109202</v>
      </c>
      <c r="O6" s="72">
        <v>18.632012608368274</v>
      </c>
      <c r="P6" s="72">
        <v>16.625808791940212</v>
      </c>
      <c r="Q6" s="72">
        <v>17.443060851913824</v>
      </c>
      <c r="R6" s="72">
        <v>23.663399651282639</v>
      </c>
      <c r="S6" s="72">
        <v>23.39598061158248</v>
      </c>
      <c r="T6" s="72">
        <v>27.227652384592009</v>
      </c>
      <c r="U6" s="72">
        <v>25.396051565638139</v>
      </c>
      <c r="V6" s="72">
        <v>28.422831011960962</v>
      </c>
      <c r="W6" s="72">
        <v>24.895688051844413</v>
      </c>
      <c r="X6" s="72">
        <v>23.528597710248196</v>
      </c>
      <c r="Y6" s="72">
        <v>25.86091950756709</v>
      </c>
      <c r="DA6" s="89" t="s">
        <v>393</v>
      </c>
    </row>
    <row r="7" spans="1:105" ht="12" customHeight="1" x14ac:dyDescent="0.25">
      <c r="A7" s="28" t="s">
        <v>200</v>
      </c>
      <c r="B7" s="72">
        <v>421.60681144872677</v>
      </c>
      <c r="C7" s="72">
        <v>483.37859198630088</v>
      </c>
      <c r="D7" s="72">
        <v>497.35202515433775</v>
      </c>
      <c r="E7" s="72">
        <v>543.09527364532414</v>
      </c>
      <c r="F7" s="72">
        <v>558.91428367014635</v>
      </c>
      <c r="G7" s="72">
        <v>618.77832133308004</v>
      </c>
      <c r="H7" s="72">
        <v>610.64014237562651</v>
      </c>
      <c r="I7" s="72">
        <v>619.51764431419099</v>
      </c>
      <c r="J7" s="72">
        <v>704.43162961898554</v>
      </c>
      <c r="K7" s="72">
        <v>687.59173175233684</v>
      </c>
      <c r="L7" s="72">
        <v>727.50743593421498</v>
      </c>
      <c r="M7" s="72">
        <v>611.96842410438569</v>
      </c>
      <c r="N7" s="72">
        <v>527.91301204684464</v>
      </c>
      <c r="O7" s="72">
        <v>491.08305833504704</v>
      </c>
      <c r="P7" s="72">
        <v>423.18637369187604</v>
      </c>
      <c r="Q7" s="72">
        <v>485.43802873735285</v>
      </c>
      <c r="R7" s="72">
        <v>533.13009808000334</v>
      </c>
      <c r="S7" s="72">
        <v>538.67105265910902</v>
      </c>
      <c r="T7" s="72">
        <v>603.36780304917136</v>
      </c>
      <c r="U7" s="72">
        <v>608.4826684075465</v>
      </c>
      <c r="V7" s="72">
        <v>720.68483460200457</v>
      </c>
      <c r="W7" s="72">
        <v>674.91570627599401</v>
      </c>
      <c r="X7" s="72">
        <v>571.26809114017499</v>
      </c>
      <c r="Y7" s="72">
        <v>547.69765668775142</v>
      </c>
      <c r="DA7" s="89" t="s">
        <v>394</v>
      </c>
    </row>
    <row r="8" spans="1:105" ht="12" customHeight="1" x14ac:dyDescent="0.25">
      <c r="A8" s="28" t="s">
        <v>189</v>
      </c>
      <c r="B8" s="72">
        <v>176.5782971161089</v>
      </c>
      <c r="C8" s="72">
        <v>198.90110297852635</v>
      </c>
      <c r="D8" s="72">
        <v>198.26056486777136</v>
      </c>
      <c r="E8" s="72">
        <v>231.51299582029927</v>
      </c>
      <c r="F8" s="72">
        <v>262.43403845007322</v>
      </c>
      <c r="G8" s="72">
        <v>271.4746671777674</v>
      </c>
      <c r="H8" s="72">
        <v>287.0238532506545</v>
      </c>
      <c r="I8" s="72">
        <v>269.72420637161429</v>
      </c>
      <c r="J8" s="72">
        <v>309.94988172228926</v>
      </c>
      <c r="K8" s="72">
        <v>288.5207708460386</v>
      </c>
      <c r="L8" s="72">
        <v>336.09794711843824</v>
      </c>
      <c r="M8" s="72">
        <v>265.56852382986455</v>
      </c>
      <c r="N8" s="72">
        <v>282.34687316733874</v>
      </c>
      <c r="O8" s="72">
        <v>291.97758656245099</v>
      </c>
      <c r="P8" s="72">
        <v>255.30634587047865</v>
      </c>
      <c r="Q8" s="72">
        <v>271.4837887036856</v>
      </c>
      <c r="R8" s="72">
        <v>280.63961033373477</v>
      </c>
      <c r="S8" s="72">
        <v>281.04451965741305</v>
      </c>
      <c r="T8" s="72">
        <v>318.12298694732891</v>
      </c>
      <c r="U8" s="72">
        <v>318.29791932020868</v>
      </c>
      <c r="V8" s="72">
        <v>325.91075881694724</v>
      </c>
      <c r="W8" s="72">
        <v>338.15773267487219</v>
      </c>
      <c r="X8" s="72">
        <v>308.88216036380447</v>
      </c>
      <c r="Y8" s="72">
        <v>269.03161314092603</v>
      </c>
      <c r="DA8" s="89" t="s">
        <v>395</v>
      </c>
    </row>
    <row r="9" spans="1:105" ht="12" customHeight="1" x14ac:dyDescent="0.25">
      <c r="A9" s="28" t="s">
        <v>202</v>
      </c>
      <c r="B9" s="72">
        <v>6.5929737690545389</v>
      </c>
      <c r="C9" s="72">
        <v>6.4594923437716476</v>
      </c>
      <c r="D9" s="72">
        <v>6.484350724540719</v>
      </c>
      <c r="E9" s="72">
        <v>6.2825143551145706</v>
      </c>
      <c r="F9" s="72">
        <v>6.3165467986168693</v>
      </c>
      <c r="G9" s="72">
        <v>7.078373815490079</v>
      </c>
      <c r="H9" s="72">
        <v>7.8292126787304577</v>
      </c>
      <c r="I9" s="72">
        <v>11.360612012429865</v>
      </c>
      <c r="J9" s="72">
        <v>10.392996097839045</v>
      </c>
      <c r="K9" s="72">
        <v>13.946333638879645</v>
      </c>
      <c r="L9" s="72">
        <v>14.454949461580807</v>
      </c>
      <c r="M9" s="72">
        <v>12.00974880806006</v>
      </c>
      <c r="N9" s="72">
        <v>15.275784488314278</v>
      </c>
      <c r="O9" s="72">
        <v>16.036626207063605</v>
      </c>
      <c r="P9" s="72">
        <v>14.764936621001659</v>
      </c>
      <c r="Q9" s="72">
        <v>19.369780437795246</v>
      </c>
      <c r="R9" s="72">
        <v>19.870948893826803</v>
      </c>
      <c r="S9" s="72">
        <v>16.216715526205594</v>
      </c>
      <c r="T9" s="72">
        <v>17.258926487817536</v>
      </c>
      <c r="U9" s="72">
        <v>14.738781911795646</v>
      </c>
      <c r="V9" s="72">
        <v>15.134583122686324</v>
      </c>
      <c r="W9" s="72">
        <v>15.541564564246631</v>
      </c>
      <c r="X9" s="72">
        <v>13.636303649384542</v>
      </c>
      <c r="Y9" s="72">
        <v>14.885539690039364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398</v>
      </c>
    </row>
    <row r="12" spans="1:105" ht="12" customHeight="1" x14ac:dyDescent="0.25">
      <c r="A12" s="28" t="s">
        <v>95</v>
      </c>
      <c r="B12" s="72">
        <v>0.6278513447806181</v>
      </c>
      <c r="C12" s="72">
        <v>0.9172885817201013</v>
      </c>
      <c r="D12" s="72">
        <v>0.98804333936913391</v>
      </c>
      <c r="E12" s="72">
        <v>2.5369819536305616</v>
      </c>
      <c r="F12" s="72">
        <v>4.39630528053923</v>
      </c>
      <c r="G12" s="72">
        <v>6.9843427247669831</v>
      </c>
      <c r="H12" s="72">
        <v>9.8438441426888552</v>
      </c>
      <c r="I12" s="72">
        <v>13.198645309330685</v>
      </c>
      <c r="J12" s="72">
        <v>16.586189263641383</v>
      </c>
      <c r="K12" s="72">
        <v>17.467154483135033</v>
      </c>
      <c r="L12" s="72">
        <v>18.823975328822918</v>
      </c>
      <c r="M12" s="72">
        <v>19.631039396779617</v>
      </c>
      <c r="N12" s="72">
        <v>20.69316820594036</v>
      </c>
      <c r="O12" s="72">
        <v>21.791769589936212</v>
      </c>
      <c r="P12" s="72">
        <v>23.625787579438295</v>
      </c>
      <c r="Q12" s="72">
        <v>27.01916107224223</v>
      </c>
      <c r="R12" s="72">
        <v>31.364409001071277</v>
      </c>
      <c r="S12" s="72">
        <v>35.531763320337241</v>
      </c>
      <c r="T12" s="72">
        <v>37.494645604079437</v>
      </c>
      <c r="U12" s="72">
        <v>43.425811804721967</v>
      </c>
      <c r="V12" s="72">
        <v>50.872573438379064</v>
      </c>
      <c r="W12" s="72">
        <v>61.427996928230939</v>
      </c>
      <c r="X12" s="72">
        <v>81.026768282442319</v>
      </c>
      <c r="Y12" s="72">
        <v>100.09595351643698</v>
      </c>
      <c r="DA12" s="89" t="s">
        <v>399</v>
      </c>
    </row>
    <row r="13" spans="1:105" ht="12" customHeight="1" x14ac:dyDescent="0.25">
      <c r="A13" s="73" t="s">
        <v>94</v>
      </c>
      <c r="B13" s="74">
        <v>74.153393220759398</v>
      </c>
      <c r="C13" s="74">
        <v>87.907262881769554</v>
      </c>
      <c r="D13" s="74">
        <v>73.972945726120443</v>
      </c>
      <c r="E13" s="74">
        <v>90.562199634242745</v>
      </c>
      <c r="F13" s="74">
        <v>106.69056604208201</v>
      </c>
      <c r="G13" s="74">
        <v>110.36207199934205</v>
      </c>
      <c r="H13" s="74">
        <v>136.55376965957126</v>
      </c>
      <c r="I13" s="74">
        <v>123.39882553553427</v>
      </c>
      <c r="J13" s="74">
        <v>136.78785499068204</v>
      </c>
      <c r="K13" s="74">
        <v>105.46144982041787</v>
      </c>
      <c r="L13" s="74">
        <v>129.83418489775363</v>
      </c>
      <c r="M13" s="74">
        <v>119.58172892322274</v>
      </c>
      <c r="N13" s="74">
        <v>111.11865900696374</v>
      </c>
      <c r="O13" s="74">
        <v>104.65403838334817</v>
      </c>
      <c r="P13" s="74">
        <v>92.054778448557684</v>
      </c>
      <c r="Q13" s="74">
        <v>97.149706543404648</v>
      </c>
      <c r="R13" s="74">
        <v>95.114048689693576</v>
      </c>
      <c r="S13" s="74">
        <v>101.84813933942607</v>
      </c>
      <c r="T13" s="74">
        <v>115.13714831693069</v>
      </c>
      <c r="U13" s="74">
        <v>114.94911306690881</v>
      </c>
      <c r="V13" s="74">
        <v>137.81444886375598</v>
      </c>
      <c r="W13" s="74">
        <v>134.05199632367115</v>
      </c>
      <c r="X13" s="74">
        <v>116.81815315006561</v>
      </c>
      <c r="Y13" s="74">
        <v>106.34152098517424</v>
      </c>
      <c r="DA13" s="90" t="s">
        <v>400</v>
      </c>
    </row>
    <row r="14" spans="1:105" ht="12" customHeight="1" x14ac:dyDescent="0.25">
      <c r="A14" s="75" t="s">
        <v>97</v>
      </c>
      <c r="B14" s="76">
        <v>18.166932253883594</v>
      </c>
      <c r="C14" s="76">
        <v>19.393275696383782</v>
      </c>
      <c r="D14" s="76">
        <v>19.205901438254198</v>
      </c>
      <c r="E14" s="76">
        <v>20.346689962036418</v>
      </c>
      <c r="F14" s="76">
        <v>20.97052299262425</v>
      </c>
      <c r="G14" s="76">
        <v>22.287821603153748</v>
      </c>
      <c r="H14" s="76">
        <v>21.968258432856505</v>
      </c>
      <c r="I14" s="76">
        <v>21.446733709146695</v>
      </c>
      <c r="J14" s="76">
        <v>24.163059751765669</v>
      </c>
      <c r="K14" s="76">
        <v>23.266601058205019</v>
      </c>
      <c r="L14" s="76">
        <v>24.795160248649932</v>
      </c>
      <c r="M14" s="76">
        <v>20.238079469662811</v>
      </c>
      <c r="N14" s="76">
        <v>18.814339184125863</v>
      </c>
      <c r="O14" s="76">
        <v>18.134525409597913</v>
      </c>
      <c r="P14" s="76">
        <v>15.489137162768406</v>
      </c>
      <c r="Q14" s="76">
        <v>17.217181008972023</v>
      </c>
      <c r="R14" s="76">
        <v>18.366338475570302</v>
      </c>
      <c r="S14" s="76">
        <v>17.972633692687026</v>
      </c>
      <c r="T14" s="76">
        <v>20.140495752219934</v>
      </c>
      <c r="U14" s="76">
        <v>19.887466984799556</v>
      </c>
      <c r="V14" s="76">
        <v>22.224796676704674</v>
      </c>
      <c r="W14" s="76">
        <v>21.437684889705743</v>
      </c>
      <c r="X14" s="76">
        <v>18.473665230245935</v>
      </c>
      <c r="Y14" s="76">
        <v>17.047276255803748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0.22979835114796696</v>
      </c>
      <c r="C15" s="69">
        <f t="shared" si="6"/>
        <v>0.21946179361235296</v>
      </c>
      <c r="D15" s="69">
        <f t="shared" si="6"/>
        <v>0.27243862582899481</v>
      </c>
      <c r="E15" s="69">
        <f t="shared" si="6"/>
        <v>0.29987327519558221</v>
      </c>
      <c r="F15" s="69">
        <f t="shared" si="6"/>
        <v>0.34330410155703101</v>
      </c>
      <c r="G15" s="69">
        <f t="shared" si="6"/>
        <v>0.39757719361939353</v>
      </c>
      <c r="H15" s="69">
        <f t="shared" si="6"/>
        <v>0.53151657866288438</v>
      </c>
      <c r="I15" s="69">
        <f t="shared" si="6"/>
        <v>0.64929600513250463</v>
      </c>
      <c r="J15" s="69">
        <f t="shared" si="6"/>
        <v>0.74734243347753981</v>
      </c>
      <c r="K15" s="69">
        <f t="shared" si="6"/>
        <v>0.82223003586996379</v>
      </c>
      <c r="L15" s="69">
        <f t="shared" si="6"/>
        <v>0.94661440472370195</v>
      </c>
      <c r="M15" s="69">
        <f t="shared" si="6"/>
        <v>0.96510802731279499</v>
      </c>
      <c r="N15" s="69">
        <f t="shared" si="6"/>
        <v>1.1256058778005649</v>
      </c>
      <c r="O15" s="69">
        <f t="shared" si="6"/>
        <v>1.0926949169964679</v>
      </c>
      <c r="P15" s="69">
        <f t="shared" si="6"/>
        <v>1.2453964587624422</v>
      </c>
      <c r="Q15" s="69">
        <f t="shared" si="6"/>
        <v>1.246196544802558</v>
      </c>
      <c r="R15" s="69">
        <f t="shared" si="6"/>
        <v>1.2761630028531878</v>
      </c>
      <c r="S15" s="69">
        <f t="shared" si="6"/>
        <v>1.2717212603843198</v>
      </c>
      <c r="T15" s="69">
        <f t="shared" si="6"/>
        <v>1.2721357049405706</v>
      </c>
      <c r="U15" s="69">
        <f t="shared" si="6"/>
        <v>1.3108449252879759</v>
      </c>
      <c r="V15" s="69">
        <f t="shared" si="6"/>
        <v>1.3561939887117365</v>
      </c>
      <c r="W15" s="69">
        <f t="shared" si="6"/>
        <v>1.2964650964646016</v>
      </c>
      <c r="X15" s="69">
        <f t="shared" si="6"/>
        <v>1.4174877630991984</v>
      </c>
      <c r="Y15" s="69">
        <f t="shared" si="6"/>
        <v>1.6080222391415329</v>
      </c>
      <c r="DA15" s="88" t="s">
        <v>402</v>
      </c>
    </row>
    <row r="16" spans="1:105" ht="12" customHeight="1" x14ac:dyDescent="0.25">
      <c r="A16" s="28" t="s">
        <v>91</v>
      </c>
      <c r="B16" s="72">
        <v>0.22979835114796696</v>
      </c>
      <c r="C16" s="72">
        <v>0.21946179361235296</v>
      </c>
      <c r="D16" s="72">
        <v>0.27243862582899481</v>
      </c>
      <c r="E16" s="72">
        <v>0.29987327519558221</v>
      </c>
      <c r="F16" s="72">
        <v>0.34330410155703101</v>
      </c>
      <c r="G16" s="72">
        <v>0.39757719361939353</v>
      </c>
      <c r="H16" s="72">
        <v>0.53151657866288438</v>
      </c>
      <c r="I16" s="72">
        <v>0.64929600513250463</v>
      </c>
      <c r="J16" s="72">
        <v>0.74734243347753981</v>
      </c>
      <c r="K16" s="72">
        <v>0.82223003586996379</v>
      </c>
      <c r="L16" s="72">
        <v>0.94661440472370195</v>
      </c>
      <c r="M16" s="72">
        <v>0.96510802731279499</v>
      </c>
      <c r="N16" s="72">
        <v>1.1256058778005649</v>
      </c>
      <c r="O16" s="72">
        <v>1.0926949169964679</v>
      </c>
      <c r="P16" s="72">
        <v>1.2453964587624422</v>
      </c>
      <c r="Q16" s="72">
        <v>1.246196544802558</v>
      </c>
      <c r="R16" s="72">
        <v>1.2761630028531878</v>
      </c>
      <c r="S16" s="72">
        <v>1.2717212603843198</v>
      </c>
      <c r="T16" s="72">
        <v>1.2721357049405706</v>
      </c>
      <c r="U16" s="72">
        <v>1.3108449252879759</v>
      </c>
      <c r="V16" s="72">
        <v>1.3561939887117365</v>
      </c>
      <c r="W16" s="72">
        <v>1.2964650964646016</v>
      </c>
      <c r="X16" s="72">
        <v>1.4174877630991984</v>
      </c>
      <c r="Y16" s="72">
        <v>1.6080222391415329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218.63082554073463</v>
      </c>
      <c r="C17" s="69">
        <f t="shared" si="7"/>
        <v>217.22967651550815</v>
      </c>
      <c r="D17" s="69">
        <f t="shared" si="7"/>
        <v>220.09008672455175</v>
      </c>
      <c r="E17" s="69">
        <f t="shared" si="7"/>
        <v>213.72042610690053</v>
      </c>
      <c r="F17" s="69">
        <f t="shared" si="7"/>
        <v>220.92170995934595</v>
      </c>
      <c r="G17" s="69">
        <f t="shared" si="7"/>
        <v>217.15463159419454</v>
      </c>
      <c r="H17" s="69">
        <f t="shared" si="7"/>
        <v>216.49610810038629</v>
      </c>
      <c r="I17" s="69">
        <f t="shared" si="7"/>
        <v>226.14396097041973</v>
      </c>
      <c r="J17" s="69">
        <f t="shared" si="7"/>
        <v>245.95913294448476</v>
      </c>
      <c r="K17" s="69">
        <f t="shared" si="7"/>
        <v>262.80234439172148</v>
      </c>
      <c r="L17" s="69">
        <f t="shared" si="7"/>
        <v>266.92887274696216</v>
      </c>
      <c r="M17" s="69">
        <f t="shared" si="7"/>
        <v>272.86375251175747</v>
      </c>
      <c r="N17" s="69">
        <f t="shared" si="7"/>
        <v>286.0039854560934</v>
      </c>
      <c r="O17" s="69">
        <f t="shared" si="7"/>
        <v>282.2608928066137</v>
      </c>
      <c r="P17" s="69">
        <f t="shared" si="7"/>
        <v>276.91089417473279</v>
      </c>
      <c r="Q17" s="69">
        <f t="shared" si="7"/>
        <v>285.26882960672248</v>
      </c>
      <c r="R17" s="69">
        <f t="shared" ref="R17:V17" si="8">SUM(R18:R26)</f>
        <v>302.39296283280379</v>
      </c>
      <c r="S17" s="69">
        <f t="shared" si="8"/>
        <v>318.09356522142252</v>
      </c>
      <c r="T17" s="69">
        <f t="shared" si="8"/>
        <v>335.16106833140293</v>
      </c>
      <c r="U17" s="69">
        <f t="shared" si="8"/>
        <v>341.09197424825408</v>
      </c>
      <c r="V17" s="69">
        <f t="shared" si="8"/>
        <v>374.25523877218063</v>
      </c>
      <c r="W17" s="69">
        <f t="shared" ref="W17:Y17" si="9">SUM(W18:W26)</f>
        <v>363.73203829690186</v>
      </c>
      <c r="X17" s="69">
        <f t="shared" si="9"/>
        <v>339.63140405622113</v>
      </c>
      <c r="Y17" s="69">
        <f t="shared" si="9"/>
        <v>335.10106948499322</v>
      </c>
      <c r="DA17" s="88" t="s">
        <v>404</v>
      </c>
    </row>
    <row r="18" spans="1:105" ht="12" customHeight="1" x14ac:dyDescent="0.25">
      <c r="A18" s="28" t="s">
        <v>51</v>
      </c>
      <c r="B18" s="72">
        <v>36.821412709270653</v>
      </c>
      <c r="C18" s="72">
        <v>32.18451169560538</v>
      </c>
      <c r="D18" s="72">
        <v>32.153462740539148</v>
      </c>
      <c r="E18" s="72">
        <v>27.735376377684137</v>
      </c>
      <c r="F18" s="72">
        <v>26.850034222302178</v>
      </c>
      <c r="G18" s="72">
        <v>25.921028718537922</v>
      </c>
      <c r="H18" s="72">
        <v>24.611762493850787</v>
      </c>
      <c r="I18" s="72">
        <v>25.189976860887029</v>
      </c>
      <c r="J18" s="72">
        <v>26.219266871988196</v>
      </c>
      <c r="K18" s="72">
        <v>30.504717802072758</v>
      </c>
      <c r="L18" s="72">
        <v>27.578131296968287</v>
      </c>
      <c r="M18" s="72">
        <v>28.140138788959732</v>
      </c>
      <c r="N18" s="72">
        <v>28.3708643502179</v>
      </c>
      <c r="O18" s="72">
        <v>28.601492446391113</v>
      </c>
      <c r="P18" s="72">
        <v>28.414780289162234</v>
      </c>
      <c r="Q18" s="72">
        <v>27.832037056984056</v>
      </c>
      <c r="R18" s="72">
        <v>28.228038367326636</v>
      </c>
      <c r="S18" s="72">
        <v>25.625401265318018</v>
      </c>
      <c r="T18" s="72">
        <v>25.893592458694577</v>
      </c>
      <c r="U18" s="72">
        <v>24.151061946112584</v>
      </c>
      <c r="V18" s="72">
        <v>25.361409061343725</v>
      </c>
      <c r="W18" s="72">
        <v>23.933998750526015</v>
      </c>
      <c r="X18" s="72">
        <v>20.957052371452097</v>
      </c>
      <c r="Y18" s="72">
        <v>17.750994170256984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3.2117239245867739</v>
      </c>
      <c r="C19" s="72">
        <v>3.1225334457199425</v>
      </c>
      <c r="D19" s="72">
        <v>3.0946123092616635</v>
      </c>
      <c r="E19" s="72">
        <v>3.090714777185803</v>
      </c>
      <c r="F19" s="72">
        <v>3.1243635513418986</v>
      </c>
      <c r="G19" s="72">
        <v>3.2086400687141095</v>
      </c>
      <c r="H19" s="72">
        <v>3.2701313286180471</v>
      </c>
      <c r="I19" s="72">
        <v>3.340752383336751</v>
      </c>
      <c r="J19" s="72">
        <v>3.301216130758033</v>
      </c>
      <c r="K19" s="72">
        <v>3.3605878704196419</v>
      </c>
      <c r="L19" s="72">
        <v>3.4883200318706766</v>
      </c>
      <c r="M19" s="72">
        <v>4.0012273256762558</v>
      </c>
      <c r="N19" s="72">
        <v>3.9816166862128712</v>
      </c>
      <c r="O19" s="72">
        <v>4.8853536781289701</v>
      </c>
      <c r="P19" s="72">
        <v>4.8610082489444757</v>
      </c>
      <c r="Q19" s="72">
        <v>4.7985097866508601</v>
      </c>
      <c r="R19" s="72">
        <v>6.5531535362792397</v>
      </c>
      <c r="S19" s="72">
        <v>7.1799399690899826</v>
      </c>
      <c r="T19" s="72">
        <v>7.9072487808947054</v>
      </c>
      <c r="U19" s="72">
        <v>7.7296213053987115</v>
      </c>
      <c r="V19" s="72">
        <v>8.7545472875395465</v>
      </c>
      <c r="W19" s="72">
        <v>7.7206907999505647</v>
      </c>
      <c r="X19" s="72">
        <v>7.9813377245397366</v>
      </c>
      <c r="Y19" s="72">
        <v>9.0985684122956982</v>
      </c>
      <c r="DA19" s="89" t="s">
        <v>406</v>
      </c>
    </row>
    <row r="20" spans="1:105" ht="12" customHeight="1" x14ac:dyDescent="0.25">
      <c r="A20" s="28" t="s">
        <v>200</v>
      </c>
      <c r="B20" s="72">
        <v>80.625566272040587</v>
      </c>
      <c r="C20" s="72">
        <v>84.745517389666333</v>
      </c>
      <c r="D20" s="72">
        <v>89.149959054366818</v>
      </c>
      <c r="E20" s="72">
        <v>87.833468766367758</v>
      </c>
      <c r="F20" s="72">
        <v>88.949930293769299</v>
      </c>
      <c r="G20" s="72">
        <v>90.07382965653845</v>
      </c>
      <c r="H20" s="72">
        <v>86.871845472096211</v>
      </c>
      <c r="I20" s="72">
        <v>94.02541285370063</v>
      </c>
      <c r="J20" s="72">
        <v>103.96482032092908</v>
      </c>
      <c r="K20" s="72">
        <v>112.86309412947671</v>
      </c>
      <c r="L20" s="72">
        <v>112.96621907169664</v>
      </c>
      <c r="M20" s="72">
        <v>117.94108873998263</v>
      </c>
      <c r="N20" s="72">
        <v>119.40061095848147</v>
      </c>
      <c r="O20" s="72">
        <v>112.02994261194446</v>
      </c>
      <c r="P20" s="72">
        <v>107.60471330290792</v>
      </c>
      <c r="Q20" s="72">
        <v>115.68742437471431</v>
      </c>
      <c r="R20" s="72">
        <v>126.86803427754663</v>
      </c>
      <c r="S20" s="72">
        <v>138.48845209829247</v>
      </c>
      <c r="T20" s="72">
        <v>146.27496727213457</v>
      </c>
      <c r="U20" s="72">
        <v>151.34936153894915</v>
      </c>
      <c r="V20" s="72">
        <v>175.05125278383602</v>
      </c>
      <c r="W20" s="72">
        <v>163.4115225628473</v>
      </c>
      <c r="X20" s="72">
        <v>145.48417760208275</v>
      </c>
      <c r="Y20" s="72">
        <v>149.53635791528205</v>
      </c>
      <c r="DA20" s="89" t="s">
        <v>407</v>
      </c>
    </row>
    <row r="21" spans="1:105" ht="12" customHeight="1" x14ac:dyDescent="0.25">
      <c r="A21" s="28" t="s">
        <v>189</v>
      </c>
      <c r="B21" s="72">
        <v>37.777002641683865</v>
      </c>
      <c r="C21" s="72">
        <v>38.933090323022761</v>
      </c>
      <c r="D21" s="72">
        <v>39.547724740380936</v>
      </c>
      <c r="E21" s="72">
        <v>41.560892340286358</v>
      </c>
      <c r="F21" s="72">
        <v>46.254029840283742</v>
      </c>
      <c r="G21" s="72">
        <v>43.648312475568844</v>
      </c>
      <c r="H21" s="72">
        <v>45.035391173357787</v>
      </c>
      <c r="I21" s="72">
        <v>45.075507896117308</v>
      </c>
      <c r="J21" s="72">
        <v>50.346414654811198</v>
      </c>
      <c r="K21" s="72">
        <v>52.026410452557045</v>
      </c>
      <c r="L21" s="72">
        <v>57.394481036175229</v>
      </c>
      <c r="M21" s="72">
        <v>54.245762838064259</v>
      </c>
      <c r="N21" s="72">
        <v>63.695717876780975</v>
      </c>
      <c r="O21" s="72">
        <v>65.401916205423106</v>
      </c>
      <c r="P21" s="72">
        <v>63.752344882154411</v>
      </c>
      <c r="Q21" s="72">
        <v>63.652751632739673</v>
      </c>
      <c r="R21" s="72">
        <v>65.863224693837154</v>
      </c>
      <c r="S21" s="72">
        <v>70.344901929642887</v>
      </c>
      <c r="T21" s="72">
        <v>75.478195529387335</v>
      </c>
      <c r="U21" s="72">
        <v>77.719827163696806</v>
      </c>
      <c r="V21" s="72">
        <v>78.828943376000467</v>
      </c>
      <c r="W21" s="72">
        <v>81.253771368821077</v>
      </c>
      <c r="X21" s="72">
        <v>80.284184394550394</v>
      </c>
      <c r="Y21" s="72">
        <v>73.499365402862082</v>
      </c>
      <c r="DA21" s="89" t="s">
        <v>408</v>
      </c>
    </row>
    <row r="22" spans="1:105" ht="12" customHeight="1" x14ac:dyDescent="0.25">
      <c r="A22" s="28" t="s">
        <v>202</v>
      </c>
      <c r="B22" s="72">
        <v>1.1313666497468162</v>
      </c>
      <c r="C22" s="72">
        <v>1.0038025109533804</v>
      </c>
      <c r="D22" s="72">
        <v>1.0141677767894317</v>
      </c>
      <c r="E22" s="72">
        <v>0.87322565329971769</v>
      </c>
      <c r="F22" s="72">
        <v>0.85361267436832555</v>
      </c>
      <c r="G22" s="72">
        <v>0.86834141815554677</v>
      </c>
      <c r="H22" s="72">
        <v>0.93786491242480163</v>
      </c>
      <c r="I22" s="72">
        <v>1.4559316698191747</v>
      </c>
      <c r="J22" s="72">
        <v>1.2923094292173378</v>
      </c>
      <c r="K22" s="72">
        <v>1.9356802708263785</v>
      </c>
      <c r="L22" s="72">
        <v>1.9054523028888108</v>
      </c>
      <c r="M22" s="72">
        <v>2.0673191662601327</v>
      </c>
      <c r="N22" s="72">
        <v>2.6888740307949313</v>
      </c>
      <c r="O22" s="72">
        <v>2.7916004141077302</v>
      </c>
      <c r="P22" s="72">
        <v>2.8489543655587992</v>
      </c>
      <c r="Q22" s="72">
        <v>3.4929350170313929</v>
      </c>
      <c r="R22" s="72">
        <v>3.5863931220670779</v>
      </c>
      <c r="S22" s="72">
        <v>3.2122018711317035</v>
      </c>
      <c r="T22" s="72">
        <v>3.211019441539865</v>
      </c>
      <c r="U22" s="72">
        <v>2.8499967825561421</v>
      </c>
      <c r="V22" s="72">
        <v>2.9478964383447366</v>
      </c>
      <c r="W22" s="72">
        <v>3.1343295730504144</v>
      </c>
      <c r="X22" s="72">
        <v>3.3522259371948007</v>
      </c>
      <c r="Y22" s="72">
        <v>3.7696085766014633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411</v>
      </c>
    </row>
    <row r="25" spans="1:105" ht="12" customHeight="1" x14ac:dyDescent="0.25">
      <c r="A25" s="73" t="s">
        <v>53</v>
      </c>
      <c r="B25" s="74">
        <v>58.944320841256335</v>
      </c>
      <c r="C25" s="74">
        <v>57.12078864839075</v>
      </c>
      <c r="D25" s="74">
        <v>54.963006190917966</v>
      </c>
      <c r="E25" s="74">
        <v>52.411786885112008</v>
      </c>
      <c r="F25" s="74">
        <v>54.603152962835104</v>
      </c>
      <c r="G25" s="74">
        <v>52.973516230024472</v>
      </c>
      <c r="H25" s="74">
        <v>55.151485892867562</v>
      </c>
      <c r="I25" s="74">
        <v>55.668761077840024</v>
      </c>
      <c r="J25" s="74">
        <v>57.68471860642839</v>
      </c>
      <c r="K25" s="74">
        <v>56.817356875827258</v>
      </c>
      <c r="L25" s="74">
        <v>56.249751380535351</v>
      </c>
      <c r="M25" s="74">
        <v>57.969161482565113</v>
      </c>
      <c r="N25" s="74">
        <v>58.662260281034349</v>
      </c>
      <c r="O25" s="74">
        <v>58.614130012957126</v>
      </c>
      <c r="P25" s="74">
        <v>58.849729371473572</v>
      </c>
      <c r="Q25" s="74">
        <v>58.541457207217832</v>
      </c>
      <c r="R25" s="74">
        <v>59.367979540820123</v>
      </c>
      <c r="S25" s="74">
        <v>60.763218388893179</v>
      </c>
      <c r="T25" s="74">
        <v>63.013929629491237</v>
      </c>
      <c r="U25" s="74">
        <v>63.76545030947706</v>
      </c>
      <c r="V25" s="74">
        <v>69.409900057274214</v>
      </c>
      <c r="W25" s="74">
        <v>70.430175800605824</v>
      </c>
      <c r="X25" s="74">
        <v>67.681024478679902</v>
      </c>
      <c r="Y25" s="74">
        <v>67.509287647419825</v>
      </c>
      <c r="DA25" s="90" t="s">
        <v>412</v>
      </c>
    </row>
    <row r="26" spans="1:105" ht="12" customHeight="1" x14ac:dyDescent="0.25">
      <c r="A26" s="32" t="s">
        <v>52</v>
      </c>
      <c r="B26" s="77">
        <v>0.11943250214961312</v>
      </c>
      <c r="C26" s="77">
        <v>0.11943250214961311</v>
      </c>
      <c r="D26" s="77">
        <v>0.16715391229578658</v>
      </c>
      <c r="E26" s="77">
        <v>0.2149613069647463</v>
      </c>
      <c r="F26" s="77">
        <v>0.28658641444539967</v>
      </c>
      <c r="G26" s="77">
        <v>0.46096302665520228</v>
      </c>
      <c r="H26" s="77">
        <v>0.61762682717110828</v>
      </c>
      <c r="I26" s="77">
        <v>1.3876182287188317</v>
      </c>
      <c r="J26" s="77">
        <v>3.1503869303525347</v>
      </c>
      <c r="K26" s="77">
        <v>5.2944969905417034</v>
      </c>
      <c r="L26" s="77">
        <v>7.3465176268271755</v>
      </c>
      <c r="M26" s="77">
        <v>8.4990541702493854</v>
      </c>
      <c r="N26" s="77">
        <v>9.2040412725709366</v>
      </c>
      <c r="O26" s="77">
        <v>9.9364574376612236</v>
      </c>
      <c r="P26" s="77">
        <v>10.579363714531357</v>
      </c>
      <c r="Q26" s="77">
        <v>11.263714531384361</v>
      </c>
      <c r="R26" s="77">
        <v>11.926139294926958</v>
      </c>
      <c r="S26" s="77">
        <v>12.479449699054291</v>
      </c>
      <c r="T26" s="77">
        <v>13.382115219260555</v>
      </c>
      <c r="U26" s="77">
        <v>13.526655202063605</v>
      </c>
      <c r="V26" s="77">
        <v>13.901289767841876</v>
      </c>
      <c r="W26" s="77">
        <v>13.847549441100657</v>
      </c>
      <c r="X26" s="77">
        <v>13.891401547721426</v>
      </c>
      <c r="Y26" s="77">
        <v>13.93688736027512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39.370870192202844</v>
      </c>
      <c r="C27" s="69">
        <f t="shared" si="10"/>
        <v>39.513720134612868</v>
      </c>
      <c r="D27" s="69">
        <f t="shared" si="10"/>
        <v>39.985087314512739</v>
      </c>
      <c r="E27" s="69">
        <f t="shared" si="10"/>
        <v>41.050636112681978</v>
      </c>
      <c r="F27" s="69">
        <f t="shared" si="10"/>
        <v>41.673362344147364</v>
      </c>
      <c r="G27" s="69">
        <f t="shared" si="10"/>
        <v>41.510362436859552</v>
      </c>
      <c r="H27" s="69">
        <f t="shared" si="10"/>
        <v>41.527030656122001</v>
      </c>
      <c r="I27" s="69">
        <f t="shared" si="10"/>
        <v>43.276848774744728</v>
      </c>
      <c r="J27" s="69">
        <f t="shared" si="10"/>
        <v>43.693420738938897</v>
      </c>
      <c r="K27" s="69">
        <f t="shared" si="10"/>
        <v>44.806005106046477</v>
      </c>
      <c r="L27" s="69">
        <f t="shared" si="10"/>
        <v>45.184143055497728</v>
      </c>
      <c r="M27" s="69">
        <f t="shared" si="10"/>
        <v>45.605025641074683</v>
      </c>
      <c r="N27" s="69">
        <f t="shared" si="10"/>
        <v>46.329767029156827</v>
      </c>
      <c r="O27" s="69">
        <f t="shared" si="10"/>
        <v>44.900079012201047</v>
      </c>
      <c r="P27" s="69">
        <f t="shared" si="10"/>
        <v>46.289901188781997</v>
      </c>
      <c r="Q27" s="69">
        <f t="shared" si="10"/>
        <v>47.339645160031161</v>
      </c>
      <c r="R27" s="69">
        <f t="shared" ref="R27:V27" si="11">SUM(R28:R32)</f>
        <v>48.235351250051039</v>
      </c>
      <c r="S27" s="69">
        <f t="shared" si="11"/>
        <v>49.537356822842696</v>
      </c>
      <c r="T27" s="69">
        <f t="shared" si="11"/>
        <v>51.372591542603928</v>
      </c>
      <c r="U27" s="69">
        <f t="shared" si="11"/>
        <v>51.789088398408239</v>
      </c>
      <c r="V27" s="69">
        <f t="shared" si="11"/>
        <v>55.601513995755823</v>
      </c>
      <c r="W27" s="69">
        <f t="shared" ref="W27:Y27" si="12">SUM(W28:W32)</f>
        <v>56.445896644939396</v>
      </c>
      <c r="X27" s="69">
        <f t="shared" si="12"/>
        <v>52.097248371178758</v>
      </c>
      <c r="Y27" s="69">
        <f t="shared" si="12"/>
        <v>51.495654530199921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0.47138982601152324</v>
      </c>
      <c r="C29" s="72">
        <v>0.4637718624422244</v>
      </c>
      <c r="D29" s="72">
        <v>0.46137162622029615</v>
      </c>
      <c r="E29" s="72">
        <v>0.46420223170118685</v>
      </c>
      <c r="F29" s="72">
        <v>0.45625849642825422</v>
      </c>
      <c r="G29" s="72">
        <v>0.4722869426998656</v>
      </c>
      <c r="H29" s="72">
        <v>0.46898033117228394</v>
      </c>
      <c r="I29" s="72">
        <v>0.48174781179040221</v>
      </c>
      <c r="J29" s="72">
        <v>0.47955863725820153</v>
      </c>
      <c r="K29" s="72">
        <v>0.46873708553644577</v>
      </c>
      <c r="L29" s="72">
        <v>0.48805715960062301</v>
      </c>
      <c r="M29" s="72">
        <v>0.50457564798660937</v>
      </c>
      <c r="N29" s="72">
        <v>0.51707481341551675</v>
      </c>
      <c r="O29" s="72">
        <v>0.53329040890992652</v>
      </c>
      <c r="P29" s="72">
        <v>0.52114175095954185</v>
      </c>
      <c r="Q29" s="72">
        <v>0.51775211843779667</v>
      </c>
      <c r="R29" s="72">
        <v>0.68640551796861016</v>
      </c>
      <c r="S29" s="72">
        <v>0.73156305683585099</v>
      </c>
      <c r="T29" s="72">
        <v>0.78550228269842626</v>
      </c>
      <c r="U29" s="72">
        <v>0.75177555032742904</v>
      </c>
      <c r="V29" s="72">
        <v>0.83638655785373905</v>
      </c>
      <c r="W29" s="72">
        <v>0.72744778582587155</v>
      </c>
      <c r="X29" s="72">
        <v>0.70991761313626811</v>
      </c>
      <c r="Y29" s="72">
        <v>0.81372316060203986</v>
      </c>
      <c r="DA29" s="89" t="s">
        <v>416</v>
      </c>
    </row>
    <row r="30" spans="1:105" ht="12" customHeight="1" x14ac:dyDescent="0.25">
      <c r="A30" s="28" t="s">
        <v>189</v>
      </c>
      <c r="B30" s="72">
        <v>5.0130818407920952</v>
      </c>
      <c r="C30" s="72">
        <v>5.2413082092593033</v>
      </c>
      <c r="D30" s="72">
        <v>5.347769534853426</v>
      </c>
      <c r="E30" s="72">
        <v>5.974137347697889</v>
      </c>
      <c r="F30" s="72">
        <v>6.5600965215027172</v>
      </c>
      <c r="G30" s="72">
        <v>6.3018146927052285</v>
      </c>
      <c r="H30" s="72">
        <v>6.5532984441218112</v>
      </c>
      <c r="I30" s="72">
        <v>6.5659585157979325</v>
      </c>
      <c r="J30" s="72">
        <v>6.8374530212715916</v>
      </c>
      <c r="K30" s="72">
        <v>6.8059283380952227</v>
      </c>
      <c r="L30" s="72">
        <v>7.471396119047137</v>
      </c>
      <c r="M30" s="72">
        <v>7.5511523086144239</v>
      </c>
      <c r="N30" s="72">
        <v>7.5255111994900368</v>
      </c>
      <c r="O30" s="72">
        <v>7.6161019552156475</v>
      </c>
      <c r="P30" s="72">
        <v>7.6537282236534283</v>
      </c>
      <c r="Q30" s="72">
        <v>7.7197548345112157</v>
      </c>
      <c r="R30" s="72">
        <v>7.8504197913984317</v>
      </c>
      <c r="S30" s="72">
        <v>8.3194125369481</v>
      </c>
      <c r="T30" s="72">
        <v>8.6704953457254472</v>
      </c>
      <c r="U30" s="72">
        <v>8.7610463206791866</v>
      </c>
      <c r="V30" s="72">
        <v>8.8102829143004833</v>
      </c>
      <c r="W30" s="72">
        <v>8.9623939417160443</v>
      </c>
      <c r="X30" s="72">
        <v>8.8416507211549149</v>
      </c>
      <c r="Y30" s="72">
        <v>7.9610476695519976</v>
      </c>
      <c r="DA30" s="89" t="s">
        <v>417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418</v>
      </c>
    </row>
    <row r="32" spans="1:105" ht="12" customHeight="1" x14ac:dyDescent="0.25">
      <c r="A32" s="32" t="s">
        <v>53</v>
      </c>
      <c r="B32" s="77">
        <v>33.886398525399223</v>
      </c>
      <c r="C32" s="77">
        <v>33.808640062911337</v>
      </c>
      <c r="D32" s="77">
        <v>34.175946153439014</v>
      </c>
      <c r="E32" s="77">
        <v>34.612296533282901</v>
      </c>
      <c r="F32" s="77">
        <v>34.657007326216394</v>
      </c>
      <c r="G32" s="77">
        <v>34.736260801454456</v>
      </c>
      <c r="H32" s="77">
        <v>34.504751880827904</v>
      </c>
      <c r="I32" s="77">
        <v>36.229142447156391</v>
      </c>
      <c r="J32" s="77">
        <v>36.376409080409104</v>
      </c>
      <c r="K32" s="77">
        <v>37.53133968241481</v>
      </c>
      <c r="L32" s="77">
        <v>37.224689776849971</v>
      </c>
      <c r="M32" s="77">
        <v>37.54929768447365</v>
      </c>
      <c r="N32" s="77">
        <v>38.287181016251274</v>
      </c>
      <c r="O32" s="77">
        <v>36.750686648075472</v>
      </c>
      <c r="P32" s="77">
        <v>38.115031214169022</v>
      </c>
      <c r="Q32" s="77">
        <v>39.102138207082149</v>
      </c>
      <c r="R32" s="77">
        <v>39.698525940684</v>
      </c>
      <c r="S32" s="77">
        <v>40.486381229058743</v>
      </c>
      <c r="T32" s="77">
        <v>41.916593914180055</v>
      </c>
      <c r="U32" s="77">
        <v>42.276266527401624</v>
      </c>
      <c r="V32" s="77">
        <v>45.954844523601601</v>
      </c>
      <c r="W32" s="77">
        <v>46.756054917397478</v>
      </c>
      <c r="X32" s="77">
        <v>42.545680036887575</v>
      </c>
      <c r="Y32" s="77">
        <v>42.720883700045881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0.52640839872038259</v>
      </c>
      <c r="C3" s="66">
        <f>IF(RES_hh_tes!C3=0,"",RES_hh_tes!C3/RES_hh_fec!C3)</f>
        <v>0.5268415889528375</v>
      </c>
      <c r="D3" s="66">
        <f>IF(RES_hh_tes!D3=0,"",RES_hh_tes!D3/RES_hh_fec!D3)</f>
        <v>0.52953521973359707</v>
      </c>
      <c r="E3" s="66">
        <f>IF(RES_hh_tes!E3=0,"",RES_hh_tes!E3/RES_hh_fec!E3)</f>
        <v>0.5327234126691065</v>
      </c>
      <c r="F3" s="66">
        <f>IF(RES_hh_tes!F3=0,"",RES_hh_tes!F3/RES_hh_fec!F3)</f>
        <v>0.53830596185559421</v>
      </c>
      <c r="G3" s="66">
        <f>IF(RES_hh_tes!G3=0,"",RES_hh_tes!G3/RES_hh_fec!G3)</f>
        <v>0.5427112790926778</v>
      </c>
      <c r="H3" s="66">
        <f>IF(RES_hh_tes!H3=0,"",RES_hh_tes!H3/RES_hh_fec!H3)</f>
        <v>0.5510955879103262</v>
      </c>
      <c r="I3" s="66">
        <f>IF(RES_hh_tes!I3=0,"",RES_hh_tes!I3/RES_hh_fec!I3)</f>
        <v>0.55731002988316858</v>
      </c>
      <c r="J3" s="66">
        <f>IF(RES_hh_tes!J3=0,"",RES_hh_tes!J3/RES_hh_fec!J3)</f>
        <v>0.56372573974887641</v>
      </c>
      <c r="K3" s="66">
        <f>IF(RES_hh_tes!K3=0,"",RES_hh_tes!K3/RES_hh_fec!K3)</f>
        <v>0.57140122593217135</v>
      </c>
      <c r="L3" s="66">
        <f>IF(RES_hh_tes!L3=0,"",RES_hh_tes!L3/RES_hh_fec!L3)</f>
        <v>0.57825957217761625</v>
      </c>
      <c r="M3" s="66">
        <f>IF(RES_hh_tes!M3=0,"",RES_hh_tes!M3/RES_hh_fec!M3)</f>
        <v>0.58973001678831027</v>
      </c>
      <c r="N3" s="66">
        <f>IF(RES_hh_tes!N3=0,"",RES_hh_tes!N3/RES_hh_fec!N3)</f>
        <v>0.60375416114525204</v>
      </c>
      <c r="O3" s="66">
        <f>IF(RES_hh_tes!O3=0,"",RES_hh_tes!O3/RES_hh_fec!O3)</f>
        <v>0.61672679391307317</v>
      </c>
      <c r="P3" s="66">
        <f>IF(RES_hh_tes!P3=0,"",RES_hh_tes!P3/RES_hh_fec!P3)</f>
        <v>0.62528493015359732</v>
      </c>
      <c r="Q3" s="66">
        <f>IF(RES_hh_tes!Q3=0,"",RES_hh_tes!Q3/RES_hh_fec!Q3)</f>
        <v>0.63190774292294805</v>
      </c>
      <c r="R3" s="66">
        <f>IF(RES_hh_tes!R3=0,"",RES_hh_tes!R3/RES_hh_fec!R3)</f>
        <v>0.64264673558859653</v>
      </c>
      <c r="S3" s="66">
        <f>IF(RES_hh_tes!S3=0,"",RES_hh_tes!S3/RES_hh_fec!S3)</f>
        <v>0.65849366460993186</v>
      </c>
      <c r="T3" s="66">
        <f>IF(RES_hh_tes!T3=0,"",RES_hh_tes!T3/RES_hh_fec!T3)</f>
        <v>0.67254796887407253</v>
      </c>
      <c r="U3" s="66">
        <f>IF(RES_hh_tes!U3=0,"",RES_hh_tes!U3/RES_hh_fec!U3)</f>
        <v>0.68934428112362367</v>
      </c>
      <c r="V3" s="66">
        <f>IF(RES_hh_tes!V3=0,"",RES_hh_tes!V3/RES_hh_fec!V3)</f>
        <v>0.70354999294219789</v>
      </c>
      <c r="W3" s="66">
        <f>IF(RES_hh_tes!W3=0,"",RES_hh_tes!W3/RES_hh_fec!W3)</f>
        <v>0.72321241700359129</v>
      </c>
      <c r="X3" s="66">
        <f>IF(RES_hh_tes!X3=0,"",RES_hh_tes!X3/RES_hh_fec!X3)</f>
        <v>0.74838725450839128</v>
      </c>
      <c r="Y3" s="66">
        <f>IF(RES_hh_tes!Y3=0,"",RES_hh_tes!Y3/RES_hh_fec!Y3)</f>
        <v>0.77200431126607549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0.51319516682699062</v>
      </c>
      <c r="C4" s="70">
        <f>IF(RES_hh_tes!C4=0,"",RES_hh_tes!C4/RES_hh_fec!C4)</f>
        <v>0.51469833579467461</v>
      </c>
      <c r="D4" s="70">
        <f>IF(RES_hh_tes!D4=0,"",RES_hh_tes!D4/RES_hh_fec!D4)</f>
        <v>0.51730959617467609</v>
      </c>
      <c r="E4" s="70">
        <f>IF(RES_hh_tes!E4=0,"",RES_hh_tes!E4/RES_hh_fec!E4)</f>
        <v>0.52166409652965873</v>
      </c>
      <c r="F4" s="70">
        <f>IF(RES_hh_tes!F4=0,"",RES_hh_tes!F4/RES_hh_fec!F4)</f>
        <v>0.52786189597326361</v>
      </c>
      <c r="G4" s="70">
        <f>IF(RES_hh_tes!G4=0,"",RES_hh_tes!G4/RES_hh_fec!G4)</f>
        <v>0.53321624698341641</v>
      </c>
      <c r="H4" s="70">
        <f>IF(RES_hh_tes!H4=0,"",RES_hh_tes!H4/RES_hh_fec!H4)</f>
        <v>0.54223513125297507</v>
      </c>
      <c r="I4" s="70">
        <f>IF(RES_hh_tes!I4=0,"",RES_hh_tes!I4/RES_hh_fec!I4)</f>
        <v>0.5482703099249262</v>
      </c>
      <c r="J4" s="70">
        <f>IF(RES_hh_tes!J4=0,"",RES_hh_tes!J4/RES_hh_fec!J4)</f>
        <v>0.55548424500303739</v>
      </c>
      <c r="K4" s="70">
        <f>IF(RES_hh_tes!K4=0,"",RES_hh_tes!K4/RES_hh_fec!K4)</f>
        <v>0.56275379351462418</v>
      </c>
      <c r="L4" s="70">
        <f>IF(RES_hh_tes!L4=0,"",RES_hh_tes!L4/RES_hh_fec!L4)</f>
        <v>0.57025709277811554</v>
      </c>
      <c r="M4" s="70">
        <f>IF(RES_hh_tes!M4=0,"",RES_hh_tes!M4/RES_hh_fec!M4)</f>
        <v>0.58142667301629791</v>
      </c>
      <c r="N4" s="70">
        <f>IF(RES_hh_tes!N4=0,"",RES_hh_tes!N4/RES_hh_fec!N4)</f>
        <v>0.59599511249008641</v>
      </c>
      <c r="O4" s="70">
        <f>IF(RES_hh_tes!O4=0,"",RES_hh_tes!O4/RES_hh_fec!O4)</f>
        <v>0.60977525862632631</v>
      </c>
      <c r="P4" s="70">
        <f>IF(RES_hh_tes!P4=0,"",RES_hh_tes!P4/RES_hh_fec!P4)</f>
        <v>0.61774407749792681</v>
      </c>
      <c r="Q4" s="70">
        <f>IF(RES_hh_tes!Q4=0,"",RES_hh_tes!Q4/RES_hh_fec!Q4)</f>
        <v>0.62486968668048315</v>
      </c>
      <c r="R4" s="70">
        <f>IF(RES_hh_tes!R4=0,"",RES_hh_tes!R4/RES_hh_fec!R4)</f>
        <v>0.63597843551281708</v>
      </c>
      <c r="S4" s="70">
        <f>IF(RES_hh_tes!S4=0,"",RES_hh_tes!S4/RES_hh_fec!S4)</f>
        <v>0.65210078877865496</v>
      </c>
      <c r="T4" s="70">
        <f>IF(RES_hh_tes!T4=0,"",RES_hh_tes!T4/RES_hh_fec!T4)</f>
        <v>0.66625115000242741</v>
      </c>
      <c r="U4" s="70">
        <f>IF(RES_hh_tes!U4=0,"",RES_hh_tes!U4/RES_hh_fec!U4)</f>
        <v>0.68317161820868855</v>
      </c>
      <c r="V4" s="70">
        <f>IF(RES_hh_tes!V4=0,"",RES_hh_tes!V4/RES_hh_fec!V4)</f>
        <v>0.69759663223959389</v>
      </c>
      <c r="W4" s="70">
        <f>IF(RES_hh_tes!W4=0,"",RES_hh_tes!W4/RES_hh_fec!W4)</f>
        <v>0.71808365269044683</v>
      </c>
      <c r="X4" s="70">
        <f>IF(RES_hh_tes!X4=0,"",RES_hh_tes!X4/RES_hh_fec!X4)</f>
        <v>0.74562135025338483</v>
      </c>
      <c r="Y4" s="70">
        <f>IF(RES_hh_tes!Y4=0,"",RES_hh_tes!Y4/RES_hh_fec!Y4)</f>
        <v>0.77178067243805515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0.60577101132617495</v>
      </c>
      <c r="C5" s="78">
        <f>IF(RES_hh_tes!C5=0,"",RES_hh_tes!C5/RES_hh_fec!C5)</f>
        <v>0.60723325897923641</v>
      </c>
      <c r="D5" s="78">
        <f>IF(RES_hh_tes!D5=0,"",RES_hh_tes!D5/RES_hh_fec!D5)</f>
        <v>0.60909593148037466</v>
      </c>
      <c r="E5" s="78">
        <f>IF(RES_hh_tes!E5=0,"",RES_hh_tes!E5/RES_hh_fec!E5)</f>
        <v>0.61094142770788595</v>
      </c>
      <c r="F5" s="78">
        <f>IF(RES_hh_tes!F5=0,"",RES_hh_tes!F5/RES_hh_fec!F5)</f>
        <v>0.61400570658835874</v>
      </c>
      <c r="G5" s="78">
        <f>IF(RES_hh_tes!G5=0,"",RES_hh_tes!G5/RES_hh_fec!G5)</f>
        <v>0.61847636772641879</v>
      </c>
      <c r="H5" s="78">
        <f>IF(RES_hh_tes!H5=0,"",RES_hh_tes!H5/RES_hh_fec!H5)</f>
        <v>0.62387589903158547</v>
      </c>
      <c r="I5" s="78">
        <f>IF(RES_hh_tes!I5=0,"",RES_hh_tes!I5/RES_hh_fec!I5)</f>
        <v>0.6309378903740549</v>
      </c>
      <c r="J5" s="78">
        <f>IF(RES_hh_tes!J5=0,"",RES_hh_tes!J5/RES_hh_fec!J5)</f>
        <v>0.6385243331277326</v>
      </c>
      <c r="K5" s="78">
        <f>IF(RES_hh_tes!K5=0,"",RES_hh_tes!K5/RES_hh_fec!K5)</f>
        <v>0.64762087418874859</v>
      </c>
      <c r="L5" s="78">
        <f>IF(RES_hh_tes!L5=0,"",RES_hh_tes!L5/RES_hh_fec!L5)</f>
        <v>0.65612587831875757</v>
      </c>
      <c r="M5" s="78">
        <f>IF(RES_hh_tes!M5=0,"",RES_hh_tes!M5/RES_hh_fec!M5)</f>
        <v>0.66696831927494127</v>
      </c>
      <c r="N5" s="78">
        <f>IF(RES_hh_tes!N5=0,"",RES_hh_tes!N5/RES_hh_fec!N5)</f>
        <v>0.6785709955606275</v>
      </c>
      <c r="O5" s="78">
        <f>IF(RES_hh_tes!O5=0,"",RES_hh_tes!O5/RES_hh_fec!O5)</f>
        <v>0.68871083898194763</v>
      </c>
      <c r="P5" s="78">
        <f>IF(RES_hh_tes!P5=0,"",RES_hh_tes!P5/RES_hh_fec!P5)</f>
        <v>0.69092751739897529</v>
      </c>
      <c r="Q5" s="78">
        <f>IF(RES_hh_tes!Q5=0,"",RES_hh_tes!Q5/RES_hh_fec!Q5)</f>
        <v>0.69246858571774783</v>
      </c>
      <c r="R5" s="78">
        <f>IF(RES_hh_tes!R5=0,"",RES_hh_tes!R5/RES_hh_fec!R5)</f>
        <v>0.69380578023498729</v>
      </c>
      <c r="S5" s="78">
        <f>IF(RES_hh_tes!S5=0,"",RES_hh_tes!S5/RES_hh_fec!S5)</f>
        <v>0.69554226536057784</v>
      </c>
      <c r="T5" s="78">
        <f>IF(RES_hh_tes!T5=0,"",RES_hh_tes!T5/RES_hh_fec!T5)</f>
        <v>0.69725427878836999</v>
      </c>
      <c r="U5" s="78">
        <f>IF(RES_hh_tes!U5=0,"",RES_hh_tes!U5/RES_hh_fec!U5)</f>
        <v>0.70071723977039413</v>
      </c>
      <c r="V5" s="78">
        <f>IF(RES_hh_tes!V5=0,"",RES_hh_tes!V5/RES_hh_fec!V5)</f>
        <v>0.70789232019740322</v>
      </c>
      <c r="W5" s="78">
        <f>IF(RES_hh_tes!W5=0,"",RES_hh_tes!W5/RES_hh_fec!W5)</f>
        <v>0.7171516305415786</v>
      </c>
      <c r="X5" s="78">
        <f>IF(RES_hh_tes!X5=0,"",RES_hh_tes!X5/RES_hh_fec!X5)</f>
        <v>0.72672059097652608</v>
      </c>
      <c r="Y5" s="78">
        <f>IF(RES_hh_tes!Y5=0,"",RES_hh_tes!Y5/RES_hh_fec!Y5)</f>
        <v>0.73855629921820898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0.4700780385193517</v>
      </c>
      <c r="C6" s="78">
        <f>IF(RES_hh_tes!C6=0,"",RES_hh_tes!C6/RES_hh_fec!C6)</f>
        <v>0.47220685513758981</v>
      </c>
      <c r="D6" s="78">
        <f>IF(RES_hh_tes!D6=0,"",RES_hh_tes!D6/RES_hh_fec!D6)</f>
        <v>0.47320398810803099</v>
      </c>
      <c r="E6" s="78">
        <f>IF(RES_hh_tes!E6=0,"",RES_hh_tes!E6/RES_hh_fec!E6)</f>
        <v>0.4750325820163257</v>
      </c>
      <c r="F6" s="78">
        <f>IF(RES_hh_tes!F6=0,"",RES_hh_tes!F6/RES_hh_fec!F6)</f>
        <v>0.47874152693906452</v>
      </c>
      <c r="G6" s="78">
        <f>IF(RES_hh_tes!G6=0,"",RES_hh_tes!G6/RES_hh_fec!G6)</f>
        <v>0.48499155142266653</v>
      </c>
      <c r="H6" s="78">
        <f>IF(RES_hh_tes!H6=0,"",RES_hh_tes!H6/RES_hh_fec!H6)</f>
        <v>0.49023351844840768</v>
      </c>
      <c r="I6" s="78">
        <f>IF(RES_hh_tes!I6=0,"",RES_hh_tes!I6/RES_hh_fec!I6)</f>
        <v>0.49446521948255745</v>
      </c>
      <c r="J6" s="78">
        <f>IF(RES_hh_tes!J6=0,"",RES_hh_tes!J6/RES_hh_fec!J6)</f>
        <v>0.49966543745413494</v>
      </c>
      <c r="K6" s="78">
        <f>IF(RES_hh_tes!K6=0,"",RES_hh_tes!K6/RES_hh_fec!K6)</f>
        <v>0.50843475241355196</v>
      </c>
      <c r="L6" s="78">
        <f>IF(RES_hh_tes!L6=0,"",RES_hh_tes!L6/RES_hh_fec!L6)</f>
        <v>0.52204671506632438</v>
      </c>
      <c r="M6" s="78">
        <f>IF(RES_hh_tes!M6=0,"",RES_hh_tes!M6/RES_hh_fec!M6)</f>
        <v>0.53986752165513929</v>
      </c>
      <c r="N6" s="78">
        <f>IF(RES_hh_tes!N6=0,"",RES_hh_tes!N6/RES_hh_fec!N6)</f>
        <v>0.56434013019804763</v>
      </c>
      <c r="O6" s="78">
        <f>IF(RES_hh_tes!O6=0,"",RES_hh_tes!O6/RES_hh_fec!O6)</f>
        <v>0.590831046418967</v>
      </c>
      <c r="P6" s="78">
        <f>IF(RES_hh_tes!P6=0,"",RES_hh_tes!P6/RES_hh_fec!P6)</f>
        <v>0.60043923009216127</v>
      </c>
      <c r="Q6" s="78">
        <f>IF(RES_hh_tes!Q6=0,"",RES_hh_tes!Q6/RES_hh_fec!Q6)</f>
        <v>0.61155458984972255</v>
      </c>
      <c r="R6" s="78">
        <f>IF(RES_hh_tes!R6=0,"",RES_hh_tes!R6/RES_hh_fec!R6)</f>
        <v>0.62745797206237575</v>
      </c>
      <c r="S6" s="78">
        <f>IF(RES_hh_tes!S6=0,"",RES_hh_tes!S6/RES_hh_fec!S6)</f>
        <v>0.64015579768053632</v>
      </c>
      <c r="T6" s="78">
        <f>IF(RES_hh_tes!T6=0,"",RES_hh_tes!T6/RES_hh_fec!T6)</f>
        <v>0.65049751899658192</v>
      </c>
      <c r="U6" s="78">
        <f>IF(RES_hh_tes!U6=0,"",RES_hh_tes!U6/RES_hh_fec!U6)</f>
        <v>0.65774644322398446</v>
      </c>
      <c r="V6" s="78">
        <f>IF(RES_hh_tes!V6=0,"",RES_hh_tes!V6/RES_hh_fec!V6)</f>
        <v>0.66603979413071623</v>
      </c>
      <c r="W6" s="78">
        <f>IF(RES_hh_tes!W6=0,"",RES_hh_tes!W6/RES_hh_fec!W6)</f>
        <v>0.67515730898867654</v>
      </c>
      <c r="X6" s="78">
        <f>IF(RES_hh_tes!X6=0,"",RES_hh_tes!X6/RES_hh_fec!X6)</f>
        <v>0.68548572722650603</v>
      </c>
      <c r="Y6" s="78">
        <f>IF(RES_hh_tes!Y6=0,"",RES_hh_tes!Y6/RES_hh_fec!Y6)</f>
        <v>0.69654553555376475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0.44681411472266902</v>
      </c>
      <c r="C7" s="78">
        <f>IF(RES_hh_tes!C7=0,"",RES_hh_tes!C7/RES_hh_fec!C7)</f>
        <v>0.45315718561205709</v>
      </c>
      <c r="D7" s="78">
        <f>IF(RES_hh_tes!D7=0,"",RES_hh_tes!D7/RES_hh_fec!D7)</f>
        <v>0.45916437731333265</v>
      </c>
      <c r="E7" s="78">
        <f>IF(RES_hh_tes!E7=0,"",RES_hh_tes!E7/RES_hh_fec!E7)</f>
        <v>0.46484927252609048</v>
      </c>
      <c r="F7" s="78">
        <f>IF(RES_hh_tes!F7=0,"",RES_hh_tes!F7/RES_hh_fec!F7)</f>
        <v>0.46948242553765407</v>
      </c>
      <c r="G7" s="78">
        <f>IF(RES_hh_tes!G7=0,"",RES_hh_tes!G7/RES_hh_fec!G7)</f>
        <v>0.47593120838958691</v>
      </c>
      <c r="H7" s="78">
        <f>IF(RES_hh_tes!H7=0,"",RES_hh_tes!H7/RES_hh_fec!H7)</f>
        <v>0.48132219002537735</v>
      </c>
      <c r="I7" s="78">
        <f>IF(RES_hh_tes!I7=0,"",RES_hh_tes!I7/RES_hh_fec!I7)</f>
        <v>0.48883345340660328</v>
      </c>
      <c r="J7" s="78">
        <f>IF(RES_hh_tes!J7=0,"",RES_hh_tes!J7/RES_hh_fec!J7)</f>
        <v>0.49682072652689352</v>
      </c>
      <c r="K7" s="78">
        <f>IF(RES_hh_tes!K7=0,"",RES_hh_tes!K7/RES_hh_fec!K7)</f>
        <v>0.50484647665447224</v>
      </c>
      <c r="L7" s="78">
        <f>IF(RES_hh_tes!L7=0,"",RES_hh_tes!L7/RES_hh_fec!L7)</f>
        <v>0.51167656366856906</v>
      </c>
      <c r="M7" s="78">
        <f>IF(RES_hh_tes!M7=0,"",RES_hh_tes!M7/RES_hh_fec!M7)</f>
        <v>0.51755696828277575</v>
      </c>
      <c r="N7" s="78">
        <f>IF(RES_hh_tes!N7=0,"",RES_hh_tes!N7/RES_hh_fec!N7)</f>
        <v>0.52552043120358138</v>
      </c>
      <c r="O7" s="78">
        <f>IF(RES_hh_tes!O7=0,"",RES_hh_tes!O7/RES_hh_fec!O7)</f>
        <v>0.53458867708119762</v>
      </c>
      <c r="P7" s="78">
        <f>IF(RES_hh_tes!P7=0,"",RES_hh_tes!P7/RES_hh_fec!P7)</f>
        <v>0.53954415915752085</v>
      </c>
      <c r="Q7" s="78">
        <f>IF(RES_hh_tes!Q7=0,"",RES_hh_tes!Q7/RES_hh_fec!Q7)</f>
        <v>0.55157917774478227</v>
      </c>
      <c r="R7" s="78">
        <f>IF(RES_hh_tes!R7=0,"",RES_hh_tes!R7/RES_hh_fec!R7)</f>
        <v>0.56825215907666671</v>
      </c>
      <c r="S7" s="78">
        <f>IF(RES_hh_tes!S7=0,"",RES_hh_tes!S7/RES_hh_fec!S7)</f>
        <v>0.58866516406142877</v>
      </c>
      <c r="T7" s="78">
        <f>IF(RES_hh_tes!T7=0,"",RES_hh_tes!T7/RES_hh_fec!T7)</f>
        <v>0.60652991494933262</v>
      </c>
      <c r="U7" s="78">
        <f>IF(RES_hh_tes!U7=0,"",RES_hh_tes!U7/RES_hh_fec!U7)</f>
        <v>0.62378883355372572</v>
      </c>
      <c r="V7" s="78">
        <f>IF(RES_hh_tes!V7=0,"",RES_hh_tes!V7/RES_hh_fec!V7)</f>
        <v>0.63949860398033442</v>
      </c>
      <c r="W7" s="78">
        <f>IF(RES_hh_tes!W7=0,"",RES_hh_tes!W7/RES_hh_fec!W7)</f>
        <v>0.65349221337913521</v>
      </c>
      <c r="X7" s="78">
        <f>IF(RES_hh_tes!X7=0,"",RES_hh_tes!X7/RES_hh_fec!X7)</f>
        <v>0.66678110890167741</v>
      </c>
      <c r="Y7" s="78">
        <f>IF(RES_hh_tes!Y7=0,"",RES_hh_tes!Y7/RES_hh_fec!Y7)</f>
        <v>0.68132512183329441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0.49271809099764474</v>
      </c>
      <c r="C8" s="78">
        <f>IF(RES_hh_tes!C8=0,"",RES_hh_tes!C8/RES_hh_fec!C8)</f>
        <v>0.49775553265309797</v>
      </c>
      <c r="D8" s="78">
        <f>IF(RES_hh_tes!D8=0,"",RES_hh_tes!D8/RES_hh_fec!D8)</f>
        <v>0.504446450331128</v>
      </c>
      <c r="E8" s="78">
        <f>IF(RES_hh_tes!E8=0,"",RES_hh_tes!E8/RES_hh_fec!E8)</f>
        <v>0.51149007873739016</v>
      </c>
      <c r="F8" s="78">
        <f>IF(RES_hh_tes!F8=0,"",RES_hh_tes!F8/RES_hh_fec!F8)</f>
        <v>0.51828933200134908</v>
      </c>
      <c r="G8" s="78">
        <f>IF(RES_hh_tes!G8=0,"",RES_hh_tes!G8/RES_hh_fec!G8)</f>
        <v>0.52410073753930164</v>
      </c>
      <c r="H8" s="78">
        <f>IF(RES_hh_tes!H8=0,"",RES_hh_tes!H8/RES_hh_fec!H8)</f>
        <v>0.53023614787940032</v>
      </c>
      <c r="I8" s="78">
        <f>IF(RES_hh_tes!I8=0,"",RES_hh_tes!I8/RES_hh_fec!I8)</f>
        <v>0.53617657252512607</v>
      </c>
      <c r="J8" s="78">
        <f>IF(RES_hh_tes!J8=0,"",RES_hh_tes!J8/RES_hh_fec!J8)</f>
        <v>0.54330160348861389</v>
      </c>
      <c r="K8" s="78">
        <f>IF(RES_hh_tes!K8=0,"",RES_hh_tes!K8/RES_hh_fec!K8)</f>
        <v>0.5497103006777021</v>
      </c>
      <c r="L8" s="78">
        <f>IF(RES_hh_tes!L8=0,"",RES_hh_tes!L8/RES_hh_fec!L8)</f>
        <v>0.5591066157961706</v>
      </c>
      <c r="M8" s="78">
        <f>IF(RES_hh_tes!M8=0,"",RES_hh_tes!M8/RES_hh_fec!M8)</f>
        <v>0.56816193037697971</v>
      </c>
      <c r="N8" s="78">
        <f>IF(RES_hh_tes!N8=0,"",RES_hh_tes!N8/RES_hh_fec!N8)</f>
        <v>0.58154471252902007</v>
      </c>
      <c r="O8" s="78">
        <f>IF(RES_hh_tes!O8=0,"",RES_hh_tes!O8/RES_hh_fec!O8)</f>
        <v>0.5953431987608192</v>
      </c>
      <c r="P8" s="78">
        <f>IF(RES_hh_tes!P8=0,"",RES_hh_tes!P8/RES_hh_fec!P8)</f>
        <v>0.60274478219727501</v>
      </c>
      <c r="Q8" s="78">
        <f>IF(RES_hh_tes!Q8=0,"",RES_hh_tes!Q8/RES_hh_fec!Q8)</f>
        <v>0.61124145039681832</v>
      </c>
      <c r="R8" s="78">
        <f>IF(RES_hh_tes!R8=0,"",RES_hh_tes!R8/RES_hh_fec!R8)</f>
        <v>0.62352378525666363</v>
      </c>
      <c r="S8" s="78">
        <f>IF(RES_hh_tes!S8=0,"",RES_hh_tes!S8/RES_hh_fec!S8)</f>
        <v>0.64214901134360214</v>
      </c>
      <c r="T8" s="78">
        <f>IF(RES_hh_tes!T8=0,"",RES_hh_tes!T8/RES_hh_fec!T8)</f>
        <v>0.66155335670986559</v>
      </c>
      <c r="U8" s="78">
        <f>IF(RES_hh_tes!U8=0,"",RES_hh_tes!U8/RES_hh_fec!U8)</f>
        <v>0.68074159915358279</v>
      </c>
      <c r="V8" s="78">
        <f>IF(RES_hh_tes!V8=0,"",RES_hh_tes!V8/RES_hh_fec!V8)</f>
        <v>0.69814507969529971</v>
      </c>
      <c r="W8" s="78">
        <f>IF(RES_hh_tes!W8=0,"",RES_hh_tes!W8/RES_hh_fec!W8)</f>
        <v>0.71776128201639611</v>
      </c>
      <c r="X8" s="78">
        <f>IF(RES_hh_tes!X8=0,"",RES_hh_tes!X8/RES_hh_fec!X8)</f>
        <v>0.73580477890231866</v>
      </c>
      <c r="Y8" s="78">
        <f>IF(RES_hh_tes!Y8=0,"",RES_hh_tes!Y8/RES_hh_fec!Y8)</f>
        <v>0.7532241110204958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0.44650327950443436</v>
      </c>
      <c r="C9" s="78">
        <f>IF(RES_hh_tes!C9=0,"",RES_hh_tes!C9/RES_hh_fec!C9)</f>
        <v>0.45178085475858426</v>
      </c>
      <c r="D9" s="78">
        <f>IF(RES_hh_tes!D9=0,"",RES_hh_tes!D9/RES_hh_fec!D9)</f>
        <v>0.45805329063434308</v>
      </c>
      <c r="E9" s="78">
        <f>IF(RES_hh_tes!E9=0,"",RES_hh_tes!E9/RES_hh_fec!E9)</f>
        <v>0.46435296674616994</v>
      </c>
      <c r="F9" s="78">
        <f>IF(RES_hh_tes!F9=0,"",RES_hh_tes!F9/RES_hh_fec!F9)</f>
        <v>0.4751735945561858</v>
      </c>
      <c r="G9" s="78">
        <f>IF(RES_hh_tes!G9=0,"",RES_hh_tes!G9/RES_hh_fec!G9)</f>
        <v>0.49599408384063698</v>
      </c>
      <c r="H9" s="78">
        <f>IF(RES_hh_tes!H9=0,"",RES_hh_tes!H9/RES_hh_fec!H9)</f>
        <v>0.51998897473147232</v>
      </c>
      <c r="I9" s="78">
        <f>IF(RES_hh_tes!I9=0,"",RES_hh_tes!I9/RES_hh_fec!I9)</f>
        <v>0.54908571903317926</v>
      </c>
      <c r="J9" s="78">
        <f>IF(RES_hh_tes!J9=0,"",RES_hh_tes!J9/RES_hh_fec!J9)</f>
        <v>0.56816565912143291</v>
      </c>
      <c r="K9" s="78">
        <f>IF(RES_hh_tes!K9=0,"",RES_hh_tes!K9/RES_hh_fec!K9)</f>
        <v>0.58982791873937379</v>
      </c>
      <c r="L9" s="78">
        <f>IF(RES_hh_tes!L9=0,"",RES_hh_tes!L9/RES_hh_fec!L9)</f>
        <v>0.60658114874061286</v>
      </c>
      <c r="M9" s="78">
        <f>IF(RES_hh_tes!M9=0,"",RES_hh_tes!M9/RES_hh_fec!M9)</f>
        <v>0.62425546606532978</v>
      </c>
      <c r="N9" s="78">
        <f>IF(RES_hh_tes!N9=0,"",RES_hh_tes!N9/RES_hh_fec!N9)</f>
        <v>0.64354689050429392</v>
      </c>
      <c r="O9" s="78">
        <f>IF(RES_hh_tes!O9=0,"",RES_hh_tes!O9/RES_hh_fec!O9)</f>
        <v>0.65858621891623648</v>
      </c>
      <c r="P9" s="78">
        <f>IF(RES_hh_tes!P9=0,"",RES_hh_tes!P9/RES_hh_fec!P9)</f>
        <v>0.66426657291696412</v>
      </c>
      <c r="Q9" s="78">
        <f>IF(RES_hh_tes!Q9=0,"",RES_hh_tes!Q9/RES_hh_fec!Q9)</f>
        <v>0.66973004418676385</v>
      </c>
      <c r="R9" s="78">
        <f>IF(RES_hh_tes!R9=0,"",RES_hh_tes!R9/RES_hh_fec!R9)</f>
        <v>0.67307683269771279</v>
      </c>
      <c r="S9" s="78">
        <f>IF(RES_hh_tes!S9=0,"",RES_hh_tes!S9/RES_hh_fec!S9)</f>
        <v>0.67535034734392785</v>
      </c>
      <c r="T9" s="78">
        <f>IF(RES_hh_tes!T9=0,"",RES_hh_tes!T9/RES_hh_fec!T9)</f>
        <v>0.67760551806976532</v>
      </c>
      <c r="U9" s="78">
        <f>IF(RES_hh_tes!U9=0,"",RES_hh_tes!U9/RES_hh_fec!U9)</f>
        <v>0.67998491792473714</v>
      </c>
      <c r="V9" s="78">
        <f>IF(RES_hh_tes!V9=0,"",RES_hh_tes!V9/RES_hh_fec!V9)</f>
        <v>0.68369944409263961</v>
      </c>
      <c r="W9" s="78">
        <f>IF(RES_hh_tes!W9=0,"",RES_hh_tes!W9/RES_hh_fec!W9)</f>
        <v>0.69628595463189735</v>
      </c>
      <c r="X9" s="78">
        <f>IF(RES_hh_tes!X9=0,"",RES_hh_tes!X9/RES_hh_fec!X9)</f>
        <v>0.71144442649079365</v>
      </c>
      <c r="Y9" s="78">
        <f>IF(RES_hh_tes!Y9=0,"",RES_hh_tes!Y9/RES_hh_fec!Y9)</f>
        <v>0.72710319195108364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 t="str">
        <f>IF(RES_hh_tes!B11=0,"",RES_hh_tes!B11/RES_hh_fec!B11)</f>
        <v/>
      </c>
      <c r="C11" s="78" t="str">
        <f>IF(RES_hh_tes!C11=0,"",RES_hh_tes!C11/RES_hh_fec!C11)</f>
        <v/>
      </c>
      <c r="D11" s="78" t="str">
        <f>IF(RES_hh_tes!D11=0,"",RES_hh_tes!D11/RES_hh_fec!D11)</f>
        <v/>
      </c>
      <c r="E11" s="78" t="str">
        <f>IF(RES_hh_tes!E11=0,"",RES_hh_tes!E11/RES_hh_fec!E11)</f>
        <v/>
      </c>
      <c r="F11" s="78" t="str">
        <f>IF(RES_hh_tes!F11=0,"",RES_hh_tes!F11/RES_hh_fec!F11)</f>
        <v/>
      </c>
      <c r="G11" s="78" t="str">
        <f>IF(RES_hh_tes!G11=0,"",RES_hh_tes!G11/RES_hh_fec!G11)</f>
        <v/>
      </c>
      <c r="H11" s="78" t="str">
        <f>IF(RES_hh_tes!H11=0,"",RES_hh_tes!H11/RES_hh_fec!H11)</f>
        <v/>
      </c>
      <c r="I11" s="78" t="str">
        <f>IF(RES_hh_tes!I11=0,"",RES_hh_tes!I11/RES_hh_fec!I11)</f>
        <v/>
      </c>
      <c r="J11" s="78" t="str">
        <f>IF(RES_hh_tes!J11=0,"",RES_hh_tes!J11/RES_hh_fec!J11)</f>
        <v/>
      </c>
      <c r="K11" s="78" t="str">
        <f>IF(RES_hh_tes!K11=0,"",RES_hh_tes!K11/RES_hh_fec!K11)</f>
        <v/>
      </c>
      <c r="L11" s="78" t="str">
        <f>IF(RES_hh_tes!L11=0,"",RES_hh_tes!L11/RES_hh_fec!L11)</f>
        <v/>
      </c>
      <c r="M11" s="78" t="str">
        <f>IF(RES_hh_tes!M11=0,"",RES_hh_tes!M11/RES_hh_fec!M11)</f>
        <v/>
      </c>
      <c r="N11" s="78" t="str">
        <f>IF(RES_hh_tes!N11=0,"",RES_hh_tes!N11/RES_hh_fec!N11)</f>
        <v/>
      </c>
      <c r="O11" s="78" t="str">
        <f>IF(RES_hh_tes!O11=0,"",RES_hh_tes!O11/RES_hh_fec!O11)</f>
        <v/>
      </c>
      <c r="P11" s="78" t="str">
        <f>IF(RES_hh_tes!P11=0,"",RES_hh_tes!P11/RES_hh_fec!P11)</f>
        <v/>
      </c>
      <c r="Q11" s="78" t="str">
        <f>IF(RES_hh_tes!Q11=0,"",RES_hh_tes!Q11/RES_hh_fec!Q11)</f>
        <v/>
      </c>
      <c r="R11" s="78" t="str">
        <f>IF(RES_hh_tes!R11=0,"",RES_hh_tes!R11/RES_hh_fec!R11)</f>
        <v/>
      </c>
      <c r="S11" s="78" t="str">
        <f>IF(RES_hh_tes!S11=0,"",RES_hh_tes!S11/RES_hh_fec!S11)</f>
        <v/>
      </c>
      <c r="T11" s="78" t="str">
        <f>IF(RES_hh_tes!T11=0,"",RES_hh_tes!T11/RES_hh_fec!T11)</f>
        <v/>
      </c>
      <c r="U11" s="78" t="str">
        <f>IF(RES_hh_tes!U11=0,"",RES_hh_tes!U11/RES_hh_fec!U11)</f>
        <v/>
      </c>
      <c r="V11" s="78" t="str">
        <f>IF(RES_hh_tes!V11=0,"",RES_hh_tes!V11/RES_hh_fec!V11)</f>
        <v/>
      </c>
      <c r="W11" s="78" t="str">
        <f>IF(RES_hh_tes!W11=0,"",RES_hh_tes!W11/RES_hh_fec!W11)</f>
        <v/>
      </c>
      <c r="X11" s="78" t="str">
        <f>IF(RES_hh_tes!X11=0,"",RES_hh_tes!X11/RES_hh_fec!X11)</f>
        <v/>
      </c>
      <c r="Y11" s="78" t="str">
        <f>IF(RES_hh_tes!Y11=0,"",RES_hh_tes!Y11/RES_hh_fec!Y11)</f>
        <v/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1.4791593901685167</v>
      </c>
      <c r="C12" s="78">
        <f>IF(RES_hh_tes!C12=0,"",RES_hh_tes!C12/RES_hh_fec!C12)</f>
        <v>1.5214229676476589</v>
      </c>
      <c r="D12" s="78">
        <f>IF(RES_hh_tes!D12=0,"",RES_hh_tes!D12/RES_hh_fec!D12)</f>
        <v>1.6422803978885068</v>
      </c>
      <c r="E12" s="78">
        <f>IF(RES_hh_tes!E12=0,"",RES_hh_tes!E12/RES_hh_fec!E12)</f>
        <v>1.7498917573272499</v>
      </c>
      <c r="F12" s="78">
        <f>IF(RES_hh_tes!F12=0,"",RES_hh_tes!F12/RES_hh_fec!F12)</f>
        <v>1.8402308683535422</v>
      </c>
      <c r="G12" s="78">
        <f>IF(RES_hh_tes!G12=0,"",RES_hh_tes!G12/RES_hh_fec!G12)</f>
        <v>1.9229223724518356</v>
      </c>
      <c r="H12" s="78">
        <f>IF(RES_hh_tes!H12=0,"",RES_hh_tes!H12/RES_hh_fec!H12)</f>
        <v>1.9963396913789542</v>
      </c>
      <c r="I12" s="78">
        <f>IF(RES_hh_tes!I12=0,"",RES_hh_tes!I12/RES_hh_fec!I12)</f>
        <v>2.0642783661600053</v>
      </c>
      <c r="J12" s="78">
        <f>IF(RES_hh_tes!J12=0,"",RES_hh_tes!J12/RES_hh_fec!J12)</f>
        <v>2.1171601037185392</v>
      </c>
      <c r="K12" s="78">
        <f>IF(RES_hh_tes!K12=0,"",RES_hh_tes!K12/RES_hh_fec!K12)</f>
        <v>2.1664657316113023</v>
      </c>
      <c r="L12" s="78">
        <f>IF(RES_hh_tes!L12=0,"",RES_hh_tes!L12/RES_hh_fec!L12)</f>
        <v>2.2134918968200754</v>
      </c>
      <c r="M12" s="78">
        <f>IF(RES_hh_tes!M12=0,"",RES_hh_tes!M12/RES_hh_fec!M12)</f>
        <v>2.2796934080236206</v>
      </c>
      <c r="N12" s="78">
        <f>IF(RES_hh_tes!N12=0,"",RES_hh_tes!N12/RES_hh_fec!N12)</f>
        <v>2.3568956587174741</v>
      </c>
      <c r="O12" s="78">
        <f>IF(RES_hh_tes!O12=0,"",RES_hh_tes!O12/RES_hh_fec!O12)</f>
        <v>2.4447985315851541</v>
      </c>
      <c r="P12" s="78">
        <f>IF(RES_hh_tes!P12=0,"",RES_hh_tes!P12/RES_hh_fec!P12)</f>
        <v>2.549673739117579</v>
      </c>
      <c r="Q12" s="78">
        <f>IF(RES_hh_tes!Q12=0,"",RES_hh_tes!Q12/RES_hh_fec!Q12)</f>
        <v>2.6555895805784018</v>
      </c>
      <c r="R12" s="78">
        <f>IF(RES_hh_tes!R12=0,"",RES_hh_tes!R12/RES_hh_fec!R12)</f>
        <v>2.761990996132246</v>
      </c>
      <c r="S12" s="78">
        <f>IF(RES_hh_tes!S12=0,"",RES_hh_tes!S12/RES_hh_fec!S12)</f>
        <v>2.8741061668687666</v>
      </c>
      <c r="T12" s="78">
        <f>IF(RES_hh_tes!T12=0,"",RES_hh_tes!T12/RES_hh_fec!T12)</f>
        <v>2.9726672790073976</v>
      </c>
      <c r="U12" s="78">
        <f>IF(RES_hh_tes!U12=0,"",RES_hh_tes!U12/RES_hh_fec!U12)</f>
        <v>3.0868249322391987</v>
      </c>
      <c r="V12" s="78">
        <f>IF(RES_hh_tes!V12=0,"",RES_hh_tes!V12/RES_hh_fec!V12)</f>
        <v>3.2037424645416785</v>
      </c>
      <c r="W12" s="78">
        <f>IF(RES_hh_tes!W12=0,"",RES_hh_tes!W12/RES_hh_fec!W12)</f>
        <v>3.3305777261870082</v>
      </c>
      <c r="X12" s="78">
        <f>IF(RES_hh_tes!X12=0,"",RES_hh_tes!X12/RES_hh_fec!X12)</f>
        <v>3.441056595396482</v>
      </c>
      <c r="Y12" s="78">
        <f>IF(RES_hh_tes!Y12=0,"",RES_hh_tes!Y12/RES_hh_fec!Y12)</f>
        <v>3.5144826690113353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0.67852414309937226</v>
      </c>
      <c r="C13" s="79">
        <f>IF(RES_hh_tes!C13=0,"",RES_hh_tes!C13/RES_hh_fec!C13)</f>
        <v>0.68198905428033352</v>
      </c>
      <c r="D13" s="79">
        <f>IF(RES_hh_tes!D13=0,"",RES_hh_tes!D13/RES_hh_fec!D13)</f>
        <v>0.68579502089458722</v>
      </c>
      <c r="E13" s="79">
        <f>IF(RES_hh_tes!E13=0,"",RES_hh_tes!E13/RES_hh_fec!E13)</f>
        <v>0.6917734165310564</v>
      </c>
      <c r="F13" s="79">
        <f>IF(RES_hh_tes!F13=0,"",RES_hh_tes!F13/RES_hh_fec!F13)</f>
        <v>0.69835425809706508</v>
      </c>
      <c r="G13" s="79">
        <f>IF(RES_hh_tes!G13=0,"",RES_hh_tes!G13/RES_hh_fec!G13)</f>
        <v>0.70424363640400256</v>
      </c>
      <c r="H13" s="79">
        <f>IF(RES_hh_tes!H13=0,"",RES_hh_tes!H13/RES_hh_fec!H13)</f>
        <v>0.71042417986181194</v>
      </c>
      <c r="I13" s="79">
        <f>IF(RES_hh_tes!I13=0,"",RES_hh_tes!I13/RES_hh_fec!I13)</f>
        <v>0.71432107580915161</v>
      </c>
      <c r="J13" s="79">
        <f>IF(RES_hh_tes!J13=0,"",RES_hh_tes!J13/RES_hh_fec!J13)</f>
        <v>0.71828991603522108</v>
      </c>
      <c r="K13" s="79">
        <f>IF(RES_hh_tes!K13=0,"",RES_hh_tes!K13/RES_hh_fec!K13)</f>
        <v>0.72259962192423688</v>
      </c>
      <c r="L13" s="79">
        <f>IF(RES_hh_tes!L13=0,"",RES_hh_tes!L13/RES_hh_fec!L13)</f>
        <v>0.72731932274259303</v>
      </c>
      <c r="M13" s="79">
        <f>IF(RES_hh_tes!M13=0,"",RES_hh_tes!M13/RES_hh_fec!M13)</f>
        <v>0.73314086648022203</v>
      </c>
      <c r="N13" s="79">
        <f>IF(RES_hh_tes!N13=0,"",RES_hh_tes!N13/RES_hh_fec!N13)</f>
        <v>0.7386993048232261</v>
      </c>
      <c r="O13" s="79">
        <f>IF(RES_hh_tes!O13=0,"",RES_hh_tes!O13/RES_hh_fec!O13)</f>
        <v>0.74313495022692011</v>
      </c>
      <c r="P13" s="79">
        <f>IF(RES_hh_tes!P13=0,"",RES_hh_tes!P13/RES_hh_fec!P13)</f>
        <v>0.74419561524947897</v>
      </c>
      <c r="Q13" s="79">
        <f>IF(RES_hh_tes!Q13=0,"",RES_hh_tes!Q13/RES_hh_fec!Q13)</f>
        <v>0.74596007985987889</v>
      </c>
      <c r="R13" s="79">
        <f>IF(RES_hh_tes!R13=0,"",RES_hh_tes!R13/RES_hh_fec!R13)</f>
        <v>0.74949419638774017</v>
      </c>
      <c r="S13" s="79">
        <f>IF(RES_hh_tes!S13=0,"",RES_hh_tes!S13/RES_hh_fec!S13)</f>
        <v>0.75750258017634731</v>
      </c>
      <c r="T13" s="79">
        <f>IF(RES_hh_tes!T13=0,"",RES_hh_tes!T13/RES_hh_fec!T13)</f>
        <v>0.76813863095599788</v>
      </c>
      <c r="U13" s="79">
        <f>IF(RES_hh_tes!U13=0,"",RES_hh_tes!U13/RES_hh_fec!U13)</f>
        <v>0.78129699824900178</v>
      </c>
      <c r="V13" s="79">
        <f>IF(RES_hh_tes!V13=0,"",RES_hh_tes!V13/RES_hh_fec!V13)</f>
        <v>0.79553199573844247</v>
      </c>
      <c r="W13" s="79">
        <f>IF(RES_hh_tes!W13=0,"",RES_hh_tes!W13/RES_hh_fec!W13)</f>
        <v>0.80846954592841713</v>
      </c>
      <c r="X13" s="79">
        <f>IF(RES_hh_tes!X13=0,"",RES_hh_tes!X13/RES_hh_fec!X13)</f>
        <v>0.82027861351286069</v>
      </c>
      <c r="Y13" s="79">
        <f>IF(RES_hh_tes!Y13=0,"",RES_hh_tes!Y13/RES_hh_fec!Y13)</f>
        <v>0.8293079813457287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2.2278166750182713</v>
      </c>
      <c r="C15" s="70">
        <f>IF(RES_hh_tes!C15=0,"",RES_hh_tes!C15/RES_hh_fec!C15)</f>
        <v>2.3015618998710674</v>
      </c>
      <c r="D15" s="70">
        <f>IF(RES_hh_tes!D15=0,"",RES_hh_tes!D15/RES_hh_fec!D15)</f>
        <v>2.4777846433006552</v>
      </c>
      <c r="E15" s="70">
        <f>IF(RES_hh_tes!E15=0,"",RES_hh_tes!E15/RES_hh_fec!E15)</f>
        <v>2.6568889883251514</v>
      </c>
      <c r="F15" s="70">
        <f>IF(RES_hh_tes!F15=0,"",RES_hh_tes!F15/RES_hh_fec!F15)</f>
        <v>2.8869892131259358</v>
      </c>
      <c r="G15" s="70">
        <f>IF(RES_hh_tes!G15=0,"",RES_hh_tes!G15/RES_hh_fec!G15)</f>
        <v>3.1662647462329221</v>
      </c>
      <c r="H15" s="70">
        <f>IF(RES_hh_tes!H15=0,"",RES_hh_tes!H15/RES_hh_fec!H15)</f>
        <v>3.4362330833962371</v>
      </c>
      <c r="I15" s="70">
        <f>IF(RES_hh_tes!I15=0,"",RES_hh_tes!I15/RES_hh_fec!I15)</f>
        <v>3.6094911014308089</v>
      </c>
      <c r="J15" s="70">
        <f>IF(RES_hh_tes!J15=0,"",RES_hh_tes!J15/RES_hh_fec!J15)</f>
        <v>3.7125480663089001</v>
      </c>
      <c r="K15" s="70">
        <f>IF(RES_hh_tes!K15=0,"",RES_hh_tes!K15/RES_hh_fec!K15)</f>
        <v>3.8366725846170429</v>
      </c>
      <c r="L15" s="70">
        <f>IF(RES_hh_tes!L15=0,"",RES_hh_tes!L15/RES_hh_fec!L15)</f>
        <v>3.9726427641084587</v>
      </c>
      <c r="M15" s="70">
        <f>IF(RES_hh_tes!M15=0,"",RES_hh_tes!M15/RES_hh_fec!M15)</f>
        <v>4.1049691746788506</v>
      </c>
      <c r="N15" s="70">
        <f>IF(RES_hh_tes!N15=0,"",RES_hh_tes!N15/RES_hh_fec!N15)</f>
        <v>4.2734814373614665</v>
      </c>
      <c r="O15" s="70">
        <f>IF(RES_hh_tes!O15=0,"",RES_hh_tes!O15/RES_hh_fec!O15)</f>
        <v>4.4705812442578194</v>
      </c>
      <c r="P15" s="70">
        <f>IF(RES_hh_tes!P15=0,"",RES_hh_tes!P15/RES_hh_fec!P15)</f>
        <v>4.6870473479528814</v>
      </c>
      <c r="Q15" s="70">
        <f>IF(RES_hh_tes!Q15=0,"",RES_hh_tes!Q15/RES_hh_fec!Q15)</f>
        <v>4.8939585698392181</v>
      </c>
      <c r="R15" s="70">
        <f>IF(RES_hh_tes!R15=0,"",RES_hh_tes!R15/RES_hh_fec!R15)</f>
        <v>5.082044774067402</v>
      </c>
      <c r="S15" s="70">
        <f>IF(RES_hh_tes!S15=0,"",RES_hh_tes!S15/RES_hh_fec!S15)</f>
        <v>5.2523578070794326</v>
      </c>
      <c r="T15" s="70">
        <f>IF(RES_hh_tes!T15=0,"",RES_hh_tes!T15/RES_hh_fec!T15)</f>
        <v>5.3932839415389475</v>
      </c>
      <c r="U15" s="70">
        <f>IF(RES_hh_tes!U15=0,"",RES_hh_tes!U15/RES_hh_fec!U15)</f>
        <v>5.4970106917458406</v>
      </c>
      <c r="V15" s="70">
        <f>IF(RES_hh_tes!V15=0,"",RES_hh_tes!V15/RES_hh_fec!V15)</f>
        <v>5.5806824818278837</v>
      </c>
      <c r="W15" s="70">
        <f>IF(RES_hh_tes!W15=0,"",RES_hh_tes!W15/RES_hh_fec!W15)</f>
        <v>5.6334927650241049</v>
      </c>
      <c r="X15" s="70">
        <f>IF(RES_hh_tes!X15=0,"",RES_hh_tes!X15/RES_hh_fec!X15)</f>
        <v>5.6828176098526626</v>
      </c>
      <c r="Y15" s="70">
        <f>IF(RES_hh_tes!Y15=0,"",RES_hh_tes!Y15/RES_hh_fec!Y15)</f>
        <v>5.7293565381386093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2.2278166750182713</v>
      </c>
      <c r="C16" s="78">
        <f>IF(RES_hh_tes!C16=0,"",RES_hh_tes!C16/RES_hh_fec!C16)</f>
        <v>2.3015618998710674</v>
      </c>
      <c r="D16" s="78">
        <f>IF(RES_hh_tes!D16=0,"",RES_hh_tes!D16/RES_hh_fec!D16)</f>
        <v>2.4777846433006552</v>
      </c>
      <c r="E16" s="78">
        <f>IF(RES_hh_tes!E16=0,"",RES_hh_tes!E16/RES_hh_fec!E16)</f>
        <v>2.6568889883251514</v>
      </c>
      <c r="F16" s="78">
        <f>IF(RES_hh_tes!F16=0,"",RES_hh_tes!F16/RES_hh_fec!F16)</f>
        <v>2.8869892131259358</v>
      </c>
      <c r="G16" s="78">
        <f>IF(RES_hh_tes!G16=0,"",RES_hh_tes!G16/RES_hh_fec!G16)</f>
        <v>3.1662647462329221</v>
      </c>
      <c r="H16" s="78">
        <f>IF(RES_hh_tes!H16=0,"",RES_hh_tes!H16/RES_hh_fec!H16)</f>
        <v>3.4362330833962371</v>
      </c>
      <c r="I16" s="78">
        <f>IF(RES_hh_tes!I16=0,"",RES_hh_tes!I16/RES_hh_fec!I16)</f>
        <v>3.6094911014308089</v>
      </c>
      <c r="J16" s="78">
        <f>IF(RES_hh_tes!J16=0,"",RES_hh_tes!J16/RES_hh_fec!J16)</f>
        <v>3.7125480663089001</v>
      </c>
      <c r="K16" s="78">
        <f>IF(RES_hh_tes!K16=0,"",RES_hh_tes!K16/RES_hh_fec!K16)</f>
        <v>3.8366725846170429</v>
      </c>
      <c r="L16" s="78">
        <f>IF(RES_hh_tes!L16=0,"",RES_hh_tes!L16/RES_hh_fec!L16)</f>
        <v>3.9726427641084587</v>
      </c>
      <c r="M16" s="78">
        <f>IF(RES_hh_tes!M16=0,"",RES_hh_tes!M16/RES_hh_fec!M16)</f>
        <v>4.1049691746788506</v>
      </c>
      <c r="N16" s="78">
        <f>IF(RES_hh_tes!N16=0,"",RES_hh_tes!N16/RES_hh_fec!N16)</f>
        <v>4.2734814373614665</v>
      </c>
      <c r="O16" s="78">
        <f>IF(RES_hh_tes!O16=0,"",RES_hh_tes!O16/RES_hh_fec!O16)</f>
        <v>4.4705812442578194</v>
      </c>
      <c r="P16" s="78">
        <f>IF(RES_hh_tes!P16=0,"",RES_hh_tes!P16/RES_hh_fec!P16)</f>
        <v>4.6870473479528814</v>
      </c>
      <c r="Q16" s="78">
        <f>IF(RES_hh_tes!Q16=0,"",RES_hh_tes!Q16/RES_hh_fec!Q16)</f>
        <v>4.8939585698392181</v>
      </c>
      <c r="R16" s="78">
        <f>IF(RES_hh_tes!R16=0,"",RES_hh_tes!R16/RES_hh_fec!R16)</f>
        <v>5.082044774067402</v>
      </c>
      <c r="S16" s="78">
        <f>IF(RES_hh_tes!S16=0,"",RES_hh_tes!S16/RES_hh_fec!S16)</f>
        <v>5.2523578070794326</v>
      </c>
      <c r="T16" s="78">
        <f>IF(RES_hh_tes!T16=0,"",RES_hh_tes!T16/RES_hh_fec!T16)</f>
        <v>5.3932839415389475</v>
      </c>
      <c r="U16" s="78">
        <f>IF(RES_hh_tes!U16=0,"",RES_hh_tes!U16/RES_hh_fec!U16)</f>
        <v>5.4970106917458406</v>
      </c>
      <c r="V16" s="78">
        <f>IF(RES_hh_tes!V16=0,"",RES_hh_tes!V16/RES_hh_fec!V16)</f>
        <v>5.5806824818278837</v>
      </c>
      <c r="W16" s="78">
        <f>IF(RES_hh_tes!W16=0,"",RES_hh_tes!W16/RES_hh_fec!W16)</f>
        <v>5.6334927650241049</v>
      </c>
      <c r="X16" s="78">
        <f>IF(RES_hh_tes!X16=0,"",RES_hh_tes!X16/RES_hh_fec!X16)</f>
        <v>5.6828176098526626</v>
      </c>
      <c r="Y16" s="78">
        <f>IF(RES_hh_tes!Y16=0,"",RES_hh_tes!Y16/RES_hh_fec!Y16)</f>
        <v>5.7293565381386093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0.56766573791102382</v>
      </c>
      <c r="C17" s="70">
        <f>IF(RES_hh_tes!C17=0,"",RES_hh_tes!C17/RES_hh_fec!C17)</f>
        <v>0.56790533730178261</v>
      </c>
      <c r="D17" s="70">
        <f>IF(RES_hh_tes!D17=0,"",RES_hh_tes!D17/RES_hh_fec!D17)</f>
        <v>0.56963325057122527</v>
      </c>
      <c r="E17" s="70">
        <f>IF(RES_hh_tes!E17=0,"",RES_hh_tes!E17/RES_hh_fec!E17)</f>
        <v>0.57159178878423589</v>
      </c>
      <c r="F17" s="70">
        <f>IF(RES_hh_tes!F17=0,"",RES_hh_tes!F17/RES_hh_fec!F17)</f>
        <v>0.57531395852971734</v>
      </c>
      <c r="G17" s="70">
        <f>IF(RES_hh_tes!G17=0,"",RES_hh_tes!G17/RES_hh_fec!G17)</f>
        <v>0.57880197952642864</v>
      </c>
      <c r="H17" s="70">
        <f>IF(RES_hh_tes!H17=0,"",RES_hh_tes!H17/RES_hh_fec!H17)</f>
        <v>0.58435718431222294</v>
      </c>
      <c r="I17" s="70">
        <f>IF(RES_hh_tes!I17=0,"",RES_hh_tes!I17/RES_hh_fec!I17)</f>
        <v>0.58801503923077614</v>
      </c>
      <c r="J17" s="70">
        <f>IF(RES_hh_tes!J17=0,"",RES_hh_tes!J17/RES_hh_fec!J17)</f>
        <v>0.59304470213855442</v>
      </c>
      <c r="K17" s="70">
        <f>IF(RES_hh_tes!K17=0,"",RES_hh_tes!K17/RES_hh_fec!K17)</f>
        <v>0.59902042538048084</v>
      </c>
      <c r="L17" s="70">
        <f>IF(RES_hh_tes!L17=0,"",RES_hh_tes!L17/RES_hh_fec!L17)</f>
        <v>0.60537255063246198</v>
      </c>
      <c r="M17" s="70">
        <f>IF(RES_hh_tes!M17=0,"",RES_hh_tes!M17/RES_hh_fec!M17)</f>
        <v>0.61131844202312446</v>
      </c>
      <c r="N17" s="70">
        <f>IF(RES_hh_tes!N17=0,"",RES_hh_tes!N17/RES_hh_fec!N17)</f>
        <v>0.62011470178136552</v>
      </c>
      <c r="O17" s="70">
        <f>IF(RES_hh_tes!O17=0,"",RES_hh_tes!O17/RES_hh_fec!O17)</f>
        <v>0.63109636840487637</v>
      </c>
      <c r="P17" s="70">
        <f>IF(RES_hh_tes!P17=0,"",RES_hh_tes!P17/RES_hh_fec!P17)</f>
        <v>0.63817788584538737</v>
      </c>
      <c r="Q17" s="70">
        <f>IF(RES_hh_tes!Q17=0,"",RES_hh_tes!Q17/RES_hh_fec!Q17)</f>
        <v>0.6449792705270514</v>
      </c>
      <c r="R17" s="70">
        <f>IF(RES_hh_tes!R17=0,"",RES_hh_tes!R17/RES_hh_fec!R17)</f>
        <v>0.65531127374164055</v>
      </c>
      <c r="S17" s="70">
        <f>IF(RES_hh_tes!S17=0,"",RES_hh_tes!S17/RES_hh_fec!S17)</f>
        <v>0.66928175813836788</v>
      </c>
      <c r="T17" s="70">
        <f>IF(RES_hh_tes!T17=0,"",RES_hh_tes!T17/RES_hh_fec!T17)</f>
        <v>0.68523400870601814</v>
      </c>
      <c r="U17" s="70">
        <f>IF(RES_hh_tes!U17=0,"",RES_hh_tes!U17/RES_hh_fec!U17)</f>
        <v>0.7013916366731402</v>
      </c>
      <c r="V17" s="70">
        <f>IF(RES_hh_tes!V17=0,"",RES_hh_tes!V17/RES_hh_fec!V17)</f>
        <v>0.71548601775310527</v>
      </c>
      <c r="W17" s="70">
        <f>IF(RES_hh_tes!W17=0,"",RES_hh_tes!W17/RES_hh_fec!W17)</f>
        <v>0.73203068948134331</v>
      </c>
      <c r="X17" s="70">
        <f>IF(RES_hh_tes!X17=0,"",RES_hh_tes!X17/RES_hh_fec!X17)</f>
        <v>0.74858693969763435</v>
      </c>
      <c r="Y17" s="70">
        <f>IF(RES_hh_tes!Y17=0,"",RES_hh_tes!Y17/RES_hh_fec!Y17)</f>
        <v>0.76314940476251358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0.62815365394027689</v>
      </c>
      <c r="C18" s="78">
        <f>IF(RES_hh_tes!C18=0,"",RES_hh_tes!C18/RES_hh_fec!C18)</f>
        <v>0.62951466807884249</v>
      </c>
      <c r="D18" s="78">
        <f>IF(RES_hh_tes!D18=0,"",RES_hh_tes!D18/RES_hh_fec!D18)</f>
        <v>0.63120793932807484</v>
      </c>
      <c r="E18" s="78">
        <f>IF(RES_hh_tes!E18=0,"",RES_hh_tes!E18/RES_hh_fec!E18)</f>
        <v>0.63287779406998446</v>
      </c>
      <c r="F18" s="78">
        <f>IF(RES_hh_tes!F18=0,"",RES_hh_tes!F18/RES_hh_fec!F18)</f>
        <v>0.63583881717445523</v>
      </c>
      <c r="G18" s="78">
        <f>IF(RES_hh_tes!G18=0,"",RES_hh_tes!G18/RES_hh_fec!G18)</f>
        <v>0.64031294759072421</v>
      </c>
      <c r="H18" s="78">
        <f>IF(RES_hh_tes!H18=0,"",RES_hh_tes!H18/RES_hh_fec!H18)</f>
        <v>0.64583650548136307</v>
      </c>
      <c r="I18" s="78">
        <f>IF(RES_hh_tes!I18=0,"",RES_hh_tes!I18/RES_hh_fec!I18)</f>
        <v>0.65316787744693916</v>
      </c>
      <c r="J18" s="78">
        <f>IF(RES_hh_tes!J18=0,"",RES_hh_tes!J18/RES_hh_fec!J18)</f>
        <v>0.66345572580558476</v>
      </c>
      <c r="K18" s="78">
        <f>IF(RES_hh_tes!K18=0,"",RES_hh_tes!K18/RES_hh_fec!K18)</f>
        <v>0.67331373679075535</v>
      </c>
      <c r="L18" s="78">
        <f>IF(RES_hh_tes!L18=0,"",RES_hh_tes!L18/RES_hh_fec!L18)</f>
        <v>0.68428875710311488</v>
      </c>
      <c r="M18" s="78">
        <f>IF(RES_hh_tes!M18=0,"",RES_hh_tes!M18/RES_hh_fec!M18)</f>
        <v>0.6956972093331073</v>
      </c>
      <c r="N18" s="78">
        <f>IF(RES_hh_tes!N18=0,"",RES_hh_tes!N18/RES_hh_fec!N18)</f>
        <v>0.70869335761050145</v>
      </c>
      <c r="O18" s="78">
        <f>IF(RES_hh_tes!O18=0,"",RES_hh_tes!O18/RES_hh_fec!O18)</f>
        <v>0.71955014194303279</v>
      </c>
      <c r="P18" s="78">
        <f>IF(RES_hh_tes!P18=0,"",RES_hh_tes!P18/RES_hh_fec!P18)</f>
        <v>0.72061053615331927</v>
      </c>
      <c r="Q18" s="78">
        <f>IF(RES_hh_tes!Q18=0,"",RES_hh_tes!Q18/RES_hh_fec!Q18)</f>
        <v>0.72233063591917535</v>
      </c>
      <c r="R18" s="78">
        <f>IF(RES_hh_tes!R18=0,"",RES_hh_tes!R18/RES_hh_fec!R18)</f>
        <v>0.72590887308648411</v>
      </c>
      <c r="S18" s="78">
        <f>IF(RES_hh_tes!S18=0,"",RES_hh_tes!S18/RES_hh_fec!S18)</f>
        <v>0.73321157394811387</v>
      </c>
      <c r="T18" s="78">
        <f>IF(RES_hh_tes!T18=0,"",RES_hh_tes!T18/RES_hh_fec!T18)</f>
        <v>0.74069698607827772</v>
      </c>
      <c r="U18" s="78">
        <f>IF(RES_hh_tes!U18=0,"",RES_hh_tes!U18/RES_hh_fec!U18)</f>
        <v>0.74923692043895196</v>
      </c>
      <c r="V18" s="78">
        <f>IF(RES_hh_tes!V18=0,"",RES_hh_tes!V18/RES_hh_fec!V18)</f>
        <v>0.75998676939353815</v>
      </c>
      <c r="W18" s="78">
        <f>IF(RES_hh_tes!W18=0,"",RES_hh_tes!W18/RES_hh_fec!W18)</f>
        <v>0.77310184197930876</v>
      </c>
      <c r="X18" s="78">
        <f>IF(RES_hh_tes!X18=0,"",RES_hh_tes!X18/RES_hh_fec!X18)</f>
        <v>0.78642690636420909</v>
      </c>
      <c r="Y18" s="78">
        <f>IF(RES_hh_tes!Y18=0,"",RES_hh_tes!Y18/RES_hh_fec!Y18)</f>
        <v>0.80099350961293092</v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0.57228238725525415</v>
      </c>
      <c r="C19" s="78">
        <f>IF(RES_hh_tes!C19=0,"",RES_hh_tes!C19/RES_hh_fec!C19)</f>
        <v>0.57568155601756632</v>
      </c>
      <c r="D19" s="78">
        <f>IF(RES_hh_tes!D19=0,"",RES_hh_tes!D19/RES_hh_fec!D19)</f>
        <v>0.5797149592653873</v>
      </c>
      <c r="E19" s="78">
        <f>IF(RES_hh_tes!E19=0,"",RES_hh_tes!E19/RES_hh_fec!E19)</f>
        <v>0.58426222814656792</v>
      </c>
      <c r="F19" s="78">
        <f>IF(RES_hh_tes!F19=0,"",RES_hh_tes!F19/RES_hh_fec!F19)</f>
        <v>0.58910350525859101</v>
      </c>
      <c r="G19" s="78">
        <f>IF(RES_hh_tes!G19=0,"",RES_hh_tes!G19/RES_hh_fec!G19)</f>
        <v>0.59451075503964579</v>
      </c>
      <c r="H19" s="78">
        <f>IF(RES_hh_tes!H19=0,"",RES_hh_tes!H19/RES_hh_fec!H19)</f>
        <v>0.60023062784493031</v>
      </c>
      <c r="I19" s="78">
        <f>IF(RES_hh_tes!I19=0,"",RES_hh_tes!I19/RES_hh_fec!I19)</f>
        <v>0.60335635709577617</v>
      </c>
      <c r="J19" s="78">
        <f>IF(RES_hh_tes!J19=0,"",RES_hh_tes!J19/RES_hh_fec!J19)</f>
        <v>0.60512274141900213</v>
      </c>
      <c r="K19" s="78">
        <f>IF(RES_hh_tes!K19=0,"",RES_hh_tes!K19/RES_hh_fec!K19)</f>
        <v>0.60844162947409541</v>
      </c>
      <c r="L19" s="78">
        <f>IF(RES_hh_tes!L19=0,"",RES_hh_tes!L19/RES_hh_fec!L19)</f>
        <v>0.61275688600883882</v>
      </c>
      <c r="M19" s="78">
        <f>IF(RES_hh_tes!M19=0,"",RES_hh_tes!M19/RES_hh_fec!M19)</f>
        <v>0.61939473130317391</v>
      </c>
      <c r="N19" s="78">
        <f>IF(RES_hh_tes!N19=0,"",RES_hh_tes!N19/RES_hh_fec!N19)</f>
        <v>0.6285682360159065</v>
      </c>
      <c r="O19" s="78">
        <f>IF(RES_hh_tes!O19=0,"",RES_hh_tes!O19/RES_hh_fec!O19)</f>
        <v>0.6426415738781589</v>
      </c>
      <c r="P19" s="78">
        <f>IF(RES_hh_tes!P19=0,"",RES_hh_tes!P19/RES_hh_fec!P19)</f>
        <v>0.65713170187150116</v>
      </c>
      <c r="Q19" s="78">
        <f>IF(RES_hh_tes!Q19=0,"",RES_hh_tes!Q19/RES_hh_fec!Q19)</f>
        <v>0.67443603181913692</v>
      </c>
      <c r="R19" s="78">
        <f>IF(RES_hh_tes!R19=0,"",RES_hh_tes!R19/RES_hh_fec!R19)</f>
        <v>0.69663471744305361</v>
      </c>
      <c r="S19" s="78">
        <f>IF(RES_hh_tes!S19=0,"",RES_hh_tes!S19/RES_hh_fec!S19)</f>
        <v>0.71869250024036369</v>
      </c>
      <c r="T19" s="78">
        <f>IF(RES_hh_tes!T19=0,"",RES_hh_tes!T19/RES_hh_fec!T19)</f>
        <v>0.74079909292094026</v>
      </c>
      <c r="U19" s="78">
        <f>IF(RES_hh_tes!U19=0,"",RES_hh_tes!U19/RES_hh_fec!U19)</f>
        <v>0.76067880229213858</v>
      </c>
      <c r="V19" s="78">
        <f>IF(RES_hh_tes!V19=0,"",RES_hh_tes!V19/RES_hh_fec!V19)</f>
        <v>0.77946629874667128</v>
      </c>
      <c r="W19" s="78">
        <f>IF(RES_hh_tes!W19=0,"",RES_hh_tes!W19/RES_hh_fec!W19)</f>
        <v>0.79560295840552886</v>
      </c>
      <c r="X19" s="78">
        <f>IF(RES_hh_tes!X19=0,"",RES_hh_tes!X19/RES_hh_fec!X19)</f>
        <v>0.80838852721504495</v>
      </c>
      <c r="Y19" s="78">
        <f>IF(RES_hh_tes!Y19=0,"",RES_hh_tes!Y19/RES_hh_fec!Y19)</f>
        <v>0.8192152451054272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0.51573702158026757</v>
      </c>
      <c r="C20" s="78">
        <f>IF(RES_hh_tes!C20=0,"",RES_hh_tes!C20/RES_hh_fec!C20)</f>
        <v>0.51845202005603841</v>
      </c>
      <c r="D20" s="78">
        <f>IF(RES_hh_tes!D20=0,"",RES_hh_tes!D20/RES_hh_fec!D20)</f>
        <v>0.521013229048368</v>
      </c>
      <c r="E20" s="78">
        <f>IF(RES_hh_tes!E20=0,"",RES_hh_tes!E20/RES_hh_fec!E20)</f>
        <v>0.52345775642042192</v>
      </c>
      <c r="F20" s="78">
        <f>IF(RES_hh_tes!F20=0,"",RES_hh_tes!F20/RES_hh_fec!F20)</f>
        <v>0.52544190429091586</v>
      </c>
      <c r="G20" s="78">
        <f>IF(RES_hh_tes!G20=0,"",RES_hh_tes!G20/RES_hh_fec!G20)</f>
        <v>0.52831585412134485</v>
      </c>
      <c r="H20" s="78">
        <f>IF(RES_hh_tes!H20=0,"",RES_hh_tes!H20/RES_hh_fec!H20)</f>
        <v>0.53067716787025165</v>
      </c>
      <c r="I20" s="78">
        <f>IF(RES_hh_tes!I20=0,"",RES_hh_tes!I20/RES_hh_fec!I20)</f>
        <v>0.53418055989775048</v>
      </c>
      <c r="J20" s="78">
        <f>IF(RES_hh_tes!J20=0,"",RES_hh_tes!J20/RES_hh_fec!J20)</f>
        <v>0.538248277635059</v>
      </c>
      <c r="K20" s="78">
        <f>IF(RES_hh_tes!K20=0,"",RES_hh_tes!K20/RES_hh_fec!K20)</f>
        <v>0.54249974284640534</v>
      </c>
      <c r="L20" s="78">
        <f>IF(RES_hh_tes!L20=0,"",RES_hh_tes!L20/RES_hh_fec!L20)</f>
        <v>0.5463436130457221</v>
      </c>
      <c r="M20" s="78">
        <f>IF(RES_hh_tes!M20=0,"",RES_hh_tes!M20/RES_hh_fec!M20)</f>
        <v>0.55016823830748673</v>
      </c>
      <c r="N20" s="78">
        <f>IF(RES_hh_tes!N20=0,"",RES_hh_tes!N20/RES_hh_fec!N20)</f>
        <v>0.55608377022918165</v>
      </c>
      <c r="O20" s="78">
        <f>IF(RES_hh_tes!O20=0,"",RES_hh_tes!O20/RES_hh_fec!O20)</f>
        <v>0.56262452698796928</v>
      </c>
      <c r="P20" s="78">
        <f>IF(RES_hh_tes!P20=0,"",RES_hh_tes!P20/RES_hh_fec!P20)</f>
        <v>0.56758041079662258</v>
      </c>
      <c r="Q20" s="78">
        <f>IF(RES_hh_tes!Q20=0,"",RES_hh_tes!Q20/RES_hh_fec!Q20)</f>
        <v>0.5782972725353831</v>
      </c>
      <c r="R20" s="78">
        <f>IF(RES_hh_tes!R20=0,"",RES_hh_tes!R20/RES_hh_fec!R20)</f>
        <v>0.59358243031556923</v>
      </c>
      <c r="S20" s="78">
        <f>IF(RES_hh_tes!S20=0,"",RES_hh_tes!S20/RES_hh_fec!S20)</f>
        <v>0.61296225007560712</v>
      </c>
      <c r="T20" s="78">
        <f>IF(RES_hh_tes!T20=0,"",RES_hh_tes!T20/RES_hh_fec!T20)</f>
        <v>0.63116658648253887</v>
      </c>
      <c r="U20" s="78">
        <f>IF(RES_hh_tes!U20=0,"",RES_hh_tes!U20/RES_hh_fec!U20)</f>
        <v>0.65033362522092053</v>
      </c>
      <c r="V20" s="78">
        <f>IF(RES_hh_tes!V20=0,"",RES_hh_tes!V20/RES_hh_fec!V20)</f>
        <v>0.66856278896163834</v>
      </c>
      <c r="W20" s="78">
        <f>IF(RES_hh_tes!W20=0,"",RES_hh_tes!W20/RES_hh_fec!W20)</f>
        <v>0.68451243731558042</v>
      </c>
      <c r="X20" s="78">
        <f>IF(RES_hh_tes!X20=0,"",RES_hh_tes!X20/RES_hh_fec!X20)</f>
        <v>0.70095643329858215</v>
      </c>
      <c r="Y20" s="78">
        <f>IF(RES_hh_tes!Y20=0,"",RES_hh_tes!Y20/RES_hh_fec!Y20)</f>
        <v>0.71998594383109904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0.53406309629048354</v>
      </c>
      <c r="C21" s="78">
        <f>IF(RES_hh_tes!C21=0,"",RES_hh_tes!C21/RES_hh_fec!C21)</f>
        <v>0.53942677262070193</v>
      </c>
      <c r="D21" s="78">
        <f>IF(RES_hh_tes!D21=0,"",RES_hh_tes!D21/RES_hh_fec!D21)</f>
        <v>0.54661564800586793</v>
      </c>
      <c r="E21" s="78">
        <f>IF(RES_hh_tes!E21=0,"",RES_hh_tes!E21/RES_hh_fec!E21)</f>
        <v>0.55425929680675501</v>
      </c>
      <c r="F21" s="78">
        <f>IF(RES_hh_tes!F21=0,"",RES_hh_tes!F21/RES_hh_fec!F21)</f>
        <v>0.56171887302320811</v>
      </c>
      <c r="G21" s="78">
        <f>IF(RES_hh_tes!G21=0,"",RES_hh_tes!G21/RES_hh_fec!G21)</f>
        <v>0.56812942588897453</v>
      </c>
      <c r="H21" s="78">
        <f>IF(RES_hh_tes!H21=0,"",RES_hh_tes!H21/RES_hh_fec!H21)</f>
        <v>0.5749395243499742</v>
      </c>
      <c r="I21" s="78">
        <f>IF(RES_hh_tes!I21=0,"",RES_hh_tes!I21/RES_hh_fec!I21)</f>
        <v>0.58157286085875304</v>
      </c>
      <c r="J21" s="78">
        <f>IF(RES_hh_tes!J21=0,"",RES_hh_tes!J21/RES_hh_fec!J21)</f>
        <v>0.58976911514963204</v>
      </c>
      <c r="K21" s="78">
        <f>IF(RES_hh_tes!K21=0,"",RES_hh_tes!K21/RES_hh_fec!K21)</f>
        <v>0.59777665758217624</v>
      </c>
      <c r="L21" s="78">
        <f>IF(RES_hh_tes!L21=0,"",RES_hh_tes!L21/RES_hh_fec!L21)</f>
        <v>0.60736705466583885</v>
      </c>
      <c r="M21" s="78">
        <f>IF(RES_hh_tes!M21=0,"",RES_hh_tes!M21/RES_hh_fec!M21)</f>
        <v>0.61695485111180048</v>
      </c>
      <c r="N21" s="78">
        <f>IF(RES_hh_tes!N21=0,"",RES_hh_tes!N21/RES_hh_fec!N21)</f>
        <v>0.6303770436997912</v>
      </c>
      <c r="O21" s="78">
        <f>IF(RES_hh_tes!O21=0,"",RES_hh_tes!O21/RES_hh_fec!O21)</f>
        <v>0.64316483170461503</v>
      </c>
      <c r="P21" s="78">
        <f>IF(RES_hh_tes!P21=0,"",RES_hh_tes!P21/RES_hh_fec!P21)</f>
        <v>0.64988404151692747</v>
      </c>
      <c r="Q21" s="78">
        <f>IF(RES_hh_tes!Q21=0,"",RES_hh_tes!Q21/RES_hh_fec!Q21)</f>
        <v>0.6574290663885296</v>
      </c>
      <c r="R21" s="78">
        <f>IF(RES_hh_tes!R21=0,"",RES_hh_tes!R21/RES_hh_fec!R21)</f>
        <v>0.66824336270997864</v>
      </c>
      <c r="S21" s="78">
        <f>IF(RES_hh_tes!S21=0,"",RES_hh_tes!S21/RES_hh_fec!S21)</f>
        <v>0.68433636094290051</v>
      </c>
      <c r="T21" s="78">
        <f>IF(RES_hh_tes!T21=0,"",RES_hh_tes!T21/RES_hh_fec!T21)</f>
        <v>0.70149286198056326</v>
      </c>
      <c r="U21" s="78">
        <f>IF(RES_hh_tes!U21=0,"",RES_hh_tes!U21/RES_hh_fec!U21)</f>
        <v>0.7186247449359956</v>
      </c>
      <c r="V21" s="78">
        <f>IF(RES_hh_tes!V21=0,"",RES_hh_tes!V21/RES_hh_fec!V21)</f>
        <v>0.73434438501024668</v>
      </c>
      <c r="W21" s="78">
        <f>IF(RES_hh_tes!W21=0,"",RES_hh_tes!W21/RES_hh_fec!W21)</f>
        <v>0.7513773648295432</v>
      </c>
      <c r="X21" s="78">
        <f>IF(RES_hh_tes!X21=0,"",RES_hh_tes!X21/RES_hh_fec!X21)</f>
        <v>0.76686578107533176</v>
      </c>
      <c r="Y21" s="78">
        <f>IF(RES_hh_tes!Y21=0,"",RES_hh_tes!Y21/RES_hh_fec!Y21)</f>
        <v>0.78203577579450712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0.46670661987536838</v>
      </c>
      <c r="C22" s="78">
        <f>IF(RES_hh_tes!C22=0,"",RES_hh_tes!C22/RES_hh_fec!C22)</f>
        <v>0.47149394688234664</v>
      </c>
      <c r="D22" s="78">
        <f>IF(RES_hh_tes!D22=0,"",RES_hh_tes!D22/RES_hh_fec!D22)</f>
        <v>0.47696200350843265</v>
      </c>
      <c r="E22" s="78">
        <f>IF(RES_hh_tes!E22=0,"",RES_hh_tes!E22/RES_hh_fec!E22)</f>
        <v>0.48257485797427274</v>
      </c>
      <c r="F22" s="78">
        <f>IF(RES_hh_tes!F22=0,"",RES_hh_tes!F22/RES_hh_fec!F22)</f>
        <v>0.49356642616060087</v>
      </c>
      <c r="G22" s="78">
        <f>IF(RES_hh_tes!G22=0,"",RES_hh_tes!G22/RES_hh_fec!G22)</f>
        <v>0.51658224649622619</v>
      </c>
      <c r="H22" s="78">
        <f>IF(RES_hh_tes!H22=0,"",RES_hh_tes!H22/RES_hh_fec!H22)</f>
        <v>0.5441730478300244</v>
      </c>
      <c r="I22" s="78">
        <f>IF(RES_hh_tes!I22=0,"",RES_hh_tes!I22/RES_hh_fec!I22)</f>
        <v>0.57887459979126843</v>
      </c>
      <c r="J22" s="78">
        <f>IF(RES_hh_tes!J22=0,"",RES_hh_tes!J22/RES_hh_fec!J22)</f>
        <v>0.60430561035644415</v>
      </c>
      <c r="K22" s="78">
        <f>IF(RES_hh_tes!K22=0,"",RES_hh_tes!K22/RES_hh_fec!K22)</f>
        <v>0.63302424231797916</v>
      </c>
      <c r="L22" s="78">
        <f>IF(RES_hh_tes!L22=0,"",RES_hh_tes!L22/RES_hh_fec!L22)</f>
        <v>0.65532737407473063</v>
      </c>
      <c r="M22" s="78">
        <f>IF(RES_hh_tes!M22=0,"",RES_hh_tes!M22/RES_hh_fec!M22)</f>
        <v>0.67820040054843189</v>
      </c>
      <c r="N22" s="78">
        <f>IF(RES_hh_tes!N22=0,"",RES_hh_tes!N22/RES_hh_fec!N22)</f>
        <v>0.70002256673521601</v>
      </c>
      <c r="O22" s="78">
        <f>IF(RES_hh_tes!O22=0,"",RES_hh_tes!O22/RES_hh_fec!O22)</f>
        <v>0.71539142892244478</v>
      </c>
      <c r="P22" s="78">
        <f>IF(RES_hh_tes!P22=0,"",RES_hh_tes!P22/RES_hh_fec!P22)</f>
        <v>0.72170159499276698</v>
      </c>
      <c r="Q22" s="78">
        <f>IF(RES_hh_tes!Q22=0,"",RES_hh_tes!Q22/RES_hh_fec!Q22)</f>
        <v>0.72829782516469299</v>
      </c>
      <c r="R22" s="78">
        <f>IF(RES_hh_tes!R22=0,"",RES_hh_tes!R22/RES_hh_fec!R22)</f>
        <v>0.73256399525156801</v>
      </c>
      <c r="S22" s="78">
        <f>IF(RES_hh_tes!S22=0,"",RES_hh_tes!S22/RES_hh_fec!S22)</f>
        <v>0.73775991365846294</v>
      </c>
      <c r="T22" s="78">
        <f>IF(RES_hh_tes!T22=0,"",RES_hh_tes!T22/RES_hh_fec!T22)</f>
        <v>0.74498324074087297</v>
      </c>
      <c r="U22" s="78">
        <f>IF(RES_hh_tes!U22=0,"",RES_hh_tes!U22/RES_hh_fec!U22)</f>
        <v>0.75298271759636359</v>
      </c>
      <c r="V22" s="78">
        <f>IF(RES_hh_tes!V22=0,"",RES_hh_tes!V22/RES_hh_fec!V22)</f>
        <v>0.76290653746902048</v>
      </c>
      <c r="W22" s="78">
        <f>IF(RES_hh_tes!W22=0,"",RES_hh_tes!W22/RES_hh_fec!W22)</f>
        <v>0.7803335368660903</v>
      </c>
      <c r="X22" s="78">
        <f>IF(RES_hh_tes!X22=0,"",RES_hh_tes!X22/RES_hh_fec!X22)</f>
        <v>0.80392592328230816</v>
      </c>
      <c r="Y22" s="78">
        <f>IF(RES_hh_tes!Y22=0,"",RES_hh_tes!Y22/RES_hh_fec!Y22)</f>
        <v>0.82490603412578567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X24" s="78" t="str">
        <f>IF(RES_hh_tes!X24=0,"",RES_hh_tes!X24/RES_hh_fec!X24)</f>
        <v/>
      </c>
      <c r="Y24" s="78" t="str">
        <f>IF(RES_hh_tes!Y24=0,"",RES_hh_tes!Y24/RES_hh_fec!Y24)</f>
        <v/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0.6456112699206884</v>
      </c>
      <c r="C25" s="79">
        <f>IF(RES_hh_tes!C25=0,"",RES_hh_tes!C25/RES_hh_fec!C25)</f>
        <v>0.64852288272338199</v>
      </c>
      <c r="D25" s="79">
        <f>IF(RES_hh_tes!D25=0,"",RES_hh_tes!D25/RES_hh_fec!D25)</f>
        <v>0.65167298700729126</v>
      </c>
      <c r="E25" s="79">
        <f>IF(RES_hh_tes!E25=0,"",RES_hh_tes!E25/RES_hh_fec!E25)</f>
        <v>0.65526215737767446</v>
      </c>
      <c r="F25" s="79">
        <f>IF(RES_hh_tes!F25=0,"",RES_hh_tes!F25/RES_hh_fec!F25)</f>
        <v>0.65925991452451171</v>
      </c>
      <c r="G25" s="79">
        <f>IF(RES_hh_tes!G25=0,"",RES_hh_tes!G25/RES_hh_fec!G25)</f>
        <v>0.66351115077211453</v>
      </c>
      <c r="H25" s="79">
        <f>IF(RES_hh_tes!H25=0,"",RES_hh_tes!H25/RES_hh_fec!H25)</f>
        <v>0.66803559431895554</v>
      </c>
      <c r="I25" s="79">
        <f>IF(RES_hh_tes!I25=0,"",RES_hh_tes!I25/RES_hh_fec!I25)</f>
        <v>0.67023181834924372</v>
      </c>
      <c r="J25" s="79">
        <f>IF(RES_hh_tes!J25=0,"",RES_hh_tes!J25/RES_hh_fec!J25)</f>
        <v>0.67109822290063681</v>
      </c>
      <c r="K25" s="79">
        <f>IF(RES_hh_tes!K25=0,"",RES_hh_tes!K25/RES_hh_fec!K25)</f>
        <v>0.67268643817391516</v>
      </c>
      <c r="L25" s="79">
        <f>IF(RES_hh_tes!L25=0,"",RES_hh_tes!L25/RES_hh_fec!L25)</f>
        <v>0.67430018378591361</v>
      </c>
      <c r="M25" s="79">
        <f>IF(RES_hh_tes!M25=0,"",RES_hh_tes!M25/RES_hh_fec!M25)</f>
        <v>0.67721710076243768</v>
      </c>
      <c r="N25" s="79">
        <f>IF(RES_hh_tes!N25=0,"",RES_hh_tes!N25/RES_hh_fec!N25)</f>
        <v>0.68181480107718795</v>
      </c>
      <c r="O25" s="79">
        <f>IF(RES_hh_tes!O25=0,"",RES_hh_tes!O25/RES_hh_fec!O25)</f>
        <v>0.6874981998519607</v>
      </c>
      <c r="P25" s="79">
        <f>IF(RES_hh_tes!P25=0,"",RES_hh_tes!P25/RES_hh_fec!P25)</f>
        <v>0.69341131337340134</v>
      </c>
      <c r="Q25" s="79">
        <f>IF(RES_hh_tes!Q25=0,"",RES_hh_tes!Q25/RES_hh_fec!Q25)</f>
        <v>0.69927868593049602</v>
      </c>
      <c r="R25" s="79">
        <f>IF(RES_hh_tes!R25=0,"",RES_hh_tes!R25/RES_hh_fec!R25)</f>
        <v>0.70642813235990642</v>
      </c>
      <c r="S25" s="79">
        <f>IF(RES_hh_tes!S25=0,"",RES_hh_tes!S25/RES_hh_fec!S25)</f>
        <v>0.71674350494063299</v>
      </c>
      <c r="T25" s="79">
        <f>IF(RES_hh_tes!T25=0,"",RES_hh_tes!T25/RES_hh_fec!T25)</f>
        <v>0.72895157960050383</v>
      </c>
      <c r="U25" s="79">
        <f>IF(RES_hh_tes!U25=0,"",RES_hh_tes!U25/RES_hh_fec!U25)</f>
        <v>0.74384895454078581</v>
      </c>
      <c r="V25" s="79">
        <f>IF(RES_hh_tes!V25=0,"",RES_hh_tes!V25/RES_hh_fec!V25)</f>
        <v>0.75830877998255619</v>
      </c>
      <c r="W25" s="79">
        <f>IF(RES_hh_tes!W25=0,"",RES_hh_tes!W25/RES_hh_fec!W25)</f>
        <v>0.76983469228959411</v>
      </c>
      <c r="X25" s="79">
        <f>IF(RES_hh_tes!X25=0,"",RES_hh_tes!X25/RES_hh_fec!X25)</f>
        <v>0.77909267500729351</v>
      </c>
      <c r="Y25" s="79">
        <f>IF(RES_hh_tes!Y25=0,"",RES_hh_tes!Y25/RES_hh_fec!Y25)</f>
        <v>0.78819542680684607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1.0000000000000002</v>
      </c>
      <c r="C26" s="81">
        <f>IF(RES_hh_tes!C26=0,"",RES_hh_tes!C26/RES_hh_fec!C26)</f>
        <v>1.0000000000000002</v>
      </c>
      <c r="D26" s="81">
        <f>IF(RES_hh_tes!D26=0,"",RES_hh_tes!D26/RES_hh_fec!D26)</f>
        <v>0.99999999999999933</v>
      </c>
      <c r="E26" s="81">
        <f>IF(RES_hh_tes!E26=0,"",RES_hh_tes!E26/RES_hh_fec!E26)</f>
        <v>1</v>
      </c>
      <c r="F26" s="81">
        <f>IF(RES_hh_tes!F26=0,"",RES_hh_tes!F26/RES_hh_fec!F26)</f>
        <v>0.99999999999999967</v>
      </c>
      <c r="G26" s="81">
        <f>IF(RES_hh_tes!G26=0,"",RES_hh_tes!G26/RES_hh_fec!G26)</f>
        <v>1.0000000000000007</v>
      </c>
      <c r="H26" s="81">
        <f>IF(RES_hh_tes!H26=0,"",RES_hh_tes!H26/RES_hh_fec!H26)</f>
        <v>0.99999999999999856</v>
      </c>
      <c r="I26" s="81">
        <f>IF(RES_hh_tes!I26=0,"",RES_hh_tes!I26/RES_hh_fec!I26)</f>
        <v>1.0000000000000004</v>
      </c>
      <c r="J26" s="81">
        <f>IF(RES_hh_tes!J26=0,"",RES_hh_tes!J26/RES_hh_fec!J26)</f>
        <v>0.99999999999999956</v>
      </c>
      <c r="K26" s="81">
        <f>IF(RES_hh_tes!K26=0,"",RES_hh_tes!K26/RES_hh_fec!K26)</f>
        <v>1</v>
      </c>
      <c r="L26" s="81">
        <f>IF(RES_hh_tes!L26=0,"",RES_hh_tes!L26/RES_hh_fec!L26)</f>
        <v>1.0000000000000007</v>
      </c>
      <c r="M26" s="81">
        <f>IF(RES_hh_tes!M26=0,"",RES_hh_tes!M26/RES_hh_fec!M26)</f>
        <v>1.0000000000000038</v>
      </c>
      <c r="N26" s="81">
        <f>IF(RES_hh_tes!N26=0,"",RES_hh_tes!N26/RES_hh_fec!N26)</f>
        <v>1</v>
      </c>
      <c r="O26" s="81">
        <f>IF(RES_hh_tes!O26=0,"",RES_hh_tes!O26/RES_hh_fec!O26)</f>
        <v>1.0000000000000002</v>
      </c>
      <c r="P26" s="81">
        <f>IF(RES_hh_tes!P26=0,"",RES_hh_tes!P26/RES_hh_fec!P26)</f>
        <v>0.99999999999999778</v>
      </c>
      <c r="Q26" s="81">
        <f>IF(RES_hh_tes!Q26=0,"",RES_hh_tes!Q26/RES_hh_fec!Q26)</f>
        <v>1.0000000000000009</v>
      </c>
      <c r="R26" s="81">
        <f>IF(RES_hh_tes!R26=0,"",RES_hh_tes!R26/RES_hh_fec!R26)</f>
        <v>1.000000000000004</v>
      </c>
      <c r="S26" s="81">
        <f>IF(RES_hh_tes!S26=0,"",RES_hh_tes!S26/RES_hh_fec!S26)</f>
        <v>1.0000000000000098</v>
      </c>
      <c r="T26" s="81">
        <f>IF(RES_hh_tes!T26=0,"",RES_hh_tes!T26/RES_hh_fec!T26)</f>
        <v>1.0000000000000018</v>
      </c>
      <c r="U26" s="81">
        <f>IF(RES_hh_tes!U26=0,"",RES_hh_tes!U26/RES_hh_fec!U26)</f>
        <v>0.99999999999999811</v>
      </c>
      <c r="V26" s="81">
        <f>IF(RES_hh_tes!V26=0,"",RES_hh_tes!V26/RES_hh_fec!V26)</f>
        <v>1.0000000000000062</v>
      </c>
      <c r="W26" s="81">
        <f>IF(RES_hh_tes!W26=0,"",RES_hh_tes!W26/RES_hh_fec!W26)</f>
        <v>1.000000000000004</v>
      </c>
      <c r="X26" s="81">
        <f>IF(RES_hh_tes!X26=0,"",RES_hh_tes!X26/RES_hh_fec!X26)</f>
        <v>1.0000000000000011</v>
      </c>
      <c r="Y26" s="81">
        <f>IF(RES_hh_tes!Y26=0,"",RES_hh_tes!Y26/RES_hh_fec!Y26)</f>
        <v>0.99999999999999778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0.71106458856142118</v>
      </c>
      <c r="C27" s="70">
        <f>IF(RES_hh_tes!C27=0,"",RES_hh_tes!C27/RES_hh_fec!C27)</f>
        <v>0.71209894998398249</v>
      </c>
      <c r="D27" s="70">
        <f>IF(RES_hh_tes!D27=0,"",RES_hh_tes!D27/RES_hh_fec!D27)</f>
        <v>0.71407675332819776</v>
      </c>
      <c r="E27" s="70">
        <f>IF(RES_hh_tes!E27=0,"",RES_hh_tes!E27/RES_hh_fec!E27)</f>
        <v>0.71414815967958822</v>
      </c>
      <c r="F27" s="70">
        <f>IF(RES_hh_tes!F27=0,"",RES_hh_tes!F27/RES_hh_fec!F27)</f>
        <v>0.71430769128832972</v>
      </c>
      <c r="G27" s="70">
        <f>IF(RES_hh_tes!G27=0,"",RES_hh_tes!G27/RES_hh_fec!G27)</f>
        <v>0.71796346192667626</v>
      </c>
      <c r="H27" s="70">
        <f>IF(RES_hh_tes!H27=0,"",RES_hh_tes!H27/RES_hh_fec!H27)</f>
        <v>0.71964264381960341</v>
      </c>
      <c r="I27" s="70">
        <f>IF(RES_hh_tes!I27=0,"",RES_hh_tes!I27/RES_hh_fec!I27)</f>
        <v>0.72252761020548384</v>
      </c>
      <c r="J27" s="70">
        <f>IF(RES_hh_tes!J27=0,"",RES_hh_tes!J27/RES_hh_fec!J27)</f>
        <v>0.72270603264357824</v>
      </c>
      <c r="K27" s="70">
        <f>IF(RES_hh_tes!K27=0,"",RES_hh_tes!K27/RES_hh_fec!K27)</f>
        <v>0.72522259119514043</v>
      </c>
      <c r="L27" s="70">
        <f>IF(RES_hh_tes!L27=0,"",RES_hh_tes!L27/RES_hh_fec!L27)</f>
        <v>0.72396025496814498</v>
      </c>
      <c r="M27" s="70">
        <f>IF(RES_hh_tes!M27=0,"",RES_hh_tes!M27/RES_hh_fec!M27)</f>
        <v>0.7254415712105059</v>
      </c>
      <c r="N27" s="70">
        <f>IF(RES_hh_tes!N27=0,"",RES_hh_tes!N27/RES_hh_fec!N27)</f>
        <v>0.72812282459511002</v>
      </c>
      <c r="O27" s="70">
        <f>IF(RES_hh_tes!O27=0,"",RES_hh_tes!O27/RES_hh_fec!O27)</f>
        <v>0.72905552247298877</v>
      </c>
      <c r="P27" s="70">
        <f>IF(RES_hh_tes!P27=0,"",RES_hh_tes!P27/RES_hh_fec!P27)</f>
        <v>0.73262328385580222</v>
      </c>
      <c r="Q27" s="70">
        <f>IF(RES_hh_tes!Q27=0,"",RES_hh_tes!Q27/RES_hh_fec!Q27)</f>
        <v>0.73702596135034515</v>
      </c>
      <c r="R27" s="70">
        <f>IF(RES_hh_tes!R27=0,"",RES_hh_tes!R27/RES_hh_fec!R27)</f>
        <v>0.74201598279339753</v>
      </c>
      <c r="S27" s="70">
        <f>IF(RES_hh_tes!S27=0,"",RES_hh_tes!S27/RES_hh_fec!S27)</f>
        <v>0.74866097952385546</v>
      </c>
      <c r="T27" s="70">
        <f>IF(RES_hh_tes!T27=0,"",RES_hh_tes!T27/RES_hh_fec!T27)</f>
        <v>0.75768239558079498</v>
      </c>
      <c r="U27" s="70">
        <f>IF(RES_hh_tes!U27=0,"",RES_hh_tes!U27/RES_hh_fec!U27)</f>
        <v>0.76872945000162063</v>
      </c>
      <c r="V27" s="70">
        <f>IF(RES_hh_tes!V27=0,"",RES_hh_tes!V27/RES_hh_fec!V27)</f>
        <v>0.78334519928789148</v>
      </c>
      <c r="W27" s="70">
        <f>IF(RES_hh_tes!W27=0,"",RES_hh_tes!W27/RES_hh_fec!W27)</f>
        <v>0.79541567997444718</v>
      </c>
      <c r="X27" s="70">
        <f>IF(RES_hh_tes!X27=0,"",RES_hh_tes!X27/RES_hh_fec!X27)</f>
        <v>0.8025082762411978</v>
      </c>
      <c r="Y27" s="70">
        <f>IF(RES_hh_tes!Y27=0,"",RES_hh_tes!Y27/RES_hh_fec!Y27)</f>
        <v>0.81724846766850345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0.57993469817406718</v>
      </c>
      <c r="C29" s="78">
        <f>IF(RES_hh_tes!C29=0,"",RES_hh_tes!C29/RES_hh_fec!C29)</f>
        <v>0.58094490282741162</v>
      </c>
      <c r="D29" s="78">
        <f>IF(RES_hh_tes!D29=0,"",RES_hh_tes!D29/RES_hh_fec!D29)</f>
        <v>0.58204520487791267</v>
      </c>
      <c r="E29" s="78">
        <f>IF(RES_hh_tes!E29=0,"",RES_hh_tes!E29/RES_hh_fec!E29)</f>
        <v>0.58324966788488752</v>
      </c>
      <c r="F29" s="78">
        <f>IF(RES_hh_tes!F29=0,"",RES_hh_tes!F29/RES_hh_fec!F29)</f>
        <v>0.5845558450141719</v>
      </c>
      <c r="G29" s="78">
        <f>IF(RES_hh_tes!G29=0,"",RES_hh_tes!G29/RES_hh_fec!G29)</f>
        <v>0.58600750150078573</v>
      </c>
      <c r="H29" s="78">
        <f>IF(RES_hh_tes!H29=0,"",RES_hh_tes!H29/RES_hh_fec!H29)</f>
        <v>0.58752242047425629</v>
      </c>
      <c r="I29" s="78">
        <f>IF(RES_hh_tes!I29=0,"",RES_hh_tes!I29/RES_hh_fec!I29)</f>
        <v>0.58830958512700726</v>
      </c>
      <c r="J29" s="78">
        <f>IF(RES_hh_tes!J29=0,"",RES_hh_tes!J29/RES_hh_fec!J29)</f>
        <v>0.58870977404083258</v>
      </c>
      <c r="K29" s="78">
        <f>IF(RES_hh_tes!K29=0,"",RES_hh_tes!K29/RES_hh_fec!K29)</f>
        <v>0.58926593110655157</v>
      </c>
      <c r="L29" s="78">
        <f>IF(RES_hh_tes!L29=0,"",RES_hh_tes!L29/RES_hh_fec!L29)</f>
        <v>0.5898614729610846</v>
      </c>
      <c r="M29" s="78">
        <f>IF(RES_hh_tes!M29=0,"",RES_hh_tes!M29/RES_hh_fec!M29)</f>
        <v>0.59045462306229102</v>
      </c>
      <c r="N29" s="78">
        <f>IF(RES_hh_tes!N29=0,"",RES_hh_tes!N29/RES_hh_fec!N29)</f>
        <v>0.59101057484232611</v>
      </c>
      <c r="O29" s="78">
        <f>IF(RES_hh_tes!O29=0,"",RES_hh_tes!O29/RES_hh_fec!O29)</f>
        <v>0.59148450576864009</v>
      </c>
      <c r="P29" s="78">
        <f>IF(RES_hh_tes!P29=0,"",RES_hh_tes!P29/RES_hh_fec!P29)</f>
        <v>0.59180131200254837</v>
      </c>
      <c r="Q29" s="78">
        <f>IF(RES_hh_tes!Q29=0,"",RES_hh_tes!Q29/RES_hh_fec!Q29)</f>
        <v>0.59238686418411357</v>
      </c>
      <c r="R29" s="78">
        <f>IF(RES_hh_tes!R29=0,"",RES_hh_tes!R29/RES_hh_fec!R29)</f>
        <v>0.59398935477875858</v>
      </c>
      <c r="S29" s="78">
        <f>IF(RES_hh_tes!S29=0,"",RES_hh_tes!S29/RES_hh_fec!S29)</f>
        <v>0.59644418080976225</v>
      </c>
      <c r="T29" s="78">
        <f>IF(RES_hh_tes!T29=0,"",RES_hh_tes!T29/RES_hh_fec!T29)</f>
        <v>0.59915665941536422</v>
      </c>
      <c r="U29" s="78">
        <f>IF(RES_hh_tes!U29=0,"",RES_hh_tes!U29/RES_hh_fec!U29)</f>
        <v>0.60241302926354701</v>
      </c>
      <c r="V29" s="78">
        <f>IF(RES_hh_tes!V29=0,"",RES_hh_tes!V29/RES_hh_fec!V29)</f>
        <v>0.60620131653645404</v>
      </c>
      <c r="W29" s="78">
        <f>IF(RES_hh_tes!W29=0,"",RES_hh_tes!W29/RES_hh_fec!W29)</f>
        <v>0.6104668396598838</v>
      </c>
      <c r="X29" s="78">
        <f>IF(RES_hh_tes!X29=0,"",RES_hh_tes!X29/RES_hh_fec!X29)</f>
        <v>0.61433677000157128</v>
      </c>
      <c r="Y29" s="78">
        <f>IF(RES_hh_tes!Y29=0,"",RES_hh_tes!Y29/RES_hh_fec!Y29)</f>
        <v>0.6185570399505198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0.57903205975813654</v>
      </c>
      <c r="C30" s="78">
        <f>IF(RES_hh_tes!C30=0,"",RES_hh_tes!C30/RES_hh_fec!C30)</f>
        <v>0.58023632504635148</v>
      </c>
      <c r="D30" s="78">
        <f>IF(RES_hh_tes!D30=0,"",RES_hh_tes!D30/RES_hh_fec!D30)</f>
        <v>0.58166258758324552</v>
      </c>
      <c r="E30" s="78">
        <f>IF(RES_hh_tes!E30=0,"",RES_hh_tes!E30/RES_hh_fec!E30)</f>
        <v>0.58309785846223905</v>
      </c>
      <c r="F30" s="78">
        <f>IF(RES_hh_tes!F30=0,"",RES_hh_tes!F30/RES_hh_fec!F30)</f>
        <v>0.58448682520343154</v>
      </c>
      <c r="G30" s="78">
        <f>IF(RES_hh_tes!G30=0,"",RES_hh_tes!G30/RES_hh_fec!G30)</f>
        <v>0.58580453811082422</v>
      </c>
      <c r="H30" s="78">
        <f>IF(RES_hh_tes!H30=0,"",RES_hh_tes!H30/RES_hh_fec!H30)</f>
        <v>0.58721070367436123</v>
      </c>
      <c r="I30" s="78">
        <f>IF(RES_hh_tes!I30=0,"",RES_hh_tes!I30/RES_hh_fec!I30)</f>
        <v>0.5879947561662312</v>
      </c>
      <c r="J30" s="78">
        <f>IF(RES_hh_tes!J30=0,"",RES_hh_tes!J30/RES_hh_fec!J30)</f>
        <v>0.58858212622156492</v>
      </c>
      <c r="K30" s="78">
        <f>IF(RES_hh_tes!K30=0,"",RES_hh_tes!K30/RES_hh_fec!K30)</f>
        <v>0.58933930794785494</v>
      </c>
      <c r="L30" s="78">
        <f>IF(RES_hh_tes!L30=0,"",RES_hh_tes!L30/RES_hh_fec!L30)</f>
        <v>0.59015981787022687</v>
      </c>
      <c r="M30" s="78">
        <f>IF(RES_hh_tes!M30=0,"",RES_hh_tes!M30/RES_hh_fec!M30)</f>
        <v>0.59089105394119967</v>
      </c>
      <c r="N30" s="78">
        <f>IF(RES_hh_tes!N30=0,"",RES_hh_tes!N30/RES_hh_fec!N30)</f>
        <v>0.59153533737266639</v>
      </c>
      <c r="O30" s="78">
        <f>IF(RES_hh_tes!O30=0,"",RES_hh_tes!O30/RES_hh_fec!O30)</f>
        <v>0.59206100829794084</v>
      </c>
      <c r="P30" s="78">
        <f>IF(RES_hh_tes!P30=0,"",RES_hh_tes!P30/RES_hh_fec!P30)</f>
        <v>0.59242278451639563</v>
      </c>
      <c r="Q30" s="78">
        <f>IF(RES_hh_tes!Q30=0,"",RES_hh_tes!Q30/RES_hh_fec!Q30)</f>
        <v>0.59307217627774311</v>
      </c>
      <c r="R30" s="78">
        <f>IF(RES_hh_tes!R30=0,"",RES_hh_tes!R30/RES_hh_fec!R30)</f>
        <v>0.59467238846098225</v>
      </c>
      <c r="S30" s="78">
        <f>IF(RES_hh_tes!S30=0,"",RES_hh_tes!S30/RES_hh_fec!S30)</f>
        <v>0.59778157951569399</v>
      </c>
      <c r="T30" s="78">
        <f>IF(RES_hh_tes!T30=0,"",RES_hh_tes!T30/RES_hh_fec!T30)</f>
        <v>0.60208098228474172</v>
      </c>
      <c r="U30" s="78">
        <f>IF(RES_hh_tes!U30=0,"",RES_hh_tes!U30/RES_hh_fec!U30)</f>
        <v>0.60700572134934605</v>
      </c>
      <c r="V30" s="78">
        <f>IF(RES_hh_tes!V30=0,"",RES_hh_tes!V30/RES_hh_fec!V30)</f>
        <v>0.61207108696311952</v>
      </c>
      <c r="W30" s="78">
        <f>IF(RES_hh_tes!W30=0,"",RES_hh_tes!W30/RES_hh_fec!W30)</f>
        <v>0.61715883598861743</v>
      </c>
      <c r="X30" s="78">
        <f>IF(RES_hh_tes!X30=0,"",RES_hh_tes!X30/RES_hh_fec!X30)</f>
        <v>0.62179552056174914</v>
      </c>
      <c r="Y30" s="78">
        <f>IF(RES_hh_tes!Y30=0,"",RES_hh_tes!Y30/RES_hh_fec!Y30)</f>
        <v>0.62581677571333927</v>
      </c>
      <c r="DA30" s="89" t="s">
        <v>443</v>
      </c>
    </row>
    <row r="31" spans="1:105" ht="12" customHeight="1" x14ac:dyDescent="0.25">
      <c r="A31" s="28" t="s">
        <v>202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X31" s="78" t="str">
        <f>IF(RES_hh_tes!X31=0,"",RES_hh_tes!X31/RES_hh_fec!X31)</f>
        <v/>
      </c>
      <c r="Y31" s="78" t="str">
        <f>IF(RES_hh_tes!Y31=0,"",RES_hh_tes!Y31/RES_hh_fec!Y31)</f>
        <v/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0.73829177341775953</v>
      </c>
      <c r="C32" s="81">
        <f>IF(RES_hh_tes!C32=0,"",RES_hh_tes!C32/RES_hh_fec!C32)</f>
        <v>0.74048021179358436</v>
      </c>
      <c r="D32" s="81">
        <f>IF(RES_hh_tes!D32=0,"",RES_hh_tes!D32/RES_hh_fec!D32)</f>
        <v>0.74281175146281209</v>
      </c>
      <c r="E32" s="81">
        <f>IF(RES_hh_tes!E32=0,"",RES_hh_tes!E32/RES_hh_fec!E32)</f>
        <v>0.74530322194960519</v>
      </c>
      <c r="F32" s="81">
        <f>IF(RES_hh_tes!F32=0,"",RES_hh_tes!F32/RES_hh_fec!F32)</f>
        <v>0.7479385408560687</v>
      </c>
      <c r="G32" s="81">
        <f>IF(RES_hh_tes!G32=0,"",RES_hh_tes!G32/RES_hh_fec!G32)</f>
        <v>0.75100006635055583</v>
      </c>
      <c r="H32" s="81">
        <f>IF(RES_hh_tes!H32=0,"",RES_hh_tes!H32/RES_hh_fec!H32)</f>
        <v>0.7542551118810541</v>
      </c>
      <c r="I32" s="81">
        <f>IF(RES_hh_tes!I32=0,"",RES_hh_tes!I32/RES_hh_fec!I32)</f>
        <v>0.75617745325660957</v>
      </c>
      <c r="J32" s="81">
        <f>IF(RES_hh_tes!J32=0,"",RES_hh_tes!J32/RES_hh_fec!J32)</f>
        <v>0.75742103104782654</v>
      </c>
      <c r="K32" s="81">
        <f>IF(RES_hh_tes!K32=0,"",RES_hh_tes!K32/RES_hh_fec!K32)</f>
        <v>0.75915123335188373</v>
      </c>
      <c r="L32" s="81">
        <f>IF(RES_hh_tes!L32=0,"",RES_hh_tes!L32/RES_hh_fec!L32)</f>
        <v>0.76085056329161527</v>
      </c>
      <c r="M32" s="81">
        <f>IF(RES_hh_tes!M32=0,"",RES_hh_tes!M32/RES_hh_fec!M32)</f>
        <v>0.76271069282817061</v>
      </c>
      <c r="N32" s="81">
        <f>IF(RES_hh_tes!N32=0,"",RES_hh_tes!N32/RES_hh_fec!N32)</f>
        <v>0.76525144780188947</v>
      </c>
      <c r="O32" s="81">
        <f>IF(RES_hh_tes!O32=0,"",RES_hh_tes!O32/RES_hh_fec!O32)</f>
        <v>0.76850014734873562</v>
      </c>
      <c r="P32" s="81">
        <f>IF(RES_hh_tes!P32=0,"",RES_hh_tes!P32/RES_hh_fec!P32)</f>
        <v>0.7718124537355382</v>
      </c>
      <c r="Q32" s="81">
        <f>IF(RES_hh_tes!Q32=0,"",RES_hh_tes!Q32/RES_hh_fec!Q32)</f>
        <v>0.77675967394033174</v>
      </c>
      <c r="R32" s="81">
        <f>IF(RES_hh_tes!R32=0,"",RES_hh_tes!R32/RES_hh_fec!R32)</f>
        <v>0.78379722918184747</v>
      </c>
      <c r="S32" s="81">
        <f>IF(RES_hh_tes!S32=0,"",RES_hh_tes!S32/RES_hh_fec!S32)</f>
        <v>0.79347320397240095</v>
      </c>
      <c r="T32" s="81">
        <f>IF(RES_hh_tes!T32=0,"",RES_hh_tes!T32/RES_hh_fec!T32)</f>
        <v>0.80468965925934743</v>
      </c>
      <c r="U32" s="81">
        <f>IF(RES_hh_tes!U32=0,"",RES_hh_tes!U32/RES_hh_fec!U32)</f>
        <v>0.81790371289260655</v>
      </c>
      <c r="V32" s="81">
        <f>IF(RES_hh_tes!V32=0,"",RES_hh_tes!V32/RES_hh_fec!V32)</f>
        <v>0.8324301211773022</v>
      </c>
      <c r="W32" s="81">
        <f>IF(RES_hh_tes!W32=0,"",RES_hh_tes!W32/RES_hh_fec!W32)</f>
        <v>0.84625767728308832</v>
      </c>
      <c r="X32" s="81">
        <f>IF(RES_hh_tes!X32=0,"",RES_hh_tes!X32/RES_hh_fec!X32)</f>
        <v>0.85876461376521451</v>
      </c>
      <c r="Y32" s="81">
        <f>IF(RES_hh_tes!Y32=0,"",RES_hh_tes!Y32/RES_hh_fec!Y32)</f>
        <v>0.87230973049969596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6953.6313397652266</v>
      </c>
      <c r="C3" s="65">
        <f t="shared" si="0"/>
        <v>7358.7946148851079</v>
      </c>
      <c r="D3" s="65">
        <f t="shared" si="0"/>
        <v>7348.825859850067</v>
      </c>
      <c r="E3" s="65">
        <f t="shared" si="0"/>
        <v>7636.5720392739659</v>
      </c>
      <c r="F3" s="65">
        <f t="shared" si="0"/>
        <v>7890.1097661007188</v>
      </c>
      <c r="G3" s="65">
        <f t="shared" si="0"/>
        <v>8335.78239091055</v>
      </c>
      <c r="H3" s="65">
        <f t="shared" si="0"/>
        <v>8169.3239842142784</v>
      </c>
      <c r="I3" s="65">
        <f t="shared" si="0"/>
        <v>8004.7293187230434</v>
      </c>
      <c r="J3" s="65">
        <f t="shared" si="0"/>
        <v>8805.2657904041207</v>
      </c>
      <c r="K3" s="65">
        <f t="shared" si="0"/>
        <v>8625.9680104874915</v>
      </c>
      <c r="L3" s="65">
        <f t="shared" si="0"/>
        <v>8860.3926897109759</v>
      </c>
      <c r="M3" s="65">
        <f t="shared" si="0"/>
        <v>7640.9637000608182</v>
      </c>
      <c r="N3" s="65">
        <f t="shared" si="0"/>
        <v>7162.0604052084554</v>
      </c>
      <c r="O3" s="65">
        <f t="shared" si="0"/>
        <v>6997.6447425246561</v>
      </c>
      <c r="P3" s="65">
        <f t="shared" si="0"/>
        <v>6173.0829800524034</v>
      </c>
      <c r="Q3" s="65">
        <f t="shared" si="0"/>
        <v>6584.5785423994148</v>
      </c>
      <c r="R3" s="65">
        <f t="shared" ref="R3:V3" si="1">SUM(R4,R15,R17,R27)</f>
        <v>6881.9219618611269</v>
      </c>
      <c r="S3" s="65">
        <f t="shared" si="1"/>
        <v>6536.3671241667707</v>
      </c>
      <c r="T3" s="65">
        <f t="shared" si="1"/>
        <v>6993.173558188977</v>
      </c>
      <c r="U3" s="65">
        <f t="shared" si="1"/>
        <v>6730.1300500181151</v>
      </c>
      <c r="V3" s="65">
        <f t="shared" si="1"/>
        <v>7359.3482283946814</v>
      </c>
      <c r="W3" s="65">
        <f t="shared" ref="W3:Y3" si="2">SUM(W4,W15,W17,W27)</f>
        <v>6885.3689031911154</v>
      </c>
      <c r="X3" s="65">
        <f t="shared" si="2"/>
        <v>5826.7634162737095</v>
      </c>
      <c r="Y3" s="65">
        <f t="shared" si="2"/>
        <v>5271.088197623797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6014.7360064752393</v>
      </c>
      <c r="C4" s="69">
        <f t="shared" si="3"/>
        <v>6423.5280153127669</v>
      </c>
      <c r="D4" s="69">
        <f t="shared" si="3"/>
        <v>6393.2623323531116</v>
      </c>
      <c r="E4" s="69">
        <f t="shared" si="3"/>
        <v>6713.1656044719693</v>
      </c>
      <c r="F4" s="69">
        <f t="shared" si="3"/>
        <v>6944.1869106125869</v>
      </c>
      <c r="G4" s="69">
        <f t="shared" si="3"/>
        <v>7408.8387554604142</v>
      </c>
      <c r="H4" s="69">
        <f t="shared" si="3"/>
        <v>7271.6342127100361</v>
      </c>
      <c r="I4" s="69">
        <f t="shared" si="3"/>
        <v>7069.0378144319602</v>
      </c>
      <c r="J4" s="69">
        <f t="shared" si="3"/>
        <v>7793.3923534688547</v>
      </c>
      <c r="K4" s="69">
        <f t="shared" si="3"/>
        <v>7540.4845673744303</v>
      </c>
      <c r="L4" s="69">
        <f t="shared" si="3"/>
        <v>7781.7696401504527</v>
      </c>
      <c r="M4" s="69">
        <f t="shared" si="3"/>
        <v>6550.0511868422591</v>
      </c>
      <c r="N4" s="69">
        <f t="shared" si="3"/>
        <v>6041.2301950764449</v>
      </c>
      <c r="O4" s="69">
        <f t="shared" si="3"/>
        <v>5919.0117064050428</v>
      </c>
      <c r="P4" s="69">
        <f t="shared" si="3"/>
        <v>5135.9485378560221</v>
      </c>
      <c r="Q4" s="69">
        <f t="shared" si="3"/>
        <v>5526.6638679557163</v>
      </c>
      <c r="R4" s="69">
        <f t="shared" ref="R4:V4" si="4">SUM(R5:R14)</f>
        <v>5769.047097107783</v>
      </c>
      <c r="S4" s="69">
        <f t="shared" si="4"/>
        <v>5387.3374148980238</v>
      </c>
      <c r="T4" s="69">
        <f t="shared" si="4"/>
        <v>5814.4621243464271</v>
      </c>
      <c r="U4" s="69">
        <f t="shared" si="4"/>
        <v>5560.674122260496</v>
      </c>
      <c r="V4" s="69">
        <f t="shared" si="4"/>
        <v>6093.7581533641942</v>
      </c>
      <c r="W4" s="69">
        <f t="shared" ref="W4:Y4" si="5">SUM(W5:W14)</f>
        <v>5701.9321478162583</v>
      </c>
      <c r="X4" s="69">
        <f t="shared" si="5"/>
        <v>4761.5662073099729</v>
      </c>
      <c r="Y4" s="69">
        <f t="shared" si="5"/>
        <v>4253.0650337557254</v>
      </c>
      <c r="DA4" s="88" t="s">
        <v>266</v>
      </c>
    </row>
    <row r="5" spans="1:105" ht="12" customHeight="1" x14ac:dyDescent="0.25">
      <c r="A5" s="28" t="s">
        <v>51</v>
      </c>
      <c r="B5" s="72">
        <v>2110.1477776042334</v>
      </c>
      <c r="C5" s="72">
        <v>2026.7791387871596</v>
      </c>
      <c r="D5" s="72">
        <v>1995.4622442196389</v>
      </c>
      <c r="E5" s="72">
        <v>1916.8142868067412</v>
      </c>
      <c r="F5" s="72">
        <v>1979.6334774568804</v>
      </c>
      <c r="G5" s="72">
        <v>2054.357310397847</v>
      </c>
      <c r="H5" s="72">
        <v>1983.5442516783598</v>
      </c>
      <c r="I5" s="72">
        <v>1877.3961741751427</v>
      </c>
      <c r="J5" s="72">
        <v>2009.1183231524703</v>
      </c>
      <c r="K5" s="72">
        <v>2072.8380495565393</v>
      </c>
      <c r="L5" s="72">
        <v>1932.3462599576017</v>
      </c>
      <c r="M5" s="72">
        <v>1755.1548138151672</v>
      </c>
      <c r="N5" s="72">
        <v>1747.8592432817941</v>
      </c>
      <c r="O5" s="72">
        <v>1860.0905019944103</v>
      </c>
      <c r="P5" s="72">
        <v>1664.656161952933</v>
      </c>
      <c r="Q5" s="72">
        <v>1717.5895236074971</v>
      </c>
      <c r="R5" s="72">
        <v>1747.4877499425083</v>
      </c>
      <c r="S5" s="72">
        <v>1465.7669859189973</v>
      </c>
      <c r="T5" s="72">
        <v>1530.96647580023</v>
      </c>
      <c r="U5" s="72">
        <v>1380.4024050094495</v>
      </c>
      <c r="V5" s="72">
        <v>1439.3122107341849</v>
      </c>
      <c r="W5" s="72">
        <v>1335.8777146572068</v>
      </c>
      <c r="X5" s="72">
        <v>1060.3374476792997</v>
      </c>
      <c r="Y5" s="72">
        <v>859.68802348435952</v>
      </c>
      <c r="DA5" s="89" t="s">
        <v>447</v>
      </c>
    </row>
    <row r="6" spans="1:105" ht="12" customHeight="1" x14ac:dyDescent="0.25">
      <c r="A6" s="28" t="s">
        <v>74</v>
      </c>
      <c r="B6" s="72">
        <v>132.77630785013912</v>
      </c>
      <c r="C6" s="72">
        <v>133.07051855738837</v>
      </c>
      <c r="D6" s="72">
        <v>121.25537020609904</v>
      </c>
      <c r="E6" s="72">
        <v>114.8727110740212</v>
      </c>
      <c r="F6" s="72">
        <v>112.43438205885407</v>
      </c>
      <c r="G6" s="72">
        <v>123.67124791041269</v>
      </c>
      <c r="H6" s="72">
        <v>115.29070760155405</v>
      </c>
      <c r="I6" s="72">
        <v>107.16088297936771</v>
      </c>
      <c r="J6" s="72">
        <v>90.00747466978838</v>
      </c>
      <c r="K6" s="72">
        <v>61.310522349800621</v>
      </c>
      <c r="L6" s="72">
        <v>81.437456400351536</v>
      </c>
      <c r="M6" s="72">
        <v>71.227814252424963</v>
      </c>
      <c r="N6" s="72">
        <v>68.286019614252268</v>
      </c>
      <c r="O6" s="72">
        <v>83.312091254552954</v>
      </c>
      <c r="P6" s="72">
        <v>73.151847135418464</v>
      </c>
      <c r="Q6" s="72">
        <v>75.352738565200013</v>
      </c>
      <c r="R6" s="72">
        <v>99.633198319200091</v>
      </c>
      <c r="S6" s="72">
        <v>96.55330505332887</v>
      </c>
      <c r="T6" s="72">
        <v>110.57988337659128</v>
      </c>
      <c r="U6" s="72">
        <v>102.00448479461602</v>
      </c>
      <c r="V6" s="72">
        <v>112.7401815410104</v>
      </c>
      <c r="W6" s="72">
        <v>97.416099084516816</v>
      </c>
      <c r="X6" s="72">
        <v>90.679517875814398</v>
      </c>
      <c r="Y6" s="72">
        <v>98.085774182552825</v>
      </c>
      <c r="DA6" s="89" t="s">
        <v>448</v>
      </c>
    </row>
    <row r="7" spans="1:105" ht="12" customHeight="1" x14ac:dyDescent="0.25">
      <c r="A7" s="28" t="s">
        <v>200</v>
      </c>
      <c r="B7" s="72">
        <v>2930.0604334320865</v>
      </c>
      <c r="C7" s="72">
        <v>3325.1094305670267</v>
      </c>
      <c r="D7" s="72">
        <v>3353.4073194962671</v>
      </c>
      <c r="E7" s="72">
        <v>3618.3562835591565</v>
      </c>
      <c r="F7" s="72">
        <v>3662.8148019155706</v>
      </c>
      <c r="G7" s="72">
        <v>4014.1771323092435</v>
      </c>
      <c r="H7" s="72">
        <v>3901.365503227873</v>
      </c>
      <c r="I7" s="72">
        <v>3902.9169855218561</v>
      </c>
      <c r="J7" s="72">
        <v>4354.2950448406546</v>
      </c>
      <c r="K7" s="72">
        <v>4173.5483154488074</v>
      </c>
      <c r="L7" s="72">
        <v>4356.045717436119</v>
      </c>
      <c r="M7" s="72">
        <v>3625.8020273064485</v>
      </c>
      <c r="N7" s="72">
        <v>3084.717126912783</v>
      </c>
      <c r="O7" s="72">
        <v>2823.6761802496681</v>
      </c>
      <c r="P7" s="72">
        <v>2403.2547407869874</v>
      </c>
      <c r="Q7" s="72">
        <v>2690.5009426922766</v>
      </c>
      <c r="R7" s="72">
        <v>2864.7654229652362</v>
      </c>
      <c r="S7" s="72">
        <v>2797.0378003125779</v>
      </c>
      <c r="T7" s="72">
        <v>3043.4443326332084</v>
      </c>
      <c r="U7" s="72">
        <v>2980.028930757675</v>
      </c>
      <c r="V7" s="72">
        <v>3445.2511652427274</v>
      </c>
      <c r="W7" s="72">
        <v>3162.1529365491265</v>
      </c>
      <c r="X7" s="72">
        <v>2625.2519374680883</v>
      </c>
      <c r="Y7" s="72">
        <v>2457.3040111904875</v>
      </c>
      <c r="DA7" s="89" t="s">
        <v>449</v>
      </c>
    </row>
    <row r="8" spans="1:105" ht="12" customHeight="1" x14ac:dyDescent="0.25">
      <c r="A8" s="28" t="s">
        <v>189</v>
      </c>
      <c r="B8" s="72">
        <v>841.75148758878083</v>
      </c>
      <c r="C8" s="72">
        <v>938.56892740119224</v>
      </c>
      <c r="D8" s="72">
        <v>923.13739843110704</v>
      </c>
      <c r="E8" s="72">
        <v>1063.1223230320506</v>
      </c>
      <c r="F8" s="72">
        <v>1189.304249181281</v>
      </c>
      <c r="G8" s="72">
        <v>1216.6330648429114</v>
      </c>
      <c r="H8" s="72">
        <v>1271.4337502022495</v>
      </c>
      <c r="I8" s="72">
        <v>1181.5637717555937</v>
      </c>
      <c r="J8" s="72">
        <v>1339.9715108059409</v>
      </c>
      <c r="K8" s="72">
        <v>1232.7876800192837</v>
      </c>
      <c r="L8" s="72">
        <v>1411.9402063563807</v>
      </c>
      <c r="M8" s="72">
        <v>1097.8665314682182</v>
      </c>
      <c r="N8" s="72">
        <v>1140.3678052676153</v>
      </c>
      <c r="O8" s="72">
        <v>1151.932932906411</v>
      </c>
      <c r="P8" s="72">
        <v>994.8857879806842</v>
      </c>
      <c r="Q8" s="72">
        <v>1043.2206630907417</v>
      </c>
      <c r="R8" s="72">
        <v>1057.1607258808385</v>
      </c>
      <c r="S8" s="72">
        <v>1027.9793236131197</v>
      </c>
      <c r="T8" s="72">
        <v>1129.4714325363973</v>
      </c>
      <c r="U8" s="72">
        <v>1098.2383016987555</v>
      </c>
      <c r="V8" s="72">
        <v>1096.4545958462716</v>
      </c>
      <c r="W8" s="72">
        <v>1106.4853975254086</v>
      </c>
      <c r="X8" s="72">
        <v>985.2973042867709</v>
      </c>
      <c r="Y8" s="72">
        <v>837.98722489832574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916.41279016921249</v>
      </c>
      <c r="C17" s="69">
        <f t="shared" si="7"/>
        <v>911.94077900873606</v>
      </c>
      <c r="D17" s="69">
        <f t="shared" si="7"/>
        <v>931.87471452836348</v>
      </c>
      <c r="E17" s="69">
        <f t="shared" si="7"/>
        <v>897.23918750989083</v>
      </c>
      <c r="F17" s="69">
        <f t="shared" si="7"/>
        <v>917.4986831058759</v>
      </c>
      <c r="G17" s="69">
        <f t="shared" si="7"/>
        <v>899.54719607097854</v>
      </c>
      <c r="H17" s="69">
        <f t="shared" si="7"/>
        <v>869.3682826604379</v>
      </c>
      <c r="I17" s="69">
        <f t="shared" si="7"/>
        <v>907.29988440378315</v>
      </c>
      <c r="J17" s="69">
        <f t="shared" si="7"/>
        <v>982.43586045090547</v>
      </c>
      <c r="K17" s="69">
        <f t="shared" si="7"/>
        <v>1056.2571113920148</v>
      </c>
      <c r="L17" s="69">
        <f t="shared" si="7"/>
        <v>1046.7015057745082</v>
      </c>
      <c r="M17" s="69">
        <f t="shared" si="7"/>
        <v>1058.6390236873071</v>
      </c>
      <c r="N17" s="69">
        <f t="shared" si="7"/>
        <v>1088.6374768469825</v>
      </c>
      <c r="O17" s="69">
        <f t="shared" si="7"/>
        <v>1046.0368712725553</v>
      </c>
      <c r="P17" s="69">
        <f t="shared" si="7"/>
        <v>1004.4630585998793</v>
      </c>
      <c r="Q17" s="69">
        <f t="shared" si="7"/>
        <v>1025.0324429100986</v>
      </c>
      <c r="R17" s="69">
        <f t="shared" ref="R17:V17" si="8">SUM(R18:R26)</f>
        <v>1078.8149260197447</v>
      </c>
      <c r="S17" s="69">
        <f t="shared" si="8"/>
        <v>1113.1008309358924</v>
      </c>
      <c r="T17" s="69">
        <f t="shared" si="8"/>
        <v>1141.4231967804349</v>
      </c>
      <c r="U17" s="69">
        <f t="shared" si="8"/>
        <v>1132.2583614826844</v>
      </c>
      <c r="V17" s="69">
        <f t="shared" si="8"/>
        <v>1228.1365611969791</v>
      </c>
      <c r="W17" s="69">
        <f t="shared" ref="W17:Y17" si="9">SUM(W18:W26)</f>
        <v>1146.1824244326849</v>
      </c>
      <c r="X17" s="69">
        <f t="shared" si="9"/>
        <v>1028.7691857141729</v>
      </c>
      <c r="Y17" s="69">
        <f t="shared" si="9"/>
        <v>984.70206516770031</v>
      </c>
      <c r="DA17" s="88" t="s">
        <v>268</v>
      </c>
    </row>
    <row r="18" spans="1:105" ht="12" customHeight="1" x14ac:dyDescent="0.25">
      <c r="A18" s="28" t="s">
        <v>51</v>
      </c>
      <c r="B18" s="72">
        <v>249.99873228099273</v>
      </c>
      <c r="C18" s="72">
        <v>218.55018753794712</v>
      </c>
      <c r="D18" s="72">
        <v>218.09603515042909</v>
      </c>
      <c r="E18" s="72">
        <v>187.47262406722436</v>
      </c>
      <c r="F18" s="72">
        <v>189.23194932383603</v>
      </c>
      <c r="G18" s="72">
        <v>178.44164007270484</v>
      </c>
      <c r="H18" s="72">
        <v>167.58937773592052</v>
      </c>
      <c r="I18" s="72">
        <v>168.5578618678995</v>
      </c>
      <c r="J18" s="72">
        <v>174.34082305164961</v>
      </c>
      <c r="K18" s="72">
        <v>199.73290549095475</v>
      </c>
      <c r="L18" s="72">
        <v>176.22678959337438</v>
      </c>
      <c r="M18" s="72">
        <v>177.69563368565176</v>
      </c>
      <c r="N18" s="72">
        <v>175.23227916666238</v>
      </c>
      <c r="O18" s="72">
        <v>175.04837261024562</v>
      </c>
      <c r="P18" s="72">
        <v>173.6113165394701</v>
      </c>
      <c r="Q18" s="72">
        <v>167.25950535191615</v>
      </c>
      <c r="R18" s="72">
        <v>169.83024563861795</v>
      </c>
      <c r="S18" s="72">
        <v>154.67432580777319</v>
      </c>
      <c r="T18" s="72">
        <v>151.47698402874644</v>
      </c>
      <c r="U18" s="72">
        <v>140.41419172866452</v>
      </c>
      <c r="V18" s="72">
        <v>145.877819941566</v>
      </c>
      <c r="W18" s="72">
        <v>135.64086775731934</v>
      </c>
      <c r="X18" s="72">
        <v>120.98799532520155</v>
      </c>
      <c r="Y18" s="72">
        <v>99.971706888795822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14.826525930183257</v>
      </c>
      <c r="C19" s="72">
        <v>14.329675575048618</v>
      </c>
      <c r="D19" s="72">
        <v>14.10273405316125</v>
      </c>
      <c r="E19" s="72">
        <v>13.975349984335022</v>
      </c>
      <c r="F19" s="72">
        <v>14.011399968247073</v>
      </c>
      <c r="G19" s="72">
        <v>14.258467880333823</v>
      </c>
      <c r="H19" s="72">
        <v>14.393241644898504</v>
      </c>
      <c r="I19" s="72">
        <v>14.627899528647491</v>
      </c>
      <c r="J19" s="72">
        <v>14.41259087352616</v>
      </c>
      <c r="K19" s="72">
        <v>14.591767781191624</v>
      </c>
      <c r="L19" s="72">
        <v>15.039718106278901</v>
      </c>
      <c r="M19" s="72">
        <v>17.066218199218358</v>
      </c>
      <c r="N19" s="72">
        <v>16.734725456016129</v>
      </c>
      <c r="O19" s="72">
        <v>20.083470716086168</v>
      </c>
      <c r="P19" s="72">
        <v>19.542742672239481</v>
      </c>
      <c r="Q19" s="72">
        <v>18.796508921200022</v>
      </c>
      <c r="R19" s="72">
        <v>24.851740147199997</v>
      </c>
      <c r="S19" s="72">
        <v>26.393031433816009</v>
      </c>
      <c r="T19" s="72">
        <v>28.199183641293704</v>
      </c>
      <c r="U19" s="72">
        <v>26.84531337044967</v>
      </c>
      <c r="V19" s="72">
        <v>29.672075474409716</v>
      </c>
      <c r="W19" s="72">
        <v>25.6372445133889</v>
      </c>
      <c r="X19" s="72">
        <v>26.08357537190885</v>
      </c>
      <c r="Y19" s="72">
        <v>29.341790639104808</v>
      </c>
      <c r="DA19" s="89" t="s">
        <v>459</v>
      </c>
    </row>
    <row r="20" spans="1:105" ht="12" customHeight="1" x14ac:dyDescent="0.25">
      <c r="A20" s="28" t="s">
        <v>200</v>
      </c>
      <c r="B20" s="72">
        <v>485.44531396791393</v>
      </c>
      <c r="C20" s="72">
        <v>509.5368122729742</v>
      </c>
      <c r="D20" s="72">
        <v>529.7402865837322</v>
      </c>
      <c r="E20" s="72">
        <v>519.66785680084377</v>
      </c>
      <c r="F20" s="72">
        <v>520.84679800443132</v>
      </c>
      <c r="G20" s="72">
        <v>526.39361273075554</v>
      </c>
      <c r="H20" s="72">
        <v>503.40302141212487</v>
      </c>
      <c r="I20" s="72">
        <v>542.06794155814544</v>
      </c>
      <c r="J20" s="72">
        <v>593.17449535934509</v>
      </c>
      <c r="K20" s="72">
        <v>637.50932995119092</v>
      </c>
      <c r="L20" s="72">
        <v>633.48048544387996</v>
      </c>
      <c r="M20" s="72">
        <v>657.35936025354999</v>
      </c>
      <c r="N20" s="72">
        <v>659.33922352721606</v>
      </c>
      <c r="O20" s="72">
        <v>612.0616193503314</v>
      </c>
      <c r="P20" s="72">
        <v>580.89685417301359</v>
      </c>
      <c r="Q20" s="72">
        <v>611.56443898772329</v>
      </c>
      <c r="R20" s="72">
        <v>652.63165147476502</v>
      </c>
      <c r="S20" s="72">
        <v>690.59410368742238</v>
      </c>
      <c r="T20" s="72">
        <v>709.02486644679141</v>
      </c>
      <c r="U20" s="72">
        <v>710.9748651623263</v>
      </c>
      <c r="V20" s="72">
        <v>800.45722343727732</v>
      </c>
      <c r="W20" s="72">
        <v>730.92881949087155</v>
      </c>
      <c r="X20" s="72">
        <v>635.97353761191016</v>
      </c>
      <c r="Y20" s="72">
        <v>634.88518108951109</v>
      </c>
      <c r="DA20" s="89" t="s">
        <v>460</v>
      </c>
    </row>
    <row r="21" spans="1:105" ht="12" customHeight="1" x14ac:dyDescent="0.25">
      <c r="A21" s="28" t="s">
        <v>189</v>
      </c>
      <c r="B21" s="72">
        <v>166.14221799012262</v>
      </c>
      <c r="C21" s="72">
        <v>169.52410362276615</v>
      </c>
      <c r="D21" s="72">
        <v>169.9356587410409</v>
      </c>
      <c r="E21" s="72">
        <v>176.1233566574877</v>
      </c>
      <c r="F21" s="72">
        <v>193.40853580936141</v>
      </c>
      <c r="G21" s="72">
        <v>180.45347538718428</v>
      </c>
      <c r="H21" s="72">
        <v>183.98264186749401</v>
      </c>
      <c r="I21" s="72">
        <v>182.04618144909062</v>
      </c>
      <c r="J21" s="72">
        <v>200.5079511663846</v>
      </c>
      <c r="K21" s="72">
        <v>204.42310816867766</v>
      </c>
      <c r="L21" s="72">
        <v>221.9545126309749</v>
      </c>
      <c r="M21" s="72">
        <v>206.51781154888704</v>
      </c>
      <c r="N21" s="72">
        <v>237.33124869708797</v>
      </c>
      <c r="O21" s="72">
        <v>238.8434085958921</v>
      </c>
      <c r="P21" s="72">
        <v>230.41214521515627</v>
      </c>
      <c r="Q21" s="72">
        <v>227.41198964925906</v>
      </c>
      <c r="R21" s="72">
        <v>231.50128875916184</v>
      </c>
      <c r="S21" s="72">
        <v>241.43937000688075</v>
      </c>
      <c r="T21" s="72">
        <v>252.72216266360323</v>
      </c>
      <c r="U21" s="72">
        <v>254.02399122124405</v>
      </c>
      <c r="V21" s="72">
        <v>252.12944234372614</v>
      </c>
      <c r="W21" s="72">
        <v>253.97549267110506</v>
      </c>
      <c r="X21" s="72">
        <v>245.72407740515229</v>
      </c>
      <c r="Y21" s="72">
        <v>220.50338655028858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22.482543120774494</v>
      </c>
      <c r="C27" s="69">
        <f t="shared" si="10"/>
        <v>23.325820563604633</v>
      </c>
      <c r="D27" s="69">
        <f t="shared" si="10"/>
        <v>23.688812968591989</v>
      </c>
      <c r="E27" s="69">
        <f t="shared" si="10"/>
        <v>26.167247292105557</v>
      </c>
      <c r="F27" s="69">
        <f t="shared" si="10"/>
        <v>28.424172382256522</v>
      </c>
      <c r="G27" s="69">
        <f t="shared" si="10"/>
        <v>27.396439379157783</v>
      </c>
      <c r="H27" s="69">
        <f t="shared" si="10"/>
        <v>28.321488843804289</v>
      </c>
      <c r="I27" s="69">
        <f t="shared" si="10"/>
        <v>28.391619887300198</v>
      </c>
      <c r="J27" s="69">
        <f t="shared" si="10"/>
        <v>29.437576484360406</v>
      </c>
      <c r="K27" s="69">
        <f t="shared" si="10"/>
        <v>29.22633172104721</v>
      </c>
      <c r="L27" s="69">
        <f t="shared" si="10"/>
        <v>31.921543786014254</v>
      </c>
      <c r="M27" s="69">
        <f t="shared" si="10"/>
        <v>32.273489531251499</v>
      </c>
      <c r="N27" s="69">
        <f t="shared" si="10"/>
        <v>32.192733285028268</v>
      </c>
      <c r="O27" s="69">
        <f t="shared" si="10"/>
        <v>32.596164847057167</v>
      </c>
      <c r="P27" s="69">
        <f t="shared" si="10"/>
        <v>32.671383596502054</v>
      </c>
      <c r="Q27" s="69">
        <f t="shared" si="10"/>
        <v>32.882231533600084</v>
      </c>
      <c r="R27" s="69">
        <f t="shared" ref="R27:V27" si="11">SUM(R28:R32)</f>
        <v>34.059938733599985</v>
      </c>
      <c r="S27" s="69">
        <f t="shared" si="11"/>
        <v>35.928878332855206</v>
      </c>
      <c r="T27" s="69">
        <f t="shared" si="11"/>
        <v>37.28823706211525</v>
      </c>
      <c r="U27" s="69">
        <f t="shared" si="11"/>
        <v>37.197566274934431</v>
      </c>
      <c r="V27" s="69">
        <f t="shared" si="11"/>
        <v>37.453513833508275</v>
      </c>
      <c r="W27" s="69">
        <f t="shared" ref="W27:Y27" si="12">SUM(W28:W32)</f>
        <v>37.254330942171308</v>
      </c>
      <c r="X27" s="69">
        <f t="shared" si="12"/>
        <v>36.428023249564006</v>
      </c>
      <c r="Y27" s="69">
        <f t="shared" si="12"/>
        <v>33.321098700371543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2.147398699677618</v>
      </c>
      <c r="C29" s="72">
        <v>2.10902158756305</v>
      </c>
      <c r="D29" s="72">
        <v>2.0941401407397269</v>
      </c>
      <c r="E29" s="72">
        <v>2.1026369816437511</v>
      </c>
      <c r="F29" s="72">
        <v>2.0620373728988834</v>
      </c>
      <c r="G29" s="72">
        <v>2.1291896092534492</v>
      </c>
      <c r="H29" s="72">
        <v>2.10883091354754</v>
      </c>
      <c r="I29" s="72">
        <v>2.1633430919848076</v>
      </c>
      <c r="J29" s="72">
        <v>2.1520484566854861</v>
      </c>
      <c r="K29" s="72">
        <v>2.1015007890078032</v>
      </c>
      <c r="L29" s="72">
        <v>2.1859097733696009</v>
      </c>
      <c r="M29" s="72">
        <v>2.2576225483567272</v>
      </c>
      <c r="N29" s="72">
        <v>2.3113712497316055</v>
      </c>
      <c r="O29" s="72">
        <v>2.381946349360974</v>
      </c>
      <c r="P29" s="72">
        <v>2.3264381923420885</v>
      </c>
      <c r="Q29" s="72">
        <v>2.3090218335999992</v>
      </c>
      <c r="R29" s="72">
        <v>3.0529077336000032</v>
      </c>
      <c r="S29" s="72">
        <v>3.2403620328551992</v>
      </c>
      <c r="T29" s="72">
        <v>3.463527462115203</v>
      </c>
      <c r="U29" s="72">
        <v>3.2968972749343934</v>
      </c>
      <c r="V29" s="72">
        <v>3.6450353445800059</v>
      </c>
      <c r="W29" s="72">
        <v>3.1481203220943885</v>
      </c>
      <c r="X29" s="72">
        <v>3.0529030722768002</v>
      </c>
      <c r="Y29" s="72">
        <v>3.4754296183424129</v>
      </c>
      <c r="DA29" s="89" t="s">
        <v>468</v>
      </c>
    </row>
    <row r="30" spans="1:105" ht="12" customHeight="1" x14ac:dyDescent="0.25">
      <c r="A30" s="28" t="s">
        <v>189</v>
      </c>
      <c r="B30" s="72">
        <v>20.335144421096878</v>
      </c>
      <c r="C30" s="72">
        <v>21.216798976041584</v>
      </c>
      <c r="D30" s="72">
        <v>21.594672827852264</v>
      </c>
      <c r="E30" s="72">
        <v>24.064610310461806</v>
      </c>
      <c r="F30" s="72">
        <v>26.36213500935764</v>
      </c>
      <c r="G30" s="72">
        <v>25.267249769904335</v>
      </c>
      <c r="H30" s="72">
        <v>26.21265793025675</v>
      </c>
      <c r="I30" s="72">
        <v>26.228276795315391</v>
      </c>
      <c r="J30" s="72">
        <v>27.285528027674921</v>
      </c>
      <c r="K30" s="72">
        <v>27.124830932039405</v>
      </c>
      <c r="L30" s="72">
        <v>29.735634012644653</v>
      </c>
      <c r="M30" s="72">
        <v>30.015866982894774</v>
      </c>
      <c r="N30" s="72">
        <v>29.881362035296661</v>
      </c>
      <c r="O30" s="72">
        <v>30.214218497696194</v>
      </c>
      <c r="P30" s="72">
        <v>30.344945404159965</v>
      </c>
      <c r="Q30" s="72">
        <v>30.573209700000085</v>
      </c>
      <c r="R30" s="72">
        <v>31.00703099999998</v>
      </c>
      <c r="S30" s="72">
        <v>32.688516300000003</v>
      </c>
      <c r="T30" s="72">
        <v>33.824709600000048</v>
      </c>
      <c r="U30" s="72">
        <v>33.900669000000036</v>
      </c>
      <c r="V30" s="72">
        <v>33.808478488928266</v>
      </c>
      <c r="W30" s="72">
        <v>34.106210620076922</v>
      </c>
      <c r="X30" s="72">
        <v>33.375120177287208</v>
      </c>
      <c r="Y30" s="72">
        <v>29.845669082029133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21809.46589377378</v>
      </c>
      <c r="C3" s="65">
        <f>IF(RES_hh_fec!C3=0,0,1000*11630*RES_hh_fec!C3/RES_hh_num!C3)</f>
        <v>22758.969954986525</v>
      </c>
      <c r="D3" s="65">
        <f>IF(RES_hh_fec!D3=0,0,1000*11630*RES_hh_fec!D3/RES_hh_num!D3)</f>
        <v>22035.783846863415</v>
      </c>
      <c r="E3" s="65">
        <f>IF(RES_hh_fec!E3=0,0,1000*11630*RES_hh_fec!E3/RES_hh_num!E3)</f>
        <v>22668.975994899734</v>
      </c>
      <c r="F3" s="65">
        <f>IF(RES_hh_fec!F3=0,0,1000*11630*RES_hh_fec!F3/RES_hh_num!F3)</f>
        <v>23143.02857221476</v>
      </c>
      <c r="G3" s="65">
        <f>IF(RES_hh_fec!G3=0,0,1000*11630*RES_hh_fec!G3/RES_hh_num!G3)</f>
        <v>23584.937734505394</v>
      </c>
      <c r="H3" s="65">
        <f>IF(RES_hh_fec!H3=0,0,1000*11630*RES_hh_fec!H3/RES_hh_num!H3)</f>
        <v>23141.372872478893</v>
      </c>
      <c r="I3" s="65">
        <f>IF(RES_hh_fec!I3=0,0,1000*11630*RES_hh_fec!I3/RES_hh_num!I3)</f>
        <v>21861.627469046751</v>
      </c>
      <c r="J3" s="65">
        <f>IF(RES_hh_fec!J3=0,0,1000*11630*RES_hh_fec!J3/RES_hh_num!J3)</f>
        <v>23065.456925558887</v>
      </c>
      <c r="K3" s="65">
        <f>IF(RES_hh_fec!K3=0,0,1000*11630*RES_hh_fec!K3/RES_hh_num!K3)</f>
        <v>21467.273705375468</v>
      </c>
      <c r="L3" s="65">
        <f>IF(RES_hh_fec!L3=0,0,1000*11630*RES_hh_fec!L3/RES_hh_num!L3)</f>
        <v>22121.204953334847</v>
      </c>
      <c r="M3" s="65">
        <f>IF(RES_hh_fec!M3=0,0,1000*11630*RES_hh_fec!M3/RES_hh_num!M3)</f>
        <v>19171.912915165743</v>
      </c>
      <c r="N3" s="65">
        <f>IF(RES_hh_fec!N3=0,0,1000*11630*RES_hh_fec!N3/RES_hh_num!N3)</f>
        <v>17950.518296012386</v>
      </c>
      <c r="O3" s="65">
        <f>IF(RES_hh_fec!O3=0,0,1000*11630*RES_hh_fec!O3/RES_hh_num!O3)</f>
        <v>17350.984643514246</v>
      </c>
      <c r="P3" s="65">
        <f>IF(RES_hh_fec!P3=0,0,1000*11630*RES_hh_fec!P3/RES_hh_num!P3)</f>
        <v>15359.949375921624</v>
      </c>
      <c r="Q3" s="65">
        <f>IF(RES_hh_fec!Q3=0,0,1000*11630*RES_hh_fec!Q3/RES_hh_num!Q3)</f>
        <v>16318.728410938045</v>
      </c>
      <c r="R3" s="65">
        <f>IF(RES_hh_fec!R3=0,0,1000*11630*RES_hh_fec!R3/RES_hh_num!R3)</f>
        <v>16787.490819366027</v>
      </c>
      <c r="S3" s="65">
        <f>IF(RES_hh_fec!S3=0,0,1000*11630*RES_hh_fec!S3/RES_hh_num!S3)</f>
        <v>15961.002967601402</v>
      </c>
      <c r="T3" s="65">
        <f>IF(RES_hh_fec!T3=0,0,1000*11630*RES_hh_fec!T3/RES_hh_num!T3)</f>
        <v>16968.242134394546</v>
      </c>
      <c r="U3" s="65">
        <f>IF(RES_hh_fec!U3=0,0,1000*11630*RES_hh_fec!U3/RES_hh_num!U3)</f>
        <v>16167.440782216259</v>
      </c>
      <c r="V3" s="65">
        <f>IF(RES_hh_fec!V3=0,0,1000*11630*RES_hh_fec!V3/RES_hh_num!V3)</f>
        <v>17421.755820129165</v>
      </c>
      <c r="W3" s="65">
        <f>IF(RES_hh_fec!W3=0,0,1000*11630*RES_hh_fec!W3/RES_hh_num!W3)</f>
        <v>16341.491972377518</v>
      </c>
      <c r="X3" s="65">
        <f>IF(RES_hh_fec!X3=0,0,1000*11630*RES_hh_fec!X3/RES_hh_num!X3)</f>
        <v>13917.744041616172</v>
      </c>
      <c r="Y3" s="65">
        <f>IF(RES_hh_fec!Y3=0,0,1000*11630*RES_hh_fec!Y3/RES_hh_num!Y3)</f>
        <v>12339.441222639342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17855.34204558708</v>
      </c>
      <c r="C4" s="69">
        <f>IF(RES_hh_fec!C4=0,0,1000*11630*RES_hh_fec!C4/RES_hh_num!C4)</f>
        <v>18912.400694568212</v>
      </c>
      <c r="D4" s="69">
        <f>IF(RES_hh_fec!D4=0,0,1000*11630*RES_hh_fec!D4/RES_hh_num!D4)</f>
        <v>18245.519584383685</v>
      </c>
      <c r="E4" s="69">
        <f>IF(RES_hh_fec!E4=0,0,1000*11630*RES_hh_fec!E4/RES_hh_num!E4)</f>
        <v>19059.85011060465</v>
      </c>
      <c r="F4" s="69">
        <f>IF(RES_hh_fec!F4=0,0,1000*11630*RES_hh_fec!F4/RES_hh_num!F4)</f>
        <v>19502.879631720345</v>
      </c>
      <c r="G4" s="69">
        <f>IF(RES_hh_fec!G4=0,0,1000*11630*RES_hh_fec!G4/RES_hh_num!G4)</f>
        <v>20135.057966447126</v>
      </c>
      <c r="H4" s="69">
        <f>IF(RES_hh_fec!H4=0,0,1000*11630*RES_hh_fec!H4/RES_hh_num!H4)</f>
        <v>19800.658339889509</v>
      </c>
      <c r="I4" s="69">
        <f>IF(RES_hh_fec!I4=0,0,1000*11630*RES_hh_fec!I4/RES_hh_num!I4)</f>
        <v>18516.955449393976</v>
      </c>
      <c r="J4" s="69">
        <f>IF(RES_hh_fec!J4=0,0,1000*11630*RES_hh_fec!J4/RES_hh_num!J4)</f>
        <v>19632.352933511513</v>
      </c>
      <c r="K4" s="69">
        <f>IF(RES_hh_fec!K4=0,0,1000*11630*RES_hh_fec!K4/RES_hh_num!K4)</f>
        <v>17979.445341829549</v>
      </c>
      <c r="L4" s="69">
        <f>IF(RES_hh_fec!L4=0,0,1000*11630*RES_hh_fec!L4/RES_hh_num!L4)</f>
        <v>18677.558626202925</v>
      </c>
      <c r="M4" s="69">
        <f>IF(RES_hh_fec!M4=0,0,1000*11630*RES_hh_fec!M4/RES_hh_num!M4)</f>
        <v>15679.852432863394</v>
      </c>
      <c r="N4" s="69">
        <f>IF(RES_hh_fec!N4=0,0,1000*11630*RES_hh_fec!N4/RES_hh_num!N4)</f>
        <v>14382.915619389474</v>
      </c>
      <c r="O4" s="69">
        <f>IF(RES_hh_fec!O4=0,0,1000*11630*RES_hh_fec!O4/RES_hh_num!O4)</f>
        <v>13906.300052789975</v>
      </c>
      <c r="P4" s="69">
        <f>IF(RES_hh_fec!P4=0,0,1000*11630*RES_hh_fec!P4/RES_hh_num!P4)</f>
        <v>12011.872512122614</v>
      </c>
      <c r="Q4" s="69">
        <f>IF(RES_hh_fec!Q4=0,0,1000*11630*RES_hh_fec!Q4/RES_hh_num!Q4)</f>
        <v>12931.847138287181</v>
      </c>
      <c r="R4" s="69">
        <f>IF(RES_hh_fec!R4=0,0,1000*11630*RES_hh_fec!R4/RES_hh_num!R4)</f>
        <v>13304.952143466182</v>
      </c>
      <c r="S4" s="69">
        <f>IF(RES_hh_fec!S4=0,0,1000*11630*RES_hh_fec!S4/RES_hh_num!S4)</f>
        <v>12433.474759281306</v>
      </c>
      <c r="T4" s="69">
        <f>IF(RES_hh_fec!T4=0,0,1000*11630*RES_hh_fec!T4/RES_hh_num!T4)</f>
        <v>13381.905475058415</v>
      </c>
      <c r="U4" s="69">
        <f>IF(RES_hh_fec!U4=0,0,1000*11630*RES_hh_fec!U4/RES_hh_num!U4)</f>
        <v>12662.685138294484</v>
      </c>
      <c r="V4" s="69">
        <f>IF(RES_hh_fec!V4=0,0,1000*11630*RES_hh_fec!V4/RES_hh_num!V4)</f>
        <v>13715.356230472384</v>
      </c>
      <c r="W4" s="69">
        <f>IF(RES_hh_fec!W4=0,0,1000*11630*RES_hh_fec!W4/RES_hh_num!W4)</f>
        <v>12827.48695530817</v>
      </c>
      <c r="X4" s="69">
        <f>IF(RES_hh_fec!X4=0,0,1000*11630*RES_hh_fec!X4/RES_hh_num!X4)</f>
        <v>10732.122126171027</v>
      </c>
      <c r="Y4" s="69">
        <f>IF(RES_hh_fec!Y4=0,0,1000*11630*RES_hh_fec!Y4/RES_hh_num!Y4)</f>
        <v>9366.6956346738207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15475.965649635584</v>
      </c>
      <c r="C5" s="72">
        <f>IF(RES_hh_fec!C5=0,0,1000*11630*RES_hh_fec!C5/RES_hh_num!C5)</f>
        <v>15407.168176660332</v>
      </c>
      <c r="D5" s="72">
        <f>IF(RES_hh_fec!D5=0,0,1000*11630*RES_hh_fec!D5/RES_hh_num!D5)</f>
        <v>15730.022632800423</v>
      </c>
      <c r="E5" s="72">
        <f>IF(RES_hh_fec!E5=0,0,1000*11630*RES_hh_fec!E5/RES_hh_num!E5)</f>
        <v>15893.898883369893</v>
      </c>
      <c r="F5" s="72">
        <f>IF(RES_hh_fec!F5=0,0,1000*11630*RES_hh_fec!F5/RES_hh_num!F5)</f>
        <v>16192.306837087464</v>
      </c>
      <c r="G5" s="72">
        <f>IF(RES_hh_fec!G5=0,0,1000*11630*RES_hh_fec!G5/RES_hh_num!G5)</f>
        <v>17323.019434849561</v>
      </c>
      <c r="H5" s="72">
        <f>IF(RES_hh_fec!H5=0,0,1000*11630*RES_hh_fec!H5/RES_hh_num!H5)</f>
        <v>16880.779385297854</v>
      </c>
      <c r="I5" s="72">
        <f>IF(RES_hh_fec!I5=0,0,1000*11630*RES_hh_fec!I5/RES_hh_num!I5)</f>
        <v>15807.029915519994</v>
      </c>
      <c r="J5" s="72">
        <f>IF(RES_hh_fec!J5=0,0,1000*11630*RES_hh_fec!J5/RES_hh_num!J5)</f>
        <v>16502.892133685913</v>
      </c>
      <c r="K5" s="72">
        <f>IF(RES_hh_fec!K5=0,0,1000*11630*RES_hh_fec!K5/RES_hh_num!K5)</f>
        <v>16414.586821857894</v>
      </c>
      <c r="L5" s="72">
        <f>IF(RES_hh_fec!L5=0,0,1000*11630*RES_hh_fec!L5/RES_hh_num!L5)</f>
        <v>15335.561300689398</v>
      </c>
      <c r="M5" s="72">
        <f>IF(RES_hh_fec!M5=0,0,1000*11630*RES_hh_fec!M5/RES_hh_num!M5)</f>
        <v>13255.706682932829</v>
      </c>
      <c r="N5" s="72">
        <f>IF(RES_hh_fec!N5=0,0,1000*11630*RES_hh_fec!N5/RES_hh_num!N5)</f>
        <v>12539.04715109799</v>
      </c>
      <c r="O5" s="72">
        <f>IF(RES_hh_fec!O5=0,0,1000*11630*RES_hh_fec!O5/RES_hh_num!O5)</f>
        <v>12548.17079306567</v>
      </c>
      <c r="P5" s="72">
        <f>IF(RES_hh_fec!P5=0,0,1000*11630*RES_hh_fec!P5/RES_hh_num!P5)</f>
        <v>10980.926286148571</v>
      </c>
      <c r="Q5" s="72">
        <f>IF(RES_hh_fec!Q5=0,0,1000*11630*RES_hh_fec!Q5/RES_hh_num!Q5)</f>
        <v>11742.836521449177</v>
      </c>
      <c r="R5" s="72">
        <f>IF(RES_hh_fec!R5=0,0,1000*11630*RES_hh_fec!R5/RES_hh_num!R5)</f>
        <v>12459.037107640052</v>
      </c>
      <c r="S5" s="72">
        <f>IF(RES_hh_fec!S5=0,0,1000*11630*RES_hh_fec!S5/RES_hh_num!S5)</f>
        <v>11175.755656137775</v>
      </c>
      <c r="T5" s="72">
        <f>IF(RES_hh_fec!T5=0,0,1000*11630*RES_hh_fec!T5/RES_hh_num!T5)</f>
        <v>12711.196051020501</v>
      </c>
      <c r="U5" s="72">
        <f>IF(RES_hh_fec!U5=0,0,1000*11630*RES_hh_fec!U5/RES_hh_num!U5)</f>
        <v>12151.878315339511</v>
      </c>
      <c r="V5" s="72">
        <f>IF(RES_hh_fec!V5=0,0,1000*11630*RES_hh_fec!V5/RES_hh_num!V5)</f>
        <v>13332.643744061599</v>
      </c>
      <c r="W5" s="72">
        <f>IF(RES_hh_fec!W5=0,0,1000*11630*RES_hh_fec!W5/RES_hh_num!W5)</f>
        <v>13086.913943631998</v>
      </c>
      <c r="X5" s="72">
        <f>IF(RES_hh_fec!X5=0,0,1000*11630*RES_hh_fec!X5/RES_hh_num!X5)</f>
        <v>10828.294002946563</v>
      </c>
      <c r="Y5" s="72">
        <f>IF(RES_hh_fec!Y5=0,0,1000*11630*RES_hh_fec!Y5/RES_hh_num!Y5)</f>
        <v>9433.9808965998636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19371.811531919626</v>
      </c>
      <c r="C6" s="72">
        <f>IF(RES_hh_fec!C6=0,0,1000*11630*RES_hh_fec!C6/RES_hh_num!C6)</f>
        <v>20153.467467182287</v>
      </c>
      <c r="D6" s="72">
        <f>IF(RES_hh_fec!D6=0,0,1000*11630*RES_hh_fec!D6/RES_hh_num!D6)</f>
        <v>19673.032394031528</v>
      </c>
      <c r="E6" s="72">
        <f>IF(RES_hh_fec!E6=0,0,1000*11630*RES_hh_fec!E6/RES_hh_num!E6)</f>
        <v>19845.018104479906</v>
      </c>
      <c r="F6" s="72">
        <f>IF(RES_hh_fec!F6=0,0,1000*11630*RES_hh_fec!F6/RES_hh_num!F6)</f>
        <v>20219.64866300299</v>
      </c>
      <c r="G6" s="72">
        <f>IF(RES_hh_fec!G6=0,0,1000*11630*RES_hh_fec!G6/RES_hh_num!G6)</f>
        <v>22400.572945776556</v>
      </c>
      <c r="H6" s="72">
        <f>IF(RES_hh_fec!H6=0,0,1000*11630*RES_hh_fec!H6/RES_hh_num!H6)</f>
        <v>21699.553155236074</v>
      </c>
      <c r="I6" s="72">
        <f>IF(RES_hh_fec!I6=0,0,1000*11630*RES_hh_fec!I6/RES_hh_num!I6)</f>
        <v>21718.238988825546</v>
      </c>
      <c r="J6" s="72">
        <f>IF(RES_hh_fec!J6=0,0,1000*11630*RES_hh_fec!J6/RES_hh_num!J6)</f>
        <v>19776.861409461679</v>
      </c>
      <c r="K6" s="72">
        <f>IF(RES_hh_fec!K6=0,0,1000*11630*RES_hh_fec!K6/RES_hh_num!K6)</f>
        <v>14151.644757909962</v>
      </c>
      <c r="L6" s="72">
        <f>IF(RES_hh_fec!L6=0,0,1000*11630*RES_hh_fec!L6/RES_hh_num!L6)</f>
        <v>18765.840947643257</v>
      </c>
      <c r="M6" s="72">
        <f>IF(RES_hh_fec!M6=0,0,1000*11630*RES_hh_fec!M6/RES_hh_num!M6)</f>
        <v>15923.111285433497</v>
      </c>
      <c r="N6" s="72">
        <f>IF(RES_hh_fec!N6=0,0,1000*11630*RES_hh_fec!N6/RES_hh_num!N6)</f>
        <v>13966.158133534303</v>
      </c>
      <c r="O6" s="72">
        <f>IF(RES_hh_fec!O6=0,0,1000*11630*RES_hh_fec!O6/RES_hh_num!O6)</f>
        <v>15140.154890010424</v>
      </c>
      <c r="P6" s="72">
        <f>IF(RES_hh_fec!P6=0,0,1000*11630*RES_hh_fec!P6/RES_hh_num!P6)</f>
        <v>12250.926470784212</v>
      </c>
      <c r="Q6" s="72">
        <f>IF(RES_hh_fec!Q6=0,0,1000*11630*RES_hh_fec!Q6/RES_hh_num!Q6)</f>
        <v>11761.74808038546</v>
      </c>
      <c r="R6" s="72">
        <f>IF(RES_hh_fec!R6=0,0,1000*11630*RES_hh_fec!R6/RES_hh_num!R6)</f>
        <v>13927.461577543512</v>
      </c>
      <c r="S6" s="72">
        <f>IF(RES_hh_fec!S6=0,0,1000*11630*RES_hh_fec!S6/RES_hh_num!S6)</f>
        <v>12655.055966164166</v>
      </c>
      <c r="T6" s="72">
        <f>IF(RES_hh_fec!T6=0,0,1000*11630*RES_hh_fec!T6/RES_hh_num!T6)</f>
        <v>13864.399651201436</v>
      </c>
      <c r="U6" s="72">
        <f>IF(RES_hh_fec!U6=0,0,1000*11630*RES_hh_fec!U6/RES_hh_num!U6)</f>
        <v>12896.477732144966</v>
      </c>
      <c r="V6" s="72">
        <f>IF(RES_hh_fec!V6=0,0,1000*11630*RES_hh_fec!V6/RES_hh_num!V6)</f>
        <v>14365.190455616977</v>
      </c>
      <c r="W6" s="72">
        <f>IF(RES_hh_fec!W6=0,0,1000*11630*RES_hh_fec!W6/RES_hh_num!W6)</f>
        <v>12416.571381344862</v>
      </c>
      <c r="X6" s="72">
        <f>IF(RES_hh_fec!X6=0,0,1000*11630*RES_hh_fec!X6/RES_hh_num!X6)</f>
        <v>11080.857067036777</v>
      </c>
      <c r="Y6" s="72">
        <f>IF(RES_hh_fec!Y6=0,0,1000*11630*RES_hh_fec!Y6/RES_hh_num!Y6)</f>
        <v>10829.443595115481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19846.467932314903</v>
      </c>
      <c r="C7" s="72">
        <f>IF(RES_hh_fec!C7=0,0,1000*11630*RES_hh_fec!C7/RES_hh_num!C7)</f>
        <v>21090.45030960755</v>
      </c>
      <c r="D7" s="72">
        <f>IF(RES_hh_fec!D7=0,0,1000*11630*RES_hh_fec!D7/RES_hh_num!D7)</f>
        <v>20354.24207193654</v>
      </c>
      <c r="E7" s="72">
        <f>IF(RES_hh_fec!E7=0,0,1000*11630*RES_hh_fec!E7/RES_hh_num!E7)</f>
        <v>21119.195772465126</v>
      </c>
      <c r="F7" s="72">
        <f>IF(RES_hh_fec!F7=0,0,1000*11630*RES_hh_fec!F7/RES_hh_num!F7)</f>
        <v>21353.345472877314</v>
      </c>
      <c r="G7" s="72">
        <f>IF(RES_hh_fec!G7=0,0,1000*11630*RES_hh_fec!G7/RES_hh_num!G7)</f>
        <v>22337.697618102338</v>
      </c>
      <c r="H7" s="72">
        <f>IF(RES_hh_fec!H7=0,0,1000*11630*RES_hh_fec!H7/RES_hh_num!H7)</f>
        <v>21560.169900982139</v>
      </c>
      <c r="I7" s="72">
        <f>IF(RES_hh_fec!I7=0,0,1000*11630*RES_hh_fec!I7/RES_hh_num!I7)</f>
        <v>20417.475879251298</v>
      </c>
      <c r="J7" s="72">
        <f>IF(RES_hh_fec!J7=0,0,1000*11630*RES_hh_fec!J7/RES_hh_num!J7)</f>
        <v>21537.644941969011</v>
      </c>
      <c r="K7" s="72">
        <f>IF(RES_hh_fec!K7=0,0,1000*11630*RES_hh_fec!K7/RES_hh_num!K7)</f>
        <v>19661.394738601866</v>
      </c>
      <c r="L7" s="72">
        <f>IF(RES_hh_fec!L7=0,0,1000*11630*RES_hh_fec!L7/RES_hh_num!L7)</f>
        <v>20422.921545542889</v>
      </c>
      <c r="M7" s="72">
        <f>IF(RES_hh_fec!M7=0,0,1000*11630*RES_hh_fec!M7/RES_hh_num!M7)</f>
        <v>17792.884788408188</v>
      </c>
      <c r="N7" s="72">
        <f>IF(RES_hh_fec!N7=0,0,1000*11630*RES_hh_fec!N7/RES_hh_num!N7)</f>
        <v>15816.002450605854</v>
      </c>
      <c r="O7" s="72">
        <f>IF(RES_hh_fec!O7=0,0,1000*11630*RES_hh_fec!O7/RES_hh_num!O7)</f>
        <v>15120.297331951308</v>
      </c>
      <c r="P7" s="72">
        <f>IF(RES_hh_fec!P7=0,0,1000*11630*RES_hh_fec!P7/RES_hh_num!P7)</f>
        <v>13112.857779005972</v>
      </c>
      <c r="Q7" s="72">
        <f>IF(RES_hh_fec!Q7=0,0,1000*11630*RES_hh_fec!Q7/RES_hh_num!Q7)</f>
        <v>14351.98501424114</v>
      </c>
      <c r="R7" s="72">
        <f>IF(RES_hh_fec!R7=0,0,1000*11630*RES_hh_fec!R7/RES_hh_num!R7)</f>
        <v>14682.105042311237</v>
      </c>
      <c r="S7" s="72">
        <f>IF(RES_hh_fec!S7=0,0,1000*11630*RES_hh_fec!S7/RES_hh_num!S7)</f>
        <v>13645.901176187208</v>
      </c>
      <c r="T7" s="72">
        <f>IF(RES_hh_fec!T7=0,0,1000*11630*RES_hh_fec!T7/RES_hh_num!T7)</f>
        <v>14356.262756271488</v>
      </c>
      <c r="U7" s="72">
        <f>IF(RES_hh_fec!U7=0,0,1000*11630*RES_hh_fec!U7/RES_hh_num!U7)</f>
        <v>13507.650461081987</v>
      </c>
      <c r="V7" s="72">
        <f>IF(RES_hh_fec!V7=0,0,1000*11630*RES_hh_fec!V7/RES_hh_num!V7)</f>
        <v>15111.014350315985</v>
      </c>
      <c r="W7" s="72">
        <f>IF(RES_hh_fec!W7=0,0,1000*11630*RES_hh_fec!W7/RES_hh_num!W7)</f>
        <v>13901.39880798286</v>
      </c>
      <c r="X7" s="72">
        <f>IF(RES_hh_fec!X7=0,0,1000*11630*RES_hh_fec!X7/RES_hh_num!X7)</f>
        <v>11583.639530330947</v>
      </c>
      <c r="Y7" s="72">
        <f>IF(RES_hh_fec!Y7=0,0,1000*11630*RES_hh_fec!Y7/RES_hh_num!Y7)</f>
        <v>10339.780004971808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17801.471391521289</v>
      </c>
      <c r="C8" s="72">
        <f>IF(RES_hh_fec!C8=0,0,1000*11630*RES_hh_fec!C8/RES_hh_num!C8)</f>
        <v>19244.040557530181</v>
      </c>
      <c r="D8" s="72">
        <f>IF(RES_hh_fec!D8=0,0,1000*11630*RES_hh_fec!D8/RES_hh_num!D8)</f>
        <v>17768.495835224203</v>
      </c>
      <c r="E8" s="72">
        <f>IF(RES_hh_fec!E8=0,0,1000*11630*RES_hh_fec!E8/RES_hh_num!E8)</f>
        <v>19093.443471529565</v>
      </c>
      <c r="F8" s="72">
        <f>IF(RES_hh_fec!F8=0,0,1000*11630*RES_hh_fec!F8/RES_hh_num!F8)</f>
        <v>20070.861718587432</v>
      </c>
      <c r="G8" s="72">
        <f>IF(RES_hh_fec!G8=0,0,1000*11630*RES_hh_fec!G8/RES_hh_num!G8)</f>
        <v>19848.467118848061</v>
      </c>
      <c r="H8" s="72">
        <f>IF(RES_hh_fec!H8=0,0,1000*11630*RES_hh_fec!H8/RES_hh_num!H8)</f>
        <v>20034.666165405652</v>
      </c>
      <c r="I8" s="72">
        <f>IF(RES_hh_fec!I8=0,0,1000*11630*RES_hh_fec!I8/RES_hh_num!I8)</f>
        <v>18221.15258549622</v>
      </c>
      <c r="J8" s="72">
        <f>IF(RES_hh_fec!J8=0,0,1000*11630*RES_hh_fec!J8/RES_hh_num!J8)</f>
        <v>19864.659971092948</v>
      </c>
      <c r="K8" s="72">
        <f>IF(RES_hh_fec!K8=0,0,1000*11630*RES_hh_fec!K8/RES_hh_num!K8)</f>
        <v>18116.442916122101</v>
      </c>
      <c r="L8" s="72">
        <f>IF(RES_hh_fec!L8=0,0,1000*11630*RES_hh_fec!L8/RES_hh_num!L8)</f>
        <v>19529.492892940929</v>
      </c>
      <c r="M8" s="72">
        <f>IF(RES_hh_fec!M8=0,0,1000*11630*RES_hh_fec!M8/RES_hh_num!M8)</f>
        <v>14873.264740218816</v>
      </c>
      <c r="N8" s="72">
        <f>IF(RES_hh_fec!N8=0,0,1000*11630*RES_hh_fec!N8/RES_hh_num!N8)</f>
        <v>14654.062322371858</v>
      </c>
      <c r="O8" s="72">
        <f>IF(RES_hh_fec!O8=0,0,1000*11630*RES_hh_fec!O8/RES_hh_num!O8)</f>
        <v>14351.736899288308</v>
      </c>
      <c r="P8" s="72">
        <f>IF(RES_hh_fec!P8=0,0,1000*11630*RES_hh_fec!P8/RES_hh_num!P8)</f>
        <v>12228.589198146892</v>
      </c>
      <c r="Q8" s="72">
        <f>IF(RES_hh_fec!Q8=0,0,1000*11630*RES_hh_fec!Q8/RES_hh_num!Q8)</f>
        <v>12868.150735931613</v>
      </c>
      <c r="R8" s="72">
        <f>IF(RES_hh_fec!R8=0,0,1000*11630*RES_hh_fec!R8/RES_hh_num!R8)</f>
        <v>13016.46290701593</v>
      </c>
      <c r="S8" s="72">
        <f>IF(RES_hh_fec!S8=0,0,1000*11630*RES_hh_fec!S8/RES_hh_num!S8)</f>
        <v>12385.457898563265</v>
      </c>
      <c r="T8" s="72">
        <f>IF(RES_hh_fec!T8=0,0,1000*11630*RES_hh_fec!T8/RES_hh_num!T8)</f>
        <v>13372.460441319818</v>
      </c>
      <c r="U8" s="72">
        <f>IF(RES_hh_fec!U8=0,0,1000*11630*RES_hh_fec!U8/RES_hh_num!U8)</f>
        <v>12815.533729499493</v>
      </c>
      <c r="V8" s="72">
        <f>IF(RES_hh_fec!V8=0,0,1000*11630*RES_hh_fec!V8/RES_hh_num!V8)</f>
        <v>12812.875089877698</v>
      </c>
      <c r="W8" s="72">
        <f>IF(RES_hh_fec!W8=0,0,1000*11630*RES_hh_fec!W8/RES_hh_num!W8)</f>
        <v>12626.073371639697</v>
      </c>
      <c r="X8" s="72">
        <f>IF(RES_hh_fec!X8=0,0,1000*11630*RES_hh_fec!X8/RES_hh_num!X8)</f>
        <v>11152.694694913775</v>
      </c>
      <c r="Y8" s="72">
        <f>IF(RES_hh_fec!Y8=0,0,1000*11630*RES_hh_fec!Y8/RES_hh_num!Y8)</f>
        <v>9303.3903710704417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20868.409351589813</v>
      </c>
      <c r="C9" s="72">
        <f>IF(RES_hh_fec!C9=0,0,1000*11630*RES_hh_fec!C9/RES_hh_num!C9)</f>
        <v>20725.904255909652</v>
      </c>
      <c r="D9" s="72">
        <f>IF(RES_hh_fec!D9=0,0,1000*11630*RES_hh_fec!D9/RES_hh_num!D9)</f>
        <v>21023.885381210221</v>
      </c>
      <c r="E9" s="72">
        <f>IF(RES_hh_fec!E9=0,0,1000*11630*RES_hh_fec!E9/RES_hh_num!E9)</f>
        <v>20783.167297431839</v>
      </c>
      <c r="F9" s="72">
        <f>IF(RES_hh_fec!F9=0,0,1000*11630*RES_hh_fec!F9/RES_hh_num!F9)</f>
        <v>20419.913018538402</v>
      </c>
      <c r="G9" s="72">
        <f>IF(RES_hh_fec!G9=0,0,1000*11630*RES_hh_fec!G9/RES_hh_num!G9)</f>
        <v>20001.532966361483</v>
      </c>
      <c r="H9" s="72">
        <f>IF(RES_hh_fec!H9=0,0,1000*11630*RES_hh_fec!H9/RES_hh_num!H9)</f>
        <v>18569.147984348918</v>
      </c>
      <c r="I9" s="72">
        <f>IF(RES_hh_fec!I9=0,0,1000*11630*RES_hh_fec!I9/RES_hh_num!I9)</f>
        <v>20770.418933502224</v>
      </c>
      <c r="J9" s="72">
        <f>IF(RES_hh_fec!J9=0,0,1000*11630*RES_hh_fec!J9/RES_hh_num!J9)</f>
        <v>16652.697361305454</v>
      </c>
      <c r="K9" s="72">
        <f>IF(RES_hh_fec!K9=0,0,1000*11630*RES_hh_fec!K9/RES_hh_num!K9)</f>
        <v>18655.932269837445</v>
      </c>
      <c r="L9" s="72">
        <f>IF(RES_hh_fec!L9=0,0,1000*11630*RES_hh_fec!L9/RES_hh_num!L9)</f>
        <v>17437.09663631066</v>
      </c>
      <c r="M9" s="72">
        <f>IF(RES_hh_fec!M9=0,0,1000*11630*RES_hh_fec!M9/RES_hh_num!M9)</f>
        <v>12879.572976748772</v>
      </c>
      <c r="N9" s="72">
        <f>IF(RES_hh_fec!N9=0,0,1000*11630*RES_hh_fec!N9/RES_hh_num!N9)</f>
        <v>13941.001856190374</v>
      </c>
      <c r="O9" s="72">
        <f>IF(RES_hh_fec!O9=0,0,1000*11630*RES_hh_fec!O9/RES_hh_num!O9)</f>
        <v>12835.580579360414</v>
      </c>
      <c r="P9" s="72">
        <f>IF(RES_hh_fec!P9=0,0,1000*11630*RES_hh_fec!P9/RES_hh_num!P9)</f>
        <v>10672.762215041426</v>
      </c>
      <c r="Q9" s="72">
        <f>IF(RES_hh_fec!Q9=0,0,1000*11630*RES_hh_fec!Q9/RES_hh_num!Q9)</f>
        <v>12953.871301787814</v>
      </c>
      <c r="R9" s="72">
        <f>IF(RES_hh_fec!R9=0,0,1000*11630*RES_hh_fec!R9/RES_hh_num!R9)</f>
        <v>13248.980641841914</v>
      </c>
      <c r="S9" s="72">
        <f>IF(RES_hh_fec!S9=0,0,1000*11630*RES_hh_fec!S9/RES_hh_num!S9)</f>
        <v>11528.83852353365</v>
      </c>
      <c r="T9" s="72">
        <f>IF(RES_hh_fec!T9=0,0,1000*11630*RES_hh_fec!T9/RES_hh_num!T9)</f>
        <v>13247.237973048945</v>
      </c>
      <c r="U9" s="72">
        <f>IF(RES_hh_fec!U9=0,0,1000*11630*RES_hh_fec!U9/RES_hh_num!U9)</f>
        <v>12266.172503095282</v>
      </c>
      <c r="V9" s="72">
        <f>IF(RES_hh_fec!V9=0,0,1000*11630*RES_hh_fec!V9/RES_hh_num!V9)</f>
        <v>13116.894588430943</v>
      </c>
      <c r="W9" s="72">
        <f>IF(RES_hh_fec!W9=0,0,1000*11630*RES_hh_fec!W9/RES_hh_num!W9)</f>
        <v>12967.794869273035</v>
      </c>
      <c r="X9" s="72">
        <f>IF(RES_hh_fec!X9=0,0,1000*11630*RES_hh_fec!X9/RES_hh_num!X9)</f>
        <v>10635.66964072713</v>
      </c>
      <c r="Y9" s="72">
        <f>IF(RES_hh_fec!Y9=0,0,1000*11630*RES_hh_fec!Y9/RES_hh_num!Y9)</f>
        <v>10469.807347473241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0</v>
      </c>
      <c r="C11" s="72">
        <f>IF(RES_hh_fec!C11=0,0,1000*11630*RES_hh_fec!C11/RES_hh_num!C11)</f>
        <v>0</v>
      </c>
      <c r="D11" s="72">
        <f>IF(RES_hh_fec!D11=0,0,1000*11630*RES_hh_fec!D11/RES_hh_num!D11)</f>
        <v>0</v>
      </c>
      <c r="E11" s="72">
        <f>IF(RES_hh_fec!E11=0,0,1000*11630*RES_hh_fec!E11/RES_hh_num!E11)</f>
        <v>0</v>
      </c>
      <c r="F11" s="72">
        <f>IF(RES_hh_fec!F11=0,0,1000*11630*RES_hh_fec!F11/RES_hh_num!F11)</f>
        <v>0</v>
      </c>
      <c r="G11" s="72">
        <f>IF(RES_hh_fec!G11=0,0,1000*11630*RES_hh_fec!G11/RES_hh_num!G11)</f>
        <v>0</v>
      </c>
      <c r="H11" s="72">
        <f>IF(RES_hh_fec!H11=0,0,1000*11630*RES_hh_fec!H11/RES_hh_num!H11)</f>
        <v>0</v>
      </c>
      <c r="I11" s="72">
        <f>IF(RES_hh_fec!I11=0,0,1000*11630*RES_hh_fec!I11/RES_hh_num!I11)</f>
        <v>0</v>
      </c>
      <c r="J11" s="72">
        <f>IF(RES_hh_fec!J11=0,0,1000*11630*RES_hh_fec!J11/RES_hh_num!J11)</f>
        <v>0</v>
      </c>
      <c r="K11" s="72">
        <f>IF(RES_hh_fec!K11=0,0,1000*11630*RES_hh_fec!K11/RES_hh_num!K11)</f>
        <v>0</v>
      </c>
      <c r="L11" s="72">
        <f>IF(RES_hh_fec!L11=0,0,1000*11630*RES_hh_fec!L11/RES_hh_num!L11)</f>
        <v>0</v>
      </c>
      <c r="M11" s="72">
        <f>IF(RES_hh_fec!M11=0,0,1000*11630*RES_hh_fec!M11/RES_hh_num!M11)</f>
        <v>0</v>
      </c>
      <c r="N11" s="72">
        <f>IF(RES_hh_fec!N11=0,0,1000*11630*RES_hh_fec!N11/RES_hh_num!N11)</f>
        <v>0</v>
      </c>
      <c r="O11" s="72">
        <f>IF(RES_hh_fec!O11=0,0,1000*11630*RES_hh_fec!O11/RES_hh_num!O11)</f>
        <v>0</v>
      </c>
      <c r="P11" s="72">
        <f>IF(RES_hh_fec!P11=0,0,1000*11630*RES_hh_fec!P11/RES_hh_num!P11)</f>
        <v>0</v>
      </c>
      <c r="Q11" s="72">
        <f>IF(RES_hh_fec!Q11=0,0,1000*11630*RES_hh_fec!Q11/RES_hh_num!Q11)</f>
        <v>0</v>
      </c>
      <c r="R11" s="72">
        <f>IF(RES_hh_fec!R11=0,0,1000*11630*RES_hh_fec!R11/RES_hh_num!R11)</f>
        <v>0</v>
      </c>
      <c r="S11" s="72">
        <f>IF(RES_hh_fec!S11=0,0,1000*11630*RES_hh_fec!S11/RES_hh_num!S11)</f>
        <v>0</v>
      </c>
      <c r="T11" s="72">
        <f>IF(RES_hh_fec!T11=0,0,1000*11630*RES_hh_fec!T11/RES_hh_num!T11)</f>
        <v>0</v>
      </c>
      <c r="U11" s="72">
        <f>IF(RES_hh_fec!U11=0,0,1000*11630*RES_hh_fec!U11/RES_hh_num!U11)</f>
        <v>0</v>
      </c>
      <c r="V11" s="72">
        <f>IF(RES_hh_fec!V11=0,0,1000*11630*RES_hh_fec!V11/RES_hh_num!V11)</f>
        <v>0</v>
      </c>
      <c r="W11" s="72">
        <f>IF(RES_hh_fec!W11=0,0,1000*11630*RES_hh_fec!W11/RES_hh_num!W11)</f>
        <v>0</v>
      </c>
      <c r="X11" s="72">
        <f>IF(RES_hh_fec!X11=0,0,1000*11630*RES_hh_fec!X11/RES_hh_num!X11)</f>
        <v>0</v>
      </c>
      <c r="Y11" s="72">
        <f>IF(RES_hh_fec!Y11=0,0,1000*11630*RES_hh_fec!Y11/RES_hh_num!Y11)</f>
        <v>0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5503.375239856774</v>
      </c>
      <c r="C12" s="72">
        <f>IF(RES_hh_fec!C12=0,0,1000*11630*RES_hh_fec!C12/RES_hh_num!C12)</f>
        <v>6665.3044940025675</v>
      </c>
      <c r="D12" s="72">
        <f>IF(RES_hh_fec!D12=0,0,1000*11630*RES_hh_fec!D12/RES_hh_num!D12)</f>
        <v>3729.7143053640871</v>
      </c>
      <c r="E12" s="72">
        <f>IF(RES_hh_fec!E12=0,0,1000*11630*RES_hh_fec!E12/RES_hh_num!E12)</f>
        <v>5124.9544439888859</v>
      </c>
      <c r="F12" s="72">
        <f>IF(RES_hh_fec!F12=0,0,1000*11630*RES_hh_fec!F12/RES_hh_num!F12)</f>
        <v>5261.1305458570823</v>
      </c>
      <c r="G12" s="72">
        <f>IF(RES_hh_fec!G12=0,0,1000*11630*RES_hh_fec!G12/RES_hh_num!G12)</f>
        <v>5306.1055004446716</v>
      </c>
      <c r="H12" s="72">
        <f>IF(RES_hh_fec!H12=0,0,1000*11630*RES_hh_fec!H12/RES_hh_num!H12)</f>
        <v>5181.3252059515171</v>
      </c>
      <c r="I12" s="72">
        <f>IF(RES_hh_fec!I12=0,0,1000*11630*RES_hh_fec!I12/RES_hh_num!I12)</f>
        <v>5134.312293552156</v>
      </c>
      <c r="J12" s="72">
        <f>IF(RES_hh_fec!J12=0,0,1000*11630*RES_hh_fec!J12/RES_hh_num!J12)</f>
        <v>5286.1093720207318</v>
      </c>
      <c r="K12" s="72">
        <f>IF(RES_hh_fec!K12=0,0,1000*11630*RES_hh_fec!K12/RES_hh_num!K12)</f>
        <v>4760.7131721598471</v>
      </c>
      <c r="L12" s="72">
        <f>IF(RES_hh_fec!L12=0,0,1000*11630*RES_hh_fec!L12/RES_hh_num!L12)</f>
        <v>4532.2991968751994</v>
      </c>
      <c r="M12" s="72">
        <f>IF(RES_hh_fec!M12=0,0,1000*11630*RES_hh_fec!M12/RES_hh_num!M12)</f>
        <v>4048.059344565354</v>
      </c>
      <c r="N12" s="72">
        <f>IF(RES_hh_fec!N12=0,0,1000*11630*RES_hh_fec!N12/RES_hh_num!N12)</f>
        <v>3650.0284623802113</v>
      </c>
      <c r="O12" s="72">
        <f>IF(RES_hh_fec!O12=0,0,1000*11630*RES_hh_fec!O12/RES_hh_num!O12)</f>
        <v>3304.6727766571494</v>
      </c>
      <c r="P12" s="72">
        <f>IF(RES_hh_fec!P12=0,0,1000*11630*RES_hh_fec!P12/RES_hh_num!P12)</f>
        <v>3019.9218032469471</v>
      </c>
      <c r="Q12" s="72">
        <f>IF(RES_hh_fec!Q12=0,0,1000*11630*RES_hh_fec!Q12/RES_hh_num!Q12)</f>
        <v>2982.9798142123914</v>
      </c>
      <c r="R12" s="72">
        <f>IF(RES_hh_fec!R12=0,0,1000*11630*RES_hh_fec!R12/RES_hh_num!R12)</f>
        <v>3014.6794348625617</v>
      </c>
      <c r="S12" s="72">
        <f>IF(RES_hh_fec!S12=0,0,1000*11630*RES_hh_fec!S12/RES_hh_num!S12)</f>
        <v>2963.4645055449046</v>
      </c>
      <c r="T12" s="72">
        <f>IF(RES_hh_fec!T12=0,0,1000*11630*RES_hh_fec!T12/RES_hh_num!T12)</f>
        <v>2824.8869275813399</v>
      </c>
      <c r="U12" s="72">
        <f>IF(RES_hh_fec!U12=0,0,1000*11630*RES_hh_fec!U12/RES_hh_num!U12)</f>
        <v>2803.7870803872306</v>
      </c>
      <c r="V12" s="72">
        <f>IF(RES_hh_fec!V12=0,0,1000*11630*RES_hh_fec!V12/RES_hh_num!V12)</f>
        <v>2692.433723404999</v>
      </c>
      <c r="W12" s="72">
        <f>IF(RES_hh_fec!W12=0,0,1000*11630*RES_hh_fec!W12/RES_hh_num!W12)</f>
        <v>2413.2532770276453</v>
      </c>
      <c r="X12" s="72">
        <f>IF(RES_hh_fec!X12=0,0,1000*11630*RES_hh_fec!X12/RES_hh_num!X12)</f>
        <v>2310.4440733396709</v>
      </c>
      <c r="Y12" s="72">
        <f>IF(RES_hh_fec!Y12=0,0,1000*11630*RES_hh_fec!Y12/RES_hh_num!Y12)</f>
        <v>2259.3169499356236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13002.155143631631</v>
      </c>
      <c r="C13" s="74">
        <f>IF(RES_hh_fec!C13=0,0,1000*11630*RES_hh_fec!C13/RES_hh_num!C13)</f>
        <v>15168.347612962201</v>
      </c>
      <c r="D13" s="74">
        <f>IF(RES_hh_fec!D13=0,0,1000*11630*RES_hh_fec!D13/RES_hh_num!D13)</f>
        <v>12530.233056491883</v>
      </c>
      <c r="E13" s="74">
        <f>IF(RES_hh_fec!E13=0,0,1000*11630*RES_hh_fec!E13/RES_hh_num!E13)</f>
        <v>14207.37659630585</v>
      </c>
      <c r="F13" s="74">
        <f>IF(RES_hh_fec!F13=0,0,1000*11630*RES_hh_fec!F13/RES_hh_num!F13)</f>
        <v>15158.428055859717</v>
      </c>
      <c r="G13" s="74">
        <f>IF(RES_hh_fec!G13=0,0,1000*11630*RES_hh_fec!G13/RES_hh_num!G13)</f>
        <v>14437.432404271063</v>
      </c>
      <c r="H13" s="74">
        <f>IF(RES_hh_fec!H13=0,0,1000*11630*RES_hh_fec!H13/RES_hh_num!H13)</f>
        <v>16200.348373949053</v>
      </c>
      <c r="I13" s="74">
        <f>IF(RES_hh_fec!I13=0,0,1000*11630*RES_hh_fec!I13/RES_hh_num!I13)</f>
        <v>14414.511623541466</v>
      </c>
      <c r="J13" s="74">
        <f>IF(RES_hh_fec!J13=0,0,1000*11630*RES_hh_fec!J13/RES_hh_num!J13)</f>
        <v>15838.410608892522</v>
      </c>
      <c r="K13" s="74">
        <f>IF(RES_hh_fec!K13=0,0,1000*11630*RES_hh_fec!K13/RES_hh_num!K13)</f>
        <v>12088.818827911471</v>
      </c>
      <c r="L13" s="74">
        <f>IF(RES_hh_fec!L13=0,0,1000*11630*RES_hh_fec!L13/RES_hh_num!L13)</f>
        <v>14711.019369396237</v>
      </c>
      <c r="M13" s="74">
        <f>IF(RES_hh_fec!M13=0,0,1000*11630*RES_hh_fec!M13/RES_hh_num!M13)</f>
        <v>12992.845034949742</v>
      </c>
      <c r="N13" s="74">
        <f>IF(RES_hh_fec!N13=0,0,1000*11630*RES_hh_fec!N13/RES_hh_num!N13)</f>
        <v>11810.644151974382</v>
      </c>
      <c r="O13" s="74">
        <f>IF(RES_hh_fec!O13=0,0,1000*11630*RES_hh_fec!O13/RES_hh_num!O13)</f>
        <v>11244.332432508996</v>
      </c>
      <c r="P13" s="74">
        <f>IF(RES_hh_fec!P13=0,0,1000*11630*RES_hh_fec!P13/RES_hh_num!P13)</f>
        <v>10093.146239889047</v>
      </c>
      <c r="Q13" s="74">
        <f>IF(RES_hh_fec!Q13=0,0,1000*11630*RES_hh_fec!Q13/RES_hh_num!Q13)</f>
        <v>10827.037408959361</v>
      </c>
      <c r="R13" s="74">
        <f>IF(RES_hh_fec!R13=0,0,1000*11630*RES_hh_fec!R13/RES_hh_num!R13)</f>
        <v>10624.003574179933</v>
      </c>
      <c r="S13" s="74">
        <f>IF(RES_hh_fec!S13=0,0,1000*11630*RES_hh_fec!S13/RES_hh_num!S13)</f>
        <v>10854.688027811264</v>
      </c>
      <c r="T13" s="74">
        <f>IF(RES_hh_fec!T13=0,0,1000*11630*RES_hh_fec!T13/RES_hh_num!T13)</f>
        <v>11619.542966648871</v>
      </c>
      <c r="U13" s="74">
        <f>IF(RES_hh_fec!U13=0,0,1000*11630*RES_hh_fec!U13/RES_hh_num!U13)</f>
        <v>10906.211627825884</v>
      </c>
      <c r="V13" s="74">
        <f>IF(RES_hh_fec!V13=0,0,1000*11630*RES_hh_fec!V13/RES_hh_num!V13)</f>
        <v>12302.867148918109</v>
      </c>
      <c r="W13" s="74">
        <f>IF(RES_hh_fec!W13=0,0,1000*11630*RES_hh_fec!W13/RES_hh_num!W13)</f>
        <v>11497.528155068501</v>
      </c>
      <c r="X13" s="74">
        <f>IF(RES_hh_fec!X13=0,0,1000*11630*RES_hh_fec!X13/RES_hh_num!X13)</f>
        <v>9744.4288200113333</v>
      </c>
      <c r="Y13" s="74">
        <f>IF(RES_hh_fec!Y13=0,0,1000*11630*RES_hh_fec!Y13/RES_hh_num!Y13)</f>
        <v>8739.3324325771046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176.46592948648842</v>
      </c>
      <c r="C14" s="76">
        <f>IF(RES_hh_fec!C14=0,0,1000*11630*RES_hh_fec!C14/RES_hh_num!C14)</f>
        <v>184.16459104533195</v>
      </c>
      <c r="D14" s="76">
        <f>IF(RES_hh_fec!D14=0,0,1000*11630*RES_hh_fec!D14/RES_hh_num!D14)</f>
        <v>177.88057157513444</v>
      </c>
      <c r="E14" s="76">
        <f>IF(RES_hh_fec!E14=0,0,1000*11630*RES_hh_fec!E14/RES_hh_num!E14)</f>
        <v>184.86846446996452</v>
      </c>
      <c r="F14" s="76">
        <f>IF(RES_hh_fec!F14=0,0,1000*11630*RES_hh_fec!F14/RES_hh_num!F14)</f>
        <v>188.89319530849534</v>
      </c>
      <c r="G14" s="76">
        <f>IF(RES_hh_fec!G14=0,0,1000*11630*RES_hh_fec!G14/RES_hh_num!G14)</f>
        <v>195.49349410155725</v>
      </c>
      <c r="H14" s="76">
        <f>IF(RES_hh_fec!H14=0,0,1000*11630*RES_hh_fec!H14/RES_hh_num!H14)</f>
        <v>190.36080108939541</v>
      </c>
      <c r="I14" s="76">
        <f>IF(RES_hh_fec!I14=0,0,1000*11630*RES_hh_fec!I14/RES_hh_num!I14)</f>
        <v>179.14445584323667</v>
      </c>
      <c r="J14" s="76">
        <f>IF(RES_hh_fec!J14=0,0,1000*11630*RES_hh_fec!J14/RES_hh_num!J14)</f>
        <v>193.3519598023623</v>
      </c>
      <c r="K14" s="76">
        <f>IF(RES_hh_fec!K14=0,0,1000*11630*RES_hh_fec!K14/RES_hh_num!K14)</f>
        <v>179.25686649066577</v>
      </c>
      <c r="L14" s="76">
        <f>IF(RES_hh_fec!L14=0,0,1000*11630*RES_hh_fec!L14/RES_hh_num!L14)</f>
        <v>187.52269590271572</v>
      </c>
      <c r="M14" s="76">
        <f>IF(RES_hh_fec!M14=0,0,1000*11630*RES_hh_fec!M14/RES_hh_num!M14)</f>
        <v>154.24425340045997</v>
      </c>
      <c r="N14" s="76">
        <f>IF(RES_hh_fec!N14=0,0,1000*11630*RES_hh_fec!N14/RES_hh_num!N14)</f>
        <v>142.48433088820011</v>
      </c>
      <c r="O14" s="76">
        <f>IF(RES_hh_fec!O14=0,0,1000*11630*RES_hh_fec!O14/RES_hh_num!O14)</f>
        <v>136.79492326846818</v>
      </c>
      <c r="P14" s="76">
        <f>IF(RES_hh_fec!P14=0,0,1000*11630*RES_hh_fec!P14/RES_hh_num!P14)</f>
        <v>116.26169802649019</v>
      </c>
      <c r="Q14" s="76">
        <f>IF(RES_hh_fec!Q14=0,0,1000*11630*RES_hh_fec!Q14/RES_hh_num!Q14)</f>
        <v>128.30464091016222</v>
      </c>
      <c r="R14" s="76">
        <f>IF(RES_hh_fec!R14=0,0,1000*11630*RES_hh_fec!R14/RES_hh_num!R14)</f>
        <v>135.51474954630751</v>
      </c>
      <c r="S14" s="76">
        <f>IF(RES_hh_fec!S14=0,0,1000*11630*RES_hh_fec!S14/RES_hh_num!S14)</f>
        <v>131.18578987975476</v>
      </c>
      <c r="T14" s="76">
        <f>IF(RES_hh_fec!T14=0,0,1000*11630*RES_hh_fec!T14/RES_hh_num!T14)</f>
        <v>145.95553400845188</v>
      </c>
      <c r="U14" s="76">
        <f>IF(RES_hh_fec!U14=0,0,1000*11630*RES_hh_fec!U14/RES_hh_num!U14)</f>
        <v>142.5224288967427</v>
      </c>
      <c r="V14" s="76">
        <f>IF(RES_hh_fec!V14=0,0,1000*11630*RES_hh_fec!V14/RES_hh_num!V14)</f>
        <v>158.33467202183419</v>
      </c>
      <c r="W14" s="76">
        <f>IF(RES_hh_fec!W14=0,0,1000*11630*RES_hh_fec!W14/RES_hh_num!W14)</f>
        <v>153.56914531663148</v>
      </c>
      <c r="X14" s="76">
        <f>IF(RES_hh_fec!X14=0,0,1000*11630*RES_hh_fec!X14/RES_hh_num!X14)</f>
        <v>133.79877853960755</v>
      </c>
      <c r="Y14" s="76">
        <f>IF(RES_hh_fec!Y14=0,0,1000*11630*RES_hh_fec!Y14/RES_hh_num!Y14)</f>
        <v>120.28715982565298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0.92568083527567102</v>
      </c>
      <c r="C15" s="69">
        <f t="shared" si="0"/>
        <v>0.83722409867259096</v>
      </c>
      <c r="D15" s="69">
        <f t="shared" si="0"/>
        <v>0.94185467913506971</v>
      </c>
      <c r="E15" s="69">
        <f t="shared" si="0"/>
        <v>0.94403222287138022</v>
      </c>
      <c r="F15" s="69">
        <f t="shared" si="0"/>
        <v>0.97831154360090811</v>
      </c>
      <c r="G15" s="69">
        <f t="shared" si="0"/>
        <v>1.0001567729927028</v>
      </c>
      <c r="H15" s="69">
        <f t="shared" si="0"/>
        <v>1.2063662680138143</v>
      </c>
      <c r="I15" s="69">
        <f t="shared" si="0"/>
        <v>1.3530606419919267</v>
      </c>
      <c r="J15" s="69">
        <f t="shared" si="0"/>
        <v>1.4537048864424762</v>
      </c>
      <c r="K15" s="69">
        <f t="shared" si="0"/>
        <v>1.4927994118198411</v>
      </c>
      <c r="L15" s="69">
        <f t="shared" si="0"/>
        <v>1.6294469887577436</v>
      </c>
      <c r="M15" s="69">
        <f t="shared" si="0"/>
        <v>1.6115489375103755</v>
      </c>
      <c r="N15" s="69">
        <f t="shared" si="0"/>
        <v>1.7895168409239905</v>
      </c>
      <c r="O15" s="69">
        <f t="shared" si="0"/>
        <v>1.6538394362001496</v>
      </c>
      <c r="P15" s="69">
        <f t="shared" si="0"/>
        <v>1.7886876087874855</v>
      </c>
      <c r="Q15" s="69">
        <f t="shared" si="0"/>
        <v>1.7018040386035693</v>
      </c>
      <c r="R15" s="69">
        <f t="shared" si="0"/>
        <v>1.6603326864178467</v>
      </c>
      <c r="S15" s="69">
        <f t="shared" si="0"/>
        <v>1.5767413186843693</v>
      </c>
      <c r="T15" s="69">
        <f t="shared" si="0"/>
        <v>1.5182853277462711</v>
      </c>
      <c r="U15" s="69">
        <f t="shared" si="0"/>
        <v>1.5088249578654527</v>
      </c>
      <c r="V15" s="69">
        <f t="shared" si="0"/>
        <v>1.5155850944576914</v>
      </c>
      <c r="W15" s="69">
        <f t="shared" si="0"/>
        <v>1.4235731055008436</v>
      </c>
      <c r="X15" s="69">
        <f t="shared" si="0"/>
        <v>1.5314265971949825</v>
      </c>
      <c r="Y15" s="69">
        <f t="shared" si="0"/>
        <v>1.6607300918607435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0.92568083527567102</v>
      </c>
      <c r="C16" s="72">
        <f>IF(RES_hh_fec!C16=0,0,1000*11630*RES_hh_fec!C16/RES_hh_num!C$3)</f>
        <v>0.83722409867259096</v>
      </c>
      <c r="D16" s="72">
        <f>IF(RES_hh_fec!D16=0,0,1000*11630*RES_hh_fec!D16/RES_hh_num!D$3)</f>
        <v>0.94185467913506971</v>
      </c>
      <c r="E16" s="72">
        <f>IF(RES_hh_fec!E16=0,0,1000*11630*RES_hh_fec!E16/RES_hh_num!E$3)</f>
        <v>0.94403222287138022</v>
      </c>
      <c r="F16" s="72">
        <f>IF(RES_hh_fec!F16=0,0,1000*11630*RES_hh_fec!F16/RES_hh_num!F$3)</f>
        <v>0.97831154360090811</v>
      </c>
      <c r="G16" s="72">
        <f>IF(RES_hh_fec!G16=0,0,1000*11630*RES_hh_fec!G16/RES_hh_num!G$3)</f>
        <v>1.0001567729927028</v>
      </c>
      <c r="H16" s="72">
        <f>IF(RES_hh_fec!H16=0,0,1000*11630*RES_hh_fec!H16/RES_hh_num!H$3)</f>
        <v>1.2063662680138143</v>
      </c>
      <c r="I16" s="72">
        <f>IF(RES_hh_fec!I16=0,0,1000*11630*RES_hh_fec!I16/RES_hh_num!I$3)</f>
        <v>1.3530606419919267</v>
      </c>
      <c r="J16" s="72">
        <f>IF(RES_hh_fec!J16=0,0,1000*11630*RES_hh_fec!J16/RES_hh_num!J$3)</f>
        <v>1.4537048864424762</v>
      </c>
      <c r="K16" s="72">
        <f>IF(RES_hh_fec!K16=0,0,1000*11630*RES_hh_fec!K16/RES_hh_num!K$3)</f>
        <v>1.4927994118198411</v>
      </c>
      <c r="L16" s="72">
        <f>IF(RES_hh_fec!L16=0,0,1000*11630*RES_hh_fec!L16/RES_hh_num!L$3)</f>
        <v>1.6294469887577436</v>
      </c>
      <c r="M16" s="72">
        <f>IF(RES_hh_fec!M16=0,0,1000*11630*RES_hh_fec!M16/RES_hh_num!M$3)</f>
        <v>1.6115489375103755</v>
      </c>
      <c r="N16" s="72">
        <f>IF(RES_hh_fec!N16=0,0,1000*11630*RES_hh_fec!N16/RES_hh_num!N$3)</f>
        <v>1.7895168409239905</v>
      </c>
      <c r="O16" s="72">
        <f>IF(RES_hh_fec!O16=0,0,1000*11630*RES_hh_fec!O16/RES_hh_num!O$3)</f>
        <v>1.6538394362001496</v>
      </c>
      <c r="P16" s="72">
        <f>IF(RES_hh_fec!P16=0,0,1000*11630*RES_hh_fec!P16/RES_hh_num!P$3)</f>
        <v>1.7886876087874855</v>
      </c>
      <c r="Q16" s="72">
        <f>IF(RES_hh_fec!Q16=0,0,1000*11630*RES_hh_fec!Q16/RES_hh_num!Q$3)</f>
        <v>1.7018040386035693</v>
      </c>
      <c r="R16" s="72">
        <f>IF(RES_hh_fec!R16=0,0,1000*11630*RES_hh_fec!R16/RES_hh_num!R$3)</f>
        <v>1.6603326864178467</v>
      </c>
      <c r="S16" s="72">
        <f>IF(RES_hh_fec!S16=0,0,1000*11630*RES_hh_fec!S16/RES_hh_num!S$3)</f>
        <v>1.5767413186843693</v>
      </c>
      <c r="T16" s="72">
        <f>IF(RES_hh_fec!T16=0,0,1000*11630*RES_hh_fec!T16/RES_hh_num!T$3)</f>
        <v>1.5182853277462711</v>
      </c>
      <c r="U16" s="72">
        <f>IF(RES_hh_fec!U16=0,0,1000*11630*RES_hh_fec!U16/RES_hh_num!U$3)</f>
        <v>1.5088249578654527</v>
      </c>
      <c r="V16" s="72">
        <f>IF(RES_hh_fec!V16=0,0,1000*11630*RES_hh_fec!V16/RES_hh_num!V$3)</f>
        <v>1.5155850944576914</v>
      </c>
      <c r="W16" s="72">
        <f>IF(RES_hh_fec!W16=0,0,1000*11630*RES_hh_fec!W16/RES_hh_num!W$3)</f>
        <v>1.4235731055008436</v>
      </c>
      <c r="X16" s="72">
        <f>IF(RES_hh_fec!X16=0,0,1000*11630*RES_hh_fec!X16/RES_hh_num!X$3)</f>
        <v>1.5314265971949825</v>
      </c>
      <c r="Y16" s="72">
        <f>IF(RES_hh_fec!Y16=0,0,1000*11630*RES_hh_fec!Y16/RES_hh_num!Y$3)</f>
        <v>1.6607300918607435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3456.3087156688466</v>
      </c>
      <c r="C17" s="69">
        <f>IF(RES_hh_fec!C17=0,0,1000*11630*RES_hh_fec!C17/RES_hh_num!C17)</f>
        <v>3358.5255853100493</v>
      </c>
      <c r="D17" s="69">
        <f>IF(RES_hh_fec!D17=0,0,1000*11630*RES_hh_fec!D17/RES_hh_num!D17)</f>
        <v>3309.6641458796589</v>
      </c>
      <c r="E17" s="69">
        <f>IF(RES_hh_fec!E17=0,0,1000*11630*RES_hh_fec!E17/RES_hh_num!E17)</f>
        <v>3127.3933931283618</v>
      </c>
      <c r="F17" s="69">
        <f>IF(RES_hh_fec!F17=0,0,1000*11630*RES_hh_fec!F17/RES_hh_num!F17)</f>
        <v>3159.197899425279</v>
      </c>
      <c r="G17" s="69">
        <f>IF(RES_hh_fec!G17=0,0,1000*11630*RES_hh_fec!G17/RES_hh_num!G17)</f>
        <v>2988.3601115252968</v>
      </c>
      <c r="H17" s="69">
        <f>IF(RES_hh_fec!H17=0,0,1000*11630*RES_hh_fec!H17/RES_hh_num!H17)</f>
        <v>2889.4600246573864</v>
      </c>
      <c r="I17" s="69">
        <f>IF(RES_hh_fec!I17=0,0,1000*11630*RES_hh_fec!I17/RES_hh_num!I17)</f>
        <v>2892.7910616251847</v>
      </c>
      <c r="J17" s="69">
        <f>IF(RES_hh_fec!J17=0,0,1000*11630*RES_hh_fec!J17/RES_hh_num!J17)</f>
        <v>2995.0509616485269</v>
      </c>
      <c r="K17" s="69">
        <f>IF(RES_hh_fec!K17=0,0,1000*11630*RES_hh_fec!K17/RES_hh_num!K17)</f>
        <v>3055.979668935076</v>
      </c>
      <c r="L17" s="69">
        <f>IF(RES_hh_fec!L17=0,0,1000*11630*RES_hh_fec!L17/RES_hh_num!L17)</f>
        <v>3015.2232134695205</v>
      </c>
      <c r="M17" s="69">
        <f>IF(RES_hh_fec!M17=0,0,1000*11630*RES_hh_fec!M17/RES_hh_num!M17)</f>
        <v>3059.5377795016498</v>
      </c>
      <c r="N17" s="69">
        <f>IF(RES_hh_fec!N17=0,0,1000*11630*RES_hh_fec!N17/RES_hh_num!N17)</f>
        <v>3133.511671580824</v>
      </c>
      <c r="O17" s="69">
        <f>IF(RES_hh_fec!O17=0,0,1000*11630*RES_hh_fec!O17/RES_hh_num!O17)</f>
        <v>3026.3102050171542</v>
      </c>
      <c r="P17" s="69">
        <f>IF(RES_hh_fec!P17=0,0,1000*11630*RES_hh_fec!P17/RES_hh_num!P17)</f>
        <v>2920.9525612770658</v>
      </c>
      <c r="Q17" s="69">
        <f>IF(RES_hh_fec!Q17=0,0,1000*11630*RES_hh_fec!Q17/RES_hh_num!Q17)</f>
        <v>2955.9144407657964</v>
      </c>
      <c r="R17" s="69">
        <f>IF(RES_hh_fec!R17=0,0,1000*11630*RES_hh_fec!R17/RES_hh_num!R17)</f>
        <v>3051.0652507176501</v>
      </c>
      <c r="S17" s="69">
        <f>IF(RES_hh_fec!S17=0,0,1000*11630*RES_hh_fec!S17/RES_hh_num!S17)</f>
        <v>3095.0574612173855</v>
      </c>
      <c r="T17" s="69">
        <f>IF(RES_hh_fec!T17=0,0,1000*11630*RES_hh_fec!T17/RES_hh_num!T17)</f>
        <v>3148.385439453898</v>
      </c>
      <c r="U17" s="69">
        <f>IF(RES_hh_fec!U17=0,0,1000*11630*RES_hh_fec!U17/RES_hh_num!U17)</f>
        <v>3076.9826077780922</v>
      </c>
      <c r="V17" s="69">
        <f>IF(RES_hh_fec!V17=0,0,1000*11630*RES_hh_fec!V17/RES_hh_num!V17)</f>
        <v>3262.214856166052</v>
      </c>
      <c r="W17" s="69">
        <f>IF(RES_hh_fec!W17=0,0,1000*11630*RES_hh_fec!W17/RES_hh_num!W17)</f>
        <v>3073.6113693425409</v>
      </c>
      <c r="X17" s="69">
        <f>IF(RES_hh_fec!X17=0,0,1000*11630*RES_hh_fec!X17/RES_hh_num!X17)</f>
        <v>2785.5193474102653</v>
      </c>
      <c r="Y17" s="69">
        <f>IF(RES_hh_fec!Y17=0,0,1000*11630*RES_hh_fec!Y17/RES_hh_num!Y17)</f>
        <v>2598.239001362017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3232.1565702873395</v>
      </c>
      <c r="C18" s="72">
        <f>IF(RES_hh_fec!C18=0,0,1000*11630*RES_hh_fec!C18/RES_hh_num!C18)</f>
        <v>2939.520060464436</v>
      </c>
      <c r="D18" s="72">
        <f>IF(RES_hh_fec!D18=0,0,1000*11630*RES_hh_fec!D18/RES_hh_num!D18)</f>
        <v>3058.6992915643691</v>
      </c>
      <c r="E18" s="72">
        <f>IF(RES_hh_fec!E18=0,0,1000*11630*RES_hh_fec!E18/RES_hh_num!E18)</f>
        <v>2781.1161631800333</v>
      </c>
      <c r="F18" s="72">
        <f>IF(RES_hh_fec!F18=0,0,1000*11630*RES_hh_fec!F18/RES_hh_num!F18)</f>
        <v>2783.1629181434942</v>
      </c>
      <c r="G18" s="72">
        <f>IF(RES_hh_fec!G18=0,0,1000*11630*RES_hh_fec!G18/RES_hh_num!G18)</f>
        <v>2717.4804038765724</v>
      </c>
      <c r="H18" s="72">
        <f>IF(RES_hh_fec!H18=0,0,1000*11630*RES_hh_fec!H18/RES_hh_num!H18)</f>
        <v>2584.8298205725123</v>
      </c>
      <c r="I18" s="72">
        <f>IF(RES_hh_fec!I18=0,0,1000*11630*RES_hh_fec!I18/RES_hh_num!I18)</f>
        <v>2578.5509020707514</v>
      </c>
      <c r="J18" s="72">
        <f>IF(RES_hh_fec!J18=0,0,1000*11630*RES_hh_fec!J18/RES_hh_num!J18)</f>
        <v>2605.3737669367274</v>
      </c>
      <c r="K18" s="72">
        <f>IF(RES_hh_fec!K18=0,0,1000*11630*RES_hh_fec!K18/RES_hh_num!K18)</f>
        <v>2981.3912603839726</v>
      </c>
      <c r="L18" s="72">
        <f>IF(RES_hh_fec!L18=0,0,1000*11630*RES_hh_fec!L18/RES_hh_num!L18)</f>
        <v>2630.2377599158272</v>
      </c>
      <c r="M18" s="72">
        <f>IF(RES_hh_fec!M18=0,0,1000*11630*RES_hh_fec!M18/RES_hh_num!M18)</f>
        <v>2674.2838665848376</v>
      </c>
      <c r="N18" s="72">
        <f>IF(RES_hh_fec!N18=0,0,1000*11630*RES_hh_fec!N18/RES_hh_num!N18)</f>
        <v>2690.2628276367996</v>
      </c>
      <c r="O18" s="72">
        <f>IF(RES_hh_fec!O18=0,0,1000*11630*RES_hh_fec!O18/RES_hh_num!O18)</f>
        <v>2663.4232714479658</v>
      </c>
      <c r="P18" s="72">
        <f>IF(RES_hh_fec!P18=0,0,1000*11630*RES_hh_fec!P18/RES_hh_num!P18)</f>
        <v>2649.1482977816217</v>
      </c>
      <c r="Q18" s="72">
        <f>IF(RES_hh_fec!Q18=0,0,1000*11630*RES_hh_fec!Q18/RES_hh_num!Q18)</f>
        <v>2667.0922213757412</v>
      </c>
      <c r="R18" s="72">
        <f>IF(RES_hh_fec!R18=0,0,1000*11630*RES_hh_fec!R18/RES_hh_num!R18)</f>
        <v>2824.8129109002689</v>
      </c>
      <c r="S18" s="72">
        <f>IF(RES_hh_fec!S18=0,0,1000*11630*RES_hh_fec!S18/RES_hh_num!S18)</f>
        <v>2740.8902165638692</v>
      </c>
      <c r="T18" s="72">
        <f>IF(RES_hh_fec!T18=0,0,1000*11630*RES_hh_fec!T18/RES_hh_num!T18)</f>
        <v>2910.4901122675637</v>
      </c>
      <c r="U18" s="72">
        <f>IF(RES_hh_fec!U18=0,0,1000*11630*RES_hh_fec!U18/RES_hh_num!U18)</f>
        <v>2840.0509768171646</v>
      </c>
      <c r="V18" s="72">
        <f>IF(RES_hh_fec!V18=0,0,1000*11630*RES_hh_fec!V18/RES_hh_num!V18)</f>
        <v>3056.7479132646185</v>
      </c>
      <c r="W18" s="72">
        <f>IF(RES_hh_fec!W18=0,0,1000*11630*RES_hh_fec!W18/RES_hh_num!W18)</f>
        <v>2961.8077244160754</v>
      </c>
      <c r="X18" s="72">
        <f>IF(RES_hh_fec!X18=0,0,1000*11630*RES_hh_fec!X18/RES_hh_num!X18)</f>
        <v>2685.3015135849109</v>
      </c>
      <c r="Y18" s="72">
        <f>IF(RES_hh_fec!Y18=0,0,1000*11630*RES_hh_fec!Y18/RES_hh_num!Y18)</f>
        <v>2377.673019797413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3428.1783476146957</v>
      </c>
      <c r="C19" s="72">
        <f>IF(RES_hh_fec!C19=0,0,1000*11630*RES_hh_fec!C19/RES_hh_num!C19)</f>
        <v>3311.2099697305148</v>
      </c>
      <c r="D19" s="72">
        <f>IF(RES_hh_fec!D19=0,0,1000*11630*RES_hh_fec!D19/RES_hh_num!D19)</f>
        <v>3204.9363953370935</v>
      </c>
      <c r="E19" s="72">
        <f>IF(RES_hh_fec!E19=0,0,1000*11630*RES_hh_fec!E19/RES_hh_num!E19)</f>
        <v>3087.6815493244535</v>
      </c>
      <c r="F19" s="72">
        <f>IF(RES_hh_fec!F19=0,0,1000*11630*RES_hh_fec!F19/RES_hh_num!F19)</f>
        <v>3010.1387689244102</v>
      </c>
      <c r="G19" s="72">
        <f>IF(RES_hh_fec!G19=0,0,1000*11630*RES_hh_fec!G19/RES_hh_num!G19)</f>
        <v>2929.4064402762656</v>
      </c>
      <c r="H19" s="72">
        <f>IF(RES_hh_fec!H19=0,0,1000*11630*RES_hh_fec!H19/RES_hh_num!H19)</f>
        <v>2871.852904686983</v>
      </c>
      <c r="I19" s="72">
        <f>IF(RES_hh_fec!I19=0,0,1000*11630*RES_hh_fec!I19/RES_hh_num!I19)</f>
        <v>2892.4537437050808</v>
      </c>
      <c r="J19" s="72">
        <f>IF(RES_hh_fec!J19=0,0,1000*11630*RES_hh_fec!J19/RES_hh_num!J19)</f>
        <v>2888.149558029063</v>
      </c>
      <c r="K19" s="72">
        <f>IF(RES_hh_fec!K19=0,0,1000*11630*RES_hh_fec!K19/RES_hh_num!K19)</f>
        <v>2907.3793389265775</v>
      </c>
      <c r="L19" s="72">
        <f>IF(RES_hh_fec!L19=0,0,1000*11630*RES_hh_fec!L19/RES_hh_num!L19)</f>
        <v>2916.3773516232441</v>
      </c>
      <c r="M19" s="72">
        <f>IF(RES_hh_fec!M19=0,0,1000*11630*RES_hh_fec!M19/RES_hh_num!M19)</f>
        <v>3091.0768925736384</v>
      </c>
      <c r="N19" s="72">
        <f>IF(RES_hh_fec!N19=0,0,1000*11630*RES_hh_fec!N19/RES_hh_num!N19)</f>
        <v>2861.6117151623898</v>
      </c>
      <c r="O19" s="72">
        <f>IF(RES_hh_fec!O19=0,0,1000*11630*RES_hh_fec!O19/RES_hh_num!O19)</f>
        <v>3136.7034367352849</v>
      </c>
      <c r="P19" s="72">
        <f>IF(RES_hh_fec!P19=0,0,1000*11630*RES_hh_fec!P19/RES_hh_num!P19)</f>
        <v>2852.1943773629919</v>
      </c>
      <c r="Q19" s="72">
        <f>IF(RES_hh_fec!Q19=0,0,1000*11630*RES_hh_fec!Q19/RES_hh_num!Q19)</f>
        <v>2550.3369120391776</v>
      </c>
      <c r="R19" s="72">
        <f>IF(RES_hh_fec!R19=0,0,1000*11630*RES_hh_fec!R19/RES_hh_num!R19)</f>
        <v>2997.3128767123289</v>
      </c>
      <c r="S19" s="72">
        <f>IF(RES_hh_fec!S19=0,0,1000*11630*RES_hh_fec!S19/RES_hh_num!S19)</f>
        <v>2946.888351749928</v>
      </c>
      <c r="T19" s="72">
        <f>IF(RES_hh_fec!T19=0,0,1000*11630*RES_hh_fec!T19/RES_hh_num!T19)</f>
        <v>2978.1440985533673</v>
      </c>
      <c r="U19" s="72">
        <f>IF(RES_hh_fec!U19=0,0,1000*11630*RES_hh_fec!U19/RES_hh_num!U19)</f>
        <v>2814.565950165656</v>
      </c>
      <c r="V19" s="72">
        <f>IF(RES_hh_fec!V19=0,0,1000*11630*RES_hh_fec!V19/RES_hh_num!V19)</f>
        <v>3070.061827155851</v>
      </c>
      <c r="W19" s="72">
        <f>IF(RES_hh_fec!W19=0,0,1000*11630*RES_hh_fec!W19/RES_hh_num!W19)</f>
        <v>2614.3121229248704</v>
      </c>
      <c r="X19" s="72">
        <f>IF(RES_hh_fec!X19=0,0,1000*11630*RES_hh_fec!X19/RES_hh_num!X19)</f>
        <v>2516.2090695534034</v>
      </c>
      <c r="Y19" s="72">
        <f>IF(RES_hh_fec!Y19=0,0,1000*11630*RES_hh_fec!Y19/RES_hh_num!Y19)</f>
        <v>2559.8594128566424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3777.3529791298774</v>
      </c>
      <c r="C20" s="72">
        <f>IF(RES_hh_fec!C20=0,0,1000*11630*RES_hh_fec!C20/RES_hh_num!C20)</f>
        <v>3696.8959386913461</v>
      </c>
      <c r="D20" s="72">
        <f>IF(RES_hh_fec!D20=0,0,1000*11630*RES_hh_fec!D20/RES_hh_num!D20)</f>
        <v>3664.8709035832426</v>
      </c>
      <c r="E20" s="72">
        <f>IF(RES_hh_fec!E20=0,0,1000*11630*RES_hh_fec!E20/RES_hh_num!E20)</f>
        <v>3446.5547087320765</v>
      </c>
      <c r="F20" s="72">
        <f>IF(RES_hh_fec!F20=0,0,1000*11630*RES_hh_fec!F20/RES_hh_num!F20)</f>
        <v>3447.2114995679062</v>
      </c>
      <c r="G20" s="72">
        <f>IF(RES_hh_fec!G20=0,0,1000*11630*RES_hh_fec!G20/RES_hh_num!G20)</f>
        <v>3311.9417894655089</v>
      </c>
      <c r="H20" s="72">
        <f>IF(RES_hh_fec!H20=0,0,1000*11630*RES_hh_fec!H20/RES_hh_num!H20)</f>
        <v>3145.8347011152887</v>
      </c>
      <c r="I20" s="72">
        <f>IF(RES_hh_fec!I20=0,0,1000*11630*RES_hh_fec!I20/RES_hh_num!I20)</f>
        <v>3199.3375848688479</v>
      </c>
      <c r="J20" s="72">
        <f>IF(RES_hh_fec!J20=0,0,1000*11630*RES_hh_fec!J20/RES_hh_num!J20)</f>
        <v>3301.5064279464036</v>
      </c>
      <c r="K20" s="72">
        <f>IF(RES_hh_fec!K20=0,0,1000*11630*RES_hh_fec!K20/RES_hh_num!K20)</f>
        <v>3358.5638054417759</v>
      </c>
      <c r="L20" s="72">
        <f>IF(RES_hh_fec!L20=0,0,1000*11630*RES_hh_fec!L20/RES_hh_num!L20)</f>
        <v>3279.2701758783528</v>
      </c>
      <c r="M20" s="72">
        <f>IF(RES_hh_fec!M20=0,0,1000*11630*RES_hh_fec!M20/RES_hh_num!M20)</f>
        <v>3473.3044561156771</v>
      </c>
      <c r="N20" s="72">
        <f>IF(RES_hh_fec!N20=0,0,1000*11630*RES_hh_fec!N20/RES_hh_num!N20)</f>
        <v>3515.7326829647977</v>
      </c>
      <c r="O20" s="72">
        <f>IF(RES_hh_fec!O20=0,0,1000*11630*RES_hh_fec!O20/RES_hh_num!O20)</f>
        <v>3332.9523674968686</v>
      </c>
      <c r="P20" s="72">
        <f>IF(RES_hh_fec!P20=0,0,1000*11630*RES_hh_fec!P20/RES_hh_num!P20)</f>
        <v>3194.0888763710363</v>
      </c>
      <c r="Q20" s="72">
        <f>IF(RES_hh_fec!Q20=0,0,1000*11630*RES_hh_fec!Q20/RES_hh_num!Q20)</f>
        <v>3287.2566879480851</v>
      </c>
      <c r="R20" s="72">
        <f>IF(RES_hh_fec!R20=0,0,1000*11630*RES_hh_fec!R20/RES_hh_num!R20)</f>
        <v>3377.5882813558883</v>
      </c>
      <c r="S20" s="72">
        <f>IF(RES_hh_fec!S20=0,0,1000*11630*RES_hh_fec!S20/RES_hh_num!S20)</f>
        <v>3410.1004855127103</v>
      </c>
      <c r="T20" s="72">
        <f>IF(RES_hh_fec!T20=0,0,1000*11630*RES_hh_fec!T20/RES_hh_num!T20)</f>
        <v>3396.4257523649017</v>
      </c>
      <c r="U20" s="72">
        <f>IF(RES_hh_fec!U20=0,0,1000*11630*RES_hh_fec!U20/RES_hh_num!U20)</f>
        <v>3283.8879238957929</v>
      </c>
      <c r="V20" s="72">
        <f>IF(RES_hh_fec!V20=0,0,1000*11630*RES_hh_fec!V20/RES_hh_num!V20)</f>
        <v>3592.0986763677802</v>
      </c>
      <c r="W20" s="72">
        <f>IF(RES_hh_fec!W20=0,0,1000*11630*RES_hh_fec!W20/RES_hh_num!W20)</f>
        <v>3300.0251790237289</v>
      </c>
      <c r="X20" s="72">
        <f>IF(RES_hh_fec!X20=0,0,1000*11630*RES_hh_fec!X20/RES_hh_num!X20)</f>
        <v>2862.3644326621129</v>
      </c>
      <c r="Y20" s="72">
        <f>IF(RES_hh_fec!Y20=0,0,1000*11630*RES_hh_fec!Y20/RES_hh_num!Y20)</f>
        <v>2744.15600000521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3601.4759149435126</v>
      </c>
      <c r="C21" s="72">
        <f>IF(RES_hh_fec!C21=0,0,1000*11630*RES_hh_fec!C21/RES_hh_num!C21)</f>
        <v>3561.6609843196406</v>
      </c>
      <c r="D21" s="72">
        <f>IF(RES_hh_fec!D21=0,0,1000*11630*RES_hh_fec!D21/RES_hh_num!D21)</f>
        <v>3350.4509738827401</v>
      </c>
      <c r="E21" s="72">
        <f>IF(RES_hh_fec!E21=0,0,1000*11630*RES_hh_fec!E21/RES_hh_num!E21)</f>
        <v>3238.971830136039</v>
      </c>
      <c r="F21" s="72">
        <f>IF(RES_hh_fec!F21=0,0,1000*11630*RES_hh_fec!F21/RES_hh_num!F21)</f>
        <v>3341.5015413086062</v>
      </c>
      <c r="G21" s="72">
        <f>IF(RES_hh_fec!G21=0,0,1000*11630*RES_hh_fec!G21/RES_hh_num!G21)</f>
        <v>3013.4260882784874</v>
      </c>
      <c r="H21" s="72">
        <f>IF(RES_hh_fec!H21=0,0,1000*11630*RES_hh_fec!H21/RES_hh_num!H21)</f>
        <v>2967.1766782672034</v>
      </c>
      <c r="I21" s="72">
        <f>IF(RES_hh_fec!I21=0,0,1000*11630*RES_hh_fec!I21/RES_hh_num!I21)</f>
        <v>2873.0798993524309</v>
      </c>
      <c r="J21" s="72">
        <f>IF(RES_hh_fec!J21=0,0,1000*11630*RES_hh_fec!J21/RES_hh_num!J21)</f>
        <v>3032.7409724889976</v>
      </c>
      <c r="K21" s="72">
        <f>IF(RES_hh_fec!K21=0,0,1000*11630*RES_hh_fec!K21/RES_hh_num!K21)</f>
        <v>3011.6187286672243</v>
      </c>
      <c r="L21" s="72">
        <f>IF(RES_hh_fec!L21=0,0,1000*11630*RES_hh_fec!L21/RES_hh_num!L21)</f>
        <v>3128.3513430553357</v>
      </c>
      <c r="M21" s="72">
        <f>IF(RES_hh_fec!M21=0,0,1000*11630*RES_hh_fec!M21/RES_hh_num!M21)</f>
        <v>2859.2180729700244</v>
      </c>
      <c r="N21" s="72">
        <f>IF(RES_hh_fec!N21=0,0,1000*11630*RES_hh_fec!N21/RES_hh_num!N21)</f>
        <v>3121.3706703976804</v>
      </c>
      <c r="O21" s="72">
        <f>IF(RES_hh_fec!O21=0,0,1000*11630*RES_hh_fec!O21/RES_hh_num!O21)</f>
        <v>3045.9673813519803</v>
      </c>
      <c r="P21" s="72">
        <f>IF(RES_hh_fec!P21=0,0,1000*11630*RES_hh_fec!P21/RES_hh_num!P21)</f>
        <v>2899.3214749850613</v>
      </c>
      <c r="Q21" s="72">
        <f>IF(RES_hh_fec!Q21=0,0,1000*11630*RES_hh_fec!Q21/RES_hh_num!Q21)</f>
        <v>2876.1076452332773</v>
      </c>
      <c r="R21" s="72">
        <f>IF(RES_hh_fec!R21=0,0,1000*11630*RES_hh_fec!R21/RES_hh_num!R21)</f>
        <v>2930.9472905486064</v>
      </c>
      <c r="S21" s="72">
        <f>IF(RES_hh_fec!S21=0,0,1000*11630*RES_hh_fec!S21/RES_hh_num!S21)</f>
        <v>3007.7267087132691</v>
      </c>
      <c r="T21" s="72">
        <f>IF(RES_hh_fec!T21=0,0,1000*11630*RES_hh_fec!T21/RES_hh_num!T21)</f>
        <v>3098.0392130335317</v>
      </c>
      <c r="U21" s="72">
        <f>IF(RES_hh_fec!U21=0,0,1000*11630*RES_hh_fec!U21/RES_hh_num!U21)</f>
        <v>3069.3912896773131</v>
      </c>
      <c r="V21" s="72">
        <f>IF(RES_hh_fec!V21=0,0,1000*11630*RES_hh_fec!V21/RES_hh_num!V21)</f>
        <v>3036.178650462738</v>
      </c>
      <c r="W21" s="72">
        <f>IF(RES_hh_fec!W21=0,0,1000*11630*RES_hh_fec!W21/RES_hh_num!W21)</f>
        <v>2980.3346598925946</v>
      </c>
      <c r="X21" s="72">
        <f>IF(RES_hh_fec!X21=0,0,1000*11630*RES_hh_fec!X21/RES_hh_num!X21)</f>
        <v>2847.1543963029358</v>
      </c>
      <c r="Y21" s="72">
        <f>IF(RES_hh_fec!Y21=0,0,1000*11630*RES_hh_fec!Y21/RES_hh_num!Y21)</f>
        <v>2497.3190358960596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4330.0352397123997</v>
      </c>
      <c r="C22" s="72">
        <f>IF(RES_hh_fec!C22=0,0,1000*11630*RES_hh_fec!C22/RES_hh_num!C22)</f>
        <v>3929.5461283664226</v>
      </c>
      <c r="D22" s="72">
        <f>IF(RES_hh_fec!D22=0,0,1000*11630*RES_hh_fec!D22/RES_hh_num!D22)</f>
        <v>4067.2621019313601</v>
      </c>
      <c r="E22" s="72">
        <f>IF(RES_hh_fec!E22=0,0,1000*11630*RES_hh_fec!E22/RES_hh_num!E22)</f>
        <v>3620.8947679187022</v>
      </c>
      <c r="F22" s="72">
        <f>IF(RES_hh_fec!F22=0,0,1000*11630*RES_hh_fec!F22/RES_hh_num!F22)</f>
        <v>3491.3797147449709</v>
      </c>
      <c r="G22" s="72">
        <f>IF(RES_hh_fec!G22=0,0,1000*11630*RES_hh_fec!G22/RES_hh_num!G22)</f>
        <v>3110.9610829300495</v>
      </c>
      <c r="H22" s="72">
        <f>IF(RES_hh_fec!H22=0,0,1000*11630*RES_hh_fec!H22/RES_hh_num!H22)</f>
        <v>2808.4537631483286</v>
      </c>
      <c r="I22" s="72">
        <f>IF(RES_hh_fec!I22=0,0,1000*11630*RES_hh_fec!I22/RES_hh_num!I22)</f>
        <v>3330.7557111565402</v>
      </c>
      <c r="J22" s="72">
        <f>IF(RES_hh_fec!J22=0,0,1000*11630*RES_hh_fec!J22/RES_hh_num!J22)</f>
        <v>2563.7347911888496</v>
      </c>
      <c r="K22" s="72">
        <f>IF(RES_hh_fec!K22=0,0,1000*11630*RES_hh_fec!K22/RES_hh_num!K22)</f>
        <v>3139.350136175497</v>
      </c>
      <c r="L22" s="72">
        <f>IF(RES_hh_fec!L22=0,0,1000*11630*RES_hh_fec!L22/RES_hh_num!L22)</f>
        <v>2737.0122268294972</v>
      </c>
      <c r="M22" s="72">
        <f>IF(RES_hh_fec!M22=0,0,1000*11630*RES_hh_fec!M22/RES_hh_num!M22)</f>
        <v>2581.4503930619903</v>
      </c>
      <c r="N22" s="72">
        <f>IF(RES_hh_fec!N22=0,0,1000*11630*RES_hh_fec!N22/RES_hh_num!N22)</f>
        <v>2896.8472371258795</v>
      </c>
      <c r="O22" s="72">
        <f>IF(RES_hh_fec!O22=0,0,1000*11630*RES_hh_fec!O22/RES_hh_num!O22)</f>
        <v>2666.4268905740983</v>
      </c>
      <c r="P22" s="72">
        <f>IF(RES_hh_fec!P22=0,0,1000*11630*RES_hh_fec!P22/RES_hh_num!P22)</f>
        <v>2482.1597312652207</v>
      </c>
      <c r="Q22" s="72">
        <f>IF(RES_hh_fec!Q22=0,0,1000*11630*RES_hh_fec!Q22/RES_hh_num!Q22)</f>
        <v>2818.625386718772</v>
      </c>
      <c r="R22" s="72">
        <f>IF(RES_hh_fec!R22=0,0,1000*11630*RES_hh_fec!R22/RES_hh_num!R22)</f>
        <v>2882.2854442982016</v>
      </c>
      <c r="S22" s="72">
        <f>IF(RES_hh_fec!S22=0,0,1000*11630*RES_hh_fec!S22/RES_hh_num!S22)</f>
        <v>2731.6687945430458</v>
      </c>
      <c r="T22" s="72">
        <f>IF(RES_hh_fec!T22=0,0,1000*11630*RES_hh_fec!T22/RES_hh_num!T22)</f>
        <v>2914.0513710413215</v>
      </c>
      <c r="U22" s="72">
        <f>IF(RES_hh_fec!U22=0,0,1000*11630*RES_hh_fec!U22/RES_hh_num!U22)</f>
        <v>2753.417707442853</v>
      </c>
      <c r="V22" s="72">
        <f>IF(RES_hh_fec!V22=0,0,1000*11630*RES_hh_fec!V22/RES_hh_num!V22)</f>
        <v>2805.6883257080553</v>
      </c>
      <c r="W22" s="72">
        <f>IF(RES_hh_fec!W22=0,0,1000*11630*RES_hh_fec!W22/RES_hh_num!W22)</f>
        <v>2841.1192255742903</v>
      </c>
      <c r="X22" s="72">
        <f>IF(RES_hh_fec!X22=0,0,1000*11630*RES_hh_fec!X22/RES_hh_num!X22)</f>
        <v>2627.1737363887532</v>
      </c>
      <c r="Y22" s="72">
        <f>IF(RES_hh_fec!Y22=0,0,1000*11630*RES_hh_fec!Y22/RES_hh_num!Y22)</f>
        <v>2530.5261932725984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X24" s="72">
        <f>IF(RES_hh_fec!X24=0,0,1000*11630*RES_hh_fec!X24/RES_hh_num!X24)</f>
        <v>0</v>
      </c>
      <c r="Y24" s="72">
        <f>IF(RES_hh_fec!Y24=0,0,1000*11630*RES_hh_fec!Y24/RES_hh_num!Y24)</f>
        <v>0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3036.1286894979999</v>
      </c>
      <c r="C25" s="74">
        <f>IF(RES_hh_fec!C25=0,0,1000*11630*RES_hh_fec!C25/RES_hh_num!C25)</f>
        <v>2951.6531109372963</v>
      </c>
      <c r="D25" s="74">
        <f>IF(RES_hh_fec!D25=0,0,1000*11630*RES_hh_fec!D25/RES_hh_num!D25)</f>
        <v>2847.93183113844</v>
      </c>
      <c r="E25" s="74">
        <f>IF(RES_hh_fec!E25=0,0,1000*11630*RES_hh_fec!E25/RES_hh_num!E25)</f>
        <v>2688.4762141942529</v>
      </c>
      <c r="F25" s="74">
        <f>IF(RES_hh_fec!F25=0,0,1000*11630*RES_hh_fec!F25/RES_hh_num!F25)</f>
        <v>2727.2116373333429</v>
      </c>
      <c r="G25" s="74">
        <f>IF(RES_hh_fec!G25=0,0,1000*11630*RES_hh_fec!G25/RES_hh_num!G25)</f>
        <v>2551.2238500239182</v>
      </c>
      <c r="H25" s="74">
        <f>IF(RES_hh_fec!H25=0,0,1000*11630*RES_hh_fec!H25/RES_hh_num!H25)</f>
        <v>2537.9071678341588</v>
      </c>
      <c r="I25" s="74">
        <f>IF(RES_hh_fec!I25=0,0,1000*11630*RES_hh_fec!I25/RES_hh_num!I25)</f>
        <v>2492.1846683814133</v>
      </c>
      <c r="J25" s="74">
        <f>IF(RES_hh_fec!J25=0,0,1000*11630*RES_hh_fec!J25/RES_hh_num!J25)</f>
        <v>2533.2853786988876</v>
      </c>
      <c r="K25" s="74">
        <f>IF(RES_hh_fec!K25=0,0,1000*11630*RES_hh_fec!K25/RES_hh_num!K25)</f>
        <v>2437.7329715215137</v>
      </c>
      <c r="L25" s="74">
        <f>IF(RES_hh_fec!L25=0,0,1000*11630*RES_hh_fec!L25/RES_hh_num!L25)</f>
        <v>2408.2437496256516</v>
      </c>
      <c r="M25" s="74">
        <f>IF(RES_hh_fec!M25=0,0,1000*11630*RES_hh_fec!M25/RES_hh_num!M25)</f>
        <v>2444.1748686976871</v>
      </c>
      <c r="N25" s="74">
        <f>IF(RES_hh_fec!N25=0,0,1000*11630*RES_hh_fec!N25/RES_hh_num!N25)</f>
        <v>2435.8416263857366</v>
      </c>
      <c r="O25" s="74">
        <f>IF(RES_hh_fec!O25=0,0,1000*11630*RES_hh_fec!O25/RES_hh_num!O25)</f>
        <v>2378.1315192681559</v>
      </c>
      <c r="P25" s="74">
        <f>IF(RES_hh_fec!P25=0,0,1000*11630*RES_hh_fec!P25/RES_hh_num!P25)</f>
        <v>2338.5226172586745</v>
      </c>
      <c r="Q25" s="74">
        <f>IF(RES_hh_fec!Q25=0,0,1000*11630*RES_hh_fec!Q25/RES_hh_num!Q25)</f>
        <v>2314.4307143302835</v>
      </c>
      <c r="R25" s="74">
        <f>IF(RES_hh_fec!R25=0,0,1000*11630*RES_hh_fec!R25/RES_hh_num!R25)</f>
        <v>2351.9844191546918</v>
      </c>
      <c r="S25" s="74">
        <f>IF(RES_hh_fec!S25=0,0,1000*11630*RES_hh_fec!S25/RES_hh_num!S25)</f>
        <v>2395.2203787088151</v>
      </c>
      <c r="T25" s="74">
        <f>IF(RES_hh_fec!T25=0,0,1000*11630*RES_hh_fec!T25/RES_hh_num!T25)</f>
        <v>2447.7346960336004</v>
      </c>
      <c r="U25" s="74">
        <f>IF(RES_hh_fec!U25=0,0,1000*11630*RES_hh_fec!U25/RES_hh_num!U25)</f>
        <v>2407.438669779212</v>
      </c>
      <c r="V25" s="74">
        <f>IF(RES_hh_fec!V25=0,0,1000*11630*RES_hh_fec!V25/RES_hh_num!V25)</f>
        <v>2532.3657669599506</v>
      </c>
      <c r="W25" s="74">
        <f>IF(RES_hh_fec!W25=0,0,1000*11630*RES_hh_fec!W25/RES_hh_num!W25)</f>
        <v>2442.486663282049</v>
      </c>
      <c r="X25" s="74">
        <f>IF(RES_hh_fec!X25=0,0,1000*11630*RES_hh_fec!X25/RES_hh_num!X25)</f>
        <v>2276.4365039185363</v>
      </c>
      <c r="Y25" s="74">
        <f>IF(RES_hh_fec!Y25=0,0,1000*11630*RES_hh_fec!Y25/RES_hh_num!Y25)</f>
        <v>2129.8062753864069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432.44084682440854</v>
      </c>
      <c r="C26" s="77">
        <f>IF(RES_hh_fec!C26=0,0,1000*11630*RES_hh_fec!C26/RES_hh_num!C26)</f>
        <v>420.65414900060574</v>
      </c>
      <c r="D26" s="77">
        <f>IF(RES_hh_fec!D26=0,0,1000*11630*RES_hh_fec!D26/RES_hh_num!D26)</f>
        <v>416.36324694795445</v>
      </c>
      <c r="E26" s="77">
        <f>IF(RES_hh_fec!E26=0,0,1000*11630*RES_hh_fec!E26/RES_hh_num!E26)</f>
        <v>395.82013932868898</v>
      </c>
      <c r="F26" s="77">
        <f>IF(RES_hh_fec!F26=0,0,1000*11630*RES_hh_fec!F26/RES_hh_num!F26)</f>
        <v>403.46205059920101</v>
      </c>
      <c r="G26" s="77">
        <f>IF(RES_hh_fec!G26=0,0,1000*11630*RES_hh_fec!G26/RES_hh_num!G26)</f>
        <v>384.19091299985661</v>
      </c>
      <c r="H26" s="77">
        <f>IF(RES_hh_fec!H26=0,0,1000*11630*RES_hh_fec!H26/RES_hh_num!H26)</f>
        <v>375.26774985632932</v>
      </c>
      <c r="I26" s="77">
        <f>IF(RES_hh_fec!I26=0,0,1000*11630*RES_hh_fec!I26/RES_hh_num!I26)</f>
        <v>378.38218053927324</v>
      </c>
      <c r="J26" s="77">
        <f>IF(RES_hh_fec!J26=0,0,1000*11630*RES_hh_fec!J26/RES_hh_num!J26)</f>
        <v>406.33248308750132</v>
      </c>
      <c r="K26" s="77">
        <f>IF(RES_hh_fec!K26=0,0,1000*11630*RES_hh_fec!K26/RES_hh_num!K26)</f>
        <v>407.76525436075394</v>
      </c>
      <c r="L26" s="77">
        <f>IF(RES_hh_fec!L26=0,0,1000*11630*RES_hh_fec!L26/RES_hh_num!L26)</f>
        <v>413.91739092520993</v>
      </c>
      <c r="M26" s="77">
        <f>IF(RES_hh_fec!M26=0,0,1000*11630*RES_hh_fec!M26/RES_hh_num!M26)</f>
        <v>421.75959310636148</v>
      </c>
      <c r="N26" s="77">
        <f>IF(RES_hh_fec!N26=0,0,1000*11630*RES_hh_fec!N26/RES_hh_num!N26)</f>
        <v>432.26468200926371</v>
      </c>
      <c r="O26" s="77">
        <f>IF(RES_hh_fec!O26=0,0,1000*11630*RES_hh_fec!O26/RES_hh_num!O26)</f>
        <v>431.60682139042234</v>
      </c>
      <c r="P26" s="77">
        <f>IF(RES_hh_fec!P26=0,0,1000*11630*RES_hh_fec!P26/RES_hh_num!P26)</f>
        <v>432.23855009432521</v>
      </c>
      <c r="Q26" s="77">
        <f>IF(RES_hh_fec!Q26=0,0,1000*11630*RES_hh_fec!Q26/RES_hh_num!Q26)</f>
        <v>440.15886402811702</v>
      </c>
      <c r="R26" s="77">
        <f>IF(RES_hh_fec!R26=0,0,1000*11630*RES_hh_fec!R26/RES_hh_num!R26)</f>
        <v>460.90478912179486</v>
      </c>
      <c r="S26" s="77">
        <f>IF(RES_hh_fec!S26=0,0,1000*11630*RES_hh_fec!S26/RES_hh_num!S26)</f>
        <v>478.49609484466748</v>
      </c>
      <c r="T26" s="77">
        <f>IF(RES_hh_fec!T26=0,0,1000*11630*RES_hh_fec!T26/RES_hh_num!T26)</f>
        <v>503.12932383329229</v>
      </c>
      <c r="U26" s="77">
        <f>IF(RES_hh_fec!U26=0,0,1000*11630*RES_hh_fec!U26/RES_hh_num!U26)</f>
        <v>508.1332325561865</v>
      </c>
      <c r="V26" s="77">
        <f>IF(RES_hh_fec!V26=0,0,1000*11630*RES_hh_fec!V26/RES_hh_num!V26)</f>
        <v>520.31913284435689</v>
      </c>
      <c r="W26" s="77">
        <f>IF(RES_hh_fec!W26=0,0,1000*11630*RES_hh_fec!W26/RES_hh_num!W26)</f>
        <v>509.25562863647855</v>
      </c>
      <c r="X26" s="77">
        <f>IF(RES_hh_fec!X26=0,0,1000*11630*RES_hh_fec!X26/RES_hh_num!X26)</f>
        <v>506.05802421956736</v>
      </c>
      <c r="Y26" s="77">
        <f>IF(RES_hh_fec!Y26=0,0,1000*11630*RES_hh_fec!Y26/RES_hh_num!Y26)</f>
        <v>502.74034211628231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496.88945168257499</v>
      </c>
      <c r="C27" s="69">
        <f>IF(RES_hh_fec!C27=0,0,1000*11630*RES_hh_fec!C27/RES_hh_num!C27)</f>
        <v>487.20645100959274</v>
      </c>
      <c r="D27" s="69">
        <f>IF(RES_hh_fec!D27=0,0,1000*11630*RES_hh_fec!D27/RES_hh_num!D27)</f>
        <v>479.65826192093584</v>
      </c>
      <c r="E27" s="69">
        <f>IF(RES_hh_fec!E27=0,0,1000*11630*RES_hh_fec!E27/RES_hh_num!E27)</f>
        <v>480.78845894385438</v>
      </c>
      <c r="F27" s="69">
        <f>IF(RES_hh_fec!F27=0,0,1000*11630*RES_hh_fec!F27/RES_hh_num!F27)</f>
        <v>479.97272952553612</v>
      </c>
      <c r="G27" s="69">
        <f>IF(RES_hh_fec!G27=0,0,1000*11630*RES_hh_fec!G27/RES_hh_num!G27)</f>
        <v>460.51949975997786</v>
      </c>
      <c r="H27" s="69">
        <f>IF(RES_hh_fec!H27=0,0,1000*11630*RES_hh_fec!H27/RES_hh_num!H27)</f>
        <v>450.04814166398353</v>
      </c>
      <c r="I27" s="69">
        <f>IF(RES_hh_fec!I27=0,0,1000*11630*RES_hh_fec!I27/RES_hh_num!I27)</f>
        <v>450.52789738560199</v>
      </c>
      <c r="J27" s="69">
        <f>IF(RES_hh_fec!J27=0,0,1000*11630*RES_hh_fec!J27/RES_hh_num!J27)</f>
        <v>436.59932551240541</v>
      </c>
      <c r="K27" s="69">
        <f>IF(RES_hh_fec!K27=0,0,1000*11630*RES_hh_fec!K27/RES_hh_num!K27)</f>
        <v>430.35589519902084</v>
      </c>
      <c r="L27" s="69">
        <f>IF(RES_hh_fec!L27=0,0,1000*11630*RES_hh_fec!L27/RES_hh_num!L27)</f>
        <v>426.79366667364553</v>
      </c>
      <c r="M27" s="69">
        <f>IF(RES_hh_fec!M27=0,0,1000*11630*RES_hh_fec!M27/RES_hh_num!M27)</f>
        <v>430.91115386318796</v>
      </c>
      <c r="N27" s="69">
        <f>IF(RES_hh_fec!N27=0,0,1000*11630*RES_hh_fec!N27/RES_hh_num!N27)</f>
        <v>432.3014882011629</v>
      </c>
      <c r="O27" s="69">
        <f>IF(RES_hh_fec!O27=0,0,1000*11630*RES_hh_fec!O27/RES_hh_num!O27)</f>
        <v>416.72054627091916</v>
      </c>
      <c r="P27" s="69">
        <f>IF(RES_hh_fec!P27=0,0,1000*11630*RES_hh_fec!P27/RES_hh_num!P27)</f>
        <v>425.33561491315913</v>
      </c>
      <c r="Q27" s="69">
        <f>IF(RES_hh_fec!Q27=0,0,1000*11630*RES_hh_fec!Q27/RES_hh_num!Q27)</f>
        <v>429.26502784646573</v>
      </c>
      <c r="R27" s="69">
        <f>IF(RES_hh_fec!R27=0,0,1000*11630*RES_hh_fec!R27/RES_hh_num!R27)</f>
        <v>429.81309249577663</v>
      </c>
      <c r="S27" s="69">
        <f>IF(RES_hh_fec!S27=0,0,1000*11630*RES_hh_fec!S27/RES_hh_num!S27)</f>
        <v>430.89400578402763</v>
      </c>
      <c r="T27" s="69">
        <f>IF(RES_hh_fec!T27=0,0,1000*11630*RES_hh_fec!T27/RES_hh_num!T27)</f>
        <v>436.43293455448816</v>
      </c>
      <c r="U27" s="69">
        <f>IF(RES_hh_fec!U27=0,0,1000*11630*RES_hh_fec!U27/RES_hh_num!U27)</f>
        <v>426.26421118581681</v>
      </c>
      <c r="V27" s="69">
        <f>IF(RES_hh_fec!V27=0,0,1000*11630*RES_hh_fec!V27/RES_hh_num!V27)</f>
        <v>442.66914839626924</v>
      </c>
      <c r="W27" s="69">
        <f>IF(RES_hh_fec!W27=0,0,1000*11630*RES_hh_fec!W27/RES_hh_num!W27)</f>
        <v>438.97007462130813</v>
      </c>
      <c r="X27" s="69">
        <f>IF(RES_hh_fec!X27=0,0,1000*11630*RES_hh_fec!X27/RES_hh_num!X27)</f>
        <v>398.57114143768405</v>
      </c>
      <c r="Y27" s="69">
        <f>IF(RES_hh_fec!Y27=0,0,1000*11630*RES_hh_fec!Y27/RES_hh_num!Y27)</f>
        <v>372.84585651164269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608.90454667650545</v>
      </c>
      <c r="C29" s="72">
        <f>IF(RES_hh_fec!C29=0,0,1000*11630*RES_hh_fec!C29/RES_hh_num!C29)</f>
        <v>596.37076041087266</v>
      </c>
      <c r="D29" s="72">
        <f>IF(RES_hh_fec!D29=0,0,1000*11630*RES_hh_fec!D29/RES_hh_num!D29)</f>
        <v>590.153584192278</v>
      </c>
      <c r="E29" s="72">
        <f>IF(RES_hh_fec!E29=0,0,1000*11630*RES_hh_fec!E29/RES_hh_num!E29)</f>
        <v>588.32986660859422</v>
      </c>
      <c r="F29" s="72">
        <f>IF(RES_hh_fec!F29=0,0,1000*11630*RES_hh_fec!F29/RES_hh_num!F29)</f>
        <v>570.58689196805472</v>
      </c>
      <c r="G29" s="72">
        <f>IF(RES_hh_fec!G29=0,0,1000*11630*RES_hh_fec!G29/RES_hh_num!G29)</f>
        <v>571.63403854649505</v>
      </c>
      <c r="H29" s="72">
        <f>IF(RES_hh_fec!H29=0,0,1000*11630*RES_hh_fec!H29/RES_hh_num!H29)</f>
        <v>552.25821630426765</v>
      </c>
      <c r="I29" s="72">
        <f>IF(RES_hh_fec!I29=0,0,1000*11630*RES_hh_fec!I29/RES_hh_num!I29)</f>
        <v>554.04230773250629</v>
      </c>
      <c r="J29" s="72">
        <f>IF(RES_hh_fec!J29=0,0,1000*11630*RES_hh_fec!J29/RES_hh_num!J29)</f>
        <v>540.79873105678621</v>
      </c>
      <c r="K29" s="72">
        <f>IF(RES_hh_fec!K29=0,0,1000*11630*RES_hh_fec!K29/RES_hh_num!K29)</f>
        <v>520.08050724632051</v>
      </c>
      <c r="L29" s="72">
        <f>IF(RES_hh_fec!L29=0,0,1000*11630*RES_hh_fec!L29/RES_hh_num!L29)</f>
        <v>526.9000656886875</v>
      </c>
      <c r="M29" s="72">
        <f>IF(RES_hh_fec!M29=0,0,1000*11630*RES_hh_fec!M29/RES_hh_num!M29)</f>
        <v>529.23311641948237</v>
      </c>
      <c r="N29" s="72">
        <f>IF(RES_hh_fec!N29=0,0,1000*11630*RES_hh_fec!N29/RES_hh_num!N29)</f>
        <v>528.63052466059037</v>
      </c>
      <c r="O29" s="72">
        <f>IF(RES_hh_fec!O29=0,0,1000*11630*RES_hh_fec!O29/RES_hh_num!O29)</f>
        <v>533.95278931495466</v>
      </c>
      <c r="P29" s="72">
        <f>IF(RES_hh_fec!P29=0,0,1000*11630*RES_hh_fec!P29/RES_hh_num!P29)</f>
        <v>510.51332359136319</v>
      </c>
      <c r="Q29" s="72">
        <f>IF(RES_hh_fec!Q29=0,0,1000*11630*RES_hh_fec!Q29/RES_hh_num!Q29)</f>
        <v>480.4432470472081</v>
      </c>
      <c r="R29" s="72">
        <f>IF(RES_hh_fec!R29=0,0,1000*11630*RES_hh_fec!R29/RES_hh_num!R29)</f>
        <v>565.22942339235408</v>
      </c>
      <c r="S29" s="72">
        <f>IF(RES_hh_fec!S29=0,0,1000*11630*RES_hh_fec!S29/RES_hh_num!S29)</f>
        <v>556.9307859290202</v>
      </c>
      <c r="T29" s="72">
        <f>IF(RES_hh_fec!T29=0,0,1000*11630*RES_hh_fec!T29/RES_hh_num!T29)</f>
        <v>588.05474339195723</v>
      </c>
      <c r="U29" s="72">
        <f>IF(RES_hh_fec!U29=0,0,1000*11630*RES_hh_fec!U29/RES_hh_num!U29)</f>
        <v>562.10483070832265</v>
      </c>
      <c r="V29" s="72">
        <f>IF(RES_hh_fec!V29=0,0,1000*11630*RES_hh_fec!V29/RES_hh_num!V29)</f>
        <v>624.50822716933499</v>
      </c>
      <c r="W29" s="72">
        <f>IF(RES_hh_fec!W29=0,0,1000*11630*RES_hh_fec!W29/RES_hh_num!W29)</f>
        <v>528.89376347916061</v>
      </c>
      <c r="X29" s="72">
        <f>IF(RES_hh_fec!X29=0,0,1000*11630*RES_hh_fec!X29/RES_hh_num!X29)</f>
        <v>503.53838441363814</v>
      </c>
      <c r="Y29" s="72">
        <f>IF(RES_hh_fec!Y29=0,0,1000*11630*RES_hh_fec!Y29/RES_hh_num!Y29)</f>
        <v>522.70170352655339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597.29833899384471</v>
      </c>
      <c r="C30" s="72">
        <f>IF(RES_hh_fec!C30=0,0,1000*11630*RES_hh_fec!C30/RES_hh_num!C30)</f>
        <v>602.03819620185777</v>
      </c>
      <c r="D30" s="72">
        <f>IF(RES_hh_fec!D30=0,0,1000*11630*RES_hh_fec!D30/RES_hh_num!D30)</f>
        <v>571.79714487868193</v>
      </c>
      <c r="E30" s="72">
        <f>IF(RES_hh_fec!E30=0,0,1000*11630*RES_hh_fec!E30/RES_hh_num!E30)</f>
        <v>591.33865005595385</v>
      </c>
      <c r="F30" s="72">
        <f>IF(RES_hh_fec!F30=0,0,1000*11630*RES_hh_fec!F30/RES_hh_num!F30)</f>
        <v>605.69478798084924</v>
      </c>
      <c r="G30" s="72">
        <f>IF(RES_hh_fec!G30=0,0,1000*11630*RES_hh_fec!G30/RES_hh_num!G30)</f>
        <v>558.69964047606413</v>
      </c>
      <c r="H30" s="72">
        <f>IF(RES_hh_fec!H30=0,0,1000*11630*RES_hh_fec!H30/RES_hh_num!H30)</f>
        <v>557.43910740427168</v>
      </c>
      <c r="I30" s="72">
        <f>IF(RES_hh_fec!I30=0,0,1000*11630*RES_hh_fec!I30/RES_hh_num!I30)</f>
        <v>543.77261974370572</v>
      </c>
      <c r="J30" s="72">
        <f>IF(RES_hh_fec!J30=0,0,1000*11630*RES_hh_fec!J30/RES_hh_num!J30)</f>
        <v>540.19625917979829</v>
      </c>
      <c r="K30" s="72">
        <f>IF(RES_hh_fec!K30=0,0,1000*11630*RES_hh_fec!K30/RES_hh_num!K30)</f>
        <v>517.27526768774737</v>
      </c>
      <c r="L30" s="72">
        <f>IF(RES_hh_fec!L30=0,0,1000*11630*RES_hh_fec!L30/RES_hh_num!L30)</f>
        <v>540.49736046211569</v>
      </c>
      <c r="M30" s="72">
        <f>IF(RES_hh_fec!M30=0,0,1000*11630*RES_hh_fec!M30/RES_hh_num!M30)</f>
        <v>533.18563981064244</v>
      </c>
      <c r="N30" s="72">
        <f>IF(RES_hh_fec!N30=0,0,1000*11630*RES_hh_fec!N30/RES_hh_num!N30)</f>
        <v>523.92089747989587</v>
      </c>
      <c r="O30" s="72">
        <f>IF(RES_hh_fec!O30=0,0,1000*11630*RES_hh_fec!O30/RES_hh_num!O30)</f>
        <v>523.40356309435185</v>
      </c>
      <c r="P30" s="72">
        <f>IF(RES_hh_fec!P30=0,0,1000*11630*RES_hh_fec!P30/RES_hh_num!P30)</f>
        <v>525.80980466610595</v>
      </c>
      <c r="Q30" s="72">
        <f>IF(RES_hh_fec!Q30=0,0,1000*11630*RES_hh_fec!Q30/RES_hh_num!Q30)</f>
        <v>527.39165273132664</v>
      </c>
      <c r="R30" s="72">
        <f>IF(RES_hh_fec!R30=0,0,1000*11630*RES_hh_fec!R30/RES_hh_num!R30)</f>
        <v>528.85220766684995</v>
      </c>
      <c r="S30" s="72">
        <f>IF(RES_hh_fec!S30=0,0,1000*11630*RES_hh_fec!S30/RES_hh_num!S30)</f>
        <v>543.71332604006511</v>
      </c>
      <c r="T30" s="72">
        <f>IF(RES_hh_fec!T30=0,0,1000*11630*RES_hh_fec!T30/RES_hh_num!T30)</f>
        <v>553.97156161221915</v>
      </c>
      <c r="U30" s="72">
        <f>IF(RES_hh_fec!U30=0,0,1000*11630*RES_hh_fec!U30/RES_hh_num!U30)</f>
        <v>551.59582974602972</v>
      </c>
      <c r="V30" s="72">
        <f>IF(RES_hh_fec!V30=0,0,1000*11630*RES_hh_fec!V30/RES_hh_num!V30)</f>
        <v>552.97080377430643</v>
      </c>
      <c r="W30" s="72">
        <f>IF(RES_hh_fec!W30=0,0,1000*11630*RES_hh_fec!W30/RES_hh_num!W30)</f>
        <v>555.06075461707701</v>
      </c>
      <c r="X30" s="72">
        <f>IF(RES_hh_fec!X30=0,0,1000*11630*RES_hh_fec!X30/RES_hh_num!X30)</f>
        <v>531.17659276960865</v>
      </c>
      <c r="Y30" s="72">
        <f>IF(RES_hh_fec!Y30=0,0,1000*11630*RES_hh_fec!Y30/RES_hh_num!Y30)</f>
        <v>477.66681948991476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X31" s="72">
        <f>IF(RES_hh_fec!X31=0,0,1000*11630*RES_hh_fec!X31/RES_hh_num!X31)</f>
        <v>0</v>
      </c>
      <c r="Y31" s="72">
        <f>IF(RES_hh_fec!Y31=0,0,1000*11630*RES_hh_fec!Y31/RES_hh_num!Y31)</f>
        <v>0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480.10169897680811</v>
      </c>
      <c r="C32" s="77">
        <f>IF(RES_hh_fec!C32=0,0,1000*11630*RES_hh_fec!C32/RES_hh_num!C32)</f>
        <v>468.04616760654983</v>
      </c>
      <c r="D32" s="77">
        <f>IF(RES_hh_fec!D32=0,0,1000*11630*RES_hh_fec!D32/RES_hh_num!D32)</f>
        <v>463.24721324651142</v>
      </c>
      <c r="E32" s="77">
        <f>IF(RES_hh_fec!E32=0,0,1000*11630*RES_hh_fec!E32/RES_hh_num!E32)</f>
        <v>460.35931337202874</v>
      </c>
      <c r="F32" s="77">
        <f>IF(RES_hh_fec!F32=0,0,1000*11630*RES_hh_fec!F32/RES_hh_num!F32)</f>
        <v>455.8353769928118</v>
      </c>
      <c r="G32" s="77">
        <f>IF(RES_hh_fec!G32=0,0,1000*11630*RES_hh_fec!G32/RES_hh_num!G32)</f>
        <v>441.00166570000454</v>
      </c>
      <c r="H32" s="77">
        <f>IF(RES_hh_fec!H32=0,0,1000*11630*RES_hh_fec!H32/RES_hh_num!H32)</f>
        <v>428.52463851119876</v>
      </c>
      <c r="I32" s="77">
        <f>IF(RES_hh_fec!I32=0,0,1000*11630*RES_hh_fec!I32/RES_hh_num!I32)</f>
        <v>431.88767319965558</v>
      </c>
      <c r="J32" s="77">
        <f>IF(RES_hh_fec!J32=0,0,1000*11630*RES_hh_fec!J32/RES_hh_num!J32)</f>
        <v>415.94536925276634</v>
      </c>
      <c r="K32" s="77">
        <f>IF(RES_hh_fec!K32=0,0,1000*11630*RES_hh_fec!K32/RES_hh_num!K32)</f>
        <v>412.99884909812272</v>
      </c>
      <c r="L32" s="77">
        <f>IF(RES_hh_fec!L32=0,0,1000*11630*RES_hh_fec!L32/RES_hh_num!L32)</f>
        <v>403.53073130531669</v>
      </c>
      <c r="M32" s="77">
        <f>IF(RES_hh_fec!M32=0,0,1000*11630*RES_hh_fec!M32/RES_hh_num!M32)</f>
        <v>409.21615025727453</v>
      </c>
      <c r="N32" s="77">
        <f>IF(RES_hh_fec!N32=0,0,1000*11630*RES_hh_fec!N32/RES_hh_num!N32)</f>
        <v>412.63825313129126</v>
      </c>
      <c r="O32" s="77">
        <f>IF(RES_hh_fec!O32=0,0,1000*11630*RES_hh_fec!O32/RES_hh_num!O32)</f>
        <v>393.51586778766716</v>
      </c>
      <c r="P32" s="77">
        <f>IF(RES_hh_fec!P32=0,0,1000*11630*RES_hh_fec!P32/RES_hh_num!P32)</f>
        <v>403.94083690765274</v>
      </c>
      <c r="Q32" s="77">
        <f>IF(RES_hh_fec!Q32=0,0,1000*11630*RES_hh_fec!Q32/RES_hh_num!Q32)</f>
        <v>408.83960368866275</v>
      </c>
      <c r="R32" s="77">
        <f>IF(RES_hh_fec!R32=0,0,1000*11630*RES_hh_fec!R32/RES_hh_num!R32)</f>
        <v>407.68516126793565</v>
      </c>
      <c r="S32" s="77">
        <f>IF(RES_hh_fec!S32=0,0,1000*11630*RES_hh_fec!S32/RES_hh_num!S32)</f>
        <v>405.72441040011665</v>
      </c>
      <c r="T32" s="77">
        <f>IF(RES_hh_fec!T32=0,0,1000*11630*RES_hh_fec!T32/RES_hh_num!T32)</f>
        <v>409.73967607635308</v>
      </c>
      <c r="U32" s="77">
        <f>IF(RES_hh_fec!U32=0,0,1000*11630*RES_hh_fec!U32/RES_hh_num!U32)</f>
        <v>398.6455611324638</v>
      </c>
      <c r="V32" s="77">
        <f>IF(RES_hh_fec!V32=0,0,1000*11630*RES_hh_fec!V32/RES_hh_num!V32)</f>
        <v>417.89359505895072</v>
      </c>
      <c r="W32" s="77">
        <f>IF(RES_hh_fec!W32=0,0,1000*11630*RES_hh_fec!W32/RES_hh_num!W32)</f>
        <v>414.65476208893443</v>
      </c>
      <c r="X32" s="77">
        <f>IF(RES_hh_fec!X32=0,0,1000*11630*RES_hh_fec!X32/RES_hh_num!X32)</f>
        <v>370.24239312605374</v>
      </c>
      <c r="Y32" s="77">
        <f>IF(RES_hh_fec!Y32=0,0,1000*11630*RES_hh_fec!Y32/RES_hh_num!Y32)</f>
        <v>350.18824691793537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11480.686018088254</v>
      </c>
      <c r="C3" s="65">
        <f>IF(RES_hh_tes!C3=0,0,1000*11630*RES_hh_tes!C3/RES_hh_num!C3)</f>
        <v>11990.371894014988</v>
      </c>
      <c r="D3" s="65">
        <f>IF(RES_hh_tes!D3=0,0,1000*11630*RES_hh_tes!D3/RES_hh_num!D3)</f>
        <v>11668.723641350867</v>
      </c>
      <c r="E3" s="65">
        <f>IF(RES_hh_tes!E3=0,0,1000*11630*RES_hh_tes!E3/RES_hh_num!E3)</f>
        <v>12076.294253717042</v>
      </c>
      <c r="F3" s="65">
        <f>IF(RES_hh_tes!F3=0,0,1000*11630*RES_hh_tes!F3/RES_hh_num!F3)</f>
        <v>12458.030255817568</v>
      </c>
      <c r="G3" s="65">
        <f>IF(RES_hh_tes!G3=0,0,1000*11630*RES_hh_tes!G3/RES_hh_num!G3)</f>
        <v>12799.811725214586</v>
      </c>
      <c r="H3" s="65">
        <f>IF(RES_hh_tes!H3=0,0,1000*11630*RES_hh_tes!H3/RES_hh_num!H3)</f>
        <v>12753.108488210828</v>
      </c>
      <c r="I3" s="65">
        <f>IF(RES_hh_tes!I3=0,0,1000*11630*RES_hh_tes!I3/RES_hh_num!I3)</f>
        <v>12183.704258069143</v>
      </c>
      <c r="J3" s="65">
        <f>IF(RES_hh_tes!J3=0,0,1000*11630*RES_hh_tes!J3/RES_hh_num!J3)</f>
        <v>13002.591768006529</v>
      </c>
      <c r="K3" s="65">
        <f>IF(RES_hh_tes!K3=0,0,1000*11630*RES_hh_tes!K3/RES_hh_num!K3)</f>
        <v>12266.426512673008</v>
      </c>
      <c r="L3" s="65">
        <f>IF(RES_hh_tes!L3=0,0,1000*11630*RES_hh_tes!L3/RES_hh_num!L3)</f>
        <v>12791.798512368774</v>
      </c>
      <c r="M3" s="65">
        <f>IF(RES_hh_tes!M3=0,0,1000*11630*RES_hh_tes!M3/RES_hh_num!M3)</f>
        <v>11306.252525324715</v>
      </c>
      <c r="N3" s="65">
        <f>IF(RES_hh_tes!N3=0,0,1000*11630*RES_hh_tes!N3/RES_hh_num!N3)</f>
        <v>10837.700115931457</v>
      </c>
      <c r="O3" s="65">
        <f>IF(RES_hh_tes!O3=0,0,1000*11630*RES_hh_tes!O3/RES_hh_num!O3)</f>
        <v>10700.817130429508</v>
      </c>
      <c r="P3" s="65">
        <f>IF(RES_hh_tes!P3=0,0,1000*11630*RES_hh_tes!P3/RES_hh_num!P3)</f>
        <v>9604.3448726859442</v>
      </c>
      <c r="Q3" s="65">
        <f>IF(RES_hh_tes!Q3=0,0,1000*11630*RES_hh_tes!Q3/RES_hh_num!Q3)</f>
        <v>10311.930837528447</v>
      </c>
      <c r="R3" s="65">
        <f>IF(RES_hh_tes!R3=0,0,1000*11630*RES_hh_tes!R3/RES_hh_num!R3)</f>
        <v>10788.426173789112</v>
      </c>
      <c r="S3" s="65">
        <f>IF(RES_hh_tes!S3=0,0,1000*11630*RES_hh_tes!S3/RES_hh_num!S3)</f>
        <v>10510.219334985844</v>
      </c>
      <c r="T3" s="65">
        <f>IF(RES_hh_tes!T3=0,0,1000*11630*RES_hh_tes!T3/RES_hh_num!T3)</f>
        <v>11411.956782850511</v>
      </c>
      <c r="U3" s="65">
        <f>IF(RES_hh_tes!U3=0,0,1000*11630*RES_hh_tes!U3/RES_hh_num!U3)</f>
        <v>11144.932843625622</v>
      </c>
      <c r="V3" s="65">
        <f>IF(RES_hh_tes!V3=0,0,1000*11630*RES_hh_tes!V3/RES_hh_num!V3)</f>
        <v>12257.076184292569</v>
      </c>
      <c r="W3" s="65">
        <f>IF(RES_hh_tes!W3=0,0,1000*11630*RES_hh_tes!W3/RES_hh_num!W3)</f>
        <v>11818.36990678793</v>
      </c>
      <c r="X3" s="65">
        <f>IF(RES_hh_tes!X3=0,0,1000*11630*RES_hh_tes!X3/RES_hh_num!X3)</f>
        <v>10415.862252255651</v>
      </c>
      <c r="Y3" s="65">
        <f>IF(RES_hh_tes!Y3=0,0,1000*11630*RES_hh_tes!Y3/RES_hh_num!Y3)</f>
        <v>9526.1018224919044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9163.2752398380417</v>
      </c>
      <c r="C4" s="69">
        <f>IF(RES_hh_tes!C4=0,0,1000*11630*RES_hh_tes!C4/RES_hh_num!C4)</f>
        <v>9734.1811633763064</v>
      </c>
      <c r="D4" s="69">
        <f>IF(RES_hh_tes!D4=0,0,1000*11630*RES_hh_tes!D4/RES_hh_num!D4)</f>
        <v>9438.5823681946677</v>
      </c>
      <c r="E4" s="69">
        <f>IF(RES_hh_tes!E4=0,0,1000*11630*RES_hh_tes!E4/RES_hh_num!E4)</f>
        <v>9942.8394879392908</v>
      </c>
      <c r="F4" s="69">
        <f>IF(RES_hh_tes!F4=0,0,1000*11630*RES_hh_tes!F4/RES_hh_num!F4)</f>
        <v>10294.827019338245</v>
      </c>
      <c r="G4" s="69">
        <f>IF(RES_hh_tes!G4=0,0,1000*11630*RES_hh_tes!G4/RES_hh_num!G4)</f>
        <v>10736.340041662477</v>
      </c>
      <c r="H4" s="69">
        <f>IF(RES_hh_tes!H4=0,0,1000*11630*RES_hh_tes!H4/RES_hh_num!H4)</f>
        <v>10736.612573825303</v>
      </c>
      <c r="I4" s="69">
        <f>IF(RES_hh_tes!I4=0,0,1000*11630*RES_hh_tes!I4/RES_hh_num!I4)</f>
        <v>10152.296903105285</v>
      </c>
      <c r="J4" s="69">
        <f>IF(RES_hh_tes!J4=0,0,1000*11630*RES_hh_tes!J4/RES_hh_num!J4)</f>
        <v>10905.462746904808</v>
      </c>
      <c r="K4" s="69">
        <f>IF(RES_hh_tes!K4=0,0,1000*11630*RES_hh_tes!K4/RES_hh_num!K4)</f>
        <v>10118.001071403418</v>
      </c>
      <c r="L4" s="69">
        <f>IF(RES_hh_tes!L4=0,0,1000*11630*RES_hh_tes!L4/RES_hh_num!L4)</f>
        <v>10651.010282371291</v>
      </c>
      <c r="M4" s="69">
        <f>IF(RES_hh_tes!M4=0,0,1000*11630*RES_hh_tes!M4/RES_hh_num!M4)</f>
        <v>9116.684433426266</v>
      </c>
      <c r="N4" s="69">
        <f>IF(RES_hh_tes!N4=0,0,1000*11630*RES_hh_tes!N4/RES_hh_num!N4)</f>
        <v>8572.14741251345</v>
      </c>
      <c r="O4" s="69">
        <f>IF(RES_hh_tes!O4=0,0,1000*11630*RES_hh_tes!O4/RES_hh_num!O4)</f>
        <v>8479.7177112253012</v>
      </c>
      <c r="P4" s="69">
        <f>IF(RES_hh_tes!P4=0,0,1000*11630*RES_hh_tes!P4/RES_hh_num!P4)</f>
        <v>7420.2631040238884</v>
      </c>
      <c r="Q4" s="69">
        <f>IF(RES_hh_tes!Q4=0,0,1000*11630*RES_hh_tes!Q4/RES_hh_num!Q4)</f>
        <v>8080.7192695014128</v>
      </c>
      <c r="R4" s="69">
        <f>IF(RES_hh_tes!R4=0,0,1000*11630*RES_hh_tes!R4/RES_hh_num!R4)</f>
        <v>8461.6626487745252</v>
      </c>
      <c r="S4" s="69">
        <f>IF(RES_hh_tes!S4=0,0,1000*11630*RES_hh_tes!S4/RES_hh_num!S4)</f>
        <v>8107.8786977868367</v>
      </c>
      <c r="T4" s="69">
        <f>IF(RES_hh_tes!T4=0,0,1000*11630*RES_hh_tes!T4/RES_hh_num!T4)</f>
        <v>8915.7099119814484</v>
      </c>
      <c r="U4" s="69">
        <f>IF(RES_hh_tes!U4=0,0,1000*11630*RES_hh_tes!U4/RES_hh_num!U4)</f>
        <v>8650.7870967957533</v>
      </c>
      <c r="V4" s="69">
        <f>IF(RES_hh_tes!V4=0,0,1000*11630*RES_hh_tes!V4/RES_hh_num!V4)</f>
        <v>9567.7863163438651</v>
      </c>
      <c r="W4" s="69">
        <f>IF(RES_hh_tes!W4=0,0,1000*11630*RES_hh_tes!W4/RES_hh_num!W4)</f>
        <v>9211.2086877067504</v>
      </c>
      <c r="X4" s="69">
        <f>IF(RES_hh_tes!X4=0,0,1000*11630*RES_hh_tes!X4/RES_hh_num!X4)</f>
        <v>8002.09939079987</v>
      </c>
      <c r="Y4" s="69">
        <f>IF(RES_hh_tes!Y4=0,0,1000*11630*RES_hh_tes!Y4/RES_hh_num!Y4)</f>
        <v>7229.0346554511571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9374.8913628288901</v>
      </c>
      <c r="C5" s="72">
        <f>IF(RES_hh_tes!C5=0,0,1000*11630*RES_hh_tes!C5/RES_hh_num!C5)</f>
        <v>9355.7449435546332</v>
      </c>
      <c r="D5" s="72">
        <f>IF(RES_hh_tes!D5=0,0,1000*11630*RES_hh_tes!D5/RES_hh_num!D5)</f>
        <v>9581.0927877329486</v>
      </c>
      <c r="E5" s="72">
        <f>IF(RES_hh_tes!E5=0,0,1000*11630*RES_hh_tes!E5/RES_hh_num!E5)</f>
        <v>9710.2412756507765</v>
      </c>
      <c r="F5" s="72">
        <f>IF(RES_hh_tes!F5=0,0,1000*11630*RES_hh_tes!F5/RES_hh_num!F5)</f>
        <v>9942.1688008013989</v>
      </c>
      <c r="G5" s="72">
        <f>IF(RES_hh_tes!G5=0,0,1000*11630*RES_hh_tes!G5/RES_hh_num!G5)</f>
        <v>10713.878138119915</v>
      </c>
      <c r="H5" s="72">
        <f>IF(RES_hh_tes!H5=0,0,1000*11630*RES_hh_tes!H5/RES_hh_num!H5)</f>
        <v>10531.511415356556</v>
      </c>
      <c r="I5" s="72">
        <f>IF(RES_hh_tes!I5=0,0,1000*11630*RES_hh_tes!I5/RES_hh_num!I5)</f>
        <v>9973.2541079777602</v>
      </c>
      <c r="J5" s="72">
        <f>IF(RES_hh_tes!J5=0,0,1000*11630*RES_hh_tes!J5/RES_hh_num!J5)</f>
        <v>10537.498194340702</v>
      </c>
      <c r="K5" s="72">
        <f>IF(RES_hh_tes!K5=0,0,1000*11630*RES_hh_tes!K5/RES_hh_num!K5)</f>
        <v>10630.429067018722</v>
      </c>
      <c r="L5" s="72">
        <f>IF(RES_hh_tes!L5=0,0,1000*11630*RES_hh_tes!L5/RES_hh_num!L5)</f>
        <v>10062.058627925979</v>
      </c>
      <c r="M5" s="72">
        <f>IF(RES_hh_tes!M5=0,0,1000*11630*RES_hh_tes!M5/RES_hh_num!M5)</f>
        <v>8841.1364071173157</v>
      </c>
      <c r="N5" s="72">
        <f>IF(RES_hh_tes!N5=0,0,1000*11630*RES_hh_tes!N5/RES_hh_num!N5)</f>
        <v>8508.633708702213</v>
      </c>
      <c r="O5" s="72">
        <f>IF(RES_hh_tes!O5=0,0,1000*11630*RES_hh_tes!O5/RES_hh_num!O5)</f>
        <v>8642.0612345810296</v>
      </c>
      <c r="P5" s="72">
        <f>IF(RES_hh_tes!P5=0,0,1000*11630*RES_hh_tes!P5/RES_hh_num!P5)</f>
        <v>7587.0241376297818</v>
      </c>
      <c r="Q5" s="72">
        <f>IF(RES_hh_tes!Q5=0,0,1000*11630*RES_hh_tes!Q5/RES_hh_num!Q5)</f>
        <v>8131.5453983226289</v>
      </c>
      <c r="R5" s="72">
        <f>IF(RES_hh_tes!R5=0,0,1000*11630*RES_hh_tes!R5/RES_hh_num!R5)</f>
        <v>8644.1519614428671</v>
      </c>
      <c r="S5" s="72">
        <f>IF(RES_hh_tes!S5=0,0,1000*11630*RES_hh_tes!S5/RES_hh_num!S5)</f>
        <v>7773.2104061863593</v>
      </c>
      <c r="T5" s="72">
        <f>IF(RES_hh_tes!T5=0,0,1000*11630*RES_hh_tes!T5/RES_hh_num!T5)</f>
        <v>8862.9358350918756</v>
      </c>
      <c r="U5" s="72">
        <f>IF(RES_hh_tes!U5=0,0,1000*11630*RES_hh_tes!U5/RES_hh_num!U5)</f>
        <v>8515.0306311504082</v>
      </c>
      <c r="V5" s="72">
        <f>IF(RES_hh_tes!V5=0,0,1000*11630*RES_hh_tes!V5/RES_hh_num!V5)</f>
        <v>9438.0761143491582</v>
      </c>
      <c r="W5" s="72">
        <f>IF(RES_hh_tes!W5=0,0,1000*11630*RES_hh_tes!W5/RES_hh_num!W5)</f>
        <v>9385.3016734330085</v>
      </c>
      <c r="X5" s="72">
        <f>IF(RES_hh_tes!X5=0,0,1000*11630*RES_hh_tes!X5/RES_hh_num!X5)</f>
        <v>7869.1442170888986</v>
      </c>
      <c r="Y5" s="72">
        <f>IF(RES_hh_tes!Y5=0,0,1000*11630*RES_hh_tes!Y5/RES_hh_num!Y5)</f>
        <v>6967.5260178880753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9106.2631674913355</v>
      </c>
      <c r="C6" s="72">
        <f>IF(RES_hh_tes!C6=0,0,1000*11630*RES_hh_tes!C6/RES_hh_num!C6)</f>
        <v>9516.6054927958758</v>
      </c>
      <c r="D6" s="72">
        <f>IF(RES_hh_tes!D6=0,0,1000*11630*RES_hh_tes!D6/RES_hh_num!D6)</f>
        <v>9309.3573870342043</v>
      </c>
      <c r="E6" s="72">
        <f>IF(RES_hh_tes!E6=0,0,1000*11630*RES_hh_tes!E6/RES_hh_num!E6)</f>
        <v>9427.0301903318195</v>
      </c>
      <c r="F6" s="72">
        <f>IF(RES_hh_tes!F6=0,0,1000*11630*RES_hh_tes!F6/RES_hh_num!F6)</f>
        <v>9679.9854750974664</v>
      </c>
      <c r="G6" s="72">
        <f>IF(RES_hh_tes!G6=0,0,1000*11630*RES_hh_tes!G6/RES_hh_num!G6)</f>
        <v>10864.08862572878</v>
      </c>
      <c r="H6" s="72">
        <f>IF(RES_hh_tes!H6=0,0,1000*11630*RES_hh_tes!H6/RES_hh_num!H6)</f>
        <v>10637.848292049628</v>
      </c>
      <c r="I6" s="72">
        <f>IF(RES_hh_tes!I6=0,0,1000*11630*RES_hh_tes!I6/RES_hh_num!I6)</f>
        <v>10738.913808384261</v>
      </c>
      <c r="J6" s="72">
        <f>IF(RES_hh_tes!J6=0,0,1000*11630*RES_hh_tes!J6/RES_hh_num!J6)</f>
        <v>9881.8141076284683</v>
      </c>
      <c r="K6" s="72">
        <f>IF(RES_hh_tes!K6=0,0,1000*11630*RES_hh_tes!K6/RES_hh_num!K6)</f>
        <v>7195.1879987324928</v>
      </c>
      <c r="L6" s="72">
        <f>IF(RES_hh_tes!L6=0,0,1000*11630*RES_hh_tes!L6/RES_hh_num!L6)</f>
        <v>9796.6456221742828</v>
      </c>
      <c r="M6" s="72">
        <f>IF(RES_hh_tes!M6=0,0,1000*11630*RES_hh_tes!M6/RES_hh_num!M6)</f>
        <v>8596.3706267059624</v>
      </c>
      <c r="N6" s="72">
        <f>IF(RES_hh_tes!N6=0,0,1000*11630*RES_hh_tes!N6/RES_hh_num!N6)</f>
        <v>7881.6634994452716</v>
      </c>
      <c r="O6" s="72">
        <f>IF(RES_hh_tes!O6=0,0,1000*11630*RES_hh_tes!O6/RES_hh_num!O6)</f>
        <v>8945.2735566100982</v>
      </c>
      <c r="P6" s="72">
        <f>IF(RES_hh_tes!P6=0,0,1000*11630*RES_hh_tes!P6/RES_hh_num!P6)</f>
        <v>7355.9368580333512</v>
      </c>
      <c r="Q6" s="72">
        <f>IF(RES_hh_tes!Q6=0,0,1000*11630*RES_hh_tes!Q6/RES_hh_num!Q6)</f>
        <v>7192.9510232158909</v>
      </c>
      <c r="R6" s="72">
        <f>IF(RES_hh_tes!R6=0,0,1000*11630*RES_hh_tes!R6/RES_hh_num!R6)</f>
        <v>8738.8967974221086</v>
      </c>
      <c r="S6" s="72">
        <f>IF(RES_hh_tes!S6=0,0,1000*11630*RES_hh_tes!S6/RES_hh_num!S6)</f>
        <v>8101.2074467116518</v>
      </c>
      <c r="T6" s="72">
        <f>IF(RES_hh_tes!T6=0,0,1000*11630*RES_hh_tes!T6/RES_hh_num!T6)</f>
        <v>9018.7575754836107</v>
      </c>
      <c r="U6" s="72">
        <f>IF(RES_hh_tes!U6=0,0,1000*11630*RES_hh_tes!U6/RES_hh_num!U6)</f>
        <v>8482.6123584356701</v>
      </c>
      <c r="V6" s="72">
        <f>IF(RES_hh_tes!V6=0,0,1000*11630*RES_hh_tes!V6/RES_hh_num!V6)</f>
        <v>9567.7884937076615</v>
      </c>
      <c r="W6" s="72">
        <f>IF(RES_hh_tes!W6=0,0,1000*11630*RES_hh_tes!W6/RES_hh_num!W6)</f>
        <v>8383.1389206946114</v>
      </c>
      <c r="X6" s="72">
        <f>IF(RES_hh_tes!X6=0,0,1000*11630*RES_hh_tes!X6/RES_hh_num!X6)</f>
        <v>7595.7693648906734</v>
      </c>
      <c r="Y6" s="72">
        <f>IF(RES_hh_tes!Y6=0,0,1000*11630*RES_hh_tes!Y6/RES_hh_num!Y6)</f>
        <v>7543.2005887090008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8867.6819995491223</v>
      </c>
      <c r="C7" s="72">
        <f>IF(RES_hh_tes!C7=0,0,1000*11630*RES_hh_tes!C7/RES_hh_num!C7)</f>
        <v>9557.2891055926957</v>
      </c>
      <c r="D7" s="72">
        <f>IF(RES_hh_tes!D7=0,0,1000*11630*RES_hh_tes!D7/RES_hh_num!D7)</f>
        <v>9345.9428866455764</v>
      </c>
      <c r="E7" s="72">
        <f>IF(RES_hh_tes!E7=0,0,1000*11630*RES_hh_tes!E7/RES_hh_num!E7)</f>
        <v>9817.2427911665</v>
      </c>
      <c r="F7" s="72">
        <f>IF(RES_hh_tes!F7=0,0,1000*11630*RES_hh_tes!F7/RES_hh_num!F7)</f>
        <v>10025.020425949926</v>
      </c>
      <c r="G7" s="72">
        <f>IF(RES_hh_tes!G7=0,0,1000*11630*RES_hh_tes!G7/RES_hh_num!G7)</f>
        <v>10631.207420024642</v>
      </c>
      <c r="H7" s="72">
        <f>IF(RES_hh_tes!H7=0,0,1000*11630*RES_hh_tes!H7/RES_hh_num!H7)</f>
        <v>10377.388194059946</v>
      </c>
      <c r="I7" s="72">
        <f>IF(RES_hh_tes!I7=0,0,1000*11630*RES_hh_tes!I7/RES_hh_num!I7)</f>
        <v>9980.7452439004355</v>
      </c>
      <c r="J7" s="72">
        <f>IF(RES_hh_tes!J7=0,0,1000*11630*RES_hh_tes!J7/RES_hh_num!J7)</f>
        <v>10700.348407747317</v>
      </c>
      <c r="K7" s="72">
        <f>IF(RES_hh_tes!K7=0,0,1000*11630*RES_hh_tes!K7/RES_hh_num!K7)</f>
        <v>9925.985859895929</v>
      </c>
      <c r="L7" s="72">
        <f>IF(RES_hh_tes!L7=0,0,1000*11630*RES_hh_tes!L7/RES_hh_num!L7)</f>
        <v>10449.930316496168</v>
      </c>
      <c r="M7" s="72">
        <f>IF(RES_hh_tes!M7=0,0,1000*11630*RES_hh_tes!M7/RES_hh_num!M7)</f>
        <v>9208.8315080932607</v>
      </c>
      <c r="N7" s="72">
        <f>IF(RES_hh_tes!N7=0,0,1000*11630*RES_hh_tes!N7/RES_hh_num!N7)</f>
        <v>8311.6324277592885</v>
      </c>
      <c r="O7" s="72">
        <f>IF(RES_hh_tes!O7=0,0,1000*11630*RES_hh_tes!O7/RES_hh_num!O7)</f>
        <v>8083.1397477622095</v>
      </c>
      <c r="P7" s="72">
        <f>IF(RES_hh_tes!P7=0,0,1000*11630*RES_hh_tes!P7/RES_hh_num!P7)</f>
        <v>7074.9658245259334</v>
      </c>
      <c r="Q7" s="72">
        <f>IF(RES_hh_tes!Q7=0,0,1000*11630*RES_hh_tes!Q7/RES_hh_num!Q7)</f>
        <v>7916.2560931605658</v>
      </c>
      <c r="R7" s="72">
        <f>IF(RES_hh_tes!R7=0,0,1000*11630*RES_hh_tes!R7/RES_hh_num!R7)</f>
        <v>8343.1378900837753</v>
      </c>
      <c r="S7" s="72">
        <f>IF(RES_hh_tes!S7=0,0,1000*11630*RES_hh_tes!S7/RES_hh_num!S7)</f>
        <v>8032.8666546462864</v>
      </c>
      <c r="T7" s="72">
        <f>IF(RES_hh_tes!T7=0,0,1000*11630*RES_hh_tes!T7/RES_hh_num!T7)</f>
        <v>8707.5028285516164</v>
      </c>
      <c r="U7" s="72">
        <f>IF(RES_hh_tes!U7=0,0,1000*11630*RES_hh_tes!U7/RES_hh_num!U7)</f>
        <v>8425.9215251697769</v>
      </c>
      <c r="V7" s="72">
        <f>IF(RES_hh_tes!V7=0,0,1000*11630*RES_hh_tes!V7/RES_hh_num!V7)</f>
        <v>9663.4725817538729</v>
      </c>
      <c r="W7" s="72">
        <f>IF(RES_hh_tes!W7=0,0,1000*11630*RES_hh_tes!W7/RES_hh_num!W7)</f>
        <v>9084.4558760947912</v>
      </c>
      <c r="X7" s="72">
        <f>IF(RES_hh_tes!X7=0,0,1000*11630*RES_hh_tes!X7/RES_hh_num!X7)</f>
        <v>7723.752011151375</v>
      </c>
      <c r="Y7" s="72">
        <f>IF(RES_hh_tes!Y7=0,0,1000*11630*RES_hh_tes!Y7/RES_hh_num!Y7)</f>
        <v>7044.7518716168788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8771.1070009795567</v>
      </c>
      <c r="C8" s="72">
        <f>IF(RES_hh_tes!C8=0,0,1000*11630*RES_hh_tes!C8/RES_hh_num!C8)</f>
        <v>9578.8276581112568</v>
      </c>
      <c r="D8" s="72">
        <f>IF(RES_hh_tes!D8=0,0,1000*11630*RES_hh_tes!D8/RES_hh_num!D8)</f>
        <v>8963.2546518022791</v>
      </c>
      <c r="E8" s="72">
        <f>IF(RES_hh_tes!E8=0,0,1000*11630*RES_hh_tes!E8/RES_hh_num!E8)</f>
        <v>9766.1069046205648</v>
      </c>
      <c r="F8" s="72">
        <f>IF(RES_hh_tes!F8=0,0,1000*11630*RES_hh_tes!F8/RES_hh_num!F8)</f>
        <v>10402.513512818128</v>
      </c>
      <c r="G8" s="72">
        <f>IF(RES_hh_tes!G8=0,0,1000*11630*RES_hh_tes!G8/RES_hh_num!G8)</f>
        <v>10402.596256012846</v>
      </c>
      <c r="H8" s="72">
        <f>IF(RES_hh_tes!H8=0,0,1000*11630*RES_hh_tes!H8/RES_hh_num!H8)</f>
        <v>10623.104211594447</v>
      </c>
      <c r="I8" s="72">
        <f>IF(RES_hh_tes!I8=0,0,1000*11630*RES_hh_tes!I8/RES_hh_num!I8)</f>
        <v>9769.7551407487008</v>
      </c>
      <c r="J8" s="72">
        <f>IF(RES_hh_tes!J8=0,0,1000*11630*RES_hh_tes!J8/RES_hh_num!J8)</f>
        <v>10792.50161505088</v>
      </c>
      <c r="K8" s="72">
        <f>IF(RES_hh_tes!K8=0,0,1000*11630*RES_hh_tes!K8/RES_hh_num!K8)</f>
        <v>9958.7952826319051</v>
      </c>
      <c r="L8" s="72">
        <f>IF(RES_hh_tes!L8=0,0,1000*11630*RES_hh_tes!L8/RES_hh_num!L8)</f>
        <v>10919.068679587566</v>
      </c>
      <c r="M8" s="72">
        <f>IF(RES_hh_tes!M8=0,0,1000*11630*RES_hh_tes!M8/RES_hh_num!M8)</f>
        <v>8450.4228058105909</v>
      </c>
      <c r="N8" s="72">
        <f>IF(RES_hh_tes!N8=0,0,1000*11630*RES_hh_tes!N8/RES_hh_num!N8)</f>
        <v>8521.9924606460845</v>
      </c>
      <c r="O8" s="72">
        <f>IF(RES_hh_tes!O8=0,0,1000*11630*RES_hh_tes!O8/RES_hh_num!O8)</f>
        <v>8544.2089533959825</v>
      </c>
      <c r="P8" s="72">
        <f>IF(RES_hh_tes!P8=0,0,1000*11630*RES_hh_tes!P8/RES_hh_num!P8)</f>
        <v>7370.7183328169976</v>
      </c>
      <c r="Q8" s="72">
        <f>IF(RES_hh_tes!Q8=0,0,1000*11630*RES_hh_tes!Q8/RES_hh_num!Q8)</f>
        <v>7865.5471197557235</v>
      </c>
      <c r="R8" s="72">
        <f>IF(RES_hh_tes!R8=0,0,1000*11630*RES_hh_tes!R8/RES_hh_num!R8)</f>
        <v>8116.0742224355281</v>
      </c>
      <c r="S8" s="72">
        <f>IF(RES_hh_tes!S8=0,0,1000*11630*RES_hh_tes!S8/RES_hh_num!S8)</f>
        <v>7953.309544600208</v>
      </c>
      <c r="T8" s="72">
        <f>IF(RES_hh_tes!T8=0,0,1000*11630*RES_hh_tes!T8/RES_hh_num!T8)</f>
        <v>8846.5960924250157</v>
      </c>
      <c r="U8" s="72">
        <f>IF(RES_hh_tes!U8=0,0,1000*11630*RES_hh_tes!U8/RES_hh_num!U8)</f>
        <v>8724.0669250261635</v>
      </c>
      <c r="V8" s="72">
        <f>IF(RES_hh_tes!V8=0,0,1000*11630*RES_hh_tes!V8/RES_hh_num!V8)</f>
        <v>8945.2457007485864</v>
      </c>
      <c r="W8" s="72">
        <f>IF(RES_hh_tes!W8=0,0,1000*11630*RES_hh_tes!W8/RES_hh_num!W8)</f>
        <v>9062.5066100611893</v>
      </c>
      <c r="X8" s="72">
        <f>IF(RES_hh_tes!X8=0,0,1000*11630*RES_hh_tes!X8/RES_hh_num!X8)</f>
        <v>8206.2060541560913</v>
      </c>
      <c r="Y8" s="72">
        <f>IF(RES_hh_tes!Y8=0,0,1000*11630*RES_hh_tes!Y8/RES_hh_num!Y8)</f>
        <v>7007.5379417261729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9317.8132135258584</v>
      </c>
      <c r="C9" s="72">
        <f>IF(RES_hh_tes!C9=0,0,1000*11630*RES_hh_tes!C9/RES_hh_num!C9)</f>
        <v>9363.5667403794414</v>
      </c>
      <c r="D9" s="72">
        <f>IF(RES_hh_tes!D9=0,0,1000*11630*RES_hh_tes!D9/RES_hh_num!D9)</f>
        <v>9630.0598807826027</v>
      </c>
      <c r="E9" s="72">
        <f>IF(RES_hh_tes!E9=0,0,1000*11630*RES_hh_tes!E9/RES_hh_num!E9)</f>
        <v>9650.7253929444523</v>
      </c>
      <c r="F9" s="72">
        <f>IF(RES_hh_tes!F9=0,0,1000*11630*RES_hh_tes!F9/RES_hh_num!F9)</f>
        <v>9703.0034695435461</v>
      </c>
      <c r="G9" s="72">
        <f>IF(RES_hh_tes!G9=0,0,1000*11630*RES_hh_tes!G9/RES_hh_num!G9)</f>
        <v>9920.6420190587633</v>
      </c>
      <c r="H9" s="72">
        <f>IF(RES_hh_tes!H9=0,0,1000*11630*RES_hh_tes!H9/RES_hh_num!H9)</f>
        <v>9655.7522220185801</v>
      </c>
      <c r="I9" s="72">
        <f>IF(RES_hh_tes!I9=0,0,1000*11630*RES_hh_tes!I9/RES_hh_num!I9)</f>
        <v>11404.740414722428</v>
      </c>
      <c r="J9" s="72">
        <f>IF(RES_hh_tes!J9=0,0,1000*11630*RES_hh_tes!J9/RES_hh_num!J9)</f>
        <v>9461.4907724358582</v>
      </c>
      <c r="K9" s="72">
        <f>IF(RES_hh_tes!K9=0,0,1000*11630*RES_hh_tes!K9/RES_hh_num!K9)</f>
        <v>11003.789702860942</v>
      </c>
      <c r="L9" s="72">
        <f>IF(RES_hh_tes!L9=0,0,1000*11630*RES_hh_tes!L9/RES_hh_num!L9)</f>
        <v>10577.014108354397</v>
      </c>
      <c r="M9" s="72">
        <f>IF(RES_hh_tes!M9=0,0,1000*11630*RES_hh_tes!M9/RES_hh_num!M9)</f>
        <v>8040.1438313227318</v>
      </c>
      <c r="N9" s="72">
        <f>IF(RES_hh_tes!N9=0,0,1000*11630*RES_hh_tes!N9/RES_hh_num!N9)</f>
        <v>8971.6883950659048</v>
      </c>
      <c r="O9" s="72">
        <f>IF(RES_hh_tes!O9=0,0,1000*11630*RES_hh_tes!O9/RES_hh_num!O9)</f>
        <v>8453.3364813556509</v>
      </c>
      <c r="P9" s="72">
        <f>IF(RES_hh_tes!P9=0,0,1000*11630*RES_hh_tes!P9/RES_hh_num!P9)</f>
        <v>7089.5591801432356</v>
      </c>
      <c r="Q9" s="72">
        <f>IF(RES_hh_tes!Q9=0,0,1000*11630*RES_hh_tes!Q9/RES_hh_num!Q9)</f>
        <v>8675.5967993360046</v>
      </c>
      <c r="R9" s="72">
        <f>IF(RES_hh_tes!R9=0,0,1000*11630*RES_hh_tes!R9/RES_hh_num!R9)</f>
        <v>8917.5819268842642</v>
      </c>
      <c r="S9" s="72">
        <f>IF(RES_hh_tes!S9=0,0,1000*11630*RES_hh_tes!S9/RES_hh_num!S9)</f>
        <v>7786.0051013405046</v>
      </c>
      <c r="T9" s="72">
        <f>IF(RES_hh_tes!T9=0,0,1000*11630*RES_hh_tes!T9/RES_hh_num!T9)</f>
        <v>8976.4015497212968</v>
      </c>
      <c r="U9" s="72">
        <f>IF(RES_hh_tes!U9=0,0,1000*11630*RES_hh_tes!U9/RES_hh_num!U9)</f>
        <v>8340.8123027679121</v>
      </c>
      <c r="V9" s="72">
        <f>IF(RES_hh_tes!V9=0,0,1000*11630*RES_hh_tes!V9/RES_hh_num!V9)</f>
        <v>8968.0135383319903</v>
      </c>
      <c r="W9" s="72">
        <f>IF(RES_hh_tes!W9=0,0,1000*11630*RES_hh_tes!W9/RES_hh_num!W9)</f>
        <v>9029.2934300223951</v>
      </c>
      <c r="X9" s="72">
        <f>IF(RES_hh_tes!X9=0,0,1000*11630*RES_hh_tes!X9/RES_hh_num!X9)</f>
        <v>7566.6878878926582</v>
      </c>
      <c r="Y9" s="72">
        <f>IF(RES_hh_tes!Y9=0,0,1000*11630*RES_hh_tes!Y9/RES_hh_num!Y9)</f>
        <v>7612.6303414607009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0</v>
      </c>
      <c r="C11" s="72">
        <f>IF(RES_hh_tes!C11=0,0,1000*11630*RES_hh_tes!C11/RES_hh_num!C11)</f>
        <v>0</v>
      </c>
      <c r="D11" s="72">
        <f>IF(RES_hh_tes!D11=0,0,1000*11630*RES_hh_tes!D11/RES_hh_num!D11)</f>
        <v>0</v>
      </c>
      <c r="E11" s="72">
        <f>IF(RES_hh_tes!E11=0,0,1000*11630*RES_hh_tes!E11/RES_hh_num!E11)</f>
        <v>0</v>
      </c>
      <c r="F11" s="72">
        <f>IF(RES_hh_tes!F11=0,0,1000*11630*RES_hh_tes!F11/RES_hh_num!F11)</f>
        <v>0</v>
      </c>
      <c r="G11" s="72">
        <f>IF(RES_hh_tes!G11=0,0,1000*11630*RES_hh_tes!G11/RES_hh_num!G11)</f>
        <v>0</v>
      </c>
      <c r="H11" s="72">
        <f>IF(RES_hh_tes!H11=0,0,1000*11630*RES_hh_tes!H11/RES_hh_num!H11)</f>
        <v>0</v>
      </c>
      <c r="I11" s="72">
        <f>IF(RES_hh_tes!I11=0,0,1000*11630*RES_hh_tes!I11/RES_hh_num!I11)</f>
        <v>0</v>
      </c>
      <c r="J11" s="72">
        <f>IF(RES_hh_tes!J11=0,0,1000*11630*RES_hh_tes!J11/RES_hh_num!J11)</f>
        <v>0</v>
      </c>
      <c r="K11" s="72">
        <f>IF(RES_hh_tes!K11=0,0,1000*11630*RES_hh_tes!K11/RES_hh_num!K11)</f>
        <v>0</v>
      </c>
      <c r="L11" s="72">
        <f>IF(RES_hh_tes!L11=0,0,1000*11630*RES_hh_tes!L11/RES_hh_num!L11)</f>
        <v>0</v>
      </c>
      <c r="M11" s="72">
        <f>IF(RES_hh_tes!M11=0,0,1000*11630*RES_hh_tes!M11/RES_hh_num!M11)</f>
        <v>0</v>
      </c>
      <c r="N11" s="72">
        <f>IF(RES_hh_tes!N11=0,0,1000*11630*RES_hh_tes!N11/RES_hh_num!N11)</f>
        <v>0</v>
      </c>
      <c r="O11" s="72">
        <f>IF(RES_hh_tes!O11=0,0,1000*11630*RES_hh_tes!O11/RES_hh_num!O11)</f>
        <v>0</v>
      </c>
      <c r="P11" s="72">
        <f>IF(RES_hh_tes!P11=0,0,1000*11630*RES_hh_tes!P11/RES_hh_num!P11)</f>
        <v>0</v>
      </c>
      <c r="Q11" s="72">
        <f>IF(RES_hh_tes!Q11=0,0,1000*11630*RES_hh_tes!Q11/RES_hh_num!Q11)</f>
        <v>0</v>
      </c>
      <c r="R11" s="72">
        <f>IF(RES_hh_tes!R11=0,0,1000*11630*RES_hh_tes!R11/RES_hh_num!R11)</f>
        <v>0</v>
      </c>
      <c r="S11" s="72">
        <f>IF(RES_hh_tes!S11=0,0,1000*11630*RES_hh_tes!S11/RES_hh_num!S11)</f>
        <v>0</v>
      </c>
      <c r="T11" s="72">
        <f>IF(RES_hh_tes!T11=0,0,1000*11630*RES_hh_tes!T11/RES_hh_num!T11)</f>
        <v>0</v>
      </c>
      <c r="U11" s="72">
        <f>IF(RES_hh_tes!U11=0,0,1000*11630*RES_hh_tes!U11/RES_hh_num!U11)</f>
        <v>0</v>
      </c>
      <c r="V11" s="72">
        <f>IF(RES_hh_tes!V11=0,0,1000*11630*RES_hh_tes!V11/RES_hh_num!V11)</f>
        <v>0</v>
      </c>
      <c r="W11" s="72">
        <f>IF(RES_hh_tes!W11=0,0,1000*11630*RES_hh_tes!W11/RES_hh_num!W11)</f>
        <v>0</v>
      </c>
      <c r="X11" s="72">
        <f>IF(RES_hh_tes!X11=0,0,1000*11630*RES_hh_tes!X11/RES_hh_num!X11)</f>
        <v>0</v>
      </c>
      <c r="Y11" s="72">
        <f>IF(RES_hh_tes!Y11=0,0,1000*11630*RES_hh_tes!Y11/RES_hh_num!Y11)</f>
        <v>0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8140.3691636550593</v>
      </c>
      <c r="C12" s="72">
        <f>IF(RES_hh_tes!C12=0,0,1000*11630*RES_hh_tes!C12/RES_hh_num!C12)</f>
        <v>10140.747343540665</v>
      </c>
      <c r="D12" s="72">
        <f>IF(RES_hh_tes!D12=0,0,1000*11630*RES_hh_tes!D12/RES_hh_num!D12)</f>
        <v>6125.2366934237889</v>
      </c>
      <c r="E12" s="72">
        <f>IF(RES_hh_tes!E12=0,0,1000*11630*RES_hh_tes!E12/RES_hh_num!E12)</f>
        <v>8968.1155382138077</v>
      </c>
      <c r="F12" s="72">
        <f>IF(RES_hh_tes!F12=0,0,1000*11630*RES_hh_tes!F12/RES_hh_num!F12)</f>
        <v>9681.694832923924</v>
      </c>
      <c r="G12" s="72">
        <f>IF(RES_hh_tes!G12=0,0,1000*11630*RES_hh_tes!G12/RES_hh_num!G12)</f>
        <v>10203.228977394801</v>
      </c>
      <c r="H12" s="72">
        <f>IF(RES_hh_tes!H12=0,0,1000*11630*RES_hh_tes!H12/RES_hh_num!H12)</f>
        <v>10343.685162583248</v>
      </c>
      <c r="I12" s="72">
        <f>IF(RES_hh_tes!I12=0,0,1000*11630*RES_hh_tes!I12/RES_hh_num!I12)</f>
        <v>10598.649792689075</v>
      </c>
      <c r="J12" s="72">
        <f>IF(RES_hh_tes!J12=0,0,1000*11630*RES_hh_tes!J12/RES_hh_num!J12)</f>
        <v>11191.539866334955</v>
      </c>
      <c r="K12" s="72">
        <f>IF(RES_hh_tes!K12=0,0,1000*11630*RES_hh_tes!K12/RES_hh_num!K12)</f>
        <v>10313.921945514847</v>
      </c>
      <c r="L12" s="72">
        <f>IF(RES_hh_tes!L12=0,0,1000*11630*RES_hh_tes!L12/RES_hh_num!L12)</f>
        <v>10032.207546247389</v>
      </c>
      <c r="M12" s="72">
        <f>IF(RES_hh_tes!M12=0,0,1000*11630*RES_hh_tes!M12/RES_hh_num!M12)</f>
        <v>9228.3342030940566</v>
      </c>
      <c r="N12" s="72">
        <f>IF(RES_hh_tes!N12=0,0,1000*11630*RES_hh_tes!N12/RES_hh_num!N12)</f>
        <v>8602.7362371791387</v>
      </c>
      <c r="O12" s="72">
        <f>IF(RES_hh_tes!O12=0,0,1000*11630*RES_hh_tes!O12/RES_hh_num!O12)</f>
        <v>8079.2591517408318</v>
      </c>
      <c r="P12" s="72">
        <f>IF(RES_hh_tes!P12=0,0,1000*11630*RES_hh_tes!P12/RES_hh_num!P12)</f>
        <v>7699.8153159273479</v>
      </c>
      <c r="Q12" s="72">
        <f>IF(RES_hh_tes!Q12=0,0,1000*11630*RES_hh_tes!Q12/RES_hh_num!Q12)</f>
        <v>7921.5701136981224</v>
      </c>
      <c r="R12" s="72">
        <f>IF(RES_hh_tes!R12=0,0,1000*11630*RES_hh_tes!R12/RES_hh_num!R12)</f>
        <v>8326.5174553154429</v>
      </c>
      <c r="S12" s="72">
        <f>IF(RES_hh_tes!S12=0,0,1000*11630*RES_hh_tes!S12/RES_hh_num!S12)</f>
        <v>8517.3116106833095</v>
      </c>
      <c r="T12" s="72">
        <f>IF(RES_hh_tes!T12=0,0,1000*11630*RES_hh_tes!T12/RES_hh_num!T12)</f>
        <v>8397.4489365167901</v>
      </c>
      <c r="U12" s="72">
        <f>IF(RES_hh_tes!U12=0,0,1000*11630*RES_hh_tes!U12/RES_hh_num!U12)</f>
        <v>8654.7998644294566</v>
      </c>
      <c r="V12" s="72">
        <f>IF(RES_hh_tes!V12=0,0,1000*11630*RES_hh_tes!V12/RES_hh_num!V12)</f>
        <v>8625.8642526366602</v>
      </c>
      <c r="W12" s="72">
        <f>IF(RES_hh_tes!W12=0,0,1000*11630*RES_hh_tes!W12/RES_hh_num!W12)</f>
        <v>8037.5276121160814</v>
      </c>
      <c r="X12" s="72">
        <f>IF(RES_hh_tes!X12=0,0,1000*11630*RES_hh_tes!X12/RES_hh_num!X12)</f>
        <v>7950.3688168601857</v>
      </c>
      <c r="Y12" s="72">
        <f>IF(RES_hh_tes!Y12=0,0,1000*11630*RES_hh_tes!Y12/RES_hh_num!Y12)</f>
        <v>7940.3302643523002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8822.2761772777503</v>
      </c>
      <c r="C13" s="74">
        <f>IF(RES_hh_tes!C13=0,0,1000*11630*RES_hh_tes!C13/RES_hh_num!C13)</f>
        <v>10344.647043559444</v>
      </c>
      <c r="D13" s="74">
        <f>IF(RES_hh_tes!D13=0,0,1000*11630*RES_hh_tes!D13/RES_hh_num!D13)</f>
        <v>8593.1714407908985</v>
      </c>
      <c r="E13" s="74">
        <f>IF(RES_hh_tes!E13=0,0,1000*11630*RES_hh_tes!E13/RES_hh_num!E13)</f>
        <v>9828.285447969869</v>
      </c>
      <c r="F13" s="74">
        <f>IF(RES_hh_tes!F13=0,0,1000*11630*RES_hh_tes!F13/RES_hh_num!F13)</f>
        <v>10585.95277886765</v>
      </c>
      <c r="G13" s="74">
        <f>IF(RES_hh_tes!G13=0,0,1000*11630*RES_hh_tes!G13/RES_hh_num!G13)</f>
        <v>10167.469896720835</v>
      </c>
      <c r="H13" s="74">
        <f>IF(RES_hh_tes!H13=0,0,1000*11630*RES_hh_tes!H13/RES_hh_num!H13)</f>
        <v>11509.119207038393</v>
      </c>
      <c r="I13" s="74">
        <f>IF(RES_hh_tes!I13=0,0,1000*11630*RES_hh_tes!I13/RES_hh_num!I13)</f>
        <v>10296.589450191661</v>
      </c>
      <c r="J13" s="74">
        <f>IF(RES_hh_tes!J13=0,0,1000*11630*RES_hh_tes!J13/RES_hh_num!J13)</f>
        <v>11376.570626392764</v>
      </c>
      <c r="K13" s="74">
        <f>IF(RES_hh_tes!K13=0,0,1000*11630*RES_hh_tes!K13/RES_hh_num!K13)</f>
        <v>8735.3759145594267</v>
      </c>
      <c r="L13" s="74">
        <f>IF(RES_hh_tes!L13=0,0,1000*11630*RES_hh_tes!L13/RES_hh_num!L13)</f>
        <v>10699.60864460244</v>
      </c>
      <c r="M13" s="74">
        <f>IF(RES_hh_tes!M13=0,0,1000*11630*RES_hh_tes!M13/RES_hh_num!M13)</f>
        <v>9525.5856669663044</v>
      </c>
      <c r="N13" s="74">
        <f>IF(RES_hh_tes!N13=0,0,1000*11630*RES_hh_tes!N13/RES_hh_num!N13)</f>
        <v>8724.5146245779761</v>
      </c>
      <c r="O13" s="74">
        <f>IF(RES_hh_tes!O13=0,0,1000*11630*RES_hh_tes!O13/RES_hh_num!O13)</f>
        <v>8356.0564225675171</v>
      </c>
      <c r="P13" s="74">
        <f>IF(RES_hh_tes!P13=0,0,1000*11630*RES_hh_tes!P13/RES_hh_num!P13)</f>
        <v>7511.2751757971955</v>
      </c>
      <c r="Q13" s="74">
        <f>IF(RES_hh_tes!Q13=0,0,1000*11630*RES_hh_tes!Q13/RES_hh_num!Q13)</f>
        <v>8076.5376902332218</v>
      </c>
      <c r="R13" s="74">
        <f>IF(RES_hh_tes!R13=0,0,1000*11630*RES_hh_tes!R13/RES_hh_num!R13)</f>
        <v>7962.6290212504682</v>
      </c>
      <c r="S13" s="74">
        <f>IF(RES_hh_tes!S13=0,0,1000*11630*RES_hh_tes!S13/RES_hh_num!S13)</f>
        <v>8222.4541880763391</v>
      </c>
      <c r="T13" s="74">
        <f>IF(RES_hh_tes!T13=0,0,1000*11630*RES_hh_tes!T13/RES_hh_num!T13)</f>
        <v>8925.4198267360589</v>
      </c>
      <c r="U13" s="74">
        <f>IF(RES_hh_tes!U13=0,0,1000*11630*RES_hh_tes!U13/RES_hh_num!U13)</f>
        <v>8520.9904070887205</v>
      </c>
      <c r="V13" s="74">
        <f>IF(RES_hh_tes!V13=0,0,1000*11630*RES_hh_tes!V13/RES_hh_num!V13)</f>
        <v>9787.3244562837444</v>
      </c>
      <c r="W13" s="74">
        <f>IF(RES_hh_tes!W13=0,0,1000*11630*RES_hh_tes!W13/RES_hh_num!W13)</f>
        <v>9295.401366827422</v>
      </c>
      <c r="X13" s="74">
        <f>IF(RES_hh_tes!X13=0,0,1000*11630*RES_hh_tes!X13/RES_hh_num!X13)</f>
        <v>7993.1465619536566</v>
      </c>
      <c r="Y13" s="74">
        <f>IF(RES_hh_tes!Y13=0,0,1000*11630*RES_hh_tes!Y13/RES_hh_num!Y13)</f>
        <v>7247.598137969776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176.46592948648842</v>
      </c>
      <c r="C14" s="76">
        <f>IF(RES_hh_tes!C14=0,0,1000*11630*RES_hh_tes!C14/RES_hh_num!C14)</f>
        <v>184.16459104533195</v>
      </c>
      <c r="D14" s="76">
        <f>IF(RES_hh_tes!D14=0,0,1000*11630*RES_hh_tes!D14/RES_hh_num!D14)</f>
        <v>177.88057157513444</v>
      </c>
      <c r="E14" s="76">
        <f>IF(RES_hh_tes!E14=0,0,1000*11630*RES_hh_tes!E14/RES_hh_num!E14)</f>
        <v>184.86846446996452</v>
      </c>
      <c r="F14" s="76">
        <f>IF(RES_hh_tes!F14=0,0,1000*11630*RES_hh_tes!F14/RES_hh_num!F14)</f>
        <v>188.89319530849534</v>
      </c>
      <c r="G14" s="76">
        <f>IF(RES_hh_tes!G14=0,0,1000*11630*RES_hh_tes!G14/RES_hh_num!G14)</f>
        <v>195.49349410155725</v>
      </c>
      <c r="H14" s="76">
        <f>IF(RES_hh_tes!H14=0,0,1000*11630*RES_hh_tes!H14/RES_hh_num!H14)</f>
        <v>190.36080108939541</v>
      </c>
      <c r="I14" s="76">
        <f>IF(RES_hh_tes!I14=0,0,1000*11630*RES_hh_tes!I14/RES_hh_num!I14)</f>
        <v>179.14445584323667</v>
      </c>
      <c r="J14" s="76">
        <f>IF(RES_hh_tes!J14=0,0,1000*11630*RES_hh_tes!J14/RES_hh_num!J14)</f>
        <v>193.3519598023623</v>
      </c>
      <c r="K14" s="76">
        <f>IF(RES_hh_tes!K14=0,0,1000*11630*RES_hh_tes!K14/RES_hh_num!K14)</f>
        <v>179.25686649066577</v>
      </c>
      <c r="L14" s="76">
        <f>IF(RES_hh_tes!L14=0,0,1000*11630*RES_hh_tes!L14/RES_hh_num!L14)</f>
        <v>187.52269590271572</v>
      </c>
      <c r="M14" s="76">
        <f>IF(RES_hh_tes!M14=0,0,1000*11630*RES_hh_tes!M14/RES_hh_num!M14)</f>
        <v>154.24425340045997</v>
      </c>
      <c r="N14" s="76">
        <f>IF(RES_hh_tes!N14=0,0,1000*11630*RES_hh_tes!N14/RES_hh_num!N14)</f>
        <v>142.48433088820011</v>
      </c>
      <c r="O14" s="76">
        <f>IF(RES_hh_tes!O14=0,0,1000*11630*RES_hh_tes!O14/RES_hh_num!O14)</f>
        <v>136.79492326846818</v>
      </c>
      <c r="P14" s="76">
        <f>IF(RES_hh_tes!P14=0,0,1000*11630*RES_hh_tes!P14/RES_hh_num!P14)</f>
        <v>116.26169802649019</v>
      </c>
      <c r="Q14" s="76">
        <f>IF(RES_hh_tes!Q14=0,0,1000*11630*RES_hh_tes!Q14/RES_hh_num!Q14)</f>
        <v>128.30464091016222</v>
      </c>
      <c r="R14" s="76">
        <f>IF(RES_hh_tes!R14=0,0,1000*11630*RES_hh_tes!R14/RES_hh_num!R14)</f>
        <v>135.51474954630751</v>
      </c>
      <c r="S14" s="76">
        <f>IF(RES_hh_tes!S14=0,0,1000*11630*RES_hh_tes!S14/RES_hh_num!S14)</f>
        <v>131.18578987975476</v>
      </c>
      <c r="T14" s="76">
        <f>IF(RES_hh_tes!T14=0,0,1000*11630*RES_hh_tes!T14/RES_hh_num!T14)</f>
        <v>145.95553400845188</v>
      </c>
      <c r="U14" s="76">
        <f>IF(RES_hh_tes!U14=0,0,1000*11630*RES_hh_tes!U14/RES_hh_num!U14)</f>
        <v>142.5224288967427</v>
      </c>
      <c r="V14" s="76">
        <f>IF(RES_hh_tes!V14=0,0,1000*11630*RES_hh_tes!V14/RES_hh_num!V14)</f>
        <v>158.33467202183419</v>
      </c>
      <c r="W14" s="76">
        <f>IF(RES_hh_tes!W14=0,0,1000*11630*RES_hh_tes!W14/RES_hh_num!W14)</f>
        <v>153.56914531663148</v>
      </c>
      <c r="X14" s="76">
        <f>IF(RES_hh_tes!X14=0,0,1000*11630*RES_hh_tes!X14/RES_hh_num!X14)</f>
        <v>133.79877853960755</v>
      </c>
      <c r="Y14" s="76">
        <f>IF(RES_hh_tes!Y14=0,0,1000*11630*RES_hh_tes!Y14/RES_hh_num!Y14)</f>
        <v>120.28715982565298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2.0622472005719819</v>
      </c>
      <c r="C15" s="69">
        <f t="shared" si="0"/>
        <v>1.9269230871587302</v>
      </c>
      <c r="D15" s="69">
        <f t="shared" si="0"/>
        <v>2.3337130601817417</v>
      </c>
      <c r="E15" s="69">
        <f t="shared" si="0"/>
        <v>2.5081888175710851</v>
      </c>
      <c r="F15" s="69">
        <f t="shared" si="0"/>
        <v>2.8243748734524052</v>
      </c>
      <c r="G15" s="69">
        <f t="shared" si="0"/>
        <v>3.166761131032878</v>
      </c>
      <c r="H15" s="69">
        <f t="shared" si="0"/>
        <v>4.1453556808423206</v>
      </c>
      <c r="I15" s="69">
        <f t="shared" si="0"/>
        <v>4.8838603469661166</v>
      </c>
      <c r="J15" s="69">
        <f t="shared" si="0"/>
        <v>5.396949265145814</v>
      </c>
      <c r="K15" s="69">
        <f t="shared" si="0"/>
        <v>5.7273825776616309</v>
      </c>
      <c r="L15" s="69">
        <f t="shared" si="0"/>
        <v>6.4732107893867683</v>
      </c>
      <c r="M15" s="69">
        <f t="shared" si="0"/>
        <v>6.6153587119665458</v>
      </c>
      <c r="N15" s="69">
        <f t="shared" si="0"/>
        <v>7.6474670015344062</v>
      </c>
      <c r="O15" s="69">
        <f t="shared" si="0"/>
        <v>7.3936235644903157</v>
      </c>
      <c r="P15" s="69">
        <f t="shared" si="0"/>
        <v>8.3836635130835653</v>
      </c>
      <c r="Q15" s="69">
        <f t="shared" si="0"/>
        <v>8.3285584589109281</v>
      </c>
      <c r="R15" s="69">
        <f t="shared" si="0"/>
        <v>8.4378850522231073</v>
      </c>
      <c r="S15" s="69">
        <f t="shared" si="0"/>
        <v>8.2816095749365672</v>
      </c>
      <c r="T15" s="69">
        <f t="shared" si="0"/>
        <v>8.1885438768081631</v>
      </c>
      <c r="U15" s="69">
        <f t="shared" si="0"/>
        <v>8.2940269253593613</v>
      </c>
      <c r="V15" s="69">
        <f t="shared" si="0"/>
        <v>8.4579991863594977</v>
      </c>
      <c r="W15" s="69">
        <f t="shared" si="0"/>
        <v>8.0196887903219007</v>
      </c>
      <c r="X15" s="69">
        <f t="shared" si="0"/>
        <v>8.7028180347363868</v>
      </c>
      <c r="Y15" s="69">
        <f t="shared" si="0"/>
        <v>9.5149148098858838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2.0622472005719819</v>
      </c>
      <c r="C16" s="72">
        <f>IF(RES_hh_tes!C16=0,0,1000*11630*RES_hh_tes!C16/RES_hh_num!C$3)</f>
        <v>1.9269230871587302</v>
      </c>
      <c r="D16" s="72">
        <f>IF(RES_hh_tes!D16=0,0,1000*11630*RES_hh_tes!D16/RES_hh_num!D$3)</f>
        <v>2.3337130601817417</v>
      </c>
      <c r="E16" s="72">
        <f>IF(RES_hh_tes!E16=0,0,1000*11630*RES_hh_tes!E16/RES_hh_num!E$3)</f>
        <v>2.5081888175710851</v>
      </c>
      <c r="F16" s="72">
        <f>IF(RES_hh_tes!F16=0,0,1000*11630*RES_hh_tes!F16/RES_hh_num!F$3)</f>
        <v>2.8243748734524052</v>
      </c>
      <c r="G16" s="72">
        <f>IF(RES_hh_tes!G16=0,0,1000*11630*RES_hh_tes!G16/RES_hh_num!G$3)</f>
        <v>3.166761131032878</v>
      </c>
      <c r="H16" s="72">
        <f>IF(RES_hh_tes!H16=0,0,1000*11630*RES_hh_tes!H16/RES_hh_num!H$3)</f>
        <v>4.1453556808423206</v>
      </c>
      <c r="I16" s="72">
        <f>IF(RES_hh_tes!I16=0,0,1000*11630*RES_hh_tes!I16/RES_hh_num!I$3)</f>
        <v>4.8838603469661166</v>
      </c>
      <c r="J16" s="72">
        <f>IF(RES_hh_tes!J16=0,0,1000*11630*RES_hh_tes!J16/RES_hh_num!J$3)</f>
        <v>5.396949265145814</v>
      </c>
      <c r="K16" s="72">
        <f>IF(RES_hh_tes!K16=0,0,1000*11630*RES_hh_tes!K16/RES_hh_num!K$3)</f>
        <v>5.7273825776616309</v>
      </c>
      <c r="L16" s="72">
        <f>IF(RES_hh_tes!L16=0,0,1000*11630*RES_hh_tes!L16/RES_hh_num!L$3)</f>
        <v>6.4732107893867683</v>
      </c>
      <c r="M16" s="72">
        <f>IF(RES_hh_tes!M16=0,0,1000*11630*RES_hh_tes!M16/RES_hh_num!M$3)</f>
        <v>6.6153587119665458</v>
      </c>
      <c r="N16" s="72">
        <f>IF(RES_hh_tes!N16=0,0,1000*11630*RES_hh_tes!N16/RES_hh_num!N$3)</f>
        <v>7.6474670015344062</v>
      </c>
      <c r="O16" s="72">
        <f>IF(RES_hh_tes!O16=0,0,1000*11630*RES_hh_tes!O16/RES_hh_num!O$3)</f>
        <v>7.3936235644903157</v>
      </c>
      <c r="P16" s="72">
        <f>IF(RES_hh_tes!P16=0,0,1000*11630*RES_hh_tes!P16/RES_hh_num!P$3)</f>
        <v>8.3836635130835653</v>
      </c>
      <c r="Q16" s="72">
        <f>IF(RES_hh_tes!Q16=0,0,1000*11630*RES_hh_tes!Q16/RES_hh_num!Q$3)</f>
        <v>8.3285584589109281</v>
      </c>
      <c r="R16" s="72">
        <f>IF(RES_hh_tes!R16=0,0,1000*11630*RES_hh_tes!R16/RES_hh_num!R$3)</f>
        <v>8.4378850522231073</v>
      </c>
      <c r="S16" s="72">
        <f>IF(RES_hh_tes!S16=0,0,1000*11630*RES_hh_tes!S16/RES_hh_num!S$3)</f>
        <v>8.2816095749365672</v>
      </c>
      <c r="T16" s="72">
        <f>IF(RES_hh_tes!T16=0,0,1000*11630*RES_hh_tes!T16/RES_hh_num!T$3)</f>
        <v>8.1885438768081631</v>
      </c>
      <c r="U16" s="72">
        <f>IF(RES_hh_tes!U16=0,0,1000*11630*RES_hh_tes!U16/RES_hh_num!U$3)</f>
        <v>8.2940269253593613</v>
      </c>
      <c r="V16" s="72">
        <f>IF(RES_hh_tes!V16=0,0,1000*11630*RES_hh_tes!V16/RES_hh_num!V$3)</f>
        <v>8.4579991863594977</v>
      </c>
      <c r="W16" s="72">
        <f>IF(RES_hh_tes!W16=0,0,1000*11630*RES_hh_tes!W16/RES_hh_num!W$3)</f>
        <v>8.0196887903219007</v>
      </c>
      <c r="X16" s="72">
        <f>IF(RES_hh_tes!X16=0,0,1000*11630*RES_hh_tes!X16/RES_hh_num!X$3)</f>
        <v>8.7028180347363868</v>
      </c>
      <c r="Y16" s="72">
        <f>IF(RES_hh_tes!Y16=0,0,1000*11630*RES_hh_tes!Y16/RES_hh_num!Y$3)</f>
        <v>9.5149148098858838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1962.0280375284592</v>
      </c>
      <c r="C17" s="69">
        <f>IF(RES_hh_tes!C17=0,0,1000*11630*RES_hh_tes!C17/RES_hh_num!C17)</f>
        <v>1907.3246053621706</v>
      </c>
      <c r="D17" s="69">
        <f>IF(RES_hh_tes!D17=0,0,1000*11630*RES_hh_tes!D17/RES_hh_num!D17)</f>
        <v>1885.2947457164678</v>
      </c>
      <c r="E17" s="69">
        <f>IF(RES_hh_tes!E17=0,0,1000*11630*RES_hh_tes!E17/RES_hh_num!E17)</f>
        <v>1787.5923838102417</v>
      </c>
      <c r="F17" s="69">
        <f>IF(RES_hh_tes!F17=0,0,1000*11630*RES_hh_tes!F17/RES_hh_num!F17)</f>
        <v>1817.5306492971249</v>
      </c>
      <c r="G17" s="69">
        <f>IF(RES_hh_tes!G17=0,0,1000*11630*RES_hh_tes!G17/RES_hh_num!G17)</f>
        <v>1729.6687480886608</v>
      </c>
      <c r="H17" s="69">
        <f>IF(RES_hh_tes!H17=0,0,1000*11630*RES_hh_tes!H17/RES_hh_num!H17)</f>
        <v>1688.4767241915167</v>
      </c>
      <c r="I17" s="69">
        <f>IF(RES_hh_tes!I17=0,0,1000*11630*RES_hh_tes!I17/RES_hh_num!I17)</f>
        <v>1701.0046495879717</v>
      </c>
      <c r="J17" s="69">
        <f>IF(RES_hh_tes!J17=0,0,1000*11630*RES_hh_tes!J17/RES_hh_num!J17)</f>
        <v>1776.1991054406417</v>
      </c>
      <c r="K17" s="69">
        <f>IF(RES_hh_tes!K17=0,0,1000*11630*RES_hh_tes!K17/RES_hh_num!K17)</f>
        <v>1830.59424123959</v>
      </c>
      <c r="L17" s="69">
        <f>IF(RES_hh_tes!L17=0,0,1000*11630*RES_hh_tes!L17/RES_hh_num!L17)</f>
        <v>1825.3333674642518</v>
      </c>
      <c r="M17" s="69">
        <f>IF(RES_hh_tes!M17=0,0,1000*11630*RES_hh_tes!M17/RES_hh_num!M17)</f>
        <v>1870.3518686758384</v>
      </c>
      <c r="N17" s="69">
        <f>IF(RES_hh_tes!N17=0,0,1000*11630*RES_hh_tes!N17/RES_hh_num!N17)</f>
        <v>1943.1366557507711</v>
      </c>
      <c r="O17" s="69">
        <f>IF(RES_hh_tes!O17=0,0,1000*11630*RES_hh_tes!O17/RES_hh_num!O17)</f>
        <v>1909.8933800529428</v>
      </c>
      <c r="P17" s="69">
        <f>IF(RES_hh_tes!P17=0,0,1000*11630*RES_hh_tes!P17/RES_hh_num!P17)</f>
        <v>1864.0873302104676</v>
      </c>
      <c r="Q17" s="69">
        <f>IF(RES_hh_tes!Q17=0,0,1000*11630*RES_hh_tes!Q17/RES_hh_num!Q17)</f>
        <v>1906.5035397455003</v>
      </c>
      <c r="R17" s="69">
        <f>IF(RES_hh_tes!R17=0,0,1000*11630*RES_hh_tes!R17/RES_hh_num!R17)</f>
        <v>1999.3974557166416</v>
      </c>
      <c r="S17" s="69">
        <f>IF(RES_hh_tes!S17=0,0,1000*11630*RES_hh_tes!S17/RES_hh_num!S17)</f>
        <v>2071.4654991828452</v>
      </c>
      <c r="T17" s="69">
        <f>IF(RES_hh_tes!T17=0,0,1000*11630*RES_hh_tes!T17/RES_hh_num!T17)</f>
        <v>2157.3807756286533</v>
      </c>
      <c r="U17" s="69">
        <f>IF(RES_hh_tes!U17=0,0,1000*11630*RES_hh_tes!U17/RES_hh_num!U17)</f>
        <v>2158.1698672842631</v>
      </c>
      <c r="V17" s="69">
        <f>IF(RES_hh_tes!V17=0,0,1000*11630*RES_hh_tes!V17/RES_hh_num!V17)</f>
        <v>2334.0691164932673</v>
      </c>
      <c r="W17" s="69">
        <f>IF(RES_hh_tes!W17=0,0,1000*11630*RES_hh_tes!W17/RES_hh_num!W17)</f>
        <v>2249.9778498975161</v>
      </c>
      <c r="X17" s="69">
        <f>IF(RES_hh_tes!X17=0,0,1000*11630*RES_hh_tes!X17/RES_hh_num!X17)</f>
        <v>2085.2034037464018</v>
      </c>
      <c r="Y17" s="69">
        <f>IF(RES_hh_tes!Y17=0,0,1000*11630*RES_hh_tes!Y17/RES_hh_num!Y17)</f>
        <v>1982.8445473201712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2030.2909597330656</v>
      </c>
      <c r="C18" s="72">
        <f>IF(RES_hh_tes!C18=0,0,1000*11630*RES_hh_tes!C18/RES_hh_num!C18)</f>
        <v>1850.4709951743685</v>
      </c>
      <c r="D18" s="72">
        <f>IF(RES_hh_tes!D18=0,0,1000*11630*RES_hh_tes!D18/RES_hh_num!D18)</f>
        <v>1930.6752768525876</v>
      </c>
      <c r="E18" s="72">
        <f>IF(RES_hh_tes!E18=0,0,1000*11630*RES_hh_tes!E18/RES_hh_num!E18)</f>
        <v>1760.1066624057587</v>
      </c>
      <c r="F18" s="72">
        <f>IF(RES_hh_tes!F18=0,0,1000*11630*RES_hh_tes!F18/RES_hh_num!F18)</f>
        <v>1769.6430178761643</v>
      </c>
      <c r="G18" s="72">
        <f>IF(RES_hh_tes!G18=0,0,1000*11630*RES_hh_tes!G18/RES_hh_num!G18)</f>
        <v>1740.0378874262396</v>
      </c>
      <c r="H18" s="72">
        <f>IF(RES_hh_tes!H18=0,0,1000*11630*RES_hh_tes!H18/RES_hh_num!H18)</f>
        <v>1669.3774585825704</v>
      </c>
      <c r="I18" s="72">
        <f>IF(RES_hh_tes!I18=0,0,1000*11630*RES_hh_tes!I18/RES_hh_num!I18)</f>
        <v>1684.2266195944426</v>
      </c>
      <c r="J18" s="72">
        <f>IF(RES_hh_tes!J18=0,0,1000*11630*RES_hh_tes!J18/RES_hh_num!J18)</f>
        <v>1728.5501435378367</v>
      </c>
      <c r="K18" s="72">
        <f>IF(RES_hh_tes!K18=0,0,1000*11630*RES_hh_tes!K18/RES_hh_num!K18)</f>
        <v>2007.4116903644328</v>
      </c>
      <c r="L18" s="72">
        <f>IF(RES_hh_tes!L18=0,0,1000*11630*RES_hh_tes!L18/RES_hh_num!L18)</f>
        <v>1799.8421276184822</v>
      </c>
      <c r="M18" s="72">
        <f>IF(RES_hh_tes!M18=0,0,1000*11630*RES_hh_tes!M18/RES_hh_num!M18)</f>
        <v>1860.4918229476232</v>
      </c>
      <c r="N18" s="72">
        <f>IF(RES_hh_tes!N18=0,0,1000*11630*RES_hh_tes!N18/RES_hh_num!N18)</f>
        <v>1906.5713961726453</v>
      </c>
      <c r="O18" s="72">
        <f>IF(RES_hh_tes!O18=0,0,1000*11630*RES_hh_tes!O18/RES_hh_num!O18)</f>
        <v>1916.4665930247609</v>
      </c>
      <c r="P18" s="72">
        <f>IF(RES_hh_tes!P18=0,0,1000*11630*RES_hh_tes!P18/RES_hh_num!P18)</f>
        <v>1909.0041752140676</v>
      </c>
      <c r="Q18" s="72">
        <f>IF(RES_hh_tes!Q18=0,0,1000*11630*RES_hh_tes!Q18/RES_hh_num!Q18)</f>
        <v>1926.522420321425</v>
      </c>
      <c r="R18" s="72">
        <f>IF(RES_hh_tes!R18=0,0,1000*11630*RES_hh_tes!R18/RES_hh_num!R18)</f>
        <v>2050.5567568317651</v>
      </c>
      <c r="S18" s="72">
        <f>IF(RES_hh_tes!S18=0,0,1000*11630*RES_hh_tes!S18/RES_hh_num!S18)</f>
        <v>2009.6524297057813</v>
      </c>
      <c r="T18" s="72">
        <f>IF(RES_hh_tes!T18=0,0,1000*11630*RES_hh_tes!T18/RES_hh_num!T18)</f>
        <v>2155.7912541672126</v>
      </c>
      <c r="U18" s="72">
        <f>IF(RES_hh_tes!U18=0,0,1000*11630*RES_hh_tes!U18/RES_hh_num!U18)</f>
        <v>2127.8710477601298</v>
      </c>
      <c r="V18" s="72">
        <f>IF(RES_hh_tes!V18=0,0,1000*11630*RES_hh_tes!V18/RES_hh_num!V18)</f>
        <v>2323.0879714524162</v>
      </c>
      <c r="W18" s="72">
        <f>IF(RES_hh_tes!W18=0,0,1000*11630*RES_hh_tes!W18/RES_hh_num!W18)</f>
        <v>2289.7790073346132</v>
      </c>
      <c r="X18" s="72">
        <f>IF(RES_hh_tes!X18=0,0,1000*11630*RES_hh_tes!X18/RES_hh_num!X18)</f>
        <v>2111.7933619837099</v>
      </c>
      <c r="Y18" s="72">
        <f>IF(RES_hh_tes!Y18=0,0,1000*11630*RES_hh_tes!Y18/RES_hh_num!Y18)</f>
        <v>1904.5006568395054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1961.8860887097107</v>
      </c>
      <c r="C19" s="72">
        <f>IF(RES_hh_tes!C19=0,0,1000*11630*RES_hh_tes!C19/RES_hh_num!C19)</f>
        <v>1906.2025076753416</v>
      </c>
      <c r="D19" s="72">
        <f>IF(RES_hh_tes!D19=0,0,1000*11630*RES_hh_tes!D19/RES_hh_num!D19)</f>
        <v>1857.9495718710004</v>
      </c>
      <c r="E19" s="72">
        <f>IF(RES_hh_tes!E19=0,0,1000*11630*RES_hh_tes!E19/RES_hh_num!E19)</f>
        <v>1804.015701815352</v>
      </c>
      <c r="F19" s="72">
        <f>IF(RES_hh_tes!F19=0,0,1000*11630*RES_hh_tes!F19/RES_hh_num!F19)</f>
        <v>1773.2833000881499</v>
      </c>
      <c r="G19" s="72">
        <f>IF(RES_hh_tes!G19=0,0,1000*11630*RES_hh_tes!G19/RES_hh_num!G19)</f>
        <v>1741.5636346266435</v>
      </c>
      <c r="H19" s="72">
        <f>IF(RES_hh_tes!H19=0,0,1000*11630*RES_hh_tes!H19/RES_hh_num!H19)</f>
        <v>1723.7740720585546</v>
      </c>
      <c r="I19" s="72">
        <f>IF(RES_hh_tes!I19=0,0,1000*11630*RES_hh_tes!I19/RES_hh_num!I19)</f>
        <v>1745.1803538699373</v>
      </c>
      <c r="J19" s="72">
        <f>IF(RES_hh_tes!J19=0,0,1000*11630*RES_hh_tes!J19/RES_hh_num!J19)</f>
        <v>1747.6849781826256</v>
      </c>
      <c r="K19" s="72">
        <f>IF(RES_hh_tes!K19=0,0,1000*11630*RES_hh_tes!K19/RES_hh_num!K19)</f>
        <v>1768.9706224758049</v>
      </c>
      <c r="L19" s="72">
        <f>IF(RES_hh_tes!L19=0,0,1000*11630*RES_hh_tes!L19/RES_hh_num!L19)</f>
        <v>1787.0303044073637</v>
      </c>
      <c r="M19" s="72">
        <f>IF(RES_hh_tes!M19=0,0,1000*11630*RES_hh_tes!M19/RES_hh_num!M19)</f>
        <v>1914.5967413130984</v>
      </c>
      <c r="N19" s="72">
        <f>IF(RES_hh_tes!N19=0,0,1000*11630*RES_hh_tes!N19/RES_hh_num!N19)</f>
        <v>1798.7182279620763</v>
      </c>
      <c r="O19" s="72">
        <f>IF(RES_hh_tes!O19=0,0,1000*11630*RES_hh_tes!O19/RES_hh_num!O19)</f>
        <v>2015.7760333725937</v>
      </c>
      <c r="P19" s="72">
        <f>IF(RES_hh_tes!P19=0,0,1000*11630*RES_hh_tes!P19/RES_hh_num!P19)</f>
        <v>1874.2673452648692</v>
      </c>
      <c r="Q19" s="72">
        <f>IF(RES_hh_tes!Q19=0,0,1000*11630*RES_hh_tes!Q19/RES_hh_num!Q19)</f>
        <v>1720.0391067575745</v>
      </c>
      <c r="R19" s="72">
        <f>IF(RES_hh_tes!R19=0,0,1000*11630*RES_hh_tes!R19/RES_hh_num!R19)</f>
        <v>2088.0322089569195</v>
      </c>
      <c r="S19" s="72">
        <f>IF(RES_hh_tes!S19=0,0,1000*11630*RES_hh_tes!S19/RES_hh_num!S19)</f>
        <v>2117.9065574483602</v>
      </c>
      <c r="T19" s="72">
        <f>IF(RES_hh_tes!T19=0,0,1000*11630*RES_hh_tes!T19/RES_hh_num!T19)</f>
        <v>2206.2064467961859</v>
      </c>
      <c r="U19" s="72">
        <f>IF(RES_hh_tes!U19=0,0,1000*11630*RES_hh_tes!U19/RES_hh_num!U19)</f>
        <v>2140.9806559442463</v>
      </c>
      <c r="V19" s="72">
        <f>IF(RES_hh_tes!V19=0,0,1000*11630*RES_hh_tes!V19/RES_hh_num!V19)</f>
        <v>2393.0097293366143</v>
      </c>
      <c r="W19" s="72">
        <f>IF(RES_hh_tes!W19=0,0,1000*11630*RES_hh_tes!W19/RES_hh_num!W19)</f>
        <v>2079.954459194465</v>
      </c>
      <c r="X19" s="72">
        <f>IF(RES_hh_tes!X19=0,0,1000*11630*RES_hh_tes!X19/RES_hh_num!X19)</f>
        <v>2034.074543901414</v>
      </c>
      <c r="Y19" s="72">
        <f>IF(RES_hh_tes!Y19=0,0,1000*11630*RES_hh_tes!Y19/RES_hh_num!Y19)</f>
        <v>2097.0758563387894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1948.1207749137939</v>
      </c>
      <c r="C20" s="72">
        <f>IF(RES_hh_tes!C20=0,0,1000*11630*RES_hh_tes!C20/RES_hh_num!C20)</f>
        <v>1916.663167351493</v>
      </c>
      <c r="D20" s="72">
        <f>IF(RES_hh_tes!D20=0,0,1000*11630*RES_hh_tes!D20/RES_hh_num!D20)</f>
        <v>1909.4462235213155</v>
      </c>
      <c r="E20" s="72">
        <f>IF(RES_hh_tes!E20=0,0,1000*11630*RES_hh_tes!E20/RES_hh_num!E20)</f>
        <v>1804.1257952131336</v>
      </c>
      <c r="F20" s="72">
        <f>IF(RES_hh_tes!F20=0,0,1000*11630*RES_hh_tes!F20/RES_hh_num!F20)</f>
        <v>1811.3093748265044</v>
      </c>
      <c r="G20" s="72">
        <f>IF(RES_hh_tes!G20=0,0,1000*11630*RES_hh_tes!G20/RES_hh_num!G20)</f>
        <v>1749.7513553016454</v>
      </c>
      <c r="H20" s="72">
        <f>IF(RES_hh_tes!H20=0,0,1000*11630*RES_hh_tes!H20/RES_hh_num!H20)</f>
        <v>1669.4226497758211</v>
      </c>
      <c r="I20" s="72">
        <f>IF(RES_hh_tes!I20=0,0,1000*11630*RES_hh_tes!I20/RES_hh_num!I20)</f>
        <v>1709.0239423871581</v>
      </c>
      <c r="J20" s="72">
        <f>IF(RES_hh_tes!J20=0,0,1000*11630*RES_hh_tes!J20/RES_hh_num!J20)</f>
        <v>1777.0301484432277</v>
      </c>
      <c r="K20" s="72">
        <f>IF(RES_hh_tes!K20=0,0,1000*11630*RES_hh_tes!K20/RES_hh_num!K20)</f>
        <v>1822.0200007854078</v>
      </c>
      <c r="L20" s="72">
        <f>IF(RES_hh_tes!L20=0,0,1000*11630*RES_hh_tes!L20/RES_hh_num!L20)</f>
        <v>1791.6083160424598</v>
      </c>
      <c r="M20" s="72">
        <f>IF(RES_hh_tes!M20=0,0,1000*11630*RES_hh_tes!M20/RES_hh_num!M20)</f>
        <v>1910.9017937267058</v>
      </c>
      <c r="N20" s="72">
        <f>IF(RES_hh_tes!N20=0,0,1000*11630*RES_hh_tes!N20/RES_hh_num!N20)</f>
        <v>1955.0418854610211</v>
      </c>
      <c r="O20" s="72">
        <f>IF(RES_hh_tes!O20=0,0,1000*11630*RES_hh_tes!O20/RES_hh_num!O20)</f>
        <v>1875.2007492363582</v>
      </c>
      <c r="P20" s="72">
        <f>IF(RES_hh_tes!P20=0,0,1000*11630*RES_hh_tes!P20/RES_hh_num!P20)</f>
        <v>1812.9022765715954</v>
      </c>
      <c r="Q20" s="72">
        <f>IF(RES_hh_tes!Q20=0,0,1000*11630*RES_hh_tes!Q20/RES_hh_num!Q20)</f>
        <v>1901.0115767640748</v>
      </c>
      <c r="R20" s="72">
        <f>IF(RES_hh_tes!R20=0,0,1000*11630*RES_hh_tes!R20/RES_hh_num!R20)</f>
        <v>2004.8770606526148</v>
      </c>
      <c r="S20" s="72">
        <f>IF(RES_hh_tes!S20=0,0,1000*11630*RES_hh_tes!S20/RES_hh_num!S20)</f>
        <v>2090.262866583791</v>
      </c>
      <c r="T20" s="72">
        <f>IF(RES_hh_tes!T20=0,0,1000*11630*RES_hh_tes!T20/RES_hh_num!T20)</f>
        <v>2143.7104483615435</v>
      </c>
      <c r="U20" s="72">
        <f>IF(RES_hh_tes!U20=0,0,1000*11630*RES_hh_tes!U20/RES_hh_num!U20)</f>
        <v>2135.6227383663536</v>
      </c>
      <c r="V20" s="72">
        <f>IF(RES_hh_tes!V20=0,0,1000*11630*RES_hh_tes!V20/RES_hh_num!V20)</f>
        <v>2401.5435092978528</v>
      </c>
      <c r="W20" s="72">
        <f>IF(RES_hh_tes!W20=0,0,1000*11630*RES_hh_tes!W20/RES_hh_num!W20)</f>
        <v>2258.9082784963171</v>
      </c>
      <c r="X20" s="72">
        <f>IF(RES_hh_tes!X20=0,0,1000*11630*RES_hh_tes!X20/RES_hh_num!X20)</f>
        <v>2006.3927635195544</v>
      </c>
      <c r="Y20" s="72">
        <f>IF(RES_hh_tes!Y20=0,0,1000*11630*RES_hh_tes!Y20/RES_hh_num!Y20)</f>
        <v>1975.7537476835244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1923.4153783503341</v>
      </c>
      <c r="C21" s="72">
        <f>IF(RES_hh_tes!C21=0,0,1000*11630*RES_hh_tes!C21/RES_hh_num!C21)</f>
        <v>1921.255289940616</v>
      </c>
      <c r="D21" s="72">
        <f>IF(RES_hh_tes!D21=0,0,1000*11630*RES_hh_tes!D21/RES_hh_num!D21)</f>
        <v>1831.4089302008053</v>
      </c>
      <c r="E21" s="72">
        <f>IF(RES_hh_tes!E21=0,0,1000*11630*RES_hh_tes!E21/RES_hh_num!E21)</f>
        <v>1795.2302489480892</v>
      </c>
      <c r="F21" s="72">
        <f>IF(RES_hh_tes!F21=0,0,1000*11630*RES_hh_tes!F21/RES_hh_num!F21)</f>
        <v>1876.984479989183</v>
      </c>
      <c r="G21" s="72">
        <f>IF(RES_hh_tes!G21=0,0,1000*11630*RES_hh_tes!G21/RES_hh_num!G21)</f>
        <v>1712.0160334925151</v>
      </c>
      <c r="H21" s="72">
        <f>IF(RES_hh_tes!H21=0,0,1000*11630*RES_hh_tes!H21/RES_hh_num!H21)</f>
        <v>1705.9471480652824</v>
      </c>
      <c r="I21" s="72">
        <f>IF(RES_hh_tes!I21=0,0,1000*11630*RES_hh_tes!I21/RES_hh_num!I21)</f>
        <v>1670.9052965421713</v>
      </c>
      <c r="J21" s="72">
        <f>IF(RES_hh_tes!J21=0,0,1000*11630*RES_hh_tes!J21/RES_hh_num!J21)</f>
        <v>1788.6169598228707</v>
      </c>
      <c r="K21" s="72">
        <f>IF(RES_hh_tes!K21=0,0,1000*11630*RES_hh_tes!K21/RES_hh_num!K21)</f>
        <v>1800.2753775345759</v>
      </c>
      <c r="L21" s="72">
        <f>IF(RES_hh_tes!L21=0,0,1000*11630*RES_hh_tes!L21/RES_hh_num!L21)</f>
        <v>1900.0575411914408</v>
      </c>
      <c r="M21" s="72">
        <f>IF(RES_hh_tes!M21=0,0,1000*11630*RES_hh_tes!M21/RES_hh_num!M21)</f>
        <v>1764.0084605053905</v>
      </c>
      <c r="N21" s="72">
        <f>IF(RES_hh_tes!N21=0,0,1000*11630*RES_hh_tes!N21/RES_hh_num!N21)</f>
        <v>1967.6404154965251</v>
      </c>
      <c r="O21" s="72">
        <f>IF(RES_hh_tes!O21=0,0,1000*11630*RES_hh_tes!O21/RES_hh_num!O21)</f>
        <v>1959.0590982049932</v>
      </c>
      <c r="P21" s="72">
        <f>IF(RES_hh_tes!P21=0,0,1000*11630*RES_hh_tes!P21/RES_hh_num!P21)</f>
        <v>1884.2227578201109</v>
      </c>
      <c r="Q21" s="72">
        <f>IF(RES_hh_tes!Q21=0,0,1000*11630*RES_hh_tes!Q21/RES_hh_num!Q21)</f>
        <v>1890.8367640386257</v>
      </c>
      <c r="R21" s="72">
        <f>IF(RES_hh_tes!R21=0,0,1000*11630*RES_hh_tes!R21/RES_hh_num!R21)</f>
        <v>1958.5860733619013</v>
      </c>
      <c r="S21" s="72">
        <f>IF(RES_hh_tes!S21=0,0,1000*11630*RES_hh_tes!S21/RES_hh_num!S21)</f>
        <v>2058.2967505516058</v>
      </c>
      <c r="T21" s="72">
        <f>IF(RES_hh_tes!T21=0,0,1000*11630*RES_hh_tes!T21/RES_hh_num!T21)</f>
        <v>2173.2523940789042</v>
      </c>
      <c r="U21" s="72">
        <f>IF(RES_hh_tes!U21=0,0,1000*11630*RES_hh_tes!U21/RES_hh_num!U21)</f>
        <v>2205.7405326531257</v>
      </c>
      <c r="V21" s="72">
        <f>IF(RES_hh_tes!V21=0,0,1000*11630*RES_hh_tes!V21/RES_hh_num!V21)</f>
        <v>2229.6007438553002</v>
      </c>
      <c r="W21" s="72">
        <f>IF(RES_hh_tes!W21=0,0,1000*11630*RES_hh_tes!W21/RES_hh_num!W21)</f>
        <v>2239.3560030602507</v>
      </c>
      <c r="X21" s="72">
        <f>IF(RES_hh_tes!X21=0,0,1000*11630*RES_hh_tes!X21/RES_hh_num!X21)</f>
        <v>2183.3852799629153</v>
      </c>
      <c r="Y21" s="72">
        <f>IF(RES_hh_tes!Y21=0,0,1000*11630*RES_hh_tes!Y21/RES_hh_num!Y21)</f>
        <v>1952.9928296433652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2020.8561106674047</v>
      </c>
      <c r="C22" s="72">
        <f>IF(RES_hh_tes!C22=0,0,1000*11630*RES_hh_tes!C22/RES_hh_num!C22)</f>
        <v>1852.7572135197292</v>
      </c>
      <c r="D22" s="72">
        <f>IF(RES_hh_tes!D22=0,0,1000*11630*RES_hh_tes!D22/RES_hh_num!D22)</f>
        <v>1939.9294809311004</v>
      </c>
      <c r="E22" s="72">
        <f>IF(RES_hh_tes!E22=0,0,1000*11630*RES_hh_tes!E22/RES_hh_num!E22)</f>
        <v>1747.352778368155</v>
      </c>
      <c r="F22" s="72">
        <f>IF(RES_hh_tes!F22=0,0,1000*11630*RES_hh_tes!F22/RES_hh_num!F22)</f>
        <v>1723.2278081762934</v>
      </c>
      <c r="G22" s="72">
        <f>IF(RES_hh_tes!G22=0,0,1000*11630*RES_hh_tes!G22/RES_hh_num!G22)</f>
        <v>1607.0672649823377</v>
      </c>
      <c r="H22" s="72">
        <f>IF(RES_hh_tes!H22=0,0,1000*11630*RES_hh_tes!H22/RES_hh_num!H22)</f>
        <v>1528.2848439821273</v>
      </c>
      <c r="I22" s="72">
        <f>IF(RES_hh_tes!I22=0,0,1000*11630*RES_hh_tes!I22/RES_hh_num!I22)</f>
        <v>1928.0898792982239</v>
      </c>
      <c r="J22" s="72">
        <f>IF(RES_hh_tes!J22=0,0,1000*11630*RES_hh_tes!J22/RES_hh_num!J22)</f>
        <v>1549.2793177814285</v>
      </c>
      <c r="K22" s="72">
        <f>IF(RES_hh_tes!K22=0,0,1000*11630*RES_hh_tes!K22/RES_hh_num!K22)</f>
        <v>1987.2847413233387</v>
      </c>
      <c r="L22" s="72">
        <f>IF(RES_hh_tes!L22=0,0,1000*11630*RES_hh_tes!L22/RES_hh_num!L22)</f>
        <v>1793.6390354186055</v>
      </c>
      <c r="M22" s="72">
        <f>IF(RES_hh_tes!M22=0,0,1000*11630*RES_hh_tes!M22/RES_hh_num!M22)</f>
        <v>1750.7406905705484</v>
      </c>
      <c r="N22" s="72">
        <f>IF(RES_hh_tes!N22=0,0,1000*11630*RES_hh_tes!N22/RES_hh_num!N22)</f>
        <v>2027.858438372677</v>
      </c>
      <c r="O22" s="72">
        <f>IF(RES_hh_tes!O22=0,0,1000*11630*RES_hh_tes!O22/RES_hh_num!O22)</f>
        <v>1907.5389433650355</v>
      </c>
      <c r="P22" s="72">
        <f>IF(RES_hh_tes!P22=0,0,1000*11630*RES_hh_tes!P22/RES_hh_num!P22)</f>
        <v>1791.3786370809275</v>
      </c>
      <c r="Q22" s="72">
        <f>IF(RES_hh_tes!Q22=0,0,1000*11630*RES_hh_tes!Q22/RES_hh_num!Q22)</f>
        <v>2052.7987391012734</v>
      </c>
      <c r="R22" s="72">
        <f>IF(RES_hh_tes!R22=0,0,1000*11630*RES_hh_tes!R22/RES_hh_num!R22)</f>
        <v>2111.4585405305315</v>
      </c>
      <c r="S22" s="72">
        <f>IF(RES_hh_tes!S22=0,0,1000*11630*RES_hh_tes!S22/RES_hh_num!S22)</f>
        <v>2015.3157340055948</v>
      </c>
      <c r="T22" s="72">
        <f>IF(RES_hh_tes!T22=0,0,1000*11630*RES_hh_tes!T22/RES_hh_num!T22)</f>
        <v>2170.9194340837475</v>
      </c>
      <c r="U22" s="72">
        <f>IF(RES_hh_tes!U22=0,0,1000*11630*RES_hh_tes!U22/RES_hh_num!U22)</f>
        <v>2073.2759480282689</v>
      </c>
      <c r="V22" s="72">
        <f>IF(RES_hh_tes!V22=0,0,1000*11630*RES_hh_tes!V22/RES_hh_num!V22)</f>
        <v>2140.4779657831859</v>
      </c>
      <c r="W22" s="72">
        <f>IF(RES_hh_tes!W22=0,0,1000*11630*RES_hh_tes!W22/RES_hh_num!W22)</f>
        <v>2217.0206139506336</v>
      </c>
      <c r="X22" s="72">
        <f>IF(RES_hh_tes!X22=0,0,1000*11630*RES_hh_tes!X22/RES_hh_num!X22)</f>
        <v>2112.0530716493599</v>
      </c>
      <c r="Y22" s="72">
        <f>IF(RES_hh_tes!Y22=0,0,1000*11630*RES_hh_tes!Y22/RES_hh_num!Y22)</f>
        <v>2087.4463263439202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X24" s="72">
        <f>IF(RES_hh_tes!X24=0,0,1000*11630*RES_hh_tes!X24/RES_hh_num!X24)</f>
        <v>0</v>
      </c>
      <c r="Y24" s="72">
        <f>IF(RES_hh_tes!Y24=0,0,1000*11630*RES_hh_tes!Y24/RES_hh_num!Y24)</f>
        <v>0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1960.1588988694391</v>
      </c>
      <c r="C25" s="74">
        <f>IF(RES_hh_tes!C25=0,0,1000*11630*RES_hh_tes!C25/RES_hh_num!C25)</f>
        <v>1914.2145843044937</v>
      </c>
      <c r="D25" s="74">
        <f>IF(RES_hh_tes!D25=0,0,1000*11630*RES_hh_tes!D25/RES_hh_num!D25)</f>
        <v>1855.9202431911317</v>
      </c>
      <c r="E25" s="74">
        <f>IF(RES_hh_tes!E25=0,0,1000*11630*RES_hh_tes!E25/RES_hh_num!E25)</f>
        <v>1761.6567241714888</v>
      </c>
      <c r="F25" s="74">
        <f>IF(RES_hh_tes!F25=0,0,1000*11630*RES_hh_tes!F25/RES_hh_num!F25)</f>
        <v>1797.9413109186335</v>
      </c>
      <c r="G25" s="74">
        <f>IF(RES_hh_tes!G25=0,0,1000*11630*RES_hh_tes!G25/RES_hh_num!G25)</f>
        <v>1692.7654726066346</v>
      </c>
      <c r="H25" s="74">
        <f>IF(RES_hh_tes!H25=0,0,1000*11630*RES_hh_tes!H25/RES_hh_num!H25)</f>
        <v>1695.4123231904296</v>
      </c>
      <c r="I25" s="74">
        <f>IF(RES_hh_tes!I25=0,0,1000*11630*RES_hh_tes!I25/RES_hh_num!I25)</f>
        <v>1670.3414619513817</v>
      </c>
      <c r="J25" s="74">
        <f>IF(RES_hh_tes!J25=0,0,1000*11630*RES_hh_tes!J25/RES_hh_num!J25)</f>
        <v>1700.0833157449904</v>
      </c>
      <c r="K25" s="74">
        <f>IF(RES_hh_tes!K25=0,0,1000*11630*RES_hh_tes!K25/RES_hh_num!K25)</f>
        <v>1639.8299098319212</v>
      </c>
      <c r="L25" s="74">
        <f>IF(RES_hh_tes!L25=0,0,1000*11630*RES_hh_tes!L25/RES_hh_num!L25)</f>
        <v>1623.8792029738543</v>
      </c>
      <c r="M25" s="74">
        <f>IF(RES_hh_tes!M25=0,0,1000*11630*RES_hh_tes!M25/RES_hh_num!M25)</f>
        <v>1655.2370183358596</v>
      </c>
      <c r="N25" s="74">
        <f>IF(RES_hh_tes!N25=0,0,1000*11630*RES_hh_tes!N25/RES_hh_num!N25)</f>
        <v>1660.7928739497252</v>
      </c>
      <c r="O25" s="74">
        <f>IF(RES_hh_tes!O25=0,0,1000*11630*RES_hh_tes!O25/RES_hh_num!O25)</f>
        <v>1634.9611385080655</v>
      </c>
      <c r="P25" s="74">
        <f>IF(RES_hh_tes!P25=0,0,1000*11630*RES_hh_tes!P25/RES_hh_num!P25)</f>
        <v>1621.5580393867413</v>
      </c>
      <c r="Q25" s="74">
        <f>IF(RES_hh_tes!Q25=0,0,1000*11630*RES_hh_tes!Q25/RES_hh_num!Q25)</f>
        <v>1618.4320685940602</v>
      </c>
      <c r="R25" s="74">
        <f>IF(RES_hh_tes!R25=0,0,1000*11630*RES_hh_tes!R25/RES_hh_num!R25)</f>
        <v>1661.5079605630481</v>
      </c>
      <c r="S25" s="74">
        <f>IF(RES_hh_tes!S25=0,0,1000*11630*RES_hh_tes!S25/RES_hh_num!S25)</f>
        <v>1716.7586493409865</v>
      </c>
      <c r="T25" s="74">
        <f>IF(RES_hh_tes!T25=0,0,1000*11630*RES_hh_tes!T25/RES_hh_num!T25)</f>
        <v>1784.2800731166517</v>
      </c>
      <c r="U25" s="74">
        <f>IF(RES_hh_tes!U25=0,0,1000*11630*RES_hh_tes!U25/RES_hh_num!U25)</f>
        <v>1790.7707376363273</v>
      </c>
      <c r="V25" s="74">
        <f>IF(RES_hh_tes!V25=0,0,1000*11630*RES_hh_tes!V25/RES_hh_num!V25)</f>
        <v>1920.3151952129901</v>
      </c>
      <c r="W25" s="74">
        <f>IF(RES_hh_tes!W25=0,0,1000*11630*RES_hh_tes!W25/RES_hh_num!W25)</f>
        <v>1880.3109688491734</v>
      </c>
      <c r="X25" s="74">
        <f>IF(RES_hh_tes!X25=0,0,1000*11630*RES_hh_tes!X25/RES_hh_num!X25)</f>
        <v>1773.5550053221439</v>
      </c>
      <c r="Y25" s="74">
        <f>IF(RES_hh_tes!Y25=0,0,1000*11630*RES_hh_tes!Y25/RES_hh_num!Y25)</f>
        <v>1678.7035662440883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432.44084682440871</v>
      </c>
      <c r="C26" s="77">
        <f>IF(RES_hh_tes!C26=0,0,1000*11630*RES_hh_tes!C26/RES_hh_num!C26)</f>
        <v>420.65414900060586</v>
      </c>
      <c r="D26" s="77">
        <f>IF(RES_hh_tes!D26=0,0,1000*11630*RES_hh_tes!D26/RES_hh_num!D26)</f>
        <v>416.36324694795417</v>
      </c>
      <c r="E26" s="77">
        <f>IF(RES_hh_tes!E26=0,0,1000*11630*RES_hh_tes!E26/RES_hh_num!E26)</f>
        <v>395.82013932868898</v>
      </c>
      <c r="F26" s="77">
        <f>IF(RES_hh_tes!F26=0,0,1000*11630*RES_hh_tes!F26/RES_hh_num!F26)</f>
        <v>403.46205059920084</v>
      </c>
      <c r="G26" s="77">
        <f>IF(RES_hh_tes!G26=0,0,1000*11630*RES_hh_tes!G26/RES_hh_num!G26)</f>
        <v>384.19091299985689</v>
      </c>
      <c r="H26" s="77">
        <f>IF(RES_hh_tes!H26=0,0,1000*11630*RES_hh_tes!H26/RES_hh_num!H26)</f>
        <v>375.26774985632881</v>
      </c>
      <c r="I26" s="77">
        <f>IF(RES_hh_tes!I26=0,0,1000*11630*RES_hh_tes!I26/RES_hh_num!I26)</f>
        <v>378.38218053927346</v>
      </c>
      <c r="J26" s="77">
        <f>IF(RES_hh_tes!J26=0,0,1000*11630*RES_hh_tes!J26/RES_hh_num!J26)</f>
        <v>406.33248308750115</v>
      </c>
      <c r="K26" s="77">
        <f>IF(RES_hh_tes!K26=0,0,1000*11630*RES_hh_tes!K26/RES_hh_num!K26)</f>
        <v>407.76525436075394</v>
      </c>
      <c r="L26" s="77">
        <f>IF(RES_hh_tes!L26=0,0,1000*11630*RES_hh_tes!L26/RES_hh_num!L26)</f>
        <v>413.91739092521021</v>
      </c>
      <c r="M26" s="77">
        <f>IF(RES_hh_tes!M26=0,0,1000*11630*RES_hh_tes!M26/RES_hh_num!M26)</f>
        <v>421.75959310636307</v>
      </c>
      <c r="N26" s="77">
        <f>IF(RES_hh_tes!N26=0,0,1000*11630*RES_hh_tes!N26/RES_hh_num!N26)</f>
        <v>432.26468200926371</v>
      </c>
      <c r="O26" s="77">
        <f>IF(RES_hh_tes!O26=0,0,1000*11630*RES_hh_tes!O26/RES_hh_num!O26)</f>
        <v>431.6068213904224</v>
      </c>
      <c r="P26" s="77">
        <f>IF(RES_hh_tes!P26=0,0,1000*11630*RES_hh_tes!P26/RES_hh_num!P26)</f>
        <v>432.2385500943243</v>
      </c>
      <c r="Q26" s="77">
        <f>IF(RES_hh_tes!Q26=0,0,1000*11630*RES_hh_tes!Q26/RES_hh_num!Q26)</f>
        <v>440.15886402811748</v>
      </c>
      <c r="R26" s="77">
        <f>IF(RES_hh_tes!R26=0,0,1000*11630*RES_hh_tes!R26/RES_hh_num!R26)</f>
        <v>460.90478912179674</v>
      </c>
      <c r="S26" s="77">
        <f>IF(RES_hh_tes!S26=0,0,1000*11630*RES_hh_tes!S26/RES_hh_num!S26)</f>
        <v>478.49609484467209</v>
      </c>
      <c r="T26" s="77">
        <f>IF(RES_hh_tes!T26=0,0,1000*11630*RES_hh_tes!T26/RES_hh_num!T26)</f>
        <v>503.12932383329326</v>
      </c>
      <c r="U26" s="77">
        <f>IF(RES_hh_tes!U26=0,0,1000*11630*RES_hh_tes!U26/RES_hh_num!U26)</f>
        <v>508.13323255618565</v>
      </c>
      <c r="V26" s="77">
        <f>IF(RES_hh_tes!V26=0,0,1000*11630*RES_hh_tes!V26/RES_hh_num!V26)</f>
        <v>520.31913284436007</v>
      </c>
      <c r="W26" s="77">
        <f>IF(RES_hh_tes!W26=0,0,1000*11630*RES_hh_tes!W26/RES_hh_num!W26)</f>
        <v>509.25562863648071</v>
      </c>
      <c r="X26" s="77">
        <f>IF(RES_hh_tes!X26=0,0,1000*11630*RES_hh_tes!X26/RES_hh_num!X26)</f>
        <v>506.05802421956793</v>
      </c>
      <c r="Y26" s="77">
        <f>IF(RES_hh_tes!Y26=0,0,1000*11630*RES_hh_tes!Y26/RES_hh_num!Y26)</f>
        <v>502.74034211628123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353.32049352118042</v>
      </c>
      <c r="C27" s="69">
        <f>IF(RES_hh_tes!C27=0,0,1000*11630*RES_hh_tes!C27/RES_hh_num!C27)</f>
        <v>346.93920218935358</v>
      </c>
      <c r="D27" s="69">
        <f>IF(RES_hh_tes!D27=0,0,1000*11630*RES_hh_tes!D27/RES_hh_num!D27)</f>
        <v>342.51281437954816</v>
      </c>
      <c r="E27" s="69">
        <f>IF(RES_hh_tes!E27=0,0,1000*11630*RES_hh_tes!E27/RES_hh_num!E27)</f>
        <v>343.35419314993885</v>
      </c>
      <c r="F27" s="69">
        <f>IF(RES_hh_tes!F27=0,0,1000*11630*RES_hh_tes!F27/RES_hh_num!F27)</f>
        <v>342.8482123087436</v>
      </c>
      <c r="G27" s="69">
        <f>IF(RES_hh_tes!G27=0,0,1000*11630*RES_hh_tes!G27/RES_hh_num!G27)</f>
        <v>330.6361743324149</v>
      </c>
      <c r="H27" s="69">
        <f>IF(RES_hh_tes!H27=0,0,1000*11630*RES_hh_tes!H27/RES_hh_num!H27)</f>
        <v>323.87383451316856</v>
      </c>
      <c r="I27" s="69">
        <f>IF(RES_hh_tes!I27=0,0,1000*11630*RES_hh_tes!I27/RES_hh_num!I27)</f>
        <v>325.51884502892051</v>
      </c>
      <c r="J27" s="69">
        <f>IF(RES_hh_tes!J27=0,0,1000*11630*RES_hh_tes!J27/RES_hh_num!J27)</f>
        <v>315.5329663959327</v>
      </c>
      <c r="K27" s="69">
        <f>IF(RES_hh_tes!K27=0,0,1000*11630*RES_hh_tes!K27/RES_hh_num!K27)</f>
        <v>312.10381745233821</v>
      </c>
      <c r="L27" s="69">
        <f>IF(RES_hh_tes!L27=0,0,1000*11630*RES_hh_tes!L27/RES_hh_num!L27)</f>
        <v>308.98165174384195</v>
      </c>
      <c r="M27" s="69">
        <f>IF(RES_hh_tes!M27=0,0,1000*11630*RES_hh_tes!M27/RES_hh_num!M27)</f>
        <v>312.60086451064313</v>
      </c>
      <c r="N27" s="69">
        <f>IF(RES_hh_tes!N27=0,0,1000*11630*RES_hh_tes!N27/RES_hh_num!N27)</f>
        <v>314.76858066570031</v>
      </c>
      <c r="O27" s="69">
        <f>IF(RES_hh_tes!O27=0,0,1000*11630*RES_hh_tes!O27/RES_hh_num!O27)</f>
        <v>303.81241558677425</v>
      </c>
      <c r="P27" s="69">
        <f>IF(RES_hh_tes!P27=0,0,1000*11630*RES_hh_tes!P27/RES_hh_num!P27)</f>
        <v>311.61077493850553</v>
      </c>
      <c r="Q27" s="69">
        <f>IF(RES_hh_tes!Q27=0,0,1000*11630*RES_hh_tes!Q27/RES_hh_num!Q27)</f>
        <v>316.37946982262412</v>
      </c>
      <c r="R27" s="69">
        <f>IF(RES_hh_tes!R27=0,0,1000*11630*RES_hh_tes!R27/RES_hh_num!R27)</f>
        <v>318.92818424572317</v>
      </c>
      <c r="S27" s="69">
        <f>IF(RES_hh_tes!S27=0,0,1000*11630*RES_hh_tes!S27/RES_hh_num!S27)</f>
        <v>322.59352844122793</v>
      </c>
      <c r="T27" s="69">
        <f>IF(RES_hh_tes!T27=0,0,1000*11630*RES_hh_tes!T27/RES_hh_num!T27)</f>
        <v>330.67755136360097</v>
      </c>
      <c r="U27" s="69">
        <f>IF(RES_hh_tes!U27=0,0,1000*11630*RES_hh_tes!U27/RES_hh_num!U27)</f>
        <v>327.68185262024764</v>
      </c>
      <c r="V27" s="69">
        <f>IF(RES_hh_tes!V27=0,0,1000*11630*RES_hh_tes!V27/RES_hh_num!V27)</f>
        <v>346.76275226907677</v>
      </c>
      <c r="W27" s="69">
        <f>IF(RES_hh_tes!W27=0,0,1000*11630*RES_hh_tes!W27/RES_hh_num!W27)</f>
        <v>349.16368039334168</v>
      </c>
      <c r="X27" s="69">
        <f>IF(RES_hh_tes!X27=0,0,1000*11630*RES_hh_tes!X27/RES_hh_num!X27)</f>
        <v>319.85663967464251</v>
      </c>
      <c r="Y27" s="69">
        <f>IF(RES_hh_tes!Y27=0,0,1000*11630*RES_hh_tes!Y27/RES_hh_num!Y27)</f>
        <v>304.70770491069067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353.12487449365642</v>
      </c>
      <c r="C29" s="72">
        <f>IF(RES_hh_tes!C29=0,0,1000*11630*RES_hh_tes!C29/RES_hh_num!C29)</f>
        <v>346.45855345600398</v>
      </c>
      <c r="D29" s="72">
        <f>IF(RES_hh_tes!D29=0,0,1000*11630*RES_hh_tes!D29/RES_hh_num!D29)</f>
        <v>343.49606382062888</v>
      </c>
      <c r="E29" s="72">
        <f>IF(RES_hh_tes!E29=0,0,1000*11630*RES_hh_tes!E29/RES_hh_num!E29)</f>
        <v>343.14319930622281</v>
      </c>
      <c r="F29" s="72">
        <f>IF(RES_hh_tes!F29=0,0,1000*11630*RES_hh_tes!F29/RES_hh_num!F29)</f>
        <v>333.53990278839632</v>
      </c>
      <c r="G29" s="72">
        <f>IF(RES_hh_tes!G29=0,0,1000*11630*RES_hh_tes!G29/RES_hh_num!G29)</f>
        <v>334.98183470143545</v>
      </c>
      <c r="H29" s="72">
        <f>IF(RES_hh_tes!H29=0,0,1000*11630*RES_hh_tes!H29/RES_hh_num!H29)</f>
        <v>324.46408396987874</v>
      </c>
      <c r="I29" s="72">
        <f>IF(RES_hh_tes!I29=0,0,1000*11630*RES_hh_tes!I29/RES_hh_num!I29)</f>
        <v>325.94840020492046</v>
      </c>
      <c r="J29" s="72">
        <f>IF(RES_hh_tes!J29=0,0,1000*11630*RES_hh_tes!J29/RES_hh_num!J29)</f>
        <v>318.3734987620096</v>
      </c>
      <c r="K29" s="72">
        <f>IF(RES_hh_tes!K29=0,0,1000*11630*RES_hh_tes!K29/RES_hh_num!K29)</f>
        <v>306.46572435287072</v>
      </c>
      <c r="L29" s="72">
        <f>IF(RES_hh_tes!L29=0,0,1000*11630*RES_hh_tes!L29/RES_hh_num!L29)</f>
        <v>310.79804885042137</v>
      </c>
      <c r="M29" s="72">
        <f>IF(RES_hh_tes!M29=0,0,1000*11630*RES_hh_tes!M29/RES_hh_num!M29)</f>
        <v>312.48814026754712</v>
      </c>
      <c r="N29" s="72">
        <f>IF(RES_hh_tes!N29=0,0,1000*11630*RES_hh_tes!N29/RES_hh_num!N29)</f>
        <v>312.42623025885598</v>
      </c>
      <c r="O29" s="72">
        <f>IF(RES_hh_tes!O29=0,0,1000*11630*RES_hh_tes!O29/RES_hh_num!O29)</f>
        <v>315.82480169174283</v>
      </c>
      <c r="P29" s="72">
        <f>IF(RES_hh_tes!P29=0,0,1000*11630*RES_hh_tes!P29/RES_hh_num!P29)</f>
        <v>302.12245469615033</v>
      </c>
      <c r="Q29" s="72">
        <f>IF(RES_hh_tes!Q29=0,0,1000*11630*RES_hh_tes!Q29/RES_hh_num!Q29)</f>
        <v>284.60826853672899</v>
      </c>
      <c r="R29" s="72">
        <f>IF(RES_hh_tes!R29=0,0,1000*11630*RES_hh_tes!R29/RES_hh_num!R29)</f>
        <v>335.74026050279411</v>
      </c>
      <c r="S29" s="72">
        <f>IF(RES_hh_tes!S29=0,0,1000*11630*RES_hh_tes!S29/RES_hh_num!S29)</f>
        <v>332.17812638117158</v>
      </c>
      <c r="T29" s="72">
        <f>IF(RES_hh_tes!T29=0,0,1000*11630*RES_hh_tes!T29/RES_hh_num!T29)</f>
        <v>352.33691560408425</v>
      </c>
      <c r="U29" s="72">
        <f>IF(RES_hh_tes!U29=0,0,1000*11630*RES_hh_tes!U29/RES_hh_num!U29)</f>
        <v>338.61927383067388</v>
      </c>
      <c r="V29" s="72">
        <f>IF(RES_hh_tes!V29=0,0,1000*11630*RES_hh_tes!V29/RES_hh_num!V29)</f>
        <v>378.57770949789779</v>
      </c>
      <c r="W29" s="72">
        <f>IF(RES_hh_tes!W29=0,0,1000*11630*RES_hh_tes!W29/RES_hh_num!W29)</f>
        <v>322.87210430694523</v>
      </c>
      <c r="X29" s="72">
        <f>IF(RES_hh_tes!X29=0,0,1000*11630*RES_hh_tes!X29/RES_hh_num!X29)</f>
        <v>309.34214465248402</v>
      </c>
      <c r="Y29" s="72">
        <f>IF(RES_hh_tes!Y29=0,0,1000*11630*RES_hh_tes!Y29/RES_hh_num!Y29)</f>
        <v>323.32081851047911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345.85488751771965</v>
      </c>
      <c r="C30" s="72">
        <f>IF(RES_hh_tes!C30=0,0,1000*11630*RES_hh_tes!C30/RES_hh_num!C30)</f>
        <v>349.32443050170031</v>
      </c>
      <c r="D30" s="72">
        <f>IF(RES_hh_tes!D30=0,0,1000*11630*RES_hh_tes!D30/RES_hh_num!D30)</f>
        <v>332.59300686284604</v>
      </c>
      <c r="E30" s="72">
        <f>IF(RES_hh_tes!E30=0,0,1000*11630*RES_hh_tes!E30/RES_hh_num!E30)</f>
        <v>344.80830047357802</v>
      </c>
      <c r="F30" s="72">
        <f>IF(RES_hh_tes!F30=0,0,1000*11630*RES_hh_tes!F30/RES_hh_num!F30)</f>
        <v>354.02062366919216</v>
      </c>
      <c r="G30" s="72">
        <f>IF(RES_hh_tes!G30=0,0,1000*11630*RES_hh_tes!G30/RES_hh_num!G30)</f>
        <v>327.2887848317643</v>
      </c>
      <c r="H30" s="72">
        <f>IF(RES_hh_tes!H30=0,0,1000*11630*RES_hh_tes!H30/RES_hh_num!H30)</f>
        <v>327.33421051447016</v>
      </c>
      <c r="I30" s="72">
        <f>IF(RES_hh_tes!I30=0,0,1000*11630*RES_hh_tes!I30/RES_hh_num!I30)</f>
        <v>319.73544895607296</v>
      </c>
      <c r="J30" s="72">
        <f>IF(RES_hh_tes!J30=0,0,1000*11630*RES_hh_tes!J30/RES_hh_num!J30)</f>
        <v>317.94986280498125</v>
      </c>
      <c r="K30" s="72">
        <f>IF(RES_hh_tes!K30=0,0,1000*11630*RES_hh_tes!K30/RES_hh_num!K30)</f>
        <v>304.85064827763847</v>
      </c>
      <c r="L30" s="72">
        <f>IF(RES_hh_tes!L30=0,0,1000*11630*RES_hh_tes!L30/RES_hh_num!L30)</f>
        <v>318.97982380966056</v>
      </c>
      <c r="M30" s="72">
        <f>IF(RES_hh_tes!M30=0,0,1000*11630*RES_hh_tes!M30/RES_hh_num!M30)</f>
        <v>315.05462465402337</v>
      </c>
      <c r="N30" s="72">
        <f>IF(RES_hh_tes!N30=0,0,1000*11630*RES_hh_tes!N30/RES_hh_num!N30)</f>
        <v>309.91772484736043</v>
      </c>
      <c r="O30" s="72">
        <f>IF(RES_hh_tes!O30=0,0,1000*11630*RES_hh_tes!O30/RES_hh_num!O30)</f>
        <v>309.88684131237682</v>
      </c>
      <c r="P30" s="72">
        <f>IF(RES_hh_tes!P30=0,0,1000*11630*RES_hh_tes!P30/RES_hh_num!P30)</f>
        <v>311.50170860631653</v>
      </c>
      <c r="Q30" s="72">
        <f>IF(RES_hh_tes!Q30=0,0,1000*11630*RES_hh_tes!Q30/RES_hh_num!Q30)</f>
        <v>312.78131523608363</v>
      </c>
      <c r="R30" s="72">
        <f>IF(RES_hh_tes!R30=0,0,1000*11630*RES_hh_tes!R30/RES_hh_num!R30)</f>
        <v>314.49380547610912</v>
      </c>
      <c r="S30" s="72">
        <f>IF(RES_hh_tes!S30=0,0,1000*11630*RES_hh_tes!S30/RES_hh_num!S30)</f>
        <v>325.02181084396165</v>
      </c>
      <c r="T30" s="72">
        <f>IF(RES_hh_tes!T30=0,0,1000*11630*RES_hh_tes!T30/RES_hh_num!T30)</f>
        <v>333.53574197329721</v>
      </c>
      <c r="U30" s="72">
        <f>IF(RES_hh_tes!U30=0,0,1000*11630*RES_hh_tes!U30/RES_hh_num!U30)</f>
        <v>334.82182452827982</v>
      </c>
      <c r="V30" s="72">
        <f>IF(RES_hh_tes!V30=0,0,1000*11630*RES_hh_tes!V30/RES_hh_num!V30)</f>
        <v>338.45744092500956</v>
      </c>
      <c r="W30" s="72">
        <f>IF(RES_hh_tes!W30=0,0,1000*11630*RES_hh_tes!W30/RES_hh_num!W30)</f>
        <v>342.56064922243888</v>
      </c>
      <c r="X30" s="72">
        <f>IF(RES_hh_tes!X30=0,0,1000*11630*RES_hh_tes!X30/RES_hh_num!X30)</f>
        <v>330.28322601139502</v>
      </c>
      <c r="Y30" s="72">
        <f>IF(RES_hh_tes!Y30=0,0,1000*11630*RES_hh_tes!Y30/RES_hh_num!Y30)</f>
        <v>298.93190883842408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X31" s="72">
        <f>IF(RES_hh_tes!X31=0,0,1000*11630*RES_hh_tes!X31/RES_hh_num!X31)</f>
        <v>0</v>
      </c>
      <c r="Y31" s="72">
        <f>IF(RES_hh_tes!Y31=0,0,1000*11630*RES_hh_tes!Y31/RES_hh_num!Y31)</f>
        <v>0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354.45513475846695</v>
      </c>
      <c r="C32" s="77">
        <f>IF(RES_hh_tes!C32=0,0,1000*11630*RES_hh_tes!C32/RES_hh_num!C32)</f>
        <v>346.57892531847352</v>
      </c>
      <c r="D32" s="77">
        <f>IF(RES_hh_tes!D32=0,0,1000*11630*RES_hh_tes!D32/RES_hh_num!D32)</f>
        <v>344.10547383190794</v>
      </c>
      <c r="E32" s="77">
        <f>IF(RES_hh_tes!E32=0,0,1000*11630*RES_hh_tes!E32/RES_hh_num!E32)</f>
        <v>343.107279510681</v>
      </c>
      <c r="F32" s="77">
        <f>IF(RES_hh_tes!F32=0,0,1000*11630*RES_hh_tes!F32/RES_hh_num!F32)</f>
        <v>340.93684673857962</v>
      </c>
      <c r="G32" s="77">
        <f>IF(RES_hh_tes!G32=0,0,1000*11630*RES_hh_tes!G32/RES_hh_num!G32)</f>
        <v>331.19228020140906</v>
      </c>
      <c r="H32" s="77">
        <f>IF(RES_hh_tes!H32=0,0,1000*11630*RES_hh_tes!H32/RES_hh_num!H32)</f>
        <v>323.21689916405245</v>
      </c>
      <c r="I32" s="77">
        <f>IF(RES_hh_tes!I32=0,0,1000*11630*RES_hh_tes!I32/RES_hh_num!I32)</f>
        <v>326.58372081303838</v>
      </c>
      <c r="J32" s="77">
        <f>IF(RES_hh_tes!J32=0,0,1000*11630*RES_hh_tes!J32/RES_hh_num!J32)</f>
        <v>315.04577043899917</v>
      </c>
      <c r="K32" s="77">
        <f>IF(RES_hh_tes!K32=0,0,1000*11630*RES_hh_tes!K32/RES_hh_num!K32)</f>
        <v>313.52858566574838</v>
      </c>
      <c r="L32" s="77">
        <f>IF(RES_hh_tes!L32=0,0,1000*11630*RES_hh_tes!L32/RES_hh_num!L32)</f>
        <v>307.02658421912764</v>
      </c>
      <c r="M32" s="77">
        <f>IF(RES_hh_tes!M32=0,0,1000*11630*RES_hh_tes!M32/RES_hh_num!M32)</f>
        <v>312.11353347920266</v>
      </c>
      <c r="N32" s="77">
        <f>IF(RES_hh_tes!N32=0,0,1000*11630*RES_hh_tes!N32/RES_hh_num!N32)</f>
        <v>315.77202062716322</v>
      </c>
      <c r="O32" s="77">
        <f>IF(RES_hh_tes!O32=0,0,1000*11630*RES_hh_tes!O32/RES_hh_num!O32)</f>
        <v>302.41700237888773</v>
      </c>
      <c r="P32" s="77">
        <f>IF(RES_hh_tes!P32=0,0,1000*11630*RES_hh_tes!P32/RES_hh_num!P32)</f>
        <v>311.76656849768239</v>
      </c>
      <c r="Q32" s="77">
        <f>IF(RES_hh_tes!Q32=0,0,1000*11630*RES_hh_tes!Q32/RES_hh_num!Q32)</f>
        <v>317.57011725510017</v>
      </c>
      <c r="R32" s="77">
        <f>IF(RES_hh_tes!R32=0,0,1000*11630*RES_hh_tes!R32/RES_hh_num!R32)</f>
        <v>319.54249978036256</v>
      </c>
      <c r="S32" s="77">
        <f>IF(RES_hh_tes!S32=0,0,1000*11630*RES_hh_tes!S32/RES_hh_num!S32)</f>
        <v>321.93144784999384</v>
      </c>
      <c r="T32" s="77">
        <f>IF(RES_hh_tes!T32=0,0,1000*11630*RES_hh_tes!T32/RES_hh_num!T32)</f>
        <v>329.71328032691594</v>
      </c>
      <c r="U32" s="77">
        <f>IF(RES_hh_tes!U32=0,0,1000*11630*RES_hh_tes!U32/RES_hh_num!U32)</f>
        <v>326.0536845783987</v>
      </c>
      <c r="V32" s="77">
        <f>IF(RES_hh_tes!V32=0,0,1000*11630*RES_hh_tes!V32/RES_hh_num!V32)</f>
        <v>347.86721597414083</v>
      </c>
      <c r="W32" s="77">
        <f>IF(RES_hh_tes!W32=0,0,1000*11630*RES_hh_tes!W32/RES_hh_num!W32)</f>
        <v>350.90477583975331</v>
      </c>
      <c r="X32" s="77">
        <f>IF(RES_hh_tes!X32=0,0,1000*11630*RES_hh_tes!X32/RES_hh_num!X32)</f>
        <v>317.95106573240434</v>
      </c>
      <c r="Y32" s="77">
        <f>IF(RES_hh_tes!Y32=0,0,1000*11630*RES_hh_tes!Y32/RES_hh_num!Y32)</f>
        <v>305.47261529314517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5365.6922717783318</v>
      </c>
      <c r="C3" s="65">
        <f>IF(RES_hh_emi!C3=0,0,1000000*RES_hh_emi!C3/RES_hh_num!C3)</f>
        <v>5555.6185978259391</v>
      </c>
      <c r="D3" s="65">
        <f>IF(RES_hh_emi!D3=0,0,1000000*RES_hh_emi!D3/RES_hh_num!D3)</f>
        <v>5412.7381413370695</v>
      </c>
      <c r="E3" s="65">
        <f>IF(RES_hh_emi!E3=0,0,1000000*RES_hh_emi!E3/RES_hh_num!E3)</f>
        <v>5492.1349825337629</v>
      </c>
      <c r="F3" s="65">
        <f>IF(RES_hh_emi!F3=0,0,1000000*RES_hh_emi!F3/RES_hh_num!F3)</f>
        <v>5581.4453592594955</v>
      </c>
      <c r="G3" s="65">
        <f>IF(RES_hh_emi!G3=0,0,1000000*RES_hh_emi!G3/RES_hh_num!G3)</f>
        <v>5709.0059529108066</v>
      </c>
      <c r="H3" s="65">
        <f>IF(RES_hh_emi!H3=0,0,1000000*RES_hh_emi!H3/RES_hh_num!H3)</f>
        <v>5478.3703713088544</v>
      </c>
      <c r="I3" s="65">
        <f>IF(RES_hh_emi!I3=0,0,1000000*RES_hh_emi!I3/RES_hh_num!I3)</f>
        <v>5177.1105887120575</v>
      </c>
      <c r="J3" s="65">
        <f>IF(RES_hh_emi!J3=0,0,1000000*RES_hh_emi!J3/RES_hh_num!J3)</f>
        <v>5467.5334502380192</v>
      </c>
      <c r="K3" s="65">
        <f>IF(RES_hh_emi!K3=0,0,1000000*RES_hh_emi!K3/RES_hh_num!K3)</f>
        <v>5166.4351827320224</v>
      </c>
      <c r="L3" s="65">
        <f>IF(RES_hh_emi!L3=0,0,1000000*RES_hh_emi!L3/RES_hh_num!L3)</f>
        <v>5209.7861375916309</v>
      </c>
      <c r="M3" s="65">
        <f>IF(RES_hh_emi!M3=0,0,1000000*RES_hh_emi!M3/RES_hh_num!M3)</f>
        <v>4503.4556716409534</v>
      </c>
      <c r="N3" s="65">
        <f>IF(RES_hh_emi!N3=0,0,1000000*RES_hh_emi!N3/RES_hh_num!N3)</f>
        <v>4183.9792714308569</v>
      </c>
      <c r="O3" s="65">
        <f>IF(RES_hh_emi!O3=0,0,1000000*RES_hh_emi!O3/RES_hh_num!O3)</f>
        <v>4071.2764038556656</v>
      </c>
      <c r="P3" s="65">
        <f>IF(RES_hh_emi!P3=0,0,1000000*RES_hh_emi!P3/RES_hh_num!P3)</f>
        <v>3573.1283177769014</v>
      </c>
      <c r="Q3" s="65">
        <f>IF(RES_hh_emi!Q3=0,0,1000000*RES_hh_emi!Q3/RES_hh_num!Q3)</f>
        <v>3783.8295394347483</v>
      </c>
      <c r="R3" s="65">
        <f>IF(RES_hh_emi!R3=0,0,1000000*RES_hh_emi!R3/RES_hh_num!R3)</f>
        <v>3912.5282267843095</v>
      </c>
      <c r="S3" s="65">
        <f>IF(RES_hh_emi!S3=0,0,1000000*RES_hh_emi!S3/RES_hh_num!S3)</f>
        <v>3659.9870004780623</v>
      </c>
      <c r="T3" s="65">
        <f>IF(RES_hh_emi!T3=0,0,1000000*RES_hh_emi!T3/RES_hh_num!T3)</f>
        <v>3870.5067610086298</v>
      </c>
      <c r="U3" s="65">
        <f>IF(RES_hh_emi!U3=0,0,1000000*RES_hh_emi!U3/RES_hh_num!U3)</f>
        <v>3661.4901106413008</v>
      </c>
      <c r="V3" s="65">
        <f>IF(RES_hh_emi!V3=0,0,1000000*RES_hh_emi!V3/RES_hh_num!V3)</f>
        <v>3946.4396199685443</v>
      </c>
      <c r="W3" s="65">
        <f>IF(RES_hh_emi!W3=0,0,1000000*RES_hh_emi!W3/RES_hh_num!W3)</f>
        <v>3662.217936934037</v>
      </c>
      <c r="X3" s="65">
        <f>IF(RES_hh_emi!X3=0,0,1000000*RES_hh_emi!X3/RES_hh_num!X3)</f>
        <v>3076.0136244765545</v>
      </c>
      <c r="Y3" s="65">
        <f>IF(RES_hh_emi!Y3=0,0,1000000*RES_hh_emi!Y3/RES_hh_num!Y3)</f>
        <v>2681.843444029626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4641.2041320299113</v>
      </c>
      <c r="C4" s="69">
        <f>IF(RES_hh_emi!C4=0,0,1000000*RES_hh_emi!C4/RES_hh_num!C4)</f>
        <v>4849.5268006721944</v>
      </c>
      <c r="D4" s="69">
        <f>IF(RES_hh_emi!D4=0,0,1000000*RES_hh_emi!D4/RES_hh_num!D4)</f>
        <v>4708.9229672680394</v>
      </c>
      <c r="E4" s="69">
        <f>IF(RES_hh_emi!E4=0,0,1000000*RES_hh_emi!E4/RES_hh_num!E4)</f>
        <v>4828.0316705253308</v>
      </c>
      <c r="F4" s="69">
        <f>IF(RES_hh_emi!F4=0,0,1000000*RES_hh_emi!F4/RES_hh_num!F4)</f>
        <v>4912.3017239370547</v>
      </c>
      <c r="G4" s="69">
        <f>IF(RES_hh_emi!G4=0,0,1000000*RES_hh_emi!G4/RES_hh_num!G4)</f>
        <v>5074.1613175028569</v>
      </c>
      <c r="H4" s="69">
        <f>IF(RES_hh_emi!H4=0,0,1000000*RES_hh_emi!H4/RES_hh_num!H4)</f>
        <v>4876.3772252004674</v>
      </c>
      <c r="I4" s="69">
        <f>IF(RES_hh_emi!I4=0,0,1000000*RES_hh_emi!I4/RES_hh_num!I4)</f>
        <v>4571.9460413859215</v>
      </c>
      <c r="J4" s="69">
        <f>IF(RES_hh_emi!J4=0,0,1000000*RES_hh_emi!J4/RES_hh_num!J4)</f>
        <v>4839.2217109285612</v>
      </c>
      <c r="K4" s="69">
        <f>IF(RES_hh_emi!K4=0,0,1000000*RES_hh_emi!K4/RES_hh_num!K4)</f>
        <v>4516.295993257394</v>
      </c>
      <c r="L4" s="69">
        <f>IF(RES_hh_emi!L4=0,0,1000000*RES_hh_emi!L4/RES_hh_num!L4)</f>
        <v>4575.5709726348132</v>
      </c>
      <c r="M4" s="69">
        <f>IF(RES_hh_emi!M4=0,0,1000000*RES_hh_emi!M4/RES_hh_num!M4)</f>
        <v>3860.4901586809719</v>
      </c>
      <c r="N4" s="69">
        <f>IF(RES_hh_emi!N4=0,0,1000000*RES_hh_emi!N4/RES_hh_num!N4)</f>
        <v>3529.2053515438556</v>
      </c>
      <c r="O4" s="69">
        <f>IF(RES_hh_emi!O4=0,0,1000000*RES_hh_emi!O4/RES_hh_num!O4)</f>
        <v>3443.7205061281943</v>
      </c>
      <c r="P4" s="69">
        <f>IF(RES_hh_emi!P4=0,0,1000000*RES_hh_emi!P4/RES_hh_num!P4)</f>
        <v>2972.8100559410327</v>
      </c>
      <c r="Q4" s="69">
        <f>IF(RES_hh_emi!Q4=0,0,1000000*RES_hh_emi!Q4/RES_hh_num!Q4)</f>
        <v>3175.8986339735029</v>
      </c>
      <c r="R4" s="69">
        <f>IF(RES_hh_emi!R4=0,0,1000000*RES_hh_emi!R4/RES_hh_num!R4)</f>
        <v>3279.8337054926578</v>
      </c>
      <c r="S4" s="69">
        <f>IF(RES_hh_emi!S4=0,0,1000000*RES_hh_emi!S4/RES_hh_num!S4)</f>
        <v>3016.5969155579478</v>
      </c>
      <c r="T4" s="69">
        <f>IF(RES_hh_emi!T4=0,0,1000000*RES_hh_emi!T4/RES_hh_num!T4)</f>
        <v>3218.126187867636</v>
      </c>
      <c r="U4" s="69">
        <f>IF(RES_hh_emi!U4=0,0,1000000*RES_hh_emi!U4/RES_hh_num!U4)</f>
        <v>3025.2540672822511</v>
      </c>
      <c r="V4" s="69">
        <f>IF(RES_hh_emi!V4=0,0,1000000*RES_hh_emi!V4/RES_hh_num!V4)</f>
        <v>3267.7688111231855</v>
      </c>
      <c r="W4" s="69">
        <f>IF(RES_hh_emi!W4=0,0,1000000*RES_hh_emi!W4/RES_hh_num!W4)</f>
        <v>3032.7667958699512</v>
      </c>
      <c r="X4" s="69">
        <f>IF(RES_hh_emi!X4=0,0,1000000*RES_hh_emi!X4/RES_hh_num!X4)</f>
        <v>2513.6840954663899</v>
      </c>
      <c r="Y4" s="69">
        <f>IF(RES_hh_emi!Y4=0,0,1000000*RES_hh_emi!Y4/RES_hh_num!Y4)</f>
        <v>2163.8899123242281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5675.2015835775837</v>
      </c>
      <c r="C5" s="72">
        <f>IF(RES_hh_emi!C5=0,0,1000000*RES_hh_emi!C5/RES_hh_num!C5)</f>
        <v>5663.0868410032044</v>
      </c>
      <c r="D5" s="72">
        <f>IF(RES_hh_emi!D5=0,0,1000000*RES_hh_emi!D5/RES_hh_num!D5)</f>
        <v>5790.8471954114575</v>
      </c>
      <c r="E5" s="72">
        <f>IF(RES_hh_emi!E5=0,0,1000000*RES_hh_emi!E5/RES_hh_num!E5)</f>
        <v>5846.2096202088651</v>
      </c>
      <c r="F5" s="72">
        <f>IF(RES_hh_emi!F5=0,0,1000000*RES_hh_emi!F5/RES_hh_num!F5)</f>
        <v>6239.1534531500329</v>
      </c>
      <c r="G5" s="72">
        <f>IF(RES_hh_emi!G5=0,0,1000000*RES_hh_emi!G5/RES_hh_num!G5)</f>
        <v>6565.6863860739832</v>
      </c>
      <c r="H5" s="72">
        <f>IF(RES_hh_emi!H5=0,0,1000000*RES_hh_emi!H5/RES_hh_num!H5)</f>
        <v>6383.2101397882498</v>
      </c>
      <c r="I5" s="72">
        <f>IF(RES_hh_emi!I5=0,0,1000000*RES_hh_emi!I5/RES_hh_num!I5)</f>
        <v>5940.4127800300685</v>
      </c>
      <c r="J5" s="72">
        <f>IF(RES_hh_emi!J5=0,0,1000000*RES_hh_emi!J5/RES_hh_num!J5)</f>
        <v>6259.9496589867213</v>
      </c>
      <c r="K5" s="72">
        <f>IF(RES_hh_emi!K5=0,0,1000000*RES_hh_emi!K5/RES_hh_num!K5)</f>
        <v>6222.2910793547862</v>
      </c>
      <c r="L5" s="72">
        <f>IF(RES_hh_emi!L5=0,0,1000000*RES_hh_emi!L5/RES_hh_num!L5)</f>
        <v>5765.8914343444758</v>
      </c>
      <c r="M5" s="72">
        <f>IF(RES_hh_emi!M5=0,0,1000000*RES_hh_emi!M5/RES_hh_num!M5)</f>
        <v>5007.1886439993705</v>
      </c>
      <c r="N5" s="72">
        <f>IF(RES_hh_emi!N5=0,0,1000000*RES_hh_emi!N5/RES_hh_num!N5)</f>
        <v>4719.3775840721519</v>
      </c>
      <c r="O5" s="72">
        <f>IF(RES_hh_emi!O5=0,0,1000000*RES_hh_emi!O5/RES_hh_num!O5)</f>
        <v>4751.5045750021973</v>
      </c>
      <c r="P5" s="72">
        <f>IF(RES_hh_emi!P5=0,0,1000000*RES_hh_emi!P5/RES_hh_num!P5)</f>
        <v>4157.1299189203046</v>
      </c>
      <c r="Q5" s="72">
        <f>IF(RES_hh_emi!Q5=0,0,1000000*RES_hh_emi!Q5/RES_hh_num!Q5)</f>
        <v>4383.0371233655296</v>
      </c>
      <c r="R5" s="72">
        <f>IF(RES_hh_emi!R5=0,0,1000000*RES_hh_emi!R5/RES_hh_num!R5)</f>
        <v>4678.657008376149</v>
      </c>
      <c r="S5" s="72">
        <f>IF(RES_hh_emi!S5=0,0,1000000*RES_hh_emi!S5/RES_hh_num!S5)</f>
        <v>4252.7911156472965</v>
      </c>
      <c r="T5" s="72">
        <f>IF(RES_hh_emi!T5=0,0,1000000*RES_hh_emi!T5/RES_hh_num!T5)</f>
        <v>4735.8901589704856</v>
      </c>
      <c r="U5" s="72">
        <f>IF(RES_hh_emi!U5=0,0,1000000*RES_hh_emi!U5/RES_hh_num!U5)</f>
        <v>4551.5324136514391</v>
      </c>
      <c r="V5" s="72">
        <f>IF(RES_hh_emi!V5=0,0,1000000*RES_hh_emi!V5/RES_hh_num!V5)</f>
        <v>5011.3931740556845</v>
      </c>
      <c r="W5" s="72">
        <f>IF(RES_hh_emi!W5=0,0,1000000*RES_hh_emi!W5/RES_hh_num!W5)</f>
        <v>4930.2567387839563</v>
      </c>
      <c r="X5" s="72">
        <f>IF(RES_hh_emi!X5=0,0,1000000*RES_hh_emi!X5/RES_hh_num!X5)</f>
        <v>4227.1802824105589</v>
      </c>
      <c r="Y5" s="72">
        <f>IF(RES_hh_emi!Y5=0,0,1000000*RES_hh_emi!Y5/RES_hh_num!Y5)</f>
        <v>3659.3057713906983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4400.5007075908634</v>
      </c>
      <c r="C6" s="72">
        <f>IF(RES_hh_emi!C6=0,0,1000000*RES_hh_emi!C6/RES_hh_num!C6)</f>
        <v>4578.0616698451295</v>
      </c>
      <c r="D6" s="72">
        <f>IF(RES_hh_emi!D6=0,0,1000000*RES_hh_emi!D6/RES_hh_num!D6)</f>
        <v>4468.926038628204</v>
      </c>
      <c r="E6" s="72">
        <f>IF(RES_hh_emi!E6=0,0,1000000*RES_hh_emi!E6/RES_hh_num!E6)</f>
        <v>4507.9943126136559</v>
      </c>
      <c r="F6" s="72">
        <f>IF(RES_hh_emi!F6=0,0,1000000*RES_hh_emi!F6/RES_hh_num!F6)</f>
        <v>4593.09539028776</v>
      </c>
      <c r="G6" s="72">
        <f>IF(RES_hh_emi!G6=0,0,1000000*RES_hh_emi!G6/RES_hh_num!G6)</f>
        <v>5088.5141503626019</v>
      </c>
      <c r="H6" s="72">
        <f>IF(RES_hh_emi!H6=0,0,1000000*RES_hh_emi!H6/RES_hh_num!H6)</f>
        <v>4929.2704947434286</v>
      </c>
      <c r="I6" s="72">
        <f>IF(RES_hh_emi!I6=0,0,1000000*RES_hh_emi!I6/RES_hh_num!I6)</f>
        <v>4933.5151687016123</v>
      </c>
      <c r="J6" s="72">
        <f>IF(RES_hh_emi!J6=0,0,1000000*RES_hh_emi!J6/RES_hh_num!J6)</f>
        <v>4492.5118377733152</v>
      </c>
      <c r="K6" s="72">
        <f>IF(RES_hh_emi!K6=0,0,1000000*RES_hh_emi!K6/RES_hh_num!K6)</f>
        <v>3214.687623206828</v>
      </c>
      <c r="L6" s="72">
        <f>IF(RES_hh_emi!L6=0,0,1000000*RES_hh_emi!L6/RES_hh_num!L6)</f>
        <v>4262.8484296666429</v>
      </c>
      <c r="M6" s="72">
        <f>IF(RES_hh_emi!M6=0,0,1000000*RES_hh_emi!M6/RES_hh_num!M6)</f>
        <v>3617.0939595990744</v>
      </c>
      <c r="N6" s="72">
        <f>IF(RES_hh_emi!N6=0,0,1000000*RES_hh_emi!N6/RES_hh_num!N6)</f>
        <v>3172.5524816136531</v>
      </c>
      <c r="O6" s="72">
        <f>IF(RES_hh_emi!O6=0,0,1000000*RES_hh_emi!O6/RES_hh_num!O6)</f>
        <v>3439.237584814769</v>
      </c>
      <c r="P6" s="72">
        <f>IF(RES_hh_emi!P6=0,0,1000000*RES_hh_emi!P6/RES_hh_num!P6)</f>
        <v>2782.9204571033424</v>
      </c>
      <c r="Q6" s="72">
        <f>IF(RES_hh_emi!Q6=0,0,1000000*RES_hh_emi!Q6/RES_hh_num!Q6)</f>
        <v>2671.7986939403613</v>
      </c>
      <c r="R6" s="72">
        <f>IF(RES_hh_emi!R6=0,0,1000000*RES_hh_emi!R6/RES_hh_num!R6)</f>
        <v>3163.7621719547847</v>
      </c>
      <c r="S6" s="72">
        <f>IF(RES_hh_emi!S6=0,0,1000000*RES_hh_emi!S6/RES_hh_num!S6)</f>
        <v>2874.7225132738522</v>
      </c>
      <c r="T6" s="72">
        <f>IF(RES_hh_emi!T6=0,0,1000000*RES_hh_emi!T6/RES_hh_num!T6)</f>
        <v>3149.4370247669185</v>
      </c>
      <c r="U6" s="72">
        <f>IF(RES_hh_emi!U6=0,0,1000000*RES_hh_emi!U6/RES_hh_num!U6)</f>
        <v>2929.5638816340506</v>
      </c>
      <c r="V6" s="72">
        <f>IF(RES_hh_emi!V6=0,0,1000000*RES_hh_emi!V6/RES_hh_num!V6)</f>
        <v>3263.1966638979534</v>
      </c>
      <c r="W6" s="72">
        <f>IF(RES_hh_emi!W6=0,0,1000000*RES_hh_emi!W6/RES_hh_num!W6)</f>
        <v>2820.5483549862993</v>
      </c>
      <c r="X6" s="72">
        <f>IF(RES_hh_emi!X6=0,0,1000000*RES_hh_emi!X6/RES_hh_num!X6)</f>
        <v>2517.1274913480747</v>
      </c>
      <c r="Y6" s="72">
        <f>IF(RES_hh_emi!Y6=0,0,1000000*RES_hh_emi!Y6/RES_hh_num!Y6)</f>
        <v>2460.0164070664332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5299.0663227446184</v>
      </c>
      <c r="C7" s="72">
        <f>IF(RES_hh_emi!C7=0,0,1000000*RES_hh_emi!C7/RES_hh_num!C7)</f>
        <v>5652.9291079155855</v>
      </c>
      <c r="D7" s="72">
        <f>IF(RES_hh_emi!D7=0,0,1000000*RES_hh_emi!D7/RES_hh_num!D7)</f>
        <v>5418.3346574507459</v>
      </c>
      <c r="E7" s="72">
        <f>IF(RES_hh_emi!E7=0,0,1000000*RES_hh_emi!E7/RES_hh_num!E7)</f>
        <v>5623.9975310923846</v>
      </c>
      <c r="F7" s="72">
        <f>IF(RES_hh_emi!F7=0,0,1000000*RES_hh_emi!F7/RES_hh_num!F7)</f>
        <v>5649.0484996268797</v>
      </c>
      <c r="G7" s="72">
        <f>IF(RES_hh_emi!G7=0,0,1000000*RES_hh_emi!G7/RES_hh_num!G7)</f>
        <v>5930.1314385167407</v>
      </c>
      <c r="H7" s="72">
        <f>IF(RES_hh_emi!H7=0,0,1000000*RES_hh_emi!H7/RES_hh_num!H7)</f>
        <v>5700.850303102914</v>
      </c>
      <c r="I7" s="72">
        <f>IF(RES_hh_emi!I7=0,0,1000000*RES_hh_emi!I7/RES_hh_num!I7)</f>
        <v>5406.5333943609839</v>
      </c>
      <c r="J7" s="72">
        <f>IF(RES_hh_emi!J7=0,0,1000000*RES_hh_emi!J7/RES_hh_num!J7)</f>
        <v>5687.1830822870152</v>
      </c>
      <c r="K7" s="72">
        <f>IF(RES_hh_emi!K7=0,0,1000000*RES_hh_emi!K7/RES_hh_num!K7)</f>
        <v>5180.4649212653012</v>
      </c>
      <c r="L7" s="72">
        <f>IF(RES_hh_emi!L7=0,0,1000000*RES_hh_emi!L7/RES_hh_num!L7)</f>
        <v>5380.0792397767455</v>
      </c>
      <c r="M7" s="72">
        <f>IF(RES_hh_emi!M7=0,0,1000000*RES_hh_emi!M7/RES_hh_num!M7)</f>
        <v>4691.3721489966547</v>
      </c>
      <c r="N7" s="72">
        <f>IF(RES_hh_emi!N7=0,0,1000000*RES_hh_emi!N7/RES_hh_num!N7)</f>
        <v>4175.9913669033276</v>
      </c>
      <c r="O7" s="72">
        <f>IF(RES_hh_emi!O7=0,0,1000000*RES_hh_emi!O7/RES_hh_num!O7)</f>
        <v>3996.3205012527696</v>
      </c>
      <c r="P7" s="72">
        <f>IF(RES_hh_emi!P7=0,0,1000000*RES_hh_emi!P7/RES_hh_num!P7)</f>
        <v>3454.7192828328675</v>
      </c>
      <c r="Q7" s="72">
        <f>IF(RES_hh_emi!Q7=0,0,1000000*RES_hh_emi!Q7/RES_hh_num!Q7)</f>
        <v>3772.5888218846203</v>
      </c>
      <c r="R7" s="72">
        <f>IF(RES_hh_emi!R7=0,0,1000000*RES_hh_emi!R7/RES_hh_num!R7)</f>
        <v>3854.8330282835186</v>
      </c>
      <c r="S7" s="72">
        <f>IF(RES_hh_emi!S7=0,0,1000000*RES_hh_emi!S7/RES_hh_num!S7)</f>
        <v>3586.4562781531445</v>
      </c>
      <c r="T7" s="72">
        <f>IF(RES_hh_emi!T7=0,0,1000000*RES_hh_emi!T7/RES_hh_num!T7)</f>
        <v>3776.5665345949105</v>
      </c>
      <c r="U7" s="72">
        <f>IF(RES_hh_emi!U7=0,0,1000000*RES_hh_emi!U7/RES_hh_num!U7)</f>
        <v>3548.2152897514429</v>
      </c>
      <c r="V7" s="72">
        <f>IF(RES_hh_emi!V7=0,0,1000000*RES_hh_emi!V7/RES_hh_num!V7)</f>
        <v>3972.1808106840153</v>
      </c>
      <c r="W7" s="72">
        <f>IF(RES_hh_emi!W7=0,0,1000000*RES_hh_emi!W7/RES_hh_num!W7)</f>
        <v>3659.7594496380657</v>
      </c>
      <c r="X7" s="72">
        <f>IF(RES_hh_emi!X7=0,0,1000000*RES_hh_emi!X7/RES_hh_num!X7)</f>
        <v>3051.9655532631255</v>
      </c>
      <c r="Y7" s="72">
        <f>IF(RES_hh_emi!Y7=0,0,1000000*RES_hh_emi!Y7/RES_hh_num!Y7)</f>
        <v>2717.7155115026735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3595.1851622316412</v>
      </c>
      <c r="C8" s="72">
        <f>IF(RES_hh_emi!C8=0,0,1000000*RES_hh_emi!C8/RES_hh_num!C8)</f>
        <v>3886.5264309987956</v>
      </c>
      <c r="D8" s="72">
        <f>IF(RES_hh_emi!D8=0,0,1000000*RES_hh_emi!D8/RES_hh_num!D8)</f>
        <v>3588.5254188818803</v>
      </c>
      <c r="E8" s="72">
        <f>IF(RES_hh_emi!E8=0,0,1000000*RES_hh_emi!E8/RES_hh_num!E8)</f>
        <v>3856.1118435101112</v>
      </c>
      <c r="F8" s="72">
        <f>IF(RES_hh_emi!F8=0,0,1000000*RES_hh_emi!F8/RES_hh_num!F8)</f>
        <v>4053.5112326859175</v>
      </c>
      <c r="G8" s="72">
        <f>IF(RES_hh_emi!G8=0,0,1000000*RES_hh_emi!G8/RES_hh_num!G8)</f>
        <v>4008.5964193225554</v>
      </c>
      <c r="H8" s="72">
        <f>IF(RES_hh_emi!H8=0,0,1000000*RES_hh_emi!H8/RES_hh_num!H8)</f>
        <v>4046.2011787653255</v>
      </c>
      <c r="I8" s="72">
        <f>IF(RES_hh_emi!I8=0,0,1000000*RES_hh_emi!I8/RES_hh_num!I8)</f>
        <v>3679.9439761668164</v>
      </c>
      <c r="J8" s="72">
        <f>IF(RES_hh_emi!J8=0,0,1000000*RES_hh_emi!J8/RES_hh_num!J8)</f>
        <v>4011.866727761932</v>
      </c>
      <c r="K8" s="72">
        <f>IF(RES_hh_emi!K8=0,0,1000000*RES_hh_emi!K8/RES_hh_num!K8)</f>
        <v>3658.7968113400202</v>
      </c>
      <c r="L8" s="72">
        <f>IF(RES_hh_emi!L8=0,0,1000000*RES_hh_emi!L8/RES_hh_num!L8)</f>
        <v>3944.1763846583499</v>
      </c>
      <c r="M8" s="72">
        <f>IF(RES_hh_emi!M8=0,0,1000000*RES_hh_emi!M8/RES_hh_num!M8)</f>
        <v>3003.804546934593</v>
      </c>
      <c r="N8" s="72">
        <f>IF(RES_hh_emi!N8=0,0,1000000*RES_hh_emi!N8/RES_hh_num!N8)</f>
        <v>2959.5344266262205</v>
      </c>
      <c r="O8" s="72">
        <f>IF(RES_hh_emi!O8=0,0,1000000*RES_hh_emi!O8/RES_hh_num!O8)</f>
        <v>2898.4767841802668</v>
      </c>
      <c r="P8" s="72">
        <f>IF(RES_hh_emi!P8=0,0,1000000*RES_hh_emi!P8/RES_hh_num!P8)</f>
        <v>2469.6858744577466</v>
      </c>
      <c r="Q8" s="72">
        <f>IF(RES_hh_emi!Q8=0,0,1000000*RES_hh_emi!Q8/RES_hh_num!Q8)</f>
        <v>2598.8517226287486</v>
      </c>
      <c r="R8" s="72">
        <f>IF(RES_hh_emi!R8=0,0,1000000*RES_hh_emi!R8/RES_hh_num!R8)</f>
        <v>2628.8048487009373</v>
      </c>
      <c r="S8" s="72">
        <f>IF(RES_hh_emi!S8=0,0,1000000*RES_hh_emi!S8/RES_hh_num!S8)</f>
        <v>2501.3670771938373</v>
      </c>
      <c r="T8" s="72">
        <f>IF(RES_hh_emi!T8=0,0,1000000*RES_hh_emi!T8/RES_hh_num!T8)</f>
        <v>2700.7021107289502</v>
      </c>
      <c r="U8" s="72">
        <f>IF(RES_hh_emi!U8=0,0,1000000*RES_hh_emi!U8/RES_hh_num!U8)</f>
        <v>2588.2251920097178</v>
      </c>
      <c r="V8" s="72">
        <f>IF(RES_hh_emi!V8=0,0,1000000*RES_hh_emi!V8/RES_hh_num!V8)</f>
        <v>2587.6439213131839</v>
      </c>
      <c r="W8" s="72">
        <f>IF(RES_hh_emi!W8=0,0,1000000*RES_hh_emi!W8/RES_hh_num!W8)</f>
        <v>2549.7346478725249</v>
      </c>
      <c r="X8" s="72">
        <f>IF(RES_hh_emi!X8=0,0,1000000*RES_hh_emi!X8/RES_hh_num!X8)</f>
        <v>2250.8013731154279</v>
      </c>
      <c r="Y8" s="72">
        <f>IF(RES_hh_emi!Y8=0,0,1000000*RES_hh_emi!Y8/RES_hh_num!Y8)</f>
        <v>1876.8079107054166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707.13973544300359</v>
      </c>
      <c r="C17" s="69">
        <f>IF(RES_hh_emi!C17=0,0,1000000*RES_hh_emi!C17/RES_hh_num!C17)</f>
        <v>688.48166270718912</v>
      </c>
      <c r="D17" s="69">
        <f>IF(RES_hh_emi!D17=0,0,1000000*RES_hh_emi!D17/RES_hh_num!D17)</f>
        <v>686.36730635200752</v>
      </c>
      <c r="E17" s="69">
        <f>IF(RES_hh_emi!E17=0,0,1000000*RES_hh_emi!E17/RES_hh_num!E17)</f>
        <v>645.28412801979403</v>
      </c>
      <c r="F17" s="69">
        <f>IF(RES_hh_emi!F17=0,0,1000000*RES_hh_emi!F17/RES_hh_num!F17)</f>
        <v>649.03644166648451</v>
      </c>
      <c r="G17" s="69">
        <f>IF(RES_hh_emi!G17=0,0,1000000*RES_hh_emi!G17/RES_hh_num!G17)</f>
        <v>616.08137742334554</v>
      </c>
      <c r="H17" s="69">
        <f>IF(RES_hh_emi!H17=0,0,1000000*RES_hh_emi!H17/RES_hh_num!H17)</f>
        <v>583.00068043398585</v>
      </c>
      <c r="I17" s="69">
        <f>IF(RES_hh_emi!I17=0,0,1000000*RES_hh_emi!I17/RES_hh_num!I17)</f>
        <v>586.80208307573014</v>
      </c>
      <c r="J17" s="69">
        <f>IF(RES_hh_emi!J17=0,0,1000000*RES_hh_emi!J17/RES_hh_num!J17)</f>
        <v>610.03279828105781</v>
      </c>
      <c r="K17" s="69">
        <f>IF(RES_hh_emi!K17=0,0,1000000*RES_hh_emi!K17/RES_hh_num!K17)</f>
        <v>632.63437746022885</v>
      </c>
      <c r="L17" s="69">
        <f>IF(RES_hh_emi!L17=0,0,1000000*RES_hh_emi!L17/RES_hh_num!L17)</f>
        <v>615.44574670066879</v>
      </c>
      <c r="M17" s="69">
        <f>IF(RES_hh_emi!M17=0,0,1000000*RES_hh_emi!M17/RES_hh_num!M17)</f>
        <v>623.94406027699074</v>
      </c>
      <c r="N17" s="69">
        <f>IF(RES_hh_emi!N17=0,0,1000000*RES_hh_emi!N17/RES_hh_num!N17)</f>
        <v>635.96735848781123</v>
      </c>
      <c r="O17" s="69">
        <f>IF(RES_hh_emi!O17=0,0,1000000*RES_hh_emi!O17/RES_hh_num!O17)</f>
        <v>608.59123151748872</v>
      </c>
      <c r="P17" s="69">
        <f>IF(RES_hh_emi!P17=0,0,1000000*RES_hh_emi!P17/RES_hh_num!P17)</f>
        <v>581.40728229989872</v>
      </c>
      <c r="Q17" s="69">
        <f>IF(RES_hh_emi!Q17=0,0,1000000*RES_hh_emi!Q17/RES_hh_num!Q17)</f>
        <v>589.03512371937677</v>
      </c>
      <c r="R17" s="69">
        <f>IF(RES_hh_emi!R17=0,0,1000000*RES_hh_emi!R17/RES_hh_num!R17)</f>
        <v>613.33067606988539</v>
      </c>
      <c r="S17" s="69">
        <f>IF(RES_hh_emi!S17=0,0,1000000*RES_hh_emi!S17/RES_hh_num!S17)</f>
        <v>623.27199406903321</v>
      </c>
      <c r="T17" s="69">
        <f>IF(RES_hh_emi!T17=0,0,1000000*RES_hh_emi!T17/RES_hh_num!T17)</f>
        <v>631.74267927862741</v>
      </c>
      <c r="U17" s="69">
        <f>IF(RES_hh_emi!U17=0,0,1000000*RES_hh_emi!U17/RES_hh_num!U17)</f>
        <v>615.99891271768411</v>
      </c>
      <c r="V17" s="69">
        <f>IF(RES_hh_emi!V17=0,0,1000000*RES_hh_emi!V17/RES_hh_num!V17)</f>
        <v>658.58641735953324</v>
      </c>
      <c r="W17" s="69">
        <f>IF(RES_hh_emi!W17=0,0,1000000*RES_hh_emi!W17/RES_hh_num!W17)</f>
        <v>609.63615643172011</v>
      </c>
      <c r="X17" s="69">
        <f>IF(RES_hh_emi!X17=0,0,1000000*RES_hh_emi!X17/RES_hh_num!X17)</f>
        <v>543.09876780996717</v>
      </c>
      <c r="Y17" s="69">
        <f>IF(RES_hh_emi!Y17=0,0,1000000*RES_hh_emi!Y17/RES_hh_num!Y17)</f>
        <v>501.00030179402216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1185.266270379537</v>
      </c>
      <c r="C18" s="72">
        <f>IF(RES_hh_emi!C18=0,0,1000000*RES_hh_emi!C18/RES_hh_num!C18)</f>
        <v>1080.4553557413985</v>
      </c>
      <c r="D18" s="72">
        <f>IF(RES_hh_emi!D18=0,0,1000000*RES_hh_emi!D18/RES_hh_num!D18)</f>
        <v>1126.0289083900184</v>
      </c>
      <c r="E18" s="72">
        <f>IF(RES_hh_emi!E18=0,0,1000000*RES_hh_emi!E18/RES_hh_num!E18)</f>
        <v>1022.9703981012226</v>
      </c>
      <c r="F18" s="72">
        <f>IF(RES_hh_emi!F18=0,0,1000000*RES_hh_emi!F18/RES_hh_num!F18)</f>
        <v>1072.3969540672006</v>
      </c>
      <c r="G18" s="72">
        <f>IF(RES_hh_emi!G18=0,0,1000000*RES_hh_emi!G18/RES_hh_num!G18)</f>
        <v>1029.9661764658288</v>
      </c>
      <c r="H18" s="72">
        <f>IF(RES_hh_emi!H18=0,0,1000000*RES_hh_emi!H18/RES_hh_num!H18)</f>
        <v>977.41410770853315</v>
      </c>
      <c r="I18" s="72">
        <f>IF(RES_hh_emi!I18=0,0,1000000*RES_hh_emi!I18/RES_hh_num!I18)</f>
        <v>969.04078846460914</v>
      </c>
      <c r="J18" s="72">
        <f>IF(RES_hh_emi!J18=0,0,1000000*RES_hh_emi!J18/RES_hh_num!J18)</f>
        <v>988.28184125237863</v>
      </c>
      <c r="K18" s="72">
        <f>IF(RES_hh_emi!K18=0,0,1000000*RES_hh_emi!K18/RES_hh_num!K18)</f>
        <v>1130.1584648387641</v>
      </c>
      <c r="L18" s="72">
        <f>IF(RES_hh_emi!L18=0,0,1000000*RES_hh_emi!L18/RES_hh_num!L18)</f>
        <v>988.92144035877675</v>
      </c>
      <c r="M18" s="72">
        <f>IF(RES_hh_emi!M18=0,0,1000000*RES_hh_emi!M18/RES_hh_num!M18)</f>
        <v>1010.1795496754029</v>
      </c>
      <c r="N18" s="72">
        <f>IF(RES_hh_emi!N18=0,0,1000000*RES_hh_emi!N18/RES_hh_num!N18)</f>
        <v>1012.5463227801895</v>
      </c>
      <c r="O18" s="72">
        <f>IF(RES_hh_emi!O18=0,0,1000000*RES_hh_emi!O18/RES_hh_num!O18)</f>
        <v>1008.5348747759979</v>
      </c>
      <c r="P18" s="72">
        <f>IF(RES_hh_emi!P18=0,0,1000000*RES_hh_emi!P18/RES_hh_num!P18)</f>
        <v>1002.9075290539438</v>
      </c>
      <c r="Q18" s="72">
        <f>IF(RES_hh_emi!Q18=0,0,1000000*RES_hh_emi!Q18/RES_hh_num!Q18)</f>
        <v>995.49748447716968</v>
      </c>
      <c r="R18" s="72">
        <f>IF(RES_hh_emi!R18=0,0,1000000*RES_hh_emi!R18/RES_hh_num!R18)</f>
        <v>1060.7826759606116</v>
      </c>
      <c r="S18" s="72">
        <f>IF(RES_hh_emi!S18=0,0,1000000*RES_hh_emi!S18/RES_hh_num!S18)</f>
        <v>1043.0107744495683</v>
      </c>
      <c r="T18" s="72">
        <f>IF(RES_hh_emi!T18=0,0,1000000*RES_hh_emi!T18/RES_hh_num!T18)</f>
        <v>1084.3795835689489</v>
      </c>
      <c r="U18" s="72">
        <f>IF(RES_hh_emi!U18=0,0,1000000*RES_hh_emi!U18/RES_hh_num!U18)</f>
        <v>1063.7519354590906</v>
      </c>
      <c r="V18" s="72">
        <f>IF(RES_hh_emi!V18=0,0,1000000*RES_hh_emi!V18/RES_hh_num!V18)</f>
        <v>1148.951844915694</v>
      </c>
      <c r="W18" s="72">
        <f>IF(RES_hh_emi!W18=0,0,1000000*RES_hh_emi!W18/RES_hh_num!W18)</f>
        <v>1115.8071761746528</v>
      </c>
      <c r="X18" s="72">
        <f>IF(RES_hh_emi!X18=0,0,1000000*RES_hh_emi!X18/RES_hh_num!X18)</f>
        <v>1048.2956601902849</v>
      </c>
      <c r="Y18" s="72">
        <f>IF(RES_hh_emi!Y18=0,0,1000000*RES_hh_emi!Y18/RES_hh_num!Y18)</f>
        <v>922.26523449506283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778.74499344415437</v>
      </c>
      <c r="C19" s="72">
        <f>IF(RES_hh_emi!C19=0,0,1000000*RES_hh_emi!C19/RES_hh_num!C19)</f>
        <v>752.17445672398389</v>
      </c>
      <c r="D19" s="72">
        <f>IF(RES_hh_emi!D19=0,0,1000000*RES_hh_emi!D19/RES_hh_num!D19)</f>
        <v>728.03335156477465</v>
      </c>
      <c r="E19" s="72">
        <f>IF(RES_hh_emi!E19=0,0,1000000*RES_hh_emi!E19/RES_hh_num!E19)</f>
        <v>701.39774074454317</v>
      </c>
      <c r="F19" s="72">
        <f>IF(RES_hh_emi!F19=0,0,1000000*RES_hh_emi!F19/RES_hh_num!F19)</f>
        <v>683.78312274886889</v>
      </c>
      <c r="G19" s="72">
        <f>IF(RES_hh_emi!G19=0,0,1000000*RES_hh_emi!G19/RES_hh_num!G19)</f>
        <v>665.44396697315653</v>
      </c>
      <c r="H19" s="72">
        <f>IF(RES_hh_emi!H19=0,0,1000000*RES_hh_emi!H19/RES_hh_num!H19)</f>
        <v>652.37010582869527</v>
      </c>
      <c r="I19" s="72">
        <f>IF(RES_hh_emi!I19=0,0,1000000*RES_hh_emi!I19/RES_hh_num!I19)</f>
        <v>657.04979242004629</v>
      </c>
      <c r="J19" s="72">
        <f>IF(RES_hh_emi!J19=0,0,1000000*RES_hh_emi!J19/RES_hh_num!J19)</f>
        <v>656.07205360188277</v>
      </c>
      <c r="K19" s="72">
        <f>IF(RES_hh_emi!K19=0,0,1000000*RES_hh_emi!K19/RES_hh_num!K19)</f>
        <v>660.44029063056144</v>
      </c>
      <c r="L19" s="72">
        <f>IF(RES_hh_emi!L19=0,0,1000000*RES_hh_emi!L19/RES_hh_num!L19)</f>
        <v>662.48427919473613</v>
      </c>
      <c r="M19" s="72">
        <f>IF(RES_hh_emi!M19=0,0,1000000*RES_hh_emi!M19/RES_hh_num!M19)</f>
        <v>702.16902691702774</v>
      </c>
      <c r="N19" s="72">
        <f>IF(RES_hh_emi!N19=0,0,1000000*RES_hh_emi!N19/RES_hh_num!N19)</f>
        <v>650.04371721628843</v>
      </c>
      <c r="O19" s="72">
        <f>IF(RES_hh_emi!O19=0,0,1000000*RES_hh_emi!O19/RES_hh_num!O19)</f>
        <v>712.53355268878761</v>
      </c>
      <c r="P19" s="72">
        <f>IF(RES_hh_emi!P19=0,0,1000000*RES_hh_emi!P19/RES_hh_num!P19)</f>
        <v>647.90447476177712</v>
      </c>
      <c r="Q19" s="72">
        <f>IF(RES_hh_emi!Q19=0,0,1000000*RES_hh_emi!Q19/RES_hh_num!Q19)</f>
        <v>579.33453293882019</v>
      </c>
      <c r="R19" s="72">
        <f>IF(RES_hh_emi!R19=0,0,1000000*RES_hh_emi!R19/RES_hh_num!R19)</f>
        <v>680.86959307397251</v>
      </c>
      <c r="S19" s="72">
        <f>IF(RES_hh_emi!S19=0,0,1000000*RES_hh_emi!S19/RES_hh_num!S19)</f>
        <v>669.41515798351406</v>
      </c>
      <c r="T19" s="72">
        <f>IF(RES_hh_emi!T19=0,0,1000000*RES_hh_emi!T19/RES_hh_num!T19)</f>
        <v>676.51521342738533</v>
      </c>
      <c r="U19" s="72">
        <f>IF(RES_hh_emi!U19=0,0,1000000*RES_hh_emi!U19/RES_hh_num!U19)</f>
        <v>639.35680123963198</v>
      </c>
      <c r="V19" s="72">
        <f>IF(RES_hh_emi!V19=0,0,1000000*RES_hh_emi!V19/RES_hh_num!V19)</f>
        <v>697.39524465672594</v>
      </c>
      <c r="W19" s="72">
        <f>IF(RES_hh_emi!W19=0,0,1000000*RES_hh_emi!W19/RES_hh_num!W19)</f>
        <v>593.86714184361597</v>
      </c>
      <c r="X19" s="72">
        <f>IF(RES_hh_emi!X19=0,0,1000000*RES_hh_emi!X19/RES_hh_num!X19)</f>
        <v>571.58205223975222</v>
      </c>
      <c r="Y19" s="72">
        <f>IF(RES_hh_emi!Y19=0,0,1000000*RES_hh_emi!Y19/RES_hh_num!Y19)</f>
        <v>581.49766422451512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1008.5645480642187</v>
      </c>
      <c r="C20" s="72">
        <f>IF(RES_hh_emi!C20=0,0,1000000*RES_hh_emi!C20/RES_hh_num!C20)</f>
        <v>990.88878397457552</v>
      </c>
      <c r="D20" s="72">
        <f>IF(RES_hh_emi!D20=0,0,1000000*RES_hh_emi!D20/RES_hh_num!D20)</f>
        <v>975.59501168292013</v>
      </c>
      <c r="E20" s="72">
        <f>IF(RES_hh_emi!E20=0,0,1000000*RES_hh_emi!E20/RES_hh_num!E20)</f>
        <v>917.81028887263915</v>
      </c>
      <c r="F20" s="72">
        <f>IF(RES_hh_emi!F20=0,0,1000000*RES_hh_emi!F20/RES_hh_num!F20)</f>
        <v>911.96318507868011</v>
      </c>
      <c r="G20" s="72">
        <f>IF(RES_hh_emi!G20=0,0,1000000*RES_hh_emi!G20/RES_hh_num!G20)</f>
        <v>879.24236705265753</v>
      </c>
      <c r="H20" s="72">
        <f>IF(RES_hh_emi!H20=0,0,1000000*RES_hh_emi!H20/RES_hh_num!H20)</f>
        <v>831.80850576450223</v>
      </c>
      <c r="I20" s="72">
        <f>IF(RES_hh_emi!I20=0,0,1000000*RES_hh_emi!I20/RES_hh_num!I20)</f>
        <v>847.18236449617007</v>
      </c>
      <c r="J20" s="72">
        <f>IF(RES_hh_emi!J20=0,0,1000000*RES_hh_emi!J20/RES_hh_num!J20)</f>
        <v>871.78851511710582</v>
      </c>
      <c r="K20" s="72">
        <f>IF(RES_hh_emi!K20=0,0,1000000*RES_hh_emi!K20/RES_hh_num!K20)</f>
        <v>884.92816563834788</v>
      </c>
      <c r="L20" s="72">
        <f>IF(RES_hh_emi!L20=0,0,1000000*RES_hh_emi!L20/RES_hh_num!L20)</f>
        <v>863.86922436729003</v>
      </c>
      <c r="M20" s="72">
        <f>IF(RES_hh_emi!M20=0,0,1000000*RES_hh_emi!M20/RES_hh_num!M20)</f>
        <v>915.79100208768409</v>
      </c>
      <c r="N20" s="72">
        <f>IF(RES_hh_emi!N20=0,0,1000000*RES_hh_emi!N20/RES_hh_num!N20)</f>
        <v>928.27940424594783</v>
      </c>
      <c r="O20" s="72">
        <f>IF(RES_hh_emi!O20=0,0,1000000*RES_hh_emi!O20/RES_hh_num!O20)</f>
        <v>880.90502346012784</v>
      </c>
      <c r="P20" s="72">
        <f>IF(RES_hh_emi!P20=0,0,1000000*RES_hh_emi!P20/RES_hh_num!P20)</f>
        <v>841.51606143001072</v>
      </c>
      <c r="Q20" s="72">
        <f>IF(RES_hh_emi!Q20=0,0,1000000*RES_hh_emi!Q20/RES_hh_num!Q20)</f>
        <v>864.09425757570921</v>
      </c>
      <c r="R20" s="72">
        <f>IF(RES_hh_emi!R20=0,0,1000000*RES_hh_emi!R20/RES_hh_num!R20)</f>
        <v>886.79646586048796</v>
      </c>
      <c r="S20" s="72">
        <f>IF(RES_hh_emi!S20=0,0,1000000*RES_hh_emi!S20/RES_hh_num!S20)</f>
        <v>896.25273827590229</v>
      </c>
      <c r="T20" s="72">
        <f>IF(RES_hh_emi!T20=0,0,1000000*RES_hh_emi!T20/RES_hh_num!T20)</f>
        <v>893.46566382774415</v>
      </c>
      <c r="U20" s="72">
        <f>IF(RES_hh_emi!U20=0,0,1000000*RES_hh_emi!U20/RES_hh_num!U20)</f>
        <v>862.61791974618768</v>
      </c>
      <c r="V20" s="72">
        <f>IF(RES_hh_emi!V20=0,0,1000000*RES_hh_emi!V20/RES_hh_num!V20)</f>
        <v>944.2427292813195</v>
      </c>
      <c r="W20" s="72">
        <f>IF(RES_hh_emi!W20=0,0,1000000*RES_hh_emi!W20/RES_hh_num!W20)</f>
        <v>868.782954852015</v>
      </c>
      <c r="X20" s="72">
        <f>IF(RES_hh_emi!X20=0,0,1000000*RES_hh_emi!X20/RES_hh_num!X20)</f>
        <v>754.15309898897783</v>
      </c>
      <c r="Y20" s="72">
        <f>IF(RES_hh_emi!Y20=0,0,1000000*RES_hh_emi!Y20/RES_hh_num!Y20)</f>
        <v>721.27601589310802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727.35407578199204</v>
      </c>
      <c r="C21" s="72">
        <f>IF(RES_hh_emi!C21=0,0,1000000*RES_hh_emi!C21/RES_hh_num!C21)</f>
        <v>719.31305239319465</v>
      </c>
      <c r="D21" s="72">
        <f>IF(RES_hh_emi!D21=0,0,1000000*RES_hh_emi!D21/RES_hh_num!D21)</f>
        <v>676.65707868535833</v>
      </c>
      <c r="E21" s="72">
        <f>IF(RES_hh_emi!E21=0,0,1000000*RES_hh_emi!E21/RES_hh_num!E21)</f>
        <v>654.14275081427445</v>
      </c>
      <c r="F21" s="72">
        <f>IF(RES_hh_emi!F21=0,0,1000000*RES_hh_emi!F21/RES_hh_num!F21)</f>
        <v>674.84965128268607</v>
      </c>
      <c r="G21" s="72">
        <f>IF(RES_hh_emi!G21=0,0,1000000*RES_hh_emi!G21/RES_hh_num!G21)</f>
        <v>608.59153278872316</v>
      </c>
      <c r="H21" s="72">
        <f>IF(RES_hh_emi!H21=0,0,1000000*RES_hh_emi!H21/RES_hh_num!H21)</f>
        <v>599.25100194284437</v>
      </c>
      <c r="I21" s="72">
        <f>IF(RES_hh_emi!I21=0,0,1000000*RES_hh_emi!I21/RES_hh_num!I21)</f>
        <v>580.24721647321701</v>
      </c>
      <c r="J21" s="72">
        <f>IF(RES_hh_emi!J21=0,0,1000000*RES_hh_emi!J21/RES_hh_num!J21)</f>
        <v>612.49236680387764</v>
      </c>
      <c r="K21" s="72">
        <f>IF(RES_hh_emi!K21=0,0,1000000*RES_hh_emi!K21/RES_hh_num!K21)</f>
        <v>608.2265184416334</v>
      </c>
      <c r="L21" s="72">
        <f>IF(RES_hh_emi!L21=0,0,1000000*RES_hh_emi!L21/RES_hh_num!L21)</f>
        <v>631.80183724345545</v>
      </c>
      <c r="M21" s="72">
        <f>IF(RES_hh_emi!M21=0,0,1000000*RES_hh_emi!M21/RES_hh_num!M21)</f>
        <v>577.44768201702573</v>
      </c>
      <c r="N21" s="72">
        <f>IF(RES_hh_emi!N21=0,0,1000000*RES_hh_emi!N21/RES_hh_num!N21)</f>
        <v>630.39202059351567</v>
      </c>
      <c r="O21" s="72">
        <f>IF(RES_hh_emi!O21=0,0,1000000*RES_hh_emi!O21/RES_hh_num!O21)</f>
        <v>615.16357233784606</v>
      </c>
      <c r="P21" s="72">
        <f>IF(RES_hh_emi!P21=0,0,1000000*RES_hh_emi!P21/RES_hh_num!P21)</f>
        <v>585.54696508798315</v>
      </c>
      <c r="Q21" s="72">
        <f>IF(RES_hh_emi!Q21=0,0,1000000*RES_hh_emi!Q21/RES_hh_num!Q21)</f>
        <v>580.85870003131231</v>
      </c>
      <c r="R21" s="72">
        <f>IF(RES_hh_emi!R21=0,0,1000000*RES_hh_emi!R21/RES_hh_num!R21)</f>
        <v>591.93411479919564</v>
      </c>
      <c r="S21" s="72">
        <f>IF(RES_hh_emi!S21=0,0,1000000*RES_hh_emi!S21/RES_hh_num!S21)</f>
        <v>607.44048609173205</v>
      </c>
      <c r="T21" s="72">
        <f>IF(RES_hh_emi!T21=0,0,1000000*RES_hh_emi!T21/RES_hh_num!T21)</f>
        <v>625.679999464253</v>
      </c>
      <c r="U21" s="72">
        <f>IF(RES_hh_emi!U21=0,0,1000000*RES_hh_emi!U21/RES_hh_num!U21)</f>
        <v>619.89426486323111</v>
      </c>
      <c r="V21" s="72">
        <f>IF(RES_hh_emi!V21=0,0,1000000*RES_hh_emi!V21/RES_hh_num!V21)</f>
        <v>613.17613523740135</v>
      </c>
      <c r="W21" s="72">
        <f>IF(RES_hh_emi!W21=0,0,1000000*RES_hh_emi!W21/RES_hh_num!W21)</f>
        <v>601.85477471185209</v>
      </c>
      <c r="X21" s="72">
        <f>IF(RES_hh_emi!X21=0,0,1000000*RES_hh_emi!X21/RES_hh_num!X21)</f>
        <v>574.60364512558965</v>
      </c>
      <c r="Y21" s="72">
        <f>IF(RES_hh_emi!Y21=0,0,1000000*RES_hh_emi!Y21/RES_hh_num!Y21)</f>
        <v>503.79355645437272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17.34840430541659</v>
      </c>
      <c r="C27" s="69">
        <f>IF(RES_hh_emi!C27=0,0,1000000*RES_hh_emi!C27/RES_hh_num!C27)</f>
        <v>17.610134446555129</v>
      </c>
      <c r="D27" s="69">
        <f>IF(RES_hh_emi!D27=0,0,1000000*RES_hh_emi!D27/RES_hh_num!D27)</f>
        <v>17.447867717022493</v>
      </c>
      <c r="E27" s="69">
        <f>IF(RES_hh_emi!E27=0,0,1000000*RES_hh_emi!E27/RES_hh_num!E27)</f>
        <v>18.819183988637938</v>
      </c>
      <c r="F27" s="69">
        <f>IF(RES_hh_emi!F27=0,0,1000000*RES_hh_emi!F27/RES_hh_num!F27)</f>
        <v>20.107193655956092</v>
      </c>
      <c r="G27" s="69">
        <f>IF(RES_hh_emi!G27=0,0,1000000*RES_hh_emi!G27/RES_hh_num!G27)</f>
        <v>18.763257984603761</v>
      </c>
      <c r="H27" s="69">
        <f>IF(RES_hh_emi!H27=0,0,1000000*RES_hh_emi!H27/RES_hh_num!H27)</f>
        <v>18.992465674401146</v>
      </c>
      <c r="I27" s="69">
        <f>IF(RES_hh_emi!I27=0,0,1000000*RES_hh_emi!I27/RES_hh_num!I27)</f>
        <v>18.362464250406127</v>
      </c>
      <c r="J27" s="69">
        <f>IF(RES_hh_emi!J27=0,0,1000000*RES_hh_emi!J27/RES_hh_num!J27)</f>
        <v>18.278941028399519</v>
      </c>
      <c r="K27" s="69">
        <f>IF(RES_hh_emi!K27=0,0,1000000*RES_hh_emi!K27/RES_hh_num!K27)</f>
        <v>17.504812014400432</v>
      </c>
      <c r="L27" s="69">
        <f>IF(RES_hh_emi!L27=0,0,1000000*RES_hh_emi!L27/RES_hh_num!L27)</f>
        <v>18.769418256147983</v>
      </c>
      <c r="M27" s="69">
        <f>IF(RES_hh_emi!M27=0,0,1000000*RES_hh_emi!M27/RES_hh_num!M27)</f>
        <v>19.021452682991107</v>
      </c>
      <c r="N27" s="69">
        <f>IF(RES_hh_emi!N27=0,0,1000000*RES_hh_emi!N27/RES_hh_num!N27)</f>
        <v>18.806561399190006</v>
      </c>
      <c r="O27" s="69">
        <f>IF(RES_hh_emi!O27=0,0,1000000*RES_hh_emi!O27/RES_hh_num!O27)</f>
        <v>18.96466620998169</v>
      </c>
      <c r="P27" s="69">
        <f>IF(RES_hh_emi!P27=0,0,1000000*RES_hh_emi!P27/RES_hh_num!P27)</f>
        <v>18.910979535969599</v>
      </c>
      <c r="Q27" s="69">
        <f>IF(RES_hh_emi!Q27=0,0,1000000*RES_hh_emi!Q27/RES_hh_num!Q27)</f>
        <v>18.895781741868316</v>
      </c>
      <c r="R27" s="69">
        <f>IF(RES_hh_emi!R27=0,0,1000000*RES_hh_emi!R27/RES_hh_num!R27)</f>
        <v>19.363845221766447</v>
      </c>
      <c r="S27" s="69">
        <f>IF(RES_hh_emi!S27=0,0,1000000*RES_hh_emi!S27/RES_hh_num!S27)</f>
        <v>20.118090851081277</v>
      </c>
      <c r="T27" s="69">
        <f>IF(RES_hh_emi!T27=0,0,1000000*RES_hh_emi!T27/RES_hh_num!T27)</f>
        <v>20.637893862366166</v>
      </c>
      <c r="U27" s="69">
        <f>IF(RES_hh_emi!U27=0,0,1000000*RES_hh_emi!U27/RES_hh_num!U27)</f>
        <v>20.237130641365571</v>
      </c>
      <c r="V27" s="69">
        <f>IF(RES_hh_emi!V27=0,0,1000000*RES_hh_emi!V27/RES_hh_num!V27)</f>
        <v>20.084391485825758</v>
      </c>
      <c r="W27" s="69">
        <f>IF(RES_hh_emi!W27=0,0,1000000*RES_hh_emi!W27/RES_hh_num!W27)</f>
        <v>19.814984632365096</v>
      </c>
      <c r="X27" s="69">
        <f>IF(RES_hh_emi!X27=0,0,1000000*RES_hh_emi!X27/RES_hh_num!X27)</f>
        <v>19.230761200197655</v>
      </c>
      <c r="Y27" s="69">
        <f>IF(RES_hh_emi!Y27=0,0,1000000*RES_hh_emi!Y27/RES_hh_num!Y27)</f>
        <v>16.953229911375765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138.31875682303496</v>
      </c>
      <c r="C29" s="72">
        <f>IF(RES_hh_emi!C29=0,0,1000000*RES_hh_emi!C29/RES_hh_num!C29)</f>
        <v>135.47158193493382</v>
      </c>
      <c r="D29" s="72">
        <f>IF(RES_hh_emi!D29=0,0,1000000*RES_hh_emi!D29/RES_hh_num!D29)</f>
        <v>134.05928818511791</v>
      </c>
      <c r="E29" s="72">
        <f>IF(RES_hh_emi!E29=0,0,1000000*RES_hh_emi!E29/RES_hh_num!E29)</f>
        <v>133.64501249880831</v>
      </c>
      <c r="F29" s="72">
        <f>IF(RES_hh_emi!F29=0,0,1000000*RES_hh_emi!F29/RES_hh_num!F29)</f>
        <v>129.61451837946342</v>
      </c>
      <c r="G29" s="72">
        <f>IF(RES_hh_emi!G29=0,0,1000000*RES_hh_emi!G29/RES_hh_num!G29)</f>
        <v>129.85238819622182</v>
      </c>
      <c r="H29" s="72">
        <f>IF(RES_hh_emi!H29=0,0,1000000*RES_hh_emi!H29/RES_hh_num!H29)</f>
        <v>125.45097641567757</v>
      </c>
      <c r="I29" s="72">
        <f>IF(RES_hh_emi!I29=0,0,1000000*RES_hh_emi!I29/RES_hh_num!I29)</f>
        <v>125.85625062451612</v>
      </c>
      <c r="J29" s="72">
        <f>IF(RES_hh_emi!J29=0,0,1000000*RES_hh_emi!J29/RES_hh_num!J29)</f>
        <v>122.84783974685959</v>
      </c>
      <c r="K29" s="72">
        <f>IF(RES_hh_emi!K29=0,0,1000000*RES_hh_emi!K29/RES_hh_num!K29)</f>
        <v>118.14148802607394</v>
      </c>
      <c r="L29" s="72">
        <f>IF(RES_hh_emi!L29=0,0,1000000*RES_hh_emi!L29/RES_hh_num!L29)</f>
        <v>119.69061892184203</v>
      </c>
      <c r="M29" s="72">
        <f>IF(RES_hh_emi!M29=0,0,1000000*RES_hh_emi!M29/RES_hh_num!M29)</f>
        <v>120.22059472584947</v>
      </c>
      <c r="N29" s="72">
        <f>IF(RES_hh_emi!N29=0,0,1000000*RES_hh_emi!N29/RES_hh_num!N29)</f>
        <v>120.0837099818997</v>
      </c>
      <c r="O29" s="72">
        <f>IF(RES_hh_emi!O29=0,0,1000000*RES_hh_emi!O29/RES_hh_num!O29)</f>
        <v>121.2927156207849</v>
      </c>
      <c r="P29" s="72">
        <f>IF(RES_hh_emi!P29=0,0,1000000*RES_hh_emi!P29/RES_hh_num!P29)</f>
        <v>115.96820658701404</v>
      </c>
      <c r="Q29" s="72">
        <f>IF(RES_hh_emi!Q29=0,0,1000000*RES_hh_emi!Q29/RES_hh_num!Q29)</f>
        <v>109.1374879992437</v>
      </c>
      <c r="R29" s="72">
        <f>IF(RES_hh_emi!R29=0,0,1000000*RES_hh_emi!R29/RES_hh_num!R29)</f>
        <v>128.39751581780726</v>
      </c>
      <c r="S29" s="72">
        <f>IF(RES_hh_emi!S29=0,0,1000000*RES_hh_emi!S29/RES_hh_num!S29)</f>
        <v>126.51239733163625</v>
      </c>
      <c r="T29" s="72">
        <f>IF(RES_hh_emi!T29=0,0,1000000*RES_hh_emi!T29/RES_hh_num!T29)</f>
        <v>133.58251550891711</v>
      </c>
      <c r="U29" s="72">
        <f>IF(RES_hh_emi!U29=0,0,1000000*RES_hh_emi!U29/RES_hh_num!U29)</f>
        <v>127.68773334370231</v>
      </c>
      <c r="V29" s="72">
        <f>IF(RES_hh_emi!V29=0,0,1000000*RES_hh_emi!V29/RES_hh_num!V29)</f>
        <v>141.86328888378634</v>
      </c>
      <c r="W29" s="72">
        <f>IF(RES_hh_emi!W29=0,0,1000000*RES_hh_emi!W29/RES_hh_num!W29)</f>
        <v>120.14350731192567</v>
      </c>
      <c r="X29" s="72">
        <f>IF(RES_hh_emi!X29=0,0,1000000*RES_hh_emi!X29/RES_hh_num!X29)</f>
        <v>114.38377940340204</v>
      </c>
      <c r="Y29" s="72">
        <f>IF(RES_hh_emi!Y29=0,0,1000000*RES_hh_emi!Y29/RES_hh_num!Y29)</f>
        <v>118.73691897309234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120.63037254319691</v>
      </c>
      <c r="C30" s="72">
        <f>IF(RES_hh_emi!C30=0,0,1000000*RES_hh_emi!C30/RES_hh_num!C30)</f>
        <v>121.58763410492719</v>
      </c>
      <c r="D30" s="72">
        <f>IF(RES_hh_emi!D30=0,0,1000000*RES_hh_emi!D30/RES_hh_num!D30)</f>
        <v>115.48015137969863</v>
      </c>
      <c r="E30" s="72">
        <f>IF(RES_hh_emi!E30=0,0,1000000*RES_hh_emi!E30/RES_hh_num!E30)</f>
        <v>119.42675376530045</v>
      </c>
      <c r="F30" s="72">
        <f>IF(RES_hh_emi!F30=0,0,1000000*RES_hh_emi!F30/RES_hh_num!F30)</f>
        <v>122.32611938061241</v>
      </c>
      <c r="G30" s="72">
        <f>IF(RES_hh_emi!G30=0,0,1000000*RES_hh_emi!G30/RES_hh_num!G30)</f>
        <v>112.8349793905459</v>
      </c>
      <c r="H30" s="72">
        <f>IF(RES_hh_emi!H30=0,0,1000000*RES_hh_emi!H30/RES_hh_num!H30)</f>
        <v>112.58040213136664</v>
      </c>
      <c r="I30" s="72">
        <f>IF(RES_hh_emi!I30=0,0,1000000*RES_hh_emi!I30/RES_hh_num!I30)</f>
        <v>109.82031828343875</v>
      </c>
      <c r="J30" s="72">
        <f>IF(RES_hh_emi!J30=0,0,1000000*RES_hh_emi!J30/RES_hh_num!J30)</f>
        <v>109.09803650395209</v>
      </c>
      <c r="K30" s="72">
        <f>IF(RES_hh_emi!K30=0,0,1000000*RES_hh_emi!K30/RES_hh_num!K30)</f>
        <v>104.46891306221728</v>
      </c>
      <c r="L30" s="72">
        <f>IF(RES_hh_emi!L30=0,0,1000000*RES_hh_emi!L30/RES_hh_num!L30)</f>
        <v>109.15884691892886</v>
      </c>
      <c r="M30" s="72">
        <f>IF(RES_hh_emi!M30=0,0,1000000*RES_hh_emi!M30/RES_hh_num!M30)</f>
        <v>107.68217181615732</v>
      </c>
      <c r="N30" s="72">
        <f>IF(RES_hh_emi!N30=0,0,1000000*RES_hh_emi!N30/RES_hh_num!N30)</f>
        <v>105.81106445504</v>
      </c>
      <c r="O30" s="72">
        <f>IF(RES_hh_emi!O30=0,0,1000000*RES_hh_emi!O30/RES_hh_num!O30)</f>
        <v>105.70658360253505</v>
      </c>
      <c r="P30" s="72">
        <f>IF(RES_hh_emi!P30=0,0,1000000*RES_hh_emi!P30/RES_hh_num!P30)</f>
        <v>106.19254815036699</v>
      </c>
      <c r="Q30" s="72">
        <f>IF(RES_hh_emi!Q30=0,0,1000000*RES_hh_emi!Q30/RES_hh_num!Q30)</f>
        <v>106.51201818561903</v>
      </c>
      <c r="R30" s="72">
        <f>IF(RES_hh_emi!R30=0,0,1000000*RES_hh_emi!R30/RES_hh_num!R30)</f>
        <v>106.80699186039696</v>
      </c>
      <c r="S30" s="72">
        <f>IF(RES_hh_emi!S30=0,0,1000000*RES_hh_emi!S30/RES_hh_num!S30)</f>
        <v>109.80834332705159</v>
      </c>
      <c r="T30" s="72">
        <f>IF(RES_hh_emi!T30=0,0,1000000*RES_hh_emi!T30/RES_hh_num!T30)</f>
        <v>111.88009658320394</v>
      </c>
      <c r="U30" s="72">
        <f>IF(RES_hh_emi!U30=0,0,1000000*RES_hh_emi!U30/RES_hh_num!U30)</f>
        <v>111.40029377550832</v>
      </c>
      <c r="V30" s="72">
        <f>IF(RES_hh_emi!V30=0,0,1000000*RES_hh_emi!V30/RES_hh_num!V30)</f>
        <v>111.67607028188912</v>
      </c>
      <c r="W30" s="72">
        <f>IF(RES_hh_emi!W30=0,0,1000000*RES_hh_emi!W30/RES_hh_num!W30)</f>
        <v>112.09008502202587</v>
      </c>
      <c r="X30" s="72">
        <f>IF(RES_hh_emi!X30=0,0,1000000*RES_hh_emi!X30/RES_hh_num!X30)</f>
        <v>107.20037059006472</v>
      </c>
      <c r="Y30" s="72">
        <f>IF(RES_hh_emi!Y30=0,0,1000000*RES_hh_emi!Y30/RES_hh_num!Y30)</f>
        <v>96.36152303012706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208.50590854053004</v>
      </c>
      <c r="C3" s="65">
        <f>IF(RES_hh_fech!C3=0,0,RES_hh_fech!C3/RES_summary!C$19)</f>
        <v>217.00835723667291</v>
      </c>
      <c r="D3" s="65">
        <f>IF(RES_hh_fech!D3=0,0,RES_hh_fech!D3/RES_summary!D$19)</f>
        <v>209.42933364083257</v>
      </c>
      <c r="E3" s="65">
        <f>IF(RES_hh_fech!E3=0,0,RES_hh_fech!E3/RES_summary!E$19)</f>
        <v>214.71984711441289</v>
      </c>
      <c r="F3" s="65">
        <f>IF(RES_hh_fech!F3=0,0,RES_hh_fech!F3/RES_summary!F$19)</f>
        <v>218.57385398443725</v>
      </c>
      <c r="G3" s="65">
        <f>IF(RES_hh_fech!G3=0,0,RES_hh_fech!G3/RES_summary!G$19)</f>
        <v>221.84228195106371</v>
      </c>
      <c r="H3" s="65">
        <f>IF(RES_hh_fech!H3=0,0,RES_hh_fech!H3/RES_summary!H$19)</f>
        <v>216.93855651932151</v>
      </c>
      <c r="I3" s="65">
        <f>IF(RES_hh_fech!I3=0,0,RES_hh_fech!I3/RES_summary!I$19)</f>
        <v>204.03230971475514</v>
      </c>
      <c r="J3" s="65">
        <f>IF(RES_hh_fech!J3=0,0,RES_hh_fech!J3/RES_summary!J$19)</f>
        <v>214.14757831541013</v>
      </c>
      <c r="K3" s="65">
        <f>IF(RES_hh_fech!K3=0,0,RES_hh_fech!K3/RES_summary!K$19)</f>
        <v>198.30505813850081</v>
      </c>
      <c r="L3" s="65">
        <f>IF(RES_hh_fech!L3=0,0,RES_hh_fech!L3/RES_summary!L$19)</f>
        <v>203.54991335736719</v>
      </c>
      <c r="M3" s="65">
        <f>IF(RES_hh_fech!M3=0,0,RES_hh_fech!M3/RES_summary!M$19)</f>
        <v>175.90228666239747</v>
      </c>
      <c r="N3" s="65">
        <f>IF(RES_hh_fech!N3=0,0,RES_hh_fech!N3/RES_summary!N$19)</f>
        <v>164.09170565044025</v>
      </c>
      <c r="O3" s="65">
        <f>IF(RES_hh_fech!O3=0,0,RES_hh_fech!O3/RES_summary!O$19)</f>
        <v>158.07732625878307</v>
      </c>
      <c r="P3" s="65">
        <f>IF(RES_hh_fech!P3=0,0,RES_hh_fech!P3/RES_summary!P$19)</f>
        <v>139.43828344296332</v>
      </c>
      <c r="Q3" s="65">
        <f>IF(RES_hh_fech!Q3=0,0,RES_hh_fech!Q3/RES_summary!Q$19)</f>
        <v>147.57163371684268</v>
      </c>
      <c r="R3" s="65">
        <f>IF(RES_hh_fech!R3=0,0,RES_hh_fech!R3/RES_summary!R$19)</f>
        <v>151.14031149862137</v>
      </c>
      <c r="S3" s="65">
        <f>IF(RES_hh_fech!S3=0,0,RES_hh_fech!S3/RES_summary!S$19)</f>
        <v>142.98196451114376</v>
      </c>
      <c r="T3" s="65">
        <f>IF(RES_hh_fech!T3=0,0,RES_hh_fech!T3/RES_summary!T$19)</f>
        <v>151.27355008001746</v>
      </c>
      <c r="U3" s="65">
        <f>IF(RES_hh_fech!U3=0,0,RES_hh_fech!U3/RES_summary!U$19)</f>
        <v>143.3402711659771</v>
      </c>
      <c r="V3" s="65">
        <f>IF(RES_hh_fech!V3=0,0,RES_hh_fech!V3/RES_summary!V$19)</f>
        <v>153.63569250042818</v>
      </c>
      <c r="W3" s="65">
        <f>IF(RES_hh_fech!W3=0,0,RES_hh_fech!W3/RES_summary!W$19)</f>
        <v>143.38294511861997</v>
      </c>
      <c r="X3" s="65">
        <f>IF(RES_hh_fech!X3=0,0,RES_hh_fech!X3/RES_summary!X$19)</f>
        <v>121.4626587725554</v>
      </c>
      <c r="Y3" s="65">
        <f>IF(RES_hh_fech!Y3=0,0,RES_hh_fech!Y3/RES_summary!Y$19)</f>
        <v>106.72882037774635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170.70314026259101</v>
      </c>
      <c r="C4" s="69">
        <f>IF(RES_hh_fech!C4=0,0,RES_hh_fech!C4/RES_summary!C$19)</f>
        <v>180.33105251455959</v>
      </c>
      <c r="D4" s="69">
        <f>IF(RES_hh_fech!D4=0,0,RES_hh_fech!D4/RES_summary!D$19)</f>
        <v>173.40644812288534</v>
      </c>
      <c r="E4" s="69">
        <f>IF(RES_hh_fech!E4=0,0,RES_hh_fech!E4/RES_summary!E$19)</f>
        <v>180.53431715192733</v>
      </c>
      <c r="F4" s="69">
        <f>IF(RES_hh_fech!F4=0,0,RES_hh_fech!F4/RES_summary!F$19)</f>
        <v>184.1945427150182</v>
      </c>
      <c r="G4" s="69">
        <f>IF(RES_hh_fech!G4=0,0,RES_hh_fech!G4/RES_summary!G$19)</f>
        <v>189.39236799249704</v>
      </c>
      <c r="H4" s="69">
        <f>IF(RES_hh_fech!H4=0,0,RES_hh_fech!H4/RES_summary!H$19)</f>
        <v>185.62106328170321</v>
      </c>
      <c r="I4" s="69">
        <f>IF(RES_hh_fech!I4=0,0,RES_hh_fech!I4/RES_summary!I$19)</f>
        <v>172.81683143555151</v>
      </c>
      <c r="J4" s="69">
        <f>IF(RES_hh_fech!J4=0,0,RES_hh_fech!J4/RES_summary!J$19)</f>
        <v>182.27346854274634</v>
      </c>
      <c r="K4" s="69">
        <f>IF(RES_hh_fech!K4=0,0,RES_hh_fech!K4/RES_summary!K$19)</f>
        <v>166.08606210283313</v>
      </c>
      <c r="L4" s="69">
        <f>IF(RES_hh_fech!L4=0,0,RES_hh_fech!L4/RES_summary!L$19)</f>
        <v>171.86294544581824</v>
      </c>
      <c r="M4" s="69">
        <f>IF(RES_hh_fech!M4=0,0,RES_hh_fech!M4/RES_summary!M$19)</f>
        <v>143.86263434817937</v>
      </c>
      <c r="N4" s="69">
        <f>IF(RES_hh_fech!N4=0,0,RES_hh_fech!N4/RES_summary!N$19)</f>
        <v>131.47905354556056</v>
      </c>
      <c r="O4" s="69">
        <f>IF(RES_hh_fech!O4=0,0,RES_hh_fech!O4/RES_summary!O$19)</f>
        <v>126.69429289819129</v>
      </c>
      <c r="P4" s="69">
        <f>IF(RES_hh_fech!P4=0,0,RES_hh_fech!P4/RES_summary!P$19)</f>
        <v>109.04429715450122</v>
      </c>
      <c r="Q4" s="69">
        <f>IF(RES_hh_fech!Q4=0,0,RES_hh_fech!Q4/RES_summary!Q$19)</f>
        <v>116.94378147101094</v>
      </c>
      <c r="R4" s="69">
        <f>IF(RES_hh_fech!R4=0,0,RES_hh_fech!R4/RES_summary!R$19)</f>
        <v>119.78649061228022</v>
      </c>
      <c r="S4" s="69">
        <f>IF(RES_hh_fech!S4=0,0,RES_hh_fech!S4/RES_summary!S$19)</f>
        <v>111.38163750676384</v>
      </c>
      <c r="T4" s="69">
        <f>IF(RES_hh_fech!T4=0,0,RES_hh_fech!T4/RES_summary!T$19)</f>
        <v>119.30100549095802</v>
      </c>
      <c r="U4" s="69">
        <f>IF(RES_hh_fech!U4=0,0,RES_hh_fech!U4/RES_summary!U$19)</f>
        <v>112.26716373125979</v>
      </c>
      <c r="V4" s="69">
        <f>IF(RES_hh_fech!V4=0,0,RES_hh_fech!V4/RES_summary!V$19)</f>
        <v>120.9503952479954</v>
      </c>
      <c r="W4" s="69">
        <f>IF(RES_hh_fech!W4=0,0,RES_hh_fech!W4/RES_summary!W$19)</f>
        <v>112.55048567362691</v>
      </c>
      <c r="X4" s="69">
        <f>IF(RES_hh_fech!X4=0,0,RES_hh_fech!X4/RES_summary!X$19)</f>
        <v>93.661162600683298</v>
      </c>
      <c r="Y4" s="69">
        <f>IF(RES_hh_fech!Y4=0,0,RES_hh_fech!Y4/RES_summary!Y$19)</f>
        <v>81.016340844670211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147.95549299721756</v>
      </c>
      <c r="C5" s="72">
        <f>IF(RES_hh_fech!C5=0,0,RES_hh_fech!C5/RES_summary!C$19)</f>
        <v>146.90841730970521</v>
      </c>
      <c r="D5" s="72">
        <f>IF(RES_hh_fech!D5=0,0,RES_hh_fech!D5/RES_summary!D$19)</f>
        <v>149.49902309064097</v>
      </c>
      <c r="E5" s="72">
        <f>IF(RES_hh_fech!E5=0,0,RES_hh_fech!E5/RES_summary!E$19)</f>
        <v>150.5465239831278</v>
      </c>
      <c r="F5" s="72">
        <f>IF(RES_hh_fech!F5=0,0,RES_hh_fech!F5/RES_summary!F$19)</f>
        <v>152.92790652861652</v>
      </c>
      <c r="G5" s="72">
        <f>IF(RES_hh_fech!G5=0,0,RES_hh_fech!G5/RES_summary!G$19)</f>
        <v>162.94205246458094</v>
      </c>
      <c r="H5" s="72">
        <f>IF(RES_hh_fech!H5=0,0,RES_hh_fech!H5/RES_summary!H$19)</f>
        <v>158.24868874235267</v>
      </c>
      <c r="I5" s="72">
        <f>IF(RES_hh_fech!I5=0,0,RES_hh_fech!I5/RES_summary!I$19)</f>
        <v>147.52537650548501</v>
      </c>
      <c r="J5" s="72">
        <f>IF(RES_hh_fech!J5=0,0,RES_hh_fech!J5/RES_summary!J$19)</f>
        <v>153.21848585245999</v>
      </c>
      <c r="K5" s="72">
        <f>IF(RES_hh_fech!K5=0,0,RES_hh_fech!K5/RES_summary!K$19)</f>
        <v>151.63060008001452</v>
      </c>
      <c r="L5" s="72">
        <f>IF(RES_hh_fech!L5=0,0,RES_hh_fech!L5/RES_summary!L$19)</f>
        <v>141.11130838608932</v>
      </c>
      <c r="M5" s="72">
        <f>IF(RES_hh_fech!M5=0,0,RES_hh_fech!M5/RES_summary!M$19)</f>
        <v>121.62109890502548</v>
      </c>
      <c r="N5" s="72">
        <f>IF(RES_hh_fech!N5=0,0,RES_hh_fech!N5/RES_summary!N$19)</f>
        <v>114.62363372048357</v>
      </c>
      <c r="O5" s="72">
        <f>IF(RES_hh_fech!O5=0,0,RES_hh_fech!O5/RES_summary!O$19)</f>
        <v>114.32096386229195</v>
      </c>
      <c r="P5" s="72">
        <f>IF(RES_hh_fech!P5=0,0,RES_hh_fech!P5/RES_summary!P$19)</f>
        <v>99.685322814574633</v>
      </c>
      <c r="Q5" s="72">
        <f>IF(RES_hh_fech!Q5=0,0,RES_hh_fech!Q5/RES_summary!Q$19)</f>
        <v>106.19145844590037</v>
      </c>
      <c r="R5" s="72">
        <f>IF(RES_hh_fech!R5=0,0,RES_hh_fech!R5/RES_summary!R$19)</f>
        <v>112.1705899757992</v>
      </c>
      <c r="S5" s="72">
        <f>IF(RES_hh_fech!S5=0,0,RES_hh_fech!S5/RES_summary!S$19)</f>
        <v>100.11472974816697</v>
      </c>
      <c r="T5" s="72">
        <f>IF(RES_hh_fech!T5=0,0,RES_hh_fech!T5/RES_summary!T$19)</f>
        <v>113.32156490761798</v>
      </c>
      <c r="U5" s="72">
        <f>IF(RES_hh_fech!U5=0,0,RES_hh_fech!U5/RES_summary!U$19)</f>
        <v>107.73835861596064</v>
      </c>
      <c r="V5" s="72">
        <f>IF(RES_hh_fech!V5=0,0,RES_hh_fech!V5/RES_summary!V$19)</f>
        <v>117.57540259597202</v>
      </c>
      <c r="W5" s="72">
        <f>IF(RES_hh_fech!W5=0,0,RES_hh_fech!W5/RES_summary!W$19)</f>
        <v>114.82674084616563</v>
      </c>
      <c r="X5" s="72">
        <f>IF(RES_hh_fech!X5=0,0,RES_hh_fech!X5/RES_summary!X$19)</f>
        <v>94.500471889413873</v>
      </c>
      <c r="Y5" s="72">
        <f>IF(RES_hh_fech!Y5=0,0,RES_hh_fech!Y5/RES_summary!Y$19)</f>
        <v>81.598318302530998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185.20110410828178</v>
      </c>
      <c r="C6" s="72">
        <f>IF(RES_hh_fech!C6=0,0,RES_hh_fech!C6/RES_summary!C$19)</f>
        <v>192.16471028020865</v>
      </c>
      <c r="D6" s="72">
        <f>IF(RES_hh_fech!D6=0,0,RES_hh_fech!D6/RES_summary!D$19)</f>
        <v>186.97361045148364</v>
      </c>
      <c r="E6" s="72">
        <f>IF(RES_hh_fech!E6=0,0,RES_hh_fech!E6/RES_summary!E$19)</f>
        <v>187.97140436936303</v>
      </c>
      <c r="F6" s="72">
        <f>IF(RES_hh_fech!F6=0,0,RES_hh_fech!F6/RES_summary!F$19)</f>
        <v>190.9640529843972</v>
      </c>
      <c r="G6" s="72">
        <f>IF(RES_hh_fech!G6=0,0,RES_hh_fech!G6/RES_summary!G$19)</f>
        <v>210.70202835566431</v>
      </c>
      <c r="H6" s="72">
        <f>IF(RES_hh_fech!H6=0,0,RES_hh_fech!H6/RES_summary!H$19)</f>
        <v>203.42223274962254</v>
      </c>
      <c r="I6" s="72">
        <f>IF(RES_hh_fech!I6=0,0,RES_hh_fech!I6/RES_summary!I$19)</f>
        <v>202.69407984840859</v>
      </c>
      <c r="J6" s="72">
        <f>IF(RES_hh_fech!J6=0,0,RES_hh_fech!J6/RES_summary!J$19)</f>
        <v>183.61513457913372</v>
      </c>
      <c r="K6" s="72">
        <f>IF(RES_hh_fech!K6=0,0,RES_hh_fech!K6/RES_summary!K$19)</f>
        <v>130.72655498727948</v>
      </c>
      <c r="L6" s="72">
        <f>IF(RES_hh_fech!L6=0,0,RES_hh_fech!L6/RES_summary!L$19)</f>
        <v>172.67528179540113</v>
      </c>
      <c r="M6" s="72">
        <f>IF(RES_hh_fech!M6=0,0,RES_hh_fech!M6/RES_summary!M$19)</f>
        <v>146.09453413863292</v>
      </c>
      <c r="N6" s="72">
        <f>IF(RES_hh_fech!N6=0,0,RES_hh_fech!N6/RES_summary!N$19)</f>
        <v>127.66933364951969</v>
      </c>
      <c r="O6" s="72">
        <f>IF(RES_hh_fech!O6=0,0,RES_hh_fech!O6/RES_summary!O$19)</f>
        <v>137.93541135149945</v>
      </c>
      <c r="P6" s="72">
        <f>IF(RES_hh_fech!P6=0,0,RES_hh_fech!P6/RES_summary!P$19)</f>
        <v>111.21443930993513</v>
      </c>
      <c r="Q6" s="72">
        <f>IF(RES_hh_fech!Q6=0,0,RES_hh_fech!Q6/RES_summary!Q$19)</f>
        <v>106.36247726416129</v>
      </c>
      <c r="R6" s="72">
        <f>IF(RES_hh_fech!R6=0,0,RES_hh_fech!R6/RES_summary!R$19)</f>
        <v>125.39103692534449</v>
      </c>
      <c r="S6" s="72">
        <f>IF(RES_hh_fech!S6=0,0,RES_hh_fech!S6/RES_summary!S$19)</f>
        <v>113.36660776979629</v>
      </c>
      <c r="T6" s="72">
        <f>IF(RES_hh_fech!T6=0,0,RES_hh_fech!T6/RES_summary!T$19)</f>
        <v>123.60248859922535</v>
      </c>
      <c r="U6" s="72">
        <f>IF(RES_hh_fech!U6=0,0,RES_hh_fech!U6/RES_summary!U$19)</f>
        <v>114.33996512577532</v>
      </c>
      <c r="V6" s="72">
        <f>IF(RES_hh_fech!V6=0,0,RES_hh_fech!V6/RES_summary!V$19)</f>
        <v>126.68103068000025</v>
      </c>
      <c r="W6" s="72">
        <f>IF(RES_hh_fech!W6=0,0,RES_hh_fech!W6/RES_summary!W$19)</f>
        <v>108.94504467169401</v>
      </c>
      <c r="X6" s="72">
        <f>IF(RES_hh_fech!X6=0,0,RES_hh_fech!X6/RES_summary!X$19)</f>
        <v>96.704635235169619</v>
      </c>
      <c r="Y6" s="72">
        <f>IF(RES_hh_fech!Y6=0,0,RES_hh_fech!Y6/RES_summary!Y$19)</f>
        <v>93.668239865953453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189.73898066569205</v>
      </c>
      <c r="C7" s="72">
        <f>IF(RES_hh_fech!C7=0,0,RES_hh_fech!C7/RES_summary!C$19)</f>
        <v>201.09890667819212</v>
      </c>
      <c r="D7" s="72">
        <f>IF(RES_hh_fech!D7=0,0,RES_hh_fech!D7/RES_summary!D$19)</f>
        <v>193.4478656858233</v>
      </c>
      <c r="E7" s="72">
        <f>IF(RES_hh_fech!E7=0,0,RES_hh_fech!E7/RES_summary!E$19)</f>
        <v>200.04037625975369</v>
      </c>
      <c r="F7" s="72">
        <f>IF(RES_hh_fech!F7=0,0,RES_hh_fech!F7/RES_summary!F$19)</f>
        <v>201.67122902278285</v>
      </c>
      <c r="G7" s="72">
        <f>IF(RES_hh_fech!G7=0,0,RES_hh_fech!G7/RES_summary!G$19)</f>
        <v>210.11061673835644</v>
      </c>
      <c r="H7" s="72">
        <f>IF(RES_hh_fech!H7=0,0,RES_hh_fech!H7/RES_summary!H$19)</f>
        <v>202.11558589909041</v>
      </c>
      <c r="I7" s="72">
        <f>IF(RES_hh_fech!I7=0,0,RES_hh_fech!I7/RES_summary!I$19)</f>
        <v>190.55419218387172</v>
      </c>
      <c r="J7" s="72">
        <f>IF(RES_hh_fech!J7=0,0,RES_hh_fech!J7/RES_summary!J$19)</f>
        <v>199.96285015403174</v>
      </c>
      <c r="K7" s="72">
        <f>IF(RES_hh_fech!K7=0,0,RES_hh_fech!K7/RES_summary!K$19)</f>
        <v>181.62315719420616</v>
      </c>
      <c r="L7" s="72">
        <f>IF(RES_hh_fech!L7=0,0,RES_hh_fech!L7/RES_summary!L$19)</f>
        <v>187.92303221587702</v>
      </c>
      <c r="M7" s="72">
        <f>IF(RES_hh_fech!M7=0,0,RES_hh_fech!M7/RES_summary!M$19)</f>
        <v>163.24970463045372</v>
      </c>
      <c r="N7" s="72">
        <f>IF(RES_hh_fech!N7=0,0,RES_hh_fech!N7/RES_summary!N$19)</f>
        <v>144.57938071169701</v>
      </c>
      <c r="O7" s="72">
        <f>IF(RES_hh_fech!O7=0,0,RES_hh_fech!O7/RES_summary!O$19)</f>
        <v>137.75449771757567</v>
      </c>
      <c r="P7" s="72">
        <f>IF(RES_hh_fech!P7=0,0,RES_hh_fech!P7/RES_summary!P$19)</f>
        <v>119.03908893102013</v>
      </c>
      <c r="Q7" s="72">
        <f>IF(RES_hh_fech!Q7=0,0,RES_hh_fech!Q7/RES_summary!Q$19)</f>
        <v>129.78620774224058</v>
      </c>
      <c r="R7" s="72">
        <f>IF(RES_hh_fech!R7=0,0,RES_hh_fech!R7/RES_summary!R$19)</f>
        <v>132.18520584329957</v>
      </c>
      <c r="S7" s="72">
        <f>IF(RES_hh_fech!S7=0,0,RES_hh_fech!S7/RES_summary!S$19)</f>
        <v>122.2428040178095</v>
      </c>
      <c r="T7" s="72">
        <f>IF(RES_hh_fech!T7=0,0,RES_hh_fech!T7/RES_summary!T$19)</f>
        <v>127.98749663176085</v>
      </c>
      <c r="U7" s="72">
        <f>IF(RES_hh_fech!U7=0,0,RES_hh_fech!U7/RES_summary!U$19)</f>
        <v>119.75861275684916</v>
      </c>
      <c r="V7" s="72">
        <f>IF(RES_hh_fech!V7=0,0,RES_hh_fech!V7/RES_summary!V$19)</f>
        <v>133.25816169529415</v>
      </c>
      <c r="W7" s="72">
        <f>IF(RES_hh_fech!W7=0,0,RES_hh_fech!W7/RES_summary!W$19)</f>
        <v>121.97316534660709</v>
      </c>
      <c r="X7" s="72">
        <f>IF(RES_hh_fech!X7=0,0,RES_hh_fech!X7/RES_summary!X$19)</f>
        <v>101.09250834113551</v>
      </c>
      <c r="Y7" s="72">
        <f>IF(RES_hh_fech!Y7=0,0,RES_hh_fech!Y7/RES_summary!Y$19)</f>
        <v>89.432941328927143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170.18811849523689</v>
      </c>
      <c r="C8" s="72">
        <f>IF(RES_hh_fech!C8=0,0,RES_hh_fech!C8/RES_summary!C$19)</f>
        <v>183.49326161268286</v>
      </c>
      <c r="D8" s="72">
        <f>IF(RES_hh_fech!D8=0,0,RES_hh_fech!D8/RES_summary!D$19)</f>
        <v>168.87278748201177</v>
      </c>
      <c r="E8" s="72">
        <f>IF(RES_hh_fech!E8=0,0,RES_hh_fech!E8/RES_summary!E$19)</f>
        <v>180.85251243889044</v>
      </c>
      <c r="F8" s="72">
        <f>IF(RES_hh_fech!F8=0,0,RES_hh_fech!F8/RES_summary!F$19)</f>
        <v>189.55883776971604</v>
      </c>
      <c r="G8" s="72">
        <f>IF(RES_hh_fech!G8=0,0,RES_hh_fech!G8/RES_summary!G$19)</f>
        <v>186.69666583150936</v>
      </c>
      <c r="H8" s="72">
        <f>IF(RES_hh_fech!H8=0,0,RES_hh_fech!H8/RES_summary!H$19)</f>
        <v>187.81476717997413</v>
      </c>
      <c r="I8" s="72">
        <f>IF(RES_hh_fech!I8=0,0,RES_hh_fech!I8/RES_summary!I$19)</f>
        <v>170.05613387875931</v>
      </c>
      <c r="J8" s="72">
        <f>IF(RES_hh_fech!J8=0,0,RES_hh_fech!J8/RES_summary!J$19)</f>
        <v>184.43028640611004</v>
      </c>
      <c r="K8" s="72">
        <f>IF(RES_hh_fech!K8=0,0,RES_hh_fech!K8/RES_summary!K$19)</f>
        <v>167.35158432553229</v>
      </c>
      <c r="L8" s="72">
        <f>IF(RES_hh_fech!L8=0,0,RES_hh_fech!L8/RES_summary!L$19)</f>
        <v>179.70208199134132</v>
      </c>
      <c r="M8" s="72">
        <f>IF(RES_hh_fech!M8=0,0,RES_hh_fech!M8/RES_summary!M$19)</f>
        <v>136.46219287122614</v>
      </c>
      <c r="N8" s="72">
        <f>IF(RES_hh_fech!N8=0,0,RES_hh_fech!N8/RES_summary!N$19)</f>
        <v>133.95769645938421</v>
      </c>
      <c r="O8" s="72">
        <f>IF(RES_hh_fech!O8=0,0,RES_hh_fech!O8/RES_summary!O$19)</f>
        <v>130.75247559838294</v>
      </c>
      <c r="P8" s="72">
        <f>IF(RES_hh_fech!P8=0,0,RES_hh_fech!P8/RES_summary!P$19)</f>
        <v>111.01166058475079</v>
      </c>
      <c r="Q8" s="72">
        <f>IF(RES_hh_fech!Q8=0,0,RES_hh_fech!Q8/RES_summary!Q$19)</f>
        <v>116.36776954650362</v>
      </c>
      <c r="R8" s="72">
        <f>IF(RES_hh_fech!R8=0,0,RES_hh_fech!R8/RES_summary!R$19)</f>
        <v>117.18917851065328</v>
      </c>
      <c r="S8" s="72">
        <f>IF(RES_hh_fech!S8=0,0,RES_hh_fech!S8/RES_summary!S$19)</f>
        <v>110.95149254099573</v>
      </c>
      <c r="T8" s="72">
        <f>IF(RES_hh_fech!T8=0,0,RES_hh_fech!T8/RES_summary!T$19)</f>
        <v>119.21680208479805</v>
      </c>
      <c r="U8" s="72">
        <f>IF(RES_hh_fech!U8=0,0,RES_hh_fech!U8/RES_summary!U$19)</f>
        <v>113.62231689407596</v>
      </c>
      <c r="V8" s="72">
        <f>IF(RES_hh_fech!V8=0,0,RES_hh_fech!V8/RES_summary!V$19)</f>
        <v>112.99176487598432</v>
      </c>
      <c r="W8" s="72">
        <f>IF(RES_hh_fech!W8=0,0,RES_hh_fech!W8/RES_summary!W$19)</f>
        <v>110.78324967938008</v>
      </c>
      <c r="X8" s="72">
        <f>IF(RES_hh_fech!X8=0,0,RES_hh_fech!X8/RES_summary!X$19)</f>
        <v>97.331575151276908</v>
      </c>
      <c r="Y8" s="72">
        <f>IF(RES_hh_fech!Y8=0,0,RES_hh_fech!Y8/RES_summary!Y$19)</f>
        <v>80.468788002836931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199.50908806488081</v>
      </c>
      <c r="C9" s="72">
        <f>IF(RES_hh_fech!C9=0,0,RES_hh_fech!C9/RES_summary!C$19)</f>
        <v>197.62293476880615</v>
      </c>
      <c r="D9" s="72">
        <f>IF(RES_hh_fech!D9=0,0,RES_hh_fech!D9/RES_summary!D$19)</f>
        <v>199.81219349974816</v>
      </c>
      <c r="E9" s="72">
        <f>IF(RES_hh_fech!E9=0,0,RES_hh_fech!E9/RES_summary!E$19)</f>
        <v>196.85752482431744</v>
      </c>
      <c r="F9" s="72">
        <f>IF(RES_hh_fech!F9=0,0,RES_hh_fech!F9/RES_summary!F$19)</f>
        <v>192.85544554213863</v>
      </c>
      <c r="G9" s="72">
        <f>IF(RES_hh_fech!G9=0,0,RES_hh_fech!G9/RES_summary!G$19)</f>
        <v>188.13641849413656</v>
      </c>
      <c r="H9" s="72">
        <f>IF(RES_hh_fech!H9=0,0,RES_hh_fech!H9/RES_summary!H$19)</f>
        <v>174.07628241058657</v>
      </c>
      <c r="I9" s="72">
        <f>IF(RES_hh_fech!I9=0,0,RES_hh_fech!I9/RES_summary!I$19)</f>
        <v>193.8481732316485</v>
      </c>
      <c r="J9" s="72">
        <f>IF(RES_hh_fech!J9=0,0,RES_hh_fech!J9/RES_summary!J$19)</f>
        <v>154.60932874004075</v>
      </c>
      <c r="K9" s="72">
        <f>IF(RES_hh_fech!K9=0,0,RES_hh_fech!K9/RES_summary!K$19)</f>
        <v>172.33514530872478</v>
      </c>
      <c r="L9" s="72">
        <f>IF(RES_hh_fech!L9=0,0,RES_hh_fech!L9/RES_summary!L$19)</f>
        <v>160.44874214639026</v>
      </c>
      <c r="M9" s="72">
        <f>IF(RES_hh_fech!M9=0,0,RES_hh_fech!M9/RES_summary!M$19)</f>
        <v>118.17007243201034</v>
      </c>
      <c r="N9" s="72">
        <f>IF(RES_hh_fech!N9=0,0,RES_hh_fech!N9/RES_summary!N$19)</f>
        <v>127.43937168468339</v>
      </c>
      <c r="O9" s="72">
        <f>IF(RES_hh_fech!O9=0,0,RES_hh_fech!O9/RES_summary!O$19)</f>
        <v>116.93943027739905</v>
      </c>
      <c r="P9" s="72">
        <f>IF(RES_hh_fech!P9=0,0,RES_hh_fech!P9/RES_summary!P$19)</f>
        <v>96.887796075239436</v>
      </c>
      <c r="Q9" s="72">
        <f>IF(RES_hh_fech!Q9=0,0,RES_hh_fech!Q9/RES_summary!Q$19)</f>
        <v>117.14294783417296</v>
      </c>
      <c r="R9" s="72">
        <f>IF(RES_hh_fech!R9=0,0,RES_hh_fech!R9/RES_summary!R$19)</f>
        <v>119.2825707423269</v>
      </c>
      <c r="S9" s="72">
        <f>IF(RES_hh_fech!S9=0,0,RES_hh_fech!S9/RES_summary!S$19)</f>
        <v>103.27771907396098</v>
      </c>
      <c r="T9" s="72">
        <f>IF(RES_hh_fech!T9=0,0,RES_hh_fech!T9/RES_summary!T$19)</f>
        <v>118.10043144515942</v>
      </c>
      <c r="U9" s="72">
        <f>IF(RES_hh_fech!U9=0,0,RES_hh_fech!U9/RES_summary!U$19)</f>
        <v>108.75168905497657</v>
      </c>
      <c r="V9" s="72">
        <f>IF(RES_hh_fech!V9=0,0,RES_hh_fech!V9/RES_summary!V$19)</f>
        <v>115.67279465714414</v>
      </c>
      <c r="W9" s="72">
        <f>IF(RES_hh_fech!W9=0,0,RES_hh_fech!W9/RES_summary!W$19)</f>
        <v>113.78157044616407</v>
      </c>
      <c r="X9" s="72">
        <f>IF(RES_hh_fech!X9=0,0,RES_hh_fech!X9/RES_summary!X$19)</f>
        <v>92.819404389567595</v>
      </c>
      <c r="Y9" s="72">
        <f>IF(RES_hh_fech!Y9=0,0,RES_hh_fech!Y9/RES_summary!Y$19)</f>
        <v>90.557600430716093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0</v>
      </c>
      <c r="C11" s="72">
        <f>IF(RES_hh_fech!C11=0,0,RES_hh_fech!C11/RES_summary!C$19)</f>
        <v>0</v>
      </c>
      <c r="D11" s="72">
        <f>IF(RES_hh_fech!D11=0,0,RES_hh_fech!D11/RES_summary!D$19)</f>
        <v>0</v>
      </c>
      <c r="E11" s="72">
        <f>IF(RES_hh_fech!E11=0,0,RES_hh_fech!E11/RES_summary!E$19)</f>
        <v>0</v>
      </c>
      <c r="F11" s="72">
        <f>IF(RES_hh_fech!F11=0,0,RES_hh_fech!F11/RES_summary!F$19)</f>
        <v>0</v>
      </c>
      <c r="G11" s="72">
        <f>IF(RES_hh_fech!G11=0,0,RES_hh_fech!G11/RES_summary!G$19)</f>
        <v>0</v>
      </c>
      <c r="H11" s="72">
        <f>IF(RES_hh_fech!H11=0,0,RES_hh_fech!H11/RES_summary!H$19)</f>
        <v>0</v>
      </c>
      <c r="I11" s="72">
        <f>IF(RES_hh_fech!I11=0,0,RES_hh_fech!I11/RES_summary!I$19)</f>
        <v>0</v>
      </c>
      <c r="J11" s="72">
        <f>IF(RES_hh_fech!J11=0,0,RES_hh_fech!J11/RES_summary!J$19)</f>
        <v>0</v>
      </c>
      <c r="K11" s="72">
        <f>IF(RES_hh_fech!K11=0,0,RES_hh_fech!K11/RES_summary!K$19)</f>
        <v>0</v>
      </c>
      <c r="L11" s="72">
        <f>IF(RES_hh_fech!L11=0,0,RES_hh_fech!L11/RES_summary!L$19)</f>
        <v>0</v>
      </c>
      <c r="M11" s="72">
        <f>IF(RES_hh_fech!M11=0,0,RES_hh_fech!M11/RES_summary!M$19)</f>
        <v>0</v>
      </c>
      <c r="N11" s="72">
        <f>IF(RES_hh_fech!N11=0,0,RES_hh_fech!N11/RES_summary!N$19)</f>
        <v>0</v>
      </c>
      <c r="O11" s="72">
        <f>IF(RES_hh_fech!O11=0,0,RES_hh_fech!O11/RES_summary!O$19)</f>
        <v>0</v>
      </c>
      <c r="P11" s="72">
        <f>IF(RES_hh_fech!P11=0,0,RES_hh_fech!P11/RES_summary!P$19)</f>
        <v>0</v>
      </c>
      <c r="Q11" s="72">
        <f>IF(RES_hh_fech!Q11=0,0,RES_hh_fech!Q11/RES_summary!Q$19)</f>
        <v>0</v>
      </c>
      <c r="R11" s="72">
        <f>IF(RES_hh_fech!R11=0,0,RES_hh_fech!R11/RES_summary!R$19)</f>
        <v>0</v>
      </c>
      <c r="S11" s="72">
        <f>IF(RES_hh_fech!S11=0,0,RES_hh_fech!S11/RES_summary!S$19)</f>
        <v>0</v>
      </c>
      <c r="T11" s="72">
        <f>IF(RES_hh_fech!T11=0,0,RES_hh_fech!T11/RES_summary!T$19)</f>
        <v>0</v>
      </c>
      <c r="U11" s="72">
        <f>IF(RES_hh_fech!U11=0,0,RES_hh_fech!U11/RES_summary!U$19)</f>
        <v>0</v>
      </c>
      <c r="V11" s="72">
        <f>IF(RES_hh_fech!V11=0,0,RES_hh_fech!V11/RES_summary!V$19)</f>
        <v>0</v>
      </c>
      <c r="W11" s="72">
        <f>IF(RES_hh_fech!W11=0,0,RES_hh_fech!W11/RES_summary!W$19)</f>
        <v>0</v>
      </c>
      <c r="X11" s="72">
        <f>IF(RES_hh_fech!X11=0,0,RES_hh_fech!X11/RES_summary!X$19)</f>
        <v>0</v>
      </c>
      <c r="Y11" s="72">
        <f>IF(RES_hh_fech!Y11=0,0,RES_hh_fech!Y11/RES_summary!Y$19)</f>
        <v>0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52.614138283568941</v>
      </c>
      <c r="C12" s="72">
        <f>IF(RES_hh_fech!C12=0,0,RES_hh_fech!C12/RES_summary!C$19)</f>
        <v>63.554140700853473</v>
      </c>
      <c r="D12" s="72">
        <f>IF(RES_hh_fech!D12=0,0,RES_hh_fech!D12/RES_summary!D$19)</f>
        <v>35.447415307364494</v>
      </c>
      <c r="E12" s="72">
        <f>IF(RES_hh_fech!E12=0,0,RES_hh_fech!E12/RES_summary!E$19)</f>
        <v>48.543411706343015</v>
      </c>
      <c r="F12" s="72">
        <f>IF(RES_hh_fech!F12=0,0,RES_hh_fech!F12/RES_summary!F$19)</f>
        <v>49.688638465574009</v>
      </c>
      <c r="G12" s="72">
        <f>IF(RES_hh_fech!G12=0,0,RES_hh_fech!G12/RES_summary!G$19)</f>
        <v>49.909758751221169</v>
      </c>
      <c r="H12" s="72">
        <f>IF(RES_hh_fech!H12=0,0,RES_hh_fech!H12/RES_summary!H$19)</f>
        <v>48.572278629720415</v>
      </c>
      <c r="I12" s="72">
        <f>IF(RES_hh_fech!I12=0,0,RES_hh_fech!I12/RES_summary!I$19)</f>
        <v>47.918005991709734</v>
      </c>
      <c r="J12" s="72">
        <f>IF(RES_hh_fech!J12=0,0,RES_hh_fech!J12/RES_summary!J$19)</f>
        <v>49.078044470658327</v>
      </c>
      <c r="K12" s="72">
        <f>IF(RES_hh_fech!K12=0,0,RES_hh_fech!K12/RES_summary!K$19)</f>
        <v>43.977335703764112</v>
      </c>
      <c r="L12" s="72">
        <f>IF(RES_hh_fech!L12=0,0,RES_hh_fech!L12/RES_summary!L$19)</f>
        <v>41.704288296218436</v>
      </c>
      <c r="M12" s="72">
        <f>IF(RES_hh_fech!M12=0,0,RES_hh_fech!M12/RES_summary!M$19)</f>
        <v>37.140941459777949</v>
      </c>
      <c r="N12" s="72">
        <f>IF(RES_hh_fech!N12=0,0,RES_hh_fech!N12/RES_summary!N$19)</f>
        <v>33.366133845710401</v>
      </c>
      <c r="O12" s="72">
        <f>IF(RES_hh_fech!O12=0,0,RES_hh_fech!O12/RES_summary!O$19)</f>
        <v>30.107446201297876</v>
      </c>
      <c r="P12" s="72">
        <f>IF(RES_hh_fech!P12=0,0,RES_hh_fech!P12/RES_summary!P$19)</f>
        <v>27.414980484039937</v>
      </c>
      <c r="Q12" s="72">
        <f>IF(RES_hh_fech!Q12=0,0,RES_hh_fech!Q12/RES_summary!Q$19)</f>
        <v>26.975337381840916</v>
      </c>
      <c r="R12" s="72">
        <f>IF(RES_hh_fech!R12=0,0,RES_hh_fech!R12/RES_summary!R$19)</f>
        <v>27.141613583370674</v>
      </c>
      <c r="S12" s="72">
        <f>IF(RES_hh_fech!S12=0,0,RES_hh_fech!S12/RES_summary!S$19)</f>
        <v>26.547327735102353</v>
      </c>
      <c r="T12" s="72">
        <f>IF(RES_hh_fech!T12=0,0,RES_hh_fech!T12/RES_summary!T$19)</f>
        <v>25.184145224075113</v>
      </c>
      <c r="U12" s="72">
        <f>IF(RES_hh_fech!U12=0,0,RES_hh_fech!U12/RES_summary!U$19)</f>
        <v>24.858331371557767</v>
      </c>
      <c r="V12" s="72">
        <f>IF(RES_hh_fech!V12=0,0,RES_hh_fech!V12/RES_summary!V$19)</f>
        <v>23.743526420505557</v>
      </c>
      <c r="W12" s="72">
        <f>IF(RES_hh_fech!W12=0,0,RES_hh_fech!W12/RES_summary!W$19)</f>
        <v>21.174282174618504</v>
      </c>
      <c r="X12" s="72">
        <f>IF(RES_hh_fech!X12=0,0,RES_hh_fech!X12/RES_summary!X$19)</f>
        <v>20.163661528333545</v>
      </c>
      <c r="Y12" s="72">
        <f>IF(RES_hh_fech!Y12=0,0,RES_hh_fech!Y12/RES_summary!Y$19)</f>
        <v>19.541746548754947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124.30502353483996</v>
      </c>
      <c r="C13" s="74">
        <f>IF(RES_hh_fech!C13=0,0,RES_hh_fech!C13/RES_summary!C$19)</f>
        <v>144.63124666863618</v>
      </c>
      <c r="D13" s="74">
        <f>IF(RES_hh_fech!D13=0,0,RES_hh_fech!D13/RES_summary!D$19)</f>
        <v>119.08804232343917</v>
      </c>
      <c r="E13" s="74">
        <f>IF(RES_hh_fech!E13=0,0,RES_hh_fech!E13/RES_summary!E$19)</f>
        <v>134.57183647563227</v>
      </c>
      <c r="F13" s="74">
        <f>IF(RES_hh_fech!F13=0,0,RES_hh_fech!F13/RES_summary!F$19)</f>
        <v>143.16345979423411</v>
      </c>
      <c r="G13" s="74">
        <f>IF(RES_hh_fech!G13=0,0,RES_hh_fech!G13/RES_summary!G$19)</f>
        <v>135.79993240312416</v>
      </c>
      <c r="H13" s="74">
        <f>IF(RES_hh_fech!H13=0,0,RES_hh_fech!H13/RES_summary!H$19)</f>
        <v>151.86999538537643</v>
      </c>
      <c r="I13" s="74">
        <f>IF(RES_hh_fech!I13=0,0,RES_hh_fech!I13/RES_summary!I$19)</f>
        <v>134.52914720669651</v>
      </c>
      <c r="J13" s="74">
        <f>IF(RES_hh_fech!J13=0,0,RES_hh_fech!J13/RES_summary!J$19)</f>
        <v>147.04921247413139</v>
      </c>
      <c r="K13" s="74">
        <f>IF(RES_hh_fech!K13=0,0,RES_hh_fech!K13/RES_summary!K$19)</f>
        <v>111.67109309714084</v>
      </c>
      <c r="L13" s="74">
        <f>IF(RES_hh_fech!L13=0,0,RES_hh_fech!L13/RES_summary!L$19)</f>
        <v>135.36453933481297</v>
      </c>
      <c r="M13" s="74">
        <f>IF(RES_hh_fech!M13=0,0,RES_hh_fech!M13/RES_summary!M$19)</f>
        <v>119.20934348131421</v>
      </c>
      <c r="N13" s="74">
        <f>IF(RES_hh_fech!N13=0,0,RES_hh_fech!N13/RES_summary!N$19)</f>
        <v>107.96505770857863</v>
      </c>
      <c r="O13" s="74">
        <f>IF(RES_hh_fech!O13=0,0,RES_hh_fech!O13/RES_summary!O$19)</f>
        <v>102.44225575753453</v>
      </c>
      <c r="P13" s="74">
        <f>IF(RES_hh_fech!P13=0,0,RES_hh_fech!P13/RES_summary!P$19)</f>
        <v>91.626017233828534</v>
      </c>
      <c r="Q13" s="74">
        <f>IF(RES_hh_fech!Q13=0,0,RES_hh_fech!Q13/RES_summary!Q$19)</f>
        <v>97.909810036581177</v>
      </c>
      <c r="R13" s="74">
        <f>IF(RES_hh_fech!R13=0,0,RES_hh_fech!R13/RES_summary!R$19)</f>
        <v>95.649506340260871</v>
      </c>
      <c r="S13" s="74">
        <f>IF(RES_hh_fech!S13=0,0,RES_hh_fech!S13/RES_summary!S$19)</f>
        <v>97.238539553086952</v>
      </c>
      <c r="T13" s="74">
        <f>IF(RES_hh_fech!T13=0,0,RES_hh_fech!T13/RES_summary!T$19)</f>
        <v>103.58937012746672</v>
      </c>
      <c r="U13" s="74">
        <f>IF(RES_hh_fech!U13=0,0,RES_hh_fech!U13/RES_summary!U$19)</f>
        <v>96.694297705155719</v>
      </c>
      <c r="V13" s="74">
        <f>IF(RES_hh_fech!V13=0,0,RES_hh_fech!V13/RES_summary!V$19)</f>
        <v>108.49420309179769</v>
      </c>
      <c r="W13" s="74">
        <f>IF(RES_hh_fech!W13=0,0,RES_hh_fech!W13/RES_summary!W$19)</f>
        <v>100.88120786306196</v>
      </c>
      <c r="X13" s="74">
        <f>IF(RES_hh_fech!X13=0,0,RES_hh_fech!X13/RES_summary!X$19)</f>
        <v>85.041385238828539</v>
      </c>
      <c r="Y13" s="74">
        <f>IF(RES_hh_fech!Y13=0,0,RES_hh_fech!Y13/RES_summary!Y$19)</f>
        <v>75.590022642729267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1.6870742792712532</v>
      </c>
      <c r="C14" s="76">
        <f>IF(RES_hh_fech!C14=0,0,RES_hh_fech!C14/RES_summary!C$19)</f>
        <v>1.7560221505171729</v>
      </c>
      <c r="D14" s="76">
        <f>IF(RES_hh_fech!D14=0,0,RES_hh_fech!D14/RES_summary!D$19)</f>
        <v>1.690586993933211</v>
      </c>
      <c r="E14" s="76">
        <f>IF(RES_hh_fech!E14=0,0,RES_hh_fech!E14/RES_summary!E$19)</f>
        <v>1.7510684398006318</v>
      </c>
      <c r="F14" s="76">
        <f>IF(RES_hh_fech!F14=0,0,RES_hh_fech!F14/RES_summary!F$19)</f>
        <v>1.7839978705112804</v>
      </c>
      <c r="G14" s="76">
        <f>IF(RES_hh_fech!G14=0,0,RES_hh_fech!G14/RES_summary!G$19)</f>
        <v>1.8388313476285618</v>
      </c>
      <c r="H14" s="76">
        <f>IF(RES_hh_fech!H14=0,0,RES_hh_fech!H14/RES_summary!H$19)</f>
        <v>1.7845353269990092</v>
      </c>
      <c r="I14" s="76">
        <f>IF(RES_hh_fech!I14=0,0,RES_hh_fech!I14/RES_summary!I$19)</f>
        <v>1.6719366913575129</v>
      </c>
      <c r="J14" s="76">
        <f>IF(RES_hh_fech!J14=0,0,RES_hh_fech!J14/RES_summary!J$19)</f>
        <v>1.7951456191762014</v>
      </c>
      <c r="K14" s="76">
        <f>IF(RES_hh_fech!K14=0,0,RES_hh_fech!K14/RES_summary!K$19)</f>
        <v>1.6558946338051184</v>
      </c>
      <c r="L14" s="76">
        <f>IF(RES_hh_fech!L14=0,0,RES_hh_fech!L14/RES_summary!L$19)</f>
        <v>1.7255040394073744</v>
      </c>
      <c r="M14" s="76">
        <f>IF(RES_hh_fech!M14=0,0,RES_hh_fech!M14/RES_summary!M$19)</f>
        <v>1.4151909096255473</v>
      </c>
      <c r="N14" s="76">
        <f>IF(RES_hh_fech!N14=0,0,RES_hh_fech!N14/RES_summary!N$19)</f>
        <v>1.302497036483917</v>
      </c>
      <c r="O14" s="76">
        <f>IF(RES_hh_fech!O14=0,0,RES_hh_fech!O14/RES_summary!O$19)</f>
        <v>1.2462794567764142</v>
      </c>
      <c r="P14" s="76">
        <f>IF(RES_hh_fech!P14=0,0,RES_hh_fech!P14/RES_summary!P$19)</f>
        <v>1.055428713091396</v>
      </c>
      <c r="Q14" s="76">
        <f>IF(RES_hh_fech!Q14=0,0,RES_hh_fech!Q14/RES_summary!Q$19)</f>
        <v>1.1602696604641332</v>
      </c>
      <c r="R14" s="76">
        <f>IF(RES_hh_fech!R14=0,0,RES_hh_fech!R14/RES_summary!R$19)</f>
        <v>1.2200597265827759</v>
      </c>
      <c r="S14" s="76">
        <f>IF(RES_hh_fech!S14=0,0,RES_hh_fech!S14/RES_summary!S$19)</f>
        <v>1.1751894283227655</v>
      </c>
      <c r="T14" s="76">
        <f>IF(RES_hh_fech!T14=0,0,RES_hh_fech!T14/RES_summary!T$19)</f>
        <v>1.3012079629939262</v>
      </c>
      <c r="U14" s="76">
        <f>IF(RES_hh_fech!U14=0,0,RES_hh_fech!U14/RES_summary!U$19)</f>
        <v>1.2636015730927774</v>
      </c>
      <c r="V14" s="76">
        <f>IF(RES_hh_fech!V14=0,0,RES_hh_fech!V14/RES_summary!V$19)</f>
        <v>1.3962919256850377</v>
      </c>
      <c r="W14" s="76">
        <f>IF(RES_hh_fech!W14=0,0,RES_hh_fech!W14/RES_summary!W$19)</f>
        <v>1.347441003065547</v>
      </c>
      <c r="X14" s="76">
        <f>IF(RES_hh_fech!X14=0,0,RES_hh_fech!X14/RES_summary!X$19)</f>
        <v>1.1676860368567232</v>
      </c>
      <c r="Y14" s="76">
        <f>IF(RES_hh_fech!Y14=0,0,RES_hh_fech!Y14/RES_summary!Y$19)</f>
        <v>1.0404123203915532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8.8498234903043385E-3</v>
      </c>
      <c r="C15" s="69">
        <f>IF(RES_hh_fech!C15=0,0,RES_hh_fech!C15/RES_summary!C$19)</f>
        <v>7.9829898563614794E-3</v>
      </c>
      <c r="D15" s="69">
        <f>IF(RES_hh_fech!D15=0,0,RES_hh_fech!D15/RES_summary!D$19)</f>
        <v>8.9514400399164726E-3</v>
      </c>
      <c r="E15" s="69">
        <f>IF(RES_hh_fech!E15=0,0,RES_hh_fech!E15/RES_summary!E$19)</f>
        <v>8.9418443343725756E-3</v>
      </c>
      <c r="F15" s="69">
        <f>IF(RES_hh_fech!F15=0,0,RES_hh_fech!F15/RES_summary!F$19)</f>
        <v>9.2396431095902471E-3</v>
      </c>
      <c r="G15" s="69">
        <f>IF(RES_hh_fech!G15=0,0,RES_hh_fech!G15/RES_summary!G$19)</f>
        <v>9.4075745854058854E-3</v>
      </c>
      <c r="H15" s="69">
        <f>IF(RES_hh_fech!H15=0,0,RES_hh_fech!H15/RES_summary!H$19)</f>
        <v>1.130906788714147E-2</v>
      </c>
      <c r="I15" s="69">
        <f>IF(RES_hh_fech!I15=0,0,RES_hh_fech!I15/RES_summary!I$19)</f>
        <v>1.2627975129510329E-2</v>
      </c>
      <c r="J15" s="69">
        <f>IF(RES_hh_fech!J15=0,0,RES_hh_fech!J15/RES_summary!J$19)</f>
        <v>1.3496692565928496E-2</v>
      </c>
      <c r="K15" s="69">
        <f>IF(RES_hh_fech!K15=0,0,RES_hh_fech!K15/RES_summary!K$19)</f>
        <v>1.3789812260879998E-2</v>
      </c>
      <c r="L15" s="69">
        <f>IF(RES_hh_fech!L15=0,0,RES_hh_fech!L15/RES_summary!L$19)</f>
        <v>1.4993477709814384E-2</v>
      </c>
      <c r="M15" s="69">
        <f>IF(RES_hh_fech!M15=0,0,RES_hh_fech!M15/RES_summary!M$19)</f>
        <v>1.4785960296752238E-2</v>
      </c>
      <c r="N15" s="69">
        <f>IF(RES_hh_fech!N15=0,0,RES_hh_fech!N15/RES_summary!N$19)</f>
        <v>1.6358573377941787E-2</v>
      </c>
      <c r="O15" s="69">
        <f>IF(RES_hh_fech!O15=0,0,RES_hh_fech!O15/RES_summary!O$19)</f>
        <v>1.5067416720559225E-2</v>
      </c>
      <c r="P15" s="69">
        <f>IF(RES_hh_fech!P15=0,0,RES_hh_fech!P15/RES_summary!P$19)</f>
        <v>1.6237783320822995E-2</v>
      </c>
      <c r="Q15" s="69">
        <f>IF(RES_hh_fech!Q15=0,0,RES_hh_fech!Q15/RES_summary!Q$19)</f>
        <v>1.5389557073228689E-2</v>
      </c>
      <c r="R15" s="69">
        <f>IF(RES_hh_fech!R15=0,0,RES_hh_fech!R15/RES_summary!R$19)</f>
        <v>1.4948225563706546E-2</v>
      </c>
      <c r="S15" s="69">
        <f>IF(RES_hh_fech!S15=0,0,RES_hh_fech!S15/RES_summary!S$19)</f>
        <v>1.4124774723055022E-2</v>
      </c>
      <c r="T15" s="69">
        <f>IF(RES_hh_fech!T15=0,0,RES_hh_fech!T15/RES_summary!T$19)</f>
        <v>1.35356632551246E-2</v>
      </c>
      <c r="U15" s="69">
        <f>IF(RES_hh_fech!U15=0,0,RES_hh_fech!U15/RES_summary!U$19)</f>
        <v>1.3377217923094232E-2</v>
      </c>
      <c r="V15" s="69">
        <f>IF(RES_hh_fech!V15=0,0,RES_hh_fech!V15/RES_summary!V$19)</f>
        <v>1.3365355819147736E-2</v>
      </c>
      <c r="W15" s="69">
        <f>IF(RES_hh_fech!W15=0,0,RES_hh_fech!W15/RES_summary!W$19)</f>
        <v>1.2490665161014308E-2</v>
      </c>
      <c r="X15" s="69">
        <f>IF(RES_hh_fech!X15=0,0,RES_hh_fech!X15/RES_summary!X$19)</f>
        <v>1.3365035716572183E-2</v>
      </c>
      <c r="Y15" s="69">
        <f>IF(RES_hh_fech!Y15=0,0,RES_hh_fech!Y15/RES_summary!Y$19)</f>
        <v>1.4364326590812279E-2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8.8498234903043385E-3</v>
      </c>
      <c r="C16" s="72">
        <f>IF(RES_hh_fech!C16=0,0,RES_hh_fech!C16/RES_summary!C$19)</f>
        <v>7.9829898563614794E-3</v>
      </c>
      <c r="D16" s="72">
        <f>IF(RES_hh_fech!D16=0,0,RES_hh_fech!D16/RES_summary!D$19)</f>
        <v>8.9514400399164726E-3</v>
      </c>
      <c r="E16" s="72">
        <f>IF(RES_hh_fech!E16=0,0,RES_hh_fech!E16/RES_summary!E$19)</f>
        <v>8.9418443343725756E-3</v>
      </c>
      <c r="F16" s="72">
        <f>IF(RES_hh_fech!F16=0,0,RES_hh_fech!F16/RES_summary!F$19)</f>
        <v>9.2396431095902471E-3</v>
      </c>
      <c r="G16" s="72">
        <f>IF(RES_hh_fech!G16=0,0,RES_hh_fech!G16/RES_summary!G$19)</f>
        <v>9.4075745854058854E-3</v>
      </c>
      <c r="H16" s="72">
        <f>IF(RES_hh_fech!H16=0,0,RES_hh_fech!H16/RES_summary!H$19)</f>
        <v>1.130906788714147E-2</v>
      </c>
      <c r="I16" s="72">
        <f>IF(RES_hh_fech!I16=0,0,RES_hh_fech!I16/RES_summary!I$19)</f>
        <v>1.2627975129510329E-2</v>
      </c>
      <c r="J16" s="72">
        <f>IF(RES_hh_fech!J16=0,0,RES_hh_fech!J16/RES_summary!J$19)</f>
        <v>1.3496692565928496E-2</v>
      </c>
      <c r="K16" s="72">
        <f>IF(RES_hh_fech!K16=0,0,RES_hh_fech!K16/RES_summary!K$19)</f>
        <v>1.3789812260879998E-2</v>
      </c>
      <c r="L16" s="72">
        <f>IF(RES_hh_fech!L16=0,0,RES_hh_fech!L16/RES_summary!L$19)</f>
        <v>1.4993477709814384E-2</v>
      </c>
      <c r="M16" s="72">
        <f>IF(RES_hh_fech!M16=0,0,RES_hh_fech!M16/RES_summary!M$19)</f>
        <v>1.4785960296752238E-2</v>
      </c>
      <c r="N16" s="72">
        <f>IF(RES_hh_fech!N16=0,0,RES_hh_fech!N16/RES_summary!N$19)</f>
        <v>1.6358573377941787E-2</v>
      </c>
      <c r="O16" s="72">
        <f>IF(RES_hh_fech!O16=0,0,RES_hh_fech!O16/RES_summary!O$19)</f>
        <v>1.5067416720559225E-2</v>
      </c>
      <c r="P16" s="72">
        <f>IF(RES_hh_fech!P16=0,0,RES_hh_fech!P16/RES_summary!P$19)</f>
        <v>1.6237783320822995E-2</v>
      </c>
      <c r="Q16" s="72">
        <f>IF(RES_hh_fech!Q16=0,0,RES_hh_fech!Q16/RES_summary!Q$19)</f>
        <v>1.5389557073228689E-2</v>
      </c>
      <c r="R16" s="72">
        <f>IF(RES_hh_fech!R16=0,0,RES_hh_fech!R16/RES_summary!R$19)</f>
        <v>1.4948225563706546E-2</v>
      </c>
      <c r="S16" s="72">
        <f>IF(RES_hh_fech!S16=0,0,RES_hh_fech!S16/RES_summary!S$19)</f>
        <v>1.4124774723055022E-2</v>
      </c>
      <c r="T16" s="72">
        <f>IF(RES_hh_fech!T16=0,0,RES_hh_fech!T16/RES_summary!T$19)</f>
        <v>1.35356632551246E-2</v>
      </c>
      <c r="U16" s="72">
        <f>IF(RES_hh_fech!U16=0,0,RES_hh_fech!U16/RES_summary!U$19)</f>
        <v>1.3377217923094232E-2</v>
      </c>
      <c r="V16" s="72">
        <f>IF(RES_hh_fech!V16=0,0,RES_hh_fech!V16/RES_summary!V$19)</f>
        <v>1.3365355819147736E-2</v>
      </c>
      <c r="W16" s="72">
        <f>IF(RES_hh_fech!W16=0,0,RES_hh_fech!W16/RES_summary!W$19)</f>
        <v>1.2490665161014308E-2</v>
      </c>
      <c r="X16" s="72">
        <f>IF(RES_hh_fech!X16=0,0,RES_hh_fech!X16/RES_summary!X$19)</f>
        <v>1.3365035716572183E-2</v>
      </c>
      <c r="Y16" s="72">
        <f>IF(RES_hh_fech!Y16=0,0,RES_hh_fech!Y16/RES_summary!Y$19)</f>
        <v>1.4364326590812279E-2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33.043486368128868</v>
      </c>
      <c r="C17" s="69">
        <f>IF(RES_hh_fech!C17=0,0,RES_hh_fech!C17/RES_summary!C$19)</f>
        <v>32.023774425950315</v>
      </c>
      <c r="D17" s="69">
        <f>IF(RES_hh_fech!D17=0,0,RES_hh_fech!D17/RES_summary!D$19)</f>
        <v>31.455234879025838</v>
      </c>
      <c r="E17" s="69">
        <f>IF(RES_hh_fech!E17=0,0,RES_hh_fech!E17/RES_summary!E$19)</f>
        <v>29.622574543738978</v>
      </c>
      <c r="F17" s="69">
        <f>IF(RES_hh_fech!F17=0,0,RES_hh_fech!F17/RES_summary!F$19)</f>
        <v>29.836979124069764</v>
      </c>
      <c r="G17" s="69">
        <f>IF(RES_hh_fech!G17=0,0,RES_hh_fech!G17/RES_summary!G$19)</f>
        <v>28.108813934344266</v>
      </c>
      <c r="H17" s="69">
        <f>IF(RES_hh_fech!H17=0,0,RES_hh_fech!H17/RES_summary!H$19)</f>
        <v>27.087212600723728</v>
      </c>
      <c r="I17" s="69">
        <f>IF(RES_hh_fech!I17=0,0,RES_hh_fech!I17/RES_summary!I$19)</f>
        <v>26.998120000958966</v>
      </c>
      <c r="J17" s="69">
        <f>IF(RES_hh_fech!J17=0,0,RES_hh_fech!J17/RES_summary!J$19)</f>
        <v>27.807075855391119</v>
      </c>
      <c r="K17" s="69">
        <f>IF(RES_hh_fech!K17=0,0,RES_hh_fech!K17/RES_summary!K$19)</f>
        <v>28.229771243215598</v>
      </c>
      <c r="L17" s="69">
        <f>IF(RES_hh_fech!L17=0,0,RES_hh_fech!L17/RES_summary!L$19)</f>
        <v>27.744800753374804</v>
      </c>
      <c r="M17" s="69">
        <f>IF(RES_hh_fech!M17=0,0,RES_hh_fech!M17/RES_summary!M$19)</f>
        <v>28.071256839405564</v>
      </c>
      <c r="N17" s="69">
        <f>IF(RES_hh_fech!N17=0,0,RES_hh_fech!N17/RES_summary!N$19)</f>
        <v>28.644480698893396</v>
      </c>
      <c r="O17" s="69">
        <f>IF(RES_hh_fech!O17=0,0,RES_hh_fech!O17/RES_summary!O$19)</f>
        <v>27.571405050929066</v>
      </c>
      <c r="P17" s="69">
        <f>IF(RES_hh_fech!P17=0,0,RES_hh_fech!P17/RES_summary!P$19)</f>
        <v>26.516533433454949</v>
      </c>
      <c r="Q17" s="69">
        <f>IF(RES_hh_fech!Q17=0,0,RES_hh_fech!Q17/RES_summary!Q$19)</f>
        <v>26.730582933081703</v>
      </c>
      <c r="R17" s="69">
        <f>IF(RES_hh_fech!R17=0,0,RES_hh_fech!R17/RES_summary!R$19)</f>
        <v>27.469200570708022</v>
      </c>
      <c r="S17" s="69">
        <f>IF(RES_hh_fech!S17=0,0,RES_hh_fech!S17/RES_summary!S$19)</f>
        <v>27.726164638777632</v>
      </c>
      <c r="T17" s="69">
        <f>IF(RES_hh_fech!T17=0,0,RES_hh_fech!T17/RES_summary!T$19)</f>
        <v>28.06816632354834</v>
      </c>
      <c r="U17" s="69">
        <f>IF(RES_hh_fech!U17=0,0,RES_hh_fech!U17/RES_summary!U$19)</f>
        <v>27.280478544078296</v>
      </c>
      <c r="V17" s="69">
        <f>IF(RES_hh_fech!V17=0,0,RES_hh_fech!V17/RES_summary!V$19)</f>
        <v>28.768204748523459</v>
      </c>
      <c r="W17" s="69">
        <f>IF(RES_hh_fech!W17=0,0,RES_hh_fech!W17/RES_summary!W$19)</f>
        <v>26.968372963211763</v>
      </c>
      <c r="X17" s="69">
        <f>IF(RES_hh_fech!X17=0,0,RES_hh_fech!X17/RES_summary!X$19)</f>
        <v>24.309729004008581</v>
      </c>
      <c r="Y17" s="69">
        <f>IF(RES_hh_fech!Y17=0,0,RES_hh_fech!Y17/RES_summary!Y$19)</f>
        <v>22.473220518773804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30.900515652948599</v>
      </c>
      <c r="C18" s="72">
        <f>IF(RES_hh_fech!C18=0,0,RES_hh_fech!C18/RES_summary!C$19)</f>
        <v>28.028527681494111</v>
      </c>
      <c r="D18" s="72">
        <f>IF(RES_hh_fech!D18=0,0,RES_hh_fech!D18/RES_summary!D$19)</f>
        <v>29.070050736188954</v>
      </c>
      <c r="E18" s="72">
        <f>IF(RES_hh_fech!E18=0,0,RES_hh_fech!E18/RES_summary!E$19)</f>
        <v>26.34264721528638</v>
      </c>
      <c r="F18" s="72">
        <f>IF(RES_hh_fech!F18=0,0,RES_hh_fech!F18/RES_summary!F$19)</f>
        <v>26.285524532236288</v>
      </c>
      <c r="G18" s="72">
        <f>IF(RES_hh_fech!G18=0,0,RES_hh_fech!G18/RES_summary!G$19)</f>
        <v>25.560892326261623</v>
      </c>
      <c r="H18" s="72">
        <f>IF(RES_hh_fech!H18=0,0,RES_hh_fech!H18/RES_summary!H$19)</f>
        <v>24.231459957588523</v>
      </c>
      <c r="I18" s="72">
        <f>IF(RES_hh_fech!I18=0,0,RES_hh_fech!I18/RES_summary!I$19)</f>
        <v>24.065349069343604</v>
      </c>
      <c r="J18" s="72">
        <f>IF(RES_hh_fech!J18=0,0,RES_hh_fech!J18/RES_summary!J$19)</f>
        <v>24.18917971565304</v>
      </c>
      <c r="K18" s="72">
        <f>IF(RES_hh_fech!K18=0,0,RES_hh_fech!K18/RES_summary!K$19)</f>
        <v>27.540756937198665</v>
      </c>
      <c r="L18" s="72">
        <f>IF(RES_hh_fech!L18=0,0,RES_hh_fech!L18/RES_summary!L$19)</f>
        <v>24.202328456770214</v>
      </c>
      <c r="M18" s="72">
        <f>IF(RES_hh_fech!M18=0,0,RES_hh_fech!M18/RES_summary!M$19)</f>
        <v>24.536552476436285</v>
      </c>
      <c r="N18" s="72">
        <f>IF(RES_hh_fech!N18=0,0,RES_hh_fech!N18/RES_summary!N$19)</f>
        <v>24.592594417341395</v>
      </c>
      <c r="O18" s="72">
        <f>IF(RES_hh_fech!O18=0,0,RES_hh_fech!O18/RES_summary!O$19)</f>
        <v>24.26529894966475</v>
      </c>
      <c r="P18" s="72">
        <f>IF(RES_hh_fech!P18=0,0,RES_hh_fech!P18/RES_summary!P$19)</f>
        <v>24.049082597080719</v>
      </c>
      <c r="Q18" s="72">
        <f>IF(RES_hh_fech!Q18=0,0,RES_hh_fech!Q18/RES_summary!Q$19)</f>
        <v>24.118739308026559</v>
      </c>
      <c r="R18" s="72">
        <f>IF(RES_hh_fech!R18=0,0,RES_hh_fech!R18/RES_summary!R$19)</f>
        <v>25.43221663515509</v>
      </c>
      <c r="S18" s="72">
        <f>IF(RES_hh_fech!S18=0,0,RES_hh_fech!S18/RES_summary!S$19)</f>
        <v>24.553461237315346</v>
      </c>
      <c r="T18" s="72">
        <f>IF(RES_hh_fech!T18=0,0,RES_hh_fech!T18/RES_summary!T$19)</f>
        <v>25.947306047870281</v>
      </c>
      <c r="U18" s="72">
        <f>IF(RES_hh_fech!U18=0,0,RES_hh_fech!U18/RES_summary!U$19)</f>
        <v>25.179846496791402</v>
      </c>
      <c r="V18" s="72">
        <f>IF(RES_hh_fech!V18=0,0,RES_hh_fech!V18/RES_summary!V$19)</f>
        <v>26.956271646916392</v>
      </c>
      <c r="W18" s="72">
        <f>IF(RES_hh_fech!W18=0,0,RES_hh_fech!W18/RES_summary!W$19)</f>
        <v>25.987389347294055</v>
      </c>
      <c r="X18" s="72">
        <f>IF(RES_hh_fech!X18=0,0,RES_hh_fech!X18/RES_summary!X$19)</f>
        <v>23.43510991944607</v>
      </c>
      <c r="Y18" s="72">
        <f>IF(RES_hh_fech!Y18=0,0,RES_hh_fech!Y18/RES_summary!Y$19)</f>
        <v>20.56545609061968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32.774550486008771</v>
      </c>
      <c r="C19" s="72">
        <f>IF(RES_hh_fech!C19=0,0,RES_hh_fech!C19/RES_summary!C$19)</f>
        <v>31.572616749268775</v>
      </c>
      <c r="D19" s="72">
        <f>IF(RES_hh_fech!D19=0,0,RES_hh_fech!D19/RES_summary!D$19)</f>
        <v>30.459896425796508</v>
      </c>
      <c r="E19" s="72">
        <f>IF(RES_hh_fech!E19=0,0,RES_hh_fech!E19/RES_summary!E$19)</f>
        <v>29.246425174128056</v>
      </c>
      <c r="F19" s="72">
        <f>IF(RES_hh_fech!F19=0,0,RES_hh_fech!F19/RES_summary!F$19)</f>
        <v>28.429193253543737</v>
      </c>
      <c r="G19" s="72">
        <f>IF(RES_hh_fech!G19=0,0,RES_hh_fech!G19/RES_summary!G$19)</f>
        <v>27.554289809392102</v>
      </c>
      <c r="H19" s="72">
        <f>IF(RES_hh_fech!H19=0,0,RES_hh_fech!H19/RES_summary!H$19)</f>
        <v>26.922154839808236</v>
      </c>
      <c r="I19" s="72">
        <f>IF(RES_hh_fech!I19=0,0,RES_hh_fech!I19/RES_summary!I$19)</f>
        <v>26.994971847673288</v>
      </c>
      <c r="J19" s="72">
        <f>IF(RES_hh_fech!J19=0,0,RES_hh_fech!J19/RES_summary!J$19)</f>
        <v>26.814566720301798</v>
      </c>
      <c r="K19" s="72">
        <f>IF(RES_hh_fech!K19=0,0,RES_hh_fech!K19/RES_summary!K$19)</f>
        <v>26.857067960713692</v>
      </c>
      <c r="L19" s="72">
        <f>IF(RES_hh_fech!L19=0,0,RES_hh_fech!L19/RES_summary!L$19)</f>
        <v>26.835263200742045</v>
      </c>
      <c r="M19" s="72">
        <f>IF(RES_hh_fech!M19=0,0,RES_hh_fech!M19/RES_summary!M$19)</f>
        <v>28.360628178260235</v>
      </c>
      <c r="N19" s="72">
        <f>IF(RES_hh_fech!N19=0,0,RES_hh_fech!N19/RES_summary!N$19)</f>
        <v>26.158952042882802</v>
      </c>
      <c r="O19" s="72">
        <f>IF(RES_hh_fech!O19=0,0,RES_hh_fech!O19/RES_summary!O$19)</f>
        <v>28.577150100308234</v>
      </c>
      <c r="P19" s="72">
        <f>IF(RES_hh_fech!P19=0,0,RES_hh_fech!P19/RES_summary!P$19)</f>
        <v>25.892343671953292</v>
      </c>
      <c r="Q19" s="72">
        <f>IF(RES_hh_fech!Q19=0,0,RES_hh_fech!Q19/RES_summary!Q$19)</f>
        <v>23.062911224487689</v>
      </c>
      <c r="R19" s="72">
        <f>IF(RES_hh_fech!R19=0,0,RES_hh_fech!R19/RES_summary!R$19)</f>
        <v>26.985259841365515</v>
      </c>
      <c r="S19" s="72">
        <f>IF(RES_hh_fech!S19=0,0,RES_hh_fech!S19/RES_summary!S$19)</f>
        <v>26.398835122297537</v>
      </c>
      <c r="T19" s="72">
        <f>IF(RES_hh_fech!T19=0,0,RES_hh_fech!T19/RES_summary!T$19)</f>
        <v>26.550447999844994</v>
      </c>
      <c r="U19" s="72">
        <f>IF(RES_hh_fech!U19=0,0,RES_hh_fech!U19/RES_summary!U$19)</f>
        <v>24.953896658464632</v>
      </c>
      <c r="V19" s="72">
        <f>IF(RES_hh_fech!V19=0,0,RES_hh_fech!V19/RES_summary!V$19)</f>
        <v>27.073681878220814</v>
      </c>
      <c r="W19" s="72">
        <f>IF(RES_hh_fech!W19=0,0,RES_hh_fech!W19/RES_summary!W$19)</f>
        <v>22.938405641167602</v>
      </c>
      <c r="X19" s="72">
        <f>IF(RES_hh_fech!X19=0,0,RES_hh_fech!X19/RES_summary!X$19)</f>
        <v>21.959409707615517</v>
      </c>
      <c r="Y19" s="72">
        <f>IF(RES_hh_fech!Y19=0,0,RES_hh_fech!Y19/RES_summary!Y$19)</f>
        <v>22.141259927215849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36.112778672704636</v>
      </c>
      <c r="C20" s="72">
        <f>IF(RES_hh_fech!C20=0,0,RES_hh_fech!C20/RES_summary!C$19)</f>
        <v>35.250159217094136</v>
      </c>
      <c r="D20" s="72">
        <f>IF(RES_hh_fech!D20=0,0,RES_hh_fech!D20/RES_summary!D$19)</f>
        <v>34.831139956310892</v>
      </c>
      <c r="E20" s="72">
        <f>IF(RES_hh_fech!E20=0,0,RES_hh_fech!E20/RES_summary!E$19)</f>
        <v>32.645660761073323</v>
      </c>
      <c r="F20" s="72">
        <f>IF(RES_hh_fech!F20=0,0,RES_hh_fech!F20/RES_summary!F$19)</f>
        <v>32.557117604937666</v>
      </c>
      <c r="G20" s="72">
        <f>IF(RES_hh_fech!G20=0,0,RES_hh_fech!G20/RES_summary!G$19)</f>
        <v>31.152455543233859</v>
      </c>
      <c r="H20" s="72">
        <f>IF(RES_hh_fech!H20=0,0,RES_hh_fech!H20/RES_summary!H$19)</f>
        <v>29.490594307823272</v>
      </c>
      <c r="I20" s="72">
        <f>IF(RES_hh_fech!I20=0,0,RES_hh_fech!I20/RES_summary!I$19)</f>
        <v>29.859087020042459</v>
      </c>
      <c r="J20" s="72">
        <f>IF(RES_hh_fech!J20=0,0,RES_hh_fech!J20/RES_summary!J$19)</f>
        <v>30.652313050605272</v>
      </c>
      <c r="K20" s="72">
        <f>IF(RES_hh_fech!K20=0,0,RES_hh_fech!K20/RES_summary!K$19)</f>
        <v>31.024907952481293</v>
      </c>
      <c r="L20" s="72">
        <f>IF(RES_hh_fech!L20=0,0,RES_hh_fech!L20/RES_summary!L$19)</f>
        <v>30.174448525002692</v>
      </c>
      <c r="M20" s="72">
        <f>IF(RES_hh_fech!M20=0,0,RES_hh_fech!M20/RES_summary!M$19)</f>
        <v>31.867565787978677</v>
      </c>
      <c r="N20" s="72">
        <f>IF(RES_hh_fech!N20=0,0,RES_hh_fech!N20/RES_summary!N$19)</f>
        <v>32.138491103448978</v>
      </c>
      <c r="O20" s="72">
        <f>IF(RES_hh_fech!O20=0,0,RES_hh_fech!O20/RES_summary!O$19)</f>
        <v>30.365089337954458</v>
      </c>
      <c r="P20" s="72">
        <f>IF(RES_hh_fech!P20=0,0,RES_hh_fech!P20/RES_summary!P$19)</f>
        <v>28.996076691738274</v>
      </c>
      <c r="Q20" s="72">
        <f>IF(RES_hh_fech!Q20=0,0,RES_hh_fech!Q20/RES_summary!Q$19)</f>
        <v>29.726938746156328</v>
      </c>
      <c r="R20" s="72">
        <f>IF(RES_hh_fech!R20=0,0,RES_hh_fech!R20/RES_summary!R$19)</f>
        <v>30.408936657128169</v>
      </c>
      <c r="S20" s="72">
        <f>IF(RES_hh_fech!S20=0,0,RES_hh_fech!S20/RES_summary!S$19)</f>
        <v>30.548385185363177</v>
      </c>
      <c r="T20" s="72">
        <f>IF(RES_hh_fech!T20=0,0,RES_hh_fech!T20/RES_summary!T$19)</f>
        <v>30.279470146290777</v>
      </c>
      <c r="U20" s="72">
        <f>IF(RES_hh_fech!U20=0,0,RES_hh_fech!U20/RES_summary!U$19)</f>
        <v>29.114897764627802</v>
      </c>
      <c r="V20" s="72">
        <f>IF(RES_hh_fech!V20=0,0,RES_hh_fech!V20/RES_summary!V$19)</f>
        <v>31.677321928481934</v>
      </c>
      <c r="W20" s="72">
        <f>IF(RES_hh_fech!W20=0,0,RES_hh_fech!W20/RES_summary!W$19)</f>
        <v>28.954965062788109</v>
      </c>
      <c r="X20" s="72">
        <f>IF(RES_hh_fech!X20=0,0,RES_hh_fech!X20/RES_summary!X$19)</f>
        <v>24.980369902446114</v>
      </c>
      <c r="Y20" s="72">
        <f>IF(RES_hh_fech!Y20=0,0,RES_hh_fech!Y20/RES_summary!Y$19)</f>
        <v>23.735315686395833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34.43133414589996</v>
      </c>
      <c r="C21" s="72">
        <f>IF(RES_hh_fech!C21=0,0,RES_hh_fech!C21/RES_summary!C$19)</f>
        <v>33.96068454635008</v>
      </c>
      <c r="D21" s="72">
        <f>IF(RES_hh_fech!D21=0,0,RES_hh_fech!D21/RES_summary!D$19)</f>
        <v>31.842875194858049</v>
      </c>
      <c r="E21" s="72">
        <f>IF(RES_hh_fech!E21=0,0,RES_hh_fech!E21/RES_summary!E$19)</f>
        <v>30.679442085569889</v>
      </c>
      <c r="F21" s="72">
        <f>IF(RES_hh_fech!F21=0,0,RES_hh_fech!F21/RES_summary!F$19)</f>
        <v>31.558742093747686</v>
      </c>
      <c r="G21" s="72">
        <f>IF(RES_hh_fech!G21=0,0,RES_hh_fech!G21/RES_summary!G$19)</f>
        <v>28.344587017354137</v>
      </c>
      <c r="H21" s="72">
        <f>IF(RES_hh_fech!H21=0,0,RES_hh_fech!H21/RES_summary!H$19)</f>
        <v>27.815766552320802</v>
      </c>
      <c r="I21" s="72">
        <f>IF(RES_hh_fech!I21=0,0,RES_hh_fech!I21/RES_summary!I$19)</f>
        <v>26.81415776066526</v>
      </c>
      <c r="J21" s="72">
        <f>IF(RES_hh_fech!J21=0,0,RES_hh_fech!J21/RES_summary!J$19)</f>
        <v>28.157002786135099</v>
      </c>
      <c r="K21" s="72">
        <f>IF(RES_hh_fech!K21=0,0,RES_hh_fech!K21/RES_summary!K$19)</f>
        <v>27.819984748683126</v>
      </c>
      <c r="L21" s="72">
        <f>IF(RES_hh_fech!L21=0,0,RES_hh_fech!L21/RES_summary!L$19)</f>
        <v>28.78575765531799</v>
      </c>
      <c r="M21" s="72">
        <f>IF(RES_hh_fech!M21=0,0,RES_hh_fech!M21/RES_summary!M$19)</f>
        <v>26.233323681750768</v>
      </c>
      <c r="N21" s="72">
        <f>IF(RES_hh_fech!N21=0,0,RES_hh_fech!N21/RES_summary!N$19)</f>
        <v>28.533495736810792</v>
      </c>
      <c r="O21" s="72">
        <f>IF(RES_hh_fech!O21=0,0,RES_hh_fech!O21/RES_summary!O$19)</f>
        <v>27.750493093518525</v>
      </c>
      <c r="P21" s="72">
        <f>IF(RES_hh_fech!P21=0,0,RES_hh_fech!P21/RES_summary!P$19)</f>
        <v>26.320165498395738</v>
      </c>
      <c r="Q21" s="72">
        <f>IF(RES_hh_fech!Q21=0,0,RES_hh_fech!Q21/RES_summary!Q$19)</f>
        <v>26.008883367903213</v>
      </c>
      <c r="R21" s="72">
        <f>IF(RES_hh_fech!R21=0,0,RES_hh_fech!R21/RES_summary!R$19)</f>
        <v>26.387760460814704</v>
      </c>
      <c r="S21" s="72">
        <f>IF(RES_hh_fech!S21=0,0,RES_hh_fech!S21/RES_summary!S$19)</f>
        <v>26.943837702267356</v>
      </c>
      <c r="T21" s="72">
        <f>IF(RES_hh_fech!T21=0,0,RES_hh_fech!T21/RES_summary!T$19)</f>
        <v>27.619324755669989</v>
      </c>
      <c r="U21" s="72">
        <f>IF(RES_hh_fech!U21=0,0,RES_hh_fech!U21/RES_summary!U$19)</f>
        <v>27.213174039318965</v>
      </c>
      <c r="V21" s="72">
        <f>IF(RES_hh_fech!V21=0,0,RES_hh_fech!V21/RES_summary!V$19)</f>
        <v>26.774879313823366</v>
      </c>
      <c r="W21" s="72">
        <f>IF(RES_hh_fech!W21=0,0,RES_hh_fech!W21/RES_summary!W$19)</f>
        <v>26.149947734076378</v>
      </c>
      <c r="X21" s="72">
        <f>IF(RES_hh_fech!X21=0,0,RES_hh_fech!X21/RES_summary!X$19)</f>
        <v>24.847629175882332</v>
      </c>
      <c r="Y21" s="72">
        <f>IF(RES_hh_fech!Y21=0,0,RES_hh_fech!Y21/RES_summary!Y$19)</f>
        <v>21.600322899472964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41.396608980070901</v>
      </c>
      <c r="C22" s="72">
        <f>IF(RES_hh_fech!C22=0,0,RES_hh_fech!C22/RES_summary!C$19)</f>
        <v>37.468494913834533</v>
      </c>
      <c r="D22" s="72">
        <f>IF(RES_hh_fech!D22=0,0,RES_hh_fech!D22/RES_summary!D$19)</f>
        <v>38.655488621129443</v>
      </c>
      <c r="E22" s="72">
        <f>IF(RES_hh_fech!E22=0,0,RES_hh_fech!E22/RES_summary!E$19)</f>
        <v>34.297004468124413</v>
      </c>
      <c r="F22" s="72">
        <f>IF(RES_hh_fech!F22=0,0,RES_hh_fech!F22/RES_summary!F$19)</f>
        <v>32.974263398313013</v>
      </c>
      <c r="G22" s="72">
        <f>IF(RES_hh_fech!G22=0,0,RES_hh_fech!G22/RES_summary!G$19)</f>
        <v>29.262010926933989</v>
      </c>
      <c r="H22" s="72">
        <f>IF(RES_hh_fech!H22=0,0,RES_hh_fech!H22/RES_summary!H$19)</f>
        <v>26.327820254485662</v>
      </c>
      <c r="I22" s="72">
        <f>IF(RES_hh_fech!I22=0,0,RES_hh_fech!I22/RES_summary!I$19)</f>
        <v>31.085598810293565</v>
      </c>
      <c r="J22" s="72">
        <f>IF(RES_hh_fech!J22=0,0,RES_hh_fech!J22/RES_summary!J$19)</f>
        <v>23.802589246245894</v>
      </c>
      <c r="K22" s="72">
        <f>IF(RES_hh_fech!K22=0,0,RES_hh_fech!K22/RES_summary!K$19)</f>
        <v>28.99991027344587</v>
      </c>
      <c r="L22" s="72">
        <f>IF(RES_hh_fech!L22=0,0,RES_hh_fech!L22/RES_summary!L$19)</f>
        <v>25.184821658876736</v>
      </c>
      <c r="M22" s="72">
        <f>IF(RES_hh_fech!M22=0,0,RES_hh_fech!M22/RES_summary!M$19)</f>
        <v>23.684805426272888</v>
      </c>
      <c r="N22" s="72">
        <f>IF(RES_hh_fech!N22=0,0,RES_hh_fech!N22/RES_summary!N$19)</f>
        <v>26.481051761850637</v>
      </c>
      <c r="O22" s="72">
        <f>IF(RES_hh_fech!O22=0,0,RES_hh_fech!O22/RES_summary!O$19)</f>
        <v>24.292663626097465</v>
      </c>
      <c r="P22" s="72">
        <f>IF(RES_hh_fech!P22=0,0,RES_hh_fech!P22/RES_summary!P$19)</f>
        <v>22.533153182225409</v>
      </c>
      <c r="Q22" s="72">
        <f>IF(RES_hh_fech!Q22=0,0,RES_hh_fech!Q22/RES_summary!Q$19)</f>
        <v>25.489066468871197</v>
      </c>
      <c r="R22" s="72">
        <f>IF(RES_hh_fech!R22=0,0,RES_hh_fech!R22/RES_summary!R$19)</f>
        <v>25.949650520531087</v>
      </c>
      <c r="S22" s="72">
        <f>IF(RES_hh_fech!S22=0,0,RES_hh_fech!S22/RES_summary!S$19)</f>
        <v>24.470853832329581</v>
      </c>
      <c r="T22" s="72">
        <f>IF(RES_hh_fech!T22=0,0,RES_hh_fech!T22/RES_summary!T$19)</f>
        <v>25.97905502063912</v>
      </c>
      <c r="U22" s="72">
        <f>IF(RES_hh_fech!U22=0,0,RES_hh_fech!U22/RES_summary!U$19)</f>
        <v>24.411757317348204</v>
      </c>
      <c r="V22" s="72">
        <f>IF(RES_hh_fech!V22=0,0,RES_hh_fech!V22/RES_summary!V$19)</f>
        <v>24.742274734586893</v>
      </c>
      <c r="W22" s="72">
        <f>IF(RES_hh_fech!W22=0,0,RES_hh_fech!W22/RES_summary!W$19)</f>
        <v>24.928448558097397</v>
      </c>
      <c r="X22" s="72">
        <f>IF(RES_hh_fech!X22=0,0,RES_hh_fech!X22/RES_summary!X$19)</f>
        <v>22.927818339311209</v>
      </c>
      <c r="Y22" s="72">
        <f>IF(RES_hh_fech!Y22=0,0,RES_hh_fech!Y22/RES_summary!Y$19)</f>
        <v>21.887545041136367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X24" s="72">
        <f>IF(RES_hh_fech!X24=0,0,RES_hh_fech!X24/RES_summary!X$19)</f>
        <v>0</v>
      </c>
      <c r="Y24" s="72">
        <f>IF(RES_hh_fech!Y24=0,0,RES_hh_fech!Y24/RES_summary!Y$19)</f>
        <v>0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29.026422468716859</v>
      </c>
      <c r="C25" s="74">
        <f>IF(RES_hh_fech!C25=0,0,RES_hh_fech!C25/RES_summary!C$19)</f>
        <v>28.144217159383167</v>
      </c>
      <c r="D25" s="74">
        <f>IF(RES_hh_fech!D25=0,0,RES_hh_fech!D25/RES_summary!D$19)</f>
        <v>27.06690489409285</v>
      </c>
      <c r="E25" s="74">
        <f>IF(RES_hh_fech!E25=0,0,RES_hh_fech!E25/RES_summary!E$19)</f>
        <v>25.465164452615973</v>
      </c>
      <c r="F25" s="74">
        <f>IF(RES_hh_fech!F25=0,0,RES_hh_fech!F25/RES_summary!F$19)</f>
        <v>25.757093819554076</v>
      </c>
      <c r="G25" s="74">
        <f>IF(RES_hh_fech!G25=0,0,RES_hh_fech!G25/RES_summary!G$19)</f>
        <v>23.997066561225477</v>
      </c>
      <c r="H25" s="74">
        <f>IF(RES_hh_fech!H25=0,0,RES_hh_fech!H25/RES_summary!H$19)</f>
        <v>23.791584043172847</v>
      </c>
      <c r="I25" s="74">
        <f>IF(RES_hh_fech!I25=0,0,RES_hh_fech!I25/RES_summary!I$19)</f>
        <v>23.259301936487201</v>
      </c>
      <c r="J25" s="74">
        <f>IF(RES_hh_fech!J25=0,0,RES_hh_fech!J25/RES_summary!J$19)</f>
        <v>23.519886503053026</v>
      </c>
      <c r="K25" s="74">
        <f>IF(RES_hh_fech!K25=0,0,RES_hh_fech!K25/RES_summary!K$19)</f>
        <v>22.518685198608413</v>
      </c>
      <c r="L25" s="74">
        <f>IF(RES_hh_fech!L25=0,0,RES_hh_fech!L25/RES_summary!L$19)</f>
        <v>22.159634053109002</v>
      </c>
      <c r="M25" s="74">
        <f>IF(RES_hh_fech!M25=0,0,RES_hh_fech!M25/RES_summary!M$19)</f>
        <v>22.425302592867084</v>
      </c>
      <c r="N25" s="74">
        <f>IF(RES_hh_fech!N25=0,0,RES_hh_fech!N25/RES_summary!N$19)</f>
        <v>22.266844922063868</v>
      </c>
      <c r="O25" s="74">
        <f>IF(RES_hh_fech!O25=0,0,RES_hh_fech!O25/RES_summary!O$19)</f>
        <v>21.666129028485361</v>
      </c>
      <c r="P25" s="74">
        <f>IF(RES_hh_fech!P25=0,0,RES_hh_fech!P25/RES_summary!P$19)</f>
        <v>21.229209261214127</v>
      </c>
      <c r="Q25" s="74">
        <f>IF(RES_hh_fech!Q25=0,0,RES_hh_fech!Q25/RES_summary!Q$19)</f>
        <v>20.929591634678495</v>
      </c>
      <c r="R25" s="74">
        <f>IF(RES_hh_fech!R25=0,0,RES_hh_fech!R25/RES_summary!R$19)</f>
        <v>21.175270418665743</v>
      </c>
      <c r="S25" s="74">
        <f>IF(RES_hh_fech!S25=0,0,RES_hh_fech!S25/RES_summary!S$19)</f>
        <v>21.45687936278722</v>
      </c>
      <c r="T25" s="74">
        <f>IF(RES_hh_fech!T25=0,0,RES_hh_fech!T25/RES_summary!T$19)</f>
        <v>21.821795928553165</v>
      </c>
      <c r="U25" s="74">
        <f>IF(RES_hh_fech!U25=0,0,RES_hh_fech!U25/RES_summary!U$19)</f>
        <v>21.344312707871065</v>
      </c>
      <c r="V25" s="74">
        <f>IF(RES_hh_fech!V25=0,0,RES_hh_fech!V25/RES_summary!V$19)</f>
        <v>22.331949333243809</v>
      </c>
      <c r="W25" s="74">
        <f>IF(RES_hh_fech!W25=0,0,RES_hh_fech!W25/RES_summary!W$19)</f>
        <v>21.430780725915515</v>
      </c>
      <c r="X25" s="74">
        <f>IF(RES_hh_fech!X25=0,0,RES_hh_fech!X25/RES_summary!X$19)</f>
        <v>19.866871345389242</v>
      </c>
      <c r="Y25" s="74">
        <f>IF(RES_hh_fech!Y25=0,0,RES_hh_fech!Y25/RES_summary!Y$19)</f>
        <v>18.421556317158096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4.1342815131892081</v>
      </c>
      <c r="C26" s="77">
        <f>IF(RES_hh_fech!C26=0,0,RES_hh_fech!C26/RES_summary!C$19)</f>
        <v>4.0109664901337636</v>
      </c>
      <c r="D26" s="77">
        <f>IF(RES_hh_fech!D26=0,0,RES_hh_fech!D26/RES_summary!D$19)</f>
        <v>3.9571398034590639</v>
      </c>
      <c r="E26" s="77">
        <f>IF(RES_hh_fech!E26=0,0,RES_hh_fech!E26/RES_summary!E$19)</f>
        <v>3.7491962504430552</v>
      </c>
      <c r="F26" s="77">
        <f>IF(RES_hh_fech!F26=0,0,RES_hh_fech!F26/RES_summary!F$19)</f>
        <v>3.8104889798998367</v>
      </c>
      <c r="G26" s="77">
        <f>IF(RES_hh_fech!G26=0,0,RES_hh_fech!G26/RES_summary!G$19)</f>
        <v>3.6137381325394524</v>
      </c>
      <c r="H26" s="77">
        <f>IF(RES_hh_fech!H26=0,0,RES_hh_fech!H26/RES_summary!H$19)</f>
        <v>3.5179435727818724</v>
      </c>
      <c r="I26" s="77">
        <f>IF(RES_hh_fech!I26=0,0,RES_hh_fech!I26/RES_summary!I$19)</f>
        <v>3.5314017842286334</v>
      </c>
      <c r="J26" s="77">
        <f>IF(RES_hh_fech!J26=0,0,RES_hh_fech!J26/RES_summary!J$19)</f>
        <v>3.7725295243405346</v>
      </c>
      <c r="K26" s="77">
        <f>IF(RES_hh_fech!K26=0,0,RES_hh_fech!K26/RES_summary!K$19)</f>
        <v>3.7667527596958821</v>
      </c>
      <c r="L26" s="77">
        <f>IF(RES_hh_fech!L26=0,0,RES_hh_fech!L26/RES_summary!L$19)</f>
        <v>3.8086916710761072</v>
      </c>
      <c r="M26" s="77">
        <f>IF(RES_hh_fech!M26=0,0,RES_hh_fech!M26/RES_summary!M$19)</f>
        <v>3.8696439514142216</v>
      </c>
      <c r="N26" s="77">
        <f>IF(RES_hh_fech!N26=0,0,RES_hh_fech!N26/RES_summary!N$19)</f>
        <v>3.9514763748689203</v>
      </c>
      <c r="O26" s="77">
        <f>IF(RES_hh_fech!O26=0,0,RES_hh_fech!O26/RES_summary!O$19)</f>
        <v>3.9321833153689796</v>
      </c>
      <c r="P26" s="77">
        <f>IF(RES_hh_fech!P26=0,0,RES_hh_fech!P26/RES_summary!P$19)</f>
        <v>3.9238802152244516</v>
      </c>
      <c r="Q26" s="77">
        <f>IF(RES_hh_fech!Q26=0,0,RES_hh_fech!Q26/RES_summary!Q$19)</f>
        <v>3.9803936326338469</v>
      </c>
      <c r="R26" s="77">
        <f>IF(RES_hh_fech!R26=0,0,RES_hh_fech!R26/RES_summary!R$19)</f>
        <v>4.1495953236032923</v>
      </c>
      <c r="S26" s="77">
        <f>IF(RES_hh_fech!S26=0,0,RES_hh_fech!S26/RES_summary!S$19)</f>
        <v>4.2864669463865548</v>
      </c>
      <c r="T26" s="77">
        <f>IF(RES_hh_fech!T26=0,0,RES_hh_fech!T26/RES_summary!T$19)</f>
        <v>4.4854474825854789</v>
      </c>
      <c r="U26" s="77">
        <f>IF(RES_hh_fech!U26=0,0,RES_hh_fech!U26/RES_summary!U$19)</f>
        <v>4.5051011056224697</v>
      </c>
      <c r="V26" s="77">
        <f>IF(RES_hh_fech!V26=0,0,RES_hh_fech!V26/RES_summary!V$19)</f>
        <v>4.588492177315592</v>
      </c>
      <c r="W26" s="77">
        <f>IF(RES_hh_fech!W26=0,0,RES_hh_fech!W26/RES_summary!W$19)</f>
        <v>4.4682928569531999</v>
      </c>
      <c r="X26" s="77">
        <f>IF(RES_hh_fech!X26=0,0,RES_hh_fech!X26/RES_summary!X$19)</f>
        <v>4.4164595160752169</v>
      </c>
      <c r="Y26" s="77">
        <f>IF(RES_hh_fech!Y26=0,0,RES_hh_fech!Y26/RES_summary!Y$19)</f>
        <v>4.3484046564386096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4.7504320863198366</v>
      </c>
      <c r="C27" s="69">
        <f>IF(RES_hh_fech!C27=0,0,RES_hh_fech!C27/RES_summary!C$19)</f>
        <v>4.6455473063066339</v>
      </c>
      <c r="D27" s="69">
        <f>IF(RES_hh_fech!D27=0,0,RES_hh_fech!D27/RES_summary!D$19)</f>
        <v>4.558699198881472</v>
      </c>
      <c r="E27" s="69">
        <f>IF(RES_hh_fech!E27=0,0,RES_hh_fech!E27/RES_summary!E$19)</f>
        <v>4.5540135744122399</v>
      </c>
      <c r="F27" s="69">
        <f>IF(RES_hh_fech!F27=0,0,RES_hh_fech!F27/RES_summary!F$19)</f>
        <v>4.5330925022397199</v>
      </c>
      <c r="G27" s="69">
        <f>IF(RES_hh_fech!G27=0,0,RES_hh_fech!G27/RES_summary!G$19)</f>
        <v>4.3316924496370017</v>
      </c>
      <c r="H27" s="69">
        <f>IF(RES_hh_fech!H27=0,0,RES_hh_fech!H27/RES_summary!H$19)</f>
        <v>4.2189715690074063</v>
      </c>
      <c r="I27" s="69">
        <f>IF(RES_hh_fech!I27=0,0,RES_hh_fech!I27/RES_summary!I$19)</f>
        <v>4.2047303031152019</v>
      </c>
      <c r="J27" s="69">
        <f>IF(RES_hh_fech!J27=0,0,RES_hh_fech!J27/RES_summary!J$19)</f>
        <v>4.0535372247067514</v>
      </c>
      <c r="K27" s="69">
        <f>IF(RES_hh_fech!K27=0,0,RES_hh_fech!K27/RES_summary!K$19)</f>
        <v>3.9754349801912001</v>
      </c>
      <c r="L27" s="69">
        <f>IF(RES_hh_fech!L27=0,0,RES_hh_fech!L27/RES_summary!L$19)</f>
        <v>3.9271736804643216</v>
      </c>
      <c r="M27" s="69">
        <f>IF(RES_hh_fech!M27=0,0,RES_hh_fech!M27/RES_summary!M$19)</f>
        <v>3.9536095145157648</v>
      </c>
      <c r="N27" s="69">
        <f>IF(RES_hh_fech!N27=0,0,RES_hh_fech!N27/RES_summary!N$19)</f>
        <v>3.9518128326083373</v>
      </c>
      <c r="O27" s="69">
        <f>IF(RES_hh_fech!O27=0,0,RES_hh_fech!O27/RES_summary!O$19)</f>
        <v>3.7965608929421739</v>
      </c>
      <c r="P27" s="69">
        <f>IF(RES_hh_fech!P27=0,0,RES_hh_fech!P27/RES_summary!P$19)</f>
        <v>3.8612150716863671</v>
      </c>
      <c r="Q27" s="69">
        <f>IF(RES_hh_fech!Q27=0,0,RES_hh_fech!Q27/RES_summary!Q$19)</f>
        <v>3.8818797556768416</v>
      </c>
      <c r="R27" s="69">
        <f>IF(RES_hh_fech!R27=0,0,RES_hh_fech!R27/RES_summary!R$19)</f>
        <v>3.8696720900694266</v>
      </c>
      <c r="S27" s="69">
        <f>IF(RES_hh_fech!S27=0,0,RES_hh_fech!S27/RES_summary!S$19)</f>
        <v>3.8600375908792333</v>
      </c>
      <c r="T27" s="69">
        <f>IF(RES_hh_fech!T27=0,0,RES_hh_fech!T27/RES_summary!T$19)</f>
        <v>3.8908426022559865</v>
      </c>
      <c r="U27" s="69">
        <f>IF(RES_hh_fech!U27=0,0,RES_hh_fech!U27/RES_summary!U$19)</f>
        <v>3.7792516727159158</v>
      </c>
      <c r="V27" s="69">
        <f>IF(RES_hh_fech!V27=0,0,RES_hh_fech!V27/RES_summary!V$19)</f>
        <v>3.9037271480901401</v>
      </c>
      <c r="W27" s="69">
        <f>IF(RES_hh_fech!W27=0,0,RES_hh_fech!W27/RES_summary!W$19)</f>
        <v>3.8515958166203044</v>
      </c>
      <c r="X27" s="69">
        <f>IF(RES_hh_fech!X27=0,0,RES_hh_fech!X27/RES_summary!X$19)</f>
        <v>3.4784021321469596</v>
      </c>
      <c r="Y27" s="69">
        <f>IF(RES_hh_fech!Y27=0,0,RES_hh_fech!Y27/RES_summary!Y$19)</f>
        <v>3.2248946877115152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5.8213344763976664</v>
      </c>
      <c r="C29" s="72">
        <f>IF(RES_hh_fech!C29=0,0,RES_hh_fech!C29/RES_summary!C$19)</f>
        <v>5.686436568821664</v>
      </c>
      <c r="D29" s="72">
        <f>IF(RES_hh_fech!D29=0,0,RES_hh_fech!D29/RES_summary!D$19)</f>
        <v>5.6088529794110498</v>
      </c>
      <c r="E29" s="72">
        <f>IF(RES_hh_fech!E29=0,0,RES_hh_fech!E29/RES_summary!E$19)</f>
        <v>5.5726424978112039</v>
      </c>
      <c r="F29" s="72">
        <f>IF(RES_hh_fech!F29=0,0,RES_hh_fech!F29/RES_summary!F$19)</f>
        <v>5.3888960825201258</v>
      </c>
      <c r="G29" s="72">
        <f>IF(RES_hh_fech!G29=0,0,RES_hh_fech!G29/RES_summary!G$19)</f>
        <v>5.3768469088017374</v>
      </c>
      <c r="H29" s="72">
        <f>IF(RES_hh_fech!H29=0,0,RES_hh_fech!H29/RES_summary!H$19)</f>
        <v>5.1771388383557673</v>
      </c>
      <c r="I29" s="72">
        <f>IF(RES_hh_fech!I29=0,0,RES_hh_fech!I29/RES_summary!I$19)</f>
        <v>5.1708195964097401</v>
      </c>
      <c r="J29" s="72">
        <f>IF(RES_hh_fech!J29=0,0,RES_hh_fech!J29/RES_summary!J$19)</f>
        <v>5.0209600870090458</v>
      </c>
      <c r="K29" s="72">
        <f>IF(RES_hh_fech!K29=0,0,RES_hh_fech!K29/RES_summary!K$19)</f>
        <v>4.8042707537826468</v>
      </c>
      <c r="L29" s="72">
        <f>IF(RES_hh_fech!L29=0,0,RES_hh_fech!L29/RES_summary!L$19)</f>
        <v>4.8483101596486513</v>
      </c>
      <c r="M29" s="72">
        <f>IF(RES_hh_fech!M29=0,0,RES_hh_fech!M29/RES_summary!M$19)</f>
        <v>4.8557134474574655</v>
      </c>
      <c r="N29" s="72">
        <f>IF(RES_hh_fech!N29=0,0,RES_hh_fech!N29/RES_summary!N$19)</f>
        <v>4.832388849168388</v>
      </c>
      <c r="O29" s="72">
        <f>IF(RES_hh_fech!O29=0,0,RES_hh_fech!O29/RES_summary!O$19)</f>
        <v>4.8646132203729451</v>
      </c>
      <c r="P29" s="72">
        <f>IF(RES_hh_fech!P29=0,0,RES_hh_fech!P29/RES_summary!P$19)</f>
        <v>4.6344619877414495</v>
      </c>
      <c r="Q29" s="72">
        <f>IF(RES_hh_fech!Q29=0,0,RES_hh_fech!Q29/RES_summary!Q$19)</f>
        <v>4.344688696912117</v>
      </c>
      <c r="R29" s="72">
        <f>IF(RES_hh_fech!R29=0,0,RES_hh_fech!R29/RES_summary!R$19)</f>
        <v>5.0888457387065742</v>
      </c>
      <c r="S29" s="72">
        <f>IF(RES_hh_fech!S29=0,0,RES_hh_fech!S29/RES_summary!S$19)</f>
        <v>4.9891011254434598</v>
      </c>
      <c r="T29" s="72">
        <f>IF(RES_hh_fech!T29=0,0,RES_hh_fech!T29/RES_summary!T$19)</f>
        <v>5.2425659635053998</v>
      </c>
      <c r="U29" s="72">
        <f>IF(RES_hh_fech!U29=0,0,RES_hh_fech!U29/RES_summary!U$19)</f>
        <v>4.9836124308594281</v>
      </c>
      <c r="V29" s="72">
        <f>IF(RES_hh_fech!V29=0,0,RES_hh_fech!V29/RES_summary!V$19)</f>
        <v>5.5072953004265068</v>
      </c>
      <c r="W29" s="72">
        <f>IF(RES_hh_fech!W29=0,0,RES_hh_fech!W29/RES_summary!W$19)</f>
        <v>4.640601090200196</v>
      </c>
      <c r="X29" s="72">
        <f>IF(RES_hh_fech!X29=0,0,RES_hh_fech!X29/RES_summary!X$19)</f>
        <v>4.3944701657133898</v>
      </c>
      <c r="Y29" s="72">
        <f>IF(RES_hh_fech!Y29=0,0,RES_hh_fech!Y29/RES_summary!Y$19)</f>
        <v>4.5210585487836958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5.7103751851720101</v>
      </c>
      <c r="C30" s="72">
        <f>IF(RES_hh_fech!C30=0,0,RES_hh_fech!C30/RES_summary!C$19)</f>
        <v>5.7404759622203327</v>
      </c>
      <c r="D30" s="72">
        <f>IF(RES_hh_fech!D30=0,0,RES_hh_fech!D30/RES_summary!D$19)</f>
        <v>5.4343923439201092</v>
      </c>
      <c r="E30" s="72">
        <f>IF(RES_hh_fech!E30=0,0,RES_hh_fech!E30/RES_summary!E$19)</f>
        <v>5.6011416025772416</v>
      </c>
      <c r="F30" s="72">
        <f>IF(RES_hh_fech!F30=0,0,RES_hh_fech!F30/RES_summary!F$19)</f>
        <v>5.7204718792165998</v>
      </c>
      <c r="G30" s="72">
        <f>IF(RES_hh_fech!G30=0,0,RES_hh_fech!G30/RES_summary!G$19)</f>
        <v>5.2551846675904823</v>
      </c>
      <c r="H30" s="72">
        <f>IF(RES_hh_fech!H30=0,0,RES_hh_fech!H30/RES_summary!H$19)</f>
        <v>5.2257070474638505</v>
      </c>
      <c r="I30" s="72">
        <f>IF(RES_hh_fech!I30=0,0,RES_hh_fech!I30/RES_summary!I$19)</f>
        <v>5.0749736598081947</v>
      </c>
      <c r="J30" s="72">
        <f>IF(RES_hh_fech!J30=0,0,RES_hh_fech!J30/RES_summary!J$19)</f>
        <v>5.0153665323755305</v>
      </c>
      <c r="K30" s="72">
        <f>IF(RES_hh_fech!K30=0,0,RES_hh_fech!K30/RES_summary!K$19)</f>
        <v>4.778357207358912</v>
      </c>
      <c r="L30" s="72">
        <f>IF(RES_hh_fech!L30=0,0,RES_hh_fech!L30/RES_summary!L$19)</f>
        <v>4.9734266792444179</v>
      </c>
      <c r="M30" s="72">
        <f>IF(RES_hh_fech!M30=0,0,RES_hh_fech!M30/RES_summary!M$19)</f>
        <v>4.8919778466161796</v>
      </c>
      <c r="N30" s="72">
        <f>IF(RES_hh_fech!N30=0,0,RES_hh_fech!N30/RES_summary!N$19)</f>
        <v>4.7893365682083724</v>
      </c>
      <c r="O30" s="72">
        <f>IF(RES_hh_fech!O30=0,0,RES_hh_fech!O30/RES_summary!O$19)</f>
        <v>4.7685037770581369</v>
      </c>
      <c r="P30" s="72">
        <f>IF(RES_hh_fech!P30=0,0,RES_hh_fech!P30/RES_summary!P$19)</f>
        <v>4.7733241032067175</v>
      </c>
      <c r="Q30" s="72">
        <f>IF(RES_hh_fech!Q30=0,0,RES_hh_fech!Q30/RES_summary!Q$19)</f>
        <v>4.7692470787136445</v>
      </c>
      <c r="R30" s="72">
        <f>IF(RES_hh_fech!R30=0,0,RES_hh_fech!R30/RES_summary!R$19)</f>
        <v>4.7613361796328215</v>
      </c>
      <c r="S30" s="72">
        <f>IF(RES_hh_fech!S30=0,0,RES_hh_fech!S30/RES_summary!S$19)</f>
        <v>4.8706963870566442</v>
      </c>
      <c r="T30" s="72">
        <f>IF(RES_hh_fech!T30=0,0,RES_hh_fech!T30/RES_summary!T$19)</f>
        <v>4.9387110405848578</v>
      </c>
      <c r="U30" s="72">
        <f>IF(RES_hh_fech!U30=0,0,RES_hh_fech!U30/RES_summary!U$19)</f>
        <v>4.8904397965563202</v>
      </c>
      <c r="V30" s="72">
        <f>IF(RES_hh_fech!V30=0,0,RES_hh_fech!V30/RES_summary!V$19)</f>
        <v>4.8764345710910142</v>
      </c>
      <c r="W30" s="72">
        <f>IF(RES_hh_fech!W30=0,0,RES_hh_fech!W30/RES_summary!W$19)</f>
        <v>4.8701945851264377</v>
      </c>
      <c r="X30" s="72">
        <f>IF(RES_hh_fech!X30=0,0,RES_hh_fech!X30/RES_summary!X$19)</f>
        <v>4.6356737875495195</v>
      </c>
      <c r="Y30" s="72">
        <f>IF(RES_hh_fech!Y30=0,0,RES_hh_fech!Y30/RES_summary!Y$19)</f>
        <v>4.1315336130629072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X31" s="72">
        <f>IF(RES_hh_fech!X31=0,0,RES_hh_fech!X31/RES_summary!X$19)</f>
        <v>0</v>
      </c>
      <c r="Y31" s="72">
        <f>IF(RES_hh_fech!Y31=0,0,RES_hh_fech!Y31/RES_summary!Y$19)</f>
        <v>0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4.5899354630958378</v>
      </c>
      <c r="C32" s="77">
        <f>IF(RES_hh_fech!C32=0,0,RES_hh_fech!C32/RES_summary!C$19)</f>
        <v>4.4628526749719493</v>
      </c>
      <c r="D32" s="77">
        <f>IF(RES_hh_fech!D32=0,0,RES_hh_fech!D32/RES_summary!D$19)</f>
        <v>4.4027276658460721</v>
      </c>
      <c r="E32" s="77">
        <f>IF(RES_hh_fech!E32=0,0,RES_hh_fech!E32/RES_summary!E$19)</f>
        <v>4.3605093325423194</v>
      </c>
      <c r="F32" s="77">
        <f>IF(RES_hh_fech!F32=0,0,RES_hh_fech!F32/RES_summary!F$19)</f>
        <v>4.3051277762058664</v>
      </c>
      <c r="G32" s="77">
        <f>IF(RES_hh_fech!G32=0,0,RES_hh_fech!G32/RES_summary!G$19)</f>
        <v>4.1481057514083295</v>
      </c>
      <c r="H32" s="77">
        <f>IF(RES_hh_fech!H32=0,0,RES_hh_fech!H32/RES_summary!H$19)</f>
        <v>4.0171997151535157</v>
      </c>
      <c r="I32" s="77">
        <f>IF(RES_hh_fech!I32=0,0,RES_hh_fech!I32/RES_summary!I$19)</f>
        <v>4.0307630173015392</v>
      </c>
      <c r="J32" s="77">
        <f>IF(RES_hh_fech!J32=0,0,RES_hh_fech!J32/RES_summary!J$19)</f>
        <v>3.8617788420348265</v>
      </c>
      <c r="K32" s="77">
        <f>IF(RES_hh_fech!K32=0,0,RES_hh_fech!K32/RES_summary!K$19)</f>
        <v>3.8150983634698434</v>
      </c>
      <c r="L32" s="77">
        <f>IF(RES_hh_fech!L32=0,0,RES_hh_fech!L32/RES_summary!L$19)</f>
        <v>3.7131180497403036</v>
      </c>
      <c r="M32" s="77">
        <f>IF(RES_hh_fech!M32=0,0,RES_hh_fech!M32/RES_summary!M$19)</f>
        <v>3.7545578726521942</v>
      </c>
      <c r="N32" s="77">
        <f>IF(RES_hh_fech!N32=0,0,RES_hh_fech!N32/RES_summary!N$19)</f>
        <v>3.7720646087401963</v>
      </c>
      <c r="O32" s="77">
        <f>IF(RES_hh_fech!O32=0,0,RES_hh_fech!O32/RES_summary!O$19)</f>
        <v>3.5851530906363647</v>
      </c>
      <c r="P32" s="77">
        <f>IF(RES_hh_fech!P32=0,0,RES_hh_fech!P32/RES_summary!P$19)</f>
        <v>3.6669923534521751</v>
      </c>
      <c r="Q32" s="77">
        <f>IF(RES_hh_fech!Q32=0,0,RES_hh_fech!Q32/RES_summary!Q$19)</f>
        <v>3.6971709268745867</v>
      </c>
      <c r="R32" s="77">
        <f>IF(RES_hh_fech!R32=0,0,RES_hh_fech!R32/RES_summary!R$19)</f>
        <v>3.6704509882036351</v>
      </c>
      <c r="S32" s="77">
        <f>IF(RES_hh_fech!S32=0,0,RES_hh_fech!S32/RES_summary!S$19)</f>
        <v>3.6345631516320718</v>
      </c>
      <c r="T32" s="77">
        <f>IF(RES_hh_fech!T32=0,0,RES_hh_fech!T32/RES_summary!T$19)</f>
        <v>3.6528695735115391</v>
      </c>
      <c r="U32" s="77">
        <f>IF(RES_hh_fech!U32=0,0,RES_hh_fech!U32/RES_summary!U$19)</f>
        <v>3.5343851634635364</v>
      </c>
      <c r="V32" s="77">
        <f>IF(RES_hh_fech!V32=0,0,RES_hh_fech!V32/RES_summary!V$19)</f>
        <v>3.6852411738083584</v>
      </c>
      <c r="W32" s="77">
        <f>IF(RES_hh_fech!W32=0,0,RES_hh_fech!W32/RES_summary!W$19)</f>
        <v>3.6382492551028744</v>
      </c>
      <c r="X32" s="77">
        <f>IF(RES_hh_fech!X32=0,0,RES_hh_fech!X32/RES_summary!X$19)</f>
        <v>3.2311720437547327</v>
      </c>
      <c r="Y32" s="77">
        <f>IF(RES_hh_fech!Y32=0,0,RES_hh_fech!Y32/RES_summary!Y$19)</f>
        <v>3.0289198537717783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109.75926143855897</v>
      </c>
      <c r="C3" s="65">
        <f>IF(RES_hh_tesh!C3=0,0,RES_hh_tesh!C3/RES_summary!C$19)</f>
        <v>114.32902774261373</v>
      </c>
      <c r="D3" s="65">
        <f>IF(RES_hh_tesh!D3=0,0,RES_hh_tesh!D3/RES_summary!D$19)</f>
        <v>110.90020820815909</v>
      </c>
      <c r="E3" s="65">
        <f>IF(RES_hh_tesh!E3=0,0,RES_hh_tesh!E3/RES_summary!E$19)</f>
        <v>114.38628972257885</v>
      </c>
      <c r="F3" s="65">
        <f>IF(RES_hh_tesh!F3=0,0,RES_hh_tesh!F3/RES_summary!F$19)</f>
        <v>117.65960870557673</v>
      </c>
      <c r="G3" s="65">
        <f>IF(RES_hh_tesh!G3=0,0,RES_hh_tesh!G3/RES_summary!G$19)</f>
        <v>120.39630859450027</v>
      </c>
      <c r="H3" s="65">
        <f>IF(RES_hh_tesh!H3=0,0,RES_hh_tesh!H3/RES_summary!H$19)</f>
        <v>119.553881345433</v>
      </c>
      <c r="I3" s="65">
        <f>IF(RES_hh_tesh!I3=0,0,RES_hh_tesh!I3/RES_summary!I$19)</f>
        <v>113.70925262426209</v>
      </c>
      <c r="J3" s="65">
        <f>IF(RES_hh_tesh!J3=0,0,RES_hh_tesh!J3/RES_summary!J$19)</f>
        <v>120.72050200128503</v>
      </c>
      <c r="K3" s="65">
        <f>IF(RES_hh_tesh!K3=0,0,RES_hh_tesh!K3/RES_summary!K$19)</f>
        <v>113.31175332888986</v>
      </c>
      <c r="L3" s="65">
        <f>IF(RES_hh_tesh!L3=0,0,RES_hh_tesh!L3/RES_summary!L$19)</f>
        <v>117.704685814822</v>
      </c>
      <c r="M3" s="65">
        <f>IF(RES_hh_tesh!M3=0,0,RES_hh_tesh!M3/RES_summary!M$19)</f>
        <v>103.73485846651781</v>
      </c>
      <c r="N3" s="65">
        <f>IF(RES_hh_tesh!N3=0,0,RES_hh_tesh!N3/RES_summary!N$19)</f>
        <v>99.071050095875165</v>
      </c>
      <c r="O3" s="65">
        <f>IF(RES_hh_tesh!O3=0,0,RES_hh_tesh!O3/RES_summary!O$19)</f>
        <v>97.490522613930139</v>
      </c>
      <c r="P3" s="65">
        <f>IF(RES_hh_tesh!P3=0,0,RES_hh_tesh!P3/RES_summary!P$19)</f>
        <v>87.188657323370848</v>
      </c>
      <c r="Q3" s="65">
        <f>IF(RES_hh_tesh!Q3=0,0,RES_hh_tesh!Q3/RES_summary!Q$19)</f>
        <v>93.251657981462088</v>
      </c>
      <c r="R3" s="65">
        <f>IF(RES_hh_tesh!R3=0,0,RES_hh_tesh!R3/RES_summary!R$19)</f>
        <v>97.129827800432651</v>
      </c>
      <c r="S3" s="65">
        <f>IF(RES_hh_tesh!S3=0,0,RES_hh_tesh!S3/RES_summary!S$19)</f>
        <v>94.152717784070262</v>
      </c>
      <c r="T3" s="65">
        <f>IF(RES_hh_tesh!T3=0,0,RES_hh_tesh!T3/RES_summary!T$19)</f>
        <v>101.73871885068606</v>
      </c>
      <c r="U3" s="65">
        <f>IF(RES_hh_tesh!U3=0,0,RES_hh_tesh!U3/RES_summary!U$19)</f>
        <v>98.81079618297575</v>
      </c>
      <c r="V3" s="65">
        <f>IF(RES_hh_tesh!V3=0,0,RES_hh_tesh!V3/RES_summary!V$19)</f>
        <v>108.09039037434593</v>
      </c>
      <c r="W3" s="65">
        <f>IF(RES_hh_tesh!W3=0,0,RES_hh_tesh!W3/RES_summary!W$19)</f>
        <v>103.69632629633044</v>
      </c>
      <c r="X3" s="65">
        <f>IF(RES_hh_tesh!X3=0,0,RES_hh_tesh!X3/RES_summary!X$19)</f>
        <v>90.901105724082328</v>
      </c>
      <c r="Y3" s="65">
        <f>IF(RES_hh_tesh!Y3=0,0,RES_hh_tesh!Y3/RES_summary!Y$19)</f>
        <v>82.39510946796274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87.60402654495158</v>
      </c>
      <c r="C4" s="69">
        <f>IF(RES_hh_tesh!C4=0,0,RES_hh_tesh!C4/RES_summary!C$19)</f>
        <v>92.816092621345888</v>
      </c>
      <c r="D4" s="69">
        <f>IF(RES_hh_tesh!D4=0,0,RES_hh_tesh!D4/RES_summary!D$19)</f>
        <v>89.704819652534724</v>
      </c>
      <c r="E4" s="69">
        <f>IF(RES_hh_tesh!E4=0,0,RES_hh_tesh!E4/RES_summary!E$19)</f>
        <v>94.17827144965905</v>
      </c>
      <c r="F4" s="69">
        <f>IF(RES_hh_tesh!F4=0,0,RES_hh_tesh!F4/RES_summary!F$19)</f>
        <v>97.229280545477778</v>
      </c>
      <c r="G4" s="69">
        <f>IF(RES_hh_tesh!G4=0,0,RES_hh_tesh!G4/RES_summary!G$19)</f>
        <v>100.9870876682614</v>
      </c>
      <c r="H4" s="69">
        <f>IF(RES_hh_tesh!H4=0,0,RES_hh_tesh!H4/RES_summary!H$19)</f>
        <v>100.65026161187113</v>
      </c>
      <c r="I4" s="69">
        <f>IF(RES_hh_tesh!I4=0,0,RES_hh_tesh!I4/RES_summary!I$19)</f>
        <v>94.750337731413552</v>
      </c>
      <c r="J4" s="69">
        <f>IF(RES_hh_tesh!J4=0,0,RES_hh_tesh!J4/RES_summary!J$19)</f>
        <v>101.25004005755233</v>
      </c>
      <c r="K4" s="69">
        <f>IF(RES_hh_tesh!K4=0,0,RES_hh_tesh!K4/RES_summary!K$19)</f>
        <v>93.465561498274795</v>
      </c>
      <c r="L4" s="69">
        <f>IF(RES_hh_tesh!L4=0,0,RES_hh_tesh!L4/RES_summary!L$19)</f>
        <v>98.006063626216175</v>
      </c>
      <c r="M4" s="69">
        <f>IF(RES_hh_tesh!M4=0,0,RES_hh_tesh!M4/RES_summary!M$19)</f>
        <v>83.645572860422106</v>
      </c>
      <c r="N4" s="69">
        <f>IF(RES_hh_tesh!N4=0,0,RES_hh_tesh!N4/RES_summary!N$19)</f>
        <v>78.360873307976462</v>
      </c>
      <c r="O4" s="69">
        <f>IF(RES_hh_tesh!O4=0,0,RES_hh_tesh!O4/RES_summary!O$19)</f>
        <v>77.255045218474123</v>
      </c>
      <c r="P4" s="69">
        <f>IF(RES_hh_tesh!P4=0,0,RES_hh_tesh!P4/RES_summary!P$19)</f>
        <v>67.361468752117162</v>
      </c>
      <c r="Q4" s="69">
        <f>IF(RES_hh_tesh!Q4=0,0,RES_hh_tesh!Q4/RES_summary!Q$19)</f>
        <v>73.074624087021476</v>
      </c>
      <c r="R4" s="69">
        <f>IF(RES_hh_tesh!R4=0,0,RES_hh_tesh!R4/RES_summary!R$19)</f>
        <v>76.181624895168724</v>
      </c>
      <c r="S4" s="69">
        <f>IF(RES_hh_tesh!S4=0,0,RES_hh_tesh!S4/RES_summary!S$19)</f>
        <v>72.632053673618913</v>
      </c>
      <c r="T4" s="69">
        <f>IF(RES_hh_tesh!T4=0,0,RES_hh_tesh!T4/RES_summary!T$19)</f>
        <v>79.484432104796682</v>
      </c>
      <c r="U4" s="69">
        <f>IF(RES_hh_tesh!U4=0,0,RES_hh_tesh!U4/RES_summary!U$19)</f>
        <v>76.697739917984535</v>
      </c>
      <c r="V4" s="69">
        <f>IF(RES_hh_tesh!V4=0,0,RES_hh_tesh!V4/RES_summary!V$19)</f>
        <v>84.374588393049365</v>
      </c>
      <c r="W4" s="69">
        <f>IF(RES_hh_tesh!W4=0,0,RES_hh_tesh!W4/RES_summary!W$19)</f>
        <v>80.820663864601826</v>
      </c>
      <c r="X4" s="69">
        <f>IF(RES_hh_tesh!X4=0,0,RES_hh_tesh!X4/RES_summary!X$19)</f>
        <v>69.83576252462332</v>
      </c>
      <c r="Y4" s="69">
        <f>IF(RES_hh_tesh!Y4=0,0,RES_hh_tesh!Y4/RES_summary!Y$19)</f>
        <v>62.526846015570243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89.627148624187257</v>
      </c>
      <c r="C5" s="72">
        <f>IF(RES_hh_tesh!C5=0,0,RES_hh_tesh!C5/RES_summary!C$19)</f>
        <v>89.207677014453964</v>
      </c>
      <c r="D5" s="72">
        <f>IF(RES_hh_tesh!D5=0,0,RES_hh_tesh!D5/RES_summary!D$19)</f>
        <v>91.059246724800005</v>
      </c>
      <c r="E5" s="72">
        <f>IF(RES_hh_tesh!E5=0,0,RES_hh_tesh!E5/RES_summary!E$19)</f>
        <v>91.975108298711589</v>
      </c>
      <c r="F5" s="72">
        <f>IF(RES_hh_tesh!F5=0,0,RES_hh_tesh!F5/RES_summary!F$19)</f>
        <v>93.898607305181656</v>
      </c>
      <c r="G5" s="72">
        <f>IF(RES_hh_tesh!G5=0,0,RES_hh_tesh!G5/RES_summary!G$19)</f>
        <v>100.77580875818158</v>
      </c>
      <c r="H5" s="72">
        <f>IF(RES_hh_tesh!H5=0,0,RES_hh_tesh!H5/RES_summary!H$19)</f>
        <v>98.72754295970482</v>
      </c>
      <c r="I5" s="72">
        <f>IF(RES_hh_tesh!I5=0,0,RES_hh_tesh!I5/RES_summary!I$19)</f>
        <v>93.079349829008876</v>
      </c>
      <c r="J5" s="72">
        <f>IF(RES_hh_tesh!J5=0,0,RES_hh_tesh!J5/RES_summary!J$19)</f>
        <v>97.833731501782964</v>
      </c>
      <c r="K5" s="72">
        <f>IF(RES_hh_tesh!K5=0,0,RES_hh_tesh!K5/RES_summary!K$19)</f>
        <v>98.199141777583534</v>
      </c>
      <c r="L5" s="72">
        <f>IF(RES_hh_tesh!L5=0,0,RES_hh_tesh!L5/RES_summary!L$19)</f>
        <v>92.586781155531909</v>
      </c>
      <c r="M5" s="72">
        <f>IF(RES_hh_tesh!M5=0,0,RES_hh_tesh!M5/RES_summary!M$19)</f>
        <v>81.117419925056254</v>
      </c>
      <c r="N5" s="72">
        <f>IF(RES_hh_tesh!N5=0,0,RES_hh_tesh!N5/RES_summary!N$19)</f>
        <v>77.780273248485258</v>
      </c>
      <c r="O5" s="72">
        <f>IF(RES_hh_tesh!O5=0,0,RES_hh_tesh!O5/RES_summary!O$19)</f>
        <v>78.734086934824006</v>
      </c>
      <c r="P5" s="72">
        <f>IF(RES_hh_tesh!P5=0,0,RES_hh_tesh!P5/RES_summary!P$19)</f>
        <v>68.875332613389475</v>
      </c>
      <c r="Q5" s="72">
        <f>IF(RES_hh_tesh!Q5=0,0,RES_hh_tesh!Q5/RES_summary!Q$19)</f>
        <v>73.534249045337603</v>
      </c>
      <c r="R5" s="72">
        <f>IF(RES_hh_tesh!R5=0,0,RES_hh_tesh!R5/RES_summary!R$19)</f>
        <v>77.824603697578226</v>
      </c>
      <c r="S5" s="72">
        <f>IF(RES_hh_tesh!S5=0,0,RES_hh_tesh!S5/RES_summary!S$19)</f>
        <v>69.634025925002092</v>
      </c>
      <c r="T5" s="72">
        <f>IF(RES_hh_tesh!T5=0,0,RES_hh_tesh!T5/RES_summary!T$19)</f>
        <v>79.013946010830637</v>
      </c>
      <c r="U5" s="72">
        <f>IF(RES_hh_tesh!U5=0,0,RES_hh_tesh!U5/RES_summary!U$19)</f>
        <v>75.494125266768791</v>
      </c>
      <c r="V5" s="72">
        <f>IF(RES_hh_tesh!V5=0,0,RES_hh_tesh!V5/RES_summary!V$19)</f>
        <v>83.23072454180641</v>
      </c>
      <c r="W5" s="72">
        <f>IF(RES_hh_tesh!W5=0,0,RES_hh_tesh!W5/RES_summary!W$19)</f>
        <v>82.348184427602973</v>
      </c>
      <c r="X5" s="72">
        <f>IF(RES_hh_tesh!X5=0,0,RES_hh_tesh!X5/RES_summary!X$19)</f>
        <v>68.675438779035431</v>
      </c>
      <c r="Y5" s="72">
        <f>IF(RES_hh_tesh!Y5=0,0,RES_hh_tesh!Y5/RES_summary!Y$19)</f>
        <v>60.264951987946731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87.058971750839348</v>
      </c>
      <c r="C6" s="72">
        <f>IF(RES_hh_tesh!C6=0,0,RES_hh_tesh!C6/RES_summary!C$19)</f>
        <v>90.741493509843409</v>
      </c>
      <c r="D6" s="72">
        <f>IF(RES_hh_tesh!D6=0,0,RES_hh_tesh!D6/RES_summary!D$19)</f>
        <v>88.476658136599482</v>
      </c>
      <c r="E6" s="72">
        <f>IF(RES_hh_tesh!E6=0,0,RES_hh_tesh!E6/RES_summary!E$19)</f>
        <v>89.292541562813369</v>
      </c>
      <c r="F6" s="72">
        <f>IF(RES_hh_tesh!F6=0,0,RES_hh_tesh!F6/RES_summary!F$19)</f>
        <v>91.422422316222736</v>
      </c>
      <c r="G6" s="72">
        <f>IF(RES_hh_tesh!G6=0,0,RES_hh_tesh!G6/RES_summary!G$19)</f>
        <v>102.18870362011629</v>
      </c>
      <c r="H6" s="72">
        <f>IF(RES_hh_tesh!H6=0,0,RES_hh_tesh!H6/RES_summary!H$19)</f>
        <v>99.724396891478364</v>
      </c>
      <c r="I6" s="72">
        <f>IF(RES_hh_tesh!I6=0,0,RES_hh_tesh!I6/RES_summary!I$19)</f>
        <v>100.22517268005838</v>
      </c>
      <c r="J6" s="72">
        <f>IF(RES_hh_tesh!J6=0,0,RES_hh_tesh!J6/RES_summary!J$19)</f>
        <v>91.746136542682706</v>
      </c>
      <c r="K6" s="72">
        <f>IF(RES_hh_tesh!K6=0,0,RES_hh_tesh!K6/RES_summary!K$19)</f>
        <v>66.46592361883404</v>
      </c>
      <c r="L6" s="72">
        <f>IF(RES_hh_tesh!L6=0,0,RES_hh_tesh!L6/RES_summary!L$19)</f>
        <v>90.144563634441056</v>
      </c>
      <c r="M6" s="72">
        <f>IF(RES_hh_tesh!M6=0,0,RES_hh_tesh!M6/RES_summary!M$19)</f>
        <v>78.871694072785914</v>
      </c>
      <c r="N6" s="72">
        <f>IF(RES_hh_tesh!N6=0,0,RES_hh_tesh!N6/RES_summary!N$19)</f>
        <v>72.048928374067927</v>
      </c>
      <c r="O6" s="72">
        <f>IF(RES_hh_tesh!O6=0,0,RES_hh_tesh!O6/RES_summary!O$19)</f>
        <v>81.496523427037076</v>
      </c>
      <c r="P6" s="72">
        <f>IF(RES_hh_tesh!P6=0,0,RES_hh_tesh!P6/RES_summary!P$19)</f>
        <v>66.777512314388844</v>
      </c>
      <c r="Q6" s="72">
        <f>IF(RES_hh_tesh!Q6=0,0,RES_hh_tesh!Q6/RES_summary!Q$19)</f>
        <v>65.046461158684593</v>
      </c>
      <c r="R6" s="72">
        <f>IF(RES_hh_tesh!R6=0,0,RES_hh_tesh!R6/RES_summary!R$19)</f>
        <v>78.677605743975121</v>
      </c>
      <c r="S6" s="72">
        <f>IF(RES_hh_tesh!S6=0,0,RES_hh_tesh!S6/RES_summary!S$19)</f>
        <v>72.572291227210428</v>
      </c>
      <c r="T6" s="72">
        <f>IF(RES_hh_tesh!T6=0,0,RES_hh_tesh!T6/RES_summary!T$19)</f>
        <v>80.403112175599404</v>
      </c>
      <c r="U6" s="72">
        <f>IF(RES_hh_tesh!U6=0,0,RES_hh_tesh!U6/RES_summary!U$19)</f>
        <v>75.206705379833153</v>
      </c>
      <c r="V6" s="72">
        <f>IF(RES_hh_tesh!V6=0,0,RES_hh_tesh!V6/RES_summary!V$19)</f>
        <v>84.374607594374311</v>
      </c>
      <c r="W6" s="72">
        <f>IF(RES_hh_tesh!W6=0,0,RES_hh_tesh!W6/RES_summary!W$19)</f>
        <v>73.555043188192087</v>
      </c>
      <c r="X6" s="72">
        <f>IF(RES_hh_tesh!X6=0,0,RES_hh_tesh!X6/RES_summary!X$19)</f>
        <v>66.289647210354232</v>
      </c>
      <c r="Y6" s="72">
        <f>IF(RES_hh_tesh!Y6=0,0,RES_hh_tesh!Y6/RES_summary!Y$19)</f>
        <v>65.244194301809046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84.778054674522807</v>
      </c>
      <c r="C7" s="72">
        <f>IF(RES_hh_tesh!C7=0,0,RES_hh_tesh!C7/RES_summary!C$19)</f>
        <v>91.129414579951259</v>
      </c>
      <c r="D7" s="72">
        <f>IF(RES_hh_tesh!D7=0,0,RES_hh_tesh!D7/RES_summary!D$19)</f>
        <v>88.824368790224241</v>
      </c>
      <c r="E7" s="72">
        <f>IF(RES_hh_tesh!E7=0,0,RES_hh_tesh!E7/RES_summary!E$19)</f>
        <v>92.988623380191925</v>
      </c>
      <c r="F7" s="72">
        <f>IF(RES_hh_tesh!F7=0,0,RES_hh_tesh!F7/RES_summary!F$19)</f>
        <v>94.681097762775835</v>
      </c>
      <c r="G7" s="72">
        <f>IF(RES_hh_tesh!G7=0,0,RES_hh_tesh!G7/RES_summary!G$19)</f>
        <v>99.998199719767342</v>
      </c>
      <c r="H7" s="72">
        <f>IF(RES_hh_tesh!H7=0,0,RES_hh_tesh!H7/RES_summary!H$19)</f>
        <v>97.282716443212465</v>
      </c>
      <c r="I7" s="72">
        <f>IF(RES_hh_tesh!I7=0,0,RES_hh_tesh!I7/RES_summary!I$19)</f>
        <v>93.149263826347578</v>
      </c>
      <c r="J7" s="72">
        <f>IF(RES_hh_tesh!J7=0,0,RES_hh_tesh!J7/RES_summary!J$19)</f>
        <v>99.345688491914387</v>
      </c>
      <c r="K7" s="72">
        <f>IF(RES_hh_tesh!K7=0,0,RES_hh_tesh!K7/RES_summary!K$19)</f>
        <v>91.691810988356323</v>
      </c>
      <c r="L7" s="72">
        <f>IF(RES_hh_tesh!L7=0,0,RES_hh_tesh!L7/RES_summary!L$19)</f>
        <v>96.155811358397756</v>
      </c>
      <c r="M7" s="72">
        <f>IF(RES_hh_tesh!M7=0,0,RES_hh_tesh!M7/RES_summary!M$19)</f>
        <v>84.491022201596252</v>
      </c>
      <c r="N7" s="72">
        <f>IF(RES_hh_tesh!N7=0,0,RES_hh_tesh!N7/RES_summary!N$19)</f>
        <v>75.979418494757766</v>
      </c>
      <c r="O7" s="72">
        <f>IF(RES_hh_tesh!O7=0,0,RES_hh_tesh!O7/RES_summary!O$19)</f>
        <v>73.64199469682363</v>
      </c>
      <c r="P7" s="72">
        <f>IF(RES_hh_tesh!P7=0,0,RES_hh_tesh!P7/RES_summary!P$19)</f>
        <v>64.226845144164599</v>
      </c>
      <c r="Q7" s="72">
        <f>IF(RES_hh_tesh!Q7=0,0,RES_hh_tesh!Q7/RES_summary!Q$19)</f>
        <v>71.587369749078562</v>
      </c>
      <c r="R7" s="72">
        <f>IF(RES_hh_tesh!R7=0,0,RES_hh_tesh!R7/RES_summary!R$19)</f>
        <v>75.114528618448603</v>
      </c>
      <c r="S7" s="72">
        <f>IF(RES_hh_tesh!S7=0,0,RES_hh_tesh!S7/RES_summary!S$19)</f>
        <v>71.960080282472916</v>
      </c>
      <c r="T7" s="72">
        <f>IF(RES_hh_tesh!T7=0,0,RES_hh_tesh!T7/RES_summary!T$19)</f>
        <v>77.628245446639895</v>
      </c>
      <c r="U7" s="72">
        <f>IF(RES_hh_tesh!U7=0,0,RES_hh_tesh!U7/RES_summary!U$19)</f>
        <v>74.704085359607262</v>
      </c>
      <c r="V7" s="72">
        <f>IF(RES_hh_tesh!V7=0,0,RES_hh_tesh!V7/RES_summary!V$19)</f>
        <v>85.21840837312628</v>
      </c>
      <c r="W7" s="72">
        <f>IF(RES_hh_tesh!W7=0,0,RES_hh_tesh!W7/RES_summary!W$19)</f>
        <v>79.708513795213506</v>
      </c>
      <c r="X7" s="72">
        <f>IF(RES_hh_tesh!X7=0,0,RES_hh_tesh!X7/RES_summary!X$19)</f>
        <v>67.40657481335441</v>
      </c>
      <c r="Y7" s="72">
        <f>IF(RES_hh_tesh!Y7=0,0,RES_hh_tesh!Y7/RES_summary!Y$19)</f>
        <v>60.932909646841161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83.854764855454093</v>
      </c>
      <c r="C8" s="72">
        <f>IF(RES_hh_tesh!C8=0,0,RES_hh_tesh!C8/RES_summary!C$19)</f>
        <v>91.334786172275216</v>
      </c>
      <c r="D8" s="72">
        <f>IF(RES_hh_tesh!D8=0,0,RES_hh_tesh!D8/RES_summary!D$19)</f>
        <v>85.187278202823776</v>
      </c>
      <c r="E8" s="72">
        <f>IF(RES_hh_tesh!E8=0,0,RES_hh_tesh!E8/RES_summary!E$19)</f>
        <v>92.504265827222909</v>
      </c>
      <c r="F8" s="72">
        <f>IF(RES_hh_tesh!F8=0,0,RES_hh_tesh!F8/RES_summary!F$19)</f>
        <v>98.246323402618216</v>
      </c>
      <c r="G8" s="72">
        <f>IF(RES_hh_tesh!G8=0,0,RES_hh_tesh!G8/RES_summary!G$19)</f>
        <v>97.8478602584226</v>
      </c>
      <c r="H8" s="72">
        <f>IF(RES_hh_tesh!H8=0,0,RES_hh_tesh!H8/RES_summary!H$19)</f>
        <v>99.586178664375879</v>
      </c>
      <c r="I8" s="72">
        <f>IF(RES_hh_tesh!I8=0,0,RES_hh_tesh!I8/RES_summary!I$19)</f>
        <v>91.180114999987126</v>
      </c>
      <c r="J8" s="72">
        <f>IF(RES_hh_tesh!J8=0,0,RES_hh_tesh!J8/RES_summary!J$19)</f>
        <v>100.20127033630388</v>
      </c>
      <c r="K8" s="72">
        <f>IF(RES_hh_tesh!K8=0,0,RES_hh_tesh!K8/RES_summary!K$19)</f>
        <v>91.994889738478165</v>
      </c>
      <c r="L8" s="72">
        <f>IF(RES_hh_tesh!L8=0,0,RES_hh_tesh!L8/RES_summary!L$19)</f>
        <v>100.4726229137048</v>
      </c>
      <c r="M8" s="72">
        <f>IF(RES_hh_tesh!M8=0,0,RES_hh_tesh!M8/RES_summary!M$19)</f>
        <v>77.532622925191561</v>
      </c>
      <c r="N8" s="72">
        <f>IF(RES_hh_tesh!N8=0,0,RES_hh_tesh!N8/RES_summary!N$19)</f>
        <v>77.902390078522302</v>
      </c>
      <c r="O8" s="72">
        <f>IF(RES_hh_tesh!O8=0,0,RES_hh_tesh!O8/RES_summary!O$19)</f>
        <v>77.842597068637261</v>
      </c>
      <c r="P8" s="72">
        <f>IF(RES_hh_tesh!P8=0,0,RES_hh_tesh!P8/RES_summary!P$19)</f>
        <v>66.911699180513423</v>
      </c>
      <c r="Q8" s="72">
        <f>IF(RES_hh_tesh!Q8=0,0,RES_hh_tesh!Q8/RES_summary!Q$19)</f>
        <v>71.128804237047575</v>
      </c>
      <c r="R8" s="72">
        <f>IF(RES_hh_tesh!R8=0,0,RES_hh_tesh!R8/RES_summary!R$19)</f>
        <v>73.070240176081384</v>
      </c>
      <c r="S8" s="72">
        <f>IF(RES_hh_tesh!S8=0,0,RES_hh_tesh!S8/RES_summary!S$19)</f>
        <v>71.247391242297454</v>
      </c>
      <c r="T8" s="72">
        <f>IF(RES_hh_tesh!T8=0,0,RES_hh_tesh!T8/RES_summary!T$19)</f>
        <v>78.868275595413849</v>
      </c>
      <c r="U8" s="72">
        <f>IF(RES_hh_tesh!U8=0,0,RES_hh_tesh!U8/RES_summary!U$19)</f>
        <v>77.347437702008406</v>
      </c>
      <c r="V8" s="72">
        <f>IF(RES_hh_tesh!V8=0,0,RES_hh_tesh!V8/RES_summary!V$19)</f>
        <v>78.88464469425665</v>
      </c>
      <c r="W8" s="72">
        <f>IF(RES_hh_tesh!W8=0,0,RES_hh_tesh!W8/RES_summary!W$19)</f>
        <v>79.515927315814338</v>
      </c>
      <c r="X8" s="72">
        <f>IF(RES_hh_tesh!X8=0,0,RES_hh_tesh!X8/RES_summary!X$19)</f>
        <v>71.617038134399706</v>
      </c>
      <c r="Y8" s="72">
        <f>IF(RES_hh_tesh!Y8=0,0,RES_hh_tesh!Y8/RES_summary!Y$19)</f>
        <v>60.611031308333573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89.08146211190828</v>
      </c>
      <c r="C9" s="72">
        <f>IF(RES_hh_tesh!C9=0,0,RES_hh_tesh!C9/RES_summary!C$19)</f>
        <v>89.282258389751178</v>
      </c>
      <c r="D9" s="72">
        <f>IF(RES_hh_tesh!D9=0,0,RES_hh_tesh!D9/RES_summary!D$19)</f>
        <v>91.524632741425748</v>
      </c>
      <c r="E9" s="72">
        <f>IF(RES_hh_tesh!E9=0,0,RES_hh_tesh!E9/RES_summary!E$19)</f>
        <v>91.411375678479587</v>
      </c>
      <c r="F9" s="72">
        <f>IF(RES_hh_tesh!F9=0,0,RES_hh_tesh!F9/RES_summary!F$19)</f>
        <v>91.639815287992747</v>
      </c>
      <c r="G9" s="72">
        <f>IF(RES_hh_tesh!G9=0,0,RES_hh_tesh!G9/RES_summary!G$19)</f>
        <v>93.31455052805795</v>
      </c>
      <c r="H9" s="72">
        <f>IF(RES_hh_tesh!H9=0,0,RES_hh_tesh!H9/RES_summary!H$19)</f>
        <v>90.51774761574714</v>
      </c>
      <c r="I9" s="72">
        <f>IF(RES_hh_tesh!I9=0,0,RES_hh_tesh!I9/RES_summary!I$19)</f>
        <v>106.43926358216801</v>
      </c>
      <c r="J9" s="72">
        <f>IF(RES_hh_tesh!J9=0,0,RES_hh_tesh!J9/RES_summary!J$19)</f>
        <v>87.843711169907536</v>
      </c>
      <c r="K9" s="72">
        <f>IF(RES_hh_tesh!K9=0,0,RES_hh_tesh!K9/RES_summary!K$19)</f>
        <v>101.64808008309271</v>
      </c>
      <c r="L9" s="72">
        <f>IF(RES_hh_tesh!L9=0,0,RES_hh_tesh!L9/RES_summary!L$19)</f>
        <v>97.325182325143786</v>
      </c>
      <c r="M9" s="72">
        <f>IF(RES_hh_tesh!M9=0,0,RES_hh_tesh!M9/RES_summary!M$19)</f>
        <v>73.768313641018395</v>
      </c>
      <c r="N9" s="72">
        <f>IF(RES_hh_tesh!N9=0,0,RES_hh_tesh!N9/RES_summary!N$19)</f>
        <v>82.013211375498955</v>
      </c>
      <c r="O9" s="72">
        <f>IF(RES_hh_tesh!O9=0,0,RES_hh_tesh!O9/RES_summary!O$19)</f>
        <v>77.014697228611112</v>
      </c>
      <c r="P9" s="72">
        <f>IF(RES_hh_tesh!P9=0,0,RES_hh_tesh!P9/RES_summary!P$19)</f>
        <v>64.359324256376993</v>
      </c>
      <c r="Q9" s="72">
        <f>IF(RES_hh_tesh!Q9=0,0,RES_hh_tesh!Q9/RES_summary!Q$19)</f>
        <v>78.454151629148413</v>
      </c>
      <c r="R9" s="72">
        <f>IF(RES_hh_tesh!R9=0,0,RES_hh_tesh!R9/RES_summary!R$19)</f>
        <v>80.286334911286247</v>
      </c>
      <c r="S9" s="72">
        <f>IF(RES_hh_tesh!S9=0,0,RES_hh_tesh!S9/RES_summary!S$19)</f>
        <v>69.748643449488128</v>
      </c>
      <c r="T9" s="72">
        <f>IF(RES_hh_tesh!T9=0,0,RES_hh_tesh!T9/RES_summary!T$19)</f>
        <v>80.025504033660042</v>
      </c>
      <c r="U9" s="72">
        <f>IF(RES_hh_tesh!U9=0,0,RES_hh_tesh!U9/RES_summary!U$19)</f>
        <v>73.949508356224769</v>
      </c>
      <c r="V9" s="72">
        <f>IF(RES_hh_tesh!V9=0,0,RES_hh_tesh!V9/RES_summary!V$19)</f>
        <v>79.08542540373152</v>
      </c>
      <c r="W9" s="72">
        <f>IF(RES_hh_tesh!W9=0,0,RES_hh_tesh!W9/RES_summary!W$19)</f>
        <v>79.224509397623819</v>
      </c>
      <c r="X9" s="72">
        <f>IF(RES_hh_tesh!X9=0,0,RES_hh_tesh!X9/RES_summary!X$19)</f>
        <v>66.035847923152971</v>
      </c>
      <c r="Y9" s="72">
        <f>IF(RES_hh_tesh!Y9=0,0,RES_hh_tesh!Y9/RES_summary!Y$19)</f>
        <v>65.844720328604495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0</v>
      </c>
      <c r="C11" s="72">
        <f>IF(RES_hh_tesh!C11=0,0,RES_hh_tesh!C11/RES_summary!C$19)</f>
        <v>0</v>
      </c>
      <c r="D11" s="72">
        <f>IF(RES_hh_tesh!D11=0,0,RES_hh_tesh!D11/RES_summary!D$19)</f>
        <v>0</v>
      </c>
      <c r="E11" s="72">
        <f>IF(RES_hh_tesh!E11=0,0,RES_hh_tesh!E11/RES_summary!E$19)</f>
        <v>0</v>
      </c>
      <c r="F11" s="72">
        <f>IF(RES_hh_tesh!F11=0,0,RES_hh_tesh!F11/RES_summary!F$19)</f>
        <v>0</v>
      </c>
      <c r="G11" s="72">
        <f>IF(RES_hh_tesh!G11=0,0,RES_hh_tesh!G11/RES_summary!G$19)</f>
        <v>0</v>
      </c>
      <c r="H11" s="72">
        <f>IF(RES_hh_tesh!H11=0,0,RES_hh_tesh!H11/RES_summary!H$19)</f>
        <v>0</v>
      </c>
      <c r="I11" s="72">
        <f>IF(RES_hh_tesh!I11=0,0,RES_hh_tesh!I11/RES_summary!I$19)</f>
        <v>0</v>
      </c>
      <c r="J11" s="72">
        <f>IF(RES_hh_tesh!J11=0,0,RES_hh_tesh!J11/RES_summary!J$19)</f>
        <v>0</v>
      </c>
      <c r="K11" s="72">
        <f>IF(RES_hh_tesh!K11=0,0,RES_hh_tesh!K11/RES_summary!K$19)</f>
        <v>0</v>
      </c>
      <c r="L11" s="72">
        <f>IF(RES_hh_tesh!L11=0,0,RES_hh_tesh!L11/RES_summary!L$19)</f>
        <v>0</v>
      </c>
      <c r="M11" s="72">
        <f>IF(RES_hh_tesh!M11=0,0,RES_hh_tesh!M11/RES_summary!M$19)</f>
        <v>0</v>
      </c>
      <c r="N11" s="72">
        <f>IF(RES_hh_tesh!N11=0,0,RES_hh_tesh!N11/RES_summary!N$19)</f>
        <v>0</v>
      </c>
      <c r="O11" s="72">
        <f>IF(RES_hh_tesh!O11=0,0,RES_hh_tesh!O11/RES_summary!O$19)</f>
        <v>0</v>
      </c>
      <c r="P11" s="72">
        <f>IF(RES_hh_tesh!P11=0,0,RES_hh_tesh!P11/RES_summary!P$19)</f>
        <v>0</v>
      </c>
      <c r="Q11" s="72">
        <f>IF(RES_hh_tesh!Q11=0,0,RES_hh_tesh!Q11/RES_summary!Q$19)</f>
        <v>0</v>
      </c>
      <c r="R11" s="72">
        <f>IF(RES_hh_tesh!R11=0,0,RES_hh_tesh!R11/RES_summary!R$19)</f>
        <v>0</v>
      </c>
      <c r="S11" s="72">
        <f>IF(RES_hh_tesh!S11=0,0,RES_hh_tesh!S11/RES_summary!S$19)</f>
        <v>0</v>
      </c>
      <c r="T11" s="72">
        <f>IF(RES_hh_tesh!T11=0,0,RES_hh_tesh!T11/RES_summary!T$19)</f>
        <v>0</v>
      </c>
      <c r="U11" s="72">
        <f>IF(RES_hh_tesh!U11=0,0,RES_hh_tesh!U11/RES_summary!U$19)</f>
        <v>0</v>
      </c>
      <c r="V11" s="72">
        <f>IF(RES_hh_tesh!V11=0,0,RES_hh_tesh!V11/RES_summary!V$19)</f>
        <v>0</v>
      </c>
      <c r="W11" s="72">
        <f>IF(RES_hh_tesh!W11=0,0,RES_hh_tesh!W11/RES_summary!W$19)</f>
        <v>0</v>
      </c>
      <c r="X11" s="72">
        <f>IF(RES_hh_tesh!X11=0,0,RES_hh_tesh!X11/RES_summary!X$19)</f>
        <v>0</v>
      </c>
      <c r="Y11" s="72">
        <f>IF(RES_hh_tesh!Y11=0,0,RES_hh_tesh!Y11/RES_summary!Y$19)</f>
        <v>0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77.82469669776583</v>
      </c>
      <c r="C12" s="72">
        <f>IF(RES_hh_tesh!C12=0,0,RES_hh_tesh!C12/RES_summary!C$19)</f>
        <v>96.69272935138936</v>
      </c>
      <c r="D12" s="72">
        <f>IF(RES_hh_tesh!D12=0,0,RES_hh_tesh!D12/RES_summary!D$19)</f>
        <v>58.214595315097711</v>
      </c>
      <c r="E12" s="72">
        <f>IF(RES_hh_tesh!E12=0,0,RES_hh_tesh!E12/RES_summary!E$19)</f>
        <v>84.945716017472748</v>
      </c>
      <c r="F12" s="72">
        <f>IF(RES_hh_tesh!F12=0,0,RES_hh_tesh!F12/RES_summary!F$19)</f>
        <v>91.438566310808469</v>
      </c>
      <c r="G12" s="72">
        <f>IF(RES_hh_tesh!G12=0,0,RES_hh_tesh!G12/RES_summary!G$19)</f>
        <v>95.972591706396955</v>
      </c>
      <c r="H12" s="72">
        <f>IF(RES_hh_tesh!H12=0,0,RES_hh_tesh!H12/RES_summary!H$19)</f>
        <v>96.966767729228621</v>
      </c>
      <c r="I12" s="72">
        <f>IF(RES_hh_tesh!I12=0,0,RES_hh_tesh!I12/RES_summary!I$19)</f>
        <v>98.916103118211936</v>
      </c>
      <c r="J12" s="72">
        <f>IF(RES_hh_tesh!J12=0,0,RES_hh_tesh!J12/RES_summary!J$19)</f>
        <v>103.90607772180206</v>
      </c>
      <c r="K12" s="72">
        <f>IF(RES_hh_tesh!K12=0,0,RES_hh_tesh!K12/RES_summary!K$19)</f>
        <v>95.275390769771164</v>
      </c>
      <c r="L12" s="72">
        <f>IF(RES_hh_tesh!L12=0,0,RES_hh_tesh!L12/RES_summary!L$19)</f>
        <v>92.312104206327817</v>
      </c>
      <c r="M12" s="72">
        <f>IF(RES_hh_tesh!M12=0,0,RES_hh_tesh!M12/RES_summary!M$19)</f>
        <v>84.669959413646993</v>
      </c>
      <c r="N12" s="72">
        <f>IF(RES_hh_tesh!N12=0,0,RES_hh_tesh!N12/RES_summary!N$19)</f>
        <v>78.640496009141032</v>
      </c>
      <c r="O12" s="72">
        <f>IF(RES_hh_tesh!O12=0,0,RES_hh_tesh!O12/RES_summary!O$19)</f>
        <v>73.606640262712062</v>
      </c>
      <c r="P12" s="72">
        <f>IF(RES_hh_tesh!P12=0,0,RES_hh_tesh!P12/RES_summary!P$19)</f>
        <v>69.899255798577585</v>
      </c>
      <c r="Q12" s="72">
        <f>IF(RES_hh_tesh!Q12=0,0,RES_hh_tesh!Q12/RES_summary!Q$19)</f>
        <v>71.635424883803793</v>
      </c>
      <c r="R12" s="72">
        <f>IF(RES_hh_tesh!R12=0,0,RES_hh_tesh!R12/RES_summary!R$19)</f>
        <v>74.964892337770465</v>
      </c>
      <c r="S12" s="72">
        <f>IF(RES_hh_tesh!S12=0,0,RES_hh_tesh!S12/RES_summary!S$19)</f>
        <v>76.299838357343916</v>
      </c>
      <c r="T12" s="72">
        <f>IF(RES_hh_tesh!T12=0,0,RES_hh_tesh!T12/RES_summary!T$19)</f>
        <v>74.864084457378524</v>
      </c>
      <c r="U12" s="72">
        <f>IF(RES_hh_tesh!U12=0,0,RES_hh_tesh!U12/RES_summary!U$19)</f>
        <v>76.733317051588372</v>
      </c>
      <c r="V12" s="72">
        <f>IF(RES_hh_tesh!V12=0,0,RES_hh_tesh!V12/RES_summary!V$19)</f>
        <v>76.068143851340949</v>
      </c>
      <c r="W12" s="72">
        <f>IF(RES_hh_tesh!W12=0,0,RES_hh_tesh!W12/RES_summary!W$19)</f>
        <v>70.522592578783005</v>
      </c>
      <c r="X12" s="72">
        <f>IF(RES_hh_tesh!X12=0,0,RES_hh_tesh!X12/RES_summary!X$19)</f>
        <v>69.384300489414443</v>
      </c>
      <c r="Y12" s="72">
        <f>IF(RES_hh_tesh!Y12=0,0,RES_hh_tesh!Y12/RES_summary!Y$19)</f>
        <v>68.679129567811344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84.343959576924604</v>
      </c>
      <c r="C13" s="74">
        <f>IF(RES_hh_tesh!C13=0,0,RES_hh_tesh!C13/RES_summary!C$19)</f>
        <v>98.636927134928811</v>
      </c>
      <c r="D13" s="74">
        <f>IF(RES_hh_tesh!D13=0,0,RES_hh_tesh!D13/RES_summary!D$19)</f>
        <v>81.669986473498454</v>
      </c>
      <c r="E13" s="74">
        <f>IF(RES_hh_tesh!E13=0,0,RES_hh_tesh!E13/RES_summary!E$19)</f>
        <v>93.093219087606755</v>
      </c>
      <c r="F13" s="74">
        <f>IF(RES_hh_tesh!F13=0,0,RES_hh_tesh!F13/RES_summary!F$19)</f>
        <v>99.978811751211367</v>
      </c>
      <c r="G13" s="74">
        <f>IF(RES_hh_tesh!G13=0,0,RES_hh_tesh!G13/RES_summary!G$19)</f>
        <v>95.636238218993896</v>
      </c>
      <c r="H13" s="74">
        <f>IF(RES_hh_tesh!H13=0,0,RES_hh_tesh!H13/RES_summary!H$19)</f>
        <v>107.8921169172732</v>
      </c>
      <c r="I13" s="74">
        <f>IF(RES_hh_tesh!I13=0,0,RES_hh_tesh!I13/RES_summary!I$19)</f>
        <v>96.09700516037519</v>
      </c>
      <c r="J13" s="74">
        <f>IF(RES_hh_tesh!J13=0,0,RES_hh_tesh!J13/RES_summary!J$19)</f>
        <v>105.62396648108921</v>
      </c>
      <c r="K13" s="74">
        <f>IF(RES_hh_tesh!K13=0,0,RES_hh_tesh!K13/RES_summary!K$19)</f>
        <v>80.693489651860247</v>
      </c>
      <c r="L13" s="74">
        <f>IF(RES_hh_tesh!L13=0,0,RES_hh_tesh!L13/RES_summary!L$19)</f>
        <v>98.45324507235928</v>
      </c>
      <c r="M13" s="74">
        <f>IF(RES_hh_tesh!M13=0,0,RES_hh_tesh!M13/RES_summary!M$19)</f>
        <v>87.397241372429107</v>
      </c>
      <c r="N13" s="74">
        <f>IF(RES_hh_tesh!N13=0,0,RES_hh_tesh!N13/RES_summary!N$19)</f>
        <v>79.753713074526516</v>
      </c>
      <c r="O13" s="74">
        <f>IF(RES_hh_tesh!O13=0,0,RES_hh_tesh!O13/RES_summary!O$19)</f>
        <v>76.128420633508853</v>
      </c>
      <c r="P13" s="74">
        <f>IF(RES_hh_tesh!P13=0,0,RES_hh_tesh!P13/RES_summary!P$19)</f>
        <v>68.187680268188402</v>
      </c>
      <c r="Q13" s="74">
        <f>IF(RES_hh_tesh!Q13=0,0,RES_hh_tesh!Q13/RES_summary!Q$19)</f>
        <v>73.036809713953673</v>
      </c>
      <c r="R13" s="74">
        <f>IF(RES_hh_tesh!R13=0,0,RES_hh_tesh!R13/RES_summary!R$19)</f>
        <v>71.688749889377874</v>
      </c>
      <c r="S13" s="74">
        <f>IF(RES_hh_tesh!S13=0,0,RES_hh_tesh!S13/RES_summary!S$19)</f>
        <v>73.658444604043154</v>
      </c>
      <c r="T13" s="74">
        <f>IF(RES_hh_tesh!T13=0,0,RES_hh_tesh!T13/RES_summary!T$19)</f>
        <v>79.570996951306441</v>
      </c>
      <c r="U13" s="74">
        <f>IF(RES_hh_tesh!U13=0,0,RES_hh_tesh!U13/RES_summary!U$19)</f>
        <v>75.546964544833486</v>
      </c>
      <c r="V13" s="74">
        <f>IF(RES_hh_tesh!V13=0,0,RES_hh_tesh!V13/RES_summary!V$19)</f>
        <v>86.310609911669715</v>
      </c>
      <c r="W13" s="74">
        <f>IF(RES_hh_tesh!W13=0,0,RES_hh_tesh!W13/RES_summary!W$19)</f>
        <v>81.559384313759963</v>
      </c>
      <c r="X13" s="74">
        <f>IF(RES_hh_tesh!X13=0,0,RES_hh_tesh!X13/RES_summary!X$19)</f>
        <v>69.757629574919321</v>
      </c>
      <c r="Y13" s="74">
        <f>IF(RES_hh_tesh!Y13=0,0,RES_hh_tesh!Y13/RES_summary!Y$19)</f>
        <v>62.687409087719743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1.6870742792712532</v>
      </c>
      <c r="C14" s="76">
        <f>IF(RES_hh_tesh!C14=0,0,RES_hh_tesh!C14/RES_summary!C$19)</f>
        <v>1.7560221505171729</v>
      </c>
      <c r="D14" s="76">
        <f>IF(RES_hh_tesh!D14=0,0,RES_hh_tesh!D14/RES_summary!D$19)</f>
        <v>1.690586993933211</v>
      </c>
      <c r="E14" s="76">
        <f>IF(RES_hh_tesh!E14=0,0,RES_hh_tesh!E14/RES_summary!E$19)</f>
        <v>1.7510684398006318</v>
      </c>
      <c r="F14" s="76">
        <f>IF(RES_hh_tesh!F14=0,0,RES_hh_tesh!F14/RES_summary!F$19)</f>
        <v>1.7839978705112804</v>
      </c>
      <c r="G14" s="76">
        <f>IF(RES_hh_tesh!G14=0,0,RES_hh_tesh!G14/RES_summary!G$19)</f>
        <v>1.8388313476285618</v>
      </c>
      <c r="H14" s="76">
        <f>IF(RES_hh_tesh!H14=0,0,RES_hh_tesh!H14/RES_summary!H$19)</f>
        <v>1.7845353269990092</v>
      </c>
      <c r="I14" s="76">
        <f>IF(RES_hh_tesh!I14=0,0,RES_hh_tesh!I14/RES_summary!I$19)</f>
        <v>1.6719366913575129</v>
      </c>
      <c r="J14" s="76">
        <f>IF(RES_hh_tesh!J14=0,0,RES_hh_tesh!J14/RES_summary!J$19)</f>
        <v>1.7951456191762014</v>
      </c>
      <c r="K14" s="76">
        <f>IF(RES_hh_tesh!K14=0,0,RES_hh_tesh!K14/RES_summary!K$19)</f>
        <v>1.6558946338051184</v>
      </c>
      <c r="L14" s="76">
        <f>IF(RES_hh_tesh!L14=0,0,RES_hh_tesh!L14/RES_summary!L$19)</f>
        <v>1.7255040394073744</v>
      </c>
      <c r="M14" s="76">
        <f>IF(RES_hh_tesh!M14=0,0,RES_hh_tesh!M14/RES_summary!M$19)</f>
        <v>1.4151909096255473</v>
      </c>
      <c r="N14" s="76">
        <f>IF(RES_hh_tesh!N14=0,0,RES_hh_tesh!N14/RES_summary!N$19)</f>
        <v>1.302497036483917</v>
      </c>
      <c r="O14" s="76">
        <f>IF(RES_hh_tesh!O14=0,0,RES_hh_tesh!O14/RES_summary!O$19)</f>
        <v>1.2462794567764142</v>
      </c>
      <c r="P14" s="76">
        <f>IF(RES_hh_tesh!P14=0,0,RES_hh_tesh!P14/RES_summary!P$19)</f>
        <v>1.055428713091396</v>
      </c>
      <c r="Q14" s="76">
        <f>IF(RES_hh_tesh!Q14=0,0,RES_hh_tesh!Q14/RES_summary!Q$19)</f>
        <v>1.1602696604641332</v>
      </c>
      <c r="R14" s="76">
        <f>IF(RES_hh_tesh!R14=0,0,RES_hh_tesh!R14/RES_summary!R$19)</f>
        <v>1.2200597265827759</v>
      </c>
      <c r="S14" s="76">
        <f>IF(RES_hh_tesh!S14=0,0,RES_hh_tesh!S14/RES_summary!S$19)</f>
        <v>1.1751894283227655</v>
      </c>
      <c r="T14" s="76">
        <f>IF(RES_hh_tesh!T14=0,0,RES_hh_tesh!T14/RES_summary!T$19)</f>
        <v>1.3012079629939262</v>
      </c>
      <c r="U14" s="76">
        <f>IF(RES_hh_tesh!U14=0,0,RES_hh_tesh!U14/RES_summary!U$19)</f>
        <v>1.2636015730927774</v>
      </c>
      <c r="V14" s="76">
        <f>IF(RES_hh_tesh!V14=0,0,RES_hh_tesh!V14/RES_summary!V$19)</f>
        <v>1.3962919256850377</v>
      </c>
      <c r="W14" s="76">
        <f>IF(RES_hh_tesh!W14=0,0,RES_hh_tesh!W14/RES_summary!W$19)</f>
        <v>1.347441003065547</v>
      </c>
      <c r="X14" s="76">
        <f>IF(RES_hh_tesh!X14=0,0,RES_hh_tesh!X14/RES_summary!X$19)</f>
        <v>1.1676860368567232</v>
      </c>
      <c r="Y14" s="76">
        <f>IF(RES_hh_tesh!Y14=0,0,RES_hh_tesh!Y14/RES_summary!Y$19)</f>
        <v>1.0404123203915532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1.9715784342668408E-2</v>
      </c>
      <c r="C15" s="69">
        <f>IF(RES_hh_tesh!C15=0,0,RES_hh_tesh!C15/RES_summary!C$19)</f>
        <v>1.8373345300458782E-2</v>
      </c>
      <c r="D15" s="69">
        <f>IF(RES_hh_tesh!D15=0,0,RES_hh_tesh!D15/RES_summary!D$19)</f>
        <v>2.2179740666331639E-2</v>
      </c>
      <c r="E15" s="69">
        <f>IF(RES_hh_tesh!E15=0,0,RES_hh_tesh!E15/RES_summary!E$19)</f>
        <v>2.375748774731214E-2</v>
      </c>
      <c r="F15" s="69">
        <f>IF(RES_hh_tesh!F15=0,0,RES_hh_tesh!F15/RES_summary!F$19)</f>
        <v>2.667474999052042E-2</v>
      </c>
      <c r="G15" s="69">
        <f>IF(RES_hh_tesh!G15=0,0,RES_hh_tesh!G15/RES_summary!G$19)</f>
        <v>2.978687175732745E-2</v>
      </c>
      <c r="H15" s="69">
        <f>IF(RES_hh_tesh!H15=0,0,RES_hh_tesh!H15/RES_summary!H$19)</f>
        <v>3.8860593216169505E-2</v>
      </c>
      <c r="I15" s="69">
        <f>IF(RES_hh_tesh!I15=0,0,RES_hh_tesh!I15/RES_summary!I$19)</f>
        <v>4.5580563859057101E-2</v>
      </c>
      <c r="J15" s="69">
        <f>IF(RES_hh_tesh!J15=0,0,RES_hh_tesh!J15/RES_summary!J$19)</f>
        <v>5.0107119887203545E-2</v>
      </c>
      <c r="K15" s="69">
        <f>IF(RES_hh_tesh!K15=0,0,RES_hh_tesh!K15/RES_summary!K$19)</f>
        <v>5.2906994648334246E-2</v>
      </c>
      <c r="L15" s="69">
        <f>IF(RES_hh_tesh!L15=0,0,RES_hh_tesh!L15/RES_summary!L$19)</f>
        <v>5.9563730732715585E-2</v>
      </c>
      <c r="M15" s="69">
        <f>IF(RES_hh_tesh!M15=0,0,RES_hh_tesh!M15/RES_summary!M$19)</f>
        <v>6.0695911236193299E-2</v>
      </c>
      <c r="N15" s="69">
        <f>IF(RES_hh_tesh!N15=0,0,RES_hh_tesh!N15/RES_summary!N$19)</f>
        <v>6.9908059672349684E-2</v>
      </c>
      <c r="O15" s="69">
        <f>IF(RES_hh_tesh!O15=0,0,RES_hh_tesh!O15/RES_summary!O$19)</f>
        <v>6.7360110590348729E-2</v>
      </c>
      <c r="P15" s="69">
        <f>IF(RES_hh_tesh!P15=0,0,RES_hh_tesh!P15/RES_summary!P$19)</f>
        <v>7.6107259250496953E-2</v>
      </c>
      <c r="Q15" s="69">
        <f>IF(RES_hh_tesh!Q15=0,0,RES_hh_tesh!Q15/RES_summary!Q$19)</f>
        <v>7.5315854724557277E-2</v>
      </c>
      <c r="R15" s="69">
        <f>IF(RES_hh_tesh!R15=0,0,RES_hh_tesh!R15/RES_summary!R$19)</f>
        <v>7.5967551607615591E-2</v>
      </c>
      <c r="S15" s="69">
        <f>IF(RES_hh_tesh!S15=0,0,RES_hh_tesh!S15/RES_summary!S$19)</f>
        <v>7.4188370789876279E-2</v>
      </c>
      <c r="T15" s="69">
        <f>IF(RES_hh_tesh!T15=0,0,RES_hh_tesh!T15/RES_summary!T$19)</f>
        <v>7.3001675271942318E-2</v>
      </c>
      <c r="U15" s="69">
        <f>IF(RES_hh_tesh!U15=0,0,RES_hh_tesh!U15/RES_summary!U$19)</f>
        <v>7.3534709949063082E-2</v>
      </c>
      <c r="V15" s="69">
        <f>IF(RES_hh_tesh!V15=0,0,RES_hh_tesh!V15/RES_summary!V$19)</f>
        <v>7.4587807083314139E-2</v>
      </c>
      <c r="W15" s="69">
        <f>IF(RES_hh_tesh!W15=0,0,RES_hh_tesh!W15/RES_summary!W$19)</f>
        <v>7.0366071814912765E-2</v>
      </c>
      <c r="X15" s="69">
        <f>IF(RES_hh_tesh!X15=0,0,RES_hh_tesh!X15/RES_summary!X$19)</f>
        <v>7.5951060326446204E-2</v>
      </c>
      <c r="Y15" s="69">
        <f>IF(RES_hh_tesh!Y15=0,0,RES_hh_tesh!Y15/RES_summary!Y$19)</f>
        <v>8.2298348469028615E-2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1.9715784342668408E-2</v>
      </c>
      <c r="C16" s="72">
        <f>IF(RES_hh_tesh!C16=0,0,RES_hh_tesh!C16/RES_summary!C$19)</f>
        <v>1.8373345300458782E-2</v>
      </c>
      <c r="D16" s="72">
        <f>IF(RES_hh_tesh!D16=0,0,RES_hh_tesh!D16/RES_summary!D$19)</f>
        <v>2.2179740666331639E-2</v>
      </c>
      <c r="E16" s="72">
        <f>IF(RES_hh_tesh!E16=0,0,RES_hh_tesh!E16/RES_summary!E$19)</f>
        <v>2.375748774731214E-2</v>
      </c>
      <c r="F16" s="72">
        <f>IF(RES_hh_tesh!F16=0,0,RES_hh_tesh!F16/RES_summary!F$19)</f>
        <v>2.667474999052042E-2</v>
      </c>
      <c r="G16" s="72">
        <f>IF(RES_hh_tesh!G16=0,0,RES_hh_tesh!G16/RES_summary!G$19)</f>
        <v>2.978687175732745E-2</v>
      </c>
      <c r="H16" s="72">
        <f>IF(RES_hh_tesh!H16=0,0,RES_hh_tesh!H16/RES_summary!H$19)</f>
        <v>3.8860593216169505E-2</v>
      </c>
      <c r="I16" s="72">
        <f>IF(RES_hh_tesh!I16=0,0,RES_hh_tesh!I16/RES_summary!I$19)</f>
        <v>4.5580563859057101E-2</v>
      </c>
      <c r="J16" s="72">
        <f>IF(RES_hh_tesh!J16=0,0,RES_hh_tesh!J16/RES_summary!J$19)</f>
        <v>5.0107119887203545E-2</v>
      </c>
      <c r="K16" s="72">
        <f>IF(RES_hh_tesh!K16=0,0,RES_hh_tesh!K16/RES_summary!K$19)</f>
        <v>5.2906994648334246E-2</v>
      </c>
      <c r="L16" s="72">
        <f>IF(RES_hh_tesh!L16=0,0,RES_hh_tesh!L16/RES_summary!L$19)</f>
        <v>5.9563730732715585E-2</v>
      </c>
      <c r="M16" s="72">
        <f>IF(RES_hh_tesh!M16=0,0,RES_hh_tesh!M16/RES_summary!M$19)</f>
        <v>6.0695911236193299E-2</v>
      </c>
      <c r="N16" s="72">
        <f>IF(RES_hh_tesh!N16=0,0,RES_hh_tesh!N16/RES_summary!N$19)</f>
        <v>6.9908059672349684E-2</v>
      </c>
      <c r="O16" s="72">
        <f>IF(RES_hh_tesh!O16=0,0,RES_hh_tesh!O16/RES_summary!O$19)</f>
        <v>6.7360110590348729E-2</v>
      </c>
      <c r="P16" s="72">
        <f>IF(RES_hh_tesh!P16=0,0,RES_hh_tesh!P16/RES_summary!P$19)</f>
        <v>7.6107259250496953E-2</v>
      </c>
      <c r="Q16" s="72">
        <f>IF(RES_hh_tesh!Q16=0,0,RES_hh_tesh!Q16/RES_summary!Q$19)</f>
        <v>7.5315854724557277E-2</v>
      </c>
      <c r="R16" s="72">
        <f>IF(RES_hh_tesh!R16=0,0,RES_hh_tesh!R16/RES_summary!R$19)</f>
        <v>7.5967551607615591E-2</v>
      </c>
      <c r="S16" s="72">
        <f>IF(RES_hh_tesh!S16=0,0,RES_hh_tesh!S16/RES_summary!S$19)</f>
        <v>7.4188370789876279E-2</v>
      </c>
      <c r="T16" s="72">
        <f>IF(RES_hh_tesh!T16=0,0,RES_hh_tesh!T16/RES_summary!T$19)</f>
        <v>7.3001675271942318E-2</v>
      </c>
      <c r="U16" s="72">
        <f>IF(RES_hh_tesh!U16=0,0,RES_hh_tesh!U16/RES_summary!U$19)</f>
        <v>7.3534709949063082E-2</v>
      </c>
      <c r="V16" s="72">
        <f>IF(RES_hh_tesh!V16=0,0,RES_hh_tesh!V16/RES_summary!V$19)</f>
        <v>7.4587807083314139E-2</v>
      </c>
      <c r="W16" s="72">
        <f>IF(RES_hh_tesh!W16=0,0,RES_hh_tesh!W16/RES_summary!W$19)</f>
        <v>7.0366071814912765E-2</v>
      </c>
      <c r="X16" s="72">
        <f>IF(RES_hh_tesh!X16=0,0,RES_hh_tesh!X16/RES_summary!X$19)</f>
        <v>7.5951060326446204E-2</v>
      </c>
      <c r="Y16" s="72">
        <f>IF(RES_hh_tesh!Y16=0,0,RES_hh_tesh!Y16/RES_summary!Y$19)</f>
        <v>8.2298348469028615E-2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18.757655072316734</v>
      </c>
      <c r="C17" s="69">
        <f>IF(RES_hh_tesh!C17=0,0,RES_hh_tesh!C17/RES_summary!C$19)</f>
        <v>18.186472417045515</v>
      </c>
      <c r="D17" s="69">
        <f>IF(RES_hh_tesh!D17=0,0,RES_hh_tesh!D17/RES_summary!D$19)</f>
        <v>17.917947691620867</v>
      </c>
      <c r="E17" s="69">
        <f>IF(RES_hh_tesh!E17=0,0,RES_hh_tesh!E17/RES_summary!E$19)</f>
        <v>16.932020371850136</v>
      </c>
      <c r="F17" s="69">
        <f>IF(RES_hh_tesh!F17=0,0,RES_hh_tesh!F17/RES_summary!F$19)</f>
        <v>17.165630570437113</v>
      </c>
      <c r="G17" s="69">
        <f>IF(RES_hh_tesh!G17=0,0,RES_hh_tesh!G17/RES_summary!G$19)</f>
        <v>16.269437147338522</v>
      </c>
      <c r="H17" s="69">
        <f>IF(RES_hh_tesh!H17=0,0,RES_hh_tesh!H17/RES_summary!H$19)</f>
        <v>15.828607286225484</v>
      </c>
      <c r="I17" s="69">
        <f>IF(RES_hh_tesh!I17=0,0,RES_hh_tesh!I17/RES_summary!I$19)</f>
        <v>15.875300591521091</v>
      </c>
      <c r="J17" s="69">
        <f>IF(RES_hh_tesh!J17=0,0,RES_hh_tesh!J17/RES_summary!J$19)</f>
        <v>16.490839018004614</v>
      </c>
      <c r="K17" s="69">
        <f>IF(RES_hh_tesh!K17=0,0,RES_hh_tesh!K17/RES_summary!K$19)</f>
        <v>16.91020957850467</v>
      </c>
      <c r="L17" s="69">
        <f>IF(RES_hh_tesh!L17=0,0,RES_hh_tesh!L17/RES_summary!L$19)</f>
        <v>16.795940798859956</v>
      </c>
      <c r="M17" s="69">
        <f>IF(RES_hh_tesh!M17=0,0,RES_hh_tesh!M17/RES_summary!M$19)</f>
        <v>17.160476996696389</v>
      </c>
      <c r="N17" s="69">
        <f>IF(RES_hh_tesh!N17=0,0,RES_hh_tesh!N17/RES_summary!N$19)</f>
        <v>17.762863606276362</v>
      </c>
      <c r="O17" s="69">
        <f>IF(RES_hh_tesh!O17=0,0,RES_hh_tesh!O17/RES_summary!O$19)</f>
        <v>17.4002135994612</v>
      </c>
      <c r="P17" s="69">
        <f>IF(RES_hh_tesh!P17=0,0,RES_hh_tesh!P17/RES_summary!P$19)</f>
        <v>16.922265246510815</v>
      </c>
      <c r="Q17" s="69">
        <f>IF(RES_hh_tesh!Q17=0,0,RES_hh_tesh!Q17/RES_summary!Q$19)</f>
        <v>17.240671880941886</v>
      </c>
      <c r="R17" s="69">
        <f>IF(RES_hh_tesh!R17=0,0,RES_hh_tesh!R17/RES_summary!R$19)</f>
        <v>18.000876814655278</v>
      </c>
      <c r="S17" s="69">
        <f>IF(RES_hh_tesh!S17=0,0,RES_hh_tesh!S17/RES_summary!S$19)</f>
        <v>18.556616215874939</v>
      </c>
      <c r="T17" s="69">
        <f>IF(RES_hh_tesh!T17=0,0,RES_hh_tesh!T17/RES_summary!T$19)</f>
        <v>19.23326212691229</v>
      </c>
      <c r="U17" s="69">
        <f>IF(RES_hh_tesh!U17=0,0,RES_hh_tesh!U17/RES_summary!U$19)</f>
        <v>19.134299495257562</v>
      </c>
      <c r="V17" s="69">
        <f>IF(RES_hh_tesh!V17=0,0,RES_hh_tesh!V17/RES_summary!V$19)</f>
        <v>20.583248253427023</v>
      </c>
      <c r="W17" s="69">
        <f>IF(RES_hh_tesh!W17=0,0,RES_hh_tesh!W17/RES_summary!W$19)</f>
        <v>19.741676654449925</v>
      </c>
      <c r="X17" s="69">
        <f>IF(RES_hh_tesh!X17=0,0,RES_hh_tesh!X17/RES_summary!X$19)</f>
        <v>18.197945639989602</v>
      </c>
      <c r="Y17" s="69">
        <f>IF(RES_hh_tesh!Y17=0,0,RES_hh_tesh!Y17/RES_summary!Y$19)</f>
        <v>17.150424861998935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19.410271816038382</v>
      </c>
      <c r="C18" s="72">
        <f>IF(RES_hh_tesh!C18=0,0,RES_hh_tesh!C18/RES_summary!C$19)</f>
        <v>17.644369300154416</v>
      </c>
      <c r="D18" s="72">
        <f>IF(RES_hh_tesh!D18=0,0,RES_hh_tesh!D18/RES_summary!D$19)</f>
        <v>18.349246821352413</v>
      </c>
      <c r="E18" s="72">
        <f>IF(RES_hh_tesh!E18=0,0,RES_hh_tesh!E18/RES_summary!E$19)</f>
        <v>16.671676459574268</v>
      </c>
      <c r="F18" s="72">
        <f>IF(RES_hh_tesh!F18=0,0,RES_hh_tesh!F18/RES_summary!F$19)</f>
        <v>16.713356827387244</v>
      </c>
      <c r="G18" s="72">
        <f>IF(RES_hh_tesh!G18=0,0,RES_hh_tesh!G18/RES_summary!G$19)</f>
        <v>16.366970308477701</v>
      </c>
      <c r="H18" s="72">
        <f>IF(RES_hh_tesh!H18=0,0,RES_hh_tesh!H18/RES_summary!H$19)</f>
        <v>15.649561421720554</v>
      </c>
      <c r="I18" s="72">
        <f>IF(RES_hh_tesh!I18=0,0,RES_hh_tesh!I18/RES_summary!I$19)</f>
        <v>15.718712971642832</v>
      </c>
      <c r="J18" s="72">
        <f>IF(RES_hh_tesh!J18=0,0,RES_hh_tesh!J18/RES_summary!J$19)</f>
        <v>16.048449784890312</v>
      </c>
      <c r="K18" s="72">
        <f>IF(RES_hh_tesh!K18=0,0,RES_hh_tesh!K18/RES_summary!K$19)</f>
        <v>18.543569967431154</v>
      </c>
      <c r="L18" s="72">
        <f>IF(RES_hh_tesh!L18=0,0,RES_hh_tesh!L18/RES_summary!L$19)</f>
        <v>16.561381258684634</v>
      </c>
      <c r="M18" s="72">
        <f>IF(RES_hh_tesh!M18=0,0,RES_hh_tesh!M18/RES_summary!M$19)</f>
        <v>17.070011084512064</v>
      </c>
      <c r="N18" s="72">
        <f>IF(RES_hh_tesh!N18=0,0,RES_hh_tesh!N18/RES_summary!N$19)</f>
        <v>17.428608309978948</v>
      </c>
      <c r="O18" s="72">
        <f>IF(RES_hh_tesh!O18=0,0,RES_hh_tesh!O18/RES_summary!O$19)</f>
        <v>17.460099303521396</v>
      </c>
      <c r="P18" s="72">
        <f>IF(RES_hh_tesh!P18=0,0,RES_hh_tesh!P18/RES_summary!P$19)</f>
        <v>17.330022304277797</v>
      </c>
      <c r="Q18" s="72">
        <f>IF(RES_hh_tesh!Q18=0,0,RES_hh_tesh!Q18/RES_summary!Q$19)</f>
        <v>17.421704301935634</v>
      </c>
      <c r="R18" s="72">
        <f>IF(RES_hh_tesh!R18=0,0,RES_hh_tesh!R18/RES_summary!R$19)</f>
        <v>18.461471717716766</v>
      </c>
      <c r="S18" s="72">
        <f>IF(RES_hh_tesh!S18=0,0,RES_hh_tesh!S18/RES_summary!S$19)</f>
        <v>18.00288195968599</v>
      </c>
      <c r="T18" s="72">
        <f>IF(RES_hh_tesh!T18=0,0,RES_hh_tesh!T18/RES_summary!T$19)</f>
        <v>19.219091386508186</v>
      </c>
      <c r="U18" s="72">
        <f>IF(RES_hh_tesh!U18=0,0,RES_hh_tesh!U18/RES_summary!U$19)</f>
        <v>18.865670646381524</v>
      </c>
      <c r="V18" s="72">
        <f>IF(RES_hh_tesh!V18=0,0,RES_hh_tesh!V18/RES_summary!V$19)</f>
        <v>20.486409803834615</v>
      </c>
      <c r="W18" s="72">
        <f>IF(RES_hh_tesh!W18=0,0,RES_hh_tesh!W18/RES_summary!W$19)</f>
        <v>20.090898572626504</v>
      </c>
      <c r="X18" s="72">
        <f>IF(RES_hh_tesh!X18=0,0,RES_hh_tesh!X18/RES_summary!X$19)</f>
        <v>18.430000994255163</v>
      </c>
      <c r="Y18" s="72">
        <f>IF(RES_hh_tesh!Y18=0,0,RES_hh_tesh!Y18/RES_summary!Y$19)</f>
        <v>16.472796850816081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18.756297993350952</v>
      </c>
      <c r="C19" s="72">
        <f>IF(RES_hh_tesh!C19=0,0,RES_hh_tesh!C19/RES_summary!C$19)</f>
        <v>18.175773137765326</v>
      </c>
      <c r="D19" s="72">
        <f>IF(RES_hh_tesh!D19=0,0,RES_hh_tesh!D19/RES_summary!D$19)</f>
        <v>17.65805761570854</v>
      </c>
      <c r="E19" s="72">
        <f>IF(RES_hh_tesh!E19=0,0,RES_hh_tesh!E19/RES_summary!E$19)</f>
        <v>17.087581537557934</v>
      </c>
      <c r="F19" s="72">
        <f>IF(RES_hh_tesh!F19=0,0,RES_hh_tesh!F19/RES_summary!F$19)</f>
        <v>16.7477373973365</v>
      </c>
      <c r="G19" s="72">
        <f>IF(RES_hh_tesh!G19=0,0,RES_hh_tesh!G19/RES_summary!G$19)</f>
        <v>16.381321639162916</v>
      </c>
      <c r="H19" s="72">
        <f>IF(RES_hh_tesh!H19=0,0,RES_hh_tesh!H19/RES_summary!H$19)</f>
        <v>16.159501902436528</v>
      </c>
      <c r="I19" s="72">
        <f>IF(RES_hh_tesh!I19=0,0,RES_hh_tesh!I19/RES_summary!I$19)</f>
        <v>16.287587873915189</v>
      </c>
      <c r="J19" s="72">
        <f>IF(RES_hh_tesh!J19=0,0,RES_hh_tesh!J19/RES_summary!J$19)</f>
        <v>16.22610412375176</v>
      </c>
      <c r="K19" s="72">
        <f>IF(RES_hh_tesh!K19=0,0,RES_hh_tesh!K19/RES_summary!K$19)</f>
        <v>16.34095819291316</v>
      </c>
      <c r="L19" s="72">
        <f>IF(RES_hh_tesh!L19=0,0,RES_hh_tesh!L19/RES_summary!L$19)</f>
        <v>16.443492314114284</v>
      </c>
      <c r="M19" s="72">
        <f>IF(RES_hh_tesh!M19=0,0,RES_hh_tesh!M19/RES_summary!M$19)</f>
        <v>17.566423670062722</v>
      </c>
      <c r="N19" s="72">
        <f>IF(RES_hh_tesh!N19=0,0,RES_hh_tesh!N19/RES_summary!N$19)</f>
        <v>16.442686341619538</v>
      </c>
      <c r="O19" s="72">
        <f>IF(RES_hh_tesh!O19=0,0,RES_hh_tesh!O19/RES_summary!O$19)</f>
        <v>18.36486471741447</v>
      </c>
      <c r="P19" s="72">
        <f>IF(RES_hh_tesh!P19=0,0,RES_hh_tesh!P19/RES_summary!P$19)</f>
        <v>17.014679862592459</v>
      </c>
      <c r="Q19" s="72">
        <f>IF(RES_hh_tesh!Q19=0,0,RES_hh_tesh!Q19/RES_summary!Q$19)</f>
        <v>15.554458328440511</v>
      </c>
      <c r="R19" s="72">
        <f>IF(RES_hh_tesh!R19=0,0,RES_hh_tesh!R19/RES_summary!R$19)</f>
        <v>18.798868864717047</v>
      </c>
      <c r="S19" s="72">
        <f>IF(RES_hh_tesh!S19=0,0,RES_hh_tesh!S19/RES_summary!S$19)</f>
        <v>18.972644817477143</v>
      </c>
      <c r="T19" s="72">
        <f>IF(RES_hh_tesh!T19=0,0,RES_hh_tesh!T19/RES_summary!T$19)</f>
        <v>19.668547794929768</v>
      </c>
      <c r="U19" s="72">
        <f>IF(RES_hh_tesh!U19=0,0,RES_hh_tesh!U19/RES_summary!U$19)</f>
        <v>18.981900222682675</v>
      </c>
      <c r="V19" s="72">
        <f>IF(RES_hh_tesh!V19=0,0,RES_hh_tesh!V19/RES_summary!V$19)</f>
        <v>21.103022607061607</v>
      </c>
      <c r="W19" s="72">
        <f>IF(RES_hh_tesh!W19=0,0,RES_hh_tesh!W19/RES_summary!W$19)</f>
        <v>18.249863389219012</v>
      </c>
      <c r="X19" s="72">
        <f>IF(RES_hh_tesh!X19=0,0,RES_hh_tesh!X19/RES_summary!X$19)</f>
        <v>17.751734872051067</v>
      </c>
      <c r="Y19" s="72">
        <f>IF(RES_hh_tesh!Y19=0,0,RES_hh_tesh!Y19/RES_summary!Y$19)</f>
        <v>18.138457678217108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18.624696913648101</v>
      </c>
      <c r="C20" s="72">
        <f>IF(RES_hh_tesh!C20=0,0,RES_hh_tesh!C20/RES_summary!C$19)</f>
        <v>18.275516253399442</v>
      </c>
      <c r="D20" s="72">
        <f>IF(RES_hh_tesh!D20=0,0,RES_hh_tesh!D20/RES_summary!D$19)</f>
        <v>18.147484700073171</v>
      </c>
      <c r="E20" s="72">
        <f>IF(RES_hh_tesh!E20=0,0,RES_hh_tesh!E20/RES_summary!E$19)</f>
        <v>17.088624338853645</v>
      </c>
      <c r="F20" s="72">
        <f>IF(RES_hh_tesh!F20=0,0,RES_hh_tesh!F20/RES_summary!F$19)</f>
        <v>17.106873872561749</v>
      </c>
      <c r="G20" s="72">
        <f>IF(RES_hh_tesh!G20=0,0,RES_hh_tesh!G20/RES_summary!G$19)</f>
        <v>16.458336158300817</v>
      </c>
      <c r="H20" s="72">
        <f>IF(RES_hh_tesh!H20=0,0,RES_hh_tesh!H20/RES_summary!H$19)</f>
        <v>15.64998506608622</v>
      </c>
      <c r="I20" s="72">
        <f>IF(RES_hh_tesh!I20=0,0,RES_hh_tesh!I20/RES_summary!I$19)</f>
        <v>15.950143822401936</v>
      </c>
      <c r="J20" s="72">
        <f>IF(RES_hh_tesh!J20=0,0,RES_hh_tesh!J20/RES_summary!J$19)</f>
        <v>16.498554705018929</v>
      </c>
      <c r="K20" s="72">
        <f>IF(RES_hh_tesh!K20=0,0,RES_hh_tesh!K20/RES_summary!K$19)</f>
        <v>16.831004586054497</v>
      </c>
      <c r="L20" s="72">
        <f>IF(RES_hh_tesh!L20=0,0,RES_hh_tesh!L20/RES_summary!L$19)</f>
        <v>16.485617228812131</v>
      </c>
      <c r="M20" s="72">
        <f>IF(RES_hh_tesh!M20=0,0,RES_hh_tesh!M20/RES_summary!M$19)</f>
        <v>17.532522528720168</v>
      </c>
      <c r="N20" s="72">
        <f>IF(RES_hh_tesh!N20=0,0,RES_hh_tesh!N20/RES_summary!N$19)</f>
        <v>17.871693302282921</v>
      </c>
      <c r="O20" s="72">
        <f>IF(RES_hh_tesh!O20=0,0,RES_hh_tesh!O20/RES_summary!O$19)</f>
        <v>17.084144025714057</v>
      </c>
      <c r="P20" s="72">
        <f>IF(RES_hh_tesh!P20=0,0,RES_hh_tesh!P20/RES_summary!P$19)</f>
        <v>16.457605120187182</v>
      </c>
      <c r="Q20" s="72">
        <f>IF(RES_hh_tesh!Q20=0,0,RES_hh_tesh!Q20/RES_summary!Q$19)</f>
        <v>17.191007597728607</v>
      </c>
      <c r="R20" s="72">
        <f>IF(RES_hh_tesh!R20=0,0,RES_hh_tesh!R20/RES_summary!R$19)</f>
        <v>18.050210524250339</v>
      </c>
      <c r="S20" s="72">
        <f>IF(RES_hh_tesh!S20=0,0,RES_hh_tesh!S20/RES_summary!S$19)</f>
        <v>18.725006919396556</v>
      </c>
      <c r="T20" s="72">
        <f>IF(RES_hh_tesh!T20=0,0,RES_hh_tesh!T20/RES_summary!T$19)</f>
        <v>19.111389812734288</v>
      </c>
      <c r="U20" s="72">
        <f>IF(RES_hh_tesh!U20=0,0,RES_hh_tesh!U20/RES_summary!U$19)</f>
        <v>18.934397011206876</v>
      </c>
      <c r="V20" s="72">
        <f>IF(RES_hh_tesh!V20=0,0,RES_hh_tesh!V20/RES_summary!V$19)</f>
        <v>21.178278695341547</v>
      </c>
      <c r="W20" s="72">
        <f>IF(RES_hh_tesh!W20=0,0,RES_hh_tesh!W20/RES_summary!W$19)</f>
        <v>19.820033707516565</v>
      </c>
      <c r="X20" s="72">
        <f>IF(RES_hh_tesh!X20=0,0,RES_hh_tesh!X20/RES_summary!X$19)</f>
        <v>17.51015098929788</v>
      </c>
      <c r="Y20" s="72">
        <f>IF(RES_hh_tesh!Y20=0,0,RES_hh_tesh!Y20/RES_summary!Y$19)</f>
        <v>17.089093666598792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18.388504923371581</v>
      </c>
      <c r="C21" s="72">
        <f>IF(RES_hh_tesh!C21=0,0,RES_hh_tesh!C21/RES_summary!C$19)</f>
        <v>18.319302460827366</v>
      </c>
      <c r="D21" s="72">
        <f>IF(RES_hh_tesh!D21=0,0,RES_hh_tesh!D21/RES_summary!D$19)</f>
        <v>17.405813859007313</v>
      </c>
      <c r="E21" s="72">
        <f>IF(RES_hh_tesh!E21=0,0,RES_hh_tesh!E21/RES_summary!E$19)</f>
        <v>17.004365996771529</v>
      </c>
      <c r="F21" s="72">
        <f>IF(RES_hh_tesh!F21=0,0,RES_hh_tesh!F21/RES_summary!F$19)</f>
        <v>17.727141042930029</v>
      </c>
      <c r="G21" s="72">
        <f>IF(RES_hh_tesh!G21=0,0,RES_hh_tesh!G21/RES_summary!G$19)</f>
        <v>16.103393949229485</v>
      </c>
      <c r="H21" s="72">
        <f>IF(RES_hh_tesh!H21=0,0,RES_hh_tesh!H21/RES_summary!H$19)</f>
        <v>15.992383591021243</v>
      </c>
      <c r="I21" s="72">
        <f>IF(RES_hh_tesh!I21=0,0,RES_hh_tesh!I21/RES_summary!I$19)</f>
        <v>15.594386440388028</v>
      </c>
      <c r="J21" s="72">
        <f>IF(RES_hh_tesh!J21=0,0,RES_hh_tesh!J21/RES_summary!J$19)</f>
        <v>16.606130618444624</v>
      </c>
      <c r="K21" s="72">
        <f>IF(RES_hh_tesh!K21=0,0,RES_hh_tesh!K21/RES_summary!K$19)</f>
        <v>16.630137497054914</v>
      </c>
      <c r="L21" s="72">
        <f>IF(RES_hh_tesh!L21=0,0,RES_hh_tesh!L21/RES_summary!L$19)</f>
        <v>17.483520843435116</v>
      </c>
      <c r="M21" s="72">
        <f>IF(RES_hh_tesh!M21=0,0,RES_hh_tesh!M21/RES_summary!M$19)</f>
        <v>16.184776306242217</v>
      </c>
      <c r="N21" s="72">
        <f>IF(RES_hh_tesh!N21=0,0,RES_hh_tesh!N21/RES_summary!N$19)</f>
        <v>17.986860688991381</v>
      </c>
      <c r="O21" s="72">
        <f>IF(RES_hh_tesh!O21=0,0,RES_hh_tesh!O21/RES_summary!O$19)</f>
        <v>17.848141220212923</v>
      </c>
      <c r="P21" s="72">
        <f>IF(RES_hh_tesh!P21=0,0,RES_hh_tesh!P21/RES_summary!P$19)</f>
        <v>17.105055527491817</v>
      </c>
      <c r="Q21" s="72">
        <f>IF(RES_hh_tesh!Q21=0,0,RES_hh_tesh!Q21/RES_summary!Q$19)</f>
        <v>17.098995910368764</v>
      </c>
      <c r="R21" s="72">
        <f>IF(RES_hh_tesh!R21=0,0,RES_hh_tesh!R21/RES_summary!R$19)</f>
        <v>17.63344578472023</v>
      </c>
      <c r="S21" s="72">
        <f>IF(RES_hh_tesh!S21=0,0,RES_hh_tesh!S21/RES_summary!S$19)</f>
        <v>18.438647843005764</v>
      </c>
      <c r="T21" s="72">
        <f>IF(RES_hh_tesh!T21=0,0,RES_hh_tesh!T21/RES_summary!T$19)</f>
        <v>19.374759168825562</v>
      </c>
      <c r="U21" s="72">
        <f>IF(RES_hh_tesh!U21=0,0,RES_hh_tesh!U21/RES_summary!U$19)</f>
        <v>19.556060252904448</v>
      </c>
      <c r="V21" s="72">
        <f>IF(RES_hh_tesh!V21=0,0,RES_hh_tesh!V21/RES_summary!V$19)</f>
        <v>19.661982283433197</v>
      </c>
      <c r="W21" s="72">
        <f>IF(RES_hh_tesh!W21=0,0,RES_hh_tesh!W21/RES_summary!W$19)</f>
        <v>19.648478818860596</v>
      </c>
      <c r="X21" s="72">
        <f>IF(RES_hh_tesh!X21=0,0,RES_hh_tesh!X21/RES_summary!X$19)</f>
        <v>19.054796555833207</v>
      </c>
      <c r="Y21" s="72">
        <f>IF(RES_hh_tesh!Y21=0,0,RES_hh_tesh!Y21/RES_summary!Y$19)</f>
        <v>16.892225276101193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19.320071451391211</v>
      </c>
      <c r="C22" s="72">
        <f>IF(RES_hh_tesh!C22=0,0,RES_hh_tesh!C22/RES_summary!C$19)</f>
        <v>17.666168550664977</v>
      </c>
      <c r="D22" s="72">
        <f>IF(RES_hh_tesh!D22=0,0,RES_hh_tesh!D22/RES_summary!D$19)</f>
        <v>18.437199299331319</v>
      </c>
      <c r="E22" s="72">
        <f>IF(RES_hh_tesh!E22=0,0,RES_hh_tesh!E22/RES_summary!E$19)</f>
        <v>16.550872060148137</v>
      </c>
      <c r="F22" s="72">
        <f>IF(RES_hh_tesh!F22=0,0,RES_hh_tesh!F22/RES_summary!F$19)</f>
        <v>16.274989340783666</v>
      </c>
      <c r="G22" s="72">
        <f>IF(RES_hh_tesh!G22=0,0,RES_hh_tesh!G22/RES_summary!G$19)</f>
        <v>15.116235341632679</v>
      </c>
      <c r="H22" s="72">
        <f>IF(RES_hh_tesh!H22=0,0,RES_hh_tesh!H22/RES_summary!H$19)</f>
        <v>14.326890190604511</v>
      </c>
      <c r="I22" s="72">
        <f>IF(RES_hh_tesh!I22=0,0,RES_hh_tesh!I22/RES_summary!I$19)</f>
        <v>17.994663570580617</v>
      </c>
      <c r="J22" s="72">
        <f>IF(RES_hh_tesh!J22=0,0,RES_hh_tesh!J22/RES_summary!J$19)</f>
        <v>14.384038222516358</v>
      </c>
      <c r="K22" s="72">
        <f>IF(RES_hh_tesh!K22=0,0,RES_hh_tesh!K22/RES_summary!K$19)</f>
        <v>18.357646228137451</v>
      </c>
      <c r="L22" s="72">
        <f>IF(RES_hh_tesh!L22=0,0,RES_hh_tesh!L22/RES_summary!L$19)</f>
        <v>16.504303044252094</v>
      </c>
      <c r="M22" s="72">
        <f>IF(RES_hh_tesh!M22=0,0,RES_hh_tesh!M22/RES_summary!M$19)</f>
        <v>16.063044527009943</v>
      </c>
      <c r="N22" s="72">
        <f>IF(RES_hh_tesh!N22=0,0,RES_hh_tesh!N22/RES_summary!N$19)</f>
        <v>18.537333824178798</v>
      </c>
      <c r="O22" s="72">
        <f>IF(RES_hh_tesh!O22=0,0,RES_hh_tesh!O22/RES_summary!O$19)</f>
        <v>17.378763343806163</v>
      </c>
      <c r="P22" s="72">
        <f>IF(RES_hh_tesh!P22=0,0,RES_hh_tesh!P22/RES_summary!P$19)</f>
        <v>16.262212591828419</v>
      </c>
      <c r="Q22" s="72">
        <f>IF(RES_hh_tesh!Q22=0,0,RES_hh_tesh!Q22/RES_summary!Q$19)</f>
        <v>18.563631674757193</v>
      </c>
      <c r="R22" s="72">
        <f>IF(RES_hh_tesh!R22=0,0,RES_hh_tesh!R22/RES_summary!R$19)</f>
        <v>19.009779660702186</v>
      </c>
      <c r="S22" s="72">
        <f>IF(RES_hh_tesh!S22=0,0,RES_hh_tesh!S22/RES_summary!S$19)</f>
        <v>18.053615010488336</v>
      </c>
      <c r="T22" s="72">
        <f>IF(RES_hh_tesh!T22=0,0,RES_hh_tesh!T22/RES_summary!T$19)</f>
        <v>19.353960600661175</v>
      </c>
      <c r="U22" s="72">
        <f>IF(RES_hh_tesh!U22=0,0,RES_hh_tesh!U22/RES_summary!U$19)</f>
        <v>18.381631366119766</v>
      </c>
      <c r="V22" s="72">
        <f>IF(RES_hh_tesh!V22=0,0,RES_hh_tesh!V22/RES_summary!V$19)</f>
        <v>18.876043146870913</v>
      </c>
      <c r="W22" s="72">
        <f>IF(RES_hh_tesh!W22=0,0,RES_hh_tesh!W22/RES_summary!W$19)</f>
        <v>19.452504431924535</v>
      </c>
      <c r="X22" s="72">
        <f>IF(RES_hh_tesh!X22=0,0,RES_hh_tesh!X22/RES_summary!X$19)</f>
        <v>18.432267527279802</v>
      </c>
      <c r="Y22" s="72">
        <f>IF(RES_hh_tesh!Y22=0,0,RES_hh_tesh!Y22/RES_summary!Y$19)</f>
        <v>18.055167976633303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X24" s="72">
        <f>IF(RES_hh_tesh!X24=0,0,RES_hh_tesh!X24/RES_summary!X$19)</f>
        <v>0</v>
      </c>
      <c r="Y24" s="72">
        <f>IF(RES_hh_tesh!Y24=0,0,RES_hh_tesh!Y24/RES_summary!Y$19)</f>
        <v>0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18.739785471282694</v>
      </c>
      <c r="C25" s="74">
        <f>IF(RES_hh_tesh!C25=0,0,RES_hh_tesh!C25/RES_summary!C$19)</f>
        <v>18.252168844196042</v>
      </c>
      <c r="D25" s="74">
        <f>IF(RES_hh_tesh!D25=0,0,RES_hh_tesh!D25/RES_summary!D$19)</f>
        <v>17.638770761375756</v>
      </c>
      <c r="E25" s="74">
        <f>IF(RES_hh_tesh!E25=0,0,RES_hh_tesh!E25/RES_summary!E$19)</f>
        <v>16.686358597198407</v>
      </c>
      <c r="F25" s="74">
        <f>IF(RES_hh_tesh!F25=0,0,RES_hh_tesh!F25/RES_summary!F$19)</f>
        <v>16.980619469879048</v>
      </c>
      <c r="G25" s="74">
        <f>IF(RES_hh_tesh!G25=0,0,RES_hh_tesh!G25/RES_summary!G$19)</f>
        <v>15.922321249193747</v>
      </c>
      <c r="H25" s="74">
        <f>IF(RES_hh_tesh!H25=0,0,RES_hh_tesh!H25/RES_summary!H$19)</f>
        <v>15.893624986070352</v>
      </c>
      <c r="I25" s="74">
        <f>IF(RES_hh_tesh!I25=0,0,RES_hh_tesh!I25/RES_summary!I$19)</f>
        <v>15.589124230425904</v>
      </c>
      <c r="J25" s="74">
        <f>IF(RES_hh_tesh!J25=0,0,RES_hh_tesh!J25/RES_summary!J$19)</f>
        <v>15.784154035023562</v>
      </c>
      <c r="K25" s="74">
        <f>IF(RES_hh_tesh!K25=0,0,RES_hh_tesh!K25/RES_summary!K$19)</f>
        <v>15.148014138611556</v>
      </c>
      <c r="L25" s="74">
        <f>IF(RES_hh_tesh!L25=0,0,RES_hh_tesh!L25/RES_summary!L$19)</f>
        <v>14.942245314639989</v>
      </c>
      <c r="M25" s="74">
        <f>IF(RES_hh_tesh!M25=0,0,RES_hh_tesh!M25/RES_summary!M$19)</f>
        <v>15.186798405661824</v>
      </c>
      <c r="N25" s="74">
        <f>IF(RES_hh_tesh!N25=0,0,RES_hh_tesh!N25/RES_summary!N$19)</f>
        <v>15.18186444115357</v>
      </c>
      <c r="O25" s="74">
        <f>IF(RES_hh_tesh!O25=0,0,RES_hh_tesh!O25/RES_summary!O$19)</f>
        <v>14.895424704843995</v>
      </c>
      <c r="P25" s="74">
        <f>IF(RES_hh_tesh!P25=0,0,RES_hh_tesh!P25/RES_summary!P$19)</f>
        <v>14.720573875697262</v>
      </c>
      <c r="Q25" s="74">
        <f>IF(RES_hh_tesh!Q25=0,0,RES_hh_tesh!Q25/RES_summary!Q$19)</f>
        <v>14.635617335359882</v>
      </c>
      <c r="R25" s="74">
        <f>IF(RES_hh_tesh!R25=0,0,RES_hh_tesh!R25/RES_summary!R$19)</f>
        <v>14.958806734074013</v>
      </c>
      <c r="S25" s="74">
        <f>IF(RES_hh_tesh!S25=0,0,RES_hh_tesh!S25/RES_summary!S$19)</f>
        <v>15.379078919572448</v>
      </c>
      <c r="T25" s="74">
        <f>IF(RES_hh_tesh!T25=0,0,RES_hh_tesh!T25/RES_summary!T$19)</f>
        <v>15.90703261183867</v>
      </c>
      <c r="U25" s="74">
        <f>IF(RES_hh_tesh!U25=0,0,RES_hh_tesh!U25/RES_summary!U$19)</f>
        <v>15.876944693141505</v>
      </c>
      <c r="V25" s="74">
        <f>IF(RES_hh_tesh!V25=0,0,RES_hh_tesh!V25/RES_summary!V$19)</f>
        <v>16.934513253524369</v>
      </c>
      <c r="W25" s="74">
        <f>IF(RES_hh_tesh!W25=0,0,RES_hh_tesh!W25/RES_summary!W$19)</f>
        <v>16.498158485660934</v>
      </c>
      <c r="X25" s="74">
        <f>IF(RES_hh_tesh!X25=0,0,RES_hh_tesh!X25/RES_summary!X$19)</f>
        <v>15.478133940505053</v>
      </c>
      <c r="Y25" s="74">
        <f>IF(RES_hh_tesh!Y25=0,0,RES_hh_tesh!Y25/RES_summary!Y$19)</f>
        <v>14.519786443848778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4.1342815131892099</v>
      </c>
      <c r="C26" s="77">
        <f>IF(RES_hh_tesh!C26=0,0,RES_hh_tesh!C26/RES_summary!C$19)</f>
        <v>4.0109664901337645</v>
      </c>
      <c r="D26" s="77">
        <f>IF(RES_hh_tesh!D26=0,0,RES_hh_tesh!D26/RES_summary!D$19)</f>
        <v>3.9571398034590612</v>
      </c>
      <c r="E26" s="77">
        <f>IF(RES_hh_tesh!E26=0,0,RES_hh_tesh!E26/RES_summary!E$19)</f>
        <v>3.7491962504430552</v>
      </c>
      <c r="F26" s="77">
        <f>IF(RES_hh_tesh!F26=0,0,RES_hh_tesh!F26/RES_summary!F$19)</f>
        <v>3.8104889798998354</v>
      </c>
      <c r="G26" s="77">
        <f>IF(RES_hh_tesh!G26=0,0,RES_hh_tesh!G26/RES_summary!G$19)</f>
        <v>3.6137381325394551</v>
      </c>
      <c r="H26" s="77">
        <f>IF(RES_hh_tesh!H26=0,0,RES_hh_tesh!H26/RES_summary!H$19)</f>
        <v>3.5179435727818675</v>
      </c>
      <c r="I26" s="77">
        <f>IF(RES_hh_tesh!I26=0,0,RES_hh_tesh!I26/RES_summary!I$19)</f>
        <v>3.5314017842286356</v>
      </c>
      <c r="J26" s="77">
        <f>IF(RES_hh_tesh!J26=0,0,RES_hh_tesh!J26/RES_summary!J$19)</f>
        <v>3.7725295243405328</v>
      </c>
      <c r="K26" s="77">
        <f>IF(RES_hh_tesh!K26=0,0,RES_hh_tesh!K26/RES_summary!K$19)</f>
        <v>3.7667527596958821</v>
      </c>
      <c r="L26" s="77">
        <f>IF(RES_hh_tesh!L26=0,0,RES_hh_tesh!L26/RES_summary!L$19)</f>
        <v>3.8086916710761098</v>
      </c>
      <c r="M26" s="77">
        <f>IF(RES_hh_tesh!M26=0,0,RES_hh_tesh!M26/RES_summary!M$19)</f>
        <v>3.8696439514142362</v>
      </c>
      <c r="N26" s="77">
        <f>IF(RES_hh_tesh!N26=0,0,RES_hh_tesh!N26/RES_summary!N$19)</f>
        <v>3.9514763748689203</v>
      </c>
      <c r="O26" s="77">
        <f>IF(RES_hh_tesh!O26=0,0,RES_hh_tesh!O26/RES_summary!O$19)</f>
        <v>3.9321833153689805</v>
      </c>
      <c r="P26" s="77">
        <f>IF(RES_hh_tesh!P26=0,0,RES_hh_tesh!P26/RES_summary!P$19)</f>
        <v>3.9238802152244432</v>
      </c>
      <c r="Q26" s="77">
        <f>IF(RES_hh_tesh!Q26=0,0,RES_hh_tesh!Q26/RES_summary!Q$19)</f>
        <v>3.9803936326338509</v>
      </c>
      <c r="R26" s="77">
        <f>IF(RES_hh_tesh!R26=0,0,RES_hh_tesh!R26/RES_summary!R$19)</f>
        <v>4.1495953236033092</v>
      </c>
      <c r="S26" s="77">
        <f>IF(RES_hh_tesh!S26=0,0,RES_hh_tesh!S26/RES_summary!S$19)</f>
        <v>4.2864669463865956</v>
      </c>
      <c r="T26" s="77">
        <f>IF(RES_hh_tesh!T26=0,0,RES_hh_tesh!T26/RES_summary!T$19)</f>
        <v>4.4854474825854869</v>
      </c>
      <c r="U26" s="77">
        <f>IF(RES_hh_tesh!U26=0,0,RES_hh_tesh!U26/RES_summary!U$19)</f>
        <v>4.5051011056224617</v>
      </c>
      <c r="V26" s="77">
        <f>IF(RES_hh_tesh!V26=0,0,RES_hh_tesh!V26/RES_summary!V$19)</f>
        <v>4.5884921773156195</v>
      </c>
      <c r="W26" s="77">
        <f>IF(RES_hh_tesh!W26=0,0,RES_hh_tesh!W26/RES_summary!W$19)</f>
        <v>4.4682928569532185</v>
      </c>
      <c r="X26" s="77">
        <f>IF(RES_hh_tesh!X26=0,0,RES_hh_tesh!X26/RES_summary!X$19)</f>
        <v>4.4164595160752214</v>
      </c>
      <c r="Y26" s="77">
        <f>IF(RES_hh_tesh!Y26=0,0,RES_hh_tesh!Y26/RES_summary!Y$19)</f>
        <v>4.3484046564385999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3.3778640369479889</v>
      </c>
      <c r="C27" s="69">
        <f>IF(RES_hh_tesh!C27=0,0,RES_hh_tesh!C27/RES_summary!C$19)</f>
        <v>3.3080893589218725</v>
      </c>
      <c r="D27" s="69">
        <f>IF(RES_hh_tesh!D27=0,0,RES_hh_tesh!D27/RES_summary!D$19)</f>
        <v>3.2552611233371374</v>
      </c>
      <c r="E27" s="69">
        <f>IF(RES_hh_tesh!E27=0,0,RES_hh_tesh!E27/RES_summary!E$19)</f>
        <v>3.2522404133223644</v>
      </c>
      <c r="F27" s="69">
        <f>IF(RES_hh_tesh!F27=0,0,RES_hh_tesh!F27/RES_summary!F$19)</f>
        <v>3.2380228396712911</v>
      </c>
      <c r="G27" s="69">
        <f>IF(RES_hh_tesh!G27=0,0,RES_hh_tesh!G27/RES_summary!G$19)</f>
        <v>3.1099969071430267</v>
      </c>
      <c r="H27" s="69">
        <f>IF(RES_hh_tesh!H27=0,0,RES_hh_tesh!H27/RES_summary!H$19)</f>
        <v>3.0361518541202304</v>
      </c>
      <c r="I27" s="69">
        <f>IF(RES_hh_tesh!I27=0,0,RES_hh_tesh!I27/RES_summary!I$19)</f>
        <v>3.0380337374684072</v>
      </c>
      <c r="J27" s="69">
        <f>IF(RES_hh_tesh!J27=0,0,RES_hh_tesh!J27/RES_summary!J$19)</f>
        <v>2.9295158058408766</v>
      </c>
      <c r="K27" s="69">
        <f>IF(RES_hh_tesh!K27=0,0,RES_hh_tesh!K27/RES_summary!K$19)</f>
        <v>2.8830752574620639</v>
      </c>
      <c r="L27" s="69">
        <f>IF(RES_hh_tesh!L27=0,0,RES_hh_tesh!L27/RES_summary!L$19)</f>
        <v>2.8431176590131391</v>
      </c>
      <c r="M27" s="69">
        <f>IF(RES_hh_tesh!M27=0,0,RES_hh_tesh!M27/RES_summary!M$19)</f>
        <v>2.8681126981631215</v>
      </c>
      <c r="N27" s="69">
        <f>IF(RES_hh_tesh!N27=0,0,RES_hh_tesh!N27/RES_summary!N$19)</f>
        <v>2.8774051219499848</v>
      </c>
      <c r="O27" s="69">
        <f>IF(RES_hh_tesh!O27=0,0,RES_hh_tesh!O27/RES_summary!O$19)</f>
        <v>2.7679036854044732</v>
      </c>
      <c r="P27" s="69">
        <f>IF(RES_hh_tesh!P27=0,0,RES_hh_tesh!P27/RES_summary!P$19)</f>
        <v>2.8288160654923828</v>
      </c>
      <c r="Q27" s="69">
        <f>IF(RES_hh_tesh!Q27=0,0,RES_hh_tesh!Q27/RES_summary!Q$19)</f>
        <v>2.8610461587741676</v>
      </c>
      <c r="R27" s="69">
        <f>IF(RES_hh_tesh!R27=0,0,RES_hh_tesh!R27/RES_summary!R$19)</f>
        <v>2.8713585390010463</v>
      </c>
      <c r="S27" s="69">
        <f>IF(RES_hh_tesh!S27=0,0,RES_hh_tesh!S27/RES_summary!S$19)</f>
        <v>2.8898595237865496</v>
      </c>
      <c r="T27" s="69">
        <f>IF(RES_hh_tesh!T27=0,0,RES_hh_tesh!T27/RES_summary!T$19)</f>
        <v>2.9480229437051304</v>
      </c>
      <c r="U27" s="69">
        <f>IF(RES_hh_tesh!U27=0,0,RES_hh_tesh!U27/RES_summary!U$19)</f>
        <v>2.9052220597846108</v>
      </c>
      <c r="V27" s="69">
        <f>IF(RES_hh_tesh!V27=0,0,RES_hh_tesh!V27/RES_summary!V$19)</f>
        <v>3.0579659207862235</v>
      </c>
      <c r="W27" s="69">
        <f>IF(RES_hh_tesh!W27=0,0,RES_hh_tesh!W27/RES_summary!W$19)</f>
        <v>3.0636197054637764</v>
      </c>
      <c r="X27" s="69">
        <f>IF(RES_hh_tesh!X27=0,0,RES_hh_tesh!X27/RES_summary!X$19)</f>
        <v>2.7914464991429639</v>
      </c>
      <c r="Y27" s="69">
        <f>IF(RES_hh_tesh!Y27=0,0,RES_hh_tesh!Y27/RES_summary!Y$19)</f>
        <v>2.6355402419245326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3.3759938525399722</v>
      </c>
      <c r="C29" s="72">
        <f>IF(RES_hh_tesh!C29=0,0,RES_hh_tesh!C29/RES_summary!C$19)</f>
        <v>3.3035063399083415</v>
      </c>
      <c r="D29" s="72">
        <f>IF(RES_hh_tesh!D29=0,0,RES_hh_tesh!D29/RES_summary!D$19)</f>
        <v>3.2646059815313948</v>
      </c>
      <c r="E29" s="72">
        <f>IF(RES_hh_tesh!E29=0,0,RES_hh_tesh!E29/RES_summary!E$19)</f>
        <v>3.2502418860895954</v>
      </c>
      <c r="F29" s="72">
        <f>IF(RES_hh_tesh!F29=0,0,RES_hh_tesh!F29/RES_summary!F$19)</f>
        <v>3.1501107032111135</v>
      </c>
      <c r="G29" s="72">
        <f>IF(RES_hh_tesh!G29=0,0,RES_hh_tesh!G29/RES_summary!G$19)</f>
        <v>3.1508726229791297</v>
      </c>
      <c r="H29" s="72">
        <f>IF(RES_hh_tesh!H29=0,0,RES_hh_tesh!H29/RES_summary!H$19)</f>
        <v>3.04168514144206</v>
      </c>
      <c r="I29" s="72">
        <f>IF(RES_hh_tesh!I29=0,0,RES_hh_tesh!I29/RES_summary!I$19)</f>
        <v>3.0420427315304135</v>
      </c>
      <c r="J29" s="72">
        <f>IF(RES_hh_tesh!J29=0,0,RES_hh_tesh!J29/RES_summary!J$19)</f>
        <v>2.9558882782911344</v>
      </c>
      <c r="K29" s="72">
        <f>IF(RES_hh_tesh!K29=0,0,RES_hh_tesh!K29/RES_summary!K$19)</f>
        <v>2.8309930790157058</v>
      </c>
      <c r="L29" s="72">
        <f>IF(RES_hh_tesh!L29=0,0,RES_hh_tesh!L29/RES_summary!L$19)</f>
        <v>2.8598313721425441</v>
      </c>
      <c r="M29" s="72">
        <f>IF(RES_hh_tesh!M29=0,0,RES_hh_tesh!M29/RES_summary!M$19)</f>
        <v>2.8670784533169962</v>
      </c>
      <c r="N29" s="72">
        <f>IF(RES_hh_tesh!N29=0,0,RES_hh_tesh!N29/RES_summary!N$19)</f>
        <v>2.8559929116086558</v>
      </c>
      <c r="O29" s="72">
        <f>IF(RES_hh_tesh!O29=0,0,RES_hh_tesh!O29/RES_summary!O$19)</f>
        <v>2.8773433464078844</v>
      </c>
      <c r="P29" s="72">
        <f>IF(RES_hh_tesh!P29=0,0,RES_hh_tesh!P29/RES_summary!P$19)</f>
        <v>2.7426806847713285</v>
      </c>
      <c r="Q29" s="72">
        <f>IF(RES_hh_tesh!Q29=0,0,RES_hh_tesh!Q29/RES_summary!Q$19)</f>
        <v>2.5737365130199317</v>
      </c>
      <c r="R29" s="72">
        <f>IF(RES_hh_tesh!R29=0,0,RES_hh_tesh!R29/RES_summary!R$19)</f>
        <v>3.0227201969029527</v>
      </c>
      <c r="S29" s="72">
        <f>IF(RES_hh_tesh!S29=0,0,RES_hh_tesh!S29/RES_summary!S$19)</f>
        <v>2.975720333742188</v>
      </c>
      <c r="T29" s="72">
        <f>IF(RES_hh_tesh!T29=0,0,RES_hh_tesh!T29/RES_summary!T$19)</f>
        <v>3.1411183094585846</v>
      </c>
      <c r="U29" s="72">
        <f>IF(RES_hh_tesh!U29=0,0,RES_hh_tesh!U29/RES_summary!U$19)</f>
        <v>3.0021930611494967</v>
      </c>
      <c r="V29" s="72">
        <f>IF(RES_hh_tesh!V29=0,0,RES_hh_tesh!V29/RES_summary!V$19)</f>
        <v>3.3385296616735745</v>
      </c>
      <c r="W29" s="72">
        <f>IF(RES_hh_tesh!W29=0,0,RES_hh_tesh!W29/RES_summary!W$19)</f>
        <v>2.8329330816567246</v>
      </c>
      <c r="X29" s="72">
        <f>IF(RES_hh_tesh!X29=0,0,RES_hh_tesh!X29/RES_summary!X$19)</f>
        <v>2.6996846074726339</v>
      </c>
      <c r="Y29" s="72">
        <f>IF(RES_hh_tesh!Y29=0,0,RES_hh_tesh!Y29/RES_summary!Y$19)</f>
        <v>2.7965325933786365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3.3064903054618999</v>
      </c>
      <c r="C30" s="72">
        <f>IF(RES_hh_tesh!C30=0,0,RES_hh_tesh!C30/RES_summary!C$19)</f>
        <v>3.3308326763356448</v>
      </c>
      <c r="D30" s="72">
        <f>IF(RES_hh_tesh!D30=0,0,RES_hh_tesh!D30/RES_summary!D$19)</f>
        <v>3.160982712707149</v>
      </c>
      <c r="E30" s="72">
        <f>IF(RES_hh_tesh!E30=0,0,RES_hh_tesh!E30/RES_summary!E$19)</f>
        <v>3.2660136734065426</v>
      </c>
      <c r="F30" s="72">
        <f>IF(RES_hh_tesh!F30=0,0,RES_hh_tesh!F30/RES_summary!F$19)</f>
        <v>3.3435404473488184</v>
      </c>
      <c r="G30" s="72">
        <f>IF(RES_hh_tesh!G30=0,0,RES_hh_tesh!G30/RES_summary!G$19)</f>
        <v>3.0785110268849278</v>
      </c>
      <c r="H30" s="72">
        <f>IF(RES_hh_tesh!H30=0,0,RES_hh_tesh!H30/RES_summary!H$19)</f>
        <v>3.068591112537316</v>
      </c>
      <c r="I30" s="72">
        <f>IF(RES_hh_tesh!I30=0,0,RES_hh_tesh!I30/RES_summary!I$19)</f>
        <v>2.9840578996489651</v>
      </c>
      <c r="J30" s="72">
        <f>IF(RES_hh_tesh!J30=0,0,RES_hh_tesh!J30/RES_summary!J$19)</f>
        <v>2.9519550974060671</v>
      </c>
      <c r="K30" s="72">
        <f>IF(RES_hh_tesh!K30=0,0,RES_hh_tesh!K30/RES_summary!K$19)</f>
        <v>2.8160737297125458</v>
      </c>
      <c r="L30" s="72">
        <f>IF(RES_hh_tesh!L30=0,0,RES_hh_tesh!L30/RES_summary!L$19)</f>
        <v>2.9351165832138131</v>
      </c>
      <c r="M30" s="72">
        <f>IF(RES_hh_tesh!M30=0,0,RES_hh_tesh!M30/RES_summary!M$19)</f>
        <v>2.8906259456440346</v>
      </c>
      <c r="N30" s="72">
        <f>IF(RES_hh_tesh!N30=0,0,RES_hh_tesh!N30/RES_summary!N$19)</f>
        <v>2.8330618226663882</v>
      </c>
      <c r="O30" s="72">
        <f>IF(RES_hh_tesh!O30=0,0,RES_hh_tesh!O30/RES_summary!O$19)</f>
        <v>2.8232451543175792</v>
      </c>
      <c r="P30" s="72">
        <f>IF(RES_hh_tesh!P30=0,0,RES_hh_tesh!P30/RES_summary!P$19)</f>
        <v>2.8278259566209503</v>
      </c>
      <c r="Q30" s="72">
        <f>IF(RES_hh_tesh!Q30=0,0,RES_hh_tesh!Q30/RES_summary!Q$19)</f>
        <v>2.8285077441789701</v>
      </c>
      <c r="R30" s="72">
        <f>IF(RES_hh_tesh!R30=0,0,RES_hh_tesh!R30/RES_summary!R$19)</f>
        <v>2.8314351582079387</v>
      </c>
      <c r="S30" s="72">
        <f>IF(RES_hh_tesh!S30=0,0,RES_hh_tesh!S30/RES_summary!S$19)</f>
        <v>2.9116125795961048</v>
      </c>
      <c r="T30" s="72">
        <f>IF(RES_hh_tesh!T30=0,0,RES_hh_tesh!T30/RES_summary!T$19)</f>
        <v>2.9735039945358297</v>
      </c>
      <c r="U30" s="72">
        <f>IF(RES_hh_tesh!U30=0,0,RES_hh_tesh!U30/RES_summary!U$19)</f>
        <v>2.9685249364242181</v>
      </c>
      <c r="V30" s="72">
        <f>IF(RES_hh_tesh!V30=0,0,RES_hh_tesh!V30/RES_summary!V$19)</f>
        <v>2.9847246084322103</v>
      </c>
      <c r="W30" s="72">
        <f>IF(RES_hh_tesh!W30=0,0,RES_hh_tesh!W30/RES_summary!W$19)</f>
        <v>3.0056836211947</v>
      </c>
      <c r="X30" s="72">
        <f>IF(RES_hh_tesh!X30=0,0,RES_hh_tesh!X30/RES_summary!X$19)</f>
        <v>2.8824411958838088</v>
      </c>
      <c r="Y30" s="72">
        <f>IF(RES_hh_tesh!Y30=0,0,RES_hh_tesh!Y30/RES_summary!Y$19)</f>
        <v>2.5855830444783114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X31" s="72">
        <f>IF(RES_hh_tesh!X31=0,0,RES_hh_tesh!X31/RES_summary!X$19)</f>
        <v>0</v>
      </c>
      <c r="Y31" s="72">
        <f>IF(RES_hh_tesh!Y31=0,0,RES_hh_tesh!Y31/RES_summary!Y$19)</f>
        <v>0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3.3887115929220912</v>
      </c>
      <c r="C32" s="77">
        <f>IF(RES_hh_tesh!C32=0,0,RES_hh_tesh!C32/RES_summary!C$19)</f>
        <v>3.3046540939667941</v>
      </c>
      <c r="D32" s="77">
        <f>IF(RES_hh_tesh!D32=0,0,RES_hh_tesh!D32/RES_summary!D$19)</f>
        <v>3.2703978486808993</v>
      </c>
      <c r="E32" s="77">
        <f>IF(RES_hh_tesh!E32=0,0,RES_hh_tesh!E32/RES_summary!E$19)</f>
        <v>3.2499016548851132</v>
      </c>
      <c r="F32" s="77">
        <f>IF(RES_hh_tesh!F32=0,0,RES_hh_tesh!F32/RES_summary!F$19)</f>
        <v>3.2199709871343472</v>
      </c>
      <c r="G32" s="77">
        <f>IF(RES_hh_tesh!G32=0,0,RES_hh_tesh!G32/RES_summary!G$19)</f>
        <v>3.1152276945367774</v>
      </c>
      <c r="H32" s="77">
        <f>IF(RES_hh_tesh!H32=0,0,RES_hh_tesh!H32/RES_summary!H$19)</f>
        <v>3.0299934206016532</v>
      </c>
      <c r="I32" s="77">
        <f>IF(RES_hh_tesh!I32=0,0,RES_hh_tesh!I32/RES_summary!I$19)</f>
        <v>3.0479721131040045</v>
      </c>
      <c r="J32" s="77">
        <f>IF(RES_hh_tesh!J32=0,0,RES_hh_tesh!J32/RES_summary!J$19)</f>
        <v>2.9249925122126994</v>
      </c>
      <c r="K32" s="77">
        <f>IF(RES_hh_tesh!K32=0,0,RES_hh_tesh!K32/RES_summary!K$19)</f>
        <v>2.8962366279868847</v>
      </c>
      <c r="L32" s="77">
        <f>IF(RES_hh_tesh!L32=0,0,RES_hh_tesh!L32/RES_summary!L$19)</f>
        <v>2.8251279597131735</v>
      </c>
      <c r="M32" s="77">
        <f>IF(RES_hh_tesh!M32=0,0,RES_hh_tesh!M32/RES_summary!M$19)</f>
        <v>2.8636414363140177</v>
      </c>
      <c r="N32" s="77">
        <f>IF(RES_hh_tesh!N32=0,0,RES_hh_tesh!N32/RES_summary!N$19)</f>
        <v>2.8865779030407035</v>
      </c>
      <c r="O32" s="77">
        <f>IF(RES_hh_tesh!O32=0,0,RES_hh_tesh!O32/RES_summary!O$19)</f>
        <v>2.7551906784218207</v>
      </c>
      <c r="P32" s="77">
        <f>IF(RES_hh_tesh!P32=0,0,RES_hh_tesh!P32/RES_summary!P$19)</f>
        <v>2.8302303661473802</v>
      </c>
      <c r="Q32" s="77">
        <f>IF(RES_hh_tesh!Q32=0,0,RES_hh_tesh!Q32/RES_summary!Q$19)</f>
        <v>2.8718132836607784</v>
      </c>
      <c r="R32" s="77">
        <f>IF(RES_hh_tesh!R32=0,0,RES_hh_tesh!R32/RES_summary!R$19)</f>
        <v>2.8768893144017826</v>
      </c>
      <c r="S32" s="77">
        <f>IF(RES_hh_tesh!S32=0,0,RES_hh_tesh!S32/RES_summary!S$19)</f>
        <v>2.8839284689655269</v>
      </c>
      <c r="T32" s="77">
        <f>IF(RES_hh_tesh!T32=0,0,RES_hh_tesh!T32/RES_summary!T$19)</f>
        <v>2.939426372427838</v>
      </c>
      <c r="U32" s="77">
        <f>IF(RES_hh_tesh!U32=0,0,RES_hh_tesh!U32/RES_summary!U$19)</f>
        <v>2.8907867479893685</v>
      </c>
      <c r="V32" s="77">
        <f>IF(RES_hh_tesh!V32=0,0,RES_hh_tesh!V32/RES_summary!V$19)</f>
        <v>3.0677057568808754</v>
      </c>
      <c r="W32" s="77">
        <f>IF(RES_hh_tesh!W32=0,0,RES_hh_tesh!W32/RES_summary!W$19)</f>
        <v>3.0788963640002853</v>
      </c>
      <c r="X32" s="77">
        <f>IF(RES_hh_tesh!X32=0,0,RES_hh_tesh!X32/RES_summary!X$19)</f>
        <v>2.7748162121639925</v>
      </c>
      <c r="Y32" s="77">
        <f>IF(RES_hh_tesh!Y32=0,0,RES_hh_tesh!Y32/RES_summary!Y$19)</f>
        <v>2.6421562613488381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51.297842300458782</v>
      </c>
      <c r="C3" s="65">
        <f>IF(RES_hh_emih!C3=0,0,RES_hh_emih!C3/RES_summary!C$19)</f>
        <v>52.97320870550044</v>
      </c>
      <c r="D3" s="65">
        <f>IF(RES_hh_emih!D3=0,0,RES_hh_emih!D3/RES_summary!D$19)</f>
        <v>51.442968854221007</v>
      </c>
      <c r="E3" s="65">
        <f>IF(RES_hh_emih!E3=0,0,RES_hh_emih!E3/RES_summary!E$19)</f>
        <v>52.021334534329689</v>
      </c>
      <c r="F3" s="65">
        <f>IF(RES_hh_emih!F3=0,0,RES_hh_emih!F3/RES_summary!F$19)</f>
        <v>52.713845086012931</v>
      </c>
      <c r="G3" s="65">
        <f>IF(RES_hh_emih!G3=0,0,RES_hh_emih!G3/RES_summary!G$19)</f>
        <v>53.699480682241472</v>
      </c>
      <c r="H3" s="65">
        <f>IF(RES_hh_emih!H3=0,0,RES_hh_emih!H3/RES_summary!H$19)</f>
        <v>51.356925407107617</v>
      </c>
      <c r="I3" s="65">
        <f>IF(RES_hh_emih!I3=0,0,RES_hh_emih!I3/RES_summary!I$19)</f>
        <v>48.317438057126289</v>
      </c>
      <c r="J3" s="65">
        <f>IF(RES_hh_emih!J3=0,0,RES_hh_emih!J3/RES_summary!J$19)</f>
        <v>50.762447564155522</v>
      </c>
      <c r="K3" s="65">
        <f>IF(RES_hh_emih!K3=0,0,RES_hh_emih!K3/RES_summary!K$19)</f>
        <v>47.725213892620395</v>
      </c>
      <c r="L3" s="65">
        <f>IF(RES_hh_emih!L3=0,0,RES_hh_emih!L3/RES_summary!L$19)</f>
        <v>47.938234791198497</v>
      </c>
      <c r="M3" s="65">
        <f>IF(RES_hh_emih!M3=0,0,RES_hh_emih!M3/RES_summary!M$19)</f>
        <v>41.319202420210779</v>
      </c>
      <c r="N3" s="65">
        <f>IF(RES_hh_emih!N3=0,0,RES_hh_emih!N3/RES_summary!N$19)</f>
        <v>38.247157198112241</v>
      </c>
      <c r="O3" s="65">
        <f>IF(RES_hh_emih!O3=0,0,RES_hh_emih!O3/RES_summary!O$19)</f>
        <v>37.091640711153786</v>
      </c>
      <c r="P3" s="65">
        <f>IF(RES_hh_emih!P3=0,0,RES_hh_emih!P3/RES_summary!P$19)</f>
        <v>32.437013101962755</v>
      </c>
      <c r="Q3" s="65">
        <f>IF(RES_hh_emih!Q3=0,0,RES_hh_emih!Q3/RES_summary!Q$19)</f>
        <v>34.217488812802458</v>
      </c>
      <c r="R3" s="65">
        <f>IF(RES_hh_emih!R3=0,0,RES_hh_emih!R3/RES_summary!R$19)</f>
        <v>35.225081657894897</v>
      </c>
      <c r="S3" s="65">
        <f>IF(RES_hh_emih!S3=0,0,RES_hh_emih!S3/RES_summary!S$19)</f>
        <v>32.786920250303318</v>
      </c>
      <c r="T3" s="65">
        <f>IF(RES_hh_emih!T3=0,0,RES_hh_emih!T3/RES_summary!T$19)</f>
        <v>34.505949037565223</v>
      </c>
      <c r="U3" s="65">
        <f>IF(RES_hh_emih!U3=0,0,RES_hh_emih!U3/RES_summary!U$19)</f>
        <v>32.462712707639916</v>
      </c>
      <c r="V3" s="65">
        <f>IF(RES_hh_emih!V3=0,0,RES_hh_emih!V3/RES_summary!V$19)</f>
        <v>34.802116972874593</v>
      </c>
      <c r="W3" s="65">
        <f>IF(RES_hh_emih!W3=0,0,RES_hh_emih!W3/RES_summary!W$19)</f>
        <v>32.132904042753822</v>
      </c>
      <c r="X3" s="65">
        <f>IF(RES_hh_emih!X3=0,0,RES_hh_emih!X3/RES_summary!X$19)</f>
        <v>26.844924876642661</v>
      </c>
      <c r="Y3" s="65">
        <f>IF(RES_hh_emih!Y3=0,0,RES_hh_emih!Y3/RES_summary!Y$19)</f>
        <v>23.196349174541592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44.371489379170235</v>
      </c>
      <c r="C4" s="69">
        <f>IF(RES_hh_emih!C4=0,0,RES_hh_emih!C4/RES_summary!C$19)</f>
        <v>46.240574440343295</v>
      </c>
      <c r="D4" s="69">
        <f>IF(RES_hh_emih!D4=0,0,RES_hh_emih!D4/RES_summary!D$19)</f>
        <v>44.753869708216975</v>
      </c>
      <c r="E4" s="69">
        <f>IF(RES_hh_emih!E4=0,0,RES_hh_emih!E4/RES_summary!E$19)</f>
        <v>45.730968279819194</v>
      </c>
      <c r="F4" s="69">
        <f>IF(RES_hh_emih!F4=0,0,RES_hh_emih!F4/RES_summary!F$19)</f>
        <v>46.394131882306418</v>
      </c>
      <c r="G4" s="69">
        <f>IF(RES_hh_emih!G4=0,0,RES_hh_emih!G4/RES_summary!G$19)</f>
        <v>47.728068580642208</v>
      </c>
      <c r="H4" s="69">
        <f>IF(RES_hh_emih!H4=0,0,RES_hh_emih!H4/RES_summary!H$19)</f>
        <v>45.713546992571523</v>
      </c>
      <c r="I4" s="69">
        <f>IF(RES_hh_emih!I4=0,0,RES_hh_emih!I4/RES_summary!I$19)</f>
        <v>42.669499882200483</v>
      </c>
      <c r="J4" s="69">
        <f>IF(RES_hh_emih!J4=0,0,RES_hh_emih!J4/RES_summary!J$19)</f>
        <v>44.928986825245687</v>
      </c>
      <c r="K4" s="69">
        <f>IF(RES_hh_emih!K4=0,0,RES_hh_emih!K4/RES_summary!K$19)</f>
        <v>41.719519292723412</v>
      </c>
      <c r="L4" s="69">
        <f>IF(RES_hh_emih!L4=0,0,RES_hh_emih!L4/RES_summary!L$19)</f>
        <v>42.102456760606763</v>
      </c>
      <c r="M4" s="69">
        <f>IF(RES_hh_emih!M4=0,0,RES_hh_emih!M4/RES_summary!M$19)</f>
        <v>35.419994319528442</v>
      </c>
      <c r="N4" s="69">
        <f>IF(RES_hh_emih!N4=0,0,RES_hh_emih!N4/RES_summary!N$19)</f>
        <v>32.261649283638782</v>
      </c>
      <c r="O4" s="69">
        <f>IF(RES_hh_emih!O4=0,0,RES_hh_emih!O4/RES_summary!O$19)</f>
        <v>31.374250002277179</v>
      </c>
      <c r="P4" s="69">
        <f>IF(RES_hh_emih!P4=0,0,RES_hh_emih!P4/RES_summary!P$19)</f>
        <v>26.987298008430137</v>
      </c>
      <c r="Q4" s="69">
        <f>IF(RES_hh_emih!Q4=0,0,RES_hh_emih!Q4/RES_summary!Q$19)</f>
        <v>28.719918496861499</v>
      </c>
      <c r="R4" s="69">
        <f>IF(RES_hh_emih!R4=0,0,RES_hh_emih!R4/RES_summary!R$19)</f>
        <v>29.528837468669327</v>
      </c>
      <c r="S4" s="69">
        <f>IF(RES_hh_emih!S4=0,0,RES_hh_emih!S4/RES_summary!S$19)</f>
        <v>27.023298849091699</v>
      </c>
      <c r="T4" s="69">
        <f>IF(RES_hh_emih!T4=0,0,RES_hh_emih!T4/RES_summary!T$19)</f>
        <v>28.689911965449504</v>
      </c>
      <c r="U4" s="69">
        <f>IF(RES_hh_emih!U4=0,0,RES_hh_emih!U4/RES_summary!U$19)</f>
        <v>26.821854132115078</v>
      </c>
      <c r="V4" s="69">
        <f>IF(RES_hh_emih!V4=0,0,RES_hh_emih!V4/RES_summary!V$19)</f>
        <v>28.817182918391364</v>
      </c>
      <c r="W4" s="69">
        <f>IF(RES_hh_emih!W4=0,0,RES_hh_emih!W4/RES_summary!W$19)</f>
        <v>26.609995940690624</v>
      </c>
      <c r="X4" s="69">
        <f>IF(RES_hh_emih!X4=0,0,RES_hh_emih!X4/RES_summary!X$19)</f>
        <v>21.937373804021988</v>
      </c>
      <c r="Y4" s="69">
        <f>IF(RES_hh_emih!Y4=0,0,RES_hh_emih!Y4/RES_summary!Y$19)</f>
        <v>18.716359485220753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54.256856545593536</v>
      </c>
      <c r="C5" s="72">
        <f>IF(RES_hh_emih!C5=0,0,RES_hh_emih!C5/RES_summary!C$19)</f>
        <v>53.997925858918883</v>
      </c>
      <c r="D5" s="72">
        <f>IF(RES_hh_emih!D5=0,0,RES_hh_emih!D5/RES_summary!D$19)</f>
        <v>55.036538649090645</v>
      </c>
      <c r="E5" s="72">
        <f>IF(RES_hh_emih!E5=0,0,RES_hh_emih!E5/RES_summary!E$19)</f>
        <v>55.37511867022512</v>
      </c>
      <c r="F5" s="72">
        <f>IF(RES_hh_emih!F5=0,0,RES_hh_emih!F5/RES_summary!F$19)</f>
        <v>58.925555555532327</v>
      </c>
      <c r="G5" s="72">
        <f>IF(RES_hh_emih!G5=0,0,RES_hh_emih!G5/RES_summary!G$19)</f>
        <v>61.757502472890494</v>
      </c>
      <c r="H5" s="72">
        <f>IF(RES_hh_emih!H5=0,0,RES_hh_emih!H5/RES_summary!H$19)</f>
        <v>59.839336296767598</v>
      </c>
      <c r="I5" s="72">
        <f>IF(RES_hh_emih!I5=0,0,RES_hh_emih!I5/RES_summary!I$19)</f>
        <v>55.441258519507372</v>
      </c>
      <c r="J5" s="72">
        <f>IF(RES_hh_emih!J5=0,0,RES_hh_emih!J5/RES_summary!J$19)</f>
        <v>58.119510234497625</v>
      </c>
      <c r="K5" s="72">
        <f>IF(RES_hh_emih!K5=0,0,RES_hh_emih!K5/RES_summary!K$19)</f>
        <v>57.47873769071807</v>
      </c>
      <c r="L5" s="72">
        <f>IF(RES_hh_emih!L5=0,0,RES_hh_emih!L5/RES_summary!L$19)</f>
        <v>53.055279057566544</v>
      </c>
      <c r="M5" s="72">
        <f>IF(RES_hh_emih!M5=0,0,RES_hh_emih!M5/RES_summary!M$19)</f>
        <v>45.940952064973644</v>
      </c>
      <c r="N5" s="72">
        <f>IF(RES_hh_emih!N5=0,0,RES_hh_emih!N5/RES_summary!N$19)</f>
        <v>43.141412666111414</v>
      </c>
      <c r="O5" s="72">
        <f>IF(RES_hh_emih!O5=0,0,RES_hh_emih!O5/RES_summary!O$19)</f>
        <v>43.288905751149052</v>
      </c>
      <c r="P5" s="72">
        <f>IF(RES_hh_emih!P5=0,0,RES_hh_emih!P5/RES_summary!P$19)</f>
        <v>37.738604845424618</v>
      </c>
      <c r="Q5" s="72">
        <f>IF(RES_hh_emih!Q5=0,0,RES_hh_emih!Q5/RES_summary!Q$19)</f>
        <v>39.636173398356178</v>
      </c>
      <c r="R5" s="72">
        <f>IF(RES_hh_emih!R5=0,0,RES_hh_emih!R5/RES_summary!R$19)</f>
        <v>42.122654615270477</v>
      </c>
      <c r="S5" s="72">
        <f>IF(RES_hh_emih!S5=0,0,RES_hh_emih!S5/RES_summary!S$19)</f>
        <v>38.097382075868971</v>
      </c>
      <c r="T5" s="72">
        <f>IF(RES_hh_emih!T5=0,0,RES_hh_emih!T5/RES_summary!T$19)</f>
        <v>42.220927274741911</v>
      </c>
      <c r="U5" s="72">
        <f>IF(RES_hh_emih!U5=0,0,RES_hh_emih!U5/RES_summary!U$19)</f>
        <v>40.35381351828876</v>
      </c>
      <c r="V5" s="72">
        <f>IF(RES_hh_emih!V5=0,0,RES_hh_emih!V5/RES_summary!V$19)</f>
        <v>44.193528404202809</v>
      </c>
      <c r="W5" s="72">
        <f>IF(RES_hh_emih!W5=0,0,RES_hh_emih!W5/RES_summary!W$19)</f>
        <v>43.258885577442015</v>
      </c>
      <c r="X5" s="72">
        <f>IF(RES_hh_emih!X5=0,0,RES_hh_emih!X5/RES_summary!X$19)</f>
        <v>36.891363620226869</v>
      </c>
      <c r="Y5" s="72">
        <f>IF(RES_hh_emih!Y5=0,0,RES_hh_emih!Y5/RES_summary!Y$19)</f>
        <v>31.650816381008784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42.070282809237298</v>
      </c>
      <c r="C6" s="72">
        <f>IF(RES_hh_emih!C6=0,0,RES_hh_emih!C6/RES_summary!C$19)</f>
        <v>43.652135587252211</v>
      </c>
      <c r="D6" s="72">
        <f>IF(RES_hh_emih!D6=0,0,RES_hh_emih!D6/RES_summary!D$19)</f>
        <v>42.472925350159045</v>
      </c>
      <c r="E6" s="72">
        <f>IF(RES_hh_emih!E6=0,0,RES_hh_emih!E6/RES_summary!E$19)</f>
        <v>42.699584216544508</v>
      </c>
      <c r="F6" s="72">
        <f>IF(RES_hh_emih!F6=0,0,RES_hh_emih!F6/RES_summary!F$19)</f>
        <v>43.379394275935674</v>
      </c>
      <c r="G6" s="72">
        <f>IF(RES_hh_emih!G6=0,0,RES_hh_emih!G6/RES_summary!G$19)</f>
        <v>47.863072761272697</v>
      </c>
      <c r="H6" s="72">
        <f>IF(RES_hh_emih!H6=0,0,RES_hh_emih!H6/RES_summary!H$19)</f>
        <v>46.209394391404274</v>
      </c>
      <c r="I6" s="72">
        <f>IF(RES_hh_emih!I6=0,0,RES_hh_emih!I6/RES_summary!I$19)</f>
        <v>46.043987178364503</v>
      </c>
      <c r="J6" s="72">
        <f>IF(RES_hh_emih!J6=0,0,RES_hh_emih!J6/RES_summary!J$19)</f>
        <v>41.710013970996023</v>
      </c>
      <c r="K6" s="72">
        <f>IF(RES_hh_emih!K6=0,0,RES_hh_emih!K6/RES_summary!K$19)</f>
        <v>29.695844230910421</v>
      </c>
      <c r="L6" s="72">
        <f>IF(RES_hh_emih!L6=0,0,RES_hh_emih!L6/RES_summary!L$19)</f>
        <v>39.224917012643331</v>
      </c>
      <c r="M6" s="72">
        <f>IF(RES_hh_emih!M6=0,0,RES_hh_emih!M6/RES_summary!M$19)</f>
        <v>33.18683437493187</v>
      </c>
      <c r="N6" s="72">
        <f>IF(RES_hh_emih!N6=0,0,RES_hh_emih!N6/RES_summary!N$19)</f>
        <v>29.001365831824899</v>
      </c>
      <c r="O6" s="72">
        <f>IF(RES_hh_emih!O6=0,0,RES_hh_emih!O6/RES_summary!O$19)</f>
        <v>31.333408042606628</v>
      </c>
      <c r="P6" s="72">
        <f>IF(RES_hh_emih!P6=0,0,RES_hh_emih!P6/RES_summary!P$19)</f>
        <v>25.26347203364487</v>
      </c>
      <c r="Q6" s="72">
        <f>IF(RES_hh_emih!Q6=0,0,RES_hh_emih!Q6/RES_summary!Q$19)</f>
        <v>24.161300335326882</v>
      </c>
      <c r="R6" s="72">
        <f>IF(RES_hh_emih!R6=0,0,RES_hh_emih!R6/RES_summary!R$19)</f>
        <v>28.483827947961256</v>
      </c>
      <c r="S6" s="72">
        <f>IF(RES_hh_emih!S6=0,0,RES_hh_emih!S6/RES_summary!S$19)</f>
        <v>25.752358620986929</v>
      </c>
      <c r="T6" s="72">
        <f>IF(RES_hh_emih!T6=0,0,RES_hh_emih!T6/RES_summary!T$19)</f>
        <v>28.077541310200033</v>
      </c>
      <c r="U6" s="72">
        <f>IF(RES_hh_emih!U6=0,0,RES_hh_emih!U6/RES_summary!U$19)</f>
        <v>25.973466477971122</v>
      </c>
      <c r="V6" s="72">
        <f>IF(RES_hh_emih!V6=0,0,RES_hh_emih!V6/RES_summary!V$19)</f>
        <v>28.776862929268862</v>
      </c>
      <c r="W6" s="72">
        <f>IF(RES_hh_emih!W6=0,0,RES_hh_emih!W6/RES_summary!W$19)</f>
        <v>24.747956347622015</v>
      </c>
      <c r="X6" s="72">
        <f>IF(RES_hh_emih!X6=0,0,RES_hh_emih!X6/RES_summary!X$19)</f>
        <v>21.967424940021132</v>
      </c>
      <c r="Y6" s="72">
        <f>IF(RES_hh_emih!Y6=0,0,RES_hh_emih!Y6/RES_summary!Y$19)</f>
        <v>21.277677367949991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50.660875576775041</v>
      </c>
      <c r="C7" s="72">
        <f>IF(RES_hh_emih!C7=0,0,RES_hh_emih!C7/RES_summary!C$19)</f>
        <v>53.901071169319458</v>
      </c>
      <c r="D7" s="72">
        <f>IF(RES_hh_emih!D7=0,0,RES_hh_emih!D7/RES_summary!D$19)</f>
        <v>51.496158459298947</v>
      </c>
      <c r="E7" s="72">
        <f>IF(RES_hh_emih!E7=0,0,RES_hh_emih!E7/RES_summary!E$19)</f>
        <v>53.270332560221746</v>
      </c>
      <c r="F7" s="72">
        <f>IF(RES_hh_emih!F7=0,0,RES_hh_emih!F7/RES_summary!F$19)</f>
        <v>53.352321544936302</v>
      </c>
      <c r="G7" s="72">
        <f>IF(RES_hh_emih!G7=0,0,RES_hh_emih!G7/RES_summary!G$19)</f>
        <v>55.779409104210075</v>
      </c>
      <c r="H7" s="72">
        <f>IF(RES_hh_emih!H7=0,0,RES_hh_emih!H7/RES_summary!H$19)</f>
        <v>53.442561186967481</v>
      </c>
      <c r="I7" s="72">
        <f>IF(RES_hh_emih!I7=0,0,RES_hh_emih!I7/RES_summary!I$19)</f>
        <v>50.458617390827143</v>
      </c>
      <c r="J7" s="72">
        <f>IF(RES_hh_emih!J7=0,0,RES_hh_emih!J7/RES_summary!J$19)</f>
        <v>52.801749752400532</v>
      </c>
      <c r="K7" s="72">
        <f>IF(RES_hh_emih!K7=0,0,RES_hh_emih!K7/RES_summary!K$19)</f>
        <v>47.854814332512916</v>
      </c>
      <c r="L7" s="72">
        <f>IF(RES_hh_emih!L7=0,0,RES_hh_emih!L7/RES_summary!L$19)</f>
        <v>49.505199442005718</v>
      </c>
      <c r="M7" s="72">
        <f>IF(RES_hh_emih!M7=0,0,RES_hh_emih!M7/RES_summary!M$19)</f>
        <v>43.043335959449983</v>
      </c>
      <c r="N7" s="72">
        <f>IF(RES_hh_emih!N7=0,0,RES_hh_emih!N7/RES_summary!N$19)</f>
        <v>38.174137084883178</v>
      </c>
      <c r="O7" s="72">
        <f>IF(RES_hh_emih!O7=0,0,RES_hh_emih!O7/RES_summary!O$19)</f>
        <v>36.408749860045305</v>
      </c>
      <c r="P7" s="72">
        <f>IF(RES_hh_emih!P7=0,0,RES_hh_emih!P7/RES_summary!P$19)</f>
        <v>31.362090771644638</v>
      </c>
      <c r="Q7" s="72">
        <f>IF(RES_hh_emih!Q7=0,0,RES_hh_emih!Q7/RES_summary!Q$19)</f>
        <v>34.115838058451395</v>
      </c>
      <c r="R7" s="72">
        <f>IF(RES_hh_emih!R7=0,0,RES_hh_emih!R7/RES_summary!R$19)</f>
        <v>34.705643085018671</v>
      </c>
      <c r="S7" s="72">
        <f>IF(RES_hh_emih!S7=0,0,RES_hh_emih!S7/RES_summary!S$19)</f>
        <v>32.128216837285898</v>
      </c>
      <c r="T7" s="72">
        <f>IF(RES_hh_emih!T7=0,0,RES_hh_emih!T7/RES_summary!T$19)</f>
        <v>33.668462665531493</v>
      </c>
      <c r="U7" s="72">
        <f>IF(RES_hh_emih!U7=0,0,RES_hh_emih!U7/RES_summary!U$19)</f>
        <v>31.458419958939093</v>
      </c>
      <c r="V7" s="72">
        <f>IF(RES_hh_emih!V7=0,0,RES_hh_emih!V7/RES_summary!V$19)</f>
        <v>35.029118527837703</v>
      </c>
      <c r="W7" s="72">
        <f>IF(RES_hh_emih!W7=0,0,RES_hh_emih!W7/RES_summary!W$19)</f>
        <v>32.111332869838343</v>
      </c>
      <c r="X7" s="72">
        <f>IF(RES_hh_emih!X7=0,0,RES_hh_emih!X7/RES_summary!X$19)</f>
        <v>26.635053028216596</v>
      </c>
      <c r="Y7" s="72">
        <f>IF(RES_hh_emih!Y7=0,0,RES_hh_emih!Y7/RES_summary!Y$19)</f>
        <v>23.506621202004627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34.371192411298061</v>
      </c>
      <c r="C8" s="72">
        <f>IF(RES_hh_emih!C8=0,0,RES_hh_emih!C8/RES_summary!C$19)</f>
        <v>37.05829911529743</v>
      </c>
      <c r="D8" s="72">
        <f>IF(RES_hh_emih!D8=0,0,RES_hh_emih!D8/RES_summary!D$19)</f>
        <v>34.105548159867098</v>
      </c>
      <c r="E8" s="72">
        <f>IF(RES_hh_emih!E8=0,0,RES_hh_emih!E8/RES_summary!E$19)</f>
        <v>36.524973412158317</v>
      </c>
      <c r="F8" s="72">
        <f>IF(RES_hh_emih!F8=0,0,RES_hh_emih!F8/RES_summary!F$19)</f>
        <v>38.283302875971849</v>
      </c>
      <c r="G8" s="72">
        <f>IF(RES_hh_emih!G8=0,0,RES_hh_emih!G8/RES_summary!G$19)</f>
        <v>37.705258631331638</v>
      </c>
      <c r="H8" s="72">
        <f>IF(RES_hh_emih!H8=0,0,RES_hh_emih!H8/RES_summary!H$19)</f>
        <v>37.931070379667574</v>
      </c>
      <c r="I8" s="72">
        <f>IF(RES_hh_emih!I8=0,0,RES_hh_emih!I8/RES_summary!I$19)</f>
        <v>34.34453679815423</v>
      </c>
      <c r="J8" s="72">
        <f>IF(RES_hh_emih!J8=0,0,RES_hh_emih!J8/RES_summary!J$19)</f>
        <v>37.247540642577988</v>
      </c>
      <c r="K8" s="72">
        <f>IF(RES_hh_emih!K8=0,0,RES_hh_emih!K8/RES_summary!K$19)</f>
        <v>33.798325970384504</v>
      </c>
      <c r="L8" s="72">
        <f>IF(RES_hh_emih!L8=0,0,RES_hh_emih!L8/RES_summary!L$19)</f>
        <v>36.292632478971292</v>
      </c>
      <c r="M8" s="72">
        <f>IF(RES_hh_emih!M8=0,0,RES_hh_emih!M8/RES_summary!M$19)</f>
        <v>27.559904472272837</v>
      </c>
      <c r="N8" s="72">
        <f>IF(RES_hh_emih!N8=0,0,RES_hh_emih!N8/RES_summary!N$19)</f>
        <v>27.054096376937235</v>
      </c>
      <c r="O8" s="72">
        <f>IF(RES_hh_emih!O8=0,0,RES_hh_emih!O8/RES_summary!O$19)</f>
        <v>26.406769971849421</v>
      </c>
      <c r="P8" s="72">
        <f>IF(RES_hh_emih!P8=0,0,RES_hh_emih!P8/RES_summary!P$19)</f>
        <v>22.419914971696272</v>
      </c>
      <c r="Q8" s="72">
        <f>IF(RES_hh_emih!Q8=0,0,RES_hh_emih!Q8/RES_summary!Q$19)</f>
        <v>23.501634737611869</v>
      </c>
      <c r="R8" s="72">
        <f>IF(RES_hh_emih!R8=0,0,RES_hh_emih!R8/RES_summary!R$19)</f>
        <v>23.667526492011536</v>
      </c>
      <c r="S8" s="72">
        <f>IF(RES_hh_emih!S8=0,0,RES_hh_emih!S8/RES_summary!S$19)</f>
        <v>22.4077634335795</v>
      </c>
      <c r="T8" s="72">
        <f>IF(RES_hh_emih!T8=0,0,RES_hh_emih!T8/RES_summary!T$19)</f>
        <v>24.077025349045812</v>
      </c>
      <c r="U8" s="72">
        <f>IF(RES_hh_emih!U8=0,0,RES_hh_emih!U8/RES_summary!U$19)</f>
        <v>22.947163119927584</v>
      </c>
      <c r="V8" s="72">
        <f>IF(RES_hh_emih!V8=0,0,RES_hh_emih!V8/RES_summary!V$19)</f>
        <v>22.81942588910232</v>
      </c>
      <c r="W8" s="72">
        <f>IF(RES_hh_emih!W8=0,0,RES_hh_emih!W8/RES_summary!W$19)</f>
        <v>22.371792226861199</v>
      </c>
      <c r="X8" s="72">
        <f>IF(RES_hh_emih!X8=0,0,RES_hh_emih!X8/RES_summary!X$19)</f>
        <v>19.643148942101949</v>
      </c>
      <c r="Y8" s="72">
        <f>IF(RES_hh_emih!Y8=0,0,RES_hh_emih!Y8/RES_summary!Y$19)</f>
        <v>16.233271083434577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6.7604962781663467</v>
      </c>
      <c r="C17" s="69">
        <f>IF(RES_hh_emih!C17=0,0,RES_hh_emih!C17/RES_summary!C$19)</f>
        <v>6.5647204116513667</v>
      </c>
      <c r="D17" s="69">
        <f>IF(RES_hh_emih!D17=0,0,RES_hh_emih!D17/RES_summary!D$19)</f>
        <v>6.5232736262574527</v>
      </c>
      <c r="E17" s="69">
        <f>IF(RES_hh_emih!E17=0,0,RES_hh_emih!E17/RES_summary!E$19)</f>
        <v>6.1121115195031663</v>
      </c>
      <c r="F17" s="69">
        <f>IF(RES_hh_emih!F17=0,0,RES_hh_emih!F17/RES_summary!F$19)</f>
        <v>6.129811229706867</v>
      </c>
      <c r="G17" s="69">
        <f>IF(RES_hh_emih!G17=0,0,RES_hh_emih!G17/RES_summary!G$19)</f>
        <v>5.7949230213651752</v>
      </c>
      <c r="H17" s="69">
        <f>IF(RES_hh_emih!H17=0,0,RES_hh_emih!H17/RES_summary!H$19)</f>
        <v>5.4653337448938979</v>
      </c>
      <c r="I17" s="69">
        <f>IF(RES_hh_emih!I17=0,0,RES_hh_emih!I17/RES_summary!I$19)</f>
        <v>5.4765631938833597</v>
      </c>
      <c r="J17" s="69">
        <f>IF(RES_hh_emih!J17=0,0,RES_hh_emih!J17/RES_summary!J$19)</f>
        <v>5.6637528086470468</v>
      </c>
      <c r="K17" s="69">
        <f>IF(RES_hh_emih!K17=0,0,RES_hh_emih!K17/RES_summary!K$19)</f>
        <v>5.8439929878590382</v>
      </c>
      <c r="L17" s="69">
        <f>IF(RES_hh_emih!L17=0,0,RES_hh_emih!L17/RES_summary!L$19)</f>
        <v>5.6630698319259416</v>
      </c>
      <c r="M17" s="69">
        <f>IF(RES_hh_emih!M17=0,0,RES_hh_emih!M17/RES_summary!M$19)</f>
        <v>5.7246862865376524</v>
      </c>
      <c r="N17" s="69">
        <f>IF(RES_hh_emih!N17=0,0,RES_hh_emih!N17/RES_summary!N$19)</f>
        <v>5.8135908318286438</v>
      </c>
      <c r="O17" s="69">
        <f>IF(RES_hh_emih!O17=0,0,RES_hh_emih!O17/RES_summary!O$19)</f>
        <v>5.5446118269020328</v>
      </c>
      <c r="P17" s="69">
        <f>IF(RES_hh_emih!P17=0,0,RES_hh_emih!P17/RES_summary!P$19)</f>
        <v>5.2780404050174097</v>
      </c>
      <c r="Q17" s="69">
        <f>IF(RES_hh_emih!Q17=0,0,RES_hh_emih!Q17/RES_summary!Q$19)</f>
        <v>5.3266941721762686</v>
      </c>
      <c r="R17" s="69">
        <f>IF(RES_hh_emih!R17=0,0,RES_hh_emih!R17/RES_summary!R$19)</f>
        <v>5.5219085705128181</v>
      </c>
      <c r="S17" s="69">
        <f>IF(RES_hh_emih!S17=0,0,RES_hh_emih!S17/RES_summary!S$19)</f>
        <v>5.5833993839649434</v>
      </c>
      <c r="T17" s="69">
        <f>IF(RES_hh_emih!T17=0,0,RES_hh_emih!T17/RES_summary!T$19)</f>
        <v>5.6320482154028264</v>
      </c>
      <c r="U17" s="69">
        <f>IF(RES_hh_emih!U17=0,0,RES_hh_emih!U17/RES_summary!U$19)</f>
        <v>5.4614364992154272</v>
      </c>
      <c r="V17" s="69">
        <f>IF(RES_hh_emih!V17=0,0,RES_hh_emih!V17/RES_summary!V$19)</f>
        <v>5.8078176130503092</v>
      </c>
      <c r="W17" s="69">
        <f>IF(RES_hh_emih!W17=0,0,RES_hh_emih!W17/RES_summary!W$19)</f>
        <v>5.3490481596007102</v>
      </c>
      <c r="X17" s="69">
        <f>IF(RES_hh_emih!X17=0,0,RES_hh_emih!X17/RES_summary!X$19)</f>
        <v>4.7397207562553465</v>
      </c>
      <c r="Y17" s="69">
        <f>IF(RES_hh_emih!Y17=0,0,RES_hh_emih!Y17/RES_summary!Y$19)</f>
        <v>4.3333543435716209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11.331548501537748</v>
      </c>
      <c r="C18" s="72">
        <f>IF(RES_hh_emih!C18=0,0,RES_hh_emih!C18/RES_summary!C$19)</f>
        <v>10.3022167646754</v>
      </c>
      <c r="D18" s="72">
        <f>IF(RES_hh_emih!D18=0,0,RES_hh_emih!D18/RES_summary!D$19)</f>
        <v>10.701842311727109</v>
      </c>
      <c r="E18" s="72">
        <f>IF(RES_hh_emih!E18=0,0,RES_hh_emih!E18/RES_summary!E$19)</f>
        <v>9.6895443152034684</v>
      </c>
      <c r="F18" s="72">
        <f>IF(RES_hh_emih!F18=0,0,RES_hh_emih!F18/RES_summary!F$19)</f>
        <v>10.128230819930581</v>
      </c>
      <c r="G18" s="72">
        <f>IF(RES_hh_emih!G18=0,0,RES_hh_emih!G18/RES_summary!G$19)</f>
        <v>9.6879648143104653</v>
      </c>
      <c r="H18" s="72">
        <f>IF(RES_hh_emih!H18=0,0,RES_hh_emih!H18/RES_summary!H$19)</f>
        <v>9.1627582691984131</v>
      </c>
      <c r="I18" s="72">
        <f>IF(RES_hh_emih!I18=0,0,RES_hh_emih!I18/RES_summary!I$19)</f>
        <v>9.0439575259518783</v>
      </c>
      <c r="J18" s="72">
        <f>IF(RES_hh_emih!J18=0,0,RES_hh_emih!J18/RES_summary!J$19)</f>
        <v>9.1755460852273316</v>
      </c>
      <c r="K18" s="72">
        <f>IF(RES_hh_emih!K18=0,0,RES_hh_emih!K18/RES_summary!K$19)</f>
        <v>10.439897639142254</v>
      </c>
      <c r="L18" s="72">
        <f>IF(RES_hh_emih!L18=0,0,RES_hh_emih!L18/RES_summary!L$19)</f>
        <v>9.0996342164410837</v>
      </c>
      <c r="M18" s="72">
        <f>IF(RES_hh_emih!M18=0,0,RES_hh_emih!M18/RES_summary!M$19)</f>
        <v>9.2683966129917152</v>
      </c>
      <c r="N18" s="72">
        <f>IF(RES_hh_emih!N18=0,0,RES_hh_emih!N18/RES_summary!N$19)</f>
        <v>9.2560253924251299</v>
      </c>
      <c r="O18" s="72">
        <f>IF(RES_hh_emih!O18=0,0,RES_hh_emih!O18/RES_summary!O$19)</f>
        <v>9.1883256033495222</v>
      </c>
      <c r="P18" s="72">
        <f>IF(RES_hh_emih!P18=0,0,RES_hh_emih!P18/RES_summary!P$19)</f>
        <v>9.1044378390026388</v>
      </c>
      <c r="Q18" s="72">
        <f>IF(RES_hh_emih!Q18=0,0,RES_hh_emih!Q18/RES_summary!Q$19)</f>
        <v>9.0023674912583793</v>
      </c>
      <c r="R18" s="72">
        <f>IF(RES_hh_emih!R18=0,0,RES_hh_emih!R18/RES_summary!R$19)</f>
        <v>9.5503864039094477</v>
      </c>
      <c r="S18" s="72">
        <f>IF(RES_hh_emih!S18=0,0,RES_hh_emih!S18/RES_summary!S$19)</f>
        <v>9.3435061593438231</v>
      </c>
      <c r="T18" s="72">
        <f>IF(RES_hh_emih!T18=0,0,RES_hh_emih!T18/RES_summary!T$19)</f>
        <v>9.6673508040212202</v>
      </c>
      <c r="U18" s="72">
        <f>IF(RES_hh_emih!U18=0,0,RES_hh_emih!U18/RES_summary!U$19)</f>
        <v>9.4312076311892952</v>
      </c>
      <c r="V18" s="72">
        <f>IF(RES_hh_emih!V18=0,0,RES_hh_emih!V18/RES_summary!V$19)</f>
        <v>10.132159706848565</v>
      </c>
      <c r="W18" s="72">
        <f>IF(RES_hh_emih!W18=0,0,RES_hh_emih!W18/RES_summary!W$19)</f>
        <v>9.7902761494999542</v>
      </c>
      <c r="X18" s="72">
        <f>IF(RES_hh_emih!X18=0,0,RES_hh_emih!X18/RES_summary!X$19)</f>
        <v>9.1486650196835679</v>
      </c>
      <c r="Y18" s="72">
        <f>IF(RES_hh_emih!Y18=0,0,RES_hh_emih!Y18/RES_summary!Y$19)</f>
        <v>7.9770452143706976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7.4450668884017537</v>
      </c>
      <c r="C19" s="72">
        <f>IF(RES_hh_emih!C19=0,0,RES_hh_emih!C19/RES_summary!C$19)</f>
        <v>7.1720356207638964</v>
      </c>
      <c r="D19" s="72">
        <f>IF(RES_hh_emih!D19=0,0,RES_hh_emih!D19/RES_summary!D$19)</f>
        <v>6.9192700720839397</v>
      </c>
      <c r="E19" s="72">
        <f>IF(RES_hh_emih!E19=0,0,RES_hh_emih!E19/RES_summary!E$19)</f>
        <v>6.6436179425549327</v>
      </c>
      <c r="F19" s="72">
        <f>IF(RES_hh_emih!F19=0,0,RES_hh_emih!F19/RES_summary!F$19)</f>
        <v>6.4579755394749938</v>
      </c>
      <c r="G19" s="72">
        <f>IF(RES_hh_emih!G19=0,0,RES_hh_emih!G19/RES_summary!G$19)</f>
        <v>6.2592324731015099</v>
      </c>
      <c r="H19" s="72">
        <f>IF(RES_hh_emih!H19=0,0,RES_hh_emih!H19/RES_summary!H$19)</f>
        <v>6.115636693410841</v>
      </c>
      <c r="I19" s="72">
        <f>IF(RES_hh_emih!I19=0,0,RES_hh_emih!I19/RES_summary!I$19)</f>
        <v>6.1321778049174656</v>
      </c>
      <c r="J19" s="72">
        <f>IF(RES_hh_emih!J19=0,0,RES_hh_emih!J19/RES_summary!J$19)</f>
        <v>6.0911969761837641</v>
      </c>
      <c r="K19" s="72">
        <f>IF(RES_hh_emih!K19=0,0,RES_hh_emih!K19/RES_summary!K$19)</f>
        <v>6.1008515579557239</v>
      </c>
      <c r="L19" s="72">
        <f>IF(RES_hh_emih!L19=0,0,RES_hh_emih!L19/RES_summary!L$19)</f>
        <v>6.0958983886805633</v>
      </c>
      <c r="M19" s="72">
        <f>IF(RES_hh_emih!M19=0,0,RES_hh_emih!M19/RES_summary!M$19)</f>
        <v>6.4424002969735952</v>
      </c>
      <c r="N19" s="72">
        <f>IF(RES_hh_emih!N19=0,0,RES_hh_emih!N19/RES_summary!N$19)</f>
        <v>5.9422675460612568</v>
      </c>
      <c r="O19" s="72">
        <f>IF(RES_hh_emih!O19=0,0,RES_hh_emih!O19/RES_summary!O$19)</f>
        <v>6.4915854167860205</v>
      </c>
      <c r="P19" s="72">
        <f>IF(RES_hh_emih!P19=0,0,RES_hh_emih!P19/RES_summary!P$19)</f>
        <v>5.8817047885209091</v>
      </c>
      <c r="Q19" s="72">
        <f>IF(RES_hh_emih!Q19=0,0,RES_hh_emih!Q19/RES_summary!Q$19)</f>
        <v>5.2389709137546285</v>
      </c>
      <c r="R19" s="72">
        <f>IF(RES_hh_emih!R19=0,0,RES_hh_emih!R19/RES_summary!R$19)</f>
        <v>6.1299716255645889</v>
      </c>
      <c r="S19" s="72">
        <f>IF(RES_hh_emih!S19=0,0,RES_hh_emih!S19/RES_summary!S$19)</f>
        <v>5.9967593863811119</v>
      </c>
      <c r="T19" s="72">
        <f>IF(RES_hh_emih!T19=0,0,RES_hh_emih!T19/RES_summary!T$19)</f>
        <v>6.0311997676448108</v>
      </c>
      <c r="U19" s="72">
        <f>IF(RES_hh_emih!U19=0,0,RES_hh_emih!U19/RES_summary!U$19)</f>
        <v>5.6685271649368394</v>
      </c>
      <c r="V19" s="72">
        <f>IF(RES_hh_emih!V19=0,0,RES_hh_emih!V19/RES_summary!V$19)</f>
        <v>6.1500575754566658</v>
      </c>
      <c r="W19" s="72">
        <f>IF(RES_hh_emih!W19=0,0,RES_hh_emih!W19/RES_summary!W$19)</f>
        <v>5.2106882254476536</v>
      </c>
      <c r="X19" s="72">
        <f>IF(RES_hh_emih!X19=0,0,RES_hh_emih!X19/RES_summary!X$19)</f>
        <v>4.9882995091819504</v>
      </c>
      <c r="Y19" s="72">
        <f>IF(RES_hh_emih!Y19=0,0,RES_hh_emih!Y19/RES_summary!Y$19)</f>
        <v>5.029608605066354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9.6422199626600484</v>
      </c>
      <c r="C20" s="72">
        <f>IF(RES_hh_emih!C20=0,0,RES_hh_emih!C20/RES_summary!C$19)</f>
        <v>9.4481932899363681</v>
      </c>
      <c r="D20" s="72">
        <f>IF(RES_hh_emih!D20=0,0,RES_hh_emih!D20/RES_summary!D$19)</f>
        <v>9.2721100651546369</v>
      </c>
      <c r="E20" s="72">
        <f>IF(RES_hh_emih!E20=0,0,RES_hh_emih!E20/RES_summary!E$19)</f>
        <v>8.6934709777409989</v>
      </c>
      <c r="F20" s="72">
        <f>IF(RES_hh_emih!F20=0,0,RES_hh_emih!F20/RES_summary!F$19)</f>
        <v>8.6130174118129261</v>
      </c>
      <c r="G20" s="72">
        <f>IF(RES_hh_emih!G20=0,0,RES_hh_emih!G20/RES_summary!G$19)</f>
        <v>8.270241596171287</v>
      </c>
      <c r="H20" s="72">
        <f>IF(RES_hh_emih!H20=0,0,RES_hh_emih!H20/RES_summary!H$19)</f>
        <v>7.7977800857116986</v>
      </c>
      <c r="I20" s="72">
        <f>IF(RES_hh_emih!I20=0,0,RES_hh_emih!I20/RES_summary!I$19)</f>
        <v>7.9066654494272282</v>
      </c>
      <c r="J20" s="72">
        <f>IF(RES_hh_emih!J20=0,0,RES_hh_emih!J20/RES_summary!J$19)</f>
        <v>8.0939822661237795</v>
      </c>
      <c r="K20" s="72">
        <f>IF(RES_hh_emih!K20=0,0,RES_hh_emih!K20/RES_summary!K$19)</f>
        <v>8.1745699870294803</v>
      </c>
      <c r="L20" s="72">
        <f>IF(RES_hh_emih!L20=0,0,RES_hh_emih!L20/RES_summary!L$19)</f>
        <v>7.9489569461969714</v>
      </c>
      <c r="M20" s="72">
        <f>IF(RES_hh_emih!M20=0,0,RES_hh_emih!M20/RES_summary!M$19)</f>
        <v>8.4023817594458023</v>
      </c>
      <c r="N20" s="72">
        <f>IF(RES_hh_emih!N20=0,0,RES_hh_emih!N20/RES_summary!N$19)</f>
        <v>8.4857132396411004</v>
      </c>
      <c r="O20" s="72">
        <f>IF(RES_hh_emih!O20=0,0,RES_hh_emih!O20/RES_summary!O$19)</f>
        <v>8.0255451582431832</v>
      </c>
      <c r="P20" s="72">
        <f>IF(RES_hh_emih!P20=0,0,RES_hh_emih!P20/RES_summary!P$19)</f>
        <v>7.6393191294905165</v>
      </c>
      <c r="Q20" s="72">
        <f>IF(RES_hh_emih!Q20=0,0,RES_hh_emih!Q20/RES_summary!Q$19)</f>
        <v>7.8140770570284719</v>
      </c>
      <c r="R20" s="72">
        <f>IF(RES_hh_emih!R20=0,0,RES_hh_emih!R20/RES_summary!R$19)</f>
        <v>7.9839623162392481</v>
      </c>
      <c r="S20" s="72">
        <f>IF(RES_hh_emih!S20=0,0,RES_hh_emih!S20/RES_summary!S$19)</f>
        <v>8.028817329168028</v>
      </c>
      <c r="T20" s="72">
        <f>IF(RES_hh_emih!T20=0,0,RES_hh_emih!T20/RES_summary!T$19)</f>
        <v>7.9653344036067377</v>
      </c>
      <c r="U20" s="72">
        <f>IF(RES_hh_emih!U20=0,0,RES_hh_emih!U20/RES_summary!U$19)</f>
        <v>7.6479566676414796</v>
      </c>
      <c r="V20" s="72">
        <f>IF(RES_hh_emih!V20=0,0,RES_hh_emih!V20/RES_summary!V$19)</f>
        <v>8.3269095893317537</v>
      </c>
      <c r="W20" s="72">
        <f>IF(RES_hh_emih!W20=0,0,RES_hh_emih!W20/RES_summary!W$19)</f>
        <v>7.6228448997252425</v>
      </c>
      <c r="X20" s="72">
        <f>IF(RES_hh_emih!X20=0,0,RES_hh_emih!X20/RES_summary!X$19)</f>
        <v>6.5816299143640791</v>
      </c>
      <c r="Y20" s="72">
        <f>IF(RES_hh_emih!Y20=0,0,RES_hh_emih!Y20/RES_summary!Y$19)</f>
        <v>6.2386081309576698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6.9537522441059583</v>
      </c>
      <c r="C21" s="72">
        <f>IF(RES_hh_emih!C21=0,0,RES_hh_emih!C21/RES_summary!C$19)</f>
        <v>6.8586998509808623</v>
      </c>
      <c r="D21" s="72">
        <f>IF(RES_hh_emih!D21=0,0,RES_hh_emih!D21/RES_summary!D$19)</f>
        <v>6.4309870743535331</v>
      </c>
      <c r="E21" s="72">
        <f>IF(RES_hh_emih!E21=0,0,RES_hh_emih!E21/RES_summary!E$19)</f>
        <v>6.196020123601695</v>
      </c>
      <c r="F21" s="72">
        <f>IF(RES_hh_emih!F21=0,0,RES_hh_emih!F21/RES_summary!F$19)</f>
        <v>6.3736035532532824</v>
      </c>
      <c r="G21" s="72">
        <f>IF(RES_hh_emih!G21=0,0,RES_hh_emih!G21/RES_summary!G$19)</f>
        <v>5.7244727940248392</v>
      </c>
      <c r="H21" s="72">
        <f>IF(RES_hh_emih!H21=0,0,RES_hh_emih!H21/RES_summary!H$19)</f>
        <v>5.6176722129067089</v>
      </c>
      <c r="I21" s="72">
        <f>IF(RES_hh_emih!I21=0,0,RES_hh_emih!I21/RES_summary!I$19)</f>
        <v>5.4153873013439568</v>
      </c>
      <c r="J21" s="72">
        <f>IF(RES_hh_emih!J21=0,0,RES_hh_emih!J21/RES_summary!J$19)</f>
        <v>5.6865882826878416</v>
      </c>
      <c r="K21" s="72">
        <f>IF(RES_hh_emih!K21=0,0,RES_hh_emih!K21/RES_summary!K$19)</f>
        <v>5.6185241198440519</v>
      </c>
      <c r="L21" s="72">
        <f>IF(RES_hh_emih!L21=0,0,RES_hh_emih!L21/RES_summary!L$19)</f>
        <v>5.8135716160680202</v>
      </c>
      <c r="M21" s="72">
        <f>IF(RES_hh_emih!M21=0,0,RES_hh_emih!M21/RES_summary!M$19)</f>
        <v>5.2980820507663813</v>
      </c>
      <c r="N21" s="72">
        <f>IF(RES_hh_emih!N21=0,0,RES_hh_emih!N21/RES_summary!N$19)</f>
        <v>5.7626247990063089</v>
      </c>
      <c r="O21" s="72">
        <f>IF(RES_hh_emih!O21=0,0,RES_hh_emih!O21/RES_summary!O$19)</f>
        <v>5.6044895851670029</v>
      </c>
      <c r="P21" s="72">
        <f>IF(RES_hh_emih!P21=0,0,RES_hh_emih!P21/RES_summary!P$19)</f>
        <v>5.3156206240560051</v>
      </c>
      <c r="Q21" s="72">
        <f>IF(RES_hh_emih!Q21=0,0,RES_hh_emih!Q21/RES_summary!Q$19)</f>
        <v>5.2527540849817296</v>
      </c>
      <c r="R21" s="72">
        <f>IF(RES_hh_emih!R21=0,0,RES_hh_emih!R21/RES_summary!R$19)</f>
        <v>5.3292721026661294</v>
      </c>
      <c r="S21" s="72">
        <f>IF(RES_hh_emih!S21=0,0,RES_hh_emih!S21/RES_summary!S$19)</f>
        <v>5.4415774623499171</v>
      </c>
      <c r="T21" s="72">
        <f>IF(RES_hh_emih!T21=0,0,RES_hh_emih!T21/RES_summary!T$19)</f>
        <v>5.5779988276551196</v>
      </c>
      <c r="U21" s="72">
        <f>IF(RES_hh_emih!U21=0,0,RES_hh_emih!U21/RES_summary!U$19)</f>
        <v>5.4959726289808666</v>
      </c>
      <c r="V21" s="72">
        <f>IF(RES_hh_emih!V21=0,0,RES_hh_emih!V21/RES_summary!V$19)</f>
        <v>5.4073619866195504</v>
      </c>
      <c r="W21" s="72">
        <f>IF(RES_hh_emih!W21=0,0,RES_hh_emih!W21/RES_summary!W$19)</f>
        <v>5.2807730333164766</v>
      </c>
      <c r="X21" s="72">
        <f>IF(RES_hh_emih!X21=0,0,RES_hh_emih!X21/RES_summary!X$19)</f>
        <v>5.0146694944715655</v>
      </c>
      <c r="Y21" s="72">
        <f>IF(RES_hh_emih!Y21=0,0,RES_hh_emih!Y21/RES_summary!Y$19)</f>
        <v>4.3575143334394673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0.16585664312219536</v>
      </c>
      <c r="C27" s="69">
        <f>IF(RES_hh_emih!C27=0,0,RES_hh_emih!C27/RES_summary!C$19)</f>
        <v>0.16791385350577204</v>
      </c>
      <c r="D27" s="69">
        <f>IF(RES_hh_emih!D27=0,0,RES_hh_emih!D27/RES_summary!D$19)</f>
        <v>0.16582551974657989</v>
      </c>
      <c r="E27" s="69">
        <f>IF(RES_hh_emih!E27=0,0,RES_hh_emih!E27/RES_summary!E$19)</f>
        <v>0.17825473500732858</v>
      </c>
      <c r="F27" s="69">
        <f>IF(RES_hh_emih!F27=0,0,RES_hh_emih!F27/RES_summary!F$19)</f>
        <v>0.1899019739996442</v>
      </c>
      <c r="G27" s="69">
        <f>IF(RES_hh_emih!G27=0,0,RES_hh_emih!G27/RES_summary!G$19)</f>
        <v>0.17648908023408474</v>
      </c>
      <c r="H27" s="69">
        <f>IF(RES_hh_emih!H27=0,0,RES_hh_emih!H27/RES_summary!H$19)</f>
        <v>0.17804466964219451</v>
      </c>
      <c r="I27" s="69">
        <f>IF(RES_hh_emih!I27=0,0,RES_hh_emih!I27/RES_summary!I$19)</f>
        <v>0.17137498104244961</v>
      </c>
      <c r="J27" s="69">
        <f>IF(RES_hh_emih!J27=0,0,RES_hh_emih!J27/RES_summary!J$19)</f>
        <v>0.169707930262782</v>
      </c>
      <c r="K27" s="69">
        <f>IF(RES_hh_emih!K27=0,0,RES_hh_emih!K27/RES_summary!K$19)</f>
        <v>0.16170161203795447</v>
      </c>
      <c r="L27" s="69">
        <f>IF(RES_hh_emih!L27=0,0,RES_hh_emih!L27/RES_summary!L$19)</f>
        <v>0.17270819866578527</v>
      </c>
      <c r="M27" s="69">
        <f>IF(RES_hh_emih!M27=0,0,RES_hh_emih!M27/RES_summary!M$19)</f>
        <v>0.17452181414468965</v>
      </c>
      <c r="N27" s="69">
        <f>IF(RES_hh_emih!N27=0,0,RES_hh_emih!N27/RES_summary!N$19)</f>
        <v>0.17191708264481462</v>
      </c>
      <c r="O27" s="69">
        <f>IF(RES_hh_emih!O27=0,0,RES_hh_emih!O27/RES_summary!O$19)</f>
        <v>0.17277888197456251</v>
      </c>
      <c r="P27" s="69">
        <f>IF(RES_hh_emih!P27=0,0,RES_hh_emih!P27/RES_summary!P$19)</f>
        <v>0.17167468851520148</v>
      </c>
      <c r="Q27" s="69">
        <f>IF(RES_hh_emih!Q27=0,0,RES_hh_emih!Q27/RES_summary!Q$19)</f>
        <v>0.17087614376469087</v>
      </c>
      <c r="R27" s="69">
        <f>IF(RES_hh_emih!R27=0,0,RES_hh_emih!R27/RES_summary!R$19)</f>
        <v>0.17433561871275507</v>
      </c>
      <c r="S27" s="69">
        <f>IF(RES_hh_emih!S27=0,0,RES_hh_emih!S27/RES_summary!S$19)</f>
        <v>0.18022201724667364</v>
      </c>
      <c r="T27" s="69">
        <f>IF(RES_hh_emih!T27=0,0,RES_hh_emih!T27/RES_summary!T$19)</f>
        <v>0.18398885671288956</v>
      </c>
      <c r="U27" s="69">
        <f>IF(RES_hh_emih!U27=0,0,RES_hh_emih!U27/RES_summary!U$19)</f>
        <v>0.17942207630940826</v>
      </c>
      <c r="V27" s="69">
        <f>IF(RES_hh_emih!V27=0,0,RES_hh_emih!V27/RES_summary!V$19)</f>
        <v>0.17711644143292021</v>
      </c>
      <c r="W27" s="69">
        <f>IF(RES_hh_emih!W27=0,0,RES_hh_emih!W27/RES_summary!W$19)</f>
        <v>0.17385994246248421</v>
      </c>
      <c r="X27" s="69">
        <f>IF(RES_hh_emih!X27=0,0,RES_hh_emih!X27/RES_summary!X$19)</f>
        <v>0.16783031636532836</v>
      </c>
      <c r="Y27" s="69">
        <f>IF(RES_hh_emih!Y27=0,0,RES_hh_emih!Y27/RES_summary!Y$19)</f>
        <v>0.14663534574921697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1.3223743396584937</v>
      </c>
      <c r="C29" s="72">
        <f>IF(RES_hh_emih!C29=0,0,RES_hh_emih!C29/RES_summary!C$19)</f>
        <v>1.2917309309735292</v>
      </c>
      <c r="D29" s="72">
        <f>IF(RES_hh_emih!D29=0,0,RES_hh_emih!D29/RES_summary!D$19)</f>
        <v>1.2741070428030146</v>
      </c>
      <c r="E29" s="72">
        <f>IF(RES_hh_emih!E29=0,0,RES_hh_emih!E29/RES_summary!E$19)</f>
        <v>1.2658814698027936</v>
      </c>
      <c r="F29" s="72">
        <f>IF(RES_hh_emih!F29=0,0,RES_hh_emih!F29/RES_summary!F$19)</f>
        <v>1.2241416341052729</v>
      </c>
      <c r="G29" s="72">
        <f>IF(RES_hh_emih!G29=0,0,RES_hh_emih!G29/RES_summary!G$19)</f>
        <v>1.2214045438034027</v>
      </c>
      <c r="H29" s="72">
        <f>IF(RES_hh_emih!H29=0,0,RES_hh_emih!H29/RES_summary!H$19)</f>
        <v>1.1760388585208974</v>
      </c>
      <c r="I29" s="72">
        <f>IF(RES_hh_emih!I29=0,0,RES_hh_emih!I29/RES_summary!I$19)</f>
        <v>1.1746033795204365</v>
      </c>
      <c r="J29" s="72">
        <f>IF(RES_hh_emih!J29=0,0,RES_hh_emih!J29/RES_summary!J$19)</f>
        <v>1.1405612933649751</v>
      </c>
      <c r="K29" s="72">
        <f>IF(RES_hh_emih!K29=0,0,RES_hh_emih!K29/RES_summary!K$19)</f>
        <v>1.0913381444292638</v>
      </c>
      <c r="L29" s="72">
        <f>IF(RES_hh_emih!L29=0,0,RES_hh_emih!L29/RES_summary!L$19)</f>
        <v>1.1013421358657858</v>
      </c>
      <c r="M29" s="72">
        <f>IF(RES_hh_emih!M29=0,0,RES_hh_emih!M29/RES_summary!M$19)</f>
        <v>1.1030238667244365</v>
      </c>
      <c r="N29" s="72">
        <f>IF(RES_hh_emih!N29=0,0,RES_hh_emih!N29/RES_summary!N$19)</f>
        <v>1.0977254509770911</v>
      </c>
      <c r="O29" s="72">
        <f>IF(RES_hh_emih!O29=0,0,RES_hh_emih!O29/RES_summary!O$19)</f>
        <v>1.1050455391399163</v>
      </c>
      <c r="P29" s="72">
        <f>IF(RES_hh_emih!P29=0,0,RES_hh_emih!P29/RES_summary!P$19)</f>
        <v>1.0527643851353474</v>
      </c>
      <c r="Q29" s="72">
        <f>IF(RES_hh_emih!Q29=0,0,RES_hh_emih!Q29/RES_summary!Q$19)</f>
        <v>0.98693948439055568</v>
      </c>
      <c r="R29" s="72">
        <f>IF(RES_hh_emih!R29=0,0,RES_hh_emih!R29/RES_summary!R$19)</f>
        <v>1.1559821980045863</v>
      </c>
      <c r="S29" s="72">
        <f>IF(RES_hh_emih!S29=0,0,RES_hh_emih!S29/RES_summary!S$19)</f>
        <v>1.1333242116557365</v>
      </c>
      <c r="T29" s="72">
        <f>IF(RES_hh_emih!T29=0,0,RES_hh_emih!T29/RES_summary!T$19)</f>
        <v>1.1909012842698876</v>
      </c>
      <c r="U29" s="72">
        <f>IF(RES_hh_emih!U29=0,0,RES_hh_emih!U29/RES_summary!U$19)</f>
        <v>1.1320773997940252</v>
      </c>
      <c r="V29" s="72">
        <f>IF(RES_hh_emih!V29=0,0,RES_hh_emih!V29/RES_summary!V$19)</f>
        <v>1.2510372004448871</v>
      </c>
      <c r="W29" s="72">
        <f>IF(RES_hh_emih!W29=0,0,RES_hh_emih!W29/RES_summary!W$19)</f>
        <v>1.0541589436498726</v>
      </c>
      <c r="X29" s="72">
        <f>IF(RES_hh_emih!X29=0,0,RES_hh_emih!X29/RES_summary!X$19)</f>
        <v>0.99824784284345369</v>
      </c>
      <c r="Y29" s="72">
        <f>IF(RES_hh_emih!Y29=0,0,RES_hh_emih!Y29/RES_summary!Y$19)</f>
        <v>1.0270036599417085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1.1532673723973395</v>
      </c>
      <c r="C30" s="72">
        <f>IF(RES_hh_emih!C30=0,0,RES_hh_emih!C30/RES_summary!C$19)</f>
        <v>1.1593465253300184</v>
      </c>
      <c r="D30" s="72">
        <f>IF(RES_hh_emih!D30=0,0,RES_hh_emih!D30/RES_summary!D$19)</f>
        <v>1.0975298777781055</v>
      </c>
      <c r="E30" s="72">
        <f>IF(RES_hh_emih!E30=0,0,RES_hh_emih!E30/RES_summary!E$19)</f>
        <v>1.1312065580564998</v>
      </c>
      <c r="F30" s="72">
        <f>IF(RES_hh_emih!F30=0,0,RES_hh_emih!F30/RES_summary!F$19)</f>
        <v>1.1553065007265855</v>
      </c>
      <c r="G30" s="72">
        <f>IF(RES_hh_emih!G30=0,0,RES_hh_emih!G30/RES_summary!G$19)</f>
        <v>1.0613370954665737</v>
      </c>
      <c r="H30" s="72">
        <f>IF(RES_hh_emih!H30=0,0,RES_hh_emih!H30/RES_summary!H$19)</f>
        <v>1.0553837953057985</v>
      </c>
      <c r="I30" s="72">
        <f>IF(RES_hh_emih!I30=0,0,RES_hh_emih!I30/RES_summary!I$19)</f>
        <v>1.0249416803348625</v>
      </c>
      <c r="J30" s="72">
        <f>IF(RES_hh_emih!J30=0,0,RES_hh_emih!J30/RES_summary!J$19)</f>
        <v>1.0129034248785624</v>
      </c>
      <c r="K30" s="72">
        <f>IF(RES_hh_emih!K30=0,0,RES_hh_emih!K30/RES_summary!K$19)</f>
        <v>0.96503702159820415</v>
      </c>
      <c r="L30" s="72">
        <f>IF(RES_hh_emih!L30=0,0,RES_hh_emih!L30/RES_summary!L$19)</f>
        <v>1.0044332521402024</v>
      </c>
      <c r="M30" s="72">
        <f>IF(RES_hh_emih!M30=0,0,RES_hh_emih!M30/RES_summary!M$19)</f>
        <v>0.98798384590260335</v>
      </c>
      <c r="N30" s="72">
        <f>IF(RES_hh_emih!N30=0,0,RES_hh_emih!N30/RES_summary!N$19)</f>
        <v>0.96725441331536488</v>
      </c>
      <c r="O30" s="72">
        <f>IF(RES_hh_emih!O30=0,0,RES_hh_emih!O30/RES_summary!O$19)</f>
        <v>0.96304702281465893</v>
      </c>
      <c r="P30" s="72">
        <f>IF(RES_hh_emih!P30=0,0,RES_hh_emih!P30/RES_summary!P$19)</f>
        <v>0.96402053588363079</v>
      </c>
      <c r="Q30" s="72">
        <f>IF(RES_hh_emih!Q30=0,0,RES_hh_emih!Q30/RES_summary!Q$19)</f>
        <v>0.9631971400170104</v>
      </c>
      <c r="R30" s="72">
        <f>IF(RES_hh_emih!R30=0,0,RES_hh_emih!R30/RES_summary!R$19)</f>
        <v>0.96159945483864406</v>
      </c>
      <c r="S30" s="72">
        <f>IF(RES_hh_emih!S30=0,0,RES_hh_emih!S30/RES_summary!S$19)</f>
        <v>0.98368584232996015</v>
      </c>
      <c r="T30" s="72">
        <f>IF(RES_hh_emih!T30=0,0,RES_hh_emih!T30/RES_summary!T$19)</f>
        <v>0.99742208175651925</v>
      </c>
      <c r="U30" s="72">
        <f>IF(RES_hh_emih!U30=0,0,RES_hh_emih!U30/RES_summary!U$19)</f>
        <v>0.98767322131251578</v>
      </c>
      <c r="V30" s="72">
        <f>IF(RES_hh_emih!V30=0,0,RES_hh_emih!V30/RES_summary!V$19)</f>
        <v>0.98482785378387405</v>
      </c>
      <c r="W30" s="72">
        <f>IF(RES_hh_emih!W30=0,0,RES_hh_emih!W30/RES_summary!W$19)</f>
        <v>0.98349688854733752</v>
      </c>
      <c r="X30" s="72">
        <f>IF(RES_hh_emih!X30=0,0,RES_hh_emih!X30/RES_summary!X$19)</f>
        <v>0.9355569404307349</v>
      </c>
      <c r="Y30" s="72">
        <f>IF(RES_hh_emih!Y30=0,0,RES_hh_emih!Y30/RES_summary!Y$19)</f>
        <v>0.83346980606701138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56798</v>
      </c>
      <c r="D3" s="67">
        <f t="shared" si="0"/>
        <v>61918</v>
      </c>
      <c r="E3" s="67">
        <f t="shared" si="0"/>
        <v>62280</v>
      </c>
      <c r="F3" s="67">
        <f t="shared" si="0"/>
        <v>53403</v>
      </c>
      <c r="G3" s="67">
        <f t="shared" si="0"/>
        <v>77210</v>
      </c>
      <c r="H3" s="67">
        <f t="shared" si="0"/>
        <v>62827</v>
      </c>
      <c r="I3" s="67">
        <f t="shared" si="0"/>
        <v>87398</v>
      </c>
      <c r="J3" s="67">
        <f t="shared" si="0"/>
        <v>97900</v>
      </c>
      <c r="K3" s="67">
        <f t="shared" si="0"/>
        <v>94163</v>
      </c>
      <c r="L3" s="67">
        <f t="shared" si="0"/>
        <v>67400</v>
      </c>
      <c r="M3" s="67">
        <f t="shared" si="0"/>
        <v>36972</v>
      </c>
      <c r="N3" s="67">
        <f t="shared" si="0"/>
        <v>51978</v>
      </c>
      <c r="O3" s="67">
        <f t="shared" si="0"/>
        <v>44215</v>
      </c>
      <c r="P3" s="67">
        <f t="shared" si="0"/>
        <v>46222</v>
      </c>
      <c r="Q3" s="67">
        <f t="shared" si="0"/>
        <v>50105</v>
      </c>
      <c r="R3" s="67">
        <f t="shared" si="0"/>
        <v>56586</v>
      </c>
      <c r="S3" s="67">
        <f t="shared" si="0"/>
        <v>65192</v>
      </c>
      <c r="T3" s="67">
        <f t="shared" si="0"/>
        <v>59710</v>
      </c>
      <c r="U3" s="67">
        <f t="shared" si="0"/>
        <v>70578</v>
      </c>
      <c r="V3" s="67">
        <f t="shared" si="0"/>
        <v>66680</v>
      </c>
      <c r="W3" s="67">
        <f t="shared" si="0"/>
        <v>55841</v>
      </c>
      <c r="X3" s="67">
        <f t="shared" si="0"/>
        <v>55021</v>
      </c>
      <c r="Y3" s="67">
        <f t="shared" si="0"/>
        <v>112394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56798</v>
      </c>
      <c r="D4" s="71">
        <f t="shared" si="1"/>
        <v>61918</v>
      </c>
      <c r="E4" s="71">
        <f t="shared" si="1"/>
        <v>62280</v>
      </c>
      <c r="F4" s="71">
        <f t="shared" si="1"/>
        <v>53403</v>
      </c>
      <c r="G4" s="71">
        <f t="shared" si="1"/>
        <v>77210</v>
      </c>
      <c r="H4" s="71">
        <f t="shared" si="1"/>
        <v>62827</v>
      </c>
      <c r="I4" s="71">
        <f t="shared" si="1"/>
        <v>87398</v>
      </c>
      <c r="J4" s="71">
        <f t="shared" si="1"/>
        <v>97900</v>
      </c>
      <c r="K4" s="71">
        <f t="shared" si="1"/>
        <v>94163</v>
      </c>
      <c r="L4" s="71">
        <f t="shared" si="1"/>
        <v>67400</v>
      </c>
      <c r="M4" s="71">
        <f t="shared" si="1"/>
        <v>36972</v>
      </c>
      <c r="N4" s="71">
        <f t="shared" si="1"/>
        <v>51978</v>
      </c>
      <c r="O4" s="71">
        <f t="shared" si="1"/>
        <v>44215</v>
      </c>
      <c r="P4" s="71">
        <f t="shared" si="1"/>
        <v>46222</v>
      </c>
      <c r="Q4" s="71">
        <f t="shared" si="1"/>
        <v>50105</v>
      </c>
      <c r="R4" s="71">
        <f t="shared" ref="R4:V4" si="2">SUM(R5:R13)</f>
        <v>56586</v>
      </c>
      <c r="S4" s="71">
        <f t="shared" si="2"/>
        <v>65192</v>
      </c>
      <c r="T4" s="71">
        <f t="shared" si="2"/>
        <v>59710</v>
      </c>
      <c r="U4" s="71">
        <f t="shared" si="2"/>
        <v>70578</v>
      </c>
      <c r="V4" s="71">
        <f t="shared" si="2"/>
        <v>66680</v>
      </c>
      <c r="W4" s="71">
        <f t="shared" ref="W4:Y4" si="3">SUM(W5:W13)</f>
        <v>55841</v>
      </c>
      <c r="X4" s="71">
        <f t="shared" si="3"/>
        <v>55021</v>
      </c>
      <c r="Y4" s="71">
        <f t="shared" si="3"/>
        <v>112394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6613</v>
      </c>
      <c r="D5" s="82">
        <v>7255</v>
      </c>
      <c r="E5" s="82">
        <v>5734</v>
      </c>
      <c r="F5" s="82">
        <v>7913</v>
      </c>
      <c r="G5" s="82">
        <v>12828</v>
      </c>
      <c r="H5" s="82">
        <v>12607</v>
      </c>
      <c r="I5" s="82">
        <v>18829</v>
      </c>
      <c r="J5" s="82">
        <v>19565</v>
      </c>
      <c r="K5" s="82">
        <v>23032</v>
      </c>
      <c r="L5" s="82">
        <v>14727</v>
      </c>
      <c r="M5" s="82">
        <v>13870</v>
      </c>
      <c r="N5" s="82">
        <v>17797</v>
      </c>
      <c r="O5" s="82">
        <v>15946</v>
      </c>
      <c r="P5" s="82">
        <v>11114</v>
      </c>
      <c r="Q5" s="82">
        <v>2765</v>
      </c>
      <c r="R5" s="82">
        <v>12</v>
      </c>
      <c r="S5" s="82">
        <v>0</v>
      </c>
      <c r="T5" s="82">
        <v>0</v>
      </c>
      <c r="U5" s="82">
        <v>2333</v>
      </c>
      <c r="V5" s="82">
        <v>5714</v>
      </c>
      <c r="W5" s="82">
        <v>5727</v>
      </c>
      <c r="X5" s="82">
        <v>4822</v>
      </c>
      <c r="Y5" s="82">
        <v>9726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547</v>
      </c>
      <c r="D6" s="82">
        <v>195</v>
      </c>
      <c r="E6" s="82">
        <v>328</v>
      </c>
      <c r="F6" s="82">
        <v>580</v>
      </c>
      <c r="G6" s="82">
        <v>1133</v>
      </c>
      <c r="H6" s="82">
        <v>677</v>
      </c>
      <c r="I6" s="82">
        <v>395</v>
      </c>
      <c r="J6" s="82">
        <v>418</v>
      </c>
      <c r="K6" s="82">
        <v>809</v>
      </c>
      <c r="L6" s="82">
        <v>1111</v>
      </c>
      <c r="M6" s="82">
        <v>909</v>
      </c>
      <c r="N6" s="82">
        <v>1467</v>
      </c>
      <c r="O6" s="82">
        <v>1528</v>
      </c>
      <c r="P6" s="82">
        <v>1484</v>
      </c>
      <c r="Q6" s="82">
        <v>1282</v>
      </c>
      <c r="R6" s="82">
        <v>1816</v>
      </c>
      <c r="S6" s="82">
        <v>1272</v>
      </c>
      <c r="T6" s="82">
        <v>1075</v>
      </c>
      <c r="U6" s="82">
        <v>544</v>
      </c>
      <c r="V6" s="82">
        <v>624</v>
      </c>
      <c r="W6" s="82">
        <v>688</v>
      </c>
      <c r="X6" s="82">
        <v>1192</v>
      </c>
      <c r="Y6" s="82">
        <v>3048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34320</v>
      </c>
      <c r="D7" s="82">
        <v>34052</v>
      </c>
      <c r="E7" s="82">
        <v>31466</v>
      </c>
      <c r="F7" s="82">
        <v>20770</v>
      </c>
      <c r="G7" s="82">
        <v>37578</v>
      </c>
      <c r="H7" s="82">
        <v>24371</v>
      </c>
      <c r="I7" s="82">
        <v>45288</v>
      </c>
      <c r="J7" s="82">
        <v>51501</v>
      </c>
      <c r="K7" s="82">
        <v>48942</v>
      </c>
      <c r="L7" s="82">
        <v>25774</v>
      </c>
      <c r="M7" s="82">
        <v>6692</v>
      </c>
      <c r="N7" s="82">
        <v>10314</v>
      </c>
      <c r="O7" s="82">
        <v>9725</v>
      </c>
      <c r="P7" s="82">
        <v>14825</v>
      </c>
      <c r="Q7" s="82">
        <v>30350</v>
      </c>
      <c r="R7" s="82">
        <v>36678</v>
      </c>
      <c r="S7" s="82">
        <v>39522</v>
      </c>
      <c r="T7" s="82">
        <v>34268</v>
      </c>
      <c r="U7" s="82">
        <v>39707</v>
      </c>
      <c r="V7" s="82">
        <v>34963</v>
      </c>
      <c r="W7" s="82">
        <v>21085</v>
      </c>
      <c r="X7" s="82">
        <v>20230</v>
      </c>
      <c r="Y7" s="82">
        <v>55363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11218</v>
      </c>
      <c r="D8" s="82">
        <v>15687</v>
      </c>
      <c r="E8" s="82">
        <v>17067</v>
      </c>
      <c r="F8" s="82">
        <v>15422</v>
      </c>
      <c r="G8" s="82">
        <v>14875</v>
      </c>
      <c r="H8" s="82">
        <v>13797</v>
      </c>
      <c r="I8" s="82">
        <v>14341</v>
      </c>
      <c r="J8" s="82">
        <v>18748</v>
      </c>
      <c r="K8" s="82">
        <v>13375</v>
      </c>
      <c r="L8" s="82">
        <v>19377</v>
      </c>
      <c r="M8" s="82">
        <v>9497</v>
      </c>
      <c r="N8" s="82">
        <v>15629</v>
      </c>
      <c r="O8" s="82">
        <v>12109</v>
      </c>
      <c r="P8" s="82">
        <v>12411</v>
      </c>
      <c r="Q8" s="82">
        <v>9374</v>
      </c>
      <c r="R8" s="82">
        <v>11363</v>
      </c>
      <c r="S8" s="82">
        <v>15275</v>
      </c>
      <c r="T8" s="82">
        <v>15058</v>
      </c>
      <c r="U8" s="82">
        <v>15850</v>
      </c>
      <c r="V8" s="82">
        <v>12249</v>
      </c>
      <c r="W8" s="82">
        <v>14057</v>
      </c>
      <c r="X8" s="82">
        <v>12045</v>
      </c>
      <c r="Y8" s="82">
        <v>20848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191</v>
      </c>
      <c r="D9" s="82">
        <v>207</v>
      </c>
      <c r="E9" s="82">
        <v>177</v>
      </c>
      <c r="F9" s="82">
        <v>275</v>
      </c>
      <c r="G9" s="82">
        <v>709</v>
      </c>
      <c r="H9" s="82">
        <v>824</v>
      </c>
      <c r="I9" s="82">
        <v>1510</v>
      </c>
      <c r="J9" s="82">
        <v>1041</v>
      </c>
      <c r="K9" s="82">
        <v>1425</v>
      </c>
      <c r="L9" s="82">
        <v>828</v>
      </c>
      <c r="M9" s="82">
        <v>653</v>
      </c>
      <c r="N9" s="82">
        <v>1079</v>
      </c>
      <c r="O9" s="82">
        <v>953</v>
      </c>
      <c r="P9" s="82">
        <v>1482</v>
      </c>
      <c r="Q9" s="82">
        <v>1149</v>
      </c>
      <c r="R9" s="82">
        <v>358</v>
      </c>
      <c r="S9" s="82">
        <v>0</v>
      </c>
      <c r="T9" s="82">
        <v>0</v>
      </c>
      <c r="U9" s="82">
        <v>0</v>
      </c>
      <c r="V9" s="82">
        <v>75</v>
      </c>
      <c r="W9" s="82">
        <v>757</v>
      </c>
      <c r="X9" s="82">
        <v>1013</v>
      </c>
      <c r="Y9" s="82">
        <v>2014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X11" s="82">
        <v>0</v>
      </c>
      <c r="Y11" s="82">
        <v>0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98</v>
      </c>
      <c r="D12" s="82">
        <v>411</v>
      </c>
      <c r="E12" s="82">
        <v>688</v>
      </c>
      <c r="F12" s="82">
        <v>880</v>
      </c>
      <c r="G12" s="82">
        <v>1422</v>
      </c>
      <c r="H12" s="82">
        <v>1474</v>
      </c>
      <c r="I12" s="82">
        <v>1892</v>
      </c>
      <c r="J12" s="82">
        <v>1611</v>
      </c>
      <c r="K12" s="82">
        <v>1423</v>
      </c>
      <c r="L12" s="82">
        <v>1045</v>
      </c>
      <c r="M12" s="82">
        <v>946</v>
      </c>
      <c r="N12" s="82">
        <v>1226</v>
      </c>
      <c r="O12" s="82">
        <v>1249</v>
      </c>
      <c r="P12" s="82">
        <v>2892</v>
      </c>
      <c r="Q12" s="82">
        <v>2435</v>
      </c>
      <c r="R12" s="82">
        <v>2382</v>
      </c>
      <c r="S12" s="82">
        <v>2478</v>
      </c>
      <c r="T12" s="82">
        <v>2135</v>
      </c>
      <c r="U12" s="82">
        <v>3678</v>
      </c>
      <c r="V12" s="82">
        <v>5095</v>
      </c>
      <c r="W12" s="82">
        <v>7890</v>
      </c>
      <c r="X12" s="82">
        <v>10983</v>
      </c>
      <c r="Y12" s="82">
        <v>15816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3811</v>
      </c>
      <c r="D13" s="83">
        <v>4111</v>
      </c>
      <c r="E13" s="83">
        <v>6820</v>
      </c>
      <c r="F13" s="83">
        <v>7563</v>
      </c>
      <c r="G13" s="83">
        <v>8665</v>
      </c>
      <c r="H13" s="83">
        <v>9077</v>
      </c>
      <c r="I13" s="83">
        <v>5143</v>
      </c>
      <c r="J13" s="83">
        <v>5016</v>
      </c>
      <c r="K13" s="83">
        <v>5157</v>
      </c>
      <c r="L13" s="83">
        <v>4538</v>
      </c>
      <c r="M13" s="83">
        <v>4405</v>
      </c>
      <c r="N13" s="83">
        <v>4466</v>
      </c>
      <c r="O13" s="83">
        <v>2705</v>
      </c>
      <c r="P13" s="83">
        <v>2014</v>
      </c>
      <c r="Q13" s="83">
        <v>2750</v>
      </c>
      <c r="R13" s="83">
        <v>3977</v>
      </c>
      <c r="S13" s="83">
        <v>6645</v>
      </c>
      <c r="T13" s="83">
        <v>7174</v>
      </c>
      <c r="U13" s="83">
        <v>8466</v>
      </c>
      <c r="V13" s="83">
        <v>7960</v>
      </c>
      <c r="W13" s="83">
        <v>5637</v>
      </c>
      <c r="X13" s="83">
        <v>4736</v>
      </c>
      <c r="Y13" s="83">
        <v>5579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52889</v>
      </c>
      <c r="D14" s="85">
        <f t="shared" si="4"/>
        <v>57396</v>
      </c>
      <c r="E14" s="85">
        <f t="shared" si="4"/>
        <v>54772</v>
      </c>
      <c r="F14" s="85">
        <f t="shared" si="4"/>
        <v>44960</v>
      </c>
      <c r="G14" s="85">
        <f t="shared" si="4"/>
        <v>67123</v>
      </c>
      <c r="H14" s="85">
        <f t="shared" si="4"/>
        <v>52276</v>
      </c>
      <c r="I14" s="85">
        <f t="shared" si="4"/>
        <v>80363</v>
      </c>
      <c r="J14" s="85">
        <f t="shared" si="4"/>
        <v>91273</v>
      </c>
      <c r="K14" s="85">
        <f t="shared" si="4"/>
        <v>87583</v>
      </c>
      <c r="L14" s="85">
        <f t="shared" si="4"/>
        <v>61817</v>
      </c>
      <c r="M14" s="85">
        <f t="shared" si="4"/>
        <v>31621</v>
      </c>
      <c r="N14" s="85">
        <f t="shared" si="4"/>
        <v>46286</v>
      </c>
      <c r="O14" s="85">
        <f t="shared" si="4"/>
        <v>40261</v>
      </c>
      <c r="P14" s="85">
        <f t="shared" si="4"/>
        <v>41316</v>
      </c>
      <c r="Q14" s="85">
        <f t="shared" si="4"/>
        <v>44920</v>
      </c>
      <c r="R14" s="85">
        <f t="shared" ref="R14:V14" si="5">SUM(R5:R11)</f>
        <v>50227</v>
      </c>
      <c r="S14" s="85">
        <f t="shared" si="5"/>
        <v>56069</v>
      </c>
      <c r="T14" s="85">
        <f t="shared" si="5"/>
        <v>50401</v>
      </c>
      <c r="U14" s="85">
        <f t="shared" si="5"/>
        <v>58434</v>
      </c>
      <c r="V14" s="85">
        <f t="shared" si="5"/>
        <v>53625</v>
      </c>
      <c r="W14" s="85">
        <f t="shared" ref="W14:Y14" si="6">SUM(W5:W11)</f>
        <v>42314</v>
      </c>
      <c r="X14" s="85">
        <f t="shared" si="6"/>
        <v>39302</v>
      </c>
      <c r="Y14" s="85">
        <f t="shared" si="6"/>
        <v>90999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0</v>
      </c>
      <c r="D15" s="71">
        <f t="shared" si="7"/>
        <v>698</v>
      </c>
      <c r="E15" s="71">
        <f t="shared" si="7"/>
        <v>521</v>
      </c>
      <c r="F15" s="71">
        <f t="shared" si="7"/>
        <v>928</v>
      </c>
      <c r="G15" s="71">
        <f t="shared" si="7"/>
        <v>1715</v>
      </c>
      <c r="H15" s="71">
        <f t="shared" si="7"/>
        <v>1771</v>
      </c>
      <c r="I15" s="71">
        <f t="shared" si="7"/>
        <v>2495</v>
      </c>
      <c r="J15" s="71">
        <f t="shared" si="7"/>
        <v>2308</v>
      </c>
      <c r="K15" s="71">
        <f t="shared" si="7"/>
        <v>1939</v>
      </c>
      <c r="L15" s="71">
        <f t="shared" si="7"/>
        <v>1487</v>
      </c>
      <c r="M15" s="71">
        <f t="shared" si="7"/>
        <v>821</v>
      </c>
      <c r="N15" s="71">
        <f t="shared" si="7"/>
        <v>1080</v>
      </c>
      <c r="O15" s="71">
        <f t="shared" si="7"/>
        <v>623</v>
      </c>
      <c r="P15" s="71">
        <f t="shared" si="7"/>
        <v>934</v>
      </c>
      <c r="Q15" s="71">
        <f t="shared" si="7"/>
        <v>331</v>
      </c>
      <c r="R15" s="71">
        <f t="shared" si="7"/>
        <v>509</v>
      </c>
      <c r="S15" s="71">
        <f t="shared" si="7"/>
        <v>697</v>
      </c>
      <c r="T15" s="71">
        <f t="shared" si="7"/>
        <v>846</v>
      </c>
      <c r="U15" s="71">
        <f t="shared" si="7"/>
        <v>527</v>
      </c>
      <c r="V15" s="71">
        <f t="shared" si="7"/>
        <v>2264</v>
      </c>
      <c r="W15" s="71">
        <f t="shared" si="7"/>
        <v>1539</v>
      </c>
      <c r="X15" s="71">
        <f t="shared" si="7"/>
        <v>3980</v>
      </c>
      <c r="Y15" s="71">
        <f t="shared" si="7"/>
        <v>7402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0</v>
      </c>
      <c r="D16" s="82">
        <v>698</v>
      </c>
      <c r="E16" s="82">
        <v>521</v>
      </c>
      <c r="F16" s="82">
        <v>928</v>
      </c>
      <c r="G16" s="82">
        <v>1715</v>
      </c>
      <c r="H16" s="82">
        <v>1771</v>
      </c>
      <c r="I16" s="82">
        <v>2495</v>
      </c>
      <c r="J16" s="82">
        <v>2308</v>
      </c>
      <c r="K16" s="82">
        <v>1939</v>
      </c>
      <c r="L16" s="82">
        <v>1487</v>
      </c>
      <c r="M16" s="82">
        <v>821</v>
      </c>
      <c r="N16" s="82">
        <v>1080</v>
      </c>
      <c r="O16" s="82">
        <v>623</v>
      </c>
      <c r="P16" s="82">
        <v>934</v>
      </c>
      <c r="Q16" s="82">
        <v>331</v>
      </c>
      <c r="R16" s="82">
        <v>509</v>
      </c>
      <c r="S16" s="82">
        <v>697</v>
      </c>
      <c r="T16" s="82">
        <v>846</v>
      </c>
      <c r="U16" s="82">
        <v>527</v>
      </c>
      <c r="V16" s="82">
        <v>2264</v>
      </c>
      <c r="W16" s="82">
        <v>1539</v>
      </c>
      <c r="X16" s="82">
        <v>3980</v>
      </c>
      <c r="Y16" s="82">
        <v>7402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56798</v>
      </c>
      <c r="D17" s="71">
        <f t="shared" si="8"/>
        <v>61918</v>
      </c>
      <c r="E17" s="71">
        <f t="shared" si="8"/>
        <v>62280</v>
      </c>
      <c r="F17" s="71">
        <f t="shared" si="8"/>
        <v>53403</v>
      </c>
      <c r="G17" s="71">
        <f t="shared" si="8"/>
        <v>77210</v>
      </c>
      <c r="H17" s="71">
        <f t="shared" si="8"/>
        <v>62827</v>
      </c>
      <c r="I17" s="71">
        <f t="shared" si="8"/>
        <v>87398</v>
      </c>
      <c r="J17" s="71">
        <f t="shared" si="8"/>
        <v>97900</v>
      </c>
      <c r="K17" s="71">
        <f t="shared" si="8"/>
        <v>94163</v>
      </c>
      <c r="L17" s="71">
        <f t="shared" si="8"/>
        <v>67400</v>
      </c>
      <c r="M17" s="71">
        <f t="shared" si="8"/>
        <v>36972</v>
      </c>
      <c r="N17" s="71">
        <f t="shared" si="8"/>
        <v>51978</v>
      </c>
      <c r="O17" s="71">
        <f t="shared" si="8"/>
        <v>44215</v>
      </c>
      <c r="P17" s="71">
        <f t="shared" si="8"/>
        <v>46222</v>
      </c>
      <c r="Q17" s="71">
        <f t="shared" si="8"/>
        <v>50105</v>
      </c>
      <c r="R17" s="71">
        <f t="shared" ref="R17:V17" si="9">SUM(R18:R25)</f>
        <v>56586</v>
      </c>
      <c r="S17" s="71">
        <f t="shared" si="9"/>
        <v>65192</v>
      </c>
      <c r="T17" s="71">
        <f t="shared" si="9"/>
        <v>59710</v>
      </c>
      <c r="U17" s="71">
        <f t="shared" si="9"/>
        <v>70578</v>
      </c>
      <c r="V17" s="71">
        <f t="shared" si="9"/>
        <v>66680</v>
      </c>
      <c r="W17" s="71">
        <f t="shared" ref="W17:Y17" si="10">SUM(W18:W25)</f>
        <v>55841</v>
      </c>
      <c r="X17" s="71">
        <f t="shared" si="10"/>
        <v>55021</v>
      </c>
      <c r="Y17" s="71">
        <f t="shared" si="10"/>
        <v>112394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145</v>
      </c>
      <c r="D18" s="82">
        <v>276</v>
      </c>
      <c r="E18" s="82">
        <v>213</v>
      </c>
      <c r="F18" s="82">
        <v>462</v>
      </c>
      <c r="G18" s="82">
        <v>1135</v>
      </c>
      <c r="H18" s="82">
        <v>1379</v>
      </c>
      <c r="I18" s="82">
        <v>8013</v>
      </c>
      <c r="J18" s="82">
        <v>10761</v>
      </c>
      <c r="K18" s="82">
        <v>7950</v>
      </c>
      <c r="L18" s="82">
        <v>6658</v>
      </c>
      <c r="M18" s="82">
        <v>4050</v>
      </c>
      <c r="N18" s="82">
        <v>4766</v>
      </c>
      <c r="O18" s="82">
        <v>4145</v>
      </c>
      <c r="P18" s="82">
        <v>599</v>
      </c>
      <c r="Q18" s="82">
        <v>222</v>
      </c>
      <c r="R18" s="82">
        <v>2</v>
      </c>
      <c r="S18" s="82">
        <v>0</v>
      </c>
      <c r="T18" s="82">
        <v>0</v>
      </c>
      <c r="U18" s="82">
        <v>381</v>
      </c>
      <c r="V18" s="82">
        <v>1144</v>
      </c>
      <c r="W18" s="82">
        <v>1672</v>
      </c>
      <c r="X18" s="82">
        <v>2206</v>
      </c>
      <c r="Y18" s="82">
        <v>3958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816</v>
      </c>
      <c r="D19" s="82">
        <v>950</v>
      </c>
      <c r="E19" s="82">
        <v>1033</v>
      </c>
      <c r="F19" s="82">
        <v>1120</v>
      </c>
      <c r="G19" s="82">
        <v>1629</v>
      </c>
      <c r="H19" s="82">
        <v>1432</v>
      </c>
      <c r="I19" s="82">
        <v>1200</v>
      </c>
      <c r="J19" s="82">
        <v>938</v>
      </c>
      <c r="K19" s="82">
        <v>1331</v>
      </c>
      <c r="L19" s="82">
        <v>1185</v>
      </c>
      <c r="M19" s="82">
        <v>1079</v>
      </c>
      <c r="N19" s="82">
        <v>1228</v>
      </c>
      <c r="O19" s="82">
        <v>1330</v>
      </c>
      <c r="P19" s="82">
        <v>1426</v>
      </c>
      <c r="Q19" s="82">
        <v>1031</v>
      </c>
      <c r="R19" s="82">
        <v>1228</v>
      </c>
      <c r="S19" s="82">
        <v>1262</v>
      </c>
      <c r="T19" s="82">
        <v>1128</v>
      </c>
      <c r="U19" s="82">
        <v>1127</v>
      </c>
      <c r="V19" s="82">
        <v>1490</v>
      </c>
      <c r="W19" s="82">
        <v>1572</v>
      </c>
      <c r="X19" s="82">
        <v>2150</v>
      </c>
      <c r="Y19" s="82">
        <v>4240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28388</v>
      </c>
      <c r="D20" s="82">
        <v>28000</v>
      </c>
      <c r="E20" s="82">
        <v>25590</v>
      </c>
      <c r="F20" s="82">
        <v>15659</v>
      </c>
      <c r="G20" s="82">
        <v>30459</v>
      </c>
      <c r="H20" s="82">
        <v>17297</v>
      </c>
      <c r="I20" s="82">
        <v>38370</v>
      </c>
      <c r="J20" s="82">
        <v>44850</v>
      </c>
      <c r="K20" s="82">
        <v>41931</v>
      </c>
      <c r="L20" s="82">
        <v>23978</v>
      </c>
      <c r="M20" s="82">
        <v>6691</v>
      </c>
      <c r="N20" s="82">
        <v>10314</v>
      </c>
      <c r="O20" s="82">
        <v>9724</v>
      </c>
      <c r="P20" s="82">
        <v>14824</v>
      </c>
      <c r="Q20" s="82">
        <v>30077</v>
      </c>
      <c r="R20" s="82">
        <v>35602</v>
      </c>
      <c r="S20" s="82">
        <v>37705</v>
      </c>
      <c r="T20" s="82">
        <v>32639</v>
      </c>
      <c r="U20" s="82">
        <v>38269</v>
      </c>
      <c r="V20" s="82">
        <v>33251</v>
      </c>
      <c r="W20" s="82">
        <v>19726</v>
      </c>
      <c r="X20" s="82">
        <v>20230</v>
      </c>
      <c r="Y20" s="82">
        <v>51345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10782</v>
      </c>
      <c r="D21" s="82">
        <v>15142</v>
      </c>
      <c r="E21" s="82">
        <v>16484</v>
      </c>
      <c r="F21" s="82">
        <v>14869</v>
      </c>
      <c r="G21" s="82">
        <v>14247</v>
      </c>
      <c r="H21" s="82">
        <v>13164</v>
      </c>
      <c r="I21" s="82">
        <v>13821</v>
      </c>
      <c r="J21" s="82">
        <v>18715</v>
      </c>
      <c r="K21" s="82">
        <v>13375</v>
      </c>
      <c r="L21" s="82">
        <v>16860</v>
      </c>
      <c r="M21" s="82">
        <v>9159</v>
      </c>
      <c r="N21" s="82">
        <v>15268</v>
      </c>
      <c r="O21" s="82">
        <v>11885</v>
      </c>
      <c r="P21" s="82">
        <v>11909</v>
      </c>
      <c r="Q21" s="82">
        <v>8558</v>
      </c>
      <c r="R21" s="82">
        <v>10324</v>
      </c>
      <c r="S21" s="82">
        <v>13645</v>
      </c>
      <c r="T21" s="82">
        <v>13767</v>
      </c>
      <c r="U21" s="82">
        <v>15274</v>
      </c>
      <c r="V21" s="82">
        <v>12249</v>
      </c>
      <c r="W21" s="82">
        <v>13890</v>
      </c>
      <c r="X21" s="82">
        <v>12045</v>
      </c>
      <c r="Y21" s="82">
        <v>20301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72</v>
      </c>
      <c r="D22" s="82">
        <v>71</v>
      </c>
      <c r="E22" s="82">
        <v>47</v>
      </c>
      <c r="F22" s="82">
        <v>133</v>
      </c>
      <c r="G22" s="82">
        <v>448</v>
      </c>
      <c r="H22" s="82">
        <v>540</v>
      </c>
      <c r="I22" s="82">
        <v>1113</v>
      </c>
      <c r="J22" s="82">
        <v>778</v>
      </c>
      <c r="K22" s="82">
        <v>1076</v>
      </c>
      <c r="L22" s="82">
        <v>623</v>
      </c>
      <c r="M22" s="82">
        <v>509</v>
      </c>
      <c r="N22" s="82">
        <v>683</v>
      </c>
      <c r="O22" s="82">
        <v>578</v>
      </c>
      <c r="P22" s="82">
        <v>777</v>
      </c>
      <c r="Q22" s="82">
        <v>640</v>
      </c>
      <c r="R22" s="82">
        <v>150</v>
      </c>
      <c r="S22" s="82">
        <v>0</v>
      </c>
      <c r="T22" s="82">
        <v>0</v>
      </c>
      <c r="U22" s="82">
        <v>0</v>
      </c>
      <c r="V22" s="82">
        <v>55</v>
      </c>
      <c r="W22" s="82">
        <v>431</v>
      </c>
      <c r="X22" s="82">
        <v>1013</v>
      </c>
      <c r="Y22" s="82">
        <v>2008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X24" s="82">
        <v>0</v>
      </c>
      <c r="Y24" s="82">
        <v>0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16595</v>
      </c>
      <c r="D25" s="83">
        <v>17479</v>
      </c>
      <c r="E25" s="83">
        <v>18913</v>
      </c>
      <c r="F25" s="83">
        <v>21160</v>
      </c>
      <c r="G25" s="83">
        <v>29292</v>
      </c>
      <c r="H25" s="83">
        <v>29015</v>
      </c>
      <c r="I25" s="83">
        <v>24881</v>
      </c>
      <c r="J25" s="83">
        <v>21858</v>
      </c>
      <c r="K25" s="83">
        <v>28500</v>
      </c>
      <c r="L25" s="83">
        <v>18096</v>
      </c>
      <c r="M25" s="83">
        <v>15484</v>
      </c>
      <c r="N25" s="83">
        <v>19719</v>
      </c>
      <c r="O25" s="83">
        <v>16553</v>
      </c>
      <c r="P25" s="83">
        <v>16687</v>
      </c>
      <c r="Q25" s="83">
        <v>9577</v>
      </c>
      <c r="R25" s="83">
        <v>9280</v>
      </c>
      <c r="S25" s="83">
        <v>12580</v>
      </c>
      <c r="T25" s="83">
        <v>12176</v>
      </c>
      <c r="U25" s="83">
        <v>15527</v>
      </c>
      <c r="V25" s="83">
        <v>18491</v>
      </c>
      <c r="W25" s="83">
        <v>18550</v>
      </c>
      <c r="X25" s="83">
        <v>17377</v>
      </c>
      <c r="Y25" s="83">
        <v>30542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189</v>
      </c>
      <c r="D26" s="85">
        <v>628</v>
      </c>
      <c r="E26" s="85">
        <v>720</v>
      </c>
      <c r="F26" s="85">
        <v>819</v>
      </c>
      <c r="G26" s="85">
        <v>2590</v>
      </c>
      <c r="H26" s="85">
        <v>2126</v>
      </c>
      <c r="I26" s="85">
        <v>11216</v>
      </c>
      <c r="J26" s="85">
        <v>22128</v>
      </c>
      <c r="K26" s="85">
        <v>25860</v>
      </c>
      <c r="L26" s="85">
        <v>18452</v>
      </c>
      <c r="M26" s="85">
        <v>7371</v>
      </c>
      <c r="N26" s="85">
        <v>7235</v>
      </c>
      <c r="O26" s="85">
        <v>11138</v>
      </c>
      <c r="P26" s="85">
        <v>13047</v>
      </c>
      <c r="Q26" s="85">
        <v>9879</v>
      </c>
      <c r="R26" s="85">
        <v>8901</v>
      </c>
      <c r="S26" s="85">
        <v>10373</v>
      </c>
      <c r="T26" s="85">
        <v>9386</v>
      </c>
      <c r="U26" s="85">
        <v>8496</v>
      </c>
      <c r="V26" s="85">
        <v>11039</v>
      </c>
      <c r="W26" s="85">
        <v>12974</v>
      </c>
      <c r="X26" s="85">
        <v>13536</v>
      </c>
      <c r="Y26" s="85">
        <v>19221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56798</v>
      </c>
      <c r="D27" s="71">
        <f t="shared" si="11"/>
        <v>61918</v>
      </c>
      <c r="E27" s="71">
        <f t="shared" si="11"/>
        <v>62280</v>
      </c>
      <c r="F27" s="71">
        <f t="shared" si="11"/>
        <v>53403</v>
      </c>
      <c r="G27" s="71">
        <f t="shared" si="11"/>
        <v>77210</v>
      </c>
      <c r="H27" s="71">
        <f t="shared" si="11"/>
        <v>62827</v>
      </c>
      <c r="I27" s="71">
        <f t="shared" si="11"/>
        <v>87398</v>
      </c>
      <c r="J27" s="71">
        <f t="shared" si="11"/>
        <v>97900</v>
      </c>
      <c r="K27" s="71">
        <f t="shared" si="11"/>
        <v>94163</v>
      </c>
      <c r="L27" s="71">
        <f t="shared" si="11"/>
        <v>67400</v>
      </c>
      <c r="M27" s="71">
        <f t="shared" si="11"/>
        <v>36972</v>
      </c>
      <c r="N27" s="71">
        <f t="shared" si="11"/>
        <v>51978</v>
      </c>
      <c r="O27" s="71">
        <f t="shared" si="11"/>
        <v>44215</v>
      </c>
      <c r="P27" s="71">
        <f t="shared" si="11"/>
        <v>46222</v>
      </c>
      <c r="Q27" s="71">
        <f t="shared" si="11"/>
        <v>50105</v>
      </c>
      <c r="R27" s="71">
        <f t="shared" ref="R27:V27" si="12">SUM(R28:R32)</f>
        <v>56586</v>
      </c>
      <c r="S27" s="71">
        <f t="shared" si="12"/>
        <v>65192</v>
      </c>
      <c r="T27" s="71">
        <f t="shared" si="12"/>
        <v>59710</v>
      </c>
      <c r="U27" s="71">
        <f t="shared" si="12"/>
        <v>70578</v>
      </c>
      <c r="V27" s="71">
        <f t="shared" si="12"/>
        <v>66680</v>
      </c>
      <c r="W27" s="71">
        <f t="shared" ref="W27:Y27" si="13">SUM(W28:W32)</f>
        <v>55841</v>
      </c>
      <c r="X27" s="71">
        <f t="shared" si="13"/>
        <v>55021</v>
      </c>
      <c r="Y27" s="71">
        <f t="shared" si="13"/>
        <v>112394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601</v>
      </c>
      <c r="D29" s="82">
        <v>626</v>
      </c>
      <c r="E29" s="82">
        <v>637</v>
      </c>
      <c r="F29" s="82">
        <v>572</v>
      </c>
      <c r="G29" s="82">
        <v>892</v>
      </c>
      <c r="H29" s="82">
        <v>731</v>
      </c>
      <c r="I29" s="82">
        <v>920</v>
      </c>
      <c r="J29" s="82">
        <v>946</v>
      </c>
      <c r="K29" s="82">
        <v>946</v>
      </c>
      <c r="L29" s="82">
        <v>757</v>
      </c>
      <c r="M29" s="82">
        <v>488</v>
      </c>
      <c r="N29" s="82">
        <v>608</v>
      </c>
      <c r="O29" s="82">
        <v>514</v>
      </c>
      <c r="P29" s="82">
        <v>524</v>
      </c>
      <c r="Q29" s="82">
        <v>713</v>
      </c>
      <c r="R29" s="82">
        <v>1082</v>
      </c>
      <c r="S29" s="82">
        <v>1067</v>
      </c>
      <c r="T29" s="82">
        <v>769</v>
      </c>
      <c r="U29" s="82">
        <v>824</v>
      </c>
      <c r="V29" s="82">
        <v>813</v>
      </c>
      <c r="W29" s="82">
        <v>816</v>
      </c>
      <c r="X29" s="82">
        <v>843</v>
      </c>
      <c r="Y29" s="82">
        <v>2205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6110</v>
      </c>
      <c r="D30" s="82">
        <v>9459</v>
      </c>
      <c r="E30" s="82">
        <v>10397</v>
      </c>
      <c r="F30" s="82">
        <v>9205</v>
      </c>
      <c r="G30" s="82">
        <v>8471</v>
      </c>
      <c r="H30" s="82">
        <v>7999</v>
      </c>
      <c r="I30" s="82">
        <v>9168</v>
      </c>
      <c r="J30" s="82">
        <v>13574</v>
      </c>
      <c r="K30" s="82">
        <v>10880</v>
      </c>
      <c r="L30" s="82">
        <v>11758</v>
      </c>
      <c r="M30" s="82">
        <v>6416</v>
      </c>
      <c r="N30" s="82">
        <v>8038</v>
      </c>
      <c r="O30" s="82">
        <v>7054</v>
      </c>
      <c r="P30" s="82">
        <v>6652</v>
      </c>
      <c r="Q30" s="82">
        <v>6618</v>
      </c>
      <c r="R30" s="82">
        <v>8068</v>
      </c>
      <c r="S30" s="82">
        <v>10071</v>
      </c>
      <c r="T30" s="82">
        <v>8796</v>
      </c>
      <c r="U30" s="82">
        <v>8989</v>
      </c>
      <c r="V30" s="82">
        <v>6813</v>
      </c>
      <c r="W30" s="82">
        <v>7550</v>
      </c>
      <c r="X30" s="82">
        <v>8837</v>
      </c>
      <c r="Y30" s="82">
        <v>10997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X31" s="82">
        <v>0</v>
      </c>
      <c r="Y31" s="82">
        <v>0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50087</v>
      </c>
      <c r="D32" s="86">
        <v>51833</v>
      </c>
      <c r="E32" s="86">
        <v>51246</v>
      </c>
      <c r="F32" s="86">
        <v>43626</v>
      </c>
      <c r="G32" s="86">
        <v>67847</v>
      </c>
      <c r="H32" s="86">
        <v>54097</v>
      </c>
      <c r="I32" s="86">
        <v>77310</v>
      </c>
      <c r="J32" s="86">
        <v>83380</v>
      </c>
      <c r="K32" s="86">
        <v>82337</v>
      </c>
      <c r="L32" s="86">
        <v>54885</v>
      </c>
      <c r="M32" s="86">
        <v>30068</v>
      </c>
      <c r="N32" s="86">
        <v>43332</v>
      </c>
      <c r="O32" s="86">
        <v>36647</v>
      </c>
      <c r="P32" s="86">
        <v>39046</v>
      </c>
      <c r="Q32" s="86">
        <v>42774</v>
      </c>
      <c r="R32" s="86">
        <v>47436</v>
      </c>
      <c r="S32" s="86">
        <v>54054</v>
      </c>
      <c r="T32" s="86">
        <v>50145</v>
      </c>
      <c r="U32" s="86">
        <v>60765</v>
      </c>
      <c r="V32" s="86">
        <v>59054</v>
      </c>
      <c r="W32" s="86">
        <v>47475</v>
      </c>
      <c r="X32" s="86">
        <v>45341</v>
      </c>
      <c r="Y32" s="86">
        <v>99192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110.59415215656324</v>
      </c>
      <c r="D3" s="65">
        <f t="shared" si="0"/>
        <v>114.15090274853731</v>
      </c>
      <c r="E3" s="65">
        <f t="shared" si="0"/>
        <v>116.23223974212198</v>
      </c>
      <c r="F3" s="65">
        <f t="shared" si="0"/>
        <v>98.252195920442858</v>
      </c>
      <c r="G3" s="65">
        <f t="shared" si="0"/>
        <v>143.72079546075398</v>
      </c>
      <c r="H3" s="65">
        <f t="shared" si="0"/>
        <v>111.47145164238393</v>
      </c>
      <c r="I3" s="65">
        <f t="shared" si="0"/>
        <v>148.42128396349773</v>
      </c>
      <c r="J3" s="65">
        <f t="shared" si="0"/>
        <v>174.77062493534595</v>
      </c>
      <c r="K3" s="65">
        <f t="shared" si="0"/>
        <v>154.49294131315415</v>
      </c>
      <c r="L3" s="65">
        <f t="shared" si="0"/>
        <v>110.55937883519474</v>
      </c>
      <c r="M3" s="65">
        <f t="shared" si="0"/>
        <v>48.555095863612188</v>
      </c>
      <c r="N3" s="65">
        <f t="shared" si="0"/>
        <v>64.113034255610032</v>
      </c>
      <c r="O3" s="65">
        <f t="shared" si="0"/>
        <v>51.291837298792942</v>
      </c>
      <c r="P3" s="65">
        <f t="shared" si="0"/>
        <v>44.375690550296397</v>
      </c>
      <c r="Q3" s="65">
        <f t="shared" si="0"/>
        <v>49.49414157600998</v>
      </c>
      <c r="R3" s="65">
        <f t="shared" ref="R3:V3" si="1">SUM(R4,R15,R17,R27)</f>
        <v>55.998692013050146</v>
      </c>
      <c r="S3" s="65">
        <f t="shared" si="1"/>
        <v>60.469015220455042</v>
      </c>
      <c r="T3" s="65">
        <f t="shared" si="1"/>
        <v>56.419134734312955</v>
      </c>
      <c r="U3" s="65">
        <f t="shared" si="1"/>
        <v>61.096497607076934</v>
      </c>
      <c r="V3" s="65">
        <f t="shared" si="1"/>
        <v>58.789081348645013</v>
      </c>
      <c r="W3" s="65">
        <f t="shared" ref="W3:Y3" si="2">SUM(W4,W15,W17,W27)</f>
        <v>39.230804457557845</v>
      </c>
      <c r="X3" s="65">
        <f t="shared" si="2"/>
        <v>28.687685090462065</v>
      </c>
      <c r="Y3" s="65">
        <f t="shared" si="2"/>
        <v>46.620970089717886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92.157692912747976</v>
      </c>
      <c r="D4" s="69">
        <f t="shared" si="3"/>
        <v>94.613343978424751</v>
      </c>
      <c r="E4" s="69">
        <f t="shared" si="3"/>
        <v>97.582404900312881</v>
      </c>
      <c r="F4" s="69">
        <f t="shared" si="3"/>
        <v>82.420897815177</v>
      </c>
      <c r="G4" s="69">
        <f t="shared" si="3"/>
        <v>122.01328019785778</v>
      </c>
      <c r="H4" s="69">
        <f t="shared" si="3"/>
        <v>94.575044015735983</v>
      </c>
      <c r="I4" s="69">
        <f t="shared" si="3"/>
        <v>124.60674669075816</v>
      </c>
      <c r="J4" s="69">
        <f t="shared" si="3"/>
        <v>147.53083440776433</v>
      </c>
      <c r="K4" s="69">
        <f t="shared" si="3"/>
        <v>128.14609853496384</v>
      </c>
      <c r="L4" s="69">
        <f t="shared" si="3"/>
        <v>92.067076048255331</v>
      </c>
      <c r="M4" s="69">
        <f t="shared" si="3"/>
        <v>38.652531565739324</v>
      </c>
      <c r="N4" s="69">
        <f t="shared" si="3"/>
        <v>49.915885980064694</v>
      </c>
      <c r="O4" s="69">
        <f t="shared" si="3"/>
        <v>39.78148374945674</v>
      </c>
      <c r="P4" s="69">
        <f t="shared" si="3"/>
        <v>32.888516334108132</v>
      </c>
      <c r="Q4" s="69">
        <f t="shared" si="3"/>
        <v>36.953043051835579</v>
      </c>
      <c r="R4" s="69">
        <f t="shared" ref="R4:V4" si="4">SUM(R5:R14)</f>
        <v>41.556873653071314</v>
      </c>
      <c r="S4" s="69">
        <f t="shared" si="4"/>
        <v>43.705183931974737</v>
      </c>
      <c r="T4" s="69">
        <f t="shared" si="4"/>
        <v>40.961224337647984</v>
      </c>
      <c r="U4" s="69">
        <f t="shared" si="4"/>
        <v>43.209829067032636</v>
      </c>
      <c r="V4" s="69">
        <f t="shared" si="4"/>
        <v>40.902261759327075</v>
      </c>
      <c r="W4" s="69">
        <f t="shared" ref="W4:Y4" si="5">SUM(W5:W14)</f>
        <v>25.234673516670174</v>
      </c>
      <c r="X4" s="69">
        <f t="shared" si="5"/>
        <v>16.137732673053343</v>
      </c>
      <c r="Y4" s="69">
        <f t="shared" si="5"/>
        <v>22.563685525687788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8.6229268826083949</v>
      </c>
      <c r="D5" s="72">
        <v>9.5759961436298102</v>
      </c>
      <c r="E5" s="72">
        <v>7.5378171088594819</v>
      </c>
      <c r="F5" s="72">
        <v>10.420582661222214</v>
      </c>
      <c r="G5" s="72">
        <v>17.795270258647204</v>
      </c>
      <c r="H5" s="72">
        <v>16.78307371275978</v>
      </c>
      <c r="I5" s="72">
        <v>23.141708790011585</v>
      </c>
      <c r="J5" s="72">
        <v>24.876659970103375</v>
      </c>
      <c r="K5" s="72">
        <v>28.799150181510644</v>
      </c>
      <c r="L5" s="72">
        <v>16.931695620497667</v>
      </c>
      <c r="M5" s="72">
        <v>13.65318865994694</v>
      </c>
      <c r="N5" s="72">
        <v>16.280939137462312</v>
      </c>
      <c r="O5" s="72">
        <v>14.277108943627042</v>
      </c>
      <c r="P5" s="72">
        <v>8.3712306406017341</v>
      </c>
      <c r="Q5" s="72">
        <v>2.1106658593183183</v>
      </c>
      <c r="R5" s="72">
        <v>9.0710082691019683E-3</v>
      </c>
      <c r="S5" s="72">
        <v>0</v>
      </c>
      <c r="T5" s="72">
        <v>0</v>
      </c>
      <c r="U5" s="72">
        <v>1.3068671619358743</v>
      </c>
      <c r="V5" s="72">
        <v>3.1963270221772149</v>
      </c>
      <c r="W5" s="72">
        <v>2.6255507216424334</v>
      </c>
      <c r="X5" s="72">
        <v>1.4453482676308838</v>
      </c>
      <c r="Y5" s="72">
        <v>1.8006863997601119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0.8884267504855331</v>
      </c>
      <c r="D6" s="72">
        <v>0.30584033439253622</v>
      </c>
      <c r="E6" s="72">
        <v>0.51102669420418645</v>
      </c>
      <c r="F6" s="72">
        <v>0.9064591944627588</v>
      </c>
      <c r="G6" s="72">
        <v>1.9394657524124115</v>
      </c>
      <c r="H6" s="72">
        <v>1.105718626630751</v>
      </c>
      <c r="I6" s="72">
        <v>0.63286767879811245</v>
      </c>
      <c r="J6" s="72">
        <v>0.60079971908834762</v>
      </c>
      <c r="K6" s="72">
        <v>0.82110417285151271</v>
      </c>
      <c r="L6" s="72">
        <v>1.4861313599060384</v>
      </c>
      <c r="M6" s="72">
        <v>1.0239463585865263</v>
      </c>
      <c r="N6" s="72">
        <v>1.4229028024028443</v>
      </c>
      <c r="O6" s="72">
        <v>1.5542528624513627</v>
      </c>
      <c r="P6" s="72">
        <v>1.136828614121778</v>
      </c>
      <c r="Q6" s="72">
        <v>0.88584269215962241</v>
      </c>
      <c r="R6" s="72">
        <v>1.4460909756408427</v>
      </c>
      <c r="S6" s="72">
        <v>0.88747109257124823</v>
      </c>
      <c r="T6" s="72">
        <v>0.78636810591760298</v>
      </c>
      <c r="U6" s="72">
        <v>0.3482213890433572</v>
      </c>
      <c r="V6" s="72">
        <v>0.41313633132938016</v>
      </c>
      <c r="W6" s="72">
        <v>0.33179830688663003</v>
      </c>
      <c r="X6" s="72">
        <v>0.40920841748596248</v>
      </c>
      <c r="Y6" s="72">
        <v>0.74096980521588174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58.777346071643365</v>
      </c>
      <c r="D7" s="72">
        <v>56.183002994891126</v>
      </c>
      <c r="E7" s="72">
        <v>53.431917463239145</v>
      </c>
      <c r="F7" s="72">
        <v>35.169853881303396</v>
      </c>
      <c r="G7" s="72">
        <v>65.845565996760129</v>
      </c>
      <c r="H7" s="72">
        <v>40.612559360267674</v>
      </c>
      <c r="I7" s="72">
        <v>70.628870377841352</v>
      </c>
      <c r="J7" s="72">
        <v>84.106634087344617</v>
      </c>
      <c r="K7" s="72">
        <v>71.96105126610982</v>
      </c>
      <c r="L7" s="72">
        <v>38.522497304112044</v>
      </c>
      <c r="M7" s="72">
        <v>8.427578098213047</v>
      </c>
      <c r="N7" s="72">
        <v>10.938861269380665</v>
      </c>
      <c r="O7" s="72">
        <v>9.2095647229480715</v>
      </c>
      <c r="P7" s="72">
        <v>11.189619506121542</v>
      </c>
      <c r="Q7" s="72">
        <v>23.650860779965424</v>
      </c>
      <c r="R7" s="72">
        <v>28.598582624330518</v>
      </c>
      <c r="S7" s="72">
        <v>28.1989333332162</v>
      </c>
      <c r="T7" s="72">
        <v>25.099504997233556</v>
      </c>
      <c r="U7" s="72">
        <v>26.473993046339118</v>
      </c>
      <c r="V7" s="72">
        <v>24.740228012152336</v>
      </c>
      <c r="W7" s="72">
        <v>11.716225760275554</v>
      </c>
      <c r="X7" s="72">
        <v>7.4973074932983907</v>
      </c>
      <c r="Y7" s="72">
        <v>13.246728477602117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17.656160801898032</v>
      </c>
      <c r="D8" s="72">
        <v>22.767539970590448</v>
      </c>
      <c r="E8" s="72">
        <v>26.448187226600094</v>
      </c>
      <c r="F8" s="72">
        <v>24.867704890564145</v>
      </c>
      <c r="G8" s="72">
        <v>23.412766425164214</v>
      </c>
      <c r="H8" s="72">
        <v>21.617046973243593</v>
      </c>
      <c r="I8" s="72">
        <v>20.097531039453184</v>
      </c>
      <c r="J8" s="72">
        <v>28.335904595112144</v>
      </c>
      <c r="K8" s="72">
        <v>18.079216079801881</v>
      </c>
      <c r="L8" s="72">
        <v>27.766810194591237</v>
      </c>
      <c r="M8" s="72">
        <v>10.070236914929144</v>
      </c>
      <c r="N8" s="72">
        <v>15.597747819154986</v>
      </c>
      <c r="O8" s="72">
        <v>11.101481482248349</v>
      </c>
      <c r="P8" s="72">
        <v>8.9035572925270152</v>
      </c>
      <c r="Q8" s="72">
        <v>6.5544778938397537</v>
      </c>
      <c r="R8" s="72">
        <v>7.6816914998431214</v>
      </c>
      <c r="S8" s="72">
        <v>9.4796475429442104</v>
      </c>
      <c r="T8" s="72">
        <v>9.7064606295335576</v>
      </c>
      <c r="U8" s="72">
        <v>9.338878541570967</v>
      </c>
      <c r="V8" s="72">
        <v>6.7604875547741399</v>
      </c>
      <c r="W8" s="72">
        <v>6.5447443574965947</v>
      </c>
      <c r="X8" s="72">
        <v>3.9780991439765745</v>
      </c>
      <c r="Y8" s="72">
        <v>4.1113088674725384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0.28262815345800829</v>
      </c>
      <c r="D9" s="72">
        <v>0.30759766899806407</v>
      </c>
      <c r="E9" s="72">
        <v>0.25602108907197635</v>
      </c>
      <c r="F9" s="72">
        <v>0.38693262026757358</v>
      </c>
      <c r="G9" s="72">
        <v>0.98673358359912899</v>
      </c>
      <c r="H9" s="72">
        <v>1.0797401249270557</v>
      </c>
      <c r="I9" s="72">
        <v>2.2618302416664742</v>
      </c>
      <c r="J9" s="72">
        <v>1.255962502910283</v>
      </c>
      <c r="K9" s="72">
        <v>1.9345006526252468</v>
      </c>
      <c r="L9" s="72">
        <v>1.0411010949706916</v>
      </c>
      <c r="M9" s="72">
        <v>0.60369701025050004</v>
      </c>
      <c r="N9" s="72">
        <v>1.0691621645780192</v>
      </c>
      <c r="O9" s="72">
        <v>0.85393348222593424</v>
      </c>
      <c r="P9" s="72">
        <v>1.0702236834405086</v>
      </c>
      <c r="Q9" s="72">
        <v>0.96680993094120848</v>
      </c>
      <c r="R9" s="72">
        <v>0.29132671256946868</v>
      </c>
      <c r="S9" s="72">
        <v>0</v>
      </c>
      <c r="T9" s="72">
        <v>0</v>
      </c>
      <c r="U9" s="72">
        <v>0</v>
      </c>
      <c r="V9" s="72">
        <v>4.3134878831935813E-2</v>
      </c>
      <c r="W9" s="72">
        <v>0.36568254088483926</v>
      </c>
      <c r="X9" s="72">
        <v>0.32402540628777976</v>
      </c>
      <c r="Y9" s="72">
        <v>0.46548191823940305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5.2234138203106087E-2</v>
      </c>
      <c r="D12" s="72">
        <v>0.12408966576484713</v>
      </c>
      <c r="E12" s="72">
        <v>0.28557278470368436</v>
      </c>
      <c r="F12" s="72">
        <v>0.37081212464678992</v>
      </c>
      <c r="G12" s="72">
        <v>0.59492324116108364</v>
      </c>
      <c r="H12" s="72">
        <v>0.58936440917050614</v>
      </c>
      <c r="I12" s="72">
        <v>0.73072303889321888</v>
      </c>
      <c r="J12" s="72">
        <v>0.62172419859337813</v>
      </c>
      <c r="K12" s="72">
        <v>0.47646345110470123</v>
      </c>
      <c r="L12" s="72">
        <v>0.31944476818709061</v>
      </c>
      <c r="M12" s="72">
        <v>0.2484609675478269</v>
      </c>
      <c r="N12" s="72">
        <v>0.27514852346554358</v>
      </c>
      <c r="O12" s="72">
        <v>0.238743957488152</v>
      </c>
      <c r="P12" s="72">
        <v>0.47934595367415861</v>
      </c>
      <c r="Q12" s="72">
        <v>0.38158155062442778</v>
      </c>
      <c r="R12" s="72">
        <v>0.37777749146762296</v>
      </c>
      <c r="S12" s="72">
        <v>0.38352874006842819</v>
      </c>
      <c r="T12" s="72">
        <v>0.30826619382117654</v>
      </c>
      <c r="U12" s="72">
        <v>0.51596799603520904</v>
      </c>
      <c r="V12" s="72">
        <v>0.66318038570276305</v>
      </c>
      <c r="W12" s="72">
        <v>0.80244433101292956</v>
      </c>
      <c r="X12" s="72">
        <v>0.8684643099779491</v>
      </c>
      <c r="Y12" s="72">
        <v>0.88205453956963853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4.8979249392149713</v>
      </c>
      <c r="D13" s="74">
        <v>4.3468752596818954</v>
      </c>
      <c r="E13" s="74">
        <v>8.1212727727948959</v>
      </c>
      <c r="F13" s="74">
        <v>9.5202943262730653</v>
      </c>
      <c r="G13" s="74">
        <v>10.281204521044019</v>
      </c>
      <c r="H13" s="74">
        <v>11.956861734143299</v>
      </c>
      <c r="I13" s="74">
        <v>5.92937446593844</v>
      </c>
      <c r="J13" s="74">
        <v>6.2770285573756217</v>
      </c>
      <c r="K13" s="74">
        <v>4.8437094478634872</v>
      </c>
      <c r="L13" s="74">
        <v>5.0912313318241091</v>
      </c>
      <c r="M13" s="74">
        <v>4.3092955052562631</v>
      </c>
      <c r="N13" s="74">
        <v>3.8824271778196668</v>
      </c>
      <c r="O13" s="74">
        <v>2.1789775403691536</v>
      </c>
      <c r="P13" s="74">
        <v>1.4021644076970776</v>
      </c>
      <c r="Q13" s="74">
        <v>1.9587707434212345</v>
      </c>
      <c r="R13" s="74">
        <v>2.6262872316307684</v>
      </c>
      <c r="S13" s="74">
        <v>4.2148942049326061</v>
      </c>
      <c r="T13" s="74">
        <v>4.5562266033167624</v>
      </c>
      <c r="U13" s="74">
        <v>4.7073577643849882</v>
      </c>
      <c r="V13" s="74">
        <v>4.6176444895526707</v>
      </c>
      <c r="W13" s="74">
        <v>2.5606652203907498</v>
      </c>
      <c r="X13" s="74">
        <v>1.4326065304017623</v>
      </c>
      <c r="Y13" s="74">
        <v>1.0461986030936306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0.98004517523655144</v>
      </c>
      <c r="D14" s="76">
        <v>1.0024019404760132</v>
      </c>
      <c r="E14" s="76">
        <v>0.99058976083941308</v>
      </c>
      <c r="F14" s="76">
        <v>0.77825811643705534</v>
      </c>
      <c r="G14" s="76">
        <v>1.1573504190695847</v>
      </c>
      <c r="H14" s="76">
        <v>0.83067907459332768</v>
      </c>
      <c r="I14" s="76">
        <v>1.1838410581557879</v>
      </c>
      <c r="J14" s="76">
        <v>1.456120777236565</v>
      </c>
      <c r="K14" s="76">
        <v>1.2309032830965279</v>
      </c>
      <c r="L14" s="76">
        <v>0.90816437416644447</v>
      </c>
      <c r="M14" s="76">
        <v>0.31612805100907054</v>
      </c>
      <c r="N14" s="76">
        <v>0.44869708580065149</v>
      </c>
      <c r="O14" s="76">
        <v>0.36742075809867669</v>
      </c>
      <c r="P14" s="76">
        <v>0.33554623592431737</v>
      </c>
      <c r="Q14" s="76">
        <v>0.44403360156559268</v>
      </c>
      <c r="R14" s="76">
        <v>0.52604610931986184</v>
      </c>
      <c r="S14" s="76">
        <v>0.54070901824204798</v>
      </c>
      <c r="T14" s="76">
        <v>0.5043978078253325</v>
      </c>
      <c r="U14" s="76">
        <v>0.51854316772312581</v>
      </c>
      <c r="V14" s="76">
        <v>0.46812308480663251</v>
      </c>
      <c r="W14" s="76">
        <v>0.28756227808044355</v>
      </c>
      <c r="X14" s="76">
        <v>0.18267310399404013</v>
      </c>
      <c r="Y14" s="76">
        <v>0.27025691473446911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5.9824131907157373E-3</v>
      </c>
      <c r="E15" s="69">
        <f t="shared" si="6"/>
        <v>4.3370577471864378E-3</v>
      </c>
      <c r="F15" s="69">
        <f t="shared" si="6"/>
        <v>7.3724255051359575E-3</v>
      </c>
      <c r="G15" s="69">
        <f t="shared" si="6"/>
        <v>1.2187222653817258E-2</v>
      </c>
      <c r="H15" s="69">
        <f t="shared" si="6"/>
        <v>1.3293116764186319E-2</v>
      </c>
      <c r="I15" s="69">
        <f t="shared" si="6"/>
        <v>1.7829127325057731E-2</v>
      </c>
      <c r="J15" s="69">
        <f t="shared" si="6"/>
        <v>1.5787428172077417E-2</v>
      </c>
      <c r="K15" s="69">
        <f t="shared" si="6"/>
        <v>1.2588238868431127E-2</v>
      </c>
      <c r="L15" s="69">
        <f t="shared" si="6"/>
        <v>9.876504774903816E-3</v>
      </c>
      <c r="M15" s="69">
        <f t="shared" si="6"/>
        <v>5.1174885652844459E-3</v>
      </c>
      <c r="N15" s="69">
        <f t="shared" si="6"/>
        <v>7.0726649746734368E-3</v>
      </c>
      <c r="O15" s="69">
        <f t="shared" si="6"/>
        <v>3.6275311346111996E-3</v>
      </c>
      <c r="P15" s="69">
        <f t="shared" si="6"/>
        <v>5.6057442213229324E-3</v>
      </c>
      <c r="Q15" s="69">
        <f t="shared" si="6"/>
        <v>1.8589443705183334E-3</v>
      </c>
      <c r="R15" s="69">
        <f t="shared" si="6"/>
        <v>2.8047597250614566E-3</v>
      </c>
      <c r="S15" s="69">
        <f t="shared" si="6"/>
        <v>3.6601940700136774E-3</v>
      </c>
      <c r="T15" s="69">
        <f t="shared" si="6"/>
        <v>4.2301418564519508E-3</v>
      </c>
      <c r="U15" s="69">
        <f t="shared" si="6"/>
        <v>2.6022759909996754E-3</v>
      </c>
      <c r="V15" s="69">
        <f t="shared" si="6"/>
        <v>1.0428710666814375E-2</v>
      </c>
      <c r="W15" s="69">
        <f t="shared" si="6"/>
        <v>5.9454029349562919E-3</v>
      </c>
      <c r="X15" s="69">
        <f t="shared" si="6"/>
        <v>1.2727660285098254E-2</v>
      </c>
      <c r="Y15" s="69">
        <f t="shared" si="6"/>
        <v>1.9034014333255099E-2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5.9824131907157373E-3</v>
      </c>
      <c r="E16" s="72">
        <v>4.3370577471864378E-3</v>
      </c>
      <c r="F16" s="72">
        <v>7.3724255051359575E-3</v>
      </c>
      <c r="G16" s="72">
        <v>1.2187222653817258E-2</v>
      </c>
      <c r="H16" s="72">
        <v>1.3293116764186319E-2</v>
      </c>
      <c r="I16" s="72">
        <v>1.7829127325057731E-2</v>
      </c>
      <c r="J16" s="72">
        <v>1.5787428172077417E-2</v>
      </c>
      <c r="K16" s="72">
        <v>1.2588238868431127E-2</v>
      </c>
      <c r="L16" s="72">
        <v>9.876504774903816E-3</v>
      </c>
      <c r="M16" s="72">
        <v>5.1174885652844459E-3</v>
      </c>
      <c r="N16" s="72">
        <v>7.0726649746734368E-3</v>
      </c>
      <c r="O16" s="72">
        <v>3.6275311346111996E-3</v>
      </c>
      <c r="P16" s="72">
        <v>5.6057442213229324E-3</v>
      </c>
      <c r="Q16" s="72">
        <v>1.8589443705183334E-3</v>
      </c>
      <c r="R16" s="72">
        <v>2.8047597250614566E-3</v>
      </c>
      <c r="S16" s="72">
        <v>3.6601940700136774E-3</v>
      </c>
      <c r="T16" s="72">
        <v>4.2301418564519508E-3</v>
      </c>
      <c r="U16" s="72">
        <v>2.6022759909996754E-3</v>
      </c>
      <c r="V16" s="72">
        <v>1.0428710666814375E-2</v>
      </c>
      <c r="W16" s="72">
        <v>5.9454029349562919E-3</v>
      </c>
      <c r="X16" s="72">
        <v>1.2727660285098254E-2</v>
      </c>
      <c r="Y16" s="72">
        <v>1.9034014333255099E-2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16.105340342014308</v>
      </c>
      <c r="D17" s="69">
        <f t="shared" si="7"/>
        <v>17.000752072695935</v>
      </c>
      <c r="E17" s="69">
        <f t="shared" si="7"/>
        <v>16.083314877840699</v>
      </c>
      <c r="F17" s="69">
        <f t="shared" si="7"/>
        <v>13.626486798359867</v>
      </c>
      <c r="G17" s="69">
        <f t="shared" si="7"/>
        <v>18.694392955490496</v>
      </c>
      <c r="H17" s="69">
        <f t="shared" si="7"/>
        <v>14.484633150847156</v>
      </c>
      <c r="I17" s="69">
        <f t="shared" si="7"/>
        <v>20.470370196674843</v>
      </c>
      <c r="J17" s="69">
        <f t="shared" si="7"/>
        <v>23.588080325531894</v>
      </c>
      <c r="K17" s="69">
        <f t="shared" si="7"/>
        <v>22.904656934587134</v>
      </c>
      <c r="L17" s="69">
        <f t="shared" si="7"/>
        <v>16.012465619675556</v>
      </c>
      <c r="M17" s="69">
        <f t="shared" si="7"/>
        <v>8.5330130475685877</v>
      </c>
      <c r="N17" s="69">
        <f t="shared" si="7"/>
        <v>12.280024419561203</v>
      </c>
      <c r="O17" s="69">
        <f t="shared" si="7"/>
        <v>9.9433115763080586</v>
      </c>
      <c r="P17" s="69">
        <f t="shared" si="7"/>
        <v>9.8282595759518188</v>
      </c>
      <c r="Q17" s="69">
        <f t="shared" si="7"/>
        <v>10.745249456375069</v>
      </c>
      <c r="R17" s="69">
        <f t="shared" ref="R17:V17" si="8">SUM(R18:R26)</f>
        <v>12.415490974870274</v>
      </c>
      <c r="S17" s="69">
        <f t="shared" si="8"/>
        <v>14.438741264687481</v>
      </c>
      <c r="T17" s="69">
        <f t="shared" si="8"/>
        <v>13.325401795300982</v>
      </c>
      <c r="U17" s="69">
        <f t="shared" si="8"/>
        <v>15.456724135485825</v>
      </c>
      <c r="V17" s="69">
        <f t="shared" si="8"/>
        <v>15.50589218159787</v>
      </c>
      <c r="W17" s="69">
        <f t="shared" ref="W17:Y17" si="9">SUM(W18:W26)</f>
        <v>11.989791286029043</v>
      </c>
      <c r="X17" s="69">
        <f t="shared" si="9"/>
        <v>10.721077242027054</v>
      </c>
      <c r="Y17" s="69">
        <f t="shared" si="9"/>
        <v>20.605826707481423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3.4608400561457024E-2</v>
      </c>
      <c r="D18" s="72">
        <v>6.8028084105604195E-2</v>
      </c>
      <c r="E18" s="72">
        <v>4.7345326103767467E-2</v>
      </c>
      <c r="F18" s="72">
        <v>0.10208691381471444</v>
      </c>
      <c r="G18" s="72">
        <v>0.24370916441899582</v>
      </c>
      <c r="H18" s="72">
        <v>0.28061379016466964</v>
      </c>
      <c r="I18" s="72">
        <v>1.6254970131694586</v>
      </c>
      <c r="J18" s="72">
        <v>2.2138561053093713</v>
      </c>
      <c r="K18" s="72">
        <v>1.8757111340389658</v>
      </c>
      <c r="L18" s="72">
        <v>1.3902598733106899</v>
      </c>
      <c r="M18" s="72">
        <v>0.86250162675191377</v>
      </c>
      <c r="N18" s="72">
        <v>1.0270421074871205</v>
      </c>
      <c r="O18" s="72">
        <v>0.88704867496905915</v>
      </c>
      <c r="P18" s="72">
        <v>0.12590133866474942</v>
      </c>
      <c r="Q18" s="72">
        <v>4.6186051795763398E-2</v>
      </c>
      <c r="R18" s="72">
        <v>4.2925028957790056E-4</v>
      </c>
      <c r="S18" s="72">
        <v>0</v>
      </c>
      <c r="T18" s="72">
        <v>0</v>
      </c>
      <c r="U18" s="72">
        <v>7.5680977357898749E-2</v>
      </c>
      <c r="V18" s="72">
        <v>0.24062748087626207</v>
      </c>
      <c r="W18" s="72">
        <v>0.33577560155466868</v>
      </c>
      <c r="X18" s="72">
        <v>0.39944413819629221</v>
      </c>
      <c r="Y18" s="72">
        <v>0.63318748919750489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0.224472184522923</v>
      </c>
      <c r="D19" s="72">
        <v>0.25324764877835682</v>
      </c>
      <c r="E19" s="72">
        <v>0.26566454902349407</v>
      </c>
      <c r="F19" s="72">
        <v>0.28116234761834441</v>
      </c>
      <c r="G19" s="72">
        <v>0.39894987699303686</v>
      </c>
      <c r="H19" s="72">
        <v>0.34444611448867879</v>
      </c>
      <c r="I19" s="72">
        <v>0.28958029895217668</v>
      </c>
      <c r="J19" s="72">
        <v>0.22426431899197172</v>
      </c>
      <c r="K19" s="72">
        <v>0.31876189334574084</v>
      </c>
      <c r="L19" s="72">
        <v>0.28337376798311259</v>
      </c>
      <c r="M19" s="72">
        <v>0.27053543973969668</v>
      </c>
      <c r="N19" s="72">
        <v>0.28001668759347498</v>
      </c>
      <c r="O19" s="72">
        <v>0.32422371583424348</v>
      </c>
      <c r="P19" s="72">
        <v>0.30708519678617552</v>
      </c>
      <c r="Q19" s="72">
        <v>0.19446643580633641</v>
      </c>
      <c r="R19" s="72">
        <v>0.2717704355027577</v>
      </c>
      <c r="S19" s="72">
        <v>0.27544536313444401</v>
      </c>
      <c r="T19" s="72">
        <v>0.24940922309837477</v>
      </c>
      <c r="U19" s="72">
        <v>0.2360870930694014</v>
      </c>
      <c r="V19" s="72">
        <v>0.34144923651384229</v>
      </c>
      <c r="W19" s="72">
        <v>0.30619257108672188</v>
      </c>
      <c r="X19" s="72">
        <v>0.40104259403714776</v>
      </c>
      <c r="Y19" s="72">
        <v>0.80417334756693259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8.7081259755019893</v>
      </c>
      <c r="D20" s="72">
        <v>8.5021244155718367</v>
      </c>
      <c r="E20" s="72">
        <v>7.289757392111774</v>
      </c>
      <c r="F20" s="72">
        <v>4.4449517172952424</v>
      </c>
      <c r="G20" s="72">
        <v>8.2847366892543182</v>
      </c>
      <c r="H20" s="72">
        <v>4.449321766025534</v>
      </c>
      <c r="I20" s="72">
        <v>10.005016979596494</v>
      </c>
      <c r="J20" s="72">
        <v>12.027851929474608</v>
      </c>
      <c r="K20" s="72">
        <v>11.385957053778252</v>
      </c>
      <c r="L20" s="72">
        <v>6.3123197100181381</v>
      </c>
      <c r="M20" s="72">
        <v>1.8333080185041954</v>
      </c>
      <c r="N20" s="72">
        <v>2.7904757403089939</v>
      </c>
      <c r="O20" s="72">
        <v>2.3983074087746026</v>
      </c>
      <c r="P20" s="72">
        <v>3.3312445056877915</v>
      </c>
      <c r="Q20" s="72">
        <v>6.7297684728327898</v>
      </c>
      <c r="R20" s="72">
        <v>8.1339074004841727</v>
      </c>
      <c r="S20" s="72">
        <v>8.7099871367929609</v>
      </c>
      <c r="T20" s="72">
        <v>7.5148776209755308</v>
      </c>
      <c r="U20" s="72">
        <v>8.5624503656593713</v>
      </c>
      <c r="V20" s="72">
        <v>8.1775070100888811</v>
      </c>
      <c r="W20" s="72">
        <v>4.4580707768608683</v>
      </c>
      <c r="X20" s="72">
        <v>3.9715831741875087</v>
      </c>
      <c r="Y20" s="72">
        <v>9.7451137093501785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3.0176880787248703</v>
      </c>
      <c r="D21" s="72">
        <v>3.9892614024675721</v>
      </c>
      <c r="E21" s="72">
        <v>4.2016581177559855</v>
      </c>
      <c r="F21" s="72">
        <v>3.9105011625450738</v>
      </c>
      <c r="G21" s="72">
        <v>3.3702136181327029</v>
      </c>
      <c r="H21" s="72">
        <v>3.0593798242444055</v>
      </c>
      <c r="I21" s="72">
        <v>3.0967076970054617</v>
      </c>
      <c r="J21" s="72">
        <v>4.4163090726447329</v>
      </c>
      <c r="K21" s="72">
        <v>3.1209809565242446</v>
      </c>
      <c r="L21" s="72">
        <v>4.0819633989821194</v>
      </c>
      <c r="M21" s="72">
        <v>2.0131675504043414</v>
      </c>
      <c r="N21" s="72">
        <v>3.6110321288062499</v>
      </c>
      <c r="O21" s="72">
        <v>2.6790880561992849</v>
      </c>
      <c r="P21" s="72">
        <v>2.4594527119784466</v>
      </c>
      <c r="Q21" s="72">
        <v>1.6977027404994336</v>
      </c>
      <c r="R21" s="72">
        <v>2.0647065944094587</v>
      </c>
      <c r="S21" s="72">
        <v>2.7991650123987299</v>
      </c>
      <c r="T21" s="72">
        <v>2.9175677330651304</v>
      </c>
      <c r="U21" s="72">
        <v>3.2250514359342177</v>
      </c>
      <c r="V21" s="72">
        <v>2.572071746869764</v>
      </c>
      <c r="W21" s="72">
        <v>2.8586257043410241</v>
      </c>
      <c r="X21" s="72">
        <v>2.3670442140774171</v>
      </c>
      <c r="Y21" s="72">
        <v>3.5135839730861949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1.9278411378883781E-2</v>
      </c>
      <c r="D22" s="72">
        <v>1.938771303077735E-2</v>
      </c>
      <c r="E22" s="72">
        <v>1.1260465767436327E-2</v>
      </c>
      <c r="F22" s="72">
        <v>3.0617494918065823E-2</v>
      </c>
      <c r="G22" s="72">
        <v>9.377759504309198E-2</v>
      </c>
      <c r="H22" s="72">
        <v>0.10480088172749479</v>
      </c>
      <c r="I22" s="72">
        <v>0.26596506408868559</v>
      </c>
      <c r="J22" s="72">
        <v>0.14578377574675286</v>
      </c>
      <c r="K22" s="72">
        <v>0.25215323801130973</v>
      </c>
      <c r="L22" s="72">
        <v>0.12865500756672063</v>
      </c>
      <c r="M22" s="72">
        <v>0.10036810910221967</v>
      </c>
      <c r="N22" s="72">
        <v>0.1527030956534999</v>
      </c>
      <c r="O22" s="72">
        <v>0.11960411216019637</v>
      </c>
      <c r="P22" s="72">
        <v>0.14855397298213729</v>
      </c>
      <c r="Q22" s="72">
        <v>0.1372360480219115</v>
      </c>
      <c r="R22" s="72">
        <v>3.2292646728048512E-2</v>
      </c>
      <c r="S22" s="72">
        <v>0</v>
      </c>
      <c r="T22" s="72">
        <v>0</v>
      </c>
      <c r="U22" s="72">
        <v>0</v>
      </c>
      <c r="V22" s="72">
        <v>1.0766741219626284E-2</v>
      </c>
      <c r="W22" s="72">
        <v>8.4896111610233957E-2</v>
      </c>
      <c r="X22" s="72">
        <v>0.18636023594452966</v>
      </c>
      <c r="Y22" s="72">
        <v>0.35979216980938189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4.0943439662281813</v>
      </c>
      <c r="D25" s="74">
        <v>4.1462989777718882</v>
      </c>
      <c r="E25" s="74">
        <v>4.2432576066297223</v>
      </c>
      <c r="F25" s="74">
        <v>4.8289729922772517</v>
      </c>
      <c r="G25" s="74">
        <v>6.2182331333361587</v>
      </c>
      <c r="H25" s="74">
        <v>6.1782776193070541</v>
      </c>
      <c r="I25" s="74">
        <v>4.8272968900007305</v>
      </c>
      <c r="J25" s="74">
        <v>3.7980554591613211</v>
      </c>
      <c r="K25" s="74">
        <v>5.0602398384317286</v>
      </c>
      <c r="L25" s="74">
        <v>3.1735168606456088</v>
      </c>
      <c r="M25" s="74">
        <v>3.1930472768326017</v>
      </c>
      <c r="N25" s="74">
        <v>4.1585609940253176</v>
      </c>
      <c r="O25" s="74">
        <v>3.1373334205536221</v>
      </c>
      <c r="P25" s="74">
        <v>2.9915561654842482</v>
      </c>
      <c r="Q25" s="74">
        <v>1.5839837990688808</v>
      </c>
      <c r="R25" s="74">
        <v>1.5785193822340604</v>
      </c>
      <c r="S25" s="74">
        <v>2.2528144514143098</v>
      </c>
      <c r="T25" s="74">
        <v>2.2644254656222227</v>
      </c>
      <c r="U25" s="74">
        <v>3.0135284660624251</v>
      </c>
      <c r="V25" s="74">
        <v>3.7089799388794318</v>
      </c>
      <c r="W25" s="74">
        <v>3.4318461160097726</v>
      </c>
      <c r="X25" s="74">
        <v>2.8701647795335417</v>
      </c>
      <c r="Y25" s="74">
        <v>4.8196133980606755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6.8233250960044352E-3</v>
      </c>
      <c r="D26" s="77">
        <v>2.2403830969898449E-2</v>
      </c>
      <c r="E26" s="77">
        <v>2.4371420448515618E-2</v>
      </c>
      <c r="F26" s="77">
        <v>2.8194169891175794E-2</v>
      </c>
      <c r="G26" s="77">
        <v>8.4772878312192435E-2</v>
      </c>
      <c r="H26" s="77">
        <v>6.7793154889319529E-2</v>
      </c>
      <c r="I26" s="77">
        <v>0.36030625386183618</v>
      </c>
      <c r="J26" s="77">
        <v>0.76195966420313699</v>
      </c>
      <c r="K26" s="77">
        <v>0.89085282045688818</v>
      </c>
      <c r="L26" s="77">
        <v>0.6423770011691663</v>
      </c>
      <c r="M26" s="77">
        <v>0.26008502623362051</v>
      </c>
      <c r="N26" s="77">
        <v>0.26019366568654584</v>
      </c>
      <c r="O26" s="77">
        <v>0.39770618781705058</v>
      </c>
      <c r="P26" s="77">
        <v>0.46446568436827168</v>
      </c>
      <c r="Q26" s="77">
        <v>0.35590590834995373</v>
      </c>
      <c r="R26" s="77">
        <v>0.33386526522219795</v>
      </c>
      <c r="S26" s="77">
        <v>0.40132930094703634</v>
      </c>
      <c r="T26" s="77">
        <v>0.37912175253972447</v>
      </c>
      <c r="U26" s="77">
        <v>0.34392579740250995</v>
      </c>
      <c r="V26" s="77">
        <v>0.4544900271500627</v>
      </c>
      <c r="W26" s="77">
        <v>0.51438440456575274</v>
      </c>
      <c r="X26" s="77">
        <v>0.52543810605061658</v>
      </c>
      <c r="Y26" s="77">
        <v>0.73036262041055566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2.3311189018009557</v>
      </c>
      <c r="D27" s="69">
        <f t="shared" si="10"/>
        <v>2.5308242842258948</v>
      </c>
      <c r="E27" s="69">
        <f t="shared" si="10"/>
        <v>2.562182906221206</v>
      </c>
      <c r="F27" s="69">
        <f t="shared" si="10"/>
        <v>2.1974388814008554</v>
      </c>
      <c r="G27" s="69">
        <f t="shared" si="10"/>
        <v>3.0009350847518754</v>
      </c>
      <c r="H27" s="69">
        <f t="shared" si="10"/>
        <v>2.3984813590366003</v>
      </c>
      <c r="I27" s="69">
        <f t="shared" si="10"/>
        <v>3.3263379487396771</v>
      </c>
      <c r="J27" s="69">
        <f t="shared" si="10"/>
        <v>3.6359227738776352</v>
      </c>
      <c r="K27" s="69">
        <f t="shared" si="10"/>
        <v>3.4295976047347496</v>
      </c>
      <c r="L27" s="69">
        <f t="shared" si="10"/>
        <v>2.4699606624889401</v>
      </c>
      <c r="M27" s="69">
        <f t="shared" si="10"/>
        <v>1.3644337617389919</v>
      </c>
      <c r="N27" s="69">
        <f t="shared" si="10"/>
        <v>1.9100511910094657</v>
      </c>
      <c r="O27" s="69">
        <f t="shared" si="10"/>
        <v>1.5634144418935312</v>
      </c>
      <c r="P27" s="69">
        <f t="shared" si="10"/>
        <v>1.6533088960151228</v>
      </c>
      <c r="Q27" s="69">
        <f t="shared" si="10"/>
        <v>1.793990123428814</v>
      </c>
      <c r="R27" s="69">
        <f t="shared" ref="R27:V27" si="11">SUM(R28:R32)</f>
        <v>2.023522625383503</v>
      </c>
      <c r="S27" s="69">
        <f t="shared" si="11"/>
        <v>2.3214298297228071</v>
      </c>
      <c r="T27" s="69">
        <f t="shared" si="11"/>
        <v>2.1282784595075359</v>
      </c>
      <c r="U27" s="69">
        <f t="shared" si="11"/>
        <v>2.4273421285674686</v>
      </c>
      <c r="V27" s="69">
        <f t="shared" si="11"/>
        <v>2.370498697053248</v>
      </c>
      <c r="W27" s="69">
        <f t="shared" ref="W27:Y27" si="12">SUM(W28:W32)</f>
        <v>2.000394251923673</v>
      </c>
      <c r="X27" s="69">
        <f t="shared" si="12"/>
        <v>1.8161475150965714</v>
      </c>
      <c r="Y27" s="69">
        <f t="shared" si="12"/>
        <v>3.4324238422154245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3.0533659706530381E-2</v>
      </c>
      <c r="D29" s="72">
        <v>3.1501144063309769E-2</v>
      </c>
      <c r="E29" s="72">
        <v>3.1990612711154061E-2</v>
      </c>
      <c r="F29" s="72">
        <v>2.7895198913711172E-2</v>
      </c>
      <c r="G29" s="72">
        <v>4.3646560789886213E-2</v>
      </c>
      <c r="H29" s="72">
        <v>3.4611991095006775E-2</v>
      </c>
      <c r="I29" s="72">
        <v>4.3717798698701731E-2</v>
      </c>
      <c r="J29" s="72">
        <v>4.3866099490974593E-2</v>
      </c>
      <c r="K29" s="72">
        <v>4.2184577083705752E-2</v>
      </c>
      <c r="L29" s="72">
        <v>3.4200684933859769E-2</v>
      </c>
      <c r="M29" s="72">
        <v>2.2151099964717119E-2</v>
      </c>
      <c r="N29" s="72">
        <v>2.7581314747979931E-2</v>
      </c>
      <c r="O29" s="72">
        <v>2.3564969011213511E-2</v>
      </c>
      <c r="P29" s="72">
        <v>2.2965459040814828E-2</v>
      </c>
      <c r="Q29" s="72">
        <v>2.9355697292221566E-2</v>
      </c>
      <c r="R29" s="72">
        <v>5.2171748109731762E-2</v>
      </c>
      <c r="S29" s="72">
        <v>5.0388833686593679E-2</v>
      </c>
      <c r="T29" s="72">
        <v>3.8097821103199016E-2</v>
      </c>
      <c r="U29" s="72">
        <v>3.8845286516196557E-2</v>
      </c>
      <c r="V29" s="72">
        <v>4.2550851114616157E-2</v>
      </c>
      <c r="W29" s="72">
        <v>3.6302068522989686E-2</v>
      </c>
      <c r="X29" s="72">
        <v>3.59093909048296E-2</v>
      </c>
      <c r="Y29" s="72">
        <v>9.8165009454033406E-2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0.31339010967326686</v>
      </c>
      <c r="D30" s="72">
        <v>0.46135620636535002</v>
      </c>
      <c r="E30" s="72">
        <v>0.52508221830248814</v>
      </c>
      <c r="F30" s="72">
        <v>0.47671420536672404</v>
      </c>
      <c r="G30" s="72">
        <v>0.40507584012208669</v>
      </c>
      <c r="H30" s="72">
        <v>0.38208769091769718</v>
      </c>
      <c r="I30" s="72">
        <v>0.42723553980410989</v>
      </c>
      <c r="J30" s="72">
        <v>0.62825370740426667</v>
      </c>
      <c r="K30" s="72">
        <v>0.48222722021949499</v>
      </c>
      <c r="L30" s="72">
        <v>0.54462807864957075</v>
      </c>
      <c r="M30" s="72">
        <v>0.29325790148069286</v>
      </c>
      <c r="N30" s="72">
        <v>0.36121714493817042</v>
      </c>
      <c r="O30" s="72">
        <v>0.31686755155360496</v>
      </c>
      <c r="P30" s="72">
        <v>0.30010694335637594</v>
      </c>
      <c r="Q30" s="72">
        <v>0.29874775877899906</v>
      </c>
      <c r="R30" s="72">
        <v>0.36285347616873087</v>
      </c>
      <c r="S30" s="72">
        <v>0.46214709804258858</v>
      </c>
      <c r="T30" s="72">
        <v>0.40851223209994841</v>
      </c>
      <c r="U30" s="72">
        <v>0.41389199714942643</v>
      </c>
      <c r="V30" s="72">
        <v>0.31434188070577546</v>
      </c>
      <c r="W30" s="72">
        <v>0.35109825817406121</v>
      </c>
      <c r="X30" s="72">
        <v>0.39596661165161895</v>
      </c>
      <c r="Y30" s="72">
        <v>0.44594982612187856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1.9871951324211583</v>
      </c>
      <c r="D32" s="77">
        <v>2.037966933797235</v>
      </c>
      <c r="E32" s="77">
        <v>2.0051100752075639</v>
      </c>
      <c r="F32" s="77">
        <v>1.6928294771204202</v>
      </c>
      <c r="G32" s="77">
        <v>2.5522126838399024</v>
      </c>
      <c r="H32" s="77">
        <v>1.9817816770238963</v>
      </c>
      <c r="I32" s="77">
        <v>2.8553846102368654</v>
      </c>
      <c r="J32" s="77">
        <v>2.963802966982394</v>
      </c>
      <c r="K32" s="77">
        <v>2.9051858074315486</v>
      </c>
      <c r="L32" s="77">
        <v>1.8911318989055097</v>
      </c>
      <c r="M32" s="77">
        <v>1.049024760293582</v>
      </c>
      <c r="N32" s="77">
        <v>1.5212527313233155</v>
      </c>
      <c r="O32" s="77">
        <v>1.2229819213287128</v>
      </c>
      <c r="P32" s="77">
        <v>1.3302364936179321</v>
      </c>
      <c r="Q32" s="77">
        <v>1.4658866673575934</v>
      </c>
      <c r="R32" s="77">
        <v>1.6084974011050404</v>
      </c>
      <c r="S32" s="77">
        <v>1.8088938979936251</v>
      </c>
      <c r="T32" s="77">
        <v>1.6816684063043883</v>
      </c>
      <c r="U32" s="77">
        <v>1.9746048449018456</v>
      </c>
      <c r="V32" s="77">
        <v>2.0136059652328564</v>
      </c>
      <c r="W32" s="77">
        <v>1.6129939252266223</v>
      </c>
      <c r="X32" s="77">
        <v>1.3842715125401228</v>
      </c>
      <c r="Y32" s="77">
        <v>2.8883090066395125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60.680707085507436</v>
      </c>
      <c r="D3" s="65">
        <f t="shared" si="0"/>
        <v>63.485092122021761</v>
      </c>
      <c r="E3" s="65">
        <f t="shared" si="0"/>
        <v>66.034293611233352</v>
      </c>
      <c r="F3" s="65">
        <f t="shared" si="0"/>
        <v>58.00764045064566</v>
      </c>
      <c r="G3" s="65">
        <f t="shared" si="0"/>
        <v>84.525107376394942</v>
      </c>
      <c r="H3" s="65">
        <f t="shared" si="0"/>
        <v>68.086918312176124</v>
      </c>
      <c r="I3" s="65">
        <f t="shared" si="0"/>
        <v>89.070606229248042</v>
      </c>
      <c r="J3" s="65">
        <f t="shared" si="0"/>
        <v>105.11480404933387</v>
      </c>
      <c r="K3" s="65">
        <f t="shared" si="0"/>
        <v>94.797971907190373</v>
      </c>
      <c r="L3" s="65">
        <f t="shared" si="0"/>
        <v>69.264025436552075</v>
      </c>
      <c r="M3" s="65">
        <f t="shared" si="0"/>
        <v>32.704330708004044</v>
      </c>
      <c r="N3" s="65">
        <f t="shared" si="0"/>
        <v>43.787349419113518</v>
      </c>
      <c r="O3" s="65">
        <f t="shared" si="0"/>
        <v>36.175057649544527</v>
      </c>
      <c r="P3" s="65">
        <f t="shared" si="0"/>
        <v>32.90701711824461</v>
      </c>
      <c r="Q3" s="65">
        <f t="shared" si="0"/>
        <v>36.802437094226285</v>
      </c>
      <c r="R3" s="65">
        <f t="shared" ref="R3:V3" si="1">SUM(R4,R15,R17,R27)</f>
        <v>42.207332305467489</v>
      </c>
      <c r="S3" s="65">
        <f t="shared" si="1"/>
        <v>46.430617586539448</v>
      </c>
      <c r="T3" s="65">
        <f t="shared" si="1"/>
        <v>43.857510496550908</v>
      </c>
      <c r="U3" s="65">
        <f t="shared" si="1"/>
        <v>48.482420959669419</v>
      </c>
      <c r="V3" s="65">
        <f t="shared" si="1"/>
        <v>47.654077799181842</v>
      </c>
      <c r="W3" s="65">
        <f t="shared" ref="W3:Y3" si="2">SUM(W4,W15,W17,W27)</f>
        <v>33.63534037147614</v>
      </c>
      <c r="X3" s="65">
        <f t="shared" si="2"/>
        <v>25.62835009665735</v>
      </c>
      <c r="Y3" s="65">
        <f t="shared" si="2"/>
        <v>39.97293604393235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49.639414457047934</v>
      </c>
      <c r="D4" s="69">
        <f t="shared" si="3"/>
        <v>51.694113397931659</v>
      </c>
      <c r="E4" s="69">
        <f t="shared" si="3"/>
        <v>54.649516549651132</v>
      </c>
      <c r="F4" s="69">
        <f t="shared" si="3"/>
        <v>48.090392074789818</v>
      </c>
      <c r="G4" s="69">
        <f t="shared" si="3"/>
        <v>70.954124777777025</v>
      </c>
      <c r="H4" s="69">
        <f t="shared" si="3"/>
        <v>57.239632486967736</v>
      </c>
      <c r="I4" s="69">
        <f t="shared" si="3"/>
        <v>73.951102267340175</v>
      </c>
      <c r="J4" s="69">
        <f t="shared" si="3"/>
        <v>87.736128640749854</v>
      </c>
      <c r="K4" s="69">
        <f t="shared" si="3"/>
        <v>77.752925844354579</v>
      </c>
      <c r="L4" s="69">
        <f t="shared" si="3"/>
        <v>57.090287044381583</v>
      </c>
      <c r="M4" s="69">
        <f t="shared" si="3"/>
        <v>25.951982144170081</v>
      </c>
      <c r="N4" s="69">
        <f t="shared" si="3"/>
        <v>33.98501243473261</v>
      </c>
      <c r="O4" s="69">
        <f t="shared" si="3"/>
        <v>27.9929140312992</v>
      </c>
      <c r="P4" s="69">
        <f t="shared" si="3"/>
        <v>24.53766167447478</v>
      </c>
      <c r="Q4" s="69">
        <f t="shared" si="3"/>
        <v>27.63313689490186</v>
      </c>
      <c r="R4" s="69">
        <f t="shared" ref="R4:V4" si="4">SUM(R5:R14)</f>
        <v>31.448371156920413</v>
      </c>
      <c r="S4" s="69">
        <f t="shared" si="4"/>
        <v>33.637454315706542</v>
      </c>
      <c r="T4" s="69">
        <f t="shared" si="4"/>
        <v>31.796557478250445</v>
      </c>
      <c r="U4" s="69">
        <f t="shared" si="4"/>
        <v>34.323969900981368</v>
      </c>
      <c r="V4" s="69">
        <f t="shared" si="4"/>
        <v>33.242224054792544</v>
      </c>
      <c r="W4" s="69">
        <f t="shared" ref="W4:Y4" si="5">SUM(W5:W14)</f>
        <v>22.158077678817911</v>
      </c>
      <c r="X4" s="69">
        <f t="shared" si="5"/>
        <v>15.226141806626279</v>
      </c>
      <c r="Y4" s="69">
        <f t="shared" si="5"/>
        <v>20.04000247056414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5.5335691596625853</v>
      </c>
      <c r="D5" s="72">
        <v>6.1958748173785168</v>
      </c>
      <c r="E5" s="72">
        <v>4.9188760089221351</v>
      </c>
      <c r="F5" s="72">
        <v>6.8596789286582087</v>
      </c>
      <c r="G5" s="72">
        <v>11.819973923227337</v>
      </c>
      <c r="H5" s="72">
        <v>11.25061826930952</v>
      </c>
      <c r="I5" s="72">
        <v>15.659516448754896</v>
      </c>
      <c r="J5" s="72">
        <v>16.995674520881263</v>
      </c>
      <c r="K5" s="72">
        <v>19.868376778537026</v>
      </c>
      <c r="L5" s="72">
        <v>11.79686068277768</v>
      </c>
      <c r="M5" s="72">
        <v>9.605768366782673</v>
      </c>
      <c r="N5" s="72">
        <v>11.558294429150092</v>
      </c>
      <c r="O5" s="72">
        <v>10.217010229363439</v>
      </c>
      <c r="P5" s="72">
        <v>6.0380948232703622</v>
      </c>
      <c r="Q5" s="72">
        <v>1.5418999543718266</v>
      </c>
      <c r="R5" s="72">
        <v>6.7899996750979642E-3</v>
      </c>
      <c r="S5" s="72">
        <v>0</v>
      </c>
      <c r="T5" s="72">
        <v>0</v>
      </c>
      <c r="U5" s="72">
        <v>1.0710020331111498</v>
      </c>
      <c r="V5" s="72">
        <v>2.6771071724176156</v>
      </c>
      <c r="W5" s="72">
        <v>2.2324537529231714</v>
      </c>
      <c r="X5" s="72">
        <v>1.2370812355031915</v>
      </c>
      <c r="Y5" s="72">
        <v>1.5496720163473123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0.46557727720667297</v>
      </c>
      <c r="D6" s="72">
        <v>0.16188907453790571</v>
      </c>
      <c r="E6" s="72">
        <v>0.27334052708437567</v>
      </c>
      <c r="F6" s="72">
        <v>0.48986344109517144</v>
      </c>
      <c r="G6" s="72">
        <v>1.0593181732728503</v>
      </c>
      <c r="H6" s="72">
        <v>0.61055220741434224</v>
      </c>
      <c r="I6" s="72">
        <v>0.3534168636346563</v>
      </c>
      <c r="J6" s="72">
        <v>0.33959910101564617</v>
      </c>
      <c r="K6" s="72">
        <v>0.47035118932433345</v>
      </c>
      <c r="L6" s="72">
        <v>0.86379362207488075</v>
      </c>
      <c r="M6" s="72">
        <v>0.61073380332750427</v>
      </c>
      <c r="N6" s="72">
        <v>0.88257112794785753</v>
      </c>
      <c r="O6" s="72">
        <v>1.0158244848170643</v>
      </c>
      <c r="P6" s="72">
        <v>0.78665462652948792</v>
      </c>
      <c r="Q6" s="72">
        <v>0.64013849419729918</v>
      </c>
      <c r="R6" s="72">
        <v>1.0617662608491163</v>
      </c>
      <c r="S6" s="72">
        <v>0.6563411662645392</v>
      </c>
      <c r="T6" s="72">
        <v>0.58289854897231774</v>
      </c>
      <c r="U6" s="72">
        <v>0.25831828511139399</v>
      </c>
      <c r="V6" s="72">
        <v>0.30725222824878057</v>
      </c>
      <c r="W6" s="72">
        <v>0.24772340576020574</v>
      </c>
      <c r="X6" s="72">
        <v>0.30638436773336775</v>
      </c>
      <c r="Y6" s="72">
        <v>0.55613576769487572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29.288844137413804</v>
      </c>
      <c r="D7" s="72">
        <v>28.288462548768308</v>
      </c>
      <c r="E7" s="72">
        <v>27.196144911853914</v>
      </c>
      <c r="F7" s="72">
        <v>18.092713032032719</v>
      </c>
      <c r="G7" s="72">
        <v>34.24846075215715</v>
      </c>
      <c r="H7" s="72">
        <v>21.363621456989016</v>
      </c>
      <c r="I7" s="72">
        <v>37.589175768547953</v>
      </c>
      <c r="J7" s="72">
        <v>45.326649943439115</v>
      </c>
      <c r="K7" s="72">
        <v>39.319121351863927</v>
      </c>
      <c r="L7" s="72">
        <v>21.367837038095075</v>
      </c>
      <c r="M7" s="72">
        <v>4.8010620435645297</v>
      </c>
      <c r="N7" s="72">
        <v>6.4884834948805334</v>
      </c>
      <c r="O7" s="72">
        <v>5.7652381950787674</v>
      </c>
      <c r="P7" s="72">
        <v>7.4283368364400006</v>
      </c>
      <c r="Q7" s="72">
        <v>16.415746181735877</v>
      </c>
      <c r="R7" s="72">
        <v>20.179228306533123</v>
      </c>
      <c r="S7" s="72">
        <v>20.050083622874642</v>
      </c>
      <c r="T7" s="72">
        <v>17.891480576415578</v>
      </c>
      <c r="U7" s="72">
        <v>18.885207055184594</v>
      </c>
      <c r="V7" s="72">
        <v>17.685894265806773</v>
      </c>
      <c r="W7" s="72">
        <v>8.4000579723856283</v>
      </c>
      <c r="X7" s="72">
        <v>5.3839143241770238</v>
      </c>
      <c r="Y7" s="72">
        <v>9.522442399000921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9.5997336095111301</v>
      </c>
      <c r="D8" s="72">
        <v>12.501451359223019</v>
      </c>
      <c r="E8" s="72">
        <v>14.673909826803168</v>
      </c>
      <c r="F8" s="72">
        <v>13.938910960831908</v>
      </c>
      <c r="G8" s="72">
        <v>13.264087116411233</v>
      </c>
      <c r="H8" s="72">
        <v>12.382343564248421</v>
      </c>
      <c r="I8" s="72">
        <v>11.644869068925789</v>
      </c>
      <c r="J8" s="72">
        <v>16.624586012991596</v>
      </c>
      <c r="K8" s="72">
        <v>10.75559467300369</v>
      </c>
      <c r="L8" s="72">
        <v>16.775049350582464</v>
      </c>
      <c r="M8" s="72">
        <v>6.255737036146531</v>
      </c>
      <c r="N8" s="72">
        <v>10.11129110542571</v>
      </c>
      <c r="O8" s="72">
        <v>7.6232603149301417</v>
      </c>
      <c r="P8" s="72">
        <v>6.5171143548766821</v>
      </c>
      <c r="Q8" s="72">
        <v>5.0480333605253271</v>
      </c>
      <c r="R8" s="72">
        <v>6.0653492971775442</v>
      </c>
      <c r="S8" s="72">
        <v>7.6260416206265909</v>
      </c>
      <c r="T8" s="72">
        <v>7.9260674628338297</v>
      </c>
      <c r="U8" s="72">
        <v>7.7246207174287225</v>
      </c>
      <c r="V8" s="72">
        <v>5.6570652148360487</v>
      </c>
      <c r="W8" s="72">
        <v>5.5241050402617029</v>
      </c>
      <c r="X8" s="72">
        <v>3.3731491776512899</v>
      </c>
      <c r="Y8" s="72">
        <v>3.4973592276922649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0.15992206721120483</v>
      </c>
      <c r="D9" s="72">
        <v>0.17761016243976388</v>
      </c>
      <c r="E9" s="72">
        <v>0.15082004827678794</v>
      </c>
      <c r="F9" s="72">
        <v>0.23249723971071007</v>
      </c>
      <c r="G9" s="72">
        <v>0.60461131570434001</v>
      </c>
      <c r="H9" s="72">
        <v>0.67449325893109879</v>
      </c>
      <c r="I9" s="72">
        <v>1.4400562050522505</v>
      </c>
      <c r="J9" s="72">
        <v>0.81473039278048531</v>
      </c>
      <c r="K9" s="72">
        <v>1.278061726786899</v>
      </c>
      <c r="L9" s="72">
        <v>0.70020708721322811</v>
      </c>
      <c r="M9" s="72">
        <v>0.41262198709845055</v>
      </c>
      <c r="N9" s="72">
        <v>0.74089246282292398</v>
      </c>
      <c r="O9" s="72">
        <v>0.59835488484681543</v>
      </c>
      <c r="P9" s="72">
        <v>0.75705358069889694</v>
      </c>
      <c r="Q9" s="72">
        <v>0.69160049314891148</v>
      </c>
      <c r="R9" s="72">
        <v>0.21187367778033009</v>
      </c>
      <c r="S9" s="72">
        <v>0</v>
      </c>
      <c r="T9" s="72">
        <v>0</v>
      </c>
      <c r="U9" s="72">
        <v>0</v>
      </c>
      <c r="V9" s="72">
        <v>3.3526297170806782E-2</v>
      </c>
      <c r="W9" s="72">
        <v>0.28730691468364844</v>
      </c>
      <c r="X9" s="72">
        <v>0.25702615029668319</v>
      </c>
      <c r="Y9" s="72">
        <v>0.37254778721042592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8.8613292031868643E-2</v>
      </c>
      <c r="D12" s="72">
        <v>0.22241122267004609</v>
      </c>
      <c r="E12" s="72">
        <v>0.53968594129819281</v>
      </c>
      <c r="F12" s="72">
        <v>0.73717635889853173</v>
      </c>
      <c r="G12" s="72">
        <v>1.2420236249425927</v>
      </c>
      <c r="H12" s="72">
        <v>1.290018904086645</v>
      </c>
      <c r="I12" s="72">
        <v>1.6745234350741529</v>
      </c>
      <c r="J12" s="72">
        <v>1.4901944541022378</v>
      </c>
      <c r="K12" s="72">
        <v>1.1937310088598623</v>
      </c>
      <c r="L12" s="72">
        <v>0.83610716009847719</v>
      </c>
      <c r="M12" s="72">
        <v>0.68433640074965341</v>
      </c>
      <c r="N12" s="72">
        <v>0.8044206091339855</v>
      </c>
      <c r="O12" s="72">
        <v>0.74673837161829326</v>
      </c>
      <c r="P12" s="72">
        <v>1.6040302167251932</v>
      </c>
      <c r="Q12" s="72">
        <v>1.3417237597087919</v>
      </c>
      <c r="R12" s="72">
        <v>1.3286643737301687</v>
      </c>
      <c r="S12" s="72">
        <v>1.348927537380594</v>
      </c>
      <c r="T12" s="72">
        <v>1.0842498706530319</v>
      </c>
      <c r="U12" s="72">
        <v>1.8148487386422258</v>
      </c>
      <c r="V12" s="72">
        <v>2.3395083905273202</v>
      </c>
      <c r="W12" s="72">
        <v>2.875001200862116</v>
      </c>
      <c r="X12" s="72">
        <v>3.1756192901902676</v>
      </c>
      <c r="Y12" s="72">
        <v>3.3000001234617979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3.5231097387741208</v>
      </c>
      <c r="D13" s="74">
        <v>3.1440122724380886</v>
      </c>
      <c r="E13" s="74">
        <v>5.9061495245731477</v>
      </c>
      <c r="F13" s="74">
        <v>6.9612939971255186</v>
      </c>
      <c r="G13" s="74">
        <v>7.5582994529919407</v>
      </c>
      <c r="H13" s="74">
        <v>8.8373057513953626</v>
      </c>
      <c r="I13" s="74">
        <v>4.4057034191946967</v>
      </c>
      <c r="J13" s="74">
        <v>4.6885734383029432</v>
      </c>
      <c r="K13" s="74">
        <v>3.6367858328823233</v>
      </c>
      <c r="L13" s="74">
        <v>3.8422677293733312</v>
      </c>
      <c r="M13" s="74">
        <v>3.265594455491668</v>
      </c>
      <c r="N13" s="74">
        <v>2.9503621195708551</v>
      </c>
      <c r="O13" s="74">
        <v>1.6590667925460008</v>
      </c>
      <c r="P13" s="74">
        <v>1.0708310000098398</v>
      </c>
      <c r="Q13" s="74">
        <v>1.5099610496482332</v>
      </c>
      <c r="R13" s="74">
        <v>2.0686531318551706</v>
      </c>
      <c r="S13" s="74">
        <v>3.4153513503181299</v>
      </c>
      <c r="T13" s="74">
        <v>3.8074632115503566</v>
      </c>
      <c r="U13" s="74">
        <v>4.0514299037801589</v>
      </c>
      <c r="V13" s="74">
        <v>4.0737474009785615</v>
      </c>
      <c r="W13" s="74">
        <v>2.3038671138609943</v>
      </c>
      <c r="X13" s="74">
        <v>1.3102941570804161</v>
      </c>
      <c r="Y13" s="74">
        <v>0.9715882344220762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0.98004517523655144</v>
      </c>
      <c r="D14" s="76">
        <v>1.0024019404760132</v>
      </c>
      <c r="E14" s="76">
        <v>0.99058976083941308</v>
      </c>
      <c r="F14" s="76">
        <v>0.77825811643705534</v>
      </c>
      <c r="G14" s="76">
        <v>1.1573504190695847</v>
      </c>
      <c r="H14" s="76">
        <v>0.83067907459332768</v>
      </c>
      <c r="I14" s="76">
        <v>1.1838410581557879</v>
      </c>
      <c r="J14" s="76">
        <v>1.456120777236565</v>
      </c>
      <c r="K14" s="76">
        <v>1.2309032830965279</v>
      </c>
      <c r="L14" s="76">
        <v>0.90816437416644447</v>
      </c>
      <c r="M14" s="76">
        <v>0.31612805100907054</v>
      </c>
      <c r="N14" s="76">
        <v>0.44869708580065149</v>
      </c>
      <c r="O14" s="76">
        <v>0.36742075809867669</v>
      </c>
      <c r="P14" s="76">
        <v>0.33554623592431737</v>
      </c>
      <c r="Q14" s="76">
        <v>0.44403360156559268</v>
      </c>
      <c r="R14" s="76">
        <v>0.52604610931986184</v>
      </c>
      <c r="S14" s="76">
        <v>0.54070901824204798</v>
      </c>
      <c r="T14" s="76">
        <v>0.5043978078253325</v>
      </c>
      <c r="U14" s="76">
        <v>0.51854316772312581</v>
      </c>
      <c r="V14" s="76">
        <v>0.46812308480663251</v>
      </c>
      <c r="W14" s="76">
        <v>0.28756227808044355</v>
      </c>
      <c r="X14" s="76">
        <v>0.18267310399404013</v>
      </c>
      <c r="Y14" s="76">
        <v>0.27025691473446911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1.8914433717638693E-2</v>
      </c>
      <c r="E15" s="69">
        <f t="shared" si="6"/>
        <v>1.4372885480292474E-2</v>
      </c>
      <c r="F15" s="69">
        <f t="shared" si="6"/>
        <v>2.5563834956575864E-2</v>
      </c>
      <c r="G15" s="69">
        <f t="shared" si="6"/>
        <v>4.4155861144989268E-2</v>
      </c>
      <c r="H15" s="69">
        <f t="shared" si="6"/>
        <v>5.0257746461914665E-2</v>
      </c>
      <c r="I15" s="69">
        <f t="shared" si="6"/>
        <v>7.0255693691785331E-2</v>
      </c>
      <c r="J15" s="69">
        <f t="shared" si="6"/>
        <v>6.4779957292886409E-2</v>
      </c>
      <c r="K15" s="69">
        <f t="shared" si="6"/>
        <v>5.374775327386553E-2</v>
      </c>
      <c r="L15" s="69">
        <f t="shared" si="6"/>
        <v>4.3850125740613859E-2</v>
      </c>
      <c r="M15" s="69">
        <f t="shared" si="6"/>
        <v>2.3718720546305326E-2</v>
      </c>
      <c r="N15" s="69">
        <f t="shared" si="6"/>
        <v>3.4379661829015612E-2</v>
      </c>
      <c r="O15" s="69">
        <f t="shared" si="6"/>
        <v>1.8564588409821978E-2</v>
      </c>
      <c r="P15" s="69">
        <f t="shared" si="6"/>
        <v>3.0159816359660821E-2</v>
      </c>
      <c r="Q15" s="69">
        <f t="shared" si="6"/>
        <v>1.0375892781094971E-2</v>
      </c>
      <c r="R15" s="69">
        <f t="shared" si="6"/>
        <v>1.5777482647252893E-2</v>
      </c>
      <c r="S15" s="69">
        <f t="shared" si="6"/>
        <v>2.060726829583092E-2</v>
      </c>
      <c r="T15" s="69">
        <f t="shared" si="6"/>
        <v>2.3838927592140052E-2</v>
      </c>
      <c r="U15" s="69">
        <f t="shared" si="6"/>
        <v>1.4680684526361612E-2</v>
      </c>
      <c r="V15" s="69">
        <f t="shared" si="6"/>
        <v>5.9011775654532535E-2</v>
      </c>
      <c r="W15" s="69">
        <f t="shared" si="6"/>
        <v>3.3976452983284028E-2</v>
      </c>
      <c r="X15" s="69">
        <f t="shared" si="6"/>
        <v>7.3525830900492944E-2</v>
      </c>
      <c r="Y15" s="69">
        <f t="shared" si="6"/>
        <v>0.11128927056130339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1.8914433717638693E-2</v>
      </c>
      <c r="E16" s="72">
        <v>1.4372885480292474E-2</v>
      </c>
      <c r="F16" s="72">
        <v>2.5563834956575864E-2</v>
      </c>
      <c r="G16" s="72">
        <v>4.4155861144989268E-2</v>
      </c>
      <c r="H16" s="72">
        <v>5.0257746461914665E-2</v>
      </c>
      <c r="I16" s="72">
        <v>7.0255693691785331E-2</v>
      </c>
      <c r="J16" s="72">
        <v>6.4779957292886409E-2</v>
      </c>
      <c r="K16" s="72">
        <v>5.374775327386553E-2</v>
      </c>
      <c r="L16" s="72">
        <v>4.3850125740613859E-2</v>
      </c>
      <c r="M16" s="72">
        <v>2.3718720546305326E-2</v>
      </c>
      <c r="N16" s="72">
        <v>3.4379661829015612E-2</v>
      </c>
      <c r="O16" s="72">
        <v>1.8564588409821978E-2</v>
      </c>
      <c r="P16" s="72">
        <v>3.0159816359660821E-2</v>
      </c>
      <c r="Q16" s="72">
        <v>1.0375892781094971E-2</v>
      </c>
      <c r="R16" s="72">
        <v>1.5777482647252893E-2</v>
      </c>
      <c r="S16" s="72">
        <v>2.060726829583092E-2</v>
      </c>
      <c r="T16" s="72">
        <v>2.3838927592140052E-2</v>
      </c>
      <c r="U16" s="72">
        <v>1.4680684526361612E-2</v>
      </c>
      <c r="V16" s="72">
        <v>5.9011775654532535E-2</v>
      </c>
      <c r="W16" s="72">
        <v>3.3976452983284028E-2</v>
      </c>
      <c r="X16" s="72">
        <v>7.3525830900492944E-2</v>
      </c>
      <c r="Y16" s="72">
        <v>0.11128927056130339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9.3472520013383598</v>
      </c>
      <c r="D17" s="69">
        <f t="shared" si="7"/>
        <v>9.9494465076556367</v>
      </c>
      <c r="E17" s="69">
        <f t="shared" si="7"/>
        <v>9.5315022187686385</v>
      </c>
      <c r="F17" s="69">
        <f t="shared" si="7"/>
        <v>8.3161681573148165</v>
      </c>
      <c r="G17" s="69">
        <f t="shared" si="7"/>
        <v>11.3306384547826</v>
      </c>
      <c r="H17" s="69">
        <f t="shared" si="7"/>
        <v>9.048051794192304</v>
      </c>
      <c r="I17" s="69">
        <f t="shared" si="7"/>
        <v>12.600461115999938</v>
      </c>
      <c r="J17" s="69">
        <f t="shared" si="7"/>
        <v>14.658216250367023</v>
      </c>
      <c r="K17" s="69">
        <f t="shared" si="7"/>
        <v>14.461487923795877</v>
      </c>
      <c r="L17" s="69">
        <f t="shared" si="7"/>
        <v>10.338229369938006</v>
      </c>
      <c r="M17" s="69">
        <f t="shared" si="7"/>
        <v>5.7347764977258828</v>
      </c>
      <c r="N17" s="69">
        <f t="shared" si="7"/>
        <v>8.3608973897800336</v>
      </c>
      <c r="O17" s="69">
        <f t="shared" si="7"/>
        <v>7.0087250648427117</v>
      </c>
      <c r="P17" s="69">
        <f t="shared" si="7"/>
        <v>7.1007038848933597</v>
      </c>
      <c r="Q17" s="69">
        <f t="shared" si="7"/>
        <v>7.7954972527884943</v>
      </c>
      <c r="R17" s="69">
        <f t="shared" ref="R17:V17" si="8">SUM(R18:R26)</f>
        <v>9.1904386096636603</v>
      </c>
      <c r="S17" s="69">
        <f t="shared" si="8"/>
        <v>10.964352116041646</v>
      </c>
      <c r="T17" s="69">
        <f t="shared" si="8"/>
        <v>10.33993439023628</v>
      </c>
      <c r="U17" s="69">
        <f t="shared" si="8"/>
        <v>12.157408567994228</v>
      </c>
      <c r="V17" s="69">
        <f t="shared" si="8"/>
        <v>12.361728916715782</v>
      </c>
      <c r="W17" s="69">
        <f t="shared" ref="W17:Y17" si="9">SUM(W18:W26)</f>
        <v>9.7658141182874818</v>
      </c>
      <c r="X17" s="69">
        <f t="shared" si="9"/>
        <v>8.8157239408521892</v>
      </c>
      <c r="Y17" s="69">
        <f t="shared" si="9"/>
        <v>16.872313583763972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2.3025111059904593E-2</v>
      </c>
      <c r="D18" s="72">
        <v>4.5623315930674702E-2</v>
      </c>
      <c r="E18" s="72">
        <v>3.2017328740890839E-2</v>
      </c>
      <c r="F18" s="72">
        <v>6.9626711591754292E-2</v>
      </c>
      <c r="G18" s="72">
        <v>0.16768039151949177</v>
      </c>
      <c r="H18" s="72">
        <v>0.19481188109749342</v>
      </c>
      <c r="I18" s="72">
        <v>1.1388657291239357</v>
      </c>
      <c r="J18" s="72">
        <v>1.5656688177477804</v>
      </c>
      <c r="K18" s="72">
        <v>1.3392227231200322</v>
      </c>
      <c r="L18" s="72">
        <v>1.0022266399631605</v>
      </c>
      <c r="M18" s="72">
        <v>0.62771695306681907</v>
      </c>
      <c r="N18" s="72">
        <v>0.75408199080179217</v>
      </c>
      <c r="O18" s="72">
        <v>0.65639920749105696</v>
      </c>
      <c r="P18" s="72">
        <v>9.3885948303647215E-2</v>
      </c>
      <c r="Q18" s="72">
        <v>3.4872541445769838E-2</v>
      </c>
      <c r="R18" s="72">
        <v>3.3191627226170669E-4</v>
      </c>
      <c r="S18" s="72">
        <v>0</v>
      </c>
      <c r="T18" s="72">
        <v>0</v>
      </c>
      <c r="U18" s="72">
        <v>6.394878542264873E-2</v>
      </c>
      <c r="V18" s="72">
        <v>0.20771157974473037</v>
      </c>
      <c r="W18" s="72">
        <v>0.29416146942121818</v>
      </c>
      <c r="X18" s="72">
        <v>0.35183217562935881</v>
      </c>
      <c r="Y18" s="72">
        <v>0.5602190004598715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0.13349261106607993</v>
      </c>
      <c r="D19" s="72">
        <v>0.15116808124770187</v>
      </c>
      <c r="E19" s="72">
        <v>0.15925244960337345</v>
      </c>
      <c r="F19" s="72">
        <v>0.16926616765839139</v>
      </c>
      <c r="G19" s="72">
        <v>0.24131715854336941</v>
      </c>
      <c r="H19" s="72">
        <v>0.2094210836488061</v>
      </c>
      <c r="I19" s="72">
        <v>0.17705552314389256</v>
      </c>
      <c r="J19" s="72">
        <v>0.13801401227253088</v>
      </c>
      <c r="K19" s="72">
        <v>0.19768391735331411</v>
      </c>
      <c r="L19" s="72">
        <v>0.17731787672941016</v>
      </c>
      <c r="M19" s="72">
        <v>0.17236006697252224</v>
      </c>
      <c r="N19" s="72">
        <v>0.18364814098808535</v>
      </c>
      <c r="O19" s="72">
        <v>0.22152386098678908</v>
      </c>
      <c r="P19" s="72">
        <v>0.22001589862950088</v>
      </c>
      <c r="Q19" s="72">
        <v>0.14514521314784359</v>
      </c>
      <c r="R19" s="72">
        <v>0.20811704451230681</v>
      </c>
      <c r="S19" s="72">
        <v>0.21590817096231907</v>
      </c>
      <c r="T19" s="72">
        <v>0.19953982931666897</v>
      </c>
      <c r="U19" s="72">
        <v>0.19213853168711292</v>
      </c>
      <c r="V19" s="72">
        <v>0.28159543246310209</v>
      </c>
      <c r="W19" s="72">
        <v>0.25456301722860486</v>
      </c>
      <c r="X19" s="72">
        <v>0.334711651516649</v>
      </c>
      <c r="Y19" s="72">
        <v>0.67247799473924541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4.6695840734925582</v>
      </c>
      <c r="D20" s="72">
        <v>4.5786756943229685</v>
      </c>
      <c r="E20" s="72">
        <v>3.9448744572971415</v>
      </c>
      <c r="F20" s="72">
        <v>2.4172384002327854</v>
      </c>
      <c r="G20" s="72">
        <v>4.5298831572518665</v>
      </c>
      <c r="H20" s="72">
        <v>2.4471104237350354</v>
      </c>
      <c r="I20" s="72">
        <v>5.5382129285681998</v>
      </c>
      <c r="J20" s="72">
        <v>6.7075681887565564</v>
      </c>
      <c r="K20" s="72">
        <v>6.405623793848922</v>
      </c>
      <c r="L20" s="72">
        <v>3.5876808246411924</v>
      </c>
      <c r="M20" s="72">
        <v>1.0635533627353848</v>
      </c>
      <c r="N20" s="72">
        <v>1.6729557196818492</v>
      </c>
      <c r="O20" s="72">
        <v>1.5058456144439269</v>
      </c>
      <c r="P20" s="72">
        <v>2.2061565926641657</v>
      </c>
      <c r="Q20" s="72">
        <v>4.6652071859819166</v>
      </c>
      <c r="R20" s="72">
        <v>5.8019500190208744</v>
      </c>
      <c r="S20" s="72">
        <v>6.3757527250952197</v>
      </c>
      <c r="T20" s="72">
        <v>5.6269163107119384</v>
      </c>
      <c r="U20" s="72">
        <v>6.5335674960009991</v>
      </c>
      <c r="V20" s="72">
        <v>6.3317560524664609</v>
      </c>
      <c r="W20" s="72">
        <v>3.4826372262283365</v>
      </c>
      <c r="X20" s="72">
        <v>3.1160908619106897</v>
      </c>
      <c r="Y20" s="72">
        <v>7.6627534896183462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1.7777316019847988</v>
      </c>
      <c r="D21" s="72">
        <v>2.3749966046600521</v>
      </c>
      <c r="E21" s="72">
        <v>2.5288682356440155</v>
      </c>
      <c r="F21" s="72">
        <v>2.3793466704932911</v>
      </c>
      <c r="G21" s="72">
        <v>2.0736442230820908</v>
      </c>
      <c r="H21" s="72">
        <v>1.9040099306401337</v>
      </c>
      <c r="I21" s="72">
        <v>1.949988685806074</v>
      </c>
      <c r="J21" s="72">
        <v>2.8155252747618214</v>
      </c>
      <c r="K21" s="72">
        <v>2.0162126866743697</v>
      </c>
      <c r="L21" s="72">
        <v>2.6745346310446281</v>
      </c>
      <c r="M21" s="72">
        <v>1.3475839113688879</v>
      </c>
      <c r="N21" s="72">
        <v>2.4911575608350693</v>
      </c>
      <c r="O21" s="72">
        <v>1.9225691812122203</v>
      </c>
      <c r="P21" s="72">
        <v>1.8443011034921875</v>
      </c>
      <c r="Q21" s="72">
        <v>1.3210315300485462</v>
      </c>
      <c r="R21" s="72">
        <v>1.6422572911552256</v>
      </c>
      <c r="S21" s="72">
        <v>2.2676009027696638</v>
      </c>
      <c r="T21" s="72">
        <v>2.3996172677826881</v>
      </c>
      <c r="U21" s="72">
        <v>2.6856071775520549</v>
      </c>
      <c r="V21" s="72">
        <v>2.1633070865629889</v>
      </c>
      <c r="W21" s="72">
        <v>2.4201036252619019</v>
      </c>
      <c r="X21" s="72">
        <v>2.00996447958524</v>
      </c>
      <c r="Y21" s="72">
        <v>2.9887933583418391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1.1447927672689946E-2</v>
      </c>
      <c r="D22" s="72">
        <v>1.1793897971949553E-2</v>
      </c>
      <c r="E22" s="72">
        <v>7.0147434575861152E-3</v>
      </c>
      <c r="F22" s="72">
        <v>1.9525143377557608E-2</v>
      </c>
      <c r="G22" s="72">
        <v>6.119737124240459E-2</v>
      </c>
      <c r="H22" s="72">
        <v>6.9958754756755157E-2</v>
      </c>
      <c r="I22" s="72">
        <v>0.18153950707906405</v>
      </c>
      <c r="J22" s="72">
        <v>0.10170149419060553</v>
      </c>
      <c r="K22" s="72">
        <v>0.1796905433833989</v>
      </c>
      <c r="L22" s="72">
        <v>9.3600190672233158E-2</v>
      </c>
      <c r="M22" s="72">
        <v>7.4394775071604441E-2</v>
      </c>
      <c r="N22" s="72">
        <v>0.11499887380035863</v>
      </c>
      <c r="O22" s="72">
        <v>9.1232037806337929E-2</v>
      </c>
      <c r="P22" s="72">
        <v>0.11455671838661428</v>
      </c>
      <c r="Q22" s="72">
        <v>0.1071982123381192</v>
      </c>
      <c r="R22" s="72">
        <v>2.5707133440227986E-2</v>
      </c>
      <c r="S22" s="72">
        <v>0</v>
      </c>
      <c r="T22" s="72">
        <v>0</v>
      </c>
      <c r="U22" s="72">
        <v>0</v>
      </c>
      <c r="V22" s="72">
        <v>9.2451138067990279E-3</v>
      </c>
      <c r="W22" s="72">
        <v>7.3794611462915161E-2</v>
      </c>
      <c r="X22" s="72">
        <v>0.16293264667080307</v>
      </c>
      <c r="Y22" s="72">
        <v>0.31627601698264612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2.7251473509663233</v>
      </c>
      <c r="D25" s="74">
        <v>2.7647850825523919</v>
      </c>
      <c r="E25" s="74">
        <v>2.8351035835771161</v>
      </c>
      <c r="F25" s="74">
        <v>3.2329708940698603</v>
      </c>
      <c r="G25" s="74">
        <v>4.1721432748311846</v>
      </c>
      <c r="H25" s="74">
        <v>4.1549465654247602</v>
      </c>
      <c r="I25" s="74">
        <v>3.2544924884169371</v>
      </c>
      <c r="J25" s="74">
        <v>2.567778798434591</v>
      </c>
      <c r="K25" s="74">
        <v>3.4322014389589501</v>
      </c>
      <c r="L25" s="74">
        <v>2.1604922057182159</v>
      </c>
      <c r="M25" s="74">
        <v>2.1890824022770432</v>
      </c>
      <c r="N25" s="74">
        <v>2.8838614379863339</v>
      </c>
      <c r="O25" s="74">
        <v>2.2134489750853295</v>
      </c>
      <c r="P25" s="74">
        <v>2.1573219390489724</v>
      </c>
      <c r="Q25" s="74">
        <v>1.1661366614763455</v>
      </c>
      <c r="R25" s="74">
        <v>1.1782099400405674</v>
      </c>
      <c r="S25" s="74">
        <v>1.7037610162674077</v>
      </c>
      <c r="T25" s="74">
        <v>1.7347392298852613</v>
      </c>
      <c r="U25" s="74">
        <v>2.3382207799289012</v>
      </c>
      <c r="V25" s="74">
        <v>2.9136236245216378</v>
      </c>
      <c r="W25" s="74">
        <v>2.7261697641187514</v>
      </c>
      <c r="X25" s="74">
        <v>2.3147540194888325</v>
      </c>
      <c r="Y25" s="74">
        <v>3.9414311032114688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6.8233250960044352E-3</v>
      </c>
      <c r="D26" s="77">
        <v>2.2403830969898449E-2</v>
      </c>
      <c r="E26" s="77">
        <v>2.4371420448515618E-2</v>
      </c>
      <c r="F26" s="77">
        <v>2.8194169891175794E-2</v>
      </c>
      <c r="G26" s="77">
        <v>8.4772878312192435E-2</v>
      </c>
      <c r="H26" s="77">
        <v>6.7793154889319529E-2</v>
      </c>
      <c r="I26" s="77">
        <v>0.36030625386183618</v>
      </c>
      <c r="J26" s="77">
        <v>0.76195966420313699</v>
      </c>
      <c r="K26" s="77">
        <v>0.89085282045688818</v>
      </c>
      <c r="L26" s="77">
        <v>0.6423770011691663</v>
      </c>
      <c r="M26" s="77">
        <v>0.26008502623362051</v>
      </c>
      <c r="N26" s="77">
        <v>0.26019366568654584</v>
      </c>
      <c r="O26" s="77">
        <v>0.39770618781705058</v>
      </c>
      <c r="P26" s="77">
        <v>0.46446568436827168</v>
      </c>
      <c r="Q26" s="77">
        <v>0.35590590834995373</v>
      </c>
      <c r="R26" s="77">
        <v>0.33386526522219795</v>
      </c>
      <c r="S26" s="77">
        <v>0.40132930094703634</v>
      </c>
      <c r="T26" s="77">
        <v>0.37912175253972447</v>
      </c>
      <c r="U26" s="77">
        <v>0.34392579740250995</v>
      </c>
      <c r="V26" s="77">
        <v>0.4544900271500627</v>
      </c>
      <c r="W26" s="77">
        <v>0.51438440456575274</v>
      </c>
      <c r="X26" s="77">
        <v>0.52543810605061658</v>
      </c>
      <c r="Y26" s="77">
        <v>0.73036262041055566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1.6940406271211377</v>
      </c>
      <c r="D27" s="69">
        <f t="shared" si="10"/>
        <v>1.8226177827168235</v>
      </c>
      <c r="E27" s="69">
        <f t="shared" si="10"/>
        <v>1.8389019573332941</v>
      </c>
      <c r="F27" s="69">
        <f t="shared" si="10"/>
        <v>1.5755163835844501</v>
      </c>
      <c r="G27" s="69">
        <f t="shared" si="10"/>
        <v>2.1961882826903318</v>
      </c>
      <c r="H27" s="69">
        <f t="shared" si="10"/>
        <v>1.7489762845541681</v>
      </c>
      <c r="I27" s="69">
        <f t="shared" si="10"/>
        <v>2.448787152216148</v>
      </c>
      <c r="J27" s="69">
        <f t="shared" si="10"/>
        <v>2.655679200924113</v>
      </c>
      <c r="K27" s="69">
        <f t="shared" si="10"/>
        <v>2.5298103857660577</v>
      </c>
      <c r="L27" s="69">
        <f t="shared" si="10"/>
        <v>1.79165889649188</v>
      </c>
      <c r="M27" s="69">
        <f t="shared" si="10"/>
        <v>0.99385334556177618</v>
      </c>
      <c r="N27" s="69">
        <f t="shared" si="10"/>
        <v>1.407059932771858</v>
      </c>
      <c r="O27" s="69">
        <f t="shared" si="10"/>
        <v>1.1548539649927925</v>
      </c>
      <c r="P27" s="69">
        <f t="shared" si="10"/>
        <v>1.2384917425168112</v>
      </c>
      <c r="Q27" s="69">
        <f t="shared" si="10"/>
        <v>1.3634270537548343</v>
      </c>
      <c r="R27" s="69">
        <f t="shared" ref="R27:V27" si="11">SUM(R28:R32)</f>
        <v>1.5527450562361618</v>
      </c>
      <c r="S27" s="69">
        <f t="shared" si="11"/>
        <v>1.8082038864954253</v>
      </c>
      <c r="T27" s="69">
        <f t="shared" si="11"/>
        <v>1.6971797004720444</v>
      </c>
      <c r="U27" s="69">
        <f t="shared" si="11"/>
        <v>1.9863618061674606</v>
      </c>
      <c r="V27" s="69">
        <f t="shared" si="11"/>
        <v>1.9911130520189828</v>
      </c>
      <c r="W27" s="69">
        <f t="shared" ref="W27:Y27" si="12">SUM(W28:W32)</f>
        <v>1.6774721213874595</v>
      </c>
      <c r="X27" s="69">
        <f t="shared" si="12"/>
        <v>1.5129585182783893</v>
      </c>
      <c r="Y27" s="69">
        <f t="shared" si="12"/>
        <v>2.9493307190429339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1.7903834103788336E-2</v>
      </c>
      <c r="D29" s="72">
        <v>1.848912604915853E-2</v>
      </c>
      <c r="E29" s="72">
        <v>1.8794687700607389E-2</v>
      </c>
      <c r="F29" s="72">
        <v>1.6404542080392319E-2</v>
      </c>
      <c r="G29" s="72">
        <v>2.5692501853282906E-2</v>
      </c>
      <c r="H29" s="72">
        <v>2.0394088166980344E-2</v>
      </c>
      <c r="I29" s="72">
        <v>2.5784396232891395E-2</v>
      </c>
      <c r="J29" s="72">
        <v>2.5896932917356921E-2</v>
      </c>
      <c r="K29" s="72">
        <v>2.4928338369545642E-2</v>
      </c>
      <c r="L29" s="72">
        <v>2.0229933188286243E-2</v>
      </c>
      <c r="M29" s="72">
        <v>1.3112142085173074E-2</v>
      </c>
      <c r="N29" s="72">
        <v>1.6333202751279828E-2</v>
      </c>
      <c r="O29" s="72">
        <v>1.3958207056711577E-2</v>
      </c>
      <c r="P29" s="72">
        <v>1.3612396067135222E-2</v>
      </c>
      <c r="Q29" s="72">
        <v>1.7448469085699733E-2</v>
      </c>
      <c r="R29" s="72">
        <v>3.1235680297852376E-2</v>
      </c>
      <c r="S29" s="72">
        <v>3.0475843581144458E-2</v>
      </c>
      <c r="T29" s="72">
        <v>2.3297256070467835E-2</v>
      </c>
      <c r="U29" s="72">
        <v>2.3991597733144868E-2</v>
      </c>
      <c r="V29" s="72">
        <v>2.6464632658795478E-2</v>
      </c>
      <c r="W29" s="72">
        <v>2.2653795108724568E-2</v>
      </c>
      <c r="X29" s="72">
        <v>2.2422650725885125E-2</v>
      </c>
      <c r="Y29" s="72">
        <v>6.1300292761445004E-2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0.18352298111482276</v>
      </c>
      <c r="D30" s="72">
        <v>0.27050707239171634</v>
      </c>
      <c r="E30" s="72">
        <v>0.30825209802440168</v>
      </c>
      <c r="F30" s="72">
        <v>0.28020290979148016</v>
      </c>
      <c r="G30" s="72">
        <v>0.23838893347462384</v>
      </c>
      <c r="H30" s="72">
        <v>0.22513726138480183</v>
      </c>
      <c r="I30" s="72">
        <v>0.25204940636537188</v>
      </c>
      <c r="J30" s="72">
        <v>0.37109642628674244</v>
      </c>
      <c r="K30" s="72">
        <v>0.28519132014279541</v>
      </c>
      <c r="L30" s="72">
        <v>0.32249052178452137</v>
      </c>
      <c r="M30" s="72">
        <v>0.17380829507998424</v>
      </c>
      <c r="N30" s="72">
        <v>0.21419765024274112</v>
      </c>
      <c r="O30" s="72">
        <v>0.1879571606721841</v>
      </c>
      <c r="P30" s="72">
        <v>0.17816933496553908</v>
      </c>
      <c r="Q30" s="72">
        <v>0.17798682237595864</v>
      </c>
      <c r="R30" s="72">
        <v>0.21817162704911802</v>
      </c>
      <c r="S30" s="72">
        <v>0.28145267902059656</v>
      </c>
      <c r="T30" s="72">
        <v>0.25225970648298607</v>
      </c>
      <c r="U30" s="72">
        <v>0.25878876876050722</v>
      </c>
      <c r="V30" s="72">
        <v>0.19827261780069647</v>
      </c>
      <c r="W30" s="72">
        <v>0.22238460031207338</v>
      </c>
      <c r="X30" s="72">
        <v>0.25096413312662846</v>
      </c>
      <c r="Y30" s="72">
        <v>0.28266158224386595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1.4926138119025265</v>
      </c>
      <c r="D32" s="77">
        <v>1.5336215842759486</v>
      </c>
      <c r="E32" s="77">
        <v>1.5118551716082851</v>
      </c>
      <c r="F32" s="77">
        <v>1.2789089317125777</v>
      </c>
      <c r="G32" s="77">
        <v>1.9321068473624252</v>
      </c>
      <c r="H32" s="77">
        <v>1.503444935002386</v>
      </c>
      <c r="I32" s="77">
        <v>2.1709533496178848</v>
      </c>
      <c r="J32" s="77">
        <v>2.2586858417200135</v>
      </c>
      <c r="K32" s="77">
        <v>2.2196907272537167</v>
      </c>
      <c r="L32" s="77">
        <v>1.4489384415190725</v>
      </c>
      <c r="M32" s="77">
        <v>0.8069329083966188</v>
      </c>
      <c r="N32" s="77">
        <v>1.1765290797778372</v>
      </c>
      <c r="O32" s="77">
        <v>0.95293859726389674</v>
      </c>
      <c r="P32" s="77">
        <v>1.0467100114841368</v>
      </c>
      <c r="Q32" s="77">
        <v>1.1679917622931759</v>
      </c>
      <c r="R32" s="77">
        <v>1.3033377488891913</v>
      </c>
      <c r="S32" s="77">
        <v>1.4962753638936843</v>
      </c>
      <c r="T32" s="77">
        <v>1.4216227379185904</v>
      </c>
      <c r="U32" s="77">
        <v>1.7035814396738085</v>
      </c>
      <c r="V32" s="77">
        <v>1.7663758015594908</v>
      </c>
      <c r="W32" s="77">
        <v>1.4324337259666615</v>
      </c>
      <c r="X32" s="77">
        <v>1.2395717344258759</v>
      </c>
      <c r="Y32" s="77">
        <v>2.6053688440376228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0.54867916523836135</v>
      </c>
      <c r="D3" s="66">
        <f>IF(RES_hh_tes_in!D3=0,"",RES_hh_tes_in!D3/RES_hh_fec_in!D3)</f>
        <v>0.55615059183432736</v>
      </c>
      <c r="E3" s="66">
        <f>IF(RES_hh_tes_in!E3=0,"",RES_hh_tes_in!E3/RES_hh_fec_in!E3)</f>
        <v>0.56812373019516771</v>
      </c>
      <c r="F3" s="66">
        <f>IF(RES_hh_tes_in!F3=0,"",RES_hh_tes_in!F3/RES_hh_fec_in!F3)</f>
        <v>0.59039535867082127</v>
      </c>
      <c r="G3" s="66">
        <f>IF(RES_hh_tes_in!G3=0,"",RES_hh_tes_in!G3/RES_hh_fec_in!G3)</f>
        <v>0.58812023065566965</v>
      </c>
      <c r="H3" s="66">
        <f>IF(RES_hh_tes_in!H3=0,"",RES_hh_tes_in!H3/RES_hh_fec_in!H3)</f>
        <v>0.61080139631273955</v>
      </c>
      <c r="I3" s="66">
        <f>IF(RES_hh_tes_in!I3=0,"",RES_hh_tes_in!I3/RES_hh_fec_in!I3)</f>
        <v>0.60012017044101162</v>
      </c>
      <c r="J3" s="66">
        <f>IF(RES_hh_tes_in!J3=0,"",RES_hh_tes_in!J3/RES_hh_fec_in!J3)</f>
        <v>0.60144434505638278</v>
      </c>
      <c r="K3" s="66">
        <f>IF(RES_hh_tes_in!K3=0,"",RES_hh_tes_in!K3/RES_hh_fec_in!K3)</f>
        <v>0.61360714024491747</v>
      </c>
      <c r="L3" s="66">
        <f>IF(RES_hh_tes_in!L3=0,"",RES_hh_tes_in!L3/RES_hh_fec_in!L3)</f>
        <v>0.62648710734708857</v>
      </c>
      <c r="M3" s="66">
        <f>IF(RES_hh_tes_in!M3=0,"",RES_hh_tes_in!M3/RES_hh_fec_in!M3)</f>
        <v>0.67355094509272895</v>
      </c>
      <c r="N3" s="66">
        <f>IF(RES_hh_tes_in!N3=0,"",RES_hh_tes_in!N3/RES_hh_fec_in!N3)</f>
        <v>0.68297109827214308</v>
      </c>
      <c r="O3" s="66">
        <f>IF(RES_hh_tes_in!O3=0,"",RES_hh_tes_in!O3/RES_hh_fec_in!O3)</f>
        <v>0.70527903765295297</v>
      </c>
      <c r="P3" s="66">
        <f>IF(RES_hh_tes_in!P3=0,"",RES_hh_tes_in!P3/RES_hh_fec_in!P3)</f>
        <v>0.74155504309160136</v>
      </c>
      <c r="Q3" s="66">
        <f>IF(RES_hh_tes_in!Q3=0,"",RES_hh_tes_in!Q3/RES_hh_fec_in!Q3)</f>
        <v>0.7435715808447233</v>
      </c>
      <c r="R3" s="66">
        <f>IF(RES_hh_tes_in!R3=0,"",RES_hh_tes_in!R3/RES_hh_fec_in!R3)</f>
        <v>0.75371996716693546</v>
      </c>
      <c r="S3" s="66">
        <f>IF(RES_hh_tes_in!S3=0,"",RES_hh_tes_in!S3/RES_hh_fec_in!S3)</f>
        <v>0.76784147083039012</v>
      </c>
      <c r="T3" s="66">
        <f>IF(RES_hh_tes_in!T3=0,"",RES_hh_tes_in!T3/RES_hh_fec_in!T3)</f>
        <v>0.77735170351483029</v>
      </c>
      <c r="U3" s="66">
        <f>IF(RES_hh_tes_in!U3=0,"",RES_hh_tes_in!U3/RES_hh_fec_in!U3)</f>
        <v>0.79353846551841623</v>
      </c>
      <c r="V3" s="66">
        <f>IF(RES_hh_tes_in!V3=0,"",RES_hh_tes_in!V3/RES_hh_fec_in!V3)</f>
        <v>0.81059402028366934</v>
      </c>
      <c r="W3" s="66">
        <f>IF(RES_hh_tes_in!W3=0,"",RES_hh_tes_in!W3/RES_hh_fec_in!W3)</f>
        <v>0.85737065136823276</v>
      </c>
      <c r="X3" s="66">
        <f>IF(RES_hh_tes_in!X3=0,"",RES_hh_tes_in!X3/RES_hh_fec_in!X3)</f>
        <v>0.8933572024317199</v>
      </c>
      <c r="Y3" s="66">
        <f>IF(RES_hh_tes_in!Y3=0,"",RES_hh_tes_in!Y3/RES_hh_fec_in!Y3)</f>
        <v>0.85740249434981752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0.53863560260829213</v>
      </c>
      <c r="D4" s="70">
        <f>IF(RES_hh_tes_in!D4=0,"",RES_hh_tes_in!D4/RES_hh_fec_in!D4)</f>
        <v>0.54637233210697822</v>
      </c>
      <c r="E4" s="70">
        <f>IF(RES_hh_tes_in!E4=0,"",RES_hh_tes_in!E4/RES_hh_fec_in!E4)</f>
        <v>0.56003453292096417</v>
      </c>
      <c r="F4" s="70">
        <f>IF(RES_hh_tes_in!F4=0,"",RES_hh_tes_in!F4/RES_hh_fec_in!F4)</f>
        <v>0.58347328589684988</v>
      </c>
      <c r="G4" s="70">
        <f>IF(RES_hh_tes_in!G4=0,"",RES_hh_tes_in!G4/RES_hh_fec_in!G4)</f>
        <v>0.58152788501970609</v>
      </c>
      <c r="H4" s="70">
        <f>IF(RES_hh_tes_in!H4=0,"",RES_hh_tes_in!H4/RES_hh_fec_in!H4)</f>
        <v>0.60522977369636588</v>
      </c>
      <c r="I4" s="70">
        <f>IF(RES_hh_tes_in!I4=0,"",RES_hh_tes_in!I4/RES_hh_fec_in!I4)</f>
        <v>0.59347590906026748</v>
      </c>
      <c r="J4" s="70">
        <f>IF(RES_hh_tes_in!J4=0,"",RES_hh_tes_in!J4/RES_hh_fec_in!J4)</f>
        <v>0.59469689162235517</v>
      </c>
      <c r="K4" s="70">
        <f>IF(RES_hh_tes_in!K4=0,"",RES_hh_tes_in!K4/RES_hh_fec_in!K4)</f>
        <v>0.6067521893625204</v>
      </c>
      <c r="L4" s="70">
        <f>IF(RES_hh_tes_in!L4=0,"",RES_hh_tes_in!L4/RES_hh_fec_in!L4)</f>
        <v>0.62009449517500392</v>
      </c>
      <c r="M4" s="70">
        <f>IF(RES_hh_tes_in!M4=0,"",RES_hh_tes_in!M4/RES_hh_fec_in!M4)</f>
        <v>0.67141739733221761</v>
      </c>
      <c r="N4" s="70">
        <f>IF(RES_hh_tes_in!N4=0,"",RES_hh_tes_in!N4/RES_hh_fec_in!N4)</f>
        <v>0.68084562193898501</v>
      </c>
      <c r="O4" s="70">
        <f>IF(RES_hh_tes_in!O4=0,"",RES_hh_tes_in!O4/RES_hh_fec_in!O4)</f>
        <v>0.70366691719188268</v>
      </c>
      <c r="P4" s="70">
        <f>IF(RES_hh_tes_in!P4=0,"",RES_hh_tes_in!P4/RES_hh_fec_in!P4)</f>
        <v>0.74608600233593325</v>
      </c>
      <c r="Q4" s="70">
        <f>IF(RES_hh_tes_in!Q4=0,"",RES_hh_tes_in!Q4/RES_hh_fec_in!Q4)</f>
        <v>0.74779056372000818</v>
      </c>
      <c r="R4" s="70">
        <f>IF(RES_hh_tes_in!R4=0,"",RES_hh_tes_in!R4/RES_hh_fec_in!R4)</f>
        <v>0.75675498160570076</v>
      </c>
      <c r="S4" s="70">
        <f>IF(RES_hh_tes_in!S4=0,"",RES_hh_tes_in!S4/RES_hh_fec_in!S4)</f>
        <v>0.76964449727661166</v>
      </c>
      <c r="T4" s="70">
        <f>IF(RES_hh_tes_in!T4=0,"",RES_hh_tes_in!T4/RES_hh_fec_in!T4)</f>
        <v>0.77625993832967111</v>
      </c>
      <c r="U4" s="70">
        <f>IF(RES_hh_tes_in!U4=0,"",RES_hh_tes_in!U4/RES_hh_fec_in!U4)</f>
        <v>0.79435560477995915</v>
      </c>
      <c r="V4" s="70">
        <f>IF(RES_hh_tes_in!V4=0,"",RES_hh_tes_in!V4/RES_hh_fec_in!V4)</f>
        <v>0.81272337090777658</v>
      </c>
      <c r="W4" s="70">
        <f>IF(RES_hh_tes_in!W4=0,"",RES_hh_tes_in!W4/RES_hh_fec_in!W4)</f>
        <v>0.87808061650491154</v>
      </c>
      <c r="X4" s="70">
        <f>IF(RES_hh_tes_in!X4=0,"",RES_hh_tes_in!X4/RES_hh_fec_in!X4)</f>
        <v>0.94351183744980294</v>
      </c>
      <c r="Y4" s="70">
        <f>IF(RES_hh_tes_in!Y4=0,"",RES_hh_tes_in!Y4/RES_hh_fec_in!Y4)</f>
        <v>0.88815288831026551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0.64172748244256328</v>
      </c>
      <c r="D5" s="78">
        <f>IF(RES_hh_tes_in!D5=0,"",RES_hh_tes_in!D5/RES_hh_fec_in!D5)</f>
        <v>0.64702144032296482</v>
      </c>
      <c r="E5" s="78">
        <f>IF(RES_hh_tes_in!E5=0,"",RES_hh_tes_in!E5/RES_hh_fec_in!E5)</f>
        <v>0.65255974480208523</v>
      </c>
      <c r="F5" s="78">
        <f>IF(RES_hh_tes_in!F5=0,"",RES_hh_tes_in!F5/RES_hh_fec_in!F5)</f>
        <v>0.65828170570393496</v>
      </c>
      <c r="G5" s="78">
        <f>IF(RES_hh_tes_in!G5=0,"",RES_hh_tes_in!G5/RES_hh_fec_in!G5)</f>
        <v>0.66421997257859522</v>
      </c>
      <c r="H5" s="78">
        <f>IF(RES_hh_tes_in!H5=0,"",RES_hh_tes_in!H5/RES_hh_fec_in!H5)</f>
        <v>0.67035505306491838</v>
      </c>
      <c r="I5" s="78">
        <f>IF(RES_hh_tes_in!I5=0,"",RES_hh_tes_in!I5/RES_hh_fec_in!I5)</f>
        <v>0.67667934943135444</v>
      </c>
      <c r="J5" s="78">
        <f>IF(RES_hh_tes_in!J5=0,"",RES_hh_tes_in!J5/RES_hh_fec_in!J5)</f>
        <v>0.68319760535805707</v>
      </c>
      <c r="K5" s="78">
        <f>IF(RES_hh_tes_in!K5=0,"",RES_hh_tes_in!K5/RES_hh_fec_in!K5)</f>
        <v>0.68989455082229245</v>
      </c>
      <c r="L5" s="78">
        <f>IF(RES_hh_tes_in!L5=0,"",RES_hh_tes_in!L5/RES_hh_fec_in!L5)</f>
        <v>0.69673238565051288</v>
      </c>
      <c r="M5" s="78">
        <f>IF(RES_hh_tes_in!M5=0,"",RES_hh_tes_in!M5/RES_hh_fec_in!M5)</f>
        <v>0.70355494280703834</v>
      </c>
      <c r="N5" s="78">
        <f>IF(RES_hh_tes_in!N5=0,"",RES_hh_tes_in!N5/RES_hh_fec_in!N5)</f>
        <v>0.70992799196420731</v>
      </c>
      <c r="O5" s="78">
        <f>IF(RES_hh_tes_in!O5=0,"",RES_hh_tes_in!O5/RES_hh_fec_in!O5)</f>
        <v>0.71562178797578391</v>
      </c>
      <c r="P5" s="78">
        <f>IF(RES_hh_tes_in!P5=0,"",RES_hh_tes_in!P5/RES_hh_fec_in!P5)</f>
        <v>0.72129117957695366</v>
      </c>
      <c r="Q5" s="78">
        <f>IF(RES_hh_tes_in!Q5=0,"",RES_hh_tes_in!Q5/RES_hh_fec_in!Q5)</f>
        <v>0.73052773728467568</v>
      </c>
      <c r="R5" s="78">
        <f>IF(RES_hh_tes_in!R5=0,"",RES_hh_tes_in!R5/RES_hh_fec_in!R5)</f>
        <v>0.74853858288569008</v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>
        <f>IF(RES_hh_tes_in!U5=0,"",RES_hh_tes_in!U5/RES_hh_fec_in!U5)</f>
        <v>0.81951866594051126</v>
      </c>
      <c r="V5" s="78">
        <f>IF(RES_hh_tes_in!V5=0,"",RES_hh_tes_in!V5/RES_hh_fec_in!V5)</f>
        <v>0.83755734436524376</v>
      </c>
      <c r="W5" s="78">
        <f>IF(RES_hh_tes_in!W5=0,"",RES_hh_tes_in!W5/RES_hh_fec_in!W5)</f>
        <v>0.85028018484695</v>
      </c>
      <c r="X5" s="78">
        <f>IF(RES_hh_tes_in!X5=0,"",RES_hh_tes_in!X5/RES_hh_fec_in!X5)</f>
        <v>0.85590529508222313</v>
      </c>
      <c r="Y5" s="78">
        <f>IF(RES_hh_tes_in!Y5=0,"",RES_hh_tes_in!Y5/RES_hh_fec_in!Y5)</f>
        <v>0.86060072234330209</v>
      </c>
      <c r="DA5" s="89" t="s">
        <v>723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0.52404689182561293</v>
      </c>
      <c r="D6" s="78">
        <f>IF(RES_hh_tes_in!D6=0,"",RES_hh_tes_in!D6/RES_hh_fec_in!D6)</f>
        <v>0.52932545623667249</v>
      </c>
      <c r="E6" s="78">
        <f>IF(RES_hh_tes_in!E6=0,"",RES_hh_tes_in!E6/RES_hh_fec_in!E6)</f>
        <v>0.53488502691634221</v>
      </c>
      <c r="F6" s="78">
        <f>IF(RES_hh_tes_in!F6=0,"",RES_hh_tes_in!F6/RES_hh_fec_in!F6)</f>
        <v>0.54041422282169493</v>
      </c>
      <c r="G6" s="78">
        <f>IF(RES_hh_tes_in!G6=0,"",RES_hh_tes_in!G6/RES_hh_fec_in!G6)</f>
        <v>0.54619070842329309</v>
      </c>
      <c r="H6" s="78">
        <f>IF(RES_hh_tes_in!H6=0,"",RES_hh_tes_in!H6/RES_hh_fec_in!H6)</f>
        <v>0.55217683116613803</v>
      </c>
      <c r="I6" s="78">
        <f>IF(RES_hh_tes_in!I6=0,"",RES_hh_tes_in!I6/RES_hh_fec_in!I6)</f>
        <v>0.55843721440449456</v>
      </c>
      <c r="J6" s="78">
        <f>IF(RES_hh_tes_in!J6=0,"",RES_hh_tes_in!J6/RES_hh_fec_in!J6)</f>
        <v>0.56524510619105017</v>
      </c>
      <c r="K6" s="78">
        <f>IF(RES_hh_tes_in!K6=0,"",RES_hh_tes_in!K6/RES_hh_fec_in!K6)</f>
        <v>0.57282766898006143</v>
      </c>
      <c r="L6" s="78">
        <f>IF(RES_hh_tes_in!L6=0,"",RES_hh_tes_in!L6/RES_hh_fec_in!L6)</f>
        <v>0.58123638688944335</v>
      </c>
      <c r="M6" s="78">
        <f>IF(RES_hh_tes_in!M6=0,"",RES_hh_tes_in!M6/RES_hh_fec_in!M6)</f>
        <v>0.59645097441488248</v>
      </c>
      <c r="N6" s="78">
        <f>IF(RES_hh_tes_in!N6=0,"",RES_hh_tes_in!N6/RES_hh_fec_in!N6)</f>
        <v>0.62026100901443648</v>
      </c>
      <c r="O6" s="78">
        <f>IF(RES_hh_tes_in!O6=0,"",RES_hh_tes_in!O6/RES_hh_fec_in!O6)</f>
        <v>0.65357736141782563</v>
      </c>
      <c r="P6" s="78">
        <f>IF(RES_hh_tes_in!P6=0,"",RES_hh_tes_in!P6/RES_hh_fec_in!P6)</f>
        <v>0.6919729295670427</v>
      </c>
      <c r="Q6" s="78">
        <f>IF(RES_hh_tes_in!Q6=0,"",RES_hh_tes_in!Q6/RES_hh_fec_in!Q6)</f>
        <v>0.72263224595406028</v>
      </c>
      <c r="R6" s="78">
        <f>IF(RES_hh_tes_in!R6=0,"",RES_hh_tes_in!R6/RES_hh_fec_in!R6)</f>
        <v>0.73423199420671936</v>
      </c>
      <c r="S6" s="78">
        <f>IF(RES_hh_tes_in!S6=0,"",RES_hh_tes_in!S6/RES_hh_fec_in!S6)</f>
        <v>0.73956343114561407</v>
      </c>
      <c r="T6" s="78">
        <f>IF(RES_hh_tes_in!T6=0,"",RES_hh_tes_in!T6/RES_hh_fec_in!T6)</f>
        <v>0.74125405721044701</v>
      </c>
      <c r="U6" s="78">
        <f>IF(RES_hh_tes_in!U6=0,"",RES_hh_tes_in!U6/RES_hh_fec_in!U6)</f>
        <v>0.74182199382138081</v>
      </c>
      <c r="V6" s="78">
        <f>IF(RES_hh_tes_in!V6=0,"",RES_hh_tes_in!V6/RES_hh_fec_in!V6)</f>
        <v>0.74370662889925887</v>
      </c>
      <c r="W6" s="78">
        <f>IF(RES_hh_tes_in!W6=0,"",RES_hh_tes_in!W6/RES_hh_fec_in!W6)</f>
        <v>0.74660840823653962</v>
      </c>
      <c r="X6" s="78">
        <f>IF(RES_hh_tes_in!X6=0,"",RES_hh_tes_in!X6/RES_hh_fec_in!X6)</f>
        <v>0.7487244998910072</v>
      </c>
      <c r="Y6" s="78">
        <f>IF(RES_hh_tes_in!Y6=0,"",RES_hh_tes_in!Y6/RES_hh_fec_in!Y6)</f>
        <v>0.7505511881592063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0.49830157526530378</v>
      </c>
      <c r="D7" s="78">
        <f>IF(RES_hh_tes_in!D7=0,"",RES_hh_tes_in!D7/RES_hh_fec_in!D7)</f>
        <v>0.50350570529917482</v>
      </c>
      <c r="E7" s="78">
        <f>IF(RES_hh_tes_in!E7=0,"",RES_hh_tes_in!E7/RES_hh_fec_in!E7)</f>
        <v>0.50898687906090412</v>
      </c>
      <c r="F7" s="78">
        <f>IF(RES_hh_tes_in!F7=0,"",RES_hh_tes_in!F7/RES_hh_fec_in!F7)</f>
        <v>0.5144381063707224</v>
      </c>
      <c r="G7" s="78">
        <f>IF(RES_hh_tes_in!G7=0,"",RES_hh_tes_in!G7/RES_hh_fec_in!G7)</f>
        <v>0.5201331362819831</v>
      </c>
      <c r="H7" s="78">
        <f>IF(RES_hh_tes_in!H7=0,"",RES_hh_tes_in!H7/RES_hh_fec_in!H7)</f>
        <v>0.52603484718792692</v>
      </c>
      <c r="I7" s="78">
        <f>IF(RES_hh_tes_in!I7=0,"",RES_hh_tes_in!I7/RES_hh_fec_in!I7)</f>
        <v>0.53220695117249017</v>
      </c>
      <c r="J7" s="78">
        <f>IF(RES_hh_tes_in!J7=0,"",RES_hh_tes_in!J7/RES_hh_fec_in!J7)</f>
        <v>0.53891884314818084</v>
      </c>
      <c r="K7" s="78">
        <f>IF(RES_hh_tes_in!K7=0,"",RES_hh_tes_in!K7/RES_hh_fec_in!K7)</f>
        <v>0.5463944822938035</v>
      </c>
      <c r="L7" s="78">
        <f>IF(RES_hh_tes_in!L7=0,"",RES_hh_tes_in!L7/RES_hh_fec_in!L7)</f>
        <v>0.55468462673665209</v>
      </c>
      <c r="M7" s="78">
        <f>IF(RES_hh_tes_in!M7=0,"",RES_hh_tes_in!M7/RES_hh_fec_in!M7)</f>
        <v>0.56968466949983287</v>
      </c>
      <c r="N7" s="78">
        <f>IF(RES_hh_tes_in!N7=0,"",RES_hh_tes_in!N7/RES_hh_fec_in!N7)</f>
        <v>0.59315895275522568</v>
      </c>
      <c r="O7" s="78">
        <f>IF(RES_hh_tes_in!O7=0,"",RES_hh_tes_in!O7/RES_hh_fec_in!O7)</f>
        <v>0.62600550281308609</v>
      </c>
      <c r="P7" s="78">
        <f>IF(RES_hh_tes_in!P7=0,"",RES_hh_tes_in!P7/RES_hh_fec_in!P7)</f>
        <v>0.66385964530573682</v>
      </c>
      <c r="Q7" s="78">
        <f>IF(RES_hh_tes_in!Q7=0,"",RES_hh_tes_in!Q7/RES_hh_fec_in!Q7)</f>
        <v>0.69408662688681544</v>
      </c>
      <c r="R7" s="78">
        <f>IF(RES_hh_tes_in!R7=0,"",RES_hh_tes_in!R7/RES_hh_fec_in!R7)</f>
        <v>0.70560239196488883</v>
      </c>
      <c r="S7" s="78">
        <f>IF(RES_hh_tes_in!S7=0,"",RES_hh_tes_in!S7/RES_hh_fec_in!S7)</f>
        <v>0.71102276763274475</v>
      </c>
      <c r="T7" s="78">
        <f>IF(RES_hh_tes_in!T7=0,"",RES_hh_tes_in!T7/RES_hh_fec_in!T7)</f>
        <v>0.71282204881680178</v>
      </c>
      <c r="U7" s="78">
        <f>IF(RES_hh_tes_in!U7=0,"",RES_hh_tes_in!U7/RES_hh_fec_in!U7)</f>
        <v>0.71334939999903346</v>
      </c>
      <c r="V7" s="78">
        <f>IF(RES_hh_tes_in!V7=0,"",RES_hh_tes_in!V7/RES_hh_fec_in!V7)</f>
        <v>0.71486383460651648</v>
      </c>
      <c r="W7" s="78">
        <f>IF(RES_hh_tes_in!W7=0,"",RES_hh_tes_in!W7/RES_hh_fec_in!W7)</f>
        <v>0.71695938131086911</v>
      </c>
      <c r="X7" s="78">
        <f>IF(RES_hh_tes_in!X7=0,"",RES_hh_tes_in!X7/RES_hh_fec_in!X7)</f>
        <v>0.71811304644894669</v>
      </c>
      <c r="Y7" s="78">
        <f>IF(RES_hh_tes_in!Y7=0,"",RES_hh_tes_in!Y7/RES_hh_fec_in!Y7)</f>
        <v>0.71885238797652518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0.54370447331218019</v>
      </c>
      <c r="D8" s="78">
        <f>IF(RES_hh_tes_in!D8=0,"",RES_hh_tes_in!D8/RES_hh_fec_in!D8)</f>
        <v>0.54909100304080016</v>
      </c>
      <c r="E8" s="78">
        <f>IF(RES_hh_tes_in!E8=0,"",RES_hh_tes_in!E8/RES_hh_fec_in!E8)</f>
        <v>0.55481722437464365</v>
      </c>
      <c r="F8" s="78">
        <f>IF(RES_hh_tes_in!F8=0,"",RES_hh_tes_in!F8/RES_hh_fec_in!F8)</f>
        <v>0.56052261445811669</v>
      </c>
      <c r="G8" s="78">
        <f>IF(RES_hh_tes_in!G8=0,"",RES_hh_tes_in!G8/RES_hh_fec_in!G8)</f>
        <v>0.56653224465413421</v>
      </c>
      <c r="H8" s="78">
        <f>IF(RES_hh_tes_in!H8=0,"",RES_hh_tes_in!H8/RES_hh_fec_in!H8)</f>
        <v>0.57280458240085308</v>
      </c>
      <c r="I8" s="78">
        <f>IF(RES_hh_tes_in!I8=0,"",RES_hh_tes_in!I8/RES_hh_fec_in!I8)</f>
        <v>0.57941789198214988</v>
      </c>
      <c r="J8" s="78">
        <f>IF(RES_hh_tes_in!J8=0,"",RES_hh_tes_in!J8/RES_hh_fec_in!J8)</f>
        <v>0.58669685159298868</v>
      </c>
      <c r="K8" s="78">
        <f>IF(RES_hh_tes_in!K8=0,"",RES_hh_tes_in!K8/RES_hh_fec_in!K8)</f>
        <v>0.59491488046430574</v>
      </c>
      <c r="L8" s="78">
        <f>IF(RES_hh_tes_in!L8=0,"",RES_hh_tes_in!L8/RES_hh_fec_in!L8)</f>
        <v>0.60414031114924804</v>
      </c>
      <c r="M8" s="78">
        <f>IF(RES_hh_tes_in!M8=0,"",RES_hh_tes_in!M8/RES_hh_fec_in!M8)</f>
        <v>0.62121051262184213</v>
      </c>
      <c r="N8" s="78">
        <f>IF(RES_hh_tes_in!N8=0,"",RES_hh_tes_in!N8/RES_hh_fec_in!N8)</f>
        <v>0.64825327493809259</v>
      </c>
      <c r="O8" s="78">
        <f>IF(RES_hh_tes_in!O8=0,"",RES_hh_tes_in!O8/RES_hh_fec_in!O8)</f>
        <v>0.68668855838024834</v>
      </c>
      <c r="P8" s="78">
        <f>IF(RES_hh_tes_in!P8=0,"",RES_hh_tes_in!P8/RES_hh_fec_in!P8)</f>
        <v>0.73196747555571573</v>
      </c>
      <c r="Q8" s="78">
        <f>IF(RES_hh_tes_in!Q8=0,"",RES_hh_tes_in!Q8/RES_hh_fec_in!Q8)</f>
        <v>0.77016559400859941</v>
      </c>
      <c r="R8" s="78">
        <f>IF(RES_hh_tes_in!R8=0,"",RES_hh_tes_in!R8/RES_hh_fec_in!R8)</f>
        <v>0.78958511901986861</v>
      </c>
      <c r="S8" s="78">
        <f>IF(RES_hh_tes_in!S8=0,"",RES_hh_tes_in!S8/RES_hh_fec_in!S8)</f>
        <v>0.80446467931212529</v>
      </c>
      <c r="T8" s="78">
        <f>IF(RES_hh_tes_in!T8=0,"",RES_hh_tes_in!T8/RES_hh_fec_in!T8)</f>
        <v>0.81657648089741597</v>
      </c>
      <c r="U8" s="78">
        <f>IF(RES_hh_tes_in!U8=0,"",RES_hh_tes_in!U8/RES_hh_fec_in!U8)</f>
        <v>0.82714650191063543</v>
      </c>
      <c r="V8" s="78">
        <f>IF(RES_hh_tes_in!V8=0,"",RES_hh_tes_in!V8/RES_hh_fec_in!V8)</f>
        <v>0.83678361493929931</v>
      </c>
      <c r="W8" s="78">
        <f>IF(RES_hh_tes_in!W8=0,"",RES_hh_tes_in!W8/RES_hh_fec_in!W8)</f>
        <v>0.84405207270383087</v>
      </c>
      <c r="X8" s="78">
        <f>IF(RES_hh_tes_in!X8=0,"",RES_hh_tes_in!X8/RES_hh_fec_in!X8)</f>
        <v>0.84792989203366953</v>
      </c>
      <c r="Y8" s="78">
        <f>IF(RES_hh_tes_in!Y8=0,"",RES_hh_tes_in!Y8/RES_hh_fec_in!Y8)</f>
        <v>0.85066808172996644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0.56583912555960347</v>
      </c>
      <c r="D9" s="78">
        <f>IF(RES_hh_tes_in!D9=0,"",RES_hh_tes_in!D9/RES_hh_fec_in!D9)</f>
        <v>0.57741062543904298</v>
      </c>
      <c r="E9" s="78">
        <f>IF(RES_hh_tes_in!E9=0,"",RES_hh_tes_in!E9/RES_hh_fec_in!E9)</f>
        <v>0.58909228463748631</v>
      </c>
      <c r="F9" s="78">
        <f>IF(RES_hh_tes_in!F9=0,"",RES_hh_tes_in!F9/RES_hh_fec_in!F9)</f>
        <v>0.60087267790948307</v>
      </c>
      <c r="G9" s="78">
        <f>IF(RES_hh_tes_in!G9=0,"",RES_hh_tes_in!G9/RES_hh_fec_in!G9)</f>
        <v>0.6127401821056998</v>
      </c>
      <c r="H9" s="78">
        <f>IF(RES_hh_tes_in!H9=0,"",RES_hh_tes_in!H9/RES_hh_fec_in!H9)</f>
        <v>0.62468110924067555</v>
      </c>
      <c r="I9" s="78">
        <f>IF(RES_hh_tes_in!I9=0,"",RES_hh_tes_in!I9/RES_hh_fec_in!I9)</f>
        <v>0.63667740333653156</v>
      </c>
      <c r="J9" s="78">
        <f>IF(RES_hh_tes_in!J9=0,"",RES_hh_tes_in!J9/RES_hh_fec_in!J9)</f>
        <v>0.64869006112253647</v>
      </c>
      <c r="K9" s="78">
        <f>IF(RES_hh_tes_in!K9=0,"",RES_hh_tes_in!K9/RES_hh_fec_in!K9)</f>
        <v>0.66066750871987756</v>
      </c>
      <c r="L9" s="78">
        <f>IF(RES_hh_tes_in!L9=0,"",RES_hh_tes_in!L9/RES_hh_fec_in!L9)</f>
        <v>0.67256397154489578</v>
      </c>
      <c r="M9" s="78">
        <f>IF(RES_hh_tes_in!M9=0,"",RES_hh_tes_in!M9/RES_hh_fec_in!M9)</f>
        <v>0.68349185119740086</v>
      </c>
      <c r="N9" s="78">
        <f>IF(RES_hh_tes_in!N9=0,"",RES_hh_tes_in!N9/RES_hh_fec_in!N9)</f>
        <v>0.69296547087909921</v>
      </c>
      <c r="O9" s="78">
        <f>IF(RES_hh_tes_in!O9=0,"",RES_hh_tes_in!O9/RES_hh_fec_in!O9)</f>
        <v>0.70070432568950647</v>
      </c>
      <c r="P9" s="78">
        <f>IF(RES_hh_tes_in!P9=0,"",RES_hh_tes_in!P9/RES_hh_fec_in!P9)</f>
        <v>0.70737883342775032</v>
      </c>
      <c r="Q9" s="78">
        <f>IF(RES_hh_tes_in!Q9=0,"",RES_hh_tes_in!Q9/RES_hh_fec_in!Q9)</f>
        <v>0.71534276905453875</v>
      </c>
      <c r="R9" s="78">
        <f>IF(RES_hh_tes_in!R9=0,"",RES_hh_tes_in!R9/RES_hh_fec_in!R9)</f>
        <v>0.7272717146726031</v>
      </c>
      <c r="S9" s="78" t="str">
        <f>IF(RES_hh_tes_in!S9=0,"",RES_hh_tes_in!S9/RES_hh_fec_in!S9)</f>
        <v/>
      </c>
      <c r="T9" s="78" t="str">
        <f>IF(RES_hh_tes_in!T9=0,"",RES_hh_tes_in!T9/RES_hh_fec_in!T9)</f>
        <v/>
      </c>
      <c r="U9" s="78" t="str">
        <f>IF(RES_hh_tes_in!U9=0,"",RES_hh_tes_in!U9/RES_hh_fec_in!U9)</f>
        <v/>
      </c>
      <c r="V9" s="78">
        <f>IF(RES_hh_tes_in!V9=0,"",RES_hh_tes_in!V9/RES_hh_fec_in!V9)</f>
        <v>0.77724333714796212</v>
      </c>
      <c r="W9" s="78">
        <f>IF(RES_hh_tes_in!W9=0,"",RES_hh_tes_in!W9/RES_hh_fec_in!W9)</f>
        <v>0.78567304304015739</v>
      </c>
      <c r="X9" s="78">
        <f>IF(RES_hh_tes_in!X9=0,"",RES_hh_tes_in!X9/RES_hh_fec_in!X9)</f>
        <v>0.79322838675313045</v>
      </c>
      <c r="Y9" s="78">
        <f>IF(RES_hh_tes_in!Y9=0,"",RES_hh_tes_in!Y9/RES_hh_fec_in!Y9)</f>
        <v>0.80034856911202301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 t="str">
        <f>IF(RES_hh_tes_in!C11=0,"",RES_hh_tes_in!C11/RES_hh_fec_in!C11)</f>
        <v/>
      </c>
      <c r="D11" s="78" t="str">
        <f>IF(RES_hh_tes_in!D11=0,"",RES_hh_tes_in!D11/RES_hh_fec_in!D11)</f>
        <v/>
      </c>
      <c r="E11" s="78" t="str">
        <f>IF(RES_hh_tes_in!E11=0,"",RES_hh_tes_in!E11/RES_hh_fec_in!E11)</f>
        <v/>
      </c>
      <c r="F11" s="78" t="str">
        <f>IF(RES_hh_tes_in!F11=0,"",RES_hh_tes_in!F11/RES_hh_fec_in!F11)</f>
        <v/>
      </c>
      <c r="G11" s="78" t="str">
        <f>IF(RES_hh_tes_in!G11=0,"",RES_hh_tes_in!G11/RES_hh_fec_in!G11)</f>
        <v/>
      </c>
      <c r="H11" s="78" t="str">
        <f>IF(RES_hh_tes_in!H11=0,"",RES_hh_tes_in!H11/RES_hh_fec_in!H11)</f>
        <v/>
      </c>
      <c r="I11" s="78" t="str">
        <f>IF(RES_hh_tes_in!I11=0,"",RES_hh_tes_in!I11/RES_hh_fec_in!I11)</f>
        <v/>
      </c>
      <c r="J11" s="78" t="str">
        <f>IF(RES_hh_tes_in!J11=0,"",RES_hh_tes_in!J11/RES_hh_fec_in!J11)</f>
        <v/>
      </c>
      <c r="K11" s="78" t="str">
        <f>IF(RES_hh_tes_in!K11=0,"",RES_hh_tes_in!K11/RES_hh_fec_in!K11)</f>
        <v/>
      </c>
      <c r="L11" s="78" t="str">
        <f>IF(RES_hh_tes_in!L11=0,"",RES_hh_tes_in!L11/RES_hh_fec_in!L11)</f>
        <v/>
      </c>
      <c r="M11" s="78" t="str">
        <f>IF(RES_hh_tes_in!M11=0,"",RES_hh_tes_in!M11/RES_hh_fec_in!M11)</f>
        <v/>
      </c>
      <c r="N11" s="78" t="str">
        <f>IF(RES_hh_tes_in!N11=0,"",RES_hh_tes_in!N11/RES_hh_fec_in!N11)</f>
        <v/>
      </c>
      <c r="O11" s="78" t="str">
        <f>IF(RES_hh_tes_in!O11=0,"",RES_hh_tes_in!O11/RES_hh_fec_in!O11)</f>
        <v/>
      </c>
      <c r="P11" s="78" t="str">
        <f>IF(RES_hh_tes_in!P11=0,"",RES_hh_tes_in!P11/RES_hh_fec_in!P11)</f>
        <v/>
      </c>
      <c r="Q11" s="78" t="str">
        <f>IF(RES_hh_tes_in!Q11=0,"",RES_hh_tes_in!Q11/RES_hh_fec_in!Q11)</f>
        <v/>
      </c>
      <c r="R11" s="78" t="str">
        <f>IF(RES_hh_tes_in!R11=0,"",RES_hh_tes_in!R11/RES_hh_fec_in!R11)</f>
        <v/>
      </c>
      <c r="S11" s="78" t="str">
        <f>IF(RES_hh_tes_in!S11=0,"",RES_hh_tes_in!S11/RES_hh_fec_in!S11)</f>
        <v/>
      </c>
      <c r="T11" s="78" t="str">
        <f>IF(RES_hh_tes_in!T11=0,"",RES_hh_tes_in!T11/RES_hh_fec_in!T11)</f>
        <v/>
      </c>
      <c r="U11" s="78" t="str">
        <f>IF(RES_hh_tes_in!U11=0,"",RES_hh_tes_in!U11/RES_hh_fec_in!U11)</f>
        <v/>
      </c>
      <c r="V11" s="78" t="str">
        <f>IF(RES_hh_tes_in!V11=0,"",RES_hh_tes_in!V11/RES_hh_fec_in!V11)</f>
        <v/>
      </c>
      <c r="W11" s="78" t="str">
        <f>IF(RES_hh_tes_in!W11=0,"",RES_hh_tes_in!W11/RES_hh_fec_in!W11)</f>
        <v/>
      </c>
      <c r="X11" s="78" t="str">
        <f>IF(RES_hh_tes_in!X11=0,"",RES_hh_tes_in!X11/RES_hh_fec_in!X11)</f>
        <v/>
      </c>
      <c r="Y11" s="78" t="str">
        <f>IF(RES_hh_tes_in!Y11=0,"",RES_hh_tes_in!Y11/RES_hh_fec_in!Y11)</f>
        <v/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1.6964631767696952</v>
      </c>
      <c r="D12" s="78">
        <f>IF(RES_hh_tes_in!D12=0,"",RES_hh_tes_in!D12/RES_hh_fec_in!D12)</f>
        <v>1.7923428296722199</v>
      </c>
      <c r="E12" s="78">
        <f>IF(RES_hh_tes_in!E12=0,"",RES_hh_tes_in!E12/RES_hh_fec_in!E12)</f>
        <v>1.8898367428751341</v>
      </c>
      <c r="F12" s="78">
        <f>IF(RES_hh_tes_in!F12=0,"",RES_hh_tes_in!F12/RES_hh_fec_in!F12)</f>
        <v>1.9880050028048979</v>
      </c>
      <c r="G12" s="78">
        <f>IF(RES_hh_tes_in!G12=0,"",RES_hh_tes_in!G12/RES_hh_fec_in!G12)</f>
        <v>2.0877039910536923</v>
      </c>
      <c r="H12" s="78">
        <f>IF(RES_hh_tes_in!H12=0,"",RES_hh_tes_in!H12/RES_hh_fec_in!H12)</f>
        <v>2.1888306860983793</v>
      </c>
      <c r="I12" s="78">
        <f>IF(RES_hh_tes_in!I12=0,"",RES_hh_tes_in!I12/RES_hh_fec_in!I12)</f>
        <v>2.291597973440731</v>
      </c>
      <c r="J12" s="78">
        <f>IF(RES_hh_tes_in!J12=0,"",RES_hh_tes_in!J12/RES_hh_fec_in!J12)</f>
        <v>2.3968738187667986</v>
      </c>
      <c r="K12" s="78">
        <f>IF(RES_hh_tes_in!K12=0,"",RES_hh_tes_in!K12/RES_hh_fec_in!K12)</f>
        <v>2.5053989053979797</v>
      </c>
      <c r="L12" s="78">
        <f>IF(RES_hh_tes_in!L12=0,"",RES_hh_tes_in!L12/RES_hh_fec_in!L12)</f>
        <v>2.6173762833667404</v>
      </c>
      <c r="M12" s="78">
        <f>IF(RES_hh_tes_in!M12=0,"",RES_hh_tes_in!M12/RES_hh_fec_in!M12)</f>
        <v>2.7543014401967332</v>
      </c>
      <c r="N12" s="78">
        <f>IF(RES_hh_tes_in!N12=0,"",RES_hh_tes_in!N12/RES_hh_fec_in!N12)</f>
        <v>2.9235868650217265</v>
      </c>
      <c r="O12" s="78">
        <f>IF(RES_hh_tes_in!O12=0,"",RES_hh_tes_in!O12/RES_hh_fec_in!O12)</f>
        <v>3.1277791466422817</v>
      </c>
      <c r="P12" s="78">
        <f>IF(RES_hh_tes_in!P12=0,"",RES_hh_tes_in!P12/RES_hh_fec_in!P12)</f>
        <v>3.3462892602522158</v>
      </c>
      <c r="Q12" s="78">
        <f>IF(RES_hh_tes_in!Q12=0,"",RES_hh_tes_in!Q12/RES_hh_fec_in!Q12)</f>
        <v>3.516217588384889</v>
      </c>
      <c r="R12" s="78">
        <f>IF(RES_hh_tes_in!R12=0,"",RES_hh_tes_in!R12/RES_hh_fec_in!R12)</f>
        <v>3.5170554194969568</v>
      </c>
      <c r="S12" s="78">
        <f>IF(RES_hh_tes_in!S12=0,"",RES_hh_tes_in!S12/RES_hh_fec_in!S12)</f>
        <v>3.5171485118427421</v>
      </c>
      <c r="T12" s="78">
        <f>IF(RES_hh_tes_in!T12=0,"",RES_hh_tes_in!T12/RES_hh_fec_in!T12)</f>
        <v>3.5172519477825035</v>
      </c>
      <c r="U12" s="78">
        <f>IF(RES_hh_tes_in!U12=0,"",RES_hh_tes_in!U12/RES_hh_fec_in!U12)</f>
        <v>3.5173668766044606</v>
      </c>
      <c r="V12" s="78">
        <f>IF(RES_hh_tes_in!V12=0,"",RES_hh_tes_in!V12/RES_hh_fec_in!V12)</f>
        <v>3.5277104705806033</v>
      </c>
      <c r="W12" s="78">
        <f>IF(RES_hh_tes_in!W12=0,"",RES_hh_tes_in!W12/RES_hh_fec_in!W12)</f>
        <v>3.5828045507318711</v>
      </c>
      <c r="X12" s="78">
        <f>IF(RES_hh_tes_in!X12=0,"",RES_hh_tes_in!X12/RES_hh_fec_in!X12)</f>
        <v>3.6565915878234523</v>
      </c>
      <c r="Y12" s="78">
        <f>IF(RES_hh_tes_in!Y12=0,"",RES_hh_tes_in!Y12/RES_hh_fec_in!Y12)</f>
        <v>3.7412653928088102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0.71930660075382802</v>
      </c>
      <c r="D13" s="79">
        <f>IF(RES_hh_tes_in!D13=0,"",RES_hh_tes_in!D13/RES_hh_fec_in!D13)</f>
        <v>0.72328099717960792</v>
      </c>
      <c r="E13" s="79">
        <f>IF(RES_hh_tes_in!E13=0,"",RES_hh_tes_in!E13/RES_hh_fec_in!E13)</f>
        <v>0.72724432361857183</v>
      </c>
      <c r="F13" s="79">
        <f>IF(RES_hh_tes_in!F13=0,"",RES_hh_tes_in!F13/RES_hh_fec_in!F13)</f>
        <v>0.73120575462824733</v>
      </c>
      <c r="G13" s="79">
        <f>IF(RES_hh_tes_in!G13=0,"",RES_hh_tes_in!G13/RES_hh_fec_in!G13)</f>
        <v>0.73515699814367885</v>
      </c>
      <c r="H13" s="79">
        <f>IF(RES_hh_tes_in!H13=0,"",RES_hh_tes_in!H13/RES_hh_fec_in!H13)</f>
        <v>0.73909910040693039</v>
      </c>
      <c r="I13" s="79">
        <f>IF(RES_hh_tes_in!I13=0,"",RES_hh_tes_in!I13/RES_hh_fec_in!I13)</f>
        <v>0.74303005224302487</v>
      </c>
      <c r="J13" s="79">
        <f>IF(RES_hh_tes_in!J13=0,"",RES_hh_tes_in!J13/RES_hh_fec_in!J13)</f>
        <v>0.74694154972320226</v>
      </c>
      <c r="K13" s="79">
        <f>IF(RES_hh_tes_in!K13=0,"",RES_hh_tes_in!K13/RES_hh_fec_in!K13)</f>
        <v>0.75082658694287985</v>
      </c>
      <c r="L13" s="79">
        <f>IF(RES_hh_tes_in!L13=0,"",RES_hh_tes_in!L13/RES_hh_fec_in!L13)</f>
        <v>0.75468339168880516</v>
      </c>
      <c r="M13" s="79">
        <f>IF(RES_hh_tes_in!M13=0,"",RES_hh_tes_in!M13/RES_hh_fec_in!M13)</f>
        <v>0.75780239519625869</v>
      </c>
      <c r="N13" s="79">
        <f>IF(RES_hh_tes_in!N13=0,"",RES_hh_tes_in!N13/RES_hh_fec_in!N13)</f>
        <v>0.75992722707750815</v>
      </c>
      <c r="O13" s="79">
        <f>IF(RES_hh_tes_in!O13=0,"",RES_hh_tes_in!O13/RES_hh_fec_in!O13)</f>
        <v>0.76139692209261067</v>
      </c>
      <c r="P13" s="79">
        <f>IF(RES_hh_tes_in!P13=0,"",RES_hh_tes_in!P13/RES_hh_fec_in!P13)</f>
        <v>0.76369860348158347</v>
      </c>
      <c r="Q13" s="79">
        <f>IF(RES_hh_tes_in!Q13=0,"",RES_hh_tes_in!Q13/RES_hh_fec_in!Q13)</f>
        <v>0.77087175960720145</v>
      </c>
      <c r="R13" s="79">
        <f>IF(RES_hh_tes_in!R13=0,"",RES_hh_tes_in!R13/RES_hh_fec_in!R13)</f>
        <v>0.78767208207103068</v>
      </c>
      <c r="S13" s="79">
        <f>IF(RES_hh_tes_in!S13=0,"",RES_hh_tes_in!S13/RES_hh_fec_in!S13)</f>
        <v>0.81030535625810318</v>
      </c>
      <c r="T13" s="79">
        <f>IF(RES_hh_tes_in!T13=0,"",RES_hh_tes_in!T13/RES_hh_fec_in!T13)</f>
        <v>0.8356615118261822</v>
      </c>
      <c r="U13" s="79">
        <f>IF(RES_hh_tes_in!U13=0,"",RES_hh_tes_in!U13/RES_hh_fec_in!U13)</f>
        <v>0.86065901649382592</v>
      </c>
      <c r="V13" s="79">
        <f>IF(RES_hh_tes_in!V13=0,"",RES_hh_tes_in!V13/RES_hh_fec_in!V13)</f>
        <v>0.88221330381655283</v>
      </c>
      <c r="W13" s="79">
        <f>IF(RES_hh_tes_in!W13=0,"",RES_hh_tes_in!W13/RES_hh_fec_in!W13)</f>
        <v>0.89971429904821021</v>
      </c>
      <c r="X13" s="79">
        <f>IF(RES_hh_tes_in!X13=0,"",RES_hh_tes_in!X13/RES_hh_fec_in!X13)</f>
        <v>0.91462249352790204</v>
      </c>
      <c r="Y13" s="79">
        <f>IF(RES_hh_tes_in!Y13=0,"",RES_hh_tes_in!Y13/RES_hh_fec_in!Y13)</f>
        <v>0.92868431629431547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 t="str">
        <f>IF(RES_hh_tes_in!C15=0,"",RES_hh_tes_in!C15/RES_hh_fec_in!C15)</f>
        <v/>
      </c>
      <c r="D15" s="70">
        <f>IF(RES_hh_tes_in!D15=0,"",RES_hh_tes_in!D15/RES_hh_fec_in!D15)</f>
        <v>3.1616729093524492</v>
      </c>
      <c r="E15" s="70">
        <f>IF(RES_hh_tes_in!E15=0,"",RES_hh_tes_in!E15/RES_hh_fec_in!E15)</f>
        <v>3.31397143365604</v>
      </c>
      <c r="F15" s="70">
        <f>IF(RES_hh_tes_in!F15=0,"",RES_hh_tes_in!F15/RES_hh_fec_in!F15)</f>
        <v>3.4674931525272066</v>
      </c>
      <c r="G15" s="70">
        <f>IF(RES_hh_tes_in!G15=0,"",RES_hh_tes_in!G15/RES_hh_fec_in!G15)</f>
        <v>3.6231274671230245</v>
      </c>
      <c r="H15" s="70">
        <f>IF(RES_hh_tes_in!H15=0,"",RES_hh_tes_in!H15/RES_hh_fec_in!H15)</f>
        <v>3.7807345977217839</v>
      </c>
      <c r="I15" s="70">
        <f>IF(RES_hh_tes_in!I15=0,"",RES_hh_tes_in!I15/RES_hh_fec_in!I15)</f>
        <v>3.9405009797111785</v>
      </c>
      <c r="J15" s="70">
        <f>IF(RES_hh_tes_in!J15=0,"",RES_hh_tes_in!J15/RES_hh_fec_in!J15)</f>
        <v>4.1032622024821048</v>
      </c>
      <c r="K15" s="70">
        <f>IF(RES_hh_tes_in!K15=0,"",RES_hh_tes_in!K15/RES_hh_fec_in!K15)</f>
        <v>4.269680122503436</v>
      </c>
      <c r="L15" s="70">
        <f>IF(RES_hh_tes_in!L15=0,"",RES_hh_tes_in!L15/RES_hh_fec_in!L15)</f>
        <v>4.4398425090662599</v>
      </c>
      <c r="M15" s="70">
        <f>IF(RES_hh_tes_in!M15=0,"",RES_hh_tes_in!M15/RES_hh_fec_in!M15)</f>
        <v>4.6348360614240018</v>
      </c>
      <c r="N15" s="70">
        <f>IF(RES_hh_tes_in!N15=0,"",RES_hh_tes_in!N15/RES_hh_fec_in!N15)</f>
        <v>4.8609204524922394</v>
      </c>
      <c r="O15" s="70">
        <f>IF(RES_hh_tes_in!O15=0,"",RES_hh_tes_in!O15/RES_hh_fec_in!O15)</f>
        <v>5.1176923700785109</v>
      </c>
      <c r="P15" s="70">
        <f>IF(RES_hh_tes_in!P15=0,"",RES_hh_tes_in!P15/RES_hh_fec_in!P15)</f>
        <v>5.380162770349024</v>
      </c>
      <c r="Q15" s="70">
        <f>IF(RES_hh_tes_in!Q15=0,"",RES_hh_tes_in!Q15/RES_hh_fec_in!Q15)</f>
        <v>5.5816047783085834</v>
      </c>
      <c r="R15" s="70">
        <f>IF(RES_hh_tes_in!R15=0,"",RES_hh_tes_in!R15/RES_hh_fec_in!R15)</f>
        <v>5.6252528536672362</v>
      </c>
      <c r="S15" s="70">
        <f>IF(RES_hh_tes_in!S15=0,"",RES_hh_tes_in!S15/RES_hh_fec_in!S15)</f>
        <v>5.6301026398181984</v>
      </c>
      <c r="T15" s="70">
        <f>IF(RES_hh_tes_in!T15=0,"",RES_hh_tes_in!T15/RES_hh_fec_in!T15)</f>
        <v>5.6354912910970443</v>
      </c>
      <c r="U15" s="70">
        <f>IF(RES_hh_tes_in!U15=0,"",RES_hh_tes_in!U15/RES_hh_fec_in!U15)</f>
        <v>5.6414786814068725</v>
      </c>
      <c r="V15" s="70">
        <f>IF(RES_hh_tes_in!V15=0,"",RES_hh_tes_in!V15/RES_hh_fec_in!V15)</f>
        <v>5.6585878676561912</v>
      </c>
      <c r="W15" s="70">
        <f>IF(RES_hh_tes_in!W15=0,"",RES_hh_tes_in!W15/RES_hh_fec_in!W15)</f>
        <v>5.7147435346253461</v>
      </c>
      <c r="X15" s="70">
        <f>IF(RES_hh_tes_in!X15=0,"",RES_hh_tes_in!X15/RES_hh_fec_in!X15)</f>
        <v>5.7768536599439368</v>
      </c>
      <c r="Y15" s="70">
        <f>IF(RES_hh_tes_in!Y15=0,"",RES_hh_tes_in!Y15/RES_hh_fec_in!Y15)</f>
        <v>5.8468628116384984</v>
      </c>
      <c r="DA15" s="88" t="s">
        <v>733</v>
      </c>
    </row>
    <row r="16" spans="1:105" ht="12" customHeight="1" x14ac:dyDescent="0.25">
      <c r="A16" s="28" t="s">
        <v>91</v>
      </c>
      <c r="B16" s="78"/>
      <c r="C16" s="78" t="str">
        <f>IF(RES_hh_tes_in!C16=0,"",RES_hh_tes_in!C16/RES_hh_fec_in!C16)</f>
        <v/>
      </c>
      <c r="D16" s="78">
        <f>IF(RES_hh_tes_in!D16=0,"",RES_hh_tes_in!D16/RES_hh_fec_in!D16)</f>
        <v>3.1616729093524492</v>
      </c>
      <c r="E16" s="78">
        <f>IF(RES_hh_tes_in!E16=0,"",RES_hh_tes_in!E16/RES_hh_fec_in!E16)</f>
        <v>3.31397143365604</v>
      </c>
      <c r="F16" s="78">
        <f>IF(RES_hh_tes_in!F16=0,"",RES_hh_tes_in!F16/RES_hh_fec_in!F16)</f>
        <v>3.4674931525272066</v>
      </c>
      <c r="G16" s="78">
        <f>IF(RES_hh_tes_in!G16=0,"",RES_hh_tes_in!G16/RES_hh_fec_in!G16)</f>
        <v>3.6231274671230245</v>
      </c>
      <c r="H16" s="78">
        <f>IF(RES_hh_tes_in!H16=0,"",RES_hh_tes_in!H16/RES_hh_fec_in!H16)</f>
        <v>3.7807345977217839</v>
      </c>
      <c r="I16" s="78">
        <f>IF(RES_hh_tes_in!I16=0,"",RES_hh_tes_in!I16/RES_hh_fec_in!I16)</f>
        <v>3.9405009797111785</v>
      </c>
      <c r="J16" s="78">
        <f>IF(RES_hh_tes_in!J16=0,"",RES_hh_tes_in!J16/RES_hh_fec_in!J16)</f>
        <v>4.1032622024821048</v>
      </c>
      <c r="K16" s="78">
        <f>IF(RES_hh_tes_in!K16=0,"",RES_hh_tes_in!K16/RES_hh_fec_in!K16)</f>
        <v>4.269680122503436</v>
      </c>
      <c r="L16" s="78">
        <f>IF(RES_hh_tes_in!L16=0,"",RES_hh_tes_in!L16/RES_hh_fec_in!L16)</f>
        <v>4.4398425090662599</v>
      </c>
      <c r="M16" s="78">
        <f>IF(RES_hh_tes_in!M16=0,"",RES_hh_tes_in!M16/RES_hh_fec_in!M16)</f>
        <v>4.6348360614240018</v>
      </c>
      <c r="N16" s="78">
        <f>IF(RES_hh_tes_in!N16=0,"",RES_hh_tes_in!N16/RES_hh_fec_in!N16)</f>
        <v>4.8609204524922394</v>
      </c>
      <c r="O16" s="78">
        <f>IF(RES_hh_tes_in!O16=0,"",RES_hh_tes_in!O16/RES_hh_fec_in!O16)</f>
        <v>5.1176923700785109</v>
      </c>
      <c r="P16" s="78">
        <f>IF(RES_hh_tes_in!P16=0,"",RES_hh_tes_in!P16/RES_hh_fec_in!P16)</f>
        <v>5.380162770349024</v>
      </c>
      <c r="Q16" s="78">
        <f>IF(RES_hh_tes_in!Q16=0,"",RES_hh_tes_in!Q16/RES_hh_fec_in!Q16)</f>
        <v>5.5816047783085834</v>
      </c>
      <c r="R16" s="78">
        <f>IF(RES_hh_tes_in!R16=0,"",RES_hh_tes_in!R16/RES_hh_fec_in!R16)</f>
        <v>5.6252528536672362</v>
      </c>
      <c r="S16" s="78">
        <f>IF(RES_hh_tes_in!S16=0,"",RES_hh_tes_in!S16/RES_hh_fec_in!S16)</f>
        <v>5.6301026398181984</v>
      </c>
      <c r="T16" s="78">
        <f>IF(RES_hh_tes_in!T16=0,"",RES_hh_tes_in!T16/RES_hh_fec_in!T16)</f>
        <v>5.6354912910970443</v>
      </c>
      <c r="U16" s="78">
        <f>IF(RES_hh_tes_in!U16=0,"",RES_hh_tes_in!U16/RES_hh_fec_in!U16)</f>
        <v>5.6414786814068725</v>
      </c>
      <c r="V16" s="78">
        <f>IF(RES_hh_tes_in!V16=0,"",RES_hh_tes_in!V16/RES_hh_fec_in!V16)</f>
        <v>5.6585878676561912</v>
      </c>
      <c r="W16" s="78">
        <f>IF(RES_hh_tes_in!W16=0,"",RES_hh_tes_in!W16/RES_hh_fec_in!W16)</f>
        <v>5.7147435346253461</v>
      </c>
      <c r="X16" s="78">
        <f>IF(RES_hh_tes_in!X16=0,"",RES_hh_tes_in!X16/RES_hh_fec_in!X16)</f>
        <v>5.7768536599439368</v>
      </c>
      <c r="Y16" s="78">
        <f>IF(RES_hh_tes_in!Y16=0,"",RES_hh_tes_in!Y16/RES_hh_fec_in!Y16)</f>
        <v>5.8468628116384984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0.5803821467189989</v>
      </c>
      <c r="D17" s="70">
        <f>IF(RES_hh_tes_in!D17=0,"",RES_hh_tes_in!D17/RES_hh_fec_in!D17)</f>
        <v>0.58523566869932475</v>
      </c>
      <c r="E17" s="70">
        <f>IF(RES_hh_tes_in!E17=0,"",RES_hh_tes_in!E17/RES_hh_fec_in!E17)</f>
        <v>0.59263294234828234</v>
      </c>
      <c r="F17" s="70">
        <f>IF(RES_hh_tes_in!F17=0,"",RES_hh_tes_in!F17/RES_hh_fec_in!F17)</f>
        <v>0.61029436863475184</v>
      </c>
      <c r="G17" s="70">
        <f>IF(RES_hh_tes_in!G17=0,"",RES_hh_tes_in!G17/RES_hh_fec_in!G17)</f>
        <v>0.60609822858435314</v>
      </c>
      <c r="H17" s="70">
        <f>IF(RES_hh_tes_in!H17=0,"",RES_hh_tes_in!H17/RES_hh_fec_in!H17)</f>
        <v>0.62466558179025167</v>
      </c>
      <c r="I17" s="70">
        <f>IF(RES_hh_tes_in!I17=0,"",RES_hh_tes_in!I17/RES_hh_fec_in!I17)</f>
        <v>0.61554632353677352</v>
      </c>
      <c r="J17" s="70">
        <f>IF(RES_hh_tes_in!J17=0,"",RES_hh_tes_in!J17/RES_hh_fec_in!J17)</f>
        <v>0.62142472164217921</v>
      </c>
      <c r="K17" s="70">
        <f>IF(RES_hh_tes_in!K17=0,"",RES_hh_tes_in!K17/RES_hh_fec_in!K17)</f>
        <v>0.63137762617864557</v>
      </c>
      <c r="L17" s="70">
        <f>IF(RES_hh_tes_in!L17=0,"",RES_hh_tes_in!L17/RES_hh_fec_in!L17)</f>
        <v>0.64563631957059453</v>
      </c>
      <c r="M17" s="70">
        <f>IF(RES_hh_tes_in!M17=0,"",RES_hh_tes_in!M17/RES_hh_fec_in!M17)</f>
        <v>0.67206934593402035</v>
      </c>
      <c r="N17" s="70">
        <f>IF(RES_hh_tes_in!N17=0,"",RES_hh_tes_in!N17/RES_hh_fec_in!N17)</f>
        <v>0.68085348238084287</v>
      </c>
      <c r="O17" s="70">
        <f>IF(RES_hh_tes_in!O17=0,"",RES_hh_tes_in!O17/RES_hh_fec_in!O17)</f>
        <v>0.7048682937324835</v>
      </c>
      <c r="P17" s="70">
        <f>IF(RES_hh_tes_in!P17=0,"",RES_hh_tes_in!P17/RES_hh_fec_in!P17)</f>
        <v>0.72247826077647037</v>
      </c>
      <c r="Q17" s="70">
        <f>IF(RES_hh_tes_in!Q17=0,"",RES_hh_tes_in!Q17/RES_hh_fec_in!Q17)</f>
        <v>0.72548313414571208</v>
      </c>
      <c r="R17" s="70">
        <f>IF(RES_hh_tes_in!R17=0,"",RES_hh_tes_in!R17/RES_hh_fec_in!R17)</f>
        <v>0.74023964322197811</v>
      </c>
      <c r="S17" s="70">
        <f>IF(RES_hh_tes_in!S17=0,"",RES_hh_tes_in!S17/RES_hh_fec_in!S17)</f>
        <v>0.75937035750179449</v>
      </c>
      <c r="T17" s="70">
        <f>IF(RES_hh_tes_in!T17=0,"",RES_hh_tes_in!T17/RES_hh_fec_in!T17)</f>
        <v>0.7759566690050963</v>
      </c>
      <c r="U17" s="70">
        <f>IF(RES_hh_tes_in!U17=0,"",RES_hh_tes_in!U17/RES_hh_fec_in!U17)</f>
        <v>0.78654496654197448</v>
      </c>
      <c r="V17" s="70">
        <f>IF(RES_hh_tes_in!V17=0,"",RES_hh_tes_in!V17/RES_hh_fec_in!V17)</f>
        <v>0.79722783906536332</v>
      </c>
      <c r="W17" s="70">
        <f>IF(RES_hh_tes_in!W17=0,"",RES_hh_tes_in!W17/RES_hh_fec_in!W17)</f>
        <v>0.814510768812713</v>
      </c>
      <c r="X17" s="70">
        <f>IF(RES_hh_tes_in!X17=0,"",RES_hh_tes_in!X17/RES_hh_fec_in!X17)</f>
        <v>0.82227967785682932</v>
      </c>
      <c r="Y17" s="70">
        <f>IF(RES_hh_tes_in!Y17=0,"",RES_hh_tes_in!Y17/RES_hh_fec_in!Y17)</f>
        <v>0.81881274764084511</v>
      </c>
      <c r="DA17" s="88" t="s">
        <v>735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0.6653041078571944</v>
      </c>
      <c r="D18" s="78">
        <f>IF(RES_hh_tes_in!D18=0,"",RES_hh_tes_in!D18/RES_hh_fec_in!D18)</f>
        <v>0.67065413542810959</v>
      </c>
      <c r="E18" s="78">
        <f>IF(RES_hh_tes_in!E18=0,"",RES_hh_tes_in!E18/RES_hh_fec_in!E18)</f>
        <v>0.67625109753638568</v>
      </c>
      <c r="F18" s="78">
        <f>IF(RES_hh_tes_in!F18=0,"",RES_hh_tes_in!F18/RES_hh_fec_in!F18)</f>
        <v>0.682033661220529</v>
      </c>
      <c r="G18" s="78">
        <f>IF(RES_hh_tes_in!G18=0,"",RES_hh_tes_in!G18/RES_hh_fec_in!G18)</f>
        <v>0.68803482183053266</v>
      </c>
      <c r="H18" s="78">
        <f>IF(RES_hh_tes_in!H18=0,"",RES_hh_tes_in!H18/RES_hh_fec_in!H18)</f>
        <v>0.69423488055656146</v>
      </c>
      <c r="I18" s="78">
        <f>IF(RES_hh_tes_in!I18=0,"",RES_hh_tes_in!I18/RES_hh_fec_in!I18)</f>
        <v>0.70062615919750604</v>
      </c>
      <c r="J18" s="78">
        <f>IF(RES_hh_tes_in!J18=0,"",RES_hh_tes_in!J18/RES_hh_fec_in!J18)</f>
        <v>0.70721345167507577</v>
      </c>
      <c r="K18" s="78">
        <f>IF(RES_hh_tes_in!K18=0,"",RES_hh_tes_in!K18/RES_hh_fec_in!K18)</f>
        <v>0.71398132623773791</v>
      </c>
      <c r="L18" s="78">
        <f>IF(RES_hh_tes_in!L18=0,"",RES_hh_tes_in!L18/RES_hh_fec_in!L18)</f>
        <v>0.7208915823604346</v>
      </c>
      <c r="M18" s="78">
        <f>IF(RES_hh_tes_in!M18=0,"",RES_hh_tes_in!M18/RES_hh_fec_in!M18)</f>
        <v>0.72778639900162512</v>
      </c>
      <c r="N18" s="78">
        <f>IF(RES_hh_tes_in!N18=0,"",RES_hh_tes_in!N18/RES_hh_fec_in!N18)</f>
        <v>0.73422694678684208</v>
      </c>
      <c r="O18" s="78">
        <f>IF(RES_hh_tes_in!O18=0,"",RES_hh_tes_in!O18/RES_hh_fec_in!O18)</f>
        <v>0.73998104727900371</v>
      </c>
      <c r="P18" s="78">
        <f>IF(RES_hh_tes_in!P18=0,"",RES_hh_tes_in!P18/RES_hh_fec_in!P18)</f>
        <v>0.74571048488727421</v>
      </c>
      <c r="Q18" s="78">
        <f>IF(RES_hh_tes_in!Q18=0,"",RES_hh_tes_in!Q18/RES_hh_fec_in!Q18)</f>
        <v>0.7550448693899543</v>
      </c>
      <c r="R18" s="78">
        <f>IF(RES_hh_tes_in!R18=0,"",RES_hh_tes_in!R18/RES_hh_fec_in!R18)</f>
        <v>0.77324647256055112</v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>
        <f>IF(RES_hh_tes_in!U18=0,"",RES_hh_tes_in!U18/RES_hh_fec_in!U18)</f>
        <v>0.84497832421259633</v>
      </c>
      <c r="V18" s="78">
        <f>IF(RES_hh_tes_in!V18=0,"",RES_hh_tes_in!V18/RES_hh_fec_in!V18)</f>
        <v>0.86320805499161568</v>
      </c>
      <c r="W18" s="78">
        <f>IF(RES_hh_tes_in!W18=0,"",RES_hh_tes_in!W18/RES_hh_fec_in!W18)</f>
        <v>0.87606564639963824</v>
      </c>
      <c r="X18" s="78">
        <f>IF(RES_hh_tes_in!X18=0,"",RES_hh_tes_in!X18/RES_hh_fec_in!X18)</f>
        <v>0.88080445295322807</v>
      </c>
      <c r="Y18" s="78">
        <f>IF(RES_hh_tes_in!Y18=0,"",RES_hh_tes_in!Y18/RES_hh_fec_in!Y18)</f>
        <v>0.88476005925178203</v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0.59469555815922359</v>
      </c>
      <c r="D19" s="78">
        <f>IF(RES_hh_tes_in!D19=0,"",RES_hh_tes_in!D19/RES_hh_fec_in!D19)</f>
        <v>0.59691800487358004</v>
      </c>
      <c r="E19" s="78">
        <f>IF(RES_hh_tes_in!E19=0,"",RES_hh_tes_in!E19/RES_hh_fec_in!E19)</f>
        <v>0.59944938151793048</v>
      </c>
      <c r="F19" s="78">
        <f>IF(RES_hh_tes_in!F19=0,"",RES_hh_tes_in!F19/RES_hh_fec_in!F19)</f>
        <v>0.60202288497091649</v>
      </c>
      <c r="G19" s="78">
        <f>IF(RES_hh_tes_in!G19=0,"",RES_hh_tes_in!G19/RES_hh_fec_in!G19)</f>
        <v>0.60488089471846429</v>
      </c>
      <c r="H19" s="78">
        <f>IF(RES_hh_tes_in!H19=0,"",RES_hh_tes_in!H19/RES_hh_fec_in!H19)</f>
        <v>0.60799374659715988</v>
      </c>
      <c r="I19" s="78">
        <f>IF(RES_hh_tes_in!I19=0,"",RES_hh_tes_in!I19/RES_hh_fec_in!I19)</f>
        <v>0.61142116291941784</v>
      </c>
      <c r="J19" s="78">
        <f>IF(RES_hh_tes_in!J19=0,"",RES_hh_tes_in!J19/RES_hh_fec_in!J19)</f>
        <v>0.61540780491912106</v>
      </c>
      <c r="K19" s="78">
        <f>IF(RES_hh_tes_in!K19=0,"",RES_hh_tes_in!K19/RES_hh_fec_in!K19)</f>
        <v>0.62016169899862805</v>
      </c>
      <c r="L19" s="78">
        <f>IF(RES_hh_tes_in!L19=0,"",RES_hh_tes_in!L19/RES_hh_fec_in!L19)</f>
        <v>0.62573850074921988</v>
      </c>
      <c r="M19" s="78">
        <f>IF(RES_hh_tes_in!M19=0,"",RES_hh_tes_in!M19/RES_hh_fec_in!M19)</f>
        <v>0.63710716473362361</v>
      </c>
      <c r="N19" s="78">
        <f>IF(RES_hh_tes_in!N19=0,"",RES_hh_tes_in!N19/RES_hh_fec_in!N19)</f>
        <v>0.65584713027783403</v>
      </c>
      <c r="O19" s="78">
        <f>IF(RES_hh_tes_in!O19=0,"",RES_hh_tes_in!O19/RES_hh_fec_in!O19)</f>
        <v>0.68324385345099559</v>
      </c>
      <c r="P19" s="78">
        <f>IF(RES_hh_tes_in!P19=0,"",RES_hh_tes_in!P19/RES_hh_fec_in!P19)</f>
        <v>0.71646533578334193</v>
      </c>
      <c r="Q19" s="78">
        <f>IF(RES_hh_tes_in!Q19=0,"",RES_hh_tes_in!Q19/RES_hh_fec_in!Q19)</f>
        <v>0.74637668215603836</v>
      </c>
      <c r="R19" s="78">
        <f>IF(RES_hh_tes_in!R19=0,"",RES_hh_tes_in!R19/RES_hh_fec_in!R19)</f>
        <v>0.76578250363143352</v>
      </c>
      <c r="S19" s="78">
        <f>IF(RES_hh_tes_in!S19=0,"",RES_hh_tes_in!S19/RES_hh_fec_in!S19)</f>
        <v>0.78385117289825268</v>
      </c>
      <c r="T19" s="78">
        <f>IF(RES_hh_tes_in!T19=0,"",RES_hh_tes_in!T19/RES_hh_fec_in!T19)</f>
        <v>0.80004992132133079</v>
      </c>
      <c r="U19" s="78">
        <f>IF(RES_hh_tes_in!U19=0,"",RES_hh_tes_in!U19/RES_hh_fec_in!U19)</f>
        <v>0.81384598026555766</v>
      </c>
      <c r="V19" s="78">
        <f>IF(RES_hh_tes_in!V19=0,"",RES_hh_tes_in!V19/RES_hh_fec_in!V19)</f>
        <v>0.82470658109580008</v>
      </c>
      <c r="W19" s="78">
        <f>IF(RES_hh_tes_in!W19=0,"",RES_hh_tes_in!W19/RES_hh_fec_in!W19)</f>
        <v>0.83138208195294794</v>
      </c>
      <c r="X19" s="78">
        <f>IF(RES_hh_tes_in!X19=0,"",RES_hh_tes_in!X19/RES_hh_fec_in!X19)</f>
        <v>0.83460374656774072</v>
      </c>
      <c r="Y19" s="78">
        <f>IF(RES_hh_tes_in!Y19=0,"",RES_hh_tes_in!Y19/RES_hh_fec_in!Y19)</f>
        <v>0.83623511867666567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0.53623294915911857</v>
      </c>
      <c r="D20" s="78">
        <f>IF(RES_hh_tes_in!D20=0,"",RES_hh_tes_in!D20/RES_hh_fec_in!D20)</f>
        <v>0.53853313248827772</v>
      </c>
      <c r="E20" s="78">
        <f>IF(RES_hh_tes_in!E20=0,"",RES_hh_tes_in!E20/RES_hh_fec_in!E20)</f>
        <v>0.54115305148095583</v>
      </c>
      <c r="F20" s="78">
        <f>IF(RES_hh_tes_in!F20=0,"",RES_hh_tes_in!F20/RES_hh_fec_in!F20)</f>
        <v>0.54381657079138701</v>
      </c>
      <c r="G20" s="78">
        <f>IF(RES_hh_tes_in!G20=0,"",RES_hh_tes_in!G20/RES_hh_fec_in!G20)</f>
        <v>0.54677454784137336</v>
      </c>
      <c r="H20" s="78">
        <f>IF(RES_hh_tes_in!H20=0,"",RES_hh_tes_in!H20/RES_hh_fec_in!H20)</f>
        <v>0.54999628087607988</v>
      </c>
      <c r="I20" s="78">
        <f>IF(RES_hh_tes_in!I20=0,"",RES_hh_tes_in!I20/RES_hh_fec_in!I20)</f>
        <v>0.55354358117156921</v>
      </c>
      <c r="J20" s="78">
        <f>IF(RES_hh_tes_in!J20=0,"",RES_hh_tes_in!J20/RES_hh_fec_in!J20)</f>
        <v>0.55766966770845106</v>
      </c>
      <c r="K20" s="78">
        <f>IF(RES_hh_tes_in!K20=0,"",RES_hh_tes_in!K20/RES_hh_fec_in!K20)</f>
        <v>0.56258984322475691</v>
      </c>
      <c r="L20" s="78">
        <f>IF(RES_hh_tes_in!L20=0,"",RES_hh_tes_in!L20/RES_hh_fec_in!L20)</f>
        <v>0.56836171002987479</v>
      </c>
      <c r="M20" s="78">
        <f>IF(RES_hh_tes_in!M20=0,"",RES_hh_tes_in!M20/RES_hh_fec_in!M20)</f>
        <v>0.58012802649668382</v>
      </c>
      <c r="N20" s="78">
        <f>IF(RES_hh_tes_in!N20=0,"",RES_hh_tes_in!N20/RES_hh_fec_in!N20)</f>
        <v>0.59952347749011436</v>
      </c>
      <c r="O20" s="78">
        <f>IF(RES_hh_tes_in!O20=0,"",RES_hh_tes_in!O20/RES_hh_fec_in!O20)</f>
        <v>0.62787848168860372</v>
      </c>
      <c r="P20" s="78">
        <f>IF(RES_hh_tes_in!P20=0,"",RES_hh_tes_in!P20/RES_hh_fec_in!P20)</f>
        <v>0.66226198314094253</v>
      </c>
      <c r="Q20" s="78">
        <f>IF(RES_hh_tes_in!Q20=0,"",RES_hh_tes_in!Q20/RES_hh_fec_in!Q20)</f>
        <v>0.69321956688625441</v>
      </c>
      <c r="R20" s="78">
        <f>IF(RES_hh_tes_in!R20=0,"",RES_hh_tes_in!R20/RES_hh_fec_in!R20)</f>
        <v>0.71330416408176867</v>
      </c>
      <c r="S20" s="78">
        <f>IF(RES_hh_tes_in!S20=0,"",RES_hh_tes_in!S20/RES_hh_fec_in!S20)</f>
        <v>0.73200483823478846</v>
      </c>
      <c r="T20" s="78">
        <f>IF(RES_hh_tes_in!T20=0,"",RES_hh_tes_in!T20/RES_hh_fec_in!T20)</f>
        <v>0.74877018555912156</v>
      </c>
      <c r="U20" s="78">
        <f>IF(RES_hh_tes_in!U20=0,"",RES_hh_tes_in!U20/RES_hh_fec_in!U20)</f>
        <v>0.7630488022686327</v>
      </c>
      <c r="V20" s="78">
        <f>IF(RES_hh_tes_in!V20=0,"",RES_hh_tes_in!V20/RES_hh_fec_in!V20)</f>
        <v>0.77428928457716373</v>
      </c>
      <c r="W20" s="78">
        <f>IF(RES_hh_tes_in!W20=0,"",RES_hh_tes_in!W20/RES_hh_fec_in!W20)</f>
        <v>0.78119828072371267</v>
      </c>
      <c r="X20" s="78">
        <f>IF(RES_hh_tes_in!X20=0,"",RES_hh_tes_in!X20/RES_hh_fec_in!X20)</f>
        <v>0.78459665207645257</v>
      </c>
      <c r="Y20" s="78">
        <f>IF(RES_hh_tes_in!Y20=0,"",RES_hh_tes_in!Y20/RES_hh_fec_in!Y20)</f>
        <v>0.7863175041524797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0.58910382902661784</v>
      </c>
      <c r="D21" s="78">
        <f>IF(RES_hh_tes_in!D21=0,"",RES_hh_tes_in!D21/RES_hh_fec_in!D21)</f>
        <v>0.59534745033027647</v>
      </c>
      <c r="E21" s="78">
        <f>IF(RES_hh_tes_in!E21=0,"",RES_hh_tes_in!E21/RES_hh_fec_in!E21)</f>
        <v>0.60187387092661149</v>
      </c>
      <c r="F21" s="78">
        <f>IF(RES_hh_tes_in!F21=0,"",RES_hh_tes_in!F21/RES_hh_fec_in!F21)</f>
        <v>0.60845057234166355</v>
      </c>
      <c r="G21" s="78">
        <f>IF(RES_hh_tes_in!G21=0,"",RES_hh_tes_in!G21/RES_hh_fec_in!G21)</f>
        <v>0.61528569344248629</v>
      </c>
      <c r="H21" s="78">
        <f>IF(RES_hh_tes_in!H21=0,"",RES_hh_tes_in!H21/RES_hh_fec_in!H21)</f>
        <v>0.62235160065827366</v>
      </c>
      <c r="I21" s="78">
        <f>IF(RES_hh_tes_in!I21=0,"",RES_hh_tes_in!I21/RES_hh_fec_in!I21)</f>
        <v>0.6296973678502904</v>
      </c>
      <c r="J21" s="78">
        <f>IF(RES_hh_tes_in!J21=0,"",RES_hh_tes_in!J21/RES_hh_fec_in!J21)</f>
        <v>0.63752903803803007</v>
      </c>
      <c r="K21" s="78">
        <f>IF(RES_hh_tes_in!K21=0,"",RES_hh_tes_in!K21/RES_hh_fec_in!K21)</f>
        <v>0.64601890071119605</v>
      </c>
      <c r="L21" s="78">
        <f>IF(RES_hh_tes_in!L21=0,"",RES_hh_tes_in!L21/RES_hh_fec_in!L21)</f>
        <v>0.65520789130827373</v>
      </c>
      <c r="M21" s="78">
        <f>IF(RES_hh_tes_in!M21=0,"",RES_hh_tes_in!M21/RES_hh_fec_in!M21)</f>
        <v>0.6693848761362301</v>
      </c>
      <c r="N21" s="78">
        <f>IF(RES_hh_tes_in!N21=0,"",RES_hh_tes_in!N21/RES_hh_fec_in!N21)</f>
        <v>0.68987410578886388</v>
      </c>
      <c r="O21" s="78">
        <f>IF(RES_hh_tes_in!O21=0,"",RES_hh_tes_in!O21/RES_hh_fec_in!O21)</f>
        <v>0.71762075037566786</v>
      </c>
      <c r="P21" s="78">
        <f>IF(RES_hh_tes_in!P21=0,"",RES_hh_tes_in!P21/RES_hh_fec_in!P21)</f>
        <v>0.74988272574209591</v>
      </c>
      <c r="Q21" s="78">
        <f>IF(RES_hh_tes_in!Q21=0,"",RES_hh_tes_in!Q21/RES_hh_fec_in!Q21)</f>
        <v>0.77812887882829385</v>
      </c>
      <c r="R21" s="78">
        <f>IF(RES_hh_tes_in!R21=0,"",RES_hh_tes_in!R21/RES_hh_fec_in!R21)</f>
        <v>0.79539499491206844</v>
      </c>
      <c r="S21" s="78">
        <f>IF(RES_hh_tes_in!S21=0,"",RES_hh_tes_in!S21/RES_hh_fec_in!S21)</f>
        <v>0.81009904479566741</v>
      </c>
      <c r="T21" s="78">
        <f>IF(RES_hh_tes_in!T21=0,"",RES_hh_tes_in!T21/RES_hh_fec_in!T21)</f>
        <v>0.8224718283615321</v>
      </c>
      <c r="U21" s="78">
        <f>IF(RES_hh_tes_in!U21=0,"",RES_hh_tes_in!U21/RES_hh_fec_in!U21)</f>
        <v>0.83273313027768836</v>
      </c>
      <c r="V21" s="78">
        <f>IF(RES_hh_tes_in!V21=0,"",RES_hh_tes_in!V21/RES_hh_fec_in!V21)</f>
        <v>0.84107571617928401</v>
      </c>
      <c r="W21" s="78">
        <f>IF(RES_hh_tes_in!W21=0,"",RES_hh_tes_in!W21/RES_hh_fec_in!W21)</f>
        <v>0.8465968880034922</v>
      </c>
      <c r="X21" s="78">
        <f>IF(RES_hh_tes_in!X21=0,"",RES_hh_tes_in!X21/RES_hh_fec_in!X21)</f>
        <v>0.84914530435530844</v>
      </c>
      <c r="Y21" s="78">
        <f>IF(RES_hh_tes_in!Y21=0,"",RES_hh_tes_in!Y21/RES_hh_fec_in!Y21)</f>
        <v>0.85063951259903992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0.5938211114858355</v>
      </c>
      <c r="D22" s="78">
        <f>IF(RES_hh_tes_in!D22=0,"",RES_hh_tes_in!D22/RES_hh_fec_in!D22)</f>
        <v>0.60831816280894668</v>
      </c>
      <c r="E22" s="78">
        <f>IF(RES_hh_tes_in!E22=0,"",RES_hh_tes_in!E22/RES_hh_fec_in!E22)</f>
        <v>0.62295322435700307</v>
      </c>
      <c r="F22" s="78">
        <f>IF(RES_hh_tes_in!F22=0,"",RES_hh_tes_in!F22/RES_hh_fec_in!F22)</f>
        <v>0.63771198230972237</v>
      </c>
      <c r="G22" s="78">
        <f>IF(RES_hh_tes_in!G22=0,"",RES_hh_tes_in!G22/RES_hh_fec_in!G22)</f>
        <v>0.65257987490811242</v>
      </c>
      <c r="H22" s="78">
        <f>IF(RES_hh_tes_in!H22=0,"",RES_hh_tes_in!H22/RES_hh_fec_in!H22)</f>
        <v>0.66753975351718142</v>
      </c>
      <c r="I22" s="78">
        <f>IF(RES_hh_tes_in!I22=0,"",RES_hh_tes_in!I22/RES_hh_fec_in!I22)</f>
        <v>0.68256899717674957</v>
      </c>
      <c r="J22" s="78">
        <f>IF(RES_hh_tes_in!J22=0,"",RES_hh_tes_in!J22/RES_hh_fec_in!J22)</f>
        <v>0.69761874165802573</v>
      </c>
      <c r="K22" s="78">
        <f>IF(RES_hh_tes_in!K22=0,"",RES_hh_tes_in!K22/RES_hh_fec_in!K22)</f>
        <v>0.71262437397428668</v>
      </c>
      <c r="L22" s="78">
        <f>IF(RES_hh_tes_in!L22=0,"",RES_hh_tes_in!L22/RES_hh_fec_in!L22)</f>
        <v>0.72752854663423805</v>
      </c>
      <c r="M22" s="78">
        <f>IF(RES_hh_tes_in!M22=0,"",RES_hh_tes_in!M22/RES_hh_fec_in!M22)</f>
        <v>0.74121925517035747</v>
      </c>
      <c r="N22" s="78">
        <f>IF(RES_hh_tes_in!N22=0,"",RES_hh_tes_in!N22/RES_hh_fec_in!N22)</f>
        <v>0.75308803209401665</v>
      </c>
      <c r="O22" s="78">
        <f>IF(RES_hh_tes_in!O22=0,"",RES_hh_tes_in!O22/RES_hh_fec_in!O22)</f>
        <v>0.76278345416872284</v>
      </c>
      <c r="P22" s="78">
        <f>IF(RES_hh_tes_in!P22=0,"",RES_hh_tes_in!P22/RES_hh_fec_in!P22)</f>
        <v>0.77114543681971415</v>
      </c>
      <c r="Q22" s="78">
        <f>IF(RES_hh_tes_in!Q22=0,"",RES_hh_tes_in!Q22/RES_hh_fec_in!Q22)</f>
        <v>0.78112284551507649</v>
      </c>
      <c r="R22" s="78">
        <f>IF(RES_hh_tes_in!R22=0,"",RES_hh_tes_in!R22/RES_hh_fec_in!R22)</f>
        <v>0.79606771339369564</v>
      </c>
      <c r="S22" s="78" t="str">
        <f>IF(RES_hh_tes_in!S22=0,"",RES_hh_tes_in!S22/RES_hh_fec_in!S22)</f>
        <v/>
      </c>
      <c r="T22" s="78" t="str">
        <f>IF(RES_hh_tes_in!T22=0,"",RES_hh_tes_in!T22/RES_hh_fec_in!T22)</f>
        <v/>
      </c>
      <c r="U22" s="78" t="str">
        <f>IF(RES_hh_tes_in!U22=0,"",RES_hh_tes_in!U22/RES_hh_fec_in!U22)</f>
        <v/>
      </c>
      <c r="V22" s="78">
        <f>IF(RES_hh_tes_in!V22=0,"",RES_hh_tes_in!V22/RES_hh_fec_in!V22)</f>
        <v>0.85867335512313236</v>
      </c>
      <c r="W22" s="78">
        <f>IF(RES_hh_tes_in!W22=0,"",RES_hh_tes_in!W22/RES_hh_fec_in!W22)</f>
        <v>0.86923429192744628</v>
      </c>
      <c r="X22" s="78">
        <f>IF(RES_hh_tes_in!X22=0,"",RES_hh_tes_in!X22/RES_hh_fec_in!X22)</f>
        <v>0.87428869063731041</v>
      </c>
      <c r="Y22" s="78">
        <f>IF(RES_hh_tes_in!Y22=0,"",RES_hh_tes_in!Y22/RES_hh_fec_in!Y22)</f>
        <v>0.87905197367193777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X24" s="78" t="str">
        <f>IF(RES_hh_tes_in!X24=0,"",RES_hh_tes_in!X24/RES_hh_fec_in!X24)</f>
        <v/>
      </c>
      <c r="Y24" s="78" t="str">
        <f>IF(RES_hh_tes_in!Y24=0,"",RES_hh_tes_in!Y24/RES_hh_fec_in!Y24)</f>
        <v/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0.66558827823076172</v>
      </c>
      <c r="D25" s="79">
        <f>IF(RES_hh_tes_in!D25=0,"",RES_hh_tes_in!D25/RES_hh_fec_in!D25)</f>
        <v>0.66680794061746951</v>
      </c>
      <c r="E25" s="79">
        <f>IF(RES_hh_tes_in!E25=0,"",RES_hh_tes_in!E25/RES_hh_fec_in!E25)</f>
        <v>0.66814316885864111</v>
      </c>
      <c r="F25" s="79">
        <f>IF(RES_hh_tes_in!F25=0,"",RES_hh_tes_in!F25/RES_hh_fec_in!F25)</f>
        <v>0.66949450726690707</v>
      </c>
      <c r="G25" s="79">
        <f>IF(RES_hh_tes_in!G25=0,"",RES_hh_tes_in!G25/RES_hh_fec_in!G25)</f>
        <v>0.6709531767897513</v>
      </c>
      <c r="H25" s="79">
        <f>IF(RES_hh_tes_in!H25=0,"",RES_hh_tes_in!H25/RES_hh_fec_in!H25)</f>
        <v>0.67250888053987645</v>
      </c>
      <c r="I25" s="79">
        <f>IF(RES_hh_tes_in!I25=0,"",RES_hh_tes_in!I25/RES_hh_fec_in!I25)</f>
        <v>0.67418527647601234</v>
      </c>
      <c r="J25" s="79">
        <f>IF(RES_hh_tes_in!J25=0,"",RES_hh_tes_in!J25/RES_hh_fec_in!J25)</f>
        <v>0.6760772258448281</v>
      </c>
      <c r="K25" s="79">
        <f>IF(RES_hh_tes_in!K25=0,"",RES_hh_tes_in!K25/RES_hh_fec_in!K25)</f>
        <v>0.67826853045421243</v>
      </c>
      <c r="L25" s="79">
        <f>IF(RES_hh_tes_in!L25=0,"",RES_hh_tes_in!L25/RES_hh_fec_in!L25)</f>
        <v>0.68078800289679042</v>
      </c>
      <c r="M25" s="79">
        <f>IF(RES_hh_tes_in!M25=0,"",RES_hh_tes_in!M25/RES_hh_fec_in!M25)</f>
        <v>0.68557782346666074</v>
      </c>
      <c r="N25" s="79">
        <f>IF(RES_hh_tes_in!N25=0,"",RES_hh_tes_in!N25/RES_hh_fec_in!N25)</f>
        <v>0.69347580620547145</v>
      </c>
      <c r="O25" s="79">
        <f>IF(RES_hh_tes_in!O25=0,"",RES_hh_tes_in!O25/RES_hh_fec_in!O25)</f>
        <v>0.70551920321389949</v>
      </c>
      <c r="P25" s="79">
        <f>IF(RES_hh_tes_in!P25=0,"",RES_hh_tes_in!P25/RES_hh_fec_in!P25)</f>
        <v>0.72113703360797943</v>
      </c>
      <c r="Q25" s="79">
        <f>IF(RES_hh_tes_in!Q25=0,"",RES_hh_tes_in!Q25/RES_hh_fec_in!Q25)</f>
        <v>0.73620491709690472</v>
      </c>
      <c r="R25" s="79">
        <f>IF(RES_hh_tes_in!R25=0,"",RES_hh_tes_in!R25/RES_hh_fec_in!R25)</f>
        <v>0.74640194685038352</v>
      </c>
      <c r="S25" s="79">
        <f>IF(RES_hh_tes_in!S25=0,"",RES_hh_tes_in!S25/RES_hh_fec_in!S25)</f>
        <v>0.75628111103326412</v>
      </c>
      <c r="T25" s="79">
        <f>IF(RES_hh_tes_in!T25=0,"",RES_hh_tes_in!T25/RES_hh_fec_in!T25)</f>
        <v>0.76608360761769945</v>
      </c>
      <c r="U25" s="79">
        <f>IF(RES_hh_tes_in!U25=0,"",RES_hh_tes_in!U25/RES_hh_fec_in!U25)</f>
        <v>0.77590797839188719</v>
      </c>
      <c r="V25" s="79">
        <f>IF(RES_hh_tes_in!V25=0,"",RES_hh_tes_in!V25/RES_hh_fec_in!V25)</f>
        <v>0.78555928382883367</v>
      </c>
      <c r="W25" s="79">
        <f>IF(RES_hh_tes_in!W25=0,"",RES_hh_tes_in!W25/RES_hh_fec_in!W25)</f>
        <v>0.79437412749977399</v>
      </c>
      <c r="X25" s="79">
        <f>IF(RES_hh_tes_in!X25=0,"",RES_hh_tes_in!X25/RES_hh_fec_in!X25)</f>
        <v>0.80648819747032985</v>
      </c>
      <c r="Y25" s="79">
        <f>IF(RES_hh_tes_in!Y25=0,"",RES_hh_tes_in!Y25/RES_hh_fec_in!Y25)</f>
        <v>0.81778988845815492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0.72670708723281785</v>
      </c>
      <c r="D27" s="70">
        <f>IF(RES_hh_tes_in!D27=0,"",RES_hh_tes_in!D27/RES_hh_fec_in!D27)</f>
        <v>0.72016765212694689</v>
      </c>
      <c r="E27" s="70">
        <f>IF(RES_hh_tes_in!E27=0,"",RES_hh_tes_in!E27/RES_hh_fec_in!E27)</f>
        <v>0.71770908816395507</v>
      </c>
      <c r="F27" s="70">
        <f>IF(RES_hh_tes_in!F27=0,"",RES_hh_tes_in!F27/RES_hh_fec_in!F27)</f>
        <v>0.71697847749925447</v>
      </c>
      <c r="G27" s="70">
        <f>IF(RES_hh_tes_in!G27=0,"",RES_hh_tes_in!G27/RES_hh_fec_in!G27)</f>
        <v>0.73183465175552709</v>
      </c>
      <c r="H27" s="70">
        <f>IF(RES_hh_tes_in!H27=0,"",RES_hh_tes_in!H27/RES_hh_fec_in!H27)</f>
        <v>0.72920153328049242</v>
      </c>
      <c r="I27" s="70">
        <f>IF(RES_hh_tes_in!I27=0,"",RES_hh_tes_in!I27/RES_hh_fec_in!I27)</f>
        <v>0.73618110665633774</v>
      </c>
      <c r="J27" s="70">
        <f>IF(RES_hh_tes_in!J27=0,"",RES_hh_tes_in!J27/RES_hh_fec_in!J27)</f>
        <v>0.73040033193331189</v>
      </c>
      <c r="K27" s="70">
        <f>IF(RES_hh_tes_in!K27=0,"",RES_hh_tes_in!K27/RES_hh_fec_in!K27)</f>
        <v>0.73764058566915081</v>
      </c>
      <c r="L27" s="70">
        <f>IF(RES_hh_tes_in!L27=0,"",RES_hh_tes_in!L27/RES_hh_fec_in!L27)</f>
        <v>0.72537952676803119</v>
      </c>
      <c r="M27" s="70">
        <f>IF(RES_hh_tes_in!M27=0,"",RES_hh_tes_in!M27/RES_hh_fec_in!M27)</f>
        <v>0.7283998486632981</v>
      </c>
      <c r="N27" s="70">
        <f>IF(RES_hh_tes_in!N27=0,"",RES_hh_tes_in!N27/RES_hh_fec_in!N27)</f>
        <v>0.73666084940279752</v>
      </c>
      <c r="O27" s="70">
        <f>IF(RES_hh_tes_in!O27=0,"",RES_hh_tes_in!O27/RES_hh_fec_in!O27)</f>
        <v>0.73867423380974384</v>
      </c>
      <c r="P27" s="70">
        <f>IF(RES_hh_tes_in!P27=0,"",RES_hh_tes_in!P27/RES_hh_fec_in!P27)</f>
        <v>0.74909881964699876</v>
      </c>
      <c r="Q27" s="70">
        <f>IF(RES_hh_tes_in!Q27=0,"",RES_hh_tes_in!Q27/RES_hh_fec_in!Q27)</f>
        <v>0.75999696762485291</v>
      </c>
      <c r="R27" s="70">
        <f>IF(RES_hh_tes_in!R27=0,"",RES_hh_tes_in!R27/RES_hh_fec_in!R27)</f>
        <v>0.76734751406196</v>
      </c>
      <c r="S27" s="70">
        <f>IF(RES_hh_tes_in!S27=0,"",RES_hh_tes_in!S27/RES_hh_fec_in!S27)</f>
        <v>0.778918175059091</v>
      </c>
      <c r="T27" s="70">
        <f>IF(RES_hh_tes_in!T27=0,"",RES_hh_tes_in!T27/RES_hh_fec_in!T27)</f>
        <v>0.79744250236162995</v>
      </c>
      <c r="U27" s="70">
        <f>IF(RES_hh_tes_in!U27=0,"",RES_hh_tes_in!U27/RES_hh_fec_in!U27)</f>
        <v>0.81832790803978717</v>
      </c>
      <c r="V27" s="70">
        <f>IF(RES_hh_tes_in!V27=0,"",RES_hh_tes_in!V27/RES_hh_fec_in!V27)</f>
        <v>0.83995534546976247</v>
      </c>
      <c r="W27" s="70">
        <f>IF(RES_hh_tes_in!W27=0,"",RES_hh_tes_in!W27/RES_hh_fec_in!W27)</f>
        <v>0.83857075662676173</v>
      </c>
      <c r="X27" s="70">
        <f>IF(RES_hh_tes_in!X27=0,"",RES_hh_tes_in!X27/RES_hh_fec_in!X27)</f>
        <v>0.83305926732385482</v>
      </c>
      <c r="Y27" s="70">
        <f>IF(RES_hh_tes_in!Y27=0,"",RES_hh_tes_in!Y27/RES_hh_fec_in!Y27)</f>
        <v>0.85925598195918518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0.58636384488031601</v>
      </c>
      <c r="D29" s="78">
        <f>IF(RES_hh_tes_in!D29=0,"",RES_hh_tes_in!D29/RES_hh_fec_in!D29)</f>
        <v>0.58693506534238271</v>
      </c>
      <c r="E29" s="78">
        <f>IF(RES_hh_tes_in!E29=0,"",RES_hh_tes_in!E29/RES_hh_fec_in!E29)</f>
        <v>0.58750633725918944</v>
      </c>
      <c r="F29" s="78">
        <f>IF(RES_hh_tes_in!F29=0,"",RES_hh_tes_in!F29/RES_hh_fec_in!F29)</f>
        <v>0.5880776161925515</v>
      </c>
      <c r="G29" s="78">
        <f>IF(RES_hh_tes_in!G29=0,"",RES_hh_tes_in!G29/RES_hh_fec_in!G29)</f>
        <v>0.5886489425127025</v>
      </c>
      <c r="H29" s="78">
        <f>IF(RES_hh_tes_in!H29=0,"",RES_hh_tes_in!H29/RES_hh_fec_in!H29)</f>
        <v>0.58922031127884045</v>
      </c>
      <c r="I29" s="78">
        <f>IF(RES_hh_tes_in!I29=0,"",RES_hh_tes_in!I29/RES_hh_fec_in!I29)</f>
        <v>0.58979173243819116</v>
      </c>
      <c r="J29" s="78">
        <f>IF(RES_hh_tes_in!J29=0,"",RES_hh_tes_in!J29/RES_hh_fec_in!J29)</f>
        <v>0.59036324674103269</v>
      </c>
      <c r="K29" s="78">
        <f>IF(RES_hh_tes_in!K29=0,"",RES_hh_tes_in!K29/RES_hh_fec_in!K29)</f>
        <v>0.59093488883581768</v>
      </c>
      <c r="L29" s="78">
        <f>IF(RES_hh_tes_in!L29=0,"",RES_hh_tes_in!L29/RES_hh_fec_in!L29)</f>
        <v>0.59150666799242857</v>
      </c>
      <c r="M29" s="78">
        <f>IF(RES_hh_tes_in!M29=0,"",RES_hh_tes_in!M29/RES_hh_fec_in!M29)</f>
        <v>0.59194090162829183</v>
      </c>
      <c r="N29" s="78">
        <f>IF(RES_hh_tes_in!N29=0,"",RES_hh_tes_in!N29/RES_hh_fec_in!N29)</f>
        <v>0.59218361780509687</v>
      </c>
      <c r="O29" s="78">
        <f>IF(RES_hh_tes_in!O29=0,"",RES_hh_tes_in!O29/RES_hh_fec_in!O29)</f>
        <v>0.5923286828881249</v>
      </c>
      <c r="P29" s="78">
        <f>IF(RES_hh_tes_in!P29=0,"",RES_hh_tes_in!P29/RES_hh_fec_in!P29)</f>
        <v>0.59273346302126628</v>
      </c>
      <c r="Q29" s="78">
        <f>IF(RES_hh_tes_in!Q29=0,"",RES_hh_tes_in!Q29/RES_hh_fec_in!Q29)</f>
        <v>0.59438101272161181</v>
      </c>
      <c r="R29" s="78">
        <f>IF(RES_hh_tes_in!R29=0,"",RES_hh_tes_in!R29/RES_hh_fec_in!R29)</f>
        <v>0.59870871553230331</v>
      </c>
      <c r="S29" s="78">
        <f>IF(RES_hh_tes_in!S29=0,"",RES_hh_tes_in!S29/RES_hh_fec_in!S29)</f>
        <v>0.60481343487124173</v>
      </c>
      <c r="T29" s="78">
        <f>IF(RES_hh_tes_in!T29=0,"",RES_hh_tes_in!T29/RES_hh_fec_in!T29)</f>
        <v>0.61151150894851569</v>
      </c>
      <c r="U29" s="78">
        <f>IF(RES_hh_tes_in!U29=0,"",RES_hh_tes_in!U29/RES_hh_fec_in!U29)</f>
        <v>0.61761927597423083</v>
      </c>
      <c r="V29" s="78">
        <f>IF(RES_hh_tes_in!V29=0,"",RES_hh_tes_in!V29/RES_hh_fec_in!V29)</f>
        <v>0.62195307415848411</v>
      </c>
      <c r="W29" s="78">
        <f>IF(RES_hh_tes_in!W29=0,"",RES_hh_tes_in!W29/RES_hh_fec_in!W29)</f>
        <v>0.62403593046986228</v>
      </c>
      <c r="X29" s="78">
        <f>IF(RES_hh_tes_in!X29=0,"",RES_hh_tes_in!X29/RES_hh_fec_in!X29)</f>
        <v>0.62442303143797995</v>
      </c>
      <c r="Y29" s="78">
        <f>IF(RES_hh_tes_in!Y29=0,"",RES_hh_tes_in!Y29/RES_hh_fec_in!Y29)</f>
        <v>0.62446174153479184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0.58560552949855216</v>
      </c>
      <c r="D30" s="78">
        <f>IF(RES_hh_tes_in!D30=0,"",RES_hh_tes_in!D30/RES_hh_fec_in!D30)</f>
        <v>0.58633019055454216</v>
      </c>
      <c r="E30" s="78">
        <f>IF(RES_hh_tes_in!E30=0,"",RES_hh_tes_in!E30/RES_hh_fec_in!E30)</f>
        <v>0.58705491688698652</v>
      </c>
      <c r="F30" s="78">
        <f>IF(RES_hh_tes_in!F30=0,"",RES_hh_tes_in!F30/RES_hh_fec_in!F30)</f>
        <v>0.58777965212076533</v>
      </c>
      <c r="G30" s="78">
        <f>IF(RES_hh_tes_in!G30=0,"",RES_hh_tes_in!G30/RES_hh_fec_in!G30)</f>
        <v>0.58850444747031883</v>
      </c>
      <c r="H30" s="78">
        <f>IF(RES_hh_tes_in!H30=0,"",RES_hh_tes_in!H30/RES_hh_fec_in!H30)</f>
        <v>0.58922929666765178</v>
      </c>
      <c r="I30" s="78">
        <f>IF(RES_hh_tes_in!I30=0,"",RES_hh_tes_in!I30/RES_hh_fec_in!I30)</f>
        <v>0.58995421233200329</v>
      </c>
      <c r="J30" s="78">
        <f>IF(RES_hh_tes_in!J30=0,"",RES_hh_tes_in!J30/RES_hh_fec_in!J30)</f>
        <v>0.59067924615994427</v>
      </c>
      <c r="K30" s="78">
        <f>IF(RES_hh_tes_in!K30=0,"",RES_hh_tes_in!K30/RES_hh_fec_in!K30)</f>
        <v>0.5914044421071567</v>
      </c>
      <c r="L30" s="78">
        <f>IF(RES_hh_tes_in!L30=0,"",RES_hh_tes_in!L30/RES_hh_fec_in!L30)</f>
        <v>0.59212981193358738</v>
      </c>
      <c r="M30" s="78">
        <f>IF(RES_hh_tes_in!M30=0,"",RES_hh_tes_in!M30/RES_hh_fec_in!M30)</f>
        <v>0.5926806889171824</v>
      </c>
      <c r="N30" s="78">
        <f>IF(RES_hh_tes_in!N30=0,"",RES_hh_tes_in!N30/RES_hh_fec_in!N30)</f>
        <v>0.59298860323865676</v>
      </c>
      <c r="O30" s="78">
        <f>IF(RES_hh_tes_in!O30=0,"",RES_hh_tes_in!O30/RES_hh_fec_in!O30)</f>
        <v>0.59317263554008026</v>
      </c>
      <c r="P30" s="78">
        <f>IF(RES_hh_tes_in!P30=0,"",RES_hh_tes_in!P30/RES_hh_fec_in!P30)</f>
        <v>0.59368614725439262</v>
      </c>
      <c r="Q30" s="78">
        <f>IF(RES_hh_tes_in!Q30=0,"",RES_hh_tes_in!Q30/RES_hh_fec_in!Q30)</f>
        <v>0.59577625989029015</v>
      </c>
      <c r="R30" s="78">
        <f>IF(RES_hh_tes_in!R30=0,"",RES_hh_tes_in!R30/RES_hh_fec_in!R30)</f>
        <v>0.60126646533121764</v>
      </c>
      <c r="S30" s="78">
        <f>IF(RES_hh_tes_in!S30=0,"",RES_hh_tes_in!S30/RES_hh_fec_in!S30)</f>
        <v>0.60901102746870361</v>
      </c>
      <c r="T30" s="78">
        <f>IF(RES_hh_tes_in!T30=0,"",RES_hh_tes_in!T30/RES_hh_fec_in!T30)</f>
        <v>0.61750833062268518</v>
      </c>
      <c r="U30" s="78">
        <f>IF(RES_hh_tes_in!U30=0,"",RES_hh_tes_in!U30/RES_hh_fec_in!U30)</f>
        <v>0.6252567591131204</v>
      </c>
      <c r="V30" s="78">
        <f>IF(RES_hh_tes_in!V30=0,"",RES_hh_tes_in!V30/RES_hh_fec_in!V30)</f>
        <v>0.63075469725995559</v>
      </c>
      <c r="W30" s="78">
        <f>IF(RES_hh_tes_in!W30=0,"",RES_hh_tes_in!W30/RES_hh_fec_in!W30)</f>
        <v>0.6333970480759934</v>
      </c>
      <c r="X30" s="78">
        <f>IF(RES_hh_tes_in!X30=0,"",RES_hh_tes_in!X30/RES_hh_fec_in!X30)</f>
        <v>0.63380124925137071</v>
      </c>
      <c r="Y30" s="78">
        <f>IF(RES_hh_tes_in!Y30=0,"",RES_hh_tes_in!Y30/RES_hh_fec_in!Y30)</f>
        <v>0.6338416693689084</v>
      </c>
      <c r="DA30" s="89" t="s">
        <v>748</v>
      </c>
    </row>
    <row r="31" spans="1:105" ht="12" customHeight="1" x14ac:dyDescent="0.25">
      <c r="A31" s="28" t="s">
        <v>202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X31" s="78" t="str">
        <f>IF(RES_hh_tes_in!X31=0,"",RES_hh_tes_in!X31/RES_hh_fec_in!X31)</f>
        <v/>
      </c>
      <c r="Y31" s="78" t="str">
        <f>IF(RES_hh_tes_in!Y31=0,"",RES_hh_tes_in!Y31/RES_hh_fec_in!Y31)</f>
        <v/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0.7511158756130587</v>
      </c>
      <c r="D32" s="81">
        <f>IF(RES_hh_tes_in!D32=0,"",RES_hh_tes_in!D32/RES_hh_fec_in!D32)</f>
        <v>0.75252525389037273</v>
      </c>
      <c r="E32" s="81">
        <f>IF(RES_hh_tes_in!E32=0,"",RES_hh_tes_in!E32/RES_hh_fec_in!E32)</f>
        <v>0.754001084679494</v>
      </c>
      <c r="F32" s="81">
        <f>IF(RES_hh_tes_in!F32=0,"",RES_hh_tes_in!F32/RES_hh_fec_in!F32)</f>
        <v>0.75548597717477128</v>
      </c>
      <c r="G32" s="81">
        <f>IF(RES_hh_tes_in!G32=0,"",RES_hh_tes_in!G32/RES_hh_fec_in!G32)</f>
        <v>0.75703206852475002</v>
      </c>
      <c r="H32" s="81">
        <f>IF(RES_hh_tes_in!H32=0,"",RES_hh_tes_in!H32/RES_hh_fec_in!H32)</f>
        <v>0.75863297780619121</v>
      </c>
      <c r="I32" s="81">
        <f>IF(RES_hh_tes_in!I32=0,"",RES_hh_tes_in!I32/RES_hh_fec_in!I32)</f>
        <v>0.7603015516140208</v>
      </c>
      <c r="J32" s="81">
        <f>IF(RES_hh_tes_in!J32=0,"",RES_hh_tes_in!J32/RES_hh_fec_in!J32)</f>
        <v>0.76209041791320631</v>
      </c>
      <c r="K32" s="81">
        <f>IF(RES_hh_tes_in!K32=0,"",RES_hh_tes_in!K32/RES_hh_fec_in!K32)</f>
        <v>0.76404432431677316</v>
      </c>
      <c r="L32" s="81">
        <f>IF(RES_hh_tes_in!L32=0,"",RES_hh_tes_in!L32/RES_hh_fec_in!L32)</f>
        <v>0.76617524264576353</v>
      </c>
      <c r="M32" s="81">
        <f>IF(RES_hh_tes_in!M32=0,"",RES_hh_tes_in!M32/RES_hh_fec_in!M32)</f>
        <v>0.76922198497086858</v>
      </c>
      <c r="N32" s="81">
        <f>IF(RES_hh_tes_in!N32=0,"",RES_hh_tes_in!N32/RES_hh_fec_in!N32)</f>
        <v>0.77339488406662826</v>
      </c>
      <c r="O32" s="81">
        <f>IF(RES_hh_tes_in!O32=0,"",RES_hh_tes_in!O32/RES_hh_fec_in!O32)</f>
        <v>0.77919270975696309</v>
      </c>
      <c r="P32" s="81">
        <f>IF(RES_hh_tes_in!P32=0,"",RES_hh_tes_in!P32/RES_hh_fec_in!P32)</f>
        <v>0.78686009330365791</v>
      </c>
      <c r="Q32" s="81">
        <f>IF(RES_hh_tes_in!Q32=0,"",RES_hh_tes_in!Q32/RES_hh_fec_in!Q32)</f>
        <v>0.79678176239817866</v>
      </c>
      <c r="R32" s="81">
        <f>IF(RES_hh_tes_in!R32=0,"",RES_hh_tes_in!R32/RES_hh_fec_in!R32)</f>
        <v>0.81028278192665781</v>
      </c>
      <c r="S32" s="81">
        <f>IF(RES_hh_tes_in!S32=0,"",RES_hh_tes_in!S32/RES_hh_fec_in!S32)</f>
        <v>0.82717696463751211</v>
      </c>
      <c r="T32" s="81">
        <f>IF(RES_hh_tes_in!T32=0,"",RES_hh_tes_in!T32/RES_hh_fec_in!T32)</f>
        <v>0.8453644800539063</v>
      </c>
      <c r="U32" s="81">
        <f>IF(RES_hh_tes_in!U32=0,"",RES_hh_tes_in!U32/RES_hh_fec_in!U32)</f>
        <v>0.86274549769905517</v>
      </c>
      <c r="V32" s="81">
        <f>IF(RES_hh_tes_in!V32=0,"",RES_hh_tes_in!V32/RES_hh_fec_in!V32)</f>
        <v>0.87722018709615035</v>
      </c>
      <c r="W32" s="81">
        <f>IF(RES_hh_tes_in!W32=0,"",RES_hh_tes_in!W32/RES_hh_fec_in!W32)</f>
        <v>0.88805897131038947</v>
      </c>
      <c r="X32" s="81">
        <f>IF(RES_hh_tes_in!X32=0,"",RES_hh_tes_in!X32/RES_hh_fec_in!X32)</f>
        <v>0.8954686441182883</v>
      </c>
      <c r="Y32" s="81">
        <f>IF(RES_hh_tes_in!Y32=0,"",RES_hh_tes_in!Y32/RES_hh_fec_in!Y32)</f>
        <v>0.90203951102479696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299.69130374360594</v>
      </c>
      <c r="D3" s="65">
        <f t="shared" si="0"/>
        <v>307.04106951621532</v>
      </c>
      <c r="E3" s="65">
        <f t="shared" si="0"/>
        <v>295.8657212922019</v>
      </c>
      <c r="F3" s="65">
        <f t="shared" si="0"/>
        <v>240.96346077644299</v>
      </c>
      <c r="G3" s="65">
        <f t="shared" si="0"/>
        <v>378.54371385112938</v>
      </c>
      <c r="H3" s="65">
        <f t="shared" si="0"/>
        <v>276.39332797771772</v>
      </c>
      <c r="I3" s="65">
        <f t="shared" si="0"/>
        <v>414.60467916542916</v>
      </c>
      <c r="J3" s="65">
        <f t="shared" si="0"/>
        <v>495.43869480224504</v>
      </c>
      <c r="K3" s="65">
        <f t="shared" si="0"/>
        <v>444.68530564098421</v>
      </c>
      <c r="L3" s="65">
        <f t="shared" si="0"/>
        <v>298.32822167534607</v>
      </c>
      <c r="M3" s="65">
        <f t="shared" si="0"/>
        <v>127.7817501372032</v>
      </c>
      <c r="N3" s="65">
        <f t="shared" si="0"/>
        <v>168.45795487063083</v>
      </c>
      <c r="O3" s="65">
        <f t="shared" si="0"/>
        <v>140.59790498071814</v>
      </c>
      <c r="P3" s="65">
        <f t="shared" si="0"/>
        <v>113.17378951382445</v>
      </c>
      <c r="Q3" s="65">
        <f t="shared" si="0"/>
        <v>125.25479252547565</v>
      </c>
      <c r="R3" s="65">
        <f t="shared" ref="R3:V3" si="1">SUM(R4,R15,R17,R27)</f>
        <v>140.62465628132628</v>
      </c>
      <c r="S3" s="65">
        <f t="shared" si="1"/>
        <v>145.94825137439381</v>
      </c>
      <c r="T3" s="65">
        <f t="shared" si="1"/>
        <v>133.22806006026283</v>
      </c>
      <c r="U3" s="65">
        <f t="shared" si="1"/>
        <v>145.18699813992649</v>
      </c>
      <c r="V3" s="65">
        <f t="shared" si="1"/>
        <v>140.4225579354827</v>
      </c>
      <c r="W3" s="65">
        <f t="shared" ref="W3:Y3" si="2">SUM(W4,W15,W17,W27)</f>
        <v>87.187438352800015</v>
      </c>
      <c r="X3" s="65">
        <f t="shared" si="2"/>
        <v>61.576092426257667</v>
      </c>
      <c r="Y3" s="65">
        <f t="shared" si="2"/>
        <v>104.53873284624716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263.9005089146948</v>
      </c>
      <c r="D4" s="69">
        <f t="shared" si="3"/>
        <v>269.22200253868272</v>
      </c>
      <c r="E4" s="69">
        <f t="shared" si="3"/>
        <v>261.19797258411188</v>
      </c>
      <c r="F4" s="69">
        <f t="shared" si="3"/>
        <v>215.70892067356988</v>
      </c>
      <c r="G4" s="69">
        <f t="shared" si="3"/>
        <v>341.8537485671568</v>
      </c>
      <c r="H4" s="69">
        <f t="shared" si="3"/>
        <v>252.39218781635799</v>
      </c>
      <c r="I4" s="69">
        <f t="shared" si="3"/>
        <v>367.53104065423815</v>
      </c>
      <c r="J4" s="69">
        <f t="shared" si="3"/>
        <v>436.17772590198729</v>
      </c>
      <c r="K4" s="69">
        <f t="shared" si="3"/>
        <v>392.10906962115303</v>
      </c>
      <c r="L4" s="69">
        <f t="shared" si="3"/>
        <v>261.20392766573229</v>
      </c>
      <c r="M4" s="69">
        <f t="shared" si="3"/>
        <v>112.18042376984384</v>
      </c>
      <c r="N4" s="69">
        <f t="shared" si="3"/>
        <v>145.25090082139084</v>
      </c>
      <c r="O4" s="69">
        <f t="shared" si="3"/>
        <v>121.36380988831615</v>
      </c>
      <c r="P4" s="69">
        <f t="shared" si="3"/>
        <v>95.05879087300633</v>
      </c>
      <c r="Q4" s="69">
        <f t="shared" si="3"/>
        <v>99.200280696197638</v>
      </c>
      <c r="R4" s="69">
        <f t="shared" ref="R4:V4" si="4">SUM(R5:R14)</f>
        <v>109.22829668209101</v>
      </c>
      <c r="S4" s="69">
        <f t="shared" si="4"/>
        <v>110.80406865703625</v>
      </c>
      <c r="T4" s="69">
        <f t="shared" si="4"/>
        <v>101.6652503260237</v>
      </c>
      <c r="U4" s="69">
        <f t="shared" si="4"/>
        <v>109.42565544139279</v>
      </c>
      <c r="V4" s="69">
        <f t="shared" si="4"/>
        <v>106.57694883950383</v>
      </c>
      <c r="W4" s="69">
        <f t="shared" ref="W4:Y4" si="5">SUM(W5:W14)</f>
        <v>63.623511408792574</v>
      </c>
      <c r="X4" s="69">
        <f t="shared" si="5"/>
        <v>39.953393191349527</v>
      </c>
      <c r="Y4" s="69">
        <f t="shared" si="5"/>
        <v>60.219545969659784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36.860805088580101</v>
      </c>
      <c r="D5" s="72">
        <v>40.999299348891313</v>
      </c>
      <c r="E5" s="72">
        <v>32.245509848471322</v>
      </c>
      <c r="F5" s="72">
        <v>46.696965531453827</v>
      </c>
      <c r="G5" s="72">
        <v>78.440588757384575</v>
      </c>
      <c r="H5" s="72">
        <v>73.807052934730407</v>
      </c>
      <c r="I5" s="72">
        <v>101.14431732842731</v>
      </c>
      <c r="J5" s="72">
        <v>109.74444951963004</v>
      </c>
      <c r="K5" s="72">
        <v>126.96375416436595</v>
      </c>
      <c r="L5" s="72">
        <v>74.036682764156552</v>
      </c>
      <c r="M5" s="72">
        <v>59.979780770547663</v>
      </c>
      <c r="N5" s="72">
        <v>71.26550343729582</v>
      </c>
      <c r="O5" s="72">
        <v>62.873946142484513</v>
      </c>
      <c r="P5" s="72">
        <v>36.857310682450922</v>
      </c>
      <c r="Q5" s="72">
        <v>9.1622330497707107</v>
      </c>
      <c r="R5" s="72">
        <v>3.9616126206127374E-2</v>
      </c>
      <c r="S5" s="72">
        <v>0</v>
      </c>
      <c r="T5" s="72">
        <v>0</v>
      </c>
      <c r="U5" s="72">
        <v>5.6927929434259079</v>
      </c>
      <c r="V5" s="72">
        <v>13.972467996759596</v>
      </c>
      <c r="W5" s="72">
        <v>11.503564081492884</v>
      </c>
      <c r="X5" s="72">
        <v>6.5621016302380486</v>
      </c>
      <c r="Y5" s="72">
        <v>8.1230945314838472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2.3471086900466163</v>
      </c>
      <c r="D6" s="72">
        <v>0.80799064889387739</v>
      </c>
      <c r="E6" s="72">
        <v>1.3500665014385695</v>
      </c>
      <c r="F6" s="72">
        <v>2.3947480772426846</v>
      </c>
      <c r="G6" s="72">
        <v>5.1238179388983802</v>
      </c>
      <c r="H6" s="72">
        <v>2.9211657527118846</v>
      </c>
      <c r="I6" s="72">
        <v>1.6719546408805126</v>
      </c>
      <c r="J6" s="72">
        <v>1.5872352345077085</v>
      </c>
      <c r="K6" s="72">
        <v>2.1692511380145647</v>
      </c>
      <c r="L6" s="72">
        <v>3.9261670447000543</v>
      </c>
      <c r="M6" s="72">
        <v>2.7051339855160736</v>
      </c>
      <c r="N6" s="72">
        <v>3.7591253649062448</v>
      </c>
      <c r="O6" s="72">
        <v>4.1061352531266726</v>
      </c>
      <c r="P6" s="72">
        <v>3.0033543202527935</v>
      </c>
      <c r="Q6" s="72">
        <v>2.3402819418098959</v>
      </c>
      <c r="R6" s="72">
        <v>3.8203855226890542</v>
      </c>
      <c r="S6" s="72">
        <v>2.344583965308078</v>
      </c>
      <c r="T6" s="72">
        <v>2.0774829370750227</v>
      </c>
      <c r="U6" s="72">
        <v>0.91995591964908541</v>
      </c>
      <c r="V6" s="72">
        <v>1.091452810158215</v>
      </c>
      <c r="W6" s="72">
        <v>0.87656825845322695</v>
      </c>
      <c r="X6" s="72">
        <v>1.0810757692703739</v>
      </c>
      <c r="Y6" s="72">
        <v>1.957546492081526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183.22189645660615</v>
      </c>
      <c r="D7" s="72">
        <v>173.93843304918252</v>
      </c>
      <c r="E7" s="72">
        <v>165.48103160693725</v>
      </c>
      <c r="F7" s="72">
        <v>108.20807112998172</v>
      </c>
      <c r="G7" s="72">
        <v>203.29755783783352</v>
      </c>
      <c r="H7" s="72">
        <v>124.88996160680541</v>
      </c>
      <c r="I7" s="72">
        <v>217.5097922866241</v>
      </c>
      <c r="J7" s="72">
        <v>258.29081578155404</v>
      </c>
      <c r="K7" s="72">
        <v>220.51169560245745</v>
      </c>
      <c r="L7" s="72">
        <v>118.02253845923275</v>
      </c>
      <c r="M7" s="72">
        <v>25.842588913226493</v>
      </c>
      <c r="N7" s="72">
        <v>33.590363049846196</v>
      </c>
      <c r="O7" s="72">
        <v>28.308626514903754</v>
      </c>
      <c r="P7" s="72">
        <v>34.285496800113073</v>
      </c>
      <c r="Q7" s="72">
        <v>72.302642110851266</v>
      </c>
      <c r="R7" s="72">
        <v>87.325577983160116</v>
      </c>
      <c r="S7" s="72">
        <v>86.193737837028038</v>
      </c>
      <c r="T7" s="72">
        <v>76.789283135895531</v>
      </c>
      <c r="U7" s="72">
        <v>80.877797222044322</v>
      </c>
      <c r="V7" s="72">
        <v>75.634302054782424</v>
      </c>
      <c r="W7" s="72">
        <v>35.872486793118611</v>
      </c>
      <c r="X7" s="72">
        <v>22.973101492503126</v>
      </c>
      <c r="Y7" s="72">
        <v>40.493101663798228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41.470698679461933</v>
      </c>
      <c r="D8" s="72">
        <v>53.476279491715005</v>
      </c>
      <c r="E8" s="72">
        <v>62.121364627264732</v>
      </c>
      <c r="F8" s="72">
        <v>58.409135934891637</v>
      </c>
      <c r="G8" s="72">
        <v>54.991784033040304</v>
      </c>
      <c r="H8" s="72">
        <v>50.774007522110296</v>
      </c>
      <c r="I8" s="72">
        <v>47.204976398306236</v>
      </c>
      <c r="J8" s="72">
        <v>66.555225366295517</v>
      </c>
      <c r="K8" s="72">
        <v>42.46436871631505</v>
      </c>
      <c r="L8" s="72">
        <v>65.2185393976429</v>
      </c>
      <c r="M8" s="72">
        <v>23.652920100553619</v>
      </c>
      <c r="N8" s="72">
        <v>36.635908969342573</v>
      </c>
      <c r="O8" s="72">
        <v>26.075101977801218</v>
      </c>
      <c r="P8" s="72">
        <v>20.912629070189535</v>
      </c>
      <c r="Q8" s="72">
        <v>15.395123593765767</v>
      </c>
      <c r="R8" s="72">
        <v>18.042717050035726</v>
      </c>
      <c r="S8" s="72">
        <v>22.26574685470014</v>
      </c>
      <c r="T8" s="72">
        <v>22.79848425305315</v>
      </c>
      <c r="U8" s="72">
        <v>21.935109356273475</v>
      </c>
      <c r="V8" s="72">
        <v>15.878725977803603</v>
      </c>
      <c r="W8" s="72">
        <v>15.370892275727849</v>
      </c>
      <c r="X8" s="72">
        <v>9.3371142993379781</v>
      </c>
      <c r="Y8" s="72">
        <v>9.6458032822961766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34.974039784943308</v>
      </c>
      <c r="D17" s="69">
        <f t="shared" si="7"/>
        <v>36.652213966406471</v>
      </c>
      <c r="E17" s="69">
        <f t="shared" si="7"/>
        <v>33.34992325857295</v>
      </c>
      <c r="F17" s="69">
        <f t="shared" si="7"/>
        <v>24.061140744751292</v>
      </c>
      <c r="G17" s="69">
        <f t="shared" si="7"/>
        <v>35.623216682616921</v>
      </c>
      <c r="H17" s="69">
        <f t="shared" si="7"/>
        <v>23.01225417118448</v>
      </c>
      <c r="I17" s="69">
        <f t="shared" si="7"/>
        <v>45.954653121101558</v>
      </c>
      <c r="J17" s="69">
        <f t="shared" si="7"/>
        <v>57.669441291870776</v>
      </c>
      <c r="K17" s="69">
        <f t="shared" si="7"/>
        <v>51.332137030153397</v>
      </c>
      <c r="L17" s="69">
        <f t="shared" si="7"/>
        <v>35.754720619680938</v>
      </c>
      <c r="M17" s="69">
        <f t="shared" si="7"/>
        <v>14.854003389117935</v>
      </c>
      <c r="N17" s="69">
        <f t="shared" si="7"/>
        <v>22.285762827480063</v>
      </c>
      <c r="O17" s="69">
        <f t="shared" si="7"/>
        <v>18.427582631490502</v>
      </c>
      <c r="P17" s="69">
        <f t="shared" si="7"/>
        <v>17.349437237170228</v>
      </c>
      <c r="Q17" s="69">
        <f t="shared" si="7"/>
        <v>25.275260687456278</v>
      </c>
      <c r="R17" s="69">
        <f t="shared" ref="R17:V17" si="8">SUM(R18:R26)</f>
        <v>30.406260223332161</v>
      </c>
      <c r="S17" s="69">
        <f t="shared" si="8"/>
        <v>33.925573228277351</v>
      </c>
      <c r="T17" s="69">
        <f t="shared" si="8"/>
        <v>30.502648806630233</v>
      </c>
      <c r="U17" s="69">
        <f t="shared" si="8"/>
        <v>34.686571099702739</v>
      </c>
      <c r="V17" s="69">
        <f t="shared" si="8"/>
        <v>32.994883318932118</v>
      </c>
      <c r="W17" s="69">
        <f t="shared" ref="W17:Y17" si="9">SUM(W18:W26)</f>
        <v>22.643437260047037</v>
      </c>
      <c r="X17" s="69">
        <f t="shared" si="9"/>
        <v>20.59844630415575</v>
      </c>
      <c r="Y17" s="69">
        <f t="shared" si="9"/>
        <v>43.013576347563067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0.14794205319035272</v>
      </c>
      <c r="D18" s="72">
        <v>0.29125991098404969</v>
      </c>
      <c r="E18" s="72">
        <v>0.20253531720261059</v>
      </c>
      <c r="F18" s="72">
        <v>0.45747433234785029</v>
      </c>
      <c r="G18" s="72">
        <v>1.0742568145772866</v>
      </c>
      <c r="H18" s="72">
        <v>1.2340574330644096</v>
      </c>
      <c r="I18" s="72">
        <v>7.1044790688656922</v>
      </c>
      <c r="J18" s="72">
        <v>9.7665209029200497</v>
      </c>
      <c r="K18" s="72">
        <v>8.2692484258921084</v>
      </c>
      <c r="L18" s="72">
        <v>6.079144788985678</v>
      </c>
      <c r="M18" s="72">
        <v>3.7890532223130915</v>
      </c>
      <c r="N18" s="72">
        <v>4.495605089079608</v>
      </c>
      <c r="O18" s="72">
        <v>3.9064106631099338</v>
      </c>
      <c r="P18" s="72">
        <v>0.55432527829260525</v>
      </c>
      <c r="Q18" s="72">
        <v>0.20048998676570987</v>
      </c>
      <c r="R18" s="72">
        <v>1.8746795440434925E-3</v>
      </c>
      <c r="S18" s="72">
        <v>0</v>
      </c>
      <c r="T18" s="72">
        <v>0</v>
      </c>
      <c r="U18" s="72">
        <v>0.32967094621646198</v>
      </c>
      <c r="V18" s="72">
        <v>1.0518822862481323</v>
      </c>
      <c r="W18" s="72">
        <v>1.4711641704905489</v>
      </c>
      <c r="X18" s="72">
        <v>1.8135373246362292</v>
      </c>
      <c r="Y18" s="72">
        <v>2.8563784519000373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0.59302650970332227</v>
      </c>
      <c r="D19" s="72">
        <v>0.66904756847619684</v>
      </c>
      <c r="E19" s="72">
        <v>0.70185141466033762</v>
      </c>
      <c r="F19" s="72">
        <v>0.74279459623235355</v>
      </c>
      <c r="G19" s="72">
        <v>1.053974030691496</v>
      </c>
      <c r="H19" s="72">
        <v>0.90998213204109779</v>
      </c>
      <c r="I19" s="72">
        <v>0.76503373605702629</v>
      </c>
      <c r="J19" s="72">
        <v>0.59247735582677563</v>
      </c>
      <c r="K19" s="72">
        <v>0.84212773818282716</v>
      </c>
      <c r="L19" s="72">
        <v>0.7486368831205602</v>
      </c>
      <c r="M19" s="72">
        <v>0.71471967861346453</v>
      </c>
      <c r="N19" s="72">
        <v>0.73976791046592383</v>
      </c>
      <c r="O19" s="72">
        <v>0.85655716752998545</v>
      </c>
      <c r="P19" s="72">
        <v>0.8112794145016512</v>
      </c>
      <c r="Q19" s="72">
        <v>0.51375519833683458</v>
      </c>
      <c r="R19" s="72">
        <v>0.71798237785801911</v>
      </c>
      <c r="S19" s="72">
        <v>0.72769106186028432</v>
      </c>
      <c r="T19" s="72">
        <v>0.65890694375428183</v>
      </c>
      <c r="U19" s="72">
        <v>0.62371159743693416</v>
      </c>
      <c r="V19" s="72">
        <v>0.90206476762821408</v>
      </c>
      <c r="W19" s="72">
        <v>0.80892121273093487</v>
      </c>
      <c r="X19" s="72">
        <v>1.0595027187429951</v>
      </c>
      <c r="Y19" s="72">
        <v>2.1245220850753306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27.145141154718669</v>
      </c>
      <c r="D20" s="72">
        <v>26.321950048989681</v>
      </c>
      <c r="E20" s="72">
        <v>22.576703788346951</v>
      </c>
      <c r="F20" s="72">
        <v>13.675907020191262</v>
      </c>
      <c r="G20" s="72">
        <v>25.579045616188857</v>
      </c>
      <c r="H20" s="72">
        <v>13.682359183668797</v>
      </c>
      <c r="I20" s="72">
        <v>30.811609380332438</v>
      </c>
      <c r="J20" s="72">
        <v>36.937439248103182</v>
      </c>
      <c r="K20" s="72">
        <v>34.890217024495293</v>
      </c>
      <c r="L20" s="72">
        <v>19.339244542255177</v>
      </c>
      <c r="M20" s="72">
        <v>5.6217130142729239</v>
      </c>
      <c r="N20" s="72">
        <v>8.5688163411614795</v>
      </c>
      <c r="O20" s="72">
        <v>7.3719867057075952</v>
      </c>
      <c r="P20" s="72">
        <v>10.207082803635096</v>
      </c>
      <c r="Q20" s="72">
        <v>20.573460133522914</v>
      </c>
      <c r="R20" s="72">
        <v>24.836831053455452</v>
      </c>
      <c r="S20" s="72">
        <v>26.623217940952994</v>
      </c>
      <c r="T20" s="72">
        <v>22.990973942804782</v>
      </c>
      <c r="U20" s="72">
        <v>26.158204513594519</v>
      </c>
      <c r="V20" s="72">
        <v>24.999771018777899</v>
      </c>
      <c r="W20" s="72">
        <v>13.64962474587621</v>
      </c>
      <c r="X20" s="72">
        <v>12.169646693574139</v>
      </c>
      <c r="Y20" s="72">
        <v>29.789232928357098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7.0879300673309666</v>
      </c>
      <c r="D21" s="72">
        <v>9.3699564379565405</v>
      </c>
      <c r="E21" s="72">
        <v>9.8688327383630483</v>
      </c>
      <c r="F21" s="72">
        <v>9.1849647959798251</v>
      </c>
      <c r="G21" s="72">
        <v>7.9159402211592793</v>
      </c>
      <c r="H21" s="72">
        <v>7.1858554224101745</v>
      </c>
      <c r="I21" s="72">
        <v>7.2735309358464058</v>
      </c>
      <c r="J21" s="72">
        <v>10.373003785020771</v>
      </c>
      <c r="K21" s="72">
        <v>7.3305438415831725</v>
      </c>
      <c r="L21" s="72">
        <v>9.5876944053195281</v>
      </c>
      <c r="M21" s="72">
        <v>4.7285174739184557</v>
      </c>
      <c r="N21" s="72">
        <v>8.4815734867730512</v>
      </c>
      <c r="O21" s="72">
        <v>6.2926280951429892</v>
      </c>
      <c r="P21" s="72">
        <v>5.7767497407408746</v>
      </c>
      <c r="Q21" s="72">
        <v>3.9875553688308201</v>
      </c>
      <c r="R21" s="72">
        <v>4.8495721124746458</v>
      </c>
      <c r="S21" s="72">
        <v>6.5746642254640735</v>
      </c>
      <c r="T21" s="72">
        <v>6.8527679200711678</v>
      </c>
      <c r="U21" s="72">
        <v>7.5749840424548243</v>
      </c>
      <c r="V21" s="72">
        <v>6.0411652462778722</v>
      </c>
      <c r="W21" s="72">
        <v>6.713727130949346</v>
      </c>
      <c r="X21" s="72">
        <v>5.5557595672023865</v>
      </c>
      <c r="Y21" s="72">
        <v>8.2434428822306032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0.81675504396781817</v>
      </c>
      <c r="D27" s="69">
        <f t="shared" si="10"/>
        <v>1.1668530111261126</v>
      </c>
      <c r="E27" s="69">
        <f t="shared" si="10"/>
        <v>1.3178254495170558</v>
      </c>
      <c r="F27" s="69">
        <f t="shared" si="10"/>
        <v>1.193399358121819</v>
      </c>
      <c r="G27" s="69">
        <f t="shared" si="10"/>
        <v>1.066748601355614</v>
      </c>
      <c r="H27" s="69">
        <f t="shared" si="10"/>
        <v>0.98888599017525292</v>
      </c>
      <c r="I27" s="69">
        <f t="shared" si="10"/>
        <v>1.1189853900894646</v>
      </c>
      <c r="J27" s="69">
        <f t="shared" si="10"/>
        <v>1.5915276083869638</v>
      </c>
      <c r="K27" s="69">
        <f t="shared" si="10"/>
        <v>1.2440989896777961</v>
      </c>
      <c r="L27" s="69">
        <f t="shared" si="10"/>
        <v>1.369573389932867</v>
      </c>
      <c r="M27" s="69">
        <f t="shared" si="10"/>
        <v>0.74732297824143101</v>
      </c>
      <c r="N27" s="69">
        <f t="shared" si="10"/>
        <v>0.92129122175991873</v>
      </c>
      <c r="O27" s="69">
        <f t="shared" si="10"/>
        <v>0.80651246091146911</v>
      </c>
      <c r="P27" s="69">
        <f t="shared" si="10"/>
        <v>0.76556140364787506</v>
      </c>
      <c r="Q27" s="69">
        <f t="shared" si="10"/>
        <v>0.77925114182172672</v>
      </c>
      <c r="R27" s="69">
        <f t="shared" ref="R27:V27" si="11">SUM(R28:R32)</f>
        <v>0.99009937590309471</v>
      </c>
      <c r="S27" s="69">
        <f t="shared" si="11"/>
        <v>1.2186094890801906</v>
      </c>
      <c r="T27" s="69">
        <f t="shared" si="11"/>
        <v>1.0601609276089172</v>
      </c>
      <c r="U27" s="69">
        <f t="shared" si="11"/>
        <v>1.0747715988309612</v>
      </c>
      <c r="V27" s="69">
        <f t="shared" si="11"/>
        <v>0.850725777046764</v>
      </c>
      <c r="W27" s="69">
        <f t="shared" ref="W27:Y27" si="12">SUM(W28:W32)</f>
        <v>0.92048968396040753</v>
      </c>
      <c r="X27" s="69">
        <f t="shared" si="12"/>
        <v>1.0242529307523902</v>
      </c>
      <c r="Y27" s="69">
        <f t="shared" si="12"/>
        <v>1.3056105290243034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8.0665983995819188E-2</v>
      </c>
      <c r="D29" s="72">
        <v>8.3221952667451457E-2</v>
      </c>
      <c r="E29" s="72">
        <v>8.4515065595706762E-2</v>
      </c>
      <c r="F29" s="72">
        <v>7.369551147032527E-2</v>
      </c>
      <c r="G29" s="72">
        <v>0.11530857447122533</v>
      </c>
      <c r="H29" s="72">
        <v>9.1440408603758433E-2</v>
      </c>
      <c r="I29" s="72">
        <v>0.11549677582237813</v>
      </c>
      <c r="J29" s="72">
        <v>0.11588856735510068</v>
      </c>
      <c r="K29" s="72">
        <v>0.11144620240779139</v>
      </c>
      <c r="L29" s="72">
        <v>9.0353790866764067E-2</v>
      </c>
      <c r="M29" s="72">
        <v>5.8520344184667193E-2</v>
      </c>
      <c r="N29" s="72">
        <v>7.2866270058297544E-2</v>
      </c>
      <c r="O29" s="72">
        <v>6.2255603533629848E-2</v>
      </c>
      <c r="P29" s="72">
        <v>6.0671775648524703E-2</v>
      </c>
      <c r="Q29" s="72">
        <v>7.7553959489959218E-2</v>
      </c>
      <c r="R29" s="72">
        <v>0.13783101791605554</v>
      </c>
      <c r="S29" s="72">
        <v>0.13312078836266819</v>
      </c>
      <c r="T29" s="72">
        <v>0.10064952111616529</v>
      </c>
      <c r="U29" s="72">
        <v>0.10262422816477343</v>
      </c>
      <c r="V29" s="72">
        <v>0.11241385107485193</v>
      </c>
      <c r="W29" s="72">
        <v>9.5905374810485611E-2</v>
      </c>
      <c r="X29" s="72">
        <v>9.4867971277254937E-2</v>
      </c>
      <c r="Y29" s="72">
        <v>0.2593392720583349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0.73608905997199903</v>
      </c>
      <c r="D30" s="72">
        <v>1.0836310584586613</v>
      </c>
      <c r="E30" s="72">
        <v>1.2333103839213491</v>
      </c>
      <c r="F30" s="72">
        <v>1.1197038466514937</v>
      </c>
      <c r="G30" s="72">
        <v>0.95144002688438867</v>
      </c>
      <c r="H30" s="72">
        <v>0.89744558157149446</v>
      </c>
      <c r="I30" s="72">
        <v>1.0034886142670865</v>
      </c>
      <c r="J30" s="72">
        <v>1.4756390410318632</v>
      </c>
      <c r="K30" s="72">
        <v>1.1326527872700047</v>
      </c>
      <c r="L30" s="72">
        <v>1.2792195990661031</v>
      </c>
      <c r="M30" s="72">
        <v>0.68880263405676379</v>
      </c>
      <c r="N30" s="72">
        <v>0.84842495170162113</v>
      </c>
      <c r="O30" s="72">
        <v>0.74425685737783931</v>
      </c>
      <c r="P30" s="72">
        <v>0.7048896279993504</v>
      </c>
      <c r="Q30" s="72">
        <v>0.70169718233176748</v>
      </c>
      <c r="R30" s="72">
        <v>0.85226835798703915</v>
      </c>
      <c r="S30" s="72">
        <v>1.0854887007175225</v>
      </c>
      <c r="T30" s="72">
        <v>0.95951140649275202</v>
      </c>
      <c r="U30" s="72">
        <v>0.97214737066618773</v>
      </c>
      <c r="V30" s="72">
        <v>0.73831192597191209</v>
      </c>
      <c r="W30" s="72">
        <v>0.82458430914992198</v>
      </c>
      <c r="X30" s="72">
        <v>0.92938495947513533</v>
      </c>
      <c r="Y30" s="72">
        <v>1.0462712569659685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22645.339441192129</v>
      </c>
      <c r="D3" s="65">
        <f>IF(RES_hh_fec_in!D3=0,0,1000*11630*RES_hh_fec_in!D3/RES_hh_num_in!D3)</f>
        <v>21440.857246123727</v>
      </c>
      <c r="E3" s="65">
        <f>IF(RES_hh_fec_in!E3=0,0,1000*11630*RES_hh_fec_in!E3/RES_hh_num_in!E3)</f>
        <v>21704.896406565167</v>
      </c>
      <c r="F3" s="65">
        <f>IF(RES_hh_fec_in!F3=0,0,1000*11630*RES_hh_fec_in!F3/RES_hh_num_in!F3)</f>
        <v>21397.169420346243</v>
      </c>
      <c r="G3" s="65">
        <f>IF(RES_hh_fec_in!G3=0,0,1000*11630*RES_hh_fec_in!G3/RES_hh_num_in!G3)</f>
        <v>21648.398539160327</v>
      </c>
      <c r="H3" s="65">
        <f>IF(RES_hh_fec_in!H3=0,0,1000*11630*RES_hh_fec_in!H3/RES_hh_num_in!H3)</f>
        <v>20634.647247217359</v>
      </c>
      <c r="I3" s="65">
        <f>IF(RES_hh_fec_in!I3=0,0,1000*11630*RES_hh_fec_in!I3/RES_hh_num_in!I3)</f>
        <v>19750.332187183674</v>
      </c>
      <c r="J3" s="65">
        <f>IF(RES_hh_fec_in!J3=0,0,1000*11630*RES_hh_fec_in!J3/RES_hh_num_in!J3)</f>
        <v>20761.821940736194</v>
      </c>
      <c r="K3" s="65">
        <f>IF(RES_hh_fec_in!K3=0,0,1000*11630*RES_hh_fec_in!K3/RES_hh_num_in!K3)</f>
        <v>19081.304838120948</v>
      </c>
      <c r="L3" s="65">
        <f>IF(RES_hh_fec_in!L3=0,0,1000*11630*RES_hh_fec_in!L3/RES_hh_num_in!L3)</f>
        <v>19077.234063105563</v>
      </c>
      <c r="M3" s="65">
        <f>IF(RES_hh_fec_in!M3=0,0,1000*11630*RES_hh_fec_in!M3/RES_hh_num_in!M3)</f>
        <v>15273.606104452283</v>
      </c>
      <c r="N3" s="65">
        <f>IF(RES_hh_fec_in!N3=0,0,1000*11630*RES_hh_fec_in!N3/RES_hh_num_in!N3)</f>
        <v>14345.195821169431</v>
      </c>
      <c r="O3" s="65">
        <f>IF(RES_hh_fec_in!O3=0,0,1000*11630*RES_hh_fec_in!O3/RES_hh_num_in!O3)</f>
        <v>13491.441089787673</v>
      </c>
      <c r="P3" s="65">
        <f>IF(RES_hh_fec_in!P3=0,0,1000*11630*RES_hh_fec_in!P3/RES_hh_num_in!P3)</f>
        <v>11165.446780752609</v>
      </c>
      <c r="Q3" s="65">
        <f>IF(RES_hh_fec_in!Q3=0,0,1000*11630*RES_hh_fec_in!Q3/RES_hh_num_in!Q3)</f>
        <v>11488.212085200999</v>
      </c>
      <c r="R3" s="65">
        <f>IF(RES_hh_fec_in!R3=0,0,1000*11630*RES_hh_fec_in!R3/RES_hh_num_in!R3)</f>
        <v>11509.291840946051</v>
      </c>
      <c r="S3" s="65">
        <f>IF(RES_hh_fec_in!S3=0,0,1000*11630*RES_hh_fec_in!S3/RES_hh_num_in!S3)</f>
        <v>10787.437830008163</v>
      </c>
      <c r="T3" s="65">
        <f>IF(RES_hh_fec_in!T3=0,0,1000*11630*RES_hh_fec_in!T3/RES_hh_num_in!T3)</f>
        <v>10989.022558366432</v>
      </c>
      <c r="U3" s="65">
        <f>IF(RES_hh_fec_in!U3=0,0,1000*11630*RES_hh_fec_in!U3/RES_hh_num_in!U3)</f>
        <v>10067.616922699775</v>
      </c>
      <c r="V3" s="65">
        <f>IF(RES_hh_fec_in!V3=0,0,1000*11630*RES_hh_fec_in!V3/RES_hh_num_in!V3)</f>
        <v>10253.704500371048</v>
      </c>
      <c r="W3" s="65">
        <f>IF(RES_hh_fec_in!W3=0,0,1000*11630*RES_hh_fec_in!W3/RES_hh_num_in!W3)</f>
        <v>8170.5960824734111</v>
      </c>
      <c r="X3" s="65">
        <f>IF(RES_hh_fec_in!X3=0,0,1000*11630*RES_hh_fec_in!X3/RES_hh_num_in!X3)</f>
        <v>6063.8261318782606</v>
      </c>
      <c r="Y3" s="65">
        <f>IF(RES_hh_fec_in!Y3=0,0,1000*11630*RES_hh_fec_in!Y3/RES_hh_num_in!Y3)</f>
        <v>4824.1176765967848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18870.276569161924</v>
      </c>
      <c r="D4" s="69">
        <f>IF(RES_hh_fec_in!D4=0,0,1000*11630*RES_hh_fec_in!D4/RES_hh_num_in!D4)</f>
        <v>17771.135864677151</v>
      </c>
      <c r="E4" s="69">
        <f>IF(RES_hh_fec_in!E4=0,0,1000*11630*RES_hh_fec_in!E4/RES_hh_num_in!E4)</f>
        <v>18222.276316484244</v>
      </c>
      <c r="F4" s="69">
        <f>IF(RES_hh_fec_in!F4=0,0,1000*11630*RES_hh_fec_in!F4/RES_hh_num_in!F4)</f>
        <v>17949.460546982536</v>
      </c>
      <c r="G4" s="69">
        <f>IF(RES_hh_fec_in!G4=0,0,1000*11630*RES_hh_fec_in!G4/RES_hh_num_in!G4)</f>
        <v>18378.635522614764</v>
      </c>
      <c r="H4" s="69">
        <f>IF(RES_hh_fec_in!H4=0,0,1000*11630*RES_hh_fec_in!H4/RES_hh_num_in!H4)</f>
        <v>17506.92794344803</v>
      </c>
      <c r="I4" s="69">
        <f>IF(RES_hh_fec_in!I4=0,0,1000*11630*RES_hh_fec_in!I4/RES_hh_num_in!I4)</f>
        <v>16581.345843308969</v>
      </c>
      <c r="J4" s="69">
        <f>IF(RES_hh_fec_in!J4=0,0,1000*11630*RES_hh_fec_in!J4/RES_hh_num_in!J4)</f>
        <v>17525.879511361585</v>
      </c>
      <c r="K4" s="69">
        <f>IF(RES_hh_fec_in!K4=0,0,1000*11630*RES_hh_fec_in!K4/RES_hh_num_in!K4)</f>
        <v>15827.226468587762</v>
      </c>
      <c r="L4" s="69">
        <f>IF(RES_hh_fec_in!L4=0,0,1000*11630*RES_hh_fec_in!L4/RES_hh_num_in!L4)</f>
        <v>15886.351549572841</v>
      </c>
      <c r="M4" s="69">
        <f>IF(RES_hh_fec_in!M4=0,0,1000*11630*RES_hh_fec_in!M4/RES_hh_num_in!M4)</f>
        <v>12158.63199474057</v>
      </c>
      <c r="N4" s="69">
        <f>IF(RES_hh_fec_in!N4=0,0,1000*11630*RES_hh_fec_in!N4/RES_hh_num_in!N4)</f>
        <v>11168.605062683297</v>
      </c>
      <c r="O4" s="69">
        <f>IF(RES_hh_fec_in!O4=0,0,1000*11630*RES_hh_fec_in!O4/RES_hh_num_in!O4)</f>
        <v>10463.839330683748</v>
      </c>
      <c r="P4" s="69">
        <f>IF(RES_hh_fec_in!P4=0,0,1000*11630*RES_hh_fec_in!P4/RES_hh_num_in!P4)</f>
        <v>8275.1383532879918</v>
      </c>
      <c r="Q4" s="69">
        <f>IF(RES_hh_fec_in!Q4=0,0,1000*11630*RES_hh_fec_in!Q4/RES_hh_num_in!Q4)</f>
        <v>8577.2655561889587</v>
      </c>
      <c r="R4" s="69">
        <f>IF(RES_hh_fec_in!R4=0,0,1000*11630*RES_hh_fec_in!R4/RES_hh_num_in!R4)</f>
        <v>8541.0956877181525</v>
      </c>
      <c r="S4" s="69">
        <f>IF(RES_hh_fec_in!S4=0,0,1000*11630*RES_hh_fec_in!S4/RES_hh_num_in!S4)</f>
        <v>7796.8353345328596</v>
      </c>
      <c r="T4" s="69">
        <f>IF(RES_hh_fec_in!T4=0,0,1000*11630*RES_hh_fec_in!T4/RES_hh_num_in!T4)</f>
        <v>7978.2120088234133</v>
      </c>
      <c r="U4" s="69">
        <f>IF(RES_hh_fec_in!U4=0,0,1000*11630*RES_hh_fec_in!U4/RES_hh_num_in!U4)</f>
        <v>7120.2118514209751</v>
      </c>
      <c r="V4" s="69">
        <f>IF(RES_hh_fec_in!V4=0,0,1000*11630*RES_hh_fec_in!V4/RES_hh_num_in!V4)</f>
        <v>7133.9727693607356</v>
      </c>
      <c r="W4" s="69">
        <f>IF(RES_hh_fec_in!W4=0,0,1000*11630*RES_hh_fec_in!W4/RES_hh_num_in!W4)</f>
        <v>5255.6231621724919</v>
      </c>
      <c r="X4" s="69">
        <f>IF(RES_hh_fec_in!X4=0,0,1000*11630*RES_hh_fec_in!X4/RES_hh_num_in!X4)</f>
        <v>3411.0945091439698</v>
      </c>
      <c r="Y4" s="69">
        <f>IF(RES_hh_fec_in!Y4=0,0,1000*11630*RES_hh_fec_in!Y4/RES_hh_num_in!Y4)</f>
        <v>2334.7835530699945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15164.772364242497</v>
      </c>
      <c r="D5" s="72">
        <f>IF(RES_hh_fec_in!D5=0,0,1000*11630*RES_hh_fec_in!D5/RES_hh_num_in!D5)</f>
        <v>15350.6319986788</v>
      </c>
      <c r="E5" s="72">
        <f>IF(RES_hh_fec_in!E5=0,0,1000*11630*RES_hh_fec_in!E5/RES_hh_num_in!E5)</f>
        <v>15288.596612493158</v>
      </c>
      <c r="F5" s="72">
        <f>IF(RES_hh_fec_in!F5=0,0,1000*11630*RES_hh_fec_in!F5/RES_hh_num_in!F5)</f>
        <v>15315.477865539537</v>
      </c>
      <c r="G5" s="72">
        <f>IF(RES_hh_fec_in!G5=0,0,1000*11630*RES_hh_fec_in!G5/RES_hh_num_in!G5)</f>
        <v>16133.379568761067</v>
      </c>
      <c r="H5" s="72">
        <f>IF(RES_hh_fec_in!H5=0,0,1000*11630*RES_hh_fec_in!H5/RES_hh_num_in!H5)</f>
        <v>15482.442078162627</v>
      </c>
      <c r="I5" s="72">
        <f>IF(RES_hh_fec_in!I5=0,0,1000*11630*RES_hh_fec_in!I5/RES_hh_num_in!I5)</f>
        <v>14293.806002859137</v>
      </c>
      <c r="J5" s="72">
        <f>IF(RES_hh_fec_in!J5=0,0,1000*11630*RES_hh_fec_in!J5/RES_hh_num_in!J5)</f>
        <v>14787.403805382177</v>
      </c>
      <c r="K5" s="72">
        <f>IF(RES_hh_fec_in!K5=0,0,1000*11630*RES_hh_fec_in!K5/RES_hh_num_in!K5)</f>
        <v>14542.120380816636</v>
      </c>
      <c r="L5" s="72">
        <f>IF(RES_hh_fec_in!L5=0,0,1000*11630*RES_hh_fec_in!L5/RES_hh_num_in!L5)</f>
        <v>13371.061320458197</v>
      </c>
      <c r="M5" s="72">
        <f>IF(RES_hh_fec_in!M5=0,0,1000*11630*RES_hh_fec_in!M5/RES_hh_num_in!M5)</f>
        <v>11448.203613207132</v>
      </c>
      <c r="N5" s="72">
        <f>IF(RES_hh_fec_in!N5=0,0,1000*11630*RES_hh_fec_in!N5/RES_hh_num_in!N5)</f>
        <v>10639.28314708584</v>
      </c>
      <c r="O5" s="72">
        <f>IF(RES_hh_fec_in!O5=0,0,1000*11630*RES_hh_fec_in!O5/RES_hh_num_in!O5)</f>
        <v>10412.816820166969</v>
      </c>
      <c r="P5" s="72">
        <f>IF(RES_hh_fec_in!P5=0,0,1000*11630*RES_hh_fec_in!P5/RES_hh_num_in!P5)</f>
        <v>8759.8895402373728</v>
      </c>
      <c r="Q5" s="72">
        <f>IF(RES_hh_fec_in!Q5=0,0,1000*11630*RES_hh_fec_in!Q5/RES_hh_num_in!Q5)</f>
        <v>8877.7735782539039</v>
      </c>
      <c r="R5" s="72">
        <f>IF(RES_hh_fec_in!R5=0,0,1000*11630*RES_hh_fec_in!R5/RES_hh_num_in!R5)</f>
        <v>8791.3188474713243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6514.7300014205821</v>
      </c>
      <c r="V5" s="72">
        <f>IF(RES_hh_fec_in!V5=0,0,1000*11630*RES_hh_fec_in!V5/RES_hh_num_in!V5)</f>
        <v>6505.6498543788957</v>
      </c>
      <c r="W5" s="72">
        <f>IF(RES_hh_fec_in!W5=0,0,1000*11630*RES_hh_fec_in!W5/RES_hh_num_in!W5)</f>
        <v>5331.7888759737207</v>
      </c>
      <c r="X5" s="72">
        <f>IF(RES_hh_fec_in!X5=0,0,1000*11630*RES_hh_fec_in!X5/RES_hh_num_in!X5)</f>
        <v>3485.9809938919907</v>
      </c>
      <c r="Y5" s="72">
        <f>IF(RES_hh_fec_in!Y5=0,0,1000*11630*RES_hh_fec_in!Y5/RES_hh_num_in!Y5)</f>
        <v>2153.1958491887831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18889.219576136653</v>
      </c>
      <c r="D6" s="72">
        <f>IF(RES_hh_fec_in!D6=0,0,1000*11630*RES_hh_fec_in!D6/RES_hh_num_in!D6)</f>
        <v>18240.63122556511</v>
      </c>
      <c r="E6" s="72">
        <f>IF(RES_hh_fec_in!E6=0,0,1000*11630*RES_hh_fec_in!E6/RES_hh_num_in!E6)</f>
        <v>18119.6355292521</v>
      </c>
      <c r="F6" s="72">
        <f>IF(RES_hh_fec_in!F6=0,0,1000*11630*RES_hh_fec_in!F6/RES_hh_num_in!F6)</f>
        <v>18176.069709658423</v>
      </c>
      <c r="G6" s="72">
        <f>IF(RES_hh_fec_in!G6=0,0,1000*11630*RES_hh_fec_in!G6/RES_hh_num_in!G6)</f>
        <v>19908.196558302159</v>
      </c>
      <c r="H6" s="72">
        <f>IF(RES_hh_fec_in!H6=0,0,1000*11630*RES_hh_fec_in!H6/RES_hh_num_in!H6)</f>
        <v>18994.841399875382</v>
      </c>
      <c r="I6" s="72">
        <f>IF(RES_hh_fec_in!I6=0,0,1000*11630*RES_hh_fec_in!I6/RES_hh_num_in!I6)</f>
        <v>18633.547099802654</v>
      </c>
      <c r="J6" s="72">
        <f>IF(RES_hh_fec_in!J6=0,0,1000*11630*RES_hh_fec_in!J6/RES_hh_num_in!J6)</f>
        <v>16716.030461716466</v>
      </c>
      <c r="K6" s="72">
        <f>IF(RES_hh_fec_in!K6=0,0,1000*11630*RES_hh_fec_in!K6/RES_hh_num_in!K6)</f>
        <v>11804.006835924713</v>
      </c>
      <c r="L6" s="72">
        <f>IF(RES_hh_fec_in!L6=0,0,1000*11630*RES_hh_fec_in!L6/RES_hh_num_in!L6)</f>
        <v>15556.892633399844</v>
      </c>
      <c r="M6" s="72">
        <f>IF(RES_hh_fec_in!M6=0,0,1000*11630*RES_hh_fec_in!M6/RES_hh_num_in!M6)</f>
        <v>13100.65583098053</v>
      </c>
      <c r="N6" s="72">
        <f>IF(RES_hh_fec_in!N6=0,0,1000*11630*RES_hh_fec_in!N6/RES_hh_num_in!N6)</f>
        <v>11280.408719798963</v>
      </c>
      <c r="O6" s="72">
        <f>IF(RES_hh_fec_in!O6=0,0,1000*11630*RES_hh_fec_in!O6/RES_hh_num_in!O6)</f>
        <v>11829.817271144861</v>
      </c>
      <c r="P6" s="72">
        <f>IF(RES_hh_fec_in!P6=0,0,1000*11630*RES_hh_fec_in!P6/RES_hh_num_in!P6)</f>
        <v>8909.2431147144725</v>
      </c>
      <c r="Q6" s="72">
        <f>IF(RES_hh_fec_in!Q6=0,0,1000*11630*RES_hh_fec_in!Q6/RES_hh_num_in!Q6)</f>
        <v>8036.1548438505524</v>
      </c>
      <c r="R6" s="72">
        <f>IF(RES_hh_fec_in!R6=0,0,1000*11630*RES_hh_fec_in!R6/RES_hh_num_in!R6)</f>
        <v>9261.0341666866734</v>
      </c>
      <c r="S6" s="72">
        <f>IF(RES_hh_fec_in!S6=0,0,1000*11630*RES_hh_fec_in!S6/RES_hh_num_in!S6)</f>
        <v>8114.2207599085032</v>
      </c>
      <c r="T6" s="72">
        <f>IF(RES_hh_fec_in!T6=0,0,1000*11630*RES_hh_fec_in!T6/RES_hh_num_in!T6)</f>
        <v>8507.4056482062533</v>
      </c>
      <c r="U6" s="72">
        <f>IF(RES_hh_fec_in!U6=0,0,1000*11630*RES_hh_fec_in!U6/RES_hh_num_in!U6)</f>
        <v>7444.5124164967729</v>
      </c>
      <c r="V6" s="72">
        <f>IF(RES_hh_fec_in!V6=0,0,1000*11630*RES_hh_fec_in!V6/RES_hh_num_in!V6)</f>
        <v>7699.9607906421325</v>
      </c>
      <c r="W6" s="72">
        <f>IF(RES_hh_fec_in!W6=0,0,1000*11630*RES_hh_fec_in!W6/RES_hh_num_in!W6)</f>
        <v>5608.7417283306795</v>
      </c>
      <c r="X6" s="72">
        <f>IF(RES_hh_fec_in!X6=0,0,1000*11630*RES_hh_fec_in!X6/RES_hh_num_in!X6)</f>
        <v>3992.528435706161</v>
      </c>
      <c r="Y6" s="72">
        <f>IF(RES_hh_fec_in!Y6=0,0,1000*11630*RES_hh_fec_in!Y6/RES_hh_num_in!Y6)</f>
        <v>2827.256835518604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19917.847750967725</v>
      </c>
      <c r="D7" s="72">
        <f>IF(RES_hh_fec_in!D7=0,0,1000*11630*RES_hh_fec_in!D7/RES_hh_num_in!D7)</f>
        <v>19188.544720738395</v>
      </c>
      <c r="E7" s="72">
        <f>IF(RES_hh_fec_in!E7=0,0,1000*11630*RES_hh_fec_in!E7/RES_hh_num_in!E7)</f>
        <v>19748.719255624204</v>
      </c>
      <c r="F7" s="72">
        <f>IF(RES_hh_fec_in!F7=0,0,1000*11630*RES_hh_fec_in!F7/RES_hh_num_in!F7)</f>
        <v>19693.086212785674</v>
      </c>
      <c r="G7" s="72">
        <f>IF(RES_hh_fec_in!G7=0,0,1000*11630*RES_hh_fec_in!G7/RES_hh_num_in!G7)</f>
        <v>20378.517551288525</v>
      </c>
      <c r="H7" s="72">
        <f>IF(RES_hh_fec_in!H7=0,0,1000*11630*RES_hh_fec_in!H7/RES_hh_num_in!H7)</f>
        <v>19380.577955763532</v>
      </c>
      <c r="I7" s="72">
        <f>IF(RES_hh_fec_in!I7=0,0,1000*11630*RES_hh_fec_in!I7/RES_hh_num_in!I7)</f>
        <v>18137.558790282081</v>
      </c>
      <c r="J7" s="72">
        <f>IF(RES_hh_fec_in!J7=0,0,1000*11630*RES_hh_fec_in!J7/RES_hh_num_in!J7)</f>
        <v>18993.032260263255</v>
      </c>
      <c r="K7" s="72">
        <f>IF(RES_hh_fec_in!K7=0,0,1000*11630*RES_hh_fec_in!K7/RES_hh_num_in!K7)</f>
        <v>17099.97601701723</v>
      </c>
      <c r="L7" s="72">
        <f>IF(RES_hh_fec_in!L7=0,0,1000*11630*RES_hh_fec_in!L7/RES_hh_num_in!L7)</f>
        <v>17382.503439389424</v>
      </c>
      <c r="M7" s="72">
        <f>IF(RES_hh_fec_in!M7=0,0,1000*11630*RES_hh_fec_in!M7/RES_hh_num_in!M7)</f>
        <v>14646.254226272824</v>
      </c>
      <c r="N7" s="72">
        <f>IF(RES_hh_fec_in!N7=0,0,1000*11630*RES_hh_fec_in!N7/RES_hh_num_in!N7)</f>
        <v>12334.5895445896</v>
      </c>
      <c r="O7" s="72">
        <f>IF(RES_hh_fec_in!O7=0,0,1000*11630*RES_hh_fec_in!O7/RES_hh_num_in!O7)</f>
        <v>11013.597709808335</v>
      </c>
      <c r="P7" s="72">
        <f>IF(RES_hh_fec_in!P7=0,0,1000*11630*RES_hh_fec_in!P7/RES_hh_num_in!P7)</f>
        <v>8778.0961117162587</v>
      </c>
      <c r="Q7" s="72">
        <f>IF(RES_hh_fec_in!Q7=0,0,1000*11630*RES_hh_fec_in!Q7/RES_hh_num_in!Q7)</f>
        <v>9062.916338418383</v>
      </c>
      <c r="R7" s="72">
        <f>IF(RES_hh_fec_in!R7=0,0,1000*11630*RES_hh_fec_in!R7/RES_hh_num_in!R7)</f>
        <v>9068.1475522374167</v>
      </c>
      <c r="S7" s="72">
        <f>IF(RES_hh_fec_in!S7=0,0,1000*11630*RES_hh_fec_in!S7/RES_hh_num_in!S7)</f>
        <v>8298.0009783235764</v>
      </c>
      <c r="T7" s="72">
        <f>IF(RES_hh_fec_in!T7=0,0,1000*11630*RES_hh_fec_in!T7/RES_hh_num_in!T7)</f>
        <v>8518.3624115158837</v>
      </c>
      <c r="U7" s="72">
        <f>IF(RES_hh_fec_in!U7=0,0,1000*11630*RES_hh_fec_in!U7/RES_hh_num_in!U7)</f>
        <v>7754.1123511956066</v>
      </c>
      <c r="V7" s="72">
        <f>IF(RES_hh_fec_in!V7=0,0,1000*11630*RES_hh_fec_in!V7/RES_hh_num_in!V7)</f>
        <v>8229.5241192498252</v>
      </c>
      <c r="W7" s="72">
        <f>IF(RES_hh_fec_in!W7=0,0,1000*11630*RES_hh_fec_in!W7/RES_hh_num_in!W7)</f>
        <v>6462.4000755041352</v>
      </c>
      <c r="X7" s="72">
        <f>IF(RES_hh_fec_in!X7=0,0,1000*11630*RES_hh_fec_in!X7/RES_hh_num_in!X7)</f>
        <v>4310.1179509174635</v>
      </c>
      <c r="Y7" s="72">
        <f>IF(RES_hh_fec_in!Y7=0,0,1000*11630*RES_hh_fec_in!Y7/RES_hh_num_in!Y7)</f>
        <v>2782.715029794495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18304.61313300714</v>
      </c>
      <c r="D8" s="72">
        <f>IF(RES_hh_fec_in!D8=0,0,1000*11630*RES_hh_fec_in!D8/RES_hh_num_in!D8)</f>
        <v>16879.3580581352</v>
      </c>
      <c r="E8" s="72">
        <f>IF(RES_hh_fec_in!E8=0,0,1000*11630*RES_hh_fec_in!E8/RES_hh_num_in!E8)</f>
        <v>18022.641204977976</v>
      </c>
      <c r="F8" s="72">
        <f>IF(RES_hh_fec_in!F8=0,0,1000*11630*RES_hh_fec_in!F8/RES_hh_num_in!F8)</f>
        <v>18753.171305748994</v>
      </c>
      <c r="G8" s="72">
        <f>IF(RES_hh_fec_in!G8=0,0,1000*11630*RES_hh_fec_in!G8/RES_hh_num_in!G8)</f>
        <v>18305.241917624189</v>
      </c>
      <c r="H8" s="72">
        <f>IF(RES_hh_fec_in!H8=0,0,1000*11630*RES_hh_fec_in!H8/RES_hh_num_in!H8)</f>
        <v>18221.805921491843</v>
      </c>
      <c r="I8" s="72">
        <f>IF(RES_hh_fec_in!I8=0,0,1000*11630*RES_hh_fec_in!I8/RES_hh_num_in!I8)</f>
        <v>16298.325499535633</v>
      </c>
      <c r="J8" s="72">
        <f>IF(RES_hh_fec_in!J8=0,0,1000*11630*RES_hh_fec_in!J8/RES_hh_num_in!J8)</f>
        <v>17577.692044012922</v>
      </c>
      <c r="K8" s="72">
        <f>IF(RES_hh_fec_in!K8=0,0,1000*11630*RES_hh_fec_in!K8/RES_hh_num_in!K8)</f>
        <v>15720.469757614646</v>
      </c>
      <c r="L8" s="72">
        <f>IF(RES_hh_fec_in!L8=0,0,1000*11630*RES_hh_fec_in!L8/RES_hh_num_in!L8)</f>
        <v>16665.531432270018</v>
      </c>
      <c r="M8" s="72">
        <f>IF(RES_hh_fec_in!M8=0,0,1000*11630*RES_hh_fec_in!M8/RES_hh_num_in!M8)</f>
        <v>12331.984344595761</v>
      </c>
      <c r="N8" s="72">
        <f>IF(RES_hh_fec_in!N8=0,0,1000*11630*RES_hh_fec_in!N8/RES_hh_num_in!N8)</f>
        <v>11606.744330204907</v>
      </c>
      <c r="O8" s="72">
        <f>IF(RES_hh_fec_in!O8=0,0,1000*11630*RES_hh_fec_in!O8/RES_hh_num_in!O8)</f>
        <v>10662.336248951053</v>
      </c>
      <c r="P8" s="72">
        <f>IF(RES_hh_fec_in!P8=0,0,1000*11630*RES_hh_fec_in!P8/RES_hh_num_in!P8)</f>
        <v>8343.2738145265648</v>
      </c>
      <c r="Q8" s="72">
        <f>IF(RES_hh_fec_in!Q8=0,0,1000*11630*RES_hh_fec_in!Q8/RES_hh_num_in!Q8)</f>
        <v>8131.9157142475287</v>
      </c>
      <c r="R8" s="72">
        <f>IF(RES_hh_fec_in!R8=0,0,1000*11630*RES_hh_fec_in!R8/RES_hh_num_in!R8)</f>
        <v>7862.1906312747951</v>
      </c>
      <c r="S8" s="72">
        <f>IF(RES_hh_fec_in!S8=0,0,1000*11630*RES_hh_fec_in!S8/RES_hh_num_in!S8)</f>
        <v>7217.5647086377203</v>
      </c>
      <c r="T8" s="72">
        <f>IF(RES_hh_fec_in!T8=0,0,1000*11630*RES_hh_fec_in!T8/RES_hh_num_in!T8)</f>
        <v>7496.7550220132343</v>
      </c>
      <c r="U8" s="72">
        <f>IF(RES_hh_fec_in!U8=0,0,1000*11630*RES_hh_fec_in!U8/RES_hh_num_in!U8)</f>
        <v>6852.4389551085396</v>
      </c>
      <c r="V8" s="72">
        <f>IF(RES_hh_fec_in!V8=0,0,1000*11630*RES_hh_fec_in!V8/RES_hh_num_in!V8)</f>
        <v>6418.84809062154</v>
      </c>
      <c r="W8" s="72">
        <f>IF(RES_hh_fec_in!W8=0,0,1000*11630*RES_hh_fec_in!W8/RES_hh_num_in!W8)</f>
        <v>5414.7667978719073</v>
      </c>
      <c r="X8" s="72">
        <f>IF(RES_hh_fec_in!X8=0,0,1000*11630*RES_hh_fec_in!X8/RES_hh_num_in!X8)</f>
        <v>3841.0371975464977</v>
      </c>
      <c r="Y8" s="72">
        <f>IF(RES_hh_fec_in!Y8=0,0,1000*11630*RES_hh_fec_in!Y8/RES_hh_num_in!Y8)</f>
        <v>2293.4824505326947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17209.243061343648</v>
      </c>
      <c r="D9" s="72">
        <f>IF(RES_hh_fec_in!D9=0,0,1000*11630*RES_hh_fec_in!D9/RES_hh_num_in!D9)</f>
        <v>17281.936668828432</v>
      </c>
      <c r="E9" s="72">
        <f>IF(RES_hh_fec_in!E9=0,0,1000*11630*RES_hh_fec_in!E9/RES_hh_num_in!E9)</f>
        <v>16822.176643542854</v>
      </c>
      <c r="F9" s="72">
        <f>IF(RES_hh_fec_in!F9=0,0,1000*11630*RES_hh_fec_in!F9/RES_hh_num_in!F9)</f>
        <v>16363.732268043201</v>
      </c>
      <c r="G9" s="72">
        <f>IF(RES_hh_fec_in!G9=0,0,1000*11630*RES_hh_fec_in!G9/RES_hh_num_in!G9)</f>
        <v>16185.7709129166</v>
      </c>
      <c r="H9" s="72">
        <f>IF(RES_hh_fec_in!H9=0,0,1000*11630*RES_hh_fec_in!H9/RES_hh_num_in!H9)</f>
        <v>15239.535986531138</v>
      </c>
      <c r="I9" s="72">
        <f>IF(RES_hh_fec_in!I9=0,0,1000*11630*RES_hh_fec_in!I9/RES_hh_num_in!I9)</f>
        <v>17420.586563298737</v>
      </c>
      <c r="J9" s="72">
        <f>IF(RES_hh_fec_in!J9=0,0,1000*11630*RES_hh_fec_in!J9/RES_hh_num_in!J9)</f>
        <v>14031.550344713343</v>
      </c>
      <c r="K9" s="72">
        <f>IF(RES_hh_fec_in!K9=0,0,1000*11630*RES_hh_fec_in!K9/RES_hh_num_in!K9)</f>
        <v>15788.240414057278</v>
      </c>
      <c r="L9" s="72">
        <f>IF(RES_hh_fec_in!L9=0,0,1000*11630*RES_hh_fec_in!L9/RES_hh_num_in!L9)</f>
        <v>14623.195331532783</v>
      </c>
      <c r="M9" s="72">
        <f>IF(RES_hh_fec_in!M9=0,0,1000*11630*RES_hh_fec_in!M9/RES_hh_num_in!M9)</f>
        <v>10751.908467401707</v>
      </c>
      <c r="N9" s="72">
        <f>IF(RES_hh_fec_in!N9=0,0,1000*11630*RES_hh_fec_in!N9/RES_hh_num_in!N9)</f>
        <v>11523.962904580503</v>
      </c>
      <c r="O9" s="72">
        <f>IF(RES_hh_fec_in!O9=0,0,1000*11630*RES_hh_fec_in!O9/RES_hh_num_in!O9)</f>
        <v>10421.035045422472</v>
      </c>
      <c r="P9" s="72">
        <f>IF(RES_hh_fec_in!P9=0,0,1000*11630*RES_hh_fec_in!P9/RES_hh_num_in!P9)</f>
        <v>8398.5839665405638</v>
      </c>
      <c r="Q9" s="72">
        <f>IF(RES_hh_fec_in!Q9=0,0,1000*11630*RES_hh_fec_in!Q9/RES_hh_num_in!Q9)</f>
        <v>9785.9003453840342</v>
      </c>
      <c r="R9" s="72">
        <f>IF(RES_hh_fec_in!R9=0,0,1000*11630*RES_hh_fec_in!R9/RES_hh_num_in!R9)</f>
        <v>9464.0493496729632</v>
      </c>
      <c r="S9" s="72">
        <f>IF(RES_hh_fec_in!S9=0,0,1000*11630*RES_hh_fec_in!S9/RES_hh_num_in!S9)</f>
        <v>0</v>
      </c>
      <c r="T9" s="72">
        <f>IF(RES_hh_fec_in!T9=0,0,1000*11630*RES_hh_fec_in!T9/RES_hh_num_in!T9)</f>
        <v>0</v>
      </c>
      <c r="U9" s="72">
        <f>IF(RES_hh_fec_in!U9=0,0,1000*11630*RES_hh_fec_in!U9/RES_hh_num_in!U9)</f>
        <v>0</v>
      </c>
      <c r="V9" s="72">
        <f>IF(RES_hh_fec_in!V9=0,0,1000*11630*RES_hh_fec_in!V9/RES_hh_num_in!V9)</f>
        <v>6688.7818775388469</v>
      </c>
      <c r="W9" s="72">
        <f>IF(RES_hh_fec_in!W9=0,0,1000*11630*RES_hh_fec_in!W9/RES_hh_num_in!W9)</f>
        <v>5618.0818368436994</v>
      </c>
      <c r="X9" s="72">
        <f>IF(RES_hh_fec_in!X9=0,0,1000*11630*RES_hh_fec_in!X9/RES_hh_num_in!X9)</f>
        <v>3720.0547632052112</v>
      </c>
      <c r="Y9" s="72">
        <f>IF(RES_hh_fec_in!Y9=0,0,1000*11630*RES_hh_fec_in!Y9/RES_hh_num_in!Y9)</f>
        <v>2687.9616231997306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0</v>
      </c>
      <c r="D11" s="72">
        <f>IF(RES_hh_fec_in!D11=0,0,1000*11630*RES_hh_fec_in!D11/RES_hh_num_in!D11)</f>
        <v>0</v>
      </c>
      <c r="E11" s="72">
        <f>IF(RES_hh_fec_in!E11=0,0,1000*11630*RES_hh_fec_in!E11/RES_hh_num_in!E11)</f>
        <v>0</v>
      </c>
      <c r="F11" s="72">
        <f>IF(RES_hh_fec_in!F11=0,0,1000*11630*RES_hh_fec_in!F11/RES_hh_num_in!F11)</f>
        <v>0</v>
      </c>
      <c r="G11" s="72">
        <f>IF(RES_hh_fec_in!G11=0,0,1000*11630*RES_hh_fec_in!G11/RES_hh_num_in!G11)</f>
        <v>0</v>
      </c>
      <c r="H11" s="72">
        <f>IF(RES_hh_fec_in!H11=0,0,1000*11630*RES_hh_fec_in!H11/RES_hh_num_in!H11)</f>
        <v>0</v>
      </c>
      <c r="I11" s="72">
        <f>IF(RES_hh_fec_in!I11=0,0,1000*11630*RES_hh_fec_in!I11/RES_hh_num_in!I11)</f>
        <v>0</v>
      </c>
      <c r="J11" s="72">
        <f>IF(RES_hh_fec_in!J11=0,0,1000*11630*RES_hh_fec_in!J11/RES_hh_num_in!J11)</f>
        <v>0</v>
      </c>
      <c r="K11" s="72">
        <f>IF(RES_hh_fec_in!K11=0,0,1000*11630*RES_hh_fec_in!K11/RES_hh_num_in!K11)</f>
        <v>0</v>
      </c>
      <c r="L11" s="72">
        <f>IF(RES_hh_fec_in!L11=0,0,1000*11630*RES_hh_fec_in!L11/RES_hh_num_in!L11)</f>
        <v>0</v>
      </c>
      <c r="M11" s="72">
        <f>IF(RES_hh_fec_in!M11=0,0,1000*11630*RES_hh_fec_in!M11/RES_hh_num_in!M11)</f>
        <v>0</v>
      </c>
      <c r="N11" s="72">
        <f>IF(RES_hh_fec_in!N11=0,0,1000*11630*RES_hh_fec_in!N11/RES_hh_num_in!N11)</f>
        <v>0</v>
      </c>
      <c r="O11" s="72">
        <f>IF(RES_hh_fec_in!O11=0,0,1000*11630*RES_hh_fec_in!O11/RES_hh_num_in!O11)</f>
        <v>0</v>
      </c>
      <c r="P11" s="72">
        <f>IF(RES_hh_fec_in!P11=0,0,1000*11630*RES_hh_fec_in!P11/RES_hh_num_in!P11)</f>
        <v>0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0</v>
      </c>
      <c r="S11" s="72">
        <f>IF(RES_hh_fec_in!S11=0,0,1000*11630*RES_hh_fec_in!S11/RES_hh_num_in!S11)</f>
        <v>0</v>
      </c>
      <c r="T11" s="72">
        <f>IF(RES_hh_fec_in!T11=0,0,1000*11630*RES_hh_fec_in!T11/RES_hh_num_in!T11)</f>
        <v>0</v>
      </c>
      <c r="U11" s="72">
        <f>IF(RES_hh_fec_in!U11=0,0,1000*11630*RES_hh_fec_in!U11/RES_hh_num_in!U11)</f>
        <v>0</v>
      </c>
      <c r="V11" s="72">
        <f>IF(RES_hh_fec_in!V11=0,0,1000*11630*RES_hh_fec_in!V11/RES_hh_num_in!V11)</f>
        <v>0</v>
      </c>
      <c r="W11" s="72">
        <f>IF(RES_hh_fec_in!W11=0,0,1000*11630*RES_hh_fec_in!W11/RES_hh_num_in!W11)</f>
        <v>0</v>
      </c>
      <c r="X11" s="72">
        <f>IF(RES_hh_fec_in!X11=0,0,1000*11630*RES_hh_fec_in!X11/RES_hh_num_in!X11)</f>
        <v>0</v>
      </c>
      <c r="Y11" s="72">
        <f>IF(RES_hh_fec_in!Y11=0,0,1000*11630*RES_hh_fec_in!Y11/RES_hh_num_in!Y11)</f>
        <v>0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6198.8064010420803</v>
      </c>
      <c r="D12" s="72">
        <f>IF(RES_hh_fec_in!D12=0,0,1000*11630*RES_hh_fec_in!D12/RES_hh_num_in!D12)</f>
        <v>3511.3450434189103</v>
      </c>
      <c r="E12" s="72">
        <f>IF(RES_hh_fec_in!E12=0,0,1000*11630*RES_hh_fec_in!E12/RES_hh_num_in!E12)</f>
        <v>4827.3422763137341</v>
      </c>
      <c r="F12" s="72">
        <f>IF(RES_hh_fec_in!F12=0,0,1000*11630*RES_hh_fec_in!F12/RES_hh_num_in!F12)</f>
        <v>4900.6193291388263</v>
      </c>
      <c r="G12" s="72">
        <f>IF(RES_hh_fec_in!G12=0,0,1000*11630*RES_hh_fec_in!G12/RES_hh_num_in!G12)</f>
        <v>4865.6521059798897</v>
      </c>
      <c r="H12" s="72">
        <f>IF(RES_hh_fec_in!H12=0,0,1000*11630*RES_hh_fec_in!H12/RES_hh_num_in!H12)</f>
        <v>4650.1411659789592</v>
      </c>
      <c r="I12" s="72">
        <f>IF(RES_hh_fec_in!I12=0,0,1000*11630*RES_hh_fec_in!I12/RES_hh_num_in!I12)</f>
        <v>4491.7066291374931</v>
      </c>
      <c r="J12" s="72">
        <f>IF(RES_hh_fec_in!J12=0,0,1000*11630*RES_hh_fec_in!J12/RES_hh_num_in!J12)</f>
        <v>4488.3007012048338</v>
      </c>
      <c r="K12" s="72">
        <f>IF(RES_hh_fec_in!K12=0,0,1000*11630*RES_hh_fec_in!K12/RES_hh_num_in!K12)</f>
        <v>3894.0758512632997</v>
      </c>
      <c r="L12" s="72">
        <f>IF(RES_hh_fec_in!L12=0,0,1000*11630*RES_hh_fec_in!L12/RES_hh_num_in!L12)</f>
        <v>3555.1604344649413</v>
      </c>
      <c r="M12" s="72">
        <f>IF(RES_hh_fec_in!M12=0,0,1000*11630*RES_hh_fec_in!M12/RES_hh_num_in!M12)</f>
        <v>3054.5465672105993</v>
      </c>
      <c r="N12" s="72">
        <f>IF(RES_hh_fec_in!N12=0,0,1000*11630*RES_hh_fec_in!N12/RES_hh_num_in!N12)</f>
        <v>2610.0956997587864</v>
      </c>
      <c r="O12" s="72">
        <f>IF(RES_hh_fec_in!O12=0,0,1000*11630*RES_hh_fec_in!O12/RES_hh_num_in!O12)</f>
        <v>2223.0522222475643</v>
      </c>
      <c r="P12" s="72">
        <f>IF(RES_hh_fec_in!P12=0,0,1000*11630*RES_hh_fec_in!P12/RES_hh_num_in!P12)</f>
        <v>1927.6602493881276</v>
      </c>
      <c r="Q12" s="72">
        <f>IF(RES_hh_fec_in!Q12=0,0,1000*11630*RES_hh_fec_in!Q12/RES_hh_num_in!Q12)</f>
        <v>1822.5024368632833</v>
      </c>
      <c r="R12" s="72">
        <f>IF(RES_hh_fec_in!R12=0,0,1000*11630*RES_hh_fec_in!R12/RES_hh_num_in!R12)</f>
        <v>1844.4803634628277</v>
      </c>
      <c r="S12" s="72">
        <f>IF(RES_hh_fec_in!S12=0,0,1000*11630*RES_hh_fec_in!S12/RES_hh_num_in!S12)</f>
        <v>1800.0158381742615</v>
      </c>
      <c r="T12" s="72">
        <f>IF(RES_hh_fec_in!T12=0,0,1000*11630*RES_hh_fec_in!T12/RES_hh_num_in!T12)</f>
        <v>1679.2205312132473</v>
      </c>
      <c r="U12" s="72">
        <f>IF(RES_hh_fec_in!U12=0,0,1000*11630*RES_hh_fec_in!U12/RES_hh_num_in!U12)</f>
        <v>1631.5138101928987</v>
      </c>
      <c r="V12" s="72">
        <f>IF(RES_hh_fec_in!V12=0,0,1000*11630*RES_hh_fec_in!V12/RES_hh_num_in!V12)</f>
        <v>1513.7954633411453</v>
      </c>
      <c r="W12" s="72">
        <f>IF(RES_hh_fec_in!W12=0,0,1000*11630*RES_hh_fec_in!W12/RES_hh_num_in!W12)</f>
        <v>1182.817182468995</v>
      </c>
      <c r="X12" s="72">
        <f>IF(RES_hh_fec_in!X12=0,0,1000*11630*RES_hh_fec_in!X12/RES_hh_num_in!X12)</f>
        <v>919.62486798174882</v>
      </c>
      <c r="Y12" s="72">
        <f>IF(RES_hh_fec_in!Y12=0,0,1000*11630*RES_hh_fec_in!Y12/RES_hh_num_in!Y12)</f>
        <v>648.60232013118969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14946.960651553429</v>
      </c>
      <c r="D13" s="74">
        <f>IF(RES_hh_fec_in!D13=0,0,1000*11630*RES_hh_fec_in!D13/RES_hh_num_in!D13)</f>
        <v>12297.290019484419</v>
      </c>
      <c r="E13" s="74">
        <f>IF(RES_hh_fec_in!E13=0,0,1000*11630*RES_hh_fec_in!E13/RES_hh_num_in!E13)</f>
        <v>13849.032602288069</v>
      </c>
      <c r="F13" s="74">
        <f>IF(RES_hh_fec_in!F13=0,0,1000*11630*RES_hh_fec_in!F13/RES_hh_num_in!F13)</f>
        <v>14639.828509130735</v>
      </c>
      <c r="G13" s="74">
        <f>IF(RES_hh_fec_in!G13=0,0,1000*11630*RES_hh_fec_in!G13/RES_hh_num_in!G13)</f>
        <v>13799.239305221228</v>
      </c>
      <c r="H13" s="74">
        <f>IF(RES_hh_fec_in!H13=0,0,1000*11630*RES_hh_fec_in!H13/RES_hh_num_in!H13)</f>
        <v>15319.852590953682</v>
      </c>
      <c r="I13" s="74">
        <f>IF(RES_hh_fec_in!I13=0,0,1000*11630*RES_hh_fec_in!I13/RES_hh_num_in!I13)</f>
        <v>13408.249083971235</v>
      </c>
      <c r="J13" s="74">
        <f>IF(RES_hh_fec_in!J13=0,0,1000*11630*RES_hh_fec_in!J13/RES_hh_num_in!J13)</f>
        <v>14553.796276371308</v>
      </c>
      <c r="K13" s="74">
        <f>IF(RES_hh_fec_in!K13=0,0,1000*11630*RES_hh_fec_in!K13/RES_hh_num_in!K13)</f>
        <v>10923.471180657816</v>
      </c>
      <c r="L13" s="74">
        <f>IF(RES_hh_fec_in!L13=0,0,1000*11630*RES_hh_fec_in!L13/RES_hh_num_in!L13)</f>
        <v>13047.822915186071</v>
      </c>
      <c r="M13" s="74">
        <f>IF(RES_hh_fec_in!M13=0,0,1000*11630*RES_hh_fec_in!M13/RES_hh_num_in!M13)</f>
        <v>11377.32275281052</v>
      </c>
      <c r="N13" s="74">
        <f>IF(RES_hh_fec_in!N13=0,0,1000*11630*RES_hh_fec_in!N13/RES_hh_num_in!N13)</f>
        <v>10110.306331850139</v>
      </c>
      <c r="O13" s="74">
        <f>IF(RES_hh_fec_in!O13=0,0,1000*11630*RES_hh_fec_in!O13/RES_hh_num_in!O13)</f>
        <v>9368.3951181121101</v>
      </c>
      <c r="P13" s="74">
        <f>IF(RES_hh_fec_in!P13=0,0,1000*11630*RES_hh_fec_in!P13/RES_hh_num_in!P13)</f>
        <v>8096.9076770193706</v>
      </c>
      <c r="Q13" s="74">
        <f>IF(RES_hh_fec_in!Q13=0,0,1000*11630*RES_hh_fec_in!Q13/RES_hh_num_in!Q13)</f>
        <v>8283.8195439959854</v>
      </c>
      <c r="R13" s="74">
        <f>IF(RES_hh_fec_in!R13=0,0,1000*11630*RES_hh_fec_in!R13/RES_hh_num_in!R13)</f>
        <v>7680.0906471877897</v>
      </c>
      <c r="S13" s="74">
        <f>IF(RES_hh_fec_in!S13=0,0,1000*11630*RES_hh_fec_in!S13/RES_hh_num_in!S13)</f>
        <v>7376.8577281213256</v>
      </c>
      <c r="T13" s="74">
        <f>IF(RES_hh_fec_in!T13=0,0,1000*11630*RES_hh_fec_in!T13/RES_hh_num_in!T13)</f>
        <v>7386.2441311087186</v>
      </c>
      <c r="U13" s="74">
        <f>IF(RES_hh_fec_in!U13=0,0,1000*11630*RES_hh_fec_in!U13/RES_hh_num_in!U13)</f>
        <v>6466.6395936448635</v>
      </c>
      <c r="V13" s="74">
        <f>IF(RES_hh_fec_in!V13=0,0,1000*11630*RES_hh_fec_in!V13/RES_hh_num_in!V13)</f>
        <v>6746.6338459167791</v>
      </c>
      <c r="W13" s="74">
        <f>IF(RES_hh_fec_in!W13=0,0,1000*11630*RES_hh_fec_in!W13/RES_hh_num_in!W13)</f>
        <v>5283.0471018528333</v>
      </c>
      <c r="X13" s="74">
        <f>IF(RES_hh_fec_in!X13=0,0,1000*11630*RES_hh_fec_in!X13/RES_hh_num_in!X13)</f>
        <v>3517.992810087098</v>
      </c>
      <c r="Y13" s="74">
        <f>IF(RES_hh_fec_in!Y13=0,0,1000*11630*RES_hh_fec_in!Y13/RES_hh_num_in!Y13)</f>
        <v>2180.9087209139493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215.5065398854411</v>
      </c>
      <c r="D14" s="76">
        <f>IF(RES_hh_fec_in!D14=0,0,1000*11630*RES_hh_fec_in!D14/RES_hh_num_in!D14)</f>
        <v>203.1140596511261</v>
      </c>
      <c r="E14" s="76">
        <f>IF(RES_hh_fec_in!E14=0,0,1000*11630*RES_hh_fec_in!E14/RES_hh_num_in!E14)</f>
        <v>210.33664862634876</v>
      </c>
      <c r="F14" s="76">
        <f>IF(RES_hh_fec_in!F14=0,0,1000*11630*RES_hh_fec_in!F14/RES_hh_num_in!F14)</f>
        <v>201.31543358903366</v>
      </c>
      <c r="G14" s="76">
        <f>IF(RES_hh_fec_in!G14=0,0,1000*11630*RES_hh_fec_in!G14/RES_hh_num_in!G14)</f>
        <v>200.52717211357165</v>
      </c>
      <c r="H14" s="76">
        <f>IF(RES_hh_fec_in!H14=0,0,1000*11630*RES_hh_fec_in!H14/RES_hh_num_in!H14)</f>
        <v>184.80368883465454</v>
      </c>
      <c r="I14" s="76">
        <f>IF(RES_hh_fec_in!I14=0,0,1000*11630*RES_hh_fec_in!I14/RES_hh_num_in!I14)</f>
        <v>171.32351338740233</v>
      </c>
      <c r="J14" s="76">
        <f>IF(RES_hh_fec_in!J14=0,0,1000*11630*RES_hh_fec_in!J14/RES_hh_num_in!J14)</f>
        <v>185.53881913886087</v>
      </c>
      <c r="K14" s="76">
        <f>IF(RES_hh_fec_in!K14=0,0,1000*11630*RES_hh_fec_in!K14/RES_hh_num_in!K14)</f>
        <v>163.44958704785881</v>
      </c>
      <c r="L14" s="76">
        <f>IF(RES_hh_fec_in!L14=0,0,1000*11630*RES_hh_fec_in!L14/RES_hh_num_in!L14)</f>
        <v>170.85836697924111</v>
      </c>
      <c r="M14" s="76">
        <f>IF(RES_hh_fec_in!M14=0,0,1000*11630*RES_hh_fec_in!M14/RES_hh_num_in!M14)</f>
        <v>116.26985968930427</v>
      </c>
      <c r="N14" s="76">
        <f>IF(RES_hh_fec_in!N14=0,0,1000*11630*RES_hh_fec_in!N14/RES_hh_num_in!N14)</f>
        <v>112.74137121076733</v>
      </c>
      <c r="O14" s="76">
        <f>IF(RES_hh_fec_in!O14=0,0,1000*11630*RES_hh_fec_in!O14/RES_hh_num_in!O14)</f>
        <v>106.13505418860956</v>
      </c>
      <c r="P14" s="76">
        <f>IF(RES_hh_fec_in!P14=0,0,1000*11630*RES_hh_fec_in!P14/RES_hh_num_in!P14)</f>
        <v>94.45257826991508</v>
      </c>
      <c r="Q14" s="76">
        <f>IF(RES_hh_fec_in!Q14=0,0,1000*11630*RES_hh_fec_in!Q14/RES_hh_num_in!Q14)</f>
        <v>114.96239506250762</v>
      </c>
      <c r="R14" s="76">
        <f>IF(RES_hh_fec_in!R14=0,0,1000*11630*RES_hh_fec_in!R14/RES_hh_num_in!R14)</f>
        <v>121.80532883488947</v>
      </c>
      <c r="S14" s="76">
        <f>IF(RES_hh_fec_in!S14=0,0,1000*11630*RES_hh_fec_in!S14/RES_hh_num_in!S14)</f>
        <v>112.15548488746042</v>
      </c>
      <c r="T14" s="76">
        <f>IF(RES_hh_fec_in!T14=0,0,1000*11630*RES_hh_fec_in!T14/RES_hh_num_in!T14)</f>
        <v>116.38948641909124</v>
      </c>
      <c r="U14" s="76">
        <f>IF(RES_hh_fec_in!U14=0,0,1000*11630*RES_hh_fec_in!U14/RES_hh_num_in!U14)</f>
        <v>103.20459048875576</v>
      </c>
      <c r="V14" s="76">
        <f>IF(RES_hh_fec_in!V14=0,0,1000*11630*RES_hh_fec_in!V14/RES_hh_num_in!V14)</f>
        <v>101.52487601493961</v>
      </c>
      <c r="W14" s="76">
        <f>IF(RES_hh_fec_in!W14=0,0,1000*11630*RES_hh_fec_in!W14/RES_hh_num_in!W14)</f>
        <v>79.036472422261156</v>
      </c>
      <c r="X14" s="76">
        <f>IF(RES_hh_fec_in!X14=0,0,1000*11630*RES_hh_fec_in!X14/RES_hh_num_in!X14)</f>
        <v>54.055472989941649</v>
      </c>
      <c r="Y14" s="76">
        <f>IF(RES_hh_fec_in!Y14=0,0,1000*11630*RES_hh_fec_in!Y14/RES_hh_num_in!Y14)</f>
        <v>34.539807232627567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1.1236710715466267</v>
      </c>
      <c r="E15" s="69">
        <f t="shared" si="0"/>
        <v>0.80989052022765373</v>
      </c>
      <c r="F15" s="69">
        <f t="shared" si="0"/>
        <v>1.605552284042679</v>
      </c>
      <c r="G15" s="69">
        <f t="shared" si="0"/>
        <v>1.8357388869821878</v>
      </c>
      <c r="H15" s="69">
        <f t="shared" si="0"/>
        <v>2.4607087393554825</v>
      </c>
      <c r="I15" s="69">
        <f t="shared" si="0"/>
        <v>2.3725113937438089</v>
      </c>
      <c r="J15" s="69">
        <f t="shared" si="0"/>
        <v>1.8754626112488291</v>
      </c>
      <c r="K15" s="69">
        <f t="shared" si="0"/>
        <v>1.5547637398962864</v>
      </c>
      <c r="L15" s="69">
        <f t="shared" si="0"/>
        <v>1.7042099485479434</v>
      </c>
      <c r="M15" s="69">
        <f t="shared" si="0"/>
        <v>1.6097693393448584</v>
      </c>
      <c r="N15" s="69">
        <f t="shared" si="0"/>
        <v>1.5824982426305758</v>
      </c>
      <c r="O15" s="69">
        <f t="shared" si="0"/>
        <v>0.95416006096411288</v>
      </c>
      <c r="P15" s="69">
        <f t="shared" si="0"/>
        <v>1.4104713187223767</v>
      </c>
      <c r="Q15" s="69">
        <f t="shared" si="0"/>
        <v>0.43148434346129561</v>
      </c>
      <c r="R15" s="69">
        <f t="shared" si="0"/>
        <v>0.57645628958514017</v>
      </c>
      <c r="S15" s="69">
        <f t="shared" si="0"/>
        <v>0.65296442867620363</v>
      </c>
      <c r="T15" s="69">
        <f t="shared" si="0"/>
        <v>0.82392479970752275</v>
      </c>
      <c r="U15" s="69">
        <f t="shared" si="0"/>
        <v>0.42880883243115742</v>
      </c>
      <c r="V15" s="69">
        <f t="shared" si="0"/>
        <v>1.8189247908675943</v>
      </c>
      <c r="W15" s="69">
        <f t="shared" si="0"/>
        <v>1.2382485294593877</v>
      </c>
      <c r="X15" s="69">
        <f t="shared" si="0"/>
        <v>2.6902944169624812</v>
      </c>
      <c r="Y15" s="69">
        <f t="shared" si="0"/>
        <v>1.9695498576058934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0</v>
      </c>
      <c r="D16" s="72">
        <f>IF(RES_hh_fec_in!D16=0,0,1000*11630*RES_hh_fec_in!D16/RES_hh_num_in!D$3)</f>
        <v>1.1236710715466267</v>
      </c>
      <c r="E16" s="72">
        <f>IF(RES_hh_fec_in!E16=0,0,1000*11630*RES_hh_fec_in!E16/RES_hh_num_in!E$3)</f>
        <v>0.80989052022765373</v>
      </c>
      <c r="F16" s="72">
        <f>IF(RES_hh_fec_in!F16=0,0,1000*11630*RES_hh_fec_in!F16/RES_hh_num_in!F$3)</f>
        <v>1.605552284042679</v>
      </c>
      <c r="G16" s="72">
        <f>IF(RES_hh_fec_in!G16=0,0,1000*11630*RES_hh_fec_in!G16/RES_hh_num_in!G$3)</f>
        <v>1.8357388869821878</v>
      </c>
      <c r="H16" s="72">
        <f>IF(RES_hh_fec_in!H16=0,0,1000*11630*RES_hh_fec_in!H16/RES_hh_num_in!H$3)</f>
        <v>2.4607087393554825</v>
      </c>
      <c r="I16" s="72">
        <f>IF(RES_hh_fec_in!I16=0,0,1000*11630*RES_hh_fec_in!I16/RES_hh_num_in!I$3)</f>
        <v>2.3725113937438089</v>
      </c>
      <c r="J16" s="72">
        <f>IF(RES_hh_fec_in!J16=0,0,1000*11630*RES_hh_fec_in!J16/RES_hh_num_in!J$3)</f>
        <v>1.8754626112488291</v>
      </c>
      <c r="K16" s="72">
        <f>IF(RES_hh_fec_in!K16=0,0,1000*11630*RES_hh_fec_in!K16/RES_hh_num_in!K$3)</f>
        <v>1.5547637398962864</v>
      </c>
      <c r="L16" s="72">
        <f>IF(RES_hh_fec_in!L16=0,0,1000*11630*RES_hh_fec_in!L16/RES_hh_num_in!L$3)</f>
        <v>1.7042099485479434</v>
      </c>
      <c r="M16" s="72">
        <f>IF(RES_hh_fec_in!M16=0,0,1000*11630*RES_hh_fec_in!M16/RES_hh_num_in!M$3)</f>
        <v>1.6097693393448584</v>
      </c>
      <c r="N16" s="72">
        <f>IF(RES_hh_fec_in!N16=0,0,1000*11630*RES_hh_fec_in!N16/RES_hh_num_in!N$3)</f>
        <v>1.5824982426305758</v>
      </c>
      <c r="O16" s="72">
        <f>IF(RES_hh_fec_in!O16=0,0,1000*11630*RES_hh_fec_in!O16/RES_hh_num_in!O$3)</f>
        <v>0.95416006096411288</v>
      </c>
      <c r="P16" s="72">
        <f>IF(RES_hh_fec_in!P16=0,0,1000*11630*RES_hh_fec_in!P16/RES_hh_num_in!P$3)</f>
        <v>1.4104713187223767</v>
      </c>
      <c r="Q16" s="72">
        <f>IF(RES_hh_fec_in!Q16=0,0,1000*11630*RES_hh_fec_in!Q16/RES_hh_num_in!Q$3)</f>
        <v>0.43148434346129561</v>
      </c>
      <c r="R16" s="72">
        <f>IF(RES_hh_fec_in!R16=0,0,1000*11630*RES_hh_fec_in!R16/RES_hh_num_in!R$3)</f>
        <v>0.57645628958514017</v>
      </c>
      <c r="S16" s="72">
        <f>IF(RES_hh_fec_in!S16=0,0,1000*11630*RES_hh_fec_in!S16/RES_hh_num_in!S$3)</f>
        <v>0.65296442867620363</v>
      </c>
      <c r="T16" s="72">
        <f>IF(RES_hh_fec_in!T16=0,0,1000*11630*RES_hh_fec_in!T16/RES_hh_num_in!T$3)</f>
        <v>0.82392479970752275</v>
      </c>
      <c r="U16" s="72">
        <f>IF(RES_hh_fec_in!U16=0,0,1000*11630*RES_hh_fec_in!U16/RES_hh_num_in!U$3)</f>
        <v>0.42880883243115742</v>
      </c>
      <c r="V16" s="72">
        <f>IF(RES_hh_fec_in!V16=0,0,1000*11630*RES_hh_fec_in!V16/RES_hh_num_in!V$3)</f>
        <v>1.8189247908675943</v>
      </c>
      <c r="W16" s="72">
        <f>IF(RES_hh_fec_in!W16=0,0,1000*11630*RES_hh_fec_in!W16/RES_hh_num_in!W$3)</f>
        <v>1.2382485294593877</v>
      </c>
      <c r="X16" s="72">
        <f>IF(RES_hh_fec_in!X16=0,0,1000*11630*RES_hh_fec_in!X16/RES_hh_num_in!X$3)</f>
        <v>2.6902944169624812</v>
      </c>
      <c r="Y16" s="72">
        <f>IF(RES_hh_fec_in!Y16=0,0,1000*11630*RES_hh_fec_in!Y16/RES_hh_num_in!Y$3)</f>
        <v>1.9695498576058934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3297.7412616223528</v>
      </c>
      <c r="D17" s="69">
        <f>IF(RES_hh_fec_in!D17=0,0,1000*11630*RES_hh_fec_in!D17/RES_hh_num_in!D17)</f>
        <v>3193.2353532971629</v>
      </c>
      <c r="E17" s="69">
        <f>IF(RES_hh_fec_in!E17=0,0,1000*11630*RES_hh_fec_in!E17/RES_hh_num_in!E17)</f>
        <v>3003.355042217202</v>
      </c>
      <c r="F17" s="69">
        <f>IF(RES_hh_fec_in!F17=0,0,1000*11630*RES_hh_fec_in!F17/RES_hh_num_in!F17)</f>
        <v>2967.5494160426429</v>
      </c>
      <c r="G17" s="69">
        <f>IF(RES_hh_fec_in!G17=0,0,1000*11630*RES_hh_fec_in!G17/RES_hh_num_in!G17)</f>
        <v>2815.9019566423322</v>
      </c>
      <c r="H17" s="69">
        <f>IF(RES_hh_fec_in!H17=0,0,1000*11630*RES_hh_fec_in!H17/RES_hh_num_in!H17)</f>
        <v>2681.2721209727092</v>
      </c>
      <c r="I17" s="69">
        <f>IF(RES_hh_fec_in!I17=0,0,1000*11630*RES_hh_fec_in!I17/RES_hh_num_in!I17)</f>
        <v>2723.9800154160098</v>
      </c>
      <c r="J17" s="69">
        <f>IF(RES_hh_fec_in!J17=0,0,1000*11630*RES_hh_fec_in!J17/RES_hh_num_in!J17)</f>
        <v>2802.1386535846364</v>
      </c>
      <c r="K17" s="69">
        <f>IF(RES_hh_fec_in!K17=0,0,1000*11630*RES_hh_fec_in!K17/RES_hh_num_in!K17)</f>
        <v>2828.9366327458592</v>
      </c>
      <c r="L17" s="69">
        <f>IF(RES_hh_fec_in!L17=0,0,1000*11630*RES_hh_fec_in!L17/RES_hh_num_in!L17)</f>
        <v>2762.9818272526218</v>
      </c>
      <c r="M17" s="69">
        <f>IF(RES_hh_fec_in!M17=0,0,1000*11630*RES_hh_fec_in!M17/RES_hh_num_in!M17)</f>
        <v>2684.1648204917956</v>
      </c>
      <c r="N17" s="69">
        <f>IF(RES_hh_fec_in!N17=0,0,1000*11630*RES_hh_fec_in!N17/RES_hh_num_in!N17)</f>
        <v>2747.6371541709336</v>
      </c>
      <c r="O17" s="69">
        <f>IF(RES_hh_fec_in!O17=0,0,1000*11630*RES_hh_fec_in!O17/RES_hh_num_in!O17)</f>
        <v>2615.4181529449897</v>
      </c>
      <c r="P17" s="69">
        <f>IF(RES_hh_fec_in!P17=0,0,1000*11630*RES_hh_fec_in!P17/RES_hh_num_in!P17)</f>
        <v>2472.9059510259108</v>
      </c>
      <c r="Q17" s="69">
        <f>IF(RES_hh_fec_in!Q17=0,0,1000*11630*RES_hh_fec_in!Q17/RES_hh_num_in!Q17)</f>
        <v>2494.1073980170054</v>
      </c>
      <c r="R17" s="69">
        <f>IF(RES_hh_fec_in!R17=0,0,1000*11630*RES_hh_fec_in!R17/RES_hh_num_in!R17)</f>
        <v>2551.729403699524</v>
      </c>
      <c r="S17" s="69">
        <f>IF(RES_hh_fec_in!S17=0,0,1000*11630*RES_hh_fec_in!S17/RES_hh_num_in!S17)</f>
        <v>2575.8154514099183</v>
      </c>
      <c r="T17" s="69">
        <f>IF(RES_hh_fec_in!T17=0,0,1000*11630*RES_hh_fec_in!T17/RES_hh_num_in!T17)</f>
        <v>2595.4517313574011</v>
      </c>
      <c r="U17" s="69">
        <f>IF(RES_hh_fec_in!U17=0,0,1000*11630*RES_hh_fec_in!U17/RES_hh_num_in!U17)</f>
        <v>2546.9934214018554</v>
      </c>
      <c r="V17" s="69">
        <f>IF(RES_hh_fec_in!V17=0,0,1000*11630*RES_hh_fec_in!V17/RES_hh_num_in!V17)</f>
        <v>2704.4619986800121</v>
      </c>
      <c r="W17" s="69">
        <f>IF(RES_hh_fec_in!W17=0,0,1000*11630*RES_hh_fec_in!W17/RES_hh_num_in!W17)</f>
        <v>2497.1127425461182</v>
      </c>
      <c r="X17" s="69">
        <f>IF(RES_hh_fec_in!X17=0,0,1000*11630*RES_hh_fec_in!X17/RES_hh_num_in!X17)</f>
        <v>2266.1552557164473</v>
      </c>
      <c r="Y17" s="69">
        <f>IF(RES_hh_fec_in!Y17=0,0,1000*11630*RES_hh_fec_in!Y17/RES_hh_num_in!Y17)</f>
        <v>2132.1935744613497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2775.8324036534154</v>
      </c>
      <c r="D18" s="72">
        <f>IF(RES_hh_fec_in!D18=0,0,1000*11630*RES_hh_fec_in!D18/RES_hh_num_in!D18)</f>
        <v>2866.5457179281771</v>
      </c>
      <c r="E18" s="72">
        <f>IF(RES_hh_fec_in!E18=0,0,1000*11630*RES_hh_fec_in!E18/RES_hh_num_in!E18)</f>
        <v>2585.0992609709656</v>
      </c>
      <c r="F18" s="72">
        <f>IF(RES_hh_fec_in!F18=0,0,1000*11630*RES_hh_fec_in!F18/RES_hh_num_in!F18)</f>
        <v>2569.8502330414049</v>
      </c>
      <c r="G18" s="72">
        <f>IF(RES_hh_fec_in!G18=0,0,1000*11630*RES_hh_fec_in!G18/RES_hh_num_in!G18)</f>
        <v>2497.2137288043364</v>
      </c>
      <c r="H18" s="72">
        <f>IF(RES_hh_fec_in!H18=0,0,1000*11630*RES_hh_fec_in!H18/RES_hh_num_in!H18)</f>
        <v>2366.5978097281422</v>
      </c>
      <c r="I18" s="72">
        <f>IF(RES_hh_fec_in!I18=0,0,1000*11630*RES_hh_fec_in!I18/RES_hh_num_in!I18)</f>
        <v>2359.2325300337952</v>
      </c>
      <c r="J18" s="72">
        <f>IF(RES_hh_fec_in!J18=0,0,1000*11630*RES_hh_fec_in!J18/RES_hh_num_in!J18)</f>
        <v>2392.6351179953522</v>
      </c>
      <c r="K18" s="72">
        <f>IF(RES_hh_fec_in!K18=0,0,1000*11630*RES_hh_fec_in!K18/RES_hh_num_in!K18)</f>
        <v>2743.9648413676946</v>
      </c>
      <c r="L18" s="72">
        <f>IF(RES_hh_fec_in!L18=0,0,1000*11630*RES_hh_fec_in!L18/RES_hh_num_in!L18)</f>
        <v>2428.4653539506344</v>
      </c>
      <c r="M18" s="72">
        <f>IF(RES_hh_fec_in!M18=0,0,1000*11630*RES_hh_fec_in!M18/RES_hh_num_in!M18)</f>
        <v>2476.7639306480883</v>
      </c>
      <c r="N18" s="72">
        <f>IF(RES_hh_fec_in!N18=0,0,1000*11630*RES_hh_fec_in!N18/RES_hh_num_in!N18)</f>
        <v>2506.1896160459951</v>
      </c>
      <c r="O18" s="72">
        <f>IF(RES_hh_fec_in!O18=0,0,1000*11630*RES_hh_fec_in!O18/RES_hh_num_in!O18)</f>
        <v>2488.8723980434638</v>
      </c>
      <c r="P18" s="72">
        <f>IF(RES_hh_fec_in!P18=0,0,1000*11630*RES_hh_fec_in!P18/RES_hh_num_in!P18)</f>
        <v>2444.4617173139163</v>
      </c>
      <c r="Q18" s="72">
        <f>IF(RES_hh_fec_in!Q18=0,0,1000*11630*RES_hh_fec_in!Q18/RES_hh_num_in!Q18)</f>
        <v>2419.5665873185958</v>
      </c>
      <c r="R18" s="72">
        <f>IF(RES_hh_fec_in!R18=0,0,1000*11630*RES_hh_fec_in!R18/RES_hh_num_in!R18)</f>
        <v>2496.0904338954915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2310.156867906463</v>
      </c>
      <c r="V18" s="72">
        <f>IF(RES_hh_fec_in!V18=0,0,1000*11630*RES_hh_fec_in!V18/RES_hh_num_in!V18)</f>
        <v>2446.2391631039577</v>
      </c>
      <c r="W18" s="72">
        <f>IF(RES_hh_fec_in!W18=0,0,1000*11630*RES_hh_fec_in!W18/RES_hh_num_in!W18)</f>
        <v>2335.5683289956919</v>
      </c>
      <c r="X18" s="72">
        <f>IF(RES_hh_fec_in!X18=0,0,1000*11630*RES_hh_fec_in!X18/RES_hh_num_in!X18)</f>
        <v>2105.8637022769167</v>
      </c>
      <c r="Y18" s="72">
        <f>IF(RES_hh_fec_in!Y18=0,0,1000*11630*RES_hh_fec_in!Y18/RES_hh_num_in!Y18)</f>
        <v>1860.528170633396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3199.2788063745029</v>
      </c>
      <c r="D19" s="72">
        <f>IF(RES_hh_fec_in!D19=0,0,1000*11630*RES_hh_fec_in!D19/RES_hh_num_in!D19)</f>
        <v>3100.284373991884</v>
      </c>
      <c r="E19" s="72">
        <f>IF(RES_hh_fec_in!E19=0,0,1000*11630*RES_hh_fec_in!E19/RES_hh_num_in!E19)</f>
        <v>2990.9764812616031</v>
      </c>
      <c r="F19" s="72">
        <f>IF(RES_hh_fec_in!F19=0,0,1000*11630*RES_hh_fec_in!F19/RES_hh_num_in!F19)</f>
        <v>2919.5697346440584</v>
      </c>
      <c r="G19" s="72">
        <f>IF(RES_hh_fec_in!G19=0,0,1000*11630*RES_hh_fec_in!G19/RES_hh_num_in!G19)</f>
        <v>2848.2425226697474</v>
      </c>
      <c r="H19" s="72">
        <f>IF(RES_hh_fec_in!H19=0,0,1000*11630*RES_hh_fec_in!H19/RES_hh_num_in!H19)</f>
        <v>2797.4220052397586</v>
      </c>
      <c r="I19" s="72">
        <f>IF(RES_hh_fec_in!I19=0,0,1000*11630*RES_hh_fec_in!I19/RES_hh_num_in!I19)</f>
        <v>2806.5157306781794</v>
      </c>
      <c r="J19" s="72">
        <f>IF(RES_hh_fec_in!J19=0,0,1000*11630*RES_hh_fec_in!J19/RES_hh_num_in!J19)</f>
        <v>2780.5906501883064</v>
      </c>
      <c r="K19" s="72">
        <f>IF(RES_hh_fec_in!K19=0,0,1000*11630*RES_hh_fec_in!K19/RES_hh_num_in!K19)</f>
        <v>2785.2748456881786</v>
      </c>
      <c r="L19" s="72">
        <f>IF(RES_hh_fec_in!L19=0,0,1000*11630*RES_hh_fec_in!L19/RES_hh_num_in!L19)</f>
        <v>2781.1282039186494</v>
      </c>
      <c r="M19" s="72">
        <f>IF(RES_hh_fec_in!M19=0,0,1000*11630*RES_hh_fec_in!M19/RES_hh_num_in!M19)</f>
        <v>2915.9658611424211</v>
      </c>
      <c r="N19" s="72">
        <f>IF(RES_hh_fec_in!N19=0,0,1000*11630*RES_hh_fec_in!N19/RES_hh_num_in!N19)</f>
        <v>2651.9495738697997</v>
      </c>
      <c r="O19" s="72">
        <f>IF(RES_hh_fec_in!O19=0,0,1000*11630*RES_hh_fec_in!O19/RES_hh_num_in!O19)</f>
        <v>2835.129184325001</v>
      </c>
      <c r="P19" s="72">
        <f>IF(RES_hh_fec_in!P19=0,0,1000*11630*RES_hh_fec_in!P19/RES_hh_num_in!P19)</f>
        <v>2504.4886666362004</v>
      </c>
      <c r="Q19" s="72">
        <f>IF(RES_hh_fec_in!Q19=0,0,1000*11630*RES_hh_fec_in!Q19/RES_hh_num_in!Q19)</f>
        <v>2193.6417540520779</v>
      </c>
      <c r="R19" s="72">
        <f>IF(RES_hh_fec_in!R19=0,0,1000*11630*RES_hh_fec_in!R19/RES_hh_num_in!R19)</f>
        <v>2573.8519258119481</v>
      </c>
      <c r="S19" s="72">
        <f>IF(RES_hh_fec_in!S19=0,0,1000*11630*RES_hh_fec_in!S19/RES_hh_num_in!S19)</f>
        <v>2538.3752561438855</v>
      </c>
      <c r="T19" s="72">
        <f>IF(RES_hh_fec_in!T19=0,0,1000*11630*RES_hh_fec_in!T19/RES_hh_num_in!T19)</f>
        <v>2571.4798445337751</v>
      </c>
      <c r="U19" s="72">
        <f>IF(RES_hh_fec_in!U19=0,0,1000*11630*RES_hh_fec_in!U19/RES_hh_num_in!U19)</f>
        <v>2436.2847314970172</v>
      </c>
      <c r="V19" s="72">
        <f>IF(RES_hh_fec_in!V19=0,0,1000*11630*RES_hh_fec_in!V19/RES_hh_num_in!V19)</f>
        <v>2665.1373292993194</v>
      </c>
      <c r="W19" s="72">
        <f>IF(RES_hh_fec_in!W19=0,0,1000*11630*RES_hh_fec_in!W19/RES_hh_num_in!W19)</f>
        <v>2265.2796448718673</v>
      </c>
      <c r="X19" s="72">
        <f>IF(RES_hh_fec_in!X19=0,0,1000*11630*RES_hh_fec_in!X19/RES_hh_num_in!X19)</f>
        <v>2169.3606365823384</v>
      </c>
      <c r="Y19" s="72">
        <f>IF(RES_hh_fec_in!Y19=0,0,1000*11630*RES_hh_fec_in!Y19/RES_hh_num_in!Y19)</f>
        <v>2205.786800047978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3567.5463257393312</v>
      </c>
      <c r="D20" s="72">
        <f>IF(RES_hh_fec_in!D20=0,0,1000*11630*RES_hh_fec_in!D20/RES_hh_num_in!D20)</f>
        <v>3531.4181054678734</v>
      </c>
      <c r="E20" s="72">
        <f>IF(RES_hh_fec_in!E20=0,0,1000*11630*RES_hh_fec_in!E20/RES_hh_num_in!E20)</f>
        <v>3313.0081465517756</v>
      </c>
      <c r="F20" s="72">
        <f>IF(RES_hh_fec_in!F20=0,0,1000*11630*RES_hh_fec_in!F20/RES_hh_num_in!F20)</f>
        <v>3301.2828706905725</v>
      </c>
      <c r="G20" s="72">
        <f>IF(RES_hh_fec_in!G20=0,0,1000*11630*RES_hh_fec_in!G20/RES_hh_num_in!G20)</f>
        <v>3163.317498802578</v>
      </c>
      <c r="H20" s="72">
        <f>IF(RES_hh_fec_in!H20=0,0,1000*11630*RES_hh_fec_in!H20/RES_hh_num_in!H20)</f>
        <v>2991.5946198113525</v>
      </c>
      <c r="I20" s="72">
        <f>IF(RES_hh_fec_in!I20=0,0,1000*11630*RES_hh_fec_in!I20/RES_hh_num_in!I20)</f>
        <v>3032.53446632023</v>
      </c>
      <c r="J20" s="72">
        <f>IF(RES_hh_fec_in!J20=0,0,1000*11630*RES_hh_fec_in!J20/RES_hh_num_in!J20)</f>
        <v>3118.9279362271946</v>
      </c>
      <c r="K20" s="72">
        <f>IF(RES_hh_fec_in!K20=0,0,1000*11630*RES_hh_fec_in!K20/RES_hh_num_in!K20)</f>
        <v>3158.0138927152007</v>
      </c>
      <c r="L20" s="72">
        <f>IF(RES_hh_fec_in!L20=0,0,1000*11630*RES_hh_fec_in!L20/RES_hh_num_in!L20)</f>
        <v>3061.6514399662583</v>
      </c>
      <c r="M20" s="72">
        <f>IF(RES_hh_fec_in!M20=0,0,1000*11630*RES_hh_fec_in!M20/RES_hh_num_in!M20)</f>
        <v>3186.5748401141527</v>
      </c>
      <c r="N20" s="72">
        <f>IF(RES_hh_fec_in!N20=0,0,1000*11630*RES_hh_fec_in!N20/RES_hh_num_in!N20)</f>
        <v>3146.5224801040913</v>
      </c>
      <c r="O20" s="72">
        <f>IF(RES_hh_fec_in!O20=0,0,1000*11630*RES_hh_fec_in!O20/RES_hh_num_in!O20)</f>
        <v>2868.3993381374567</v>
      </c>
      <c r="P20" s="72">
        <f>IF(RES_hh_fec_in!P20=0,0,1000*11630*RES_hh_fec_in!P20/RES_hh_num_in!P20)</f>
        <v>2613.4898543678505</v>
      </c>
      <c r="Q20" s="72">
        <f>IF(RES_hh_fec_in!Q20=0,0,1000*11630*RES_hh_fec_in!Q20/RES_hh_num_in!Q20)</f>
        <v>2602.2278597947052</v>
      </c>
      <c r="R20" s="72">
        <f>IF(RES_hh_fec_in!R20=0,0,1000*11630*RES_hh_fec_in!R20/RES_hh_num_in!R20)</f>
        <v>2657.0794637276258</v>
      </c>
      <c r="S20" s="72">
        <f>IF(RES_hh_fec_in!S20=0,0,1000*11630*RES_hh_fec_in!S20/RES_hh_num_in!S20)</f>
        <v>2686.5707572179322</v>
      </c>
      <c r="T20" s="72">
        <f>IF(RES_hh_fec_in!T20=0,0,1000*11630*RES_hh_fec_in!T20/RES_hh_num_in!T20)</f>
        <v>2677.7176608335249</v>
      </c>
      <c r="U20" s="72">
        <f>IF(RES_hh_fec_in!U20=0,0,1000*11630*RES_hh_fec_in!U20/RES_hh_num_in!U20)</f>
        <v>2602.1400546818181</v>
      </c>
      <c r="V20" s="72">
        <f>IF(RES_hh_fec_in!V20=0,0,1000*11630*RES_hh_fec_in!V20/RES_hh_num_in!V20)</f>
        <v>2860.1968821188443</v>
      </c>
      <c r="W20" s="72">
        <f>IF(RES_hh_fec_in!W20=0,0,1000*11630*RES_hh_fec_in!W20/RES_hh_num_in!W20)</f>
        <v>2628.3769205562148</v>
      </c>
      <c r="X20" s="72">
        <f>IF(RES_hh_fec_in!X20=0,0,1000*11630*RES_hh_fec_in!X20/RES_hh_num_in!X20)</f>
        <v>2283.2186018685479</v>
      </c>
      <c r="Y20" s="72">
        <f>IF(RES_hh_fec_in!Y20=0,0,1000*11630*RES_hh_fec_in!Y20/RES_hh_num_in!Y20)</f>
        <v>2207.3361075030202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3255.0280426238401</v>
      </c>
      <c r="D21" s="72">
        <f>IF(RES_hh_fec_in!D21=0,0,1000*11630*RES_hh_fec_in!D21/RES_hh_num_in!D21)</f>
        <v>3064.001460223079</v>
      </c>
      <c r="E21" s="72">
        <f>IF(RES_hh_fec_in!E21=0,0,1000*11630*RES_hh_fec_in!E21/RES_hh_num_in!E21)</f>
        <v>2964.4069345730472</v>
      </c>
      <c r="F21" s="72">
        <f>IF(RES_hh_fec_in!F21=0,0,1000*11630*RES_hh_fec_in!F21/RES_hh_num_in!F21)</f>
        <v>3058.6541475821646</v>
      </c>
      <c r="G21" s="72">
        <f>IF(RES_hh_fec_in!G21=0,0,1000*11630*RES_hh_fec_in!G21/RES_hh_num_in!G21)</f>
        <v>2751.1465135736175</v>
      </c>
      <c r="H21" s="72">
        <f>IF(RES_hh_fec_in!H21=0,0,1000*11630*RES_hh_fec_in!H21/RES_hh_num_in!H21)</f>
        <v>2702.8705071378331</v>
      </c>
      <c r="I21" s="72">
        <f>IF(RES_hh_fec_in!I21=0,0,1000*11630*RES_hh_fec_in!I21/RES_hh_num_in!I21)</f>
        <v>2605.7962894272137</v>
      </c>
      <c r="J21" s="72">
        <f>IF(RES_hh_fec_in!J21=0,0,1000*11630*RES_hh_fec_in!J21/RES_hh_num_in!J21)</f>
        <v>2744.4122102515762</v>
      </c>
      <c r="K21" s="72">
        <f>IF(RES_hh_fec_in!K21=0,0,1000*11630*RES_hh_fec_in!K21/RES_hh_num_in!K21)</f>
        <v>2713.7950298599599</v>
      </c>
      <c r="L21" s="72">
        <f>IF(RES_hh_fec_in!L21=0,0,1000*11630*RES_hh_fec_in!L21/RES_hh_num_in!L21)</f>
        <v>2815.731573556468</v>
      </c>
      <c r="M21" s="72">
        <f>IF(RES_hh_fec_in!M21=0,0,1000*11630*RES_hh_fec_in!M21/RES_hh_num_in!M21)</f>
        <v>2556.2985709359637</v>
      </c>
      <c r="N21" s="72">
        <f>IF(RES_hh_fec_in!N21=0,0,1000*11630*RES_hh_fec_in!N21/RES_hh_num_in!N21)</f>
        <v>2750.6093566948316</v>
      </c>
      <c r="O21" s="72">
        <f>IF(RES_hh_fec_in!O21=0,0,1000*11630*RES_hh_fec_in!O21/RES_hh_num_in!O21)</f>
        <v>2621.606570769683</v>
      </c>
      <c r="P21" s="72">
        <f>IF(RES_hh_fec_in!P21=0,0,1000*11630*RES_hh_fec_in!P21/RES_hh_num_in!P21)</f>
        <v>2401.8334906633077</v>
      </c>
      <c r="Q21" s="72">
        <f>IF(RES_hh_fec_in!Q21=0,0,1000*11630*RES_hh_fec_in!Q21/RES_hh_num_in!Q21)</f>
        <v>2307.1141472316444</v>
      </c>
      <c r="R21" s="72">
        <f>IF(RES_hh_fec_in!R21=0,0,1000*11630*RES_hh_fec_in!R21/RES_hh_num_in!R21)</f>
        <v>2325.894778475591</v>
      </c>
      <c r="S21" s="72">
        <f>IF(RES_hh_fec_in!S21=0,0,1000*11630*RES_hh_fec_in!S21/RES_hh_num_in!S21)</f>
        <v>2385.8035246755021</v>
      </c>
      <c r="T21" s="72">
        <f>IF(RES_hh_fec_in!T21=0,0,1000*11630*RES_hh_fec_in!T21/RES_hh_num_in!T21)</f>
        <v>2464.6845889117067</v>
      </c>
      <c r="U21" s="72">
        <f>IF(RES_hh_fec_in!U21=0,0,1000*11630*RES_hh_fec_in!U21/RES_hh_num_in!U21)</f>
        <v>2455.6336388578602</v>
      </c>
      <c r="V21" s="72">
        <f>IF(RES_hh_fec_in!V21=0,0,1000*11630*RES_hh_fec_in!V21/RES_hh_num_in!V21)</f>
        <v>2442.0927762344159</v>
      </c>
      <c r="W21" s="72">
        <f>IF(RES_hh_fec_in!W21=0,0,1000*11630*RES_hh_fec_in!W21/RES_hh_num_in!W21)</f>
        <v>2393.507339199864</v>
      </c>
      <c r="X21" s="72">
        <f>IF(RES_hh_fec_in!X21=0,0,1000*11630*RES_hh_fec_in!X21/RES_hh_num_in!X21)</f>
        <v>2285.4897641943016</v>
      </c>
      <c r="Y21" s="72">
        <f>IF(RES_hh_fec_in!Y21=0,0,1000*11630*RES_hh_fec_in!Y21/RES_hh_num_in!Y21)</f>
        <v>2012.855603516696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3113.9989491169217</v>
      </c>
      <c r="D22" s="72">
        <f>IF(RES_hh_fec_in!D22=0,0,1000*11630*RES_hh_fec_in!D22/RES_hh_num_in!D22)</f>
        <v>3175.7620077174734</v>
      </c>
      <c r="E22" s="72">
        <f>IF(RES_hh_fec_in!E22=0,0,1000*11630*RES_hh_fec_in!E22/RES_hh_num_in!E22)</f>
        <v>2786.3663164954146</v>
      </c>
      <c r="F22" s="72">
        <f>IF(RES_hh_fec_in!F22=0,0,1000*11630*RES_hh_fec_in!F22/RES_hh_num_in!F22)</f>
        <v>2677.3042548654548</v>
      </c>
      <c r="G22" s="72">
        <f>IF(RES_hh_fec_in!G22=0,0,1000*11630*RES_hh_fec_in!G22/RES_hh_num_in!G22)</f>
        <v>2434.449621319553</v>
      </c>
      <c r="H22" s="72">
        <f>IF(RES_hh_fec_in!H22=0,0,1000*11630*RES_hh_fec_in!H22/RES_hh_num_in!H22)</f>
        <v>2257.1004712791932</v>
      </c>
      <c r="I22" s="72">
        <f>IF(RES_hh_fec_in!I22=0,0,1000*11630*RES_hh_fec_in!I22/RES_hh_num_in!I22)</f>
        <v>2779.1318017532917</v>
      </c>
      <c r="J22" s="72">
        <f>IF(RES_hh_fec_in!J22=0,0,1000*11630*RES_hh_fec_in!J22/RES_hh_num_in!J22)</f>
        <v>2179.2613263942617</v>
      </c>
      <c r="K22" s="72">
        <f>IF(RES_hh_fec_in!K22=0,0,1000*11630*RES_hh_fec_in!K22/RES_hh_num_in!K22)</f>
        <v>2725.4109275757737</v>
      </c>
      <c r="L22" s="72">
        <f>IF(RES_hh_fec_in!L22=0,0,1000*11630*RES_hh_fec_in!L22/RES_hh_num_in!L22)</f>
        <v>2401.6978138057161</v>
      </c>
      <c r="M22" s="72">
        <f>IF(RES_hh_fec_in!M22=0,0,1000*11630*RES_hh_fec_in!M22/RES_hh_num_in!M22)</f>
        <v>2293.283121530088</v>
      </c>
      <c r="N22" s="72">
        <f>IF(RES_hh_fec_in!N22=0,0,1000*11630*RES_hh_fec_in!N22/RES_hh_num_in!N22)</f>
        <v>2600.2005892389516</v>
      </c>
      <c r="O22" s="72">
        <f>IF(RES_hh_fec_in!O22=0,0,1000*11630*RES_hh_fec_in!O22/RES_hh_num_in!O22)</f>
        <v>2406.5671702821519</v>
      </c>
      <c r="P22" s="72">
        <f>IF(RES_hh_fec_in!P22=0,0,1000*11630*RES_hh_fec_in!P22/RES_hh_num_in!P22)</f>
        <v>2223.5298658716301</v>
      </c>
      <c r="Q22" s="72">
        <f>IF(RES_hh_fec_in!Q22=0,0,1000*11630*RES_hh_fec_in!Q22/RES_hh_num_in!Q22)</f>
        <v>2493.8363101481727</v>
      </c>
      <c r="R22" s="72">
        <f>IF(RES_hh_fec_in!R22=0,0,1000*11630*RES_hh_fec_in!R22/RES_hh_num_in!R22)</f>
        <v>2503.7565429813612</v>
      </c>
      <c r="S22" s="72">
        <f>IF(RES_hh_fec_in!S22=0,0,1000*11630*RES_hh_fec_in!S22/RES_hh_num_in!S22)</f>
        <v>0</v>
      </c>
      <c r="T22" s="72">
        <f>IF(RES_hh_fec_in!T22=0,0,1000*11630*RES_hh_fec_in!T22/RES_hh_num_in!T22)</f>
        <v>0</v>
      </c>
      <c r="U22" s="72">
        <f>IF(RES_hh_fec_in!U22=0,0,1000*11630*RES_hh_fec_in!U22/RES_hh_num_in!U22)</f>
        <v>0</v>
      </c>
      <c r="V22" s="72">
        <f>IF(RES_hh_fec_in!V22=0,0,1000*11630*RES_hh_fec_in!V22/RES_hh_num_in!V22)</f>
        <v>2276.6763706227944</v>
      </c>
      <c r="W22" s="72">
        <f>IF(RES_hh_fec_in!W22=0,0,1000*11630*RES_hh_fec_in!W22/RES_hh_num_in!W22)</f>
        <v>2290.8161903179139</v>
      </c>
      <c r="X22" s="72">
        <f>IF(RES_hh_fec_in!X22=0,0,1000*11630*RES_hh_fec_in!X22/RES_hh_num_in!X22)</f>
        <v>2139.5553248123201</v>
      </c>
      <c r="Y22" s="72">
        <f>IF(RES_hh_fec_in!Y22=0,0,1000*11630*RES_hh_fec_in!Y22/RES_hh_num_in!Y22)</f>
        <v>2083.8560432684817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X24" s="72">
        <f>IF(RES_hh_fec_in!X24=0,0,1000*11630*RES_hh_fec_in!X24/RES_hh_num_in!X24)</f>
        <v>0</v>
      </c>
      <c r="Y24" s="72">
        <f>IF(RES_hh_fec_in!Y24=0,0,1000*11630*RES_hh_fec_in!Y24/RES_hh_num_in!Y24)</f>
        <v>0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2869.3715171578033</v>
      </c>
      <c r="D25" s="74">
        <f>IF(RES_hh_fec_in!D25=0,0,1000*11630*RES_hh_fec_in!D25/RES_hh_num_in!D25)</f>
        <v>2758.8224218483356</v>
      </c>
      <c r="E25" s="74">
        <f>IF(RES_hh_fec_in!E25=0,0,1000*11630*RES_hh_fec_in!E25/RES_hh_num_in!E25)</f>
        <v>2609.268014862987</v>
      </c>
      <c r="F25" s="74">
        <f>IF(RES_hh_fec_in!F25=0,0,1000*11630*RES_hh_fec_in!F25/RES_hh_num_in!F25)</f>
        <v>2654.1094470786597</v>
      </c>
      <c r="G25" s="74">
        <f>IF(RES_hh_fec_in!G25=0,0,1000*11630*RES_hh_fec_in!G25/RES_hh_num_in!G25)</f>
        <v>2468.8669718933334</v>
      </c>
      <c r="H25" s="74">
        <f>IF(RES_hh_fec_in!H25=0,0,1000*11630*RES_hh_fec_in!H25/RES_hh_num_in!H25)</f>
        <v>2476.4214617453399</v>
      </c>
      <c r="I25" s="74">
        <f>IF(RES_hh_fec_in!I25=0,0,1000*11630*RES_hh_fec_in!I25/RES_hh_num_in!I25)</f>
        <v>2256.3989723366622</v>
      </c>
      <c r="J25" s="74">
        <f>IF(RES_hh_fec_in!J25=0,0,1000*11630*RES_hh_fec_in!J25/RES_hh_num_in!J25)</f>
        <v>2020.8337903763459</v>
      </c>
      <c r="K25" s="74">
        <f>IF(RES_hh_fec_in!K25=0,0,1000*11630*RES_hh_fec_in!K25/RES_hh_num_in!K25)</f>
        <v>2064.9329586302106</v>
      </c>
      <c r="L25" s="74">
        <f>IF(RES_hh_fec_in!L25=0,0,1000*11630*RES_hh_fec_in!L25/RES_hh_num_in!L25)</f>
        <v>2039.5668152800858</v>
      </c>
      <c r="M25" s="74">
        <f>IF(RES_hh_fec_in!M25=0,0,1000*11630*RES_hh_fec_in!M25/RES_hh_num_in!M25)</f>
        <v>2398.2911282332184</v>
      </c>
      <c r="N25" s="74">
        <f>IF(RES_hh_fec_in!N25=0,0,1000*11630*RES_hh_fec_in!N25/RES_hh_num_in!N25)</f>
        <v>2452.6631350735051</v>
      </c>
      <c r="O25" s="74">
        <f>IF(RES_hh_fec_in!O25=0,0,1000*11630*RES_hh_fec_in!O25/RES_hh_num_in!O25)</f>
        <v>2204.2643436862577</v>
      </c>
      <c r="P25" s="74">
        <f>IF(RES_hh_fec_in!P25=0,0,1000*11630*RES_hh_fec_in!P25/RES_hh_num_in!P25)</f>
        <v>2084.9642359071017</v>
      </c>
      <c r="Q25" s="74">
        <f>IF(RES_hh_fec_in!Q25=0,0,1000*11630*RES_hh_fec_in!Q25/RES_hh_num_in!Q25)</f>
        <v>1923.5388517459626</v>
      </c>
      <c r="R25" s="74">
        <f>IF(RES_hh_fec_in!R25=0,0,1000*11630*RES_hh_fec_in!R25/RES_hh_num_in!R25)</f>
        <v>1978.2521999334183</v>
      </c>
      <c r="S25" s="74">
        <f>IF(RES_hh_fec_in!S25=0,0,1000*11630*RES_hh_fec_in!S25/RES_hh_num_in!S25)</f>
        <v>2082.6893537319893</v>
      </c>
      <c r="T25" s="74">
        <f>IF(RES_hh_fec_in!T25=0,0,1000*11630*RES_hh_fec_in!T25/RES_hh_num_in!T25)</f>
        <v>2162.8833907019093</v>
      </c>
      <c r="U25" s="74">
        <f>IF(RES_hh_fec_in!U25=0,0,1000*11630*RES_hh_fec_in!U25/RES_hh_num_in!U25)</f>
        <v>2257.1865821025312</v>
      </c>
      <c r="V25" s="74">
        <f>IF(RES_hh_fec_in!V25=0,0,1000*11630*RES_hh_fec_in!V25/RES_hh_num_in!V25)</f>
        <v>2332.7800924324151</v>
      </c>
      <c r="W25" s="74">
        <f>IF(RES_hh_fec_in!W25=0,0,1000*11630*RES_hh_fec_in!W25/RES_hh_num_in!W25)</f>
        <v>2151.61026033389</v>
      </c>
      <c r="X25" s="74">
        <f>IF(RES_hh_fec_in!X25=0,0,1000*11630*RES_hh_fec_in!X25/RES_hh_num_in!X25)</f>
        <v>1920.9309078652868</v>
      </c>
      <c r="Y25" s="74">
        <f>IF(RES_hh_fec_in!Y25=0,0,1000*11630*RES_hh_fec_in!Y25/RES_hh_num_in!Y25)</f>
        <v>1835.2466707958108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419.86915802397664</v>
      </c>
      <c r="D26" s="77">
        <f>IF(RES_hh_fec_in!D26=0,0,1000*11630*RES_hh_fec_in!D26/RES_hh_num_in!D26)</f>
        <v>414.89897162407476</v>
      </c>
      <c r="E26" s="77">
        <f>IF(RES_hh_fec_in!E26=0,0,1000*11630*RES_hh_fec_in!E26/RES_hh_num_in!E26)</f>
        <v>393.66613863366206</v>
      </c>
      <c r="F26" s="77">
        <f>IF(RES_hh_fec_in!F26=0,0,1000*11630*RES_hh_fec_in!F26/RES_hh_num_in!F26)</f>
        <v>400.36409747786871</v>
      </c>
      <c r="G26" s="77">
        <f>IF(RES_hh_fec_in!G26=0,0,1000*11630*RES_hh_fec_in!G26/RES_hh_num_in!G26)</f>
        <v>380.65968137868646</v>
      </c>
      <c r="H26" s="77">
        <f>IF(RES_hh_fec_in!H26=0,0,1000*11630*RES_hh_fec_in!H26/RES_hh_num_in!H26)</f>
        <v>370.85342961560968</v>
      </c>
      <c r="I26" s="77">
        <f>IF(RES_hh_fec_in!I26=0,0,1000*11630*RES_hh_fec_in!I26/RES_hh_num_in!I26)</f>
        <v>373.60571793983189</v>
      </c>
      <c r="J26" s="77">
        <f>IF(RES_hh_fec_in!J26=0,0,1000*11630*RES_hh_fec_in!J26/RES_hh_num_in!J26)</f>
        <v>400.4695812853617</v>
      </c>
      <c r="K26" s="77">
        <f>IF(RES_hh_fec_in!K26=0,0,1000*11630*RES_hh_fec_in!K26/RES_hh_num_in!K26)</f>
        <v>400.64262575071962</v>
      </c>
      <c r="L26" s="77">
        <f>IF(RES_hh_fec_in!L26=0,0,1000*11630*RES_hh_fec_in!L26/RES_hh_num_in!L26)</f>
        <v>404.87993299357277</v>
      </c>
      <c r="M26" s="77">
        <f>IF(RES_hh_fec_in!M26=0,0,1000*11630*RES_hh_fec_in!M26/RES_hh_num_in!M26)</f>
        <v>410.36343170492557</v>
      </c>
      <c r="N26" s="77">
        <f>IF(RES_hh_fec_in!N26=0,0,1000*11630*RES_hh_fec_in!N26/RES_hh_num_in!N26)</f>
        <v>418.25187725425405</v>
      </c>
      <c r="O26" s="77">
        <f>IF(RES_hh_fec_in!O26=0,0,1000*11630*RES_hh_fec_in!O26/RES_hh_num_in!O26)</f>
        <v>415.2741034577391</v>
      </c>
      <c r="P26" s="77">
        <f>IF(RES_hh_fec_in!P26=0,0,1000*11630*RES_hh_fec_in!P26/RES_hh_num_in!P26)</f>
        <v>414.02130062106227</v>
      </c>
      <c r="Q26" s="77">
        <f>IF(RES_hh_fec_in!Q26=0,0,1000*11630*RES_hh_fec_in!Q26/RES_hh_num_in!Q26)</f>
        <v>418.98833020649477</v>
      </c>
      <c r="R26" s="77">
        <f>IF(RES_hh_fec_in!R26=0,0,1000*11630*RES_hh_fec_in!R26/RES_hh_num_in!R26)</f>
        <v>436.22660763219443</v>
      </c>
      <c r="S26" s="77">
        <f>IF(RES_hh_fec_in!S26=0,0,1000*11630*RES_hh_fec_in!S26/RES_hh_num_in!S26)</f>
        <v>449.96238021922613</v>
      </c>
      <c r="T26" s="77">
        <f>IF(RES_hh_fec_in!T26=0,0,1000*11630*RES_hh_fec_in!T26/RES_hh_num_in!T26)</f>
        <v>469.7619840226929</v>
      </c>
      <c r="U26" s="77">
        <f>IF(RES_hh_fec_in!U26=0,0,1000*11630*RES_hh_fec_in!U26/RES_hh_num_in!U26)</f>
        <v>470.79296419387839</v>
      </c>
      <c r="V26" s="77">
        <f>IF(RES_hh_fec_in!V26=0,0,1000*11630*RES_hh_fec_in!V26/RES_hh_num_in!V26)</f>
        <v>478.82226793688102</v>
      </c>
      <c r="W26" s="77">
        <f>IF(RES_hh_fec_in!W26=0,0,1000*11630*RES_hh_fec_in!W26/RES_hh_num_in!W26)</f>
        <v>461.09839872820294</v>
      </c>
      <c r="X26" s="77">
        <f>IF(RES_hh_fec_in!X26=0,0,1000*11630*RES_hh_fec_in!X26/RES_hh_num_in!X26)</f>
        <v>451.45132781978953</v>
      </c>
      <c r="Y26" s="77">
        <f>IF(RES_hh_fec_in!Y26=0,0,1000*11630*RES_hh_fec_in!Y26/RES_hh_num_in!Y26)</f>
        <v>441.91859296471375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477.32161040785087</v>
      </c>
      <c r="D27" s="69">
        <f>IF(RES_hh_fec_in!D27=0,0,1000*11630*RES_hh_fec_in!D27/RES_hh_num_in!D27)</f>
        <v>475.36235707786358</v>
      </c>
      <c r="E27" s="69">
        <f>IF(RES_hh_fec_in!E27=0,0,1000*11630*RES_hh_fec_in!E27/RES_hh_num_in!E27)</f>
        <v>478.45515734349112</v>
      </c>
      <c r="F27" s="69">
        <f>IF(RES_hh_fec_in!F27=0,0,1000*11630*RES_hh_fec_in!F27/RES_hh_num_in!F27)</f>
        <v>478.55390503701943</v>
      </c>
      <c r="G27" s="69">
        <f>IF(RES_hh_fec_in!G27=0,0,1000*11630*RES_hh_fec_in!G27/RES_hh_num_in!G27)</f>
        <v>452.02532101624547</v>
      </c>
      <c r="H27" s="69">
        <f>IF(RES_hh_fec_in!H27=0,0,1000*11630*RES_hh_fec_in!H27/RES_hh_num_in!H27)</f>
        <v>443.98647405726297</v>
      </c>
      <c r="I27" s="69">
        <f>IF(RES_hh_fec_in!I27=0,0,1000*11630*RES_hh_fec_in!I27/RES_hh_num_in!I27)</f>
        <v>442.63381706494937</v>
      </c>
      <c r="J27" s="69">
        <f>IF(RES_hh_fec_in!J27=0,0,1000*11630*RES_hh_fec_in!J27/RES_hh_num_in!J27)</f>
        <v>431.92831317872214</v>
      </c>
      <c r="K27" s="69">
        <f>IF(RES_hh_fec_in!K27=0,0,1000*11630*RES_hh_fec_in!K27/RES_hh_num_in!K27)</f>
        <v>423.58697304742986</v>
      </c>
      <c r="L27" s="69">
        <f>IF(RES_hh_fec_in!L27=0,0,1000*11630*RES_hh_fec_in!L27/RES_hh_num_in!L27)</f>
        <v>426.19647633154858</v>
      </c>
      <c r="M27" s="69">
        <f>IF(RES_hh_fec_in!M27=0,0,1000*11630*RES_hh_fec_in!M27/RES_hh_num_in!M27)</f>
        <v>429.19951988057113</v>
      </c>
      <c r="N27" s="69">
        <f>IF(RES_hh_fec_in!N27=0,0,1000*11630*RES_hh_fec_in!N27/RES_hh_num_in!N27)</f>
        <v>427.37110607257085</v>
      </c>
      <c r="O27" s="69">
        <f>IF(RES_hh_fec_in!O27=0,0,1000*11630*RES_hh_fec_in!O27/RES_hh_num_in!O27)</f>
        <v>411.22944609797059</v>
      </c>
      <c r="P27" s="69">
        <f>IF(RES_hh_fec_in!P27=0,0,1000*11630*RES_hh_fec_in!P27/RES_hh_num_in!P27)</f>
        <v>415.99200511998356</v>
      </c>
      <c r="Q27" s="69">
        <f>IF(RES_hh_fec_in!Q27=0,0,1000*11630*RES_hh_fec_in!Q27/RES_hh_num_in!Q27)</f>
        <v>416.40764665157383</v>
      </c>
      <c r="R27" s="69">
        <f>IF(RES_hh_fec_in!R27=0,0,1000*11630*RES_hh_fec_in!R27/RES_hh_num_in!R27)</f>
        <v>415.89029323878947</v>
      </c>
      <c r="S27" s="69">
        <f>IF(RES_hh_fec_in!S27=0,0,1000*11630*RES_hh_fec_in!S27/RES_hh_num_in!S27)</f>
        <v>414.13407963670767</v>
      </c>
      <c r="T27" s="69">
        <f>IF(RES_hh_fec_in!T27=0,0,1000*11630*RES_hh_fec_in!T27/RES_hh_num_in!T27)</f>
        <v>414.5348933859093</v>
      </c>
      <c r="U27" s="69">
        <f>IF(RES_hh_fec_in!U27=0,0,1000*11630*RES_hh_fec_in!U27/RES_hh_num_in!U27)</f>
        <v>399.98284104451329</v>
      </c>
      <c r="V27" s="69">
        <f>IF(RES_hh_fec_in!V27=0,0,1000*11630*RES_hh_fec_in!V27/RES_hh_num_in!V27)</f>
        <v>413.45080753943125</v>
      </c>
      <c r="W27" s="69">
        <f>IF(RES_hh_fec_in!W27=0,0,1000*11630*RES_hh_fec_in!W27/RES_hh_num_in!W27)</f>
        <v>416.62192922534194</v>
      </c>
      <c r="X27" s="69">
        <f>IF(RES_hh_fec_in!X27=0,0,1000*11630*RES_hh_fec_in!X27/RES_hh_num_in!X27)</f>
        <v>383.88607260088196</v>
      </c>
      <c r="Y27" s="69">
        <f>IF(RES_hh_fec_in!Y27=0,0,1000*11630*RES_hh_fec_in!Y27/RES_hh_num_in!Y27)</f>
        <v>355.17099920783483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590.85933841422354</v>
      </c>
      <c r="D29" s="72">
        <f>IF(RES_hh_fec_in!D29=0,0,1000*11630*RES_hh_fec_in!D29/RES_hh_num_in!D29)</f>
        <v>585.2369096745889</v>
      </c>
      <c r="E29" s="72">
        <f>IF(RES_hh_fec_in!E29=0,0,1000*11630*RES_hh_fec_in!E29/RES_hh_num_in!E29)</f>
        <v>584.06723050348774</v>
      </c>
      <c r="F29" s="72">
        <f>IF(RES_hh_fec_in!F29=0,0,1000*11630*RES_hh_fec_in!F29/RES_hh_num_in!F29)</f>
        <v>567.16986602528141</v>
      </c>
      <c r="G29" s="72">
        <f>IF(RES_hh_fec_in!G29=0,0,1000*11630*RES_hh_fec_in!G29/RES_hh_num_in!G29)</f>
        <v>569.06894841522046</v>
      </c>
      <c r="H29" s="72">
        <f>IF(RES_hh_fec_in!H29=0,0,1000*11630*RES_hh_fec_in!H29/RES_hh_num_in!H29)</f>
        <v>550.66683506830202</v>
      </c>
      <c r="I29" s="72">
        <f>IF(RES_hh_fec_in!I29=0,0,1000*11630*RES_hh_fec_in!I29/RES_hh_num_in!I29)</f>
        <v>552.64999876728382</v>
      </c>
      <c r="J29" s="72">
        <f>IF(RES_hh_fec_in!J29=0,0,1000*11630*RES_hh_fec_in!J29/RES_hh_num_in!J29)</f>
        <v>539.28407725162208</v>
      </c>
      <c r="K29" s="72">
        <f>IF(RES_hh_fec_in!K29=0,0,1000*11630*RES_hh_fec_in!K29/RES_hh_num_in!K29)</f>
        <v>518.61166118762992</v>
      </c>
      <c r="L29" s="72">
        <f>IF(RES_hh_fec_in!L29=0,0,1000*11630*RES_hh_fec_in!L29/RES_hh_num_in!L29)</f>
        <v>525.43456510011765</v>
      </c>
      <c r="M29" s="72">
        <f>IF(RES_hh_fec_in!M29=0,0,1000*11630*RES_hh_fec_in!M29/RES_hh_num_in!M29)</f>
        <v>527.90428809356581</v>
      </c>
      <c r="N29" s="72">
        <f>IF(RES_hh_fec_in!N29=0,0,1000*11630*RES_hh_fec_in!N29/RES_hh_num_in!N29)</f>
        <v>527.58337256415552</v>
      </c>
      <c r="O29" s="72">
        <f>IF(RES_hh_fec_in!O29=0,0,1000*11630*RES_hh_fec_in!O29/RES_hh_num_in!O29)</f>
        <v>533.19180856111495</v>
      </c>
      <c r="P29" s="72">
        <f>IF(RES_hh_fec_in!P29=0,0,1000*11630*RES_hh_fec_in!P29/RES_hh_num_in!P29)</f>
        <v>509.71047451274131</v>
      </c>
      <c r="Q29" s="72">
        <f>IF(RES_hh_fec_in!Q29=0,0,1000*11630*RES_hh_fec_in!Q29/RES_hh_num_in!Q29)</f>
        <v>478.8313597595187</v>
      </c>
      <c r="R29" s="72">
        <f>IF(RES_hh_fec_in!R29=0,0,1000*11630*RES_hh_fec_in!R29/RES_hh_num_in!R29)</f>
        <v>560.77396535691344</v>
      </c>
      <c r="S29" s="72">
        <f>IF(RES_hh_fec_in!S29=0,0,1000*11630*RES_hh_fec_in!S29/RES_hh_num_in!S29)</f>
        <v>549.22411975171929</v>
      </c>
      <c r="T29" s="72">
        <f>IF(RES_hh_fec_in!T29=0,0,1000*11630*RES_hh_fec_in!T29/RES_hh_num_in!T29)</f>
        <v>576.17380940208648</v>
      </c>
      <c r="U29" s="72">
        <f>IF(RES_hh_fec_in!U29=0,0,1000*11630*RES_hh_fec_in!U29/RES_hh_num_in!U29)</f>
        <v>548.26539099923059</v>
      </c>
      <c r="V29" s="72">
        <f>IF(RES_hh_fec_in!V29=0,0,1000*11630*RES_hh_fec_in!V29/RES_hh_num_in!V29)</f>
        <v>608.69175702704297</v>
      </c>
      <c r="W29" s="72">
        <f>IF(RES_hh_fec_in!W29=0,0,1000*11630*RES_hh_fec_in!W29/RES_hh_num_in!W29)</f>
        <v>517.3934521107476</v>
      </c>
      <c r="X29" s="72">
        <f>IF(RES_hh_fec_in!X29=0,0,1000*11630*RES_hh_fec_in!X29/RES_hh_num_in!X29)</f>
        <v>495.40476420304657</v>
      </c>
      <c r="Y29" s="72">
        <f>IF(RES_hh_fec_in!Y29=0,0,1000*11630*RES_hh_fec_in!Y29/RES_hh_num_in!Y29)</f>
        <v>517.75921086186327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596.51832659576007</v>
      </c>
      <c r="D30" s="72">
        <f>IF(RES_hh_fec_in!D30=0,0,1000*11630*RES_hh_fec_in!D30/RES_hh_num_in!D30)</f>
        <v>567.24523522877905</v>
      </c>
      <c r="E30" s="72">
        <f>IF(RES_hh_fec_in!E30=0,0,1000*11630*RES_hh_fec_in!E30/RES_hh_num_in!E30)</f>
        <v>587.35271702009584</v>
      </c>
      <c r="F30" s="72">
        <f>IF(RES_hh_fec_in!F30=0,0,1000*11630*RES_hh_fec_in!F30/RES_hh_num_in!F30)</f>
        <v>602.30159787235209</v>
      </c>
      <c r="G30" s="72">
        <f>IF(RES_hh_fec_in!G30=0,0,1000*11630*RES_hh_fec_in!G30/RES_hh_num_in!G30)</f>
        <v>556.13646802264998</v>
      </c>
      <c r="H30" s="72">
        <f>IF(RES_hh_fec_in!H30=0,0,1000*11630*RES_hh_fec_in!H30/RES_hh_num_in!H30)</f>
        <v>555.52942184933352</v>
      </c>
      <c r="I30" s="72">
        <f>IF(RES_hh_fec_in!I30=0,0,1000*11630*RES_hh_fec_in!I30/RES_hh_num_in!I30)</f>
        <v>541.96654972969009</v>
      </c>
      <c r="J30" s="72">
        <f>IF(RES_hh_fec_in!J30=0,0,1000*11630*RES_hh_fec_in!J30/RES_hh_num_in!J30)</f>
        <v>538.27837167464429</v>
      </c>
      <c r="K30" s="72">
        <f>IF(RES_hh_fec_in!K30=0,0,1000*11630*RES_hh_fec_in!K30/RES_hh_num_in!K30)</f>
        <v>515.46898631918452</v>
      </c>
      <c r="L30" s="72">
        <f>IF(RES_hh_fec_in!L30=0,0,1000*11630*RES_hh_fec_in!L30/RES_hh_num_in!L30)</f>
        <v>538.69914566206057</v>
      </c>
      <c r="M30" s="72">
        <f>IF(RES_hh_fec_in!M30=0,0,1000*11630*RES_hh_fec_in!M30/RES_hh_num_in!M30)</f>
        <v>531.57565371266492</v>
      </c>
      <c r="N30" s="72">
        <f>IF(RES_hh_fec_in!N30=0,0,1000*11630*RES_hh_fec_in!N30/RES_hh_num_in!N30)</f>
        <v>522.63689918274724</v>
      </c>
      <c r="O30" s="72">
        <f>IF(RES_hh_fec_in!O30=0,0,1000*11630*RES_hh_fec_in!O30/RES_hh_num_in!O30)</f>
        <v>522.42268564905385</v>
      </c>
      <c r="P30" s="72">
        <f>IF(RES_hh_fec_in!P30=0,0,1000*11630*RES_hh_fec_in!P30/RES_hh_num_in!P30)</f>
        <v>524.6908826269771</v>
      </c>
      <c r="Q30" s="72">
        <f>IF(RES_hh_fec_in!Q30=0,0,1000*11630*RES_hh_fec_in!Q30/RES_hh_num_in!Q30)</f>
        <v>524.99795022661817</v>
      </c>
      <c r="R30" s="72">
        <f>IF(RES_hh_fec_in!R30=0,0,1000*11630*RES_hh_fec_in!R30/RES_hh_num_in!R30)</f>
        <v>523.05229646037935</v>
      </c>
      <c r="S30" s="72">
        <f>IF(RES_hh_fec_in!S30=0,0,1000*11630*RES_hh_fec_in!S30/RES_hh_num_in!S30)</f>
        <v>533.68789099744868</v>
      </c>
      <c r="T30" s="72">
        <f>IF(RES_hh_fec_in!T30=0,0,1000*11630*RES_hh_fec_in!T30/RES_hh_num_in!T30)</f>
        <v>540.1315665441565</v>
      </c>
      <c r="U30" s="72">
        <f>IF(RES_hh_fec_in!U30=0,0,1000*11630*RES_hh_fec_in!U30/RES_hh_num_in!U30)</f>
        <v>535.49493011990535</v>
      </c>
      <c r="V30" s="72">
        <f>IF(RES_hh_fec_in!V30=0,0,1000*11630*RES_hh_fec_in!V30/RES_hh_num_in!V30)</f>
        <v>536.5912333198545</v>
      </c>
      <c r="W30" s="72">
        <f>IF(RES_hh_fec_in!W30=0,0,1000*11630*RES_hh_fec_in!W30/RES_hh_num_in!W30)</f>
        <v>540.83082682971281</v>
      </c>
      <c r="X30" s="72">
        <f>IF(RES_hh_fec_in!X30=0,0,1000*11630*RES_hh_fec_in!X30/RES_hh_num_in!X30)</f>
        <v>521.11482330070476</v>
      </c>
      <c r="Y30" s="72">
        <f>IF(RES_hh_fec_in!Y30=0,0,1000*11630*RES_hh_fec_in!Y30/RES_hh_num_in!Y30)</f>
        <v>471.61921231221675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X31" s="72">
        <f>IF(RES_hh_fec_in!X31=0,0,1000*11630*RES_hh_fec_in!X31/RES_hh_num_in!X31)</f>
        <v>0</v>
      </c>
      <c r="Y31" s="72">
        <f>IF(RES_hh_fec_in!Y31=0,0,1000*11630*RES_hh_fec_in!Y31/RES_hh_num_in!Y31)</f>
        <v>0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461.41871922970171</v>
      </c>
      <c r="D32" s="77">
        <f>IF(RES_hh_fec_in!D32=0,0,1000*11630*RES_hh_fec_in!D32/RES_hh_num_in!D32)</f>
        <v>457.26767580618224</v>
      </c>
      <c r="E32" s="77">
        <f>IF(RES_hh_fec_in!E32=0,0,1000*11630*RES_hh_fec_in!E32/RES_hh_num_in!E32)</f>
        <v>455.04878770370311</v>
      </c>
      <c r="F32" s="77">
        <f>IF(RES_hh_fec_in!F32=0,0,1000*11630*RES_hh_fec_in!F32/RES_hh_num_in!F32)</f>
        <v>451.28150229015927</v>
      </c>
      <c r="G32" s="77">
        <f>IF(RES_hh_fec_in!G32=0,0,1000*11630*RES_hh_fec_in!G32/RES_hh_num_in!G32)</f>
        <v>437.48778152398876</v>
      </c>
      <c r="H32" s="77">
        <f>IF(RES_hh_fec_in!H32=0,0,1000*11630*RES_hh_fec_in!H32/RES_hh_num_in!H32)</f>
        <v>426.05173861374777</v>
      </c>
      <c r="I32" s="77">
        <f>IF(RES_hh_fec_in!I32=0,0,1000*11630*RES_hh_fec_in!I32/RES_hh_num_in!I32)</f>
        <v>429.54498793241163</v>
      </c>
      <c r="J32" s="77">
        <f>IF(RES_hh_fec_in!J32=0,0,1000*11630*RES_hh_fec_in!J32/RES_hh_num_in!J32)</f>
        <v>413.3968398417515</v>
      </c>
      <c r="K32" s="77">
        <f>IF(RES_hh_fec_in!K32=0,0,1000*11630*RES_hh_fec_in!K32/RES_hh_num_in!K32)</f>
        <v>410.35392278597607</v>
      </c>
      <c r="L32" s="77">
        <f>IF(RES_hh_fec_in!L32=0,0,1000*11630*RES_hh_fec_in!L32/RES_hh_num_in!L32)</f>
        <v>400.72631837972267</v>
      </c>
      <c r="M32" s="77">
        <f>IF(RES_hh_fec_in!M32=0,0,1000*11630*RES_hh_fec_in!M32/RES_hh_num_in!M32)</f>
        <v>405.75222702588667</v>
      </c>
      <c r="N32" s="77">
        <f>IF(RES_hh_fec_in!N32=0,0,1000*11630*RES_hh_fec_in!N32/RES_hh_num_in!N32)</f>
        <v>408.29339207260591</v>
      </c>
      <c r="O32" s="77">
        <f>IF(RES_hh_fec_in!O32=0,0,1000*11630*RES_hh_fec_in!O32/RES_hh_num_in!O32)</f>
        <v>388.11580061268126</v>
      </c>
      <c r="P32" s="77">
        <f>IF(RES_hh_fec_in!P32=0,0,1000*11630*RES_hh_fec_in!P32/RES_hh_num_in!P32)</f>
        <v>396.21601241552401</v>
      </c>
      <c r="Q32" s="77">
        <f>IF(RES_hh_fec_in!Q32=0,0,1000*11630*RES_hh_fec_in!Q32/RES_hh_num_in!Q32)</f>
        <v>398.56599666546992</v>
      </c>
      <c r="R32" s="77">
        <f>IF(RES_hh_fec_in!R32=0,0,1000*11630*RES_hh_fec_in!R32/RES_hh_num_in!R32)</f>
        <v>394.35923717960242</v>
      </c>
      <c r="S32" s="77">
        <f>IF(RES_hh_fec_in!S32=0,0,1000*11630*RES_hh_fec_in!S32/RES_hh_num_in!S32)</f>
        <v>389.19295581577421</v>
      </c>
      <c r="T32" s="77">
        <f>IF(RES_hh_fec_in!T32=0,0,1000*11630*RES_hh_fec_in!T32/RES_hh_num_in!T32)</f>
        <v>390.02499880985215</v>
      </c>
      <c r="U32" s="77">
        <f>IF(RES_hh_fec_in!U32=0,0,1000*11630*RES_hh_fec_in!U32/RES_hh_num_in!U32)</f>
        <v>377.92568659933289</v>
      </c>
      <c r="V32" s="77">
        <f>IF(RES_hh_fec_in!V32=0,0,1000*11630*RES_hh_fec_in!V32/RES_hh_num_in!V32)</f>
        <v>396.55632769428183</v>
      </c>
      <c r="W32" s="77">
        <f>IF(RES_hh_fec_in!W32=0,0,1000*11630*RES_hh_fec_in!W32/RES_hh_num_in!W32)</f>
        <v>395.13679516346747</v>
      </c>
      <c r="X32" s="77">
        <f>IF(RES_hh_fec_in!X32=0,0,1000*11630*RES_hh_fec_in!X32/RES_hh_num_in!X32)</f>
        <v>355.06666572950814</v>
      </c>
      <c r="Y32" s="77">
        <f>IF(RES_hh_fec_in!Y32=0,0,1000*11630*RES_hh_fec_in!Y32/RES_hh_num_in!Y32)</f>
        <v>338.64660201646836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12425.025941132637</v>
      </c>
      <c r="D3" s="65">
        <f>IF(RES_hh_tes_in!D3=0,0,1000*11630*RES_hh_tes_in!D3/RES_hh_num_in!D3)</f>
        <v>11924.345446867035</v>
      </c>
      <c r="E3" s="65">
        <f>IF(RES_hh_tes_in!E3=0,0,1000*11630*RES_hh_tes_in!E3/RES_hh_num_in!E3)</f>
        <v>12331.066709997494</v>
      </c>
      <c r="F3" s="65">
        <f>IF(RES_hh_tes_in!F3=0,0,1000*11630*RES_hh_tes_in!F3/RES_hh_num_in!F3)</f>
        <v>12632.789514465649</v>
      </c>
      <c r="G3" s="65">
        <f>IF(RES_hh_tes_in!G3=0,0,1000*11630*RES_hh_tes_in!G3/RES_hh_num_in!G3)</f>
        <v>12731.861142176833</v>
      </c>
      <c r="H3" s="65">
        <f>IF(RES_hh_tes_in!H3=0,0,1000*11630*RES_hh_tes_in!H3/RES_hh_num_in!H3)</f>
        <v>12603.67135102119</v>
      </c>
      <c r="I3" s="65">
        <f>IF(RES_hh_tes_in!I3=0,0,1000*11630*RES_hh_tes_in!I3/RES_hh_num_in!I3)</f>
        <v>11852.572718439264</v>
      </c>
      <c r="J3" s="65">
        <f>IF(RES_hh_tes_in!J3=0,0,1000*11630*RES_hh_tes_in!J3/RES_hh_num_in!J3)</f>
        <v>12487.080399323318</v>
      </c>
      <c r="K3" s="65">
        <f>IF(RES_hh_tes_in!K3=0,0,1000*11630*RES_hh_tes_in!K3/RES_hh_num_in!K3)</f>
        <v>11708.424893860902</v>
      </c>
      <c r="L3" s="65">
        <f>IF(RES_hh_tes_in!L3=0,0,1000*11630*RES_hh_tes_in!L3/RES_hh_num_in!L3)</f>
        <v>11951.641184378348</v>
      </c>
      <c r="M3" s="65">
        <f>IF(RES_hh_tes_in!M3=0,0,1000*11630*RES_hh_tes_in!M3/RES_hh_num_in!M3)</f>
        <v>10287.551826627909</v>
      </c>
      <c r="N3" s="65">
        <f>IF(RES_hh_tes_in!N3=0,0,1000*11630*RES_hh_tes_in!N3/RES_hh_num_in!N3)</f>
        <v>9797.3541449130444</v>
      </c>
      <c r="O3" s="65">
        <f>IF(RES_hh_tes_in!O3=0,0,1000*11630*RES_hh_tes_in!O3/RES_hh_num_in!O3)</f>
        <v>9515.230588356957</v>
      </c>
      <c r="P3" s="65">
        <f>IF(RES_hh_tes_in!P3=0,0,1000*11630*RES_hh_tes_in!P3/RES_hh_num_in!P3)</f>
        <v>8279.793368637982</v>
      </c>
      <c r="Q3" s="65">
        <f>IF(RES_hh_tes_in!Q3=0,0,1000*11630*RES_hh_tes_in!Q3/RES_hh_num_in!Q3)</f>
        <v>8542.3080212723617</v>
      </c>
      <c r="R3" s="65">
        <f>IF(RES_hh_tes_in!R3=0,0,1000*11630*RES_hh_tes_in!R3/RES_hh_num_in!R3)</f>
        <v>8674.7830684725359</v>
      </c>
      <c r="S3" s="65">
        <f>IF(RES_hh_tes_in!S3=0,0,1000*11630*RES_hh_tes_in!S3/RES_hh_num_in!S3)</f>
        <v>8283.0421298848596</v>
      </c>
      <c r="T3" s="65">
        <f>IF(RES_hh_tes_in!T3=0,0,1000*11630*RES_hh_tes_in!T3/RES_hh_num_in!T3)</f>
        <v>8542.3354057090437</v>
      </c>
      <c r="U3" s="65">
        <f>IF(RES_hh_tes_in!U3=0,0,1000*11630*RES_hh_tes_in!U3/RES_hh_num_in!U3)</f>
        <v>7989.0412842664191</v>
      </c>
      <c r="V3" s="65">
        <f>IF(RES_hh_tes_in!V3=0,0,1000*11630*RES_hh_tes_in!V3/RES_hh_num_in!V3)</f>
        <v>8311.5915537565215</v>
      </c>
      <c r="W3" s="65">
        <f>IF(RES_hh_tes_in!W3=0,0,1000*11630*RES_hh_tes_in!W3/RES_hh_num_in!W3)</f>
        <v>7005.2292852969586</v>
      </c>
      <c r="X3" s="65">
        <f>IF(RES_hh_tes_in!X3=0,0,1000*11630*RES_hh_tes_in!X3/RES_hh_num_in!X3)</f>
        <v>5417.1627492071211</v>
      </c>
      <c r="Y3" s="65">
        <f>IF(RES_hh_tes_in!Y3=0,0,1000*11630*RES_hh_tes_in!Y3/RES_hh_num_in!Y3)</f>
        <v>4136.2105289511292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10164.202791215668</v>
      </c>
      <c r="D4" s="69">
        <f>IF(RES_hh_tes_in!D4=0,0,1000*11630*RES_hh_tes_in!D4/RES_hh_num_in!D4)</f>
        <v>9709.6569465736175</v>
      </c>
      <c r="E4" s="69">
        <f>IF(RES_hh_tes_in!E4=0,0,1000*11630*RES_hh_tes_in!E4/RES_hh_num_in!E4)</f>
        <v>10205.104005659001</v>
      </c>
      <c r="F4" s="69">
        <f>IF(RES_hh_tes_in!F4=0,0,1000*11630*RES_hh_tes_in!F4/RES_hh_num_in!F4)</f>
        <v>10473.03072542377</v>
      </c>
      <c r="G4" s="69">
        <f>IF(RES_hh_tes_in!G4=0,0,1000*11630*RES_hh_tes_in!G4/RES_hh_num_in!G4)</f>
        <v>10687.689045014205</v>
      </c>
      <c r="H4" s="69">
        <f>IF(RES_hh_tes_in!H4=0,0,1000*11630*RES_hh_tes_in!H4/RES_hh_num_in!H4)</f>
        <v>10595.714037331636</v>
      </c>
      <c r="I4" s="69">
        <f>IF(RES_hh_tes_in!I4=0,0,1000*11630*RES_hh_tes_in!I4/RES_hh_num_in!I4)</f>
        <v>9840.6292978004785</v>
      </c>
      <c r="J4" s="69">
        <f>IF(RES_hh_tes_in!J4=0,0,1000*11630*RES_hh_tes_in!J4/RES_hh_num_in!J4)</f>
        <v>10422.586068354656</v>
      </c>
      <c r="K4" s="69">
        <f>IF(RES_hh_tes_in!K4=0,0,1000*11630*RES_hh_tes_in!K4/RES_hh_num_in!K4)</f>
        <v>9603.2043113520576</v>
      </c>
      <c r="L4" s="69">
        <f>IF(RES_hh_tes_in!L4=0,0,1000*11630*RES_hh_tes_in!L4/RES_hh_num_in!L4)</f>
        <v>9851.0391443050121</v>
      </c>
      <c r="M4" s="69">
        <f>IF(RES_hh_tes_in!M4=0,0,1000*11630*RES_hh_tes_in!M4/RES_hh_num_in!M4)</f>
        <v>8163.517049028942</v>
      </c>
      <c r="N4" s="69">
        <f>IF(RES_hh_tes_in!N4=0,0,1000*11630*RES_hh_tes_in!N4/RES_hh_num_in!N4)</f>
        <v>7604.0958600935064</v>
      </c>
      <c r="O4" s="69">
        <f>IF(RES_hh_tes_in!O4=0,0,1000*11630*RES_hh_tes_in!O4/RES_hh_num_in!O4)</f>
        <v>7363.0575638134042</v>
      </c>
      <c r="P4" s="69">
        <f>IF(RES_hh_tes_in!P4=0,0,1000*11630*RES_hh_tes_in!P4/RES_hh_num_in!P4)</f>
        <v>6173.964892781396</v>
      </c>
      <c r="Q4" s="69">
        <f>IF(RES_hh_tes_in!Q4=0,0,1000*11630*RES_hh_tes_in!Q4/RES_hh_num_in!Q4)</f>
        <v>6413.9982454387518</v>
      </c>
      <c r="R4" s="69">
        <f>IF(RES_hh_tes_in!R4=0,0,1000*11630*RES_hh_tes_in!R4/RES_hh_num_in!R4)</f>
        <v>6463.5167100516801</v>
      </c>
      <c r="S4" s="69">
        <f>IF(RES_hh_tes_in!S4=0,0,1000*11630*RES_hh_tes_in!S4/RES_hh_num_in!S4)</f>
        <v>6000.7914113950646</v>
      </c>
      <c r="T4" s="69">
        <f>IF(RES_hh_tes_in!T4=0,0,1000*11630*RES_hh_tes_in!T4/RES_hh_num_in!T4)</f>
        <v>6193.1663619503051</v>
      </c>
      <c r="U4" s="69">
        <f>IF(RES_hh_tes_in!U4=0,0,1000*11630*RES_hh_tes_in!U4/RES_hh_num_in!U4)</f>
        <v>5655.9801913969413</v>
      </c>
      <c r="V4" s="69">
        <f>IF(RES_hh_tes_in!V4=0,0,1000*11630*RES_hh_tes_in!V4/RES_hh_num_in!V4)</f>
        <v>5797.9463970791439</v>
      </c>
      <c r="W4" s="69">
        <f>IF(RES_hh_tes_in!W4=0,0,1000*11630*RES_hh_tes_in!W4/RES_hh_num_in!W4)</f>
        <v>4614.8608263579144</v>
      </c>
      <c r="X4" s="69">
        <f>IF(RES_hh_tes_in!X4=0,0,1000*11630*RES_hh_tes_in!X4/RES_hh_num_in!X4)</f>
        <v>3218.4080480373609</v>
      </c>
      <c r="Y4" s="69">
        <f>IF(RES_hh_tes_in!Y4=0,0,1000*11630*RES_hh_tes_in!Y4/RES_hh_num_in!Y4)</f>
        <v>2073.6447562384196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9731.6511911198941</v>
      </c>
      <c r="D5" s="72">
        <f>IF(RES_hh_tes_in!D5=0,0,1000*11630*RES_hh_tes_in!D5/RES_hh_num_in!D5)</f>
        <v>9932.1880256529494</v>
      </c>
      <c r="E5" s="72">
        <f>IF(RES_hh_tes_in!E5=0,0,1000*11630*RES_hh_tes_in!E5/RES_hh_num_in!E5)</f>
        <v>9976.7227038305609</v>
      </c>
      <c r="F5" s="72">
        <f>IF(RES_hh_tes_in!F5=0,0,1000*11630*RES_hh_tes_in!F5/RES_hh_num_in!F5)</f>
        <v>10081.898892998226</v>
      </c>
      <c r="G5" s="72">
        <f>IF(RES_hh_tes_in!G5=0,0,1000*11630*RES_hh_tes_in!G5/RES_hh_num_in!G5)</f>
        <v>10716.112934762545</v>
      </c>
      <c r="H5" s="72">
        <f>IF(RES_hh_tes_in!H5=0,0,1000*11630*RES_hh_tes_in!H5/RES_hh_num_in!H5)</f>
        <v>10378.733280881233</v>
      </c>
      <c r="I5" s="72">
        <f>IF(RES_hh_tes_in!I5=0,0,1000*11630*RES_hh_tes_in!I5/RES_hh_num_in!I5)</f>
        <v>9672.3233469127117</v>
      </c>
      <c r="J5" s="72">
        <f>IF(RES_hh_tes_in!J5=0,0,1000*11630*RES_hh_tes_in!J5/RES_hh_num_in!J5)</f>
        <v>10102.718869299722</v>
      </c>
      <c r="K5" s="72">
        <f>IF(RES_hh_tes_in!K5=0,0,1000*11630*RES_hh_tes_in!K5/RES_hh_num_in!K5)</f>
        <v>10032.529608127199</v>
      </c>
      <c r="L5" s="72">
        <f>IF(RES_hh_tes_in!L5=0,0,1000*11630*RES_hh_tes_in!L5/RES_hh_num_in!L5)</f>
        <v>9316.0514524821356</v>
      </c>
      <c r="M5" s="72">
        <f>IF(RES_hh_tes_in!M5=0,0,1000*11630*RES_hh_tes_in!M5/RES_hh_num_in!M5)</f>
        <v>8054.4402383332726</v>
      </c>
      <c r="N5" s="72">
        <f>IF(RES_hh_tes_in!N5=0,0,1000*11630*RES_hh_tes_in!N5/RES_hh_num_in!N5)</f>
        <v>7553.1249205492813</v>
      </c>
      <c r="O5" s="72">
        <f>IF(RES_hh_tes_in!O5=0,0,1000*11630*RES_hh_tes_in!O5/RES_hh_num_in!O5)</f>
        <v>7451.6385907122039</v>
      </c>
      <c r="P5" s="72">
        <f>IF(RES_hh_tes_in!P5=0,0,1000*11630*RES_hh_tes_in!P5/RES_hh_num_in!P5)</f>
        <v>6318.4310594416329</v>
      </c>
      <c r="Q5" s="72">
        <f>IF(RES_hh_tes_in!Q5=0,0,1000*11630*RES_hh_tes_in!Q5/RES_hh_num_in!Q5)</f>
        <v>6485.4598442475026</v>
      </c>
      <c r="R5" s="72">
        <f>IF(RES_hh_tes_in!R5=0,0,1000*11630*RES_hh_tes_in!R5/RES_hh_num_in!R5)</f>
        <v>6580.641351782444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5338.9428397268211</v>
      </c>
      <c r="V5" s="72">
        <f>IF(RES_hh_tes_in!V5=0,0,1000*11630*RES_hh_tes_in!V5/RES_hh_num_in!V5)</f>
        <v>5448.8548154037226</v>
      </c>
      <c r="W5" s="72">
        <f>IF(RES_hh_tes_in!W5=0,0,1000*11630*RES_hh_tes_in!W5/RES_hh_num_in!W5)</f>
        <v>4533.5144310278474</v>
      </c>
      <c r="X5" s="72">
        <f>IF(RES_hh_tes_in!X5=0,0,1000*11630*RES_hh_tes_in!X5/RES_hh_num_in!X5)</f>
        <v>2983.6695912281452</v>
      </c>
      <c r="Y5" s="72">
        <f>IF(RES_hh_tes_in!Y5=0,0,1000*11630*RES_hh_tes_in!Y5/RES_hh_num_in!Y5)</f>
        <v>1853.0419031584663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9898.8368078859367</v>
      </c>
      <c r="D6" s="72">
        <f>IF(RES_hh_tes_in!D6=0,0,1000*11630*RES_hh_tes_in!D6/RES_hh_num_in!D6)</f>
        <v>9655.2304455171452</v>
      </c>
      <c r="E6" s="72">
        <f>IF(RES_hh_tes_in!E6=0,0,1000*11630*RES_hh_tes_in!E6/RES_hh_num_in!E6)</f>
        <v>9691.9217377783207</v>
      </c>
      <c r="F6" s="72">
        <f>IF(RES_hh_tes_in!F6=0,0,1000*11630*RES_hh_tes_in!F6/RES_hh_num_in!F6)</f>
        <v>9822.606586098007</v>
      </c>
      <c r="G6" s="72">
        <f>IF(RES_hh_tes_in!G6=0,0,1000*11630*RES_hh_tes_in!G6/RES_hh_num_in!G6)</f>
        <v>10873.671981609221</v>
      </c>
      <c r="H6" s="72">
        <f>IF(RES_hh_tes_in!H6=0,0,1000*11630*RES_hh_tes_in!H6/RES_hh_num_in!H6)</f>
        <v>10488.511332686559</v>
      </c>
      <c r="I6" s="72">
        <f>IF(RES_hh_tes_in!I6=0,0,1000*11630*RES_hh_tes_in!I6/RES_hh_num_in!I6)</f>
        <v>10405.666136888742</v>
      </c>
      <c r="J6" s="72">
        <f>IF(RES_hh_tes_in!J6=0,0,1000*11630*RES_hh_tes_in!J6/RES_hh_num_in!J6)</f>
        <v>9448.6544134257529</v>
      </c>
      <c r="K6" s="72">
        <f>IF(RES_hh_tes_in!K6=0,0,1000*11630*RES_hh_tes_in!K6/RES_hh_num_in!K6)</f>
        <v>6761.6617204474633</v>
      </c>
      <c r="L6" s="72">
        <f>IF(RES_hh_tes_in!L6=0,0,1000*11630*RES_hh_tes_in!L6/RES_hh_num_in!L6)</f>
        <v>9042.2320654643245</v>
      </c>
      <c r="M6" s="72">
        <f>IF(RES_hh_tes_in!M6=0,0,1000*11630*RES_hh_tes_in!M6/RES_hh_num_in!M6)</f>
        <v>7813.8989358623485</v>
      </c>
      <c r="N6" s="72">
        <f>IF(RES_hh_tes_in!N6=0,0,1000*11630*RES_hh_tes_in!N6/RES_hh_num_in!N6)</f>
        <v>6996.797694637753</v>
      </c>
      <c r="O6" s="72">
        <f>IF(RES_hh_tes_in!O6=0,0,1000*11630*RES_hh_tes_in!O6/RES_hh_num_in!O6)</f>
        <v>7731.7007581298813</v>
      </c>
      <c r="P6" s="72">
        <f>IF(RES_hh_tes_in!P6=0,0,1000*11630*RES_hh_tes_in!P6/RES_hh_num_in!P6)</f>
        <v>6164.955058313979</v>
      </c>
      <c r="Q6" s="72">
        <f>IF(RES_hh_tes_in!Q6=0,0,1000*11630*RES_hh_tes_in!Q6/RES_hh_num_in!Q6)</f>
        <v>5807.1846236463252</v>
      </c>
      <c r="R6" s="72">
        <f>IF(RES_hh_tes_in!R6=0,0,1000*11630*RES_hh_tes_in!R6/RES_hh_num_in!R6)</f>
        <v>6799.7475846229199</v>
      </c>
      <c r="S6" s="72">
        <f>IF(RES_hh_tes_in!S6=0,0,1000*11630*RES_hh_tes_in!S6/RES_hh_num_in!S6)</f>
        <v>6000.9809462709045</v>
      </c>
      <c r="T6" s="72">
        <f>IF(RES_hh_tes_in!T6=0,0,1000*11630*RES_hh_tes_in!T6/RES_hh_num_in!T6)</f>
        <v>6306.1489530679582</v>
      </c>
      <c r="U6" s="72">
        <f>IF(RES_hh_tes_in!U6=0,0,1000*11630*RES_hh_tes_in!U6/RES_hh_num_in!U6)</f>
        <v>5522.5030438336616</v>
      </c>
      <c r="V6" s="72">
        <f>IF(RES_hh_tes_in!V6=0,0,1000*11630*RES_hh_tes_in!V6/RES_hh_num_in!V6)</f>
        <v>5726.5118822649329</v>
      </c>
      <c r="W6" s="72">
        <f>IF(RES_hh_tes_in!W6=0,0,1000*11630*RES_hh_tes_in!W6/RES_hh_num_in!W6)</f>
        <v>4187.5337339988264</v>
      </c>
      <c r="X6" s="72">
        <f>IF(RES_hh_tes_in!X6=0,0,1000*11630*RES_hh_tes_in!X6/RES_hh_num_in!X6)</f>
        <v>2989.3038563247205</v>
      </c>
      <c r="Y6" s="72">
        <f>IF(RES_hh_tes_in!Y6=0,0,1000*11630*RES_hh_tes_in!Y6/RES_hh_num_in!Y6)</f>
        <v>2122.0009771297259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9925.0949102017057</v>
      </c>
      <c r="D7" s="72">
        <f>IF(RES_hh_tes_in!D7=0,0,1000*11630*RES_hh_tes_in!D7/RES_hh_num_in!D7)</f>
        <v>9661.5417432801441</v>
      </c>
      <c r="E7" s="72">
        <f>IF(RES_hh_tes_in!E7=0,0,1000*11630*RES_hh_tes_in!E7/RES_hh_num_in!E7)</f>
        <v>10051.838979370144</v>
      </c>
      <c r="F7" s="72">
        <f>IF(RES_hh_tes_in!F7=0,0,1000*11630*RES_hh_tes_in!F7/RES_hh_num_in!F7)</f>
        <v>10130.873979900844</v>
      </c>
      <c r="G7" s="72">
        <f>IF(RES_hh_tes_in!G7=0,0,1000*11630*RES_hh_tes_in!G7/RES_hh_num_in!G7)</f>
        <v>10599.542246729141</v>
      </c>
      <c r="H7" s="72">
        <f>IF(RES_hh_tes_in!H7=0,0,1000*11630*RES_hh_tes_in!H7/RES_hh_num_in!H7)</f>
        <v>10194.859363373775</v>
      </c>
      <c r="I7" s="72">
        <f>IF(RES_hh_tes_in!I7=0,0,1000*11630*RES_hh_tes_in!I7/RES_hh_num_in!I7)</f>
        <v>9652.9348654878268</v>
      </c>
      <c r="J7" s="72">
        <f>IF(RES_hh_tes_in!J7=0,0,1000*11630*RES_hh_tes_in!J7/RES_hh_num_in!J7)</f>
        <v>10235.702973577152</v>
      </c>
      <c r="K7" s="72">
        <f>IF(RES_hh_tes_in!K7=0,0,1000*11630*RES_hh_tes_in!K7/RES_hh_num_in!K7)</f>
        <v>9343.3325430545847</v>
      </c>
      <c r="L7" s="72">
        <f>IF(RES_hh_tes_in!L7=0,0,1000*11630*RES_hh_tes_in!L7/RES_hh_num_in!L7)</f>
        <v>9641.8074320262949</v>
      </c>
      <c r="M7" s="72">
        <f>IF(RES_hh_tes_in!M7=0,0,1000*11630*RES_hh_tes_in!M7/RES_hh_num_in!M7)</f>
        <v>8343.746498304763</v>
      </c>
      <c r="N7" s="72">
        <f>IF(RES_hh_tes_in!N7=0,0,1000*11630*RES_hh_tes_in!N7/RES_hh_num_in!N7)</f>
        <v>7316.3722169343218</v>
      </c>
      <c r="O7" s="72">
        <f>IF(RES_hh_tes_in!O7=0,0,1000*11630*RES_hh_tes_in!O7/RES_hh_num_in!O7)</f>
        <v>6894.5727721096209</v>
      </c>
      <c r="P7" s="72">
        <f>IF(RES_hh_tes_in!P7=0,0,1000*11630*RES_hh_tes_in!P7/RES_hh_num_in!P7)</f>
        <v>5827.4237711836222</v>
      </c>
      <c r="Q7" s="72">
        <f>IF(RES_hh_tes_in!Q7=0,0,1000*11630*RES_hh_tes_in!Q7/RES_hh_num_in!Q7)</f>
        <v>6290.449031090222</v>
      </c>
      <c r="R7" s="72">
        <f>IF(RES_hh_tes_in!R7=0,0,1000*11630*RES_hh_tes_in!R7/RES_hh_num_in!R7)</f>
        <v>6398.5066035492728</v>
      </c>
      <c r="S7" s="72">
        <f>IF(RES_hh_tes_in!S7=0,0,1000*11630*RES_hh_tes_in!S7/RES_hh_num_in!S7)</f>
        <v>5900.0676214268524</v>
      </c>
      <c r="T7" s="72">
        <f>IF(RES_hh_tes_in!T7=0,0,1000*11630*RES_hh_tes_in!T7/RES_hh_num_in!T7)</f>
        <v>6072.0765467407837</v>
      </c>
      <c r="U7" s="72">
        <f>IF(RES_hh_tes_in!U7=0,0,1000*11630*RES_hh_tes_in!U7/RES_hh_num_in!U7)</f>
        <v>5531.3913932504802</v>
      </c>
      <c r="V7" s="72">
        <f>IF(RES_hh_tes_in!V7=0,0,1000*11630*RES_hh_tes_in!V7/RES_hh_num_in!V7)</f>
        <v>5882.9891688737453</v>
      </c>
      <c r="W7" s="72">
        <f>IF(RES_hh_tes_in!W7=0,0,1000*11630*RES_hh_tes_in!W7/RES_hh_num_in!W7)</f>
        <v>4633.2783599167587</v>
      </c>
      <c r="X7" s="72">
        <f>IF(RES_hh_tes_in!X7=0,0,1000*11630*RES_hh_tes_in!X7/RES_hh_num_in!X7)</f>
        <v>3095.1519322876316</v>
      </c>
      <c r="Y7" s="72">
        <f>IF(RES_hh_tes_in!Y7=0,0,1000*11630*RES_hh_tes_in!Y7/RES_hh_num_in!Y7)</f>
        <v>2000.36134422594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9952.3000426648632</v>
      </c>
      <c r="D8" s="72">
        <f>IF(RES_hh_tes_in!D8=0,0,1000*11630*RES_hh_tes_in!D8/RES_hh_num_in!D8)</f>
        <v>9268.3036468262708</v>
      </c>
      <c r="E8" s="72">
        <f>IF(RES_hh_tes_in!E8=0,0,1000*11630*RES_hh_tes_in!E8/RES_hh_num_in!E8)</f>
        <v>9999.2717692459628</v>
      </c>
      <c r="F8" s="72">
        <f>IF(RES_hh_tes_in!F8=0,0,1000*11630*RES_hh_tes_in!F8/RES_hh_num_in!F8)</f>
        <v>10511.57660967936</v>
      </c>
      <c r="G8" s="72">
        <f>IF(RES_hh_tes_in!G8=0,0,1000*11630*RES_hh_tes_in!G8/RES_hh_num_in!G8)</f>
        <v>10370.509792528581</v>
      </c>
      <c r="H8" s="72">
        <f>IF(RES_hh_tes_in!H8=0,0,1000*11630*RES_hh_tes_in!H8/RES_hh_num_in!H8)</f>
        <v>10437.533931449527</v>
      </c>
      <c r="I8" s="72">
        <f>IF(RES_hh_tes_in!I8=0,0,1000*11630*RES_hh_tes_in!I8/RES_hh_num_in!I8)</f>
        <v>9443.5414037798564</v>
      </c>
      <c r="J8" s="72">
        <f>IF(RES_hh_tes_in!J8=0,0,1000*11630*RES_hh_tes_in!J8/RES_hh_num_in!J8)</f>
        <v>10312.776580493506</v>
      </c>
      <c r="K8" s="72">
        <f>IF(RES_hh_tes_in!K8=0,0,1000*11630*RES_hh_tes_in!K8/RES_hh_num_in!K8)</f>
        <v>9352.34138669405</v>
      </c>
      <c r="L8" s="72">
        <f>IF(RES_hh_tes_in!L8=0,0,1000*11630*RES_hh_tes_in!L8/RES_hh_num_in!L8)</f>
        <v>10068.319344959182</v>
      </c>
      <c r="M8" s="72">
        <f>IF(RES_hh_tes_in!M8=0,0,1000*11630*RES_hh_tes_in!M8/RES_hh_num_in!M8)</f>
        <v>7660.7583163508643</v>
      </c>
      <c r="N8" s="72">
        <f>IF(RES_hh_tes_in!N8=0,0,1000*11630*RES_hh_tes_in!N8/RES_hh_num_in!N8)</f>
        <v>7524.1100234244677</v>
      </c>
      <c r="O8" s="72">
        <f>IF(RES_hh_tes_in!O8=0,0,1000*11630*RES_hh_tes_in!O8/RES_hh_num_in!O8)</f>
        <v>7321.7043077576636</v>
      </c>
      <c r="P8" s="72">
        <f>IF(RES_hh_tes_in!P8=0,0,1000*11630*RES_hh_tes_in!P8/RES_hh_num_in!P8)</f>
        <v>6107.0050718891152</v>
      </c>
      <c r="Q8" s="72">
        <f>IF(RES_hh_tes_in!Q8=0,0,1000*11630*RES_hh_tes_in!Q8/RES_hh_num_in!Q8)</f>
        <v>6262.9216964913112</v>
      </c>
      <c r="R8" s="72">
        <f>IF(RES_hh_tes_in!R8=0,0,1000*11630*RES_hh_tes_in!R8/RES_hh_num_in!R8)</f>
        <v>6207.8687253520056</v>
      </c>
      <c r="S8" s="72">
        <f>IF(RES_hh_tes_in!S8=0,0,1000*11630*RES_hh_tes_in!S8/RES_hh_num_in!S8)</f>
        <v>5806.2758787487564</v>
      </c>
      <c r="T8" s="72">
        <f>IF(RES_hh_tes_in!T8=0,0,1000*11630*RES_hh_tes_in!T8/RES_hh_num_in!T8)</f>
        <v>6121.673834025597</v>
      </c>
      <c r="U8" s="72">
        <f>IF(RES_hh_tes_in!U8=0,0,1000*11630*RES_hh_tes_in!U8/RES_hh_num_in!U8)</f>
        <v>5667.9709112741975</v>
      </c>
      <c r="V8" s="72">
        <f>IF(RES_hh_tes_in!V8=0,0,1000*11630*RES_hh_tes_in!V8/RES_hh_num_in!V8)</f>
        <v>5371.186909016511</v>
      </c>
      <c r="W8" s="72">
        <f>IF(RES_hh_tes_in!W8=0,0,1000*11630*RES_hh_tes_in!W8/RES_hh_num_in!W8)</f>
        <v>4570.3451389516686</v>
      </c>
      <c r="X8" s="72">
        <f>IF(RES_hh_tes_in!X8=0,0,1000*11630*RES_hh_tes_in!X8/RES_hh_num_in!X8)</f>
        <v>3256.9302562129101</v>
      </c>
      <c r="Y8" s="72">
        <f>IF(RES_hh_tes_in!Y8=0,0,1000*11630*RES_hh_tes_in!Y8/RES_hh_num_in!Y8)</f>
        <v>1950.99231667599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9737.6630453733633</v>
      </c>
      <c r="D9" s="72">
        <f>IF(RES_hh_tes_in!D9=0,0,1000*11630*RES_hh_tes_in!D9/RES_hh_num_in!D9)</f>
        <v>9978.7738607461542</v>
      </c>
      <c r="E9" s="72">
        <f>IF(RES_hh_tes_in!E9=0,0,1000*11630*RES_hh_tes_in!E9/RES_hh_num_in!E9)</f>
        <v>9909.8144715200197</v>
      </c>
      <c r="F9" s="72">
        <f>IF(RES_hh_tes_in!F9=0,0,1000*11630*RES_hh_tes_in!F9/RES_hh_num_in!F9)</f>
        <v>9832.5196284929389</v>
      </c>
      <c r="G9" s="72">
        <f>IF(RES_hh_tes_in!G9=0,0,1000*11630*RES_hh_tes_in!G9/RES_hh_num_in!G9)</f>
        <v>9917.672216701656</v>
      </c>
      <c r="H9" s="72">
        <f>IF(RES_hh_tes_in!H9=0,0,1000*11630*RES_hh_tes_in!H9/RES_hh_num_in!H9)</f>
        <v>9519.8502443794641</v>
      </c>
      <c r="I9" s="72">
        <f>IF(RES_hh_tes_in!I9=0,0,1000*11630*RES_hh_tes_in!I9/RES_hh_num_in!I9)</f>
        <v>11091.293817720312</v>
      </c>
      <c r="J9" s="72">
        <f>IF(RES_hh_tes_in!J9=0,0,1000*11630*RES_hh_tes_in!J9/RES_hh_num_in!J9)</f>
        <v>9102.1272507560461</v>
      </c>
      <c r="K9" s="72">
        <f>IF(RES_hh_tes_in!K9=0,0,1000*11630*RES_hh_tes_in!K9/RES_hh_num_in!K9)</f>
        <v>10430.777461425709</v>
      </c>
      <c r="L9" s="72">
        <f>IF(RES_hh_tes_in!L9=0,0,1000*11630*RES_hh_tes_in!L9/RES_hh_num_in!L9)</f>
        <v>9835.0343288524673</v>
      </c>
      <c r="M9" s="72">
        <f>IF(RES_hh_tes_in!M9=0,0,1000*11630*RES_hh_tes_in!M9/RES_hh_num_in!M9)</f>
        <v>7348.8418222894024</v>
      </c>
      <c r="N9" s="72">
        <f>IF(RES_hh_tes_in!N9=0,0,1000*11630*RES_hh_tes_in!N9/RES_hh_num_in!N9)</f>
        <v>7985.7083805659004</v>
      </c>
      <c r="O9" s="72">
        <f>IF(RES_hh_tes_in!O9=0,0,1000*11630*RES_hh_tes_in!O9/RES_hh_num_in!O9)</f>
        <v>7302.0643344894688</v>
      </c>
      <c r="P9" s="72">
        <f>IF(RES_hh_tes_in!P9=0,0,1000*11630*RES_hh_tes_in!P9/RES_hh_num_in!P9)</f>
        <v>5940.980528696472</v>
      </c>
      <c r="Q9" s="72">
        <f>IF(RES_hh_tes_in!Q9=0,0,1000*11630*RES_hh_tes_in!Q9/RES_hh_num_in!Q9)</f>
        <v>7000.2730507587821</v>
      </c>
      <c r="R9" s="72">
        <f>IF(RES_hh_tes_in!R9=0,0,1000*11630*RES_hh_tes_in!R9/RES_hh_num_in!R9)</f>
        <v>6882.9353982827906</v>
      </c>
      <c r="S9" s="72">
        <f>IF(RES_hh_tes_in!S9=0,0,1000*11630*RES_hh_tes_in!S9/RES_hh_num_in!S9)</f>
        <v>0</v>
      </c>
      <c r="T9" s="72">
        <f>IF(RES_hh_tes_in!T9=0,0,1000*11630*RES_hh_tes_in!T9/RES_hh_num_in!T9)</f>
        <v>0</v>
      </c>
      <c r="U9" s="72">
        <f>IF(RES_hh_tes_in!U9=0,0,1000*11630*RES_hh_tes_in!U9/RES_hh_num_in!U9)</f>
        <v>0</v>
      </c>
      <c r="V9" s="72">
        <f>IF(RES_hh_tes_in!V9=0,0,1000*11630*RES_hh_tes_in!V9/RES_hh_num_in!V9)</f>
        <v>5198.8111479531053</v>
      </c>
      <c r="W9" s="72">
        <f>IF(RES_hh_tes_in!W9=0,0,1000*11630*RES_hh_tes_in!W9/RES_hh_num_in!W9)</f>
        <v>4413.9754528016265</v>
      </c>
      <c r="X9" s="72">
        <f>IF(RES_hh_tes_in!X9=0,0,1000*11630*RES_hh_tes_in!X9/RES_hh_num_in!X9)</f>
        <v>2950.853038450568</v>
      </c>
      <c r="Y9" s="72">
        <f>IF(RES_hh_tes_in!Y9=0,0,1000*11630*RES_hh_tes_in!Y9/RES_hh_num_in!Y9)</f>
        <v>2151.306238955935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0</v>
      </c>
      <c r="D11" s="72">
        <f>IF(RES_hh_tes_in!D11=0,0,1000*11630*RES_hh_tes_in!D11/RES_hh_num_in!D11)</f>
        <v>0</v>
      </c>
      <c r="E11" s="72">
        <f>IF(RES_hh_tes_in!E11=0,0,1000*11630*RES_hh_tes_in!E11/RES_hh_num_in!E11)</f>
        <v>0</v>
      </c>
      <c r="F11" s="72">
        <f>IF(RES_hh_tes_in!F11=0,0,1000*11630*RES_hh_tes_in!F11/RES_hh_num_in!F11)</f>
        <v>0</v>
      </c>
      <c r="G11" s="72">
        <f>IF(RES_hh_tes_in!G11=0,0,1000*11630*RES_hh_tes_in!G11/RES_hh_num_in!G11)</f>
        <v>0</v>
      </c>
      <c r="H11" s="72">
        <f>IF(RES_hh_tes_in!H11=0,0,1000*11630*RES_hh_tes_in!H11/RES_hh_num_in!H11)</f>
        <v>0</v>
      </c>
      <c r="I11" s="72">
        <f>IF(RES_hh_tes_in!I11=0,0,1000*11630*RES_hh_tes_in!I11/RES_hh_num_in!I11)</f>
        <v>0</v>
      </c>
      <c r="J11" s="72">
        <f>IF(RES_hh_tes_in!J11=0,0,1000*11630*RES_hh_tes_in!J11/RES_hh_num_in!J11)</f>
        <v>0</v>
      </c>
      <c r="K11" s="72">
        <f>IF(RES_hh_tes_in!K11=0,0,1000*11630*RES_hh_tes_in!K11/RES_hh_num_in!K11)</f>
        <v>0</v>
      </c>
      <c r="L11" s="72">
        <f>IF(RES_hh_tes_in!L11=0,0,1000*11630*RES_hh_tes_in!L11/RES_hh_num_in!L11)</f>
        <v>0</v>
      </c>
      <c r="M11" s="72">
        <f>IF(RES_hh_tes_in!M11=0,0,1000*11630*RES_hh_tes_in!M11/RES_hh_num_in!M11)</f>
        <v>0</v>
      </c>
      <c r="N11" s="72">
        <f>IF(RES_hh_tes_in!N11=0,0,1000*11630*RES_hh_tes_in!N11/RES_hh_num_in!N11)</f>
        <v>0</v>
      </c>
      <c r="O11" s="72">
        <f>IF(RES_hh_tes_in!O11=0,0,1000*11630*RES_hh_tes_in!O11/RES_hh_num_in!O11)</f>
        <v>0</v>
      </c>
      <c r="P11" s="72">
        <f>IF(RES_hh_tes_in!P11=0,0,1000*11630*RES_hh_tes_in!P11/RES_hh_num_in!P11)</f>
        <v>0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0</v>
      </c>
      <c r="S11" s="72">
        <f>IF(RES_hh_tes_in!S11=0,0,1000*11630*RES_hh_tes_in!S11/RES_hh_num_in!S11)</f>
        <v>0</v>
      </c>
      <c r="T11" s="72">
        <f>IF(RES_hh_tes_in!T11=0,0,1000*11630*RES_hh_tes_in!T11/RES_hh_num_in!T11)</f>
        <v>0</v>
      </c>
      <c r="U11" s="72">
        <f>IF(RES_hh_tes_in!U11=0,0,1000*11630*RES_hh_tes_in!U11/RES_hh_num_in!U11)</f>
        <v>0</v>
      </c>
      <c r="V11" s="72">
        <f>IF(RES_hh_tes_in!V11=0,0,1000*11630*RES_hh_tes_in!V11/RES_hh_num_in!V11)</f>
        <v>0</v>
      </c>
      <c r="W11" s="72">
        <f>IF(RES_hh_tes_in!W11=0,0,1000*11630*RES_hh_tes_in!W11/RES_hh_num_in!W11)</f>
        <v>0</v>
      </c>
      <c r="X11" s="72">
        <f>IF(RES_hh_tes_in!X11=0,0,1000*11630*RES_hh_tes_in!X11/RES_hh_num_in!X11)</f>
        <v>0</v>
      </c>
      <c r="Y11" s="72">
        <f>IF(RES_hh_tes_in!Y11=0,0,1000*11630*RES_hh_tes_in!Y11/RES_hh_num_in!Y11)</f>
        <v>0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10516.046799292166</v>
      </c>
      <c r="D12" s="72">
        <f>IF(RES_hh_tes_in!D12=0,0,1000*11630*RES_hh_tes_in!D12/RES_hh_num_in!D12)</f>
        <v>6293.5341110769741</v>
      </c>
      <c r="E12" s="72">
        <f>IF(RES_hh_tes_in!E12=0,0,1000*11630*RES_hh_tes_in!E12/RES_hh_num_in!E12)</f>
        <v>9122.8888042121835</v>
      </c>
      <c r="F12" s="72">
        <f>IF(RES_hh_tes_in!F12=0,0,1000*11630*RES_hh_tes_in!F12/RES_hh_num_in!F12)</f>
        <v>9742.4557431703688</v>
      </c>
      <c r="G12" s="72">
        <f>IF(RES_hh_tes_in!G12=0,0,1000*11630*RES_hh_tes_in!G12/RES_hh_num_in!G12)</f>
        <v>10158.041320733018</v>
      </c>
      <c r="H12" s="72">
        <f>IF(RES_hh_tes_in!H12=0,0,1000*11630*RES_hh_tes_in!H12/RES_hh_num_in!H12)</f>
        <v>10178.371678784044</v>
      </c>
      <c r="I12" s="72">
        <f>IF(RES_hh_tes_in!I12=0,0,1000*11630*RES_hh_tes_in!I12/RES_hh_num_in!I12)</f>
        <v>10293.185808621774</v>
      </c>
      <c r="J12" s="72">
        <f>IF(RES_hh_tes_in!J12=0,0,1000*11630*RES_hh_tes_in!J12/RES_hh_num_in!J12)</f>
        <v>10757.89044147053</v>
      </c>
      <c r="K12" s="72">
        <f>IF(RES_hh_tes_in!K12=0,0,1000*11630*RES_hh_tes_in!K12/RES_hh_num_in!K12)</f>
        <v>9756.213375291778</v>
      </c>
      <c r="L12" s="72">
        <f>IF(RES_hh_tes_in!L12=0,0,1000*11630*RES_hh_tes_in!L12/RES_hh_num_in!L12)</f>
        <v>9305.1926047323359</v>
      </c>
      <c r="M12" s="72">
        <f>IF(RES_hh_tes_in!M12=0,0,1000*11630*RES_hh_tes_in!M12/RES_hh_num_in!M12)</f>
        <v>8413.1420092161407</v>
      </c>
      <c r="N12" s="72">
        <f>IF(RES_hh_tes_in!N12=0,0,1000*11630*RES_hh_tes_in!N12/RES_hh_num_in!N12)</f>
        <v>7630.8415042644783</v>
      </c>
      <c r="O12" s="72">
        <f>IF(RES_hh_tes_in!O12=0,0,1000*11630*RES_hh_tes_in!O12/RES_hh_num_in!O12)</f>
        <v>6953.2163826427141</v>
      </c>
      <c r="P12" s="72">
        <f>IF(RES_hh_tes_in!P12=0,0,1000*11630*RES_hh_tes_in!P12/RES_hh_num_in!P12)</f>
        <v>6450.5087899425989</v>
      </c>
      <c r="Q12" s="72">
        <f>IF(RES_hh_tes_in!Q12=0,0,1000*11630*RES_hh_tes_in!Q12/RES_hh_num_in!Q12)</f>
        <v>6408.3151233729977</v>
      </c>
      <c r="R12" s="72">
        <f>IF(RES_hh_tes_in!R12=0,0,1000*11630*RES_hh_tes_in!R12/RES_hh_num_in!R12)</f>
        <v>6487.1396584726544</v>
      </c>
      <c r="S12" s="72">
        <f>IF(RES_hh_tes_in!S12=0,0,1000*11630*RES_hh_tes_in!S12/RES_hh_num_in!S12)</f>
        <v>6330.9230265279693</v>
      </c>
      <c r="T12" s="72">
        <f>IF(RES_hh_tes_in!T12=0,0,1000*11630*RES_hh_tes_in!T12/RES_hh_num_in!T12)</f>
        <v>5906.2416841661643</v>
      </c>
      <c r="U12" s="72">
        <f>IF(RES_hh_tes_in!U12=0,0,1000*11630*RES_hh_tes_in!U12/RES_hh_num_in!U12)</f>
        <v>5738.6326346952383</v>
      </c>
      <c r="V12" s="72">
        <f>IF(RES_hh_tes_in!V12=0,0,1000*11630*RES_hh_tes_in!V12/RES_hh_num_in!V12)</f>
        <v>5340.2321063459731</v>
      </c>
      <c r="W12" s="72">
        <f>IF(RES_hh_tes_in!W12=0,0,1000*11630*RES_hh_tes_in!W12/RES_hh_num_in!W12)</f>
        <v>4237.8027840337654</v>
      </c>
      <c r="X12" s="72">
        <f>IF(RES_hh_tes_in!X12=0,0,1000*11630*RES_hh_tes_in!X12/RES_hh_num_in!X12)</f>
        <v>3362.6925562153156</v>
      </c>
      <c r="Y12" s="72">
        <f>IF(RES_hh_tes_in!Y12=0,0,1000*11630*RES_hh_tes_in!Y12/RES_hh_num_in!Y12)</f>
        <v>2426.593414002321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10751.447457870119</v>
      </c>
      <c r="D13" s="74">
        <f>IF(RES_hh_tes_in!D13=0,0,1000*11630*RES_hh_tes_in!D13/RES_hh_num_in!D13)</f>
        <v>8894.3961878995306</v>
      </c>
      <c r="E13" s="74">
        <f>IF(RES_hh_tes_in!E13=0,0,1000*11630*RES_hh_tes_in!E13/RES_hh_num_in!E13)</f>
        <v>10071.630347622538</v>
      </c>
      <c r="F13" s="74">
        <f>IF(RES_hh_tes_in!F13=0,0,1000*11630*RES_hh_tes_in!F13/RES_hh_num_in!F13)</f>
        <v>10704.726852647069</v>
      </c>
      <c r="G13" s="74">
        <f>IF(RES_hh_tes_in!G13=0,0,1000*11630*RES_hh_tes_in!G13/RES_hh_num_in!G13)</f>
        <v>10144.607344292703</v>
      </c>
      <c r="H13" s="74">
        <f>IF(RES_hh_tes_in!H13=0,0,1000*11630*RES_hh_tes_in!H13/RES_hh_num_in!H13)</f>
        <v>11322.889268340648</v>
      </c>
      <c r="I13" s="74">
        <f>IF(RES_hh_tes_in!I13=0,0,1000*11630*RES_hh_tes_in!I13/RES_hh_num_in!I13)</f>
        <v>9962.7320173506359</v>
      </c>
      <c r="J13" s="74">
        <f>IF(RES_hh_tes_in!J13=0,0,1000*11630*RES_hh_tes_in!J13/RES_hh_num_in!J13)</f>
        <v>10870.835145028555</v>
      </c>
      <c r="K13" s="74">
        <f>IF(RES_hh_tes_in!K13=0,0,1000*11630*RES_hh_tes_in!K13/RES_hh_num_in!K13)</f>
        <v>8201.6325841422185</v>
      </c>
      <c r="L13" s="74">
        <f>IF(RES_hh_tes_in!L13=0,0,1000*11630*RES_hh_tes_in!L13/RES_hh_num_in!L13)</f>
        <v>9846.9752517875368</v>
      </c>
      <c r="M13" s="74">
        <f>IF(RES_hh_tes_in!M13=0,0,1000*11630*RES_hh_tes_in!M13/RES_hh_num_in!M13)</f>
        <v>8621.7624330007038</v>
      </c>
      <c r="N13" s="74">
        <f>IF(RES_hh_tes_in!N13=0,0,1000*11630*RES_hh_tes_in!N13/RES_hh_num_in!N13)</f>
        <v>7683.09705566705</v>
      </c>
      <c r="O13" s="74">
        <f>IF(RES_hh_tes_in!O13=0,0,1000*11630*RES_hh_tes_in!O13/RES_hh_num_in!O13)</f>
        <v>7133.067207877999</v>
      </c>
      <c r="P13" s="74">
        <f>IF(RES_hh_tes_in!P13=0,0,1000*11630*RES_hh_tes_in!P13/RES_hh_num_in!P13)</f>
        <v>6183.597085459005</v>
      </c>
      <c r="Q13" s="74">
        <f>IF(RES_hh_tes_in!Q13=0,0,1000*11630*RES_hh_tes_in!Q13/RES_hh_num_in!Q13)</f>
        <v>6385.7625481487094</v>
      </c>
      <c r="R13" s="74">
        <f>IF(RES_hh_tes_in!R13=0,0,1000*11630*RES_hh_tes_in!R13/RES_hh_num_in!R13)</f>
        <v>6049.3929905646555</v>
      </c>
      <c r="S13" s="74">
        <f>IF(RES_hh_tes_in!S13=0,0,1000*11630*RES_hh_tes_in!S13/RES_hh_num_in!S13)</f>
        <v>5977.5073294506919</v>
      </c>
      <c r="T13" s="74">
        <f>IF(RES_hh_tes_in!T13=0,0,1000*11630*RES_hh_tes_in!T13/RES_hh_num_in!T13)</f>
        <v>6172.3999373195775</v>
      </c>
      <c r="U13" s="74">
        <f>IF(RES_hh_tes_in!U13=0,0,1000*11630*RES_hh_tes_in!U13/RES_hh_num_in!U13)</f>
        <v>5565.5716726864221</v>
      </c>
      <c r="V13" s="74">
        <f>IF(RES_hh_tes_in!V13=0,0,1000*11630*RES_hh_tes_in!V13/RES_hh_num_in!V13)</f>
        <v>5951.970134846817</v>
      </c>
      <c r="W13" s="74">
        <f>IF(RES_hh_tes_in!W13=0,0,1000*11630*RES_hh_tes_in!W13/RES_hh_num_in!W13)</f>
        <v>4753.2330200822007</v>
      </c>
      <c r="X13" s="74">
        <f>IF(RES_hh_tes_in!X13=0,0,1000*11630*RES_hh_tes_in!X13/RES_hh_num_in!X13)</f>
        <v>3217.6353561750925</v>
      </c>
      <c r="Y13" s="74">
        <f>IF(RES_hh_tes_in!Y13=0,0,1000*11630*RES_hh_tes_in!Y13/RES_hh_num_in!Y13)</f>
        <v>2025.3757243822813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215.5065398854411</v>
      </c>
      <c r="D14" s="76">
        <f>IF(RES_hh_tes_in!D14=0,0,1000*11630*RES_hh_tes_in!D14/RES_hh_num_in!D14)</f>
        <v>203.1140596511261</v>
      </c>
      <c r="E14" s="76">
        <f>IF(RES_hh_tes_in!E14=0,0,1000*11630*RES_hh_tes_in!E14/RES_hh_num_in!E14)</f>
        <v>210.33664862634876</v>
      </c>
      <c r="F14" s="76">
        <f>IF(RES_hh_tes_in!F14=0,0,1000*11630*RES_hh_tes_in!F14/RES_hh_num_in!F14)</f>
        <v>201.31543358903366</v>
      </c>
      <c r="G14" s="76">
        <f>IF(RES_hh_tes_in!G14=0,0,1000*11630*RES_hh_tes_in!G14/RES_hh_num_in!G14)</f>
        <v>200.52717211357165</v>
      </c>
      <c r="H14" s="76">
        <f>IF(RES_hh_tes_in!H14=0,0,1000*11630*RES_hh_tes_in!H14/RES_hh_num_in!H14)</f>
        <v>184.80368883465454</v>
      </c>
      <c r="I14" s="76">
        <f>IF(RES_hh_tes_in!I14=0,0,1000*11630*RES_hh_tes_in!I14/RES_hh_num_in!I14)</f>
        <v>171.32351338740233</v>
      </c>
      <c r="J14" s="76">
        <f>IF(RES_hh_tes_in!J14=0,0,1000*11630*RES_hh_tes_in!J14/RES_hh_num_in!J14)</f>
        <v>185.53881913886087</v>
      </c>
      <c r="K14" s="76">
        <f>IF(RES_hh_tes_in!K14=0,0,1000*11630*RES_hh_tes_in!K14/RES_hh_num_in!K14)</f>
        <v>163.44958704785881</v>
      </c>
      <c r="L14" s="76">
        <f>IF(RES_hh_tes_in!L14=0,0,1000*11630*RES_hh_tes_in!L14/RES_hh_num_in!L14)</f>
        <v>170.85836697924111</v>
      </c>
      <c r="M14" s="76">
        <f>IF(RES_hh_tes_in!M14=0,0,1000*11630*RES_hh_tes_in!M14/RES_hh_num_in!M14)</f>
        <v>116.26985968930427</v>
      </c>
      <c r="N14" s="76">
        <f>IF(RES_hh_tes_in!N14=0,0,1000*11630*RES_hh_tes_in!N14/RES_hh_num_in!N14)</f>
        <v>112.74137121076733</v>
      </c>
      <c r="O14" s="76">
        <f>IF(RES_hh_tes_in!O14=0,0,1000*11630*RES_hh_tes_in!O14/RES_hh_num_in!O14)</f>
        <v>106.13505418860956</v>
      </c>
      <c r="P14" s="76">
        <f>IF(RES_hh_tes_in!P14=0,0,1000*11630*RES_hh_tes_in!P14/RES_hh_num_in!P14)</f>
        <v>94.45257826991508</v>
      </c>
      <c r="Q14" s="76">
        <f>IF(RES_hh_tes_in!Q14=0,0,1000*11630*RES_hh_tes_in!Q14/RES_hh_num_in!Q14)</f>
        <v>114.96239506250762</v>
      </c>
      <c r="R14" s="76">
        <f>IF(RES_hh_tes_in!R14=0,0,1000*11630*RES_hh_tes_in!R14/RES_hh_num_in!R14)</f>
        <v>121.80532883488947</v>
      </c>
      <c r="S14" s="76">
        <f>IF(RES_hh_tes_in!S14=0,0,1000*11630*RES_hh_tes_in!S14/RES_hh_num_in!S14)</f>
        <v>112.15548488746042</v>
      </c>
      <c r="T14" s="76">
        <f>IF(RES_hh_tes_in!T14=0,0,1000*11630*RES_hh_tes_in!T14/RES_hh_num_in!T14)</f>
        <v>116.38948641909124</v>
      </c>
      <c r="U14" s="76">
        <f>IF(RES_hh_tes_in!U14=0,0,1000*11630*RES_hh_tes_in!U14/RES_hh_num_in!U14)</f>
        <v>103.20459048875576</v>
      </c>
      <c r="V14" s="76">
        <f>IF(RES_hh_tes_in!V14=0,0,1000*11630*RES_hh_tes_in!V14/RES_hh_num_in!V14)</f>
        <v>101.52487601493961</v>
      </c>
      <c r="W14" s="76">
        <f>IF(RES_hh_tes_in!W14=0,0,1000*11630*RES_hh_tes_in!W14/RES_hh_num_in!W14)</f>
        <v>79.036472422261156</v>
      </c>
      <c r="X14" s="76">
        <f>IF(RES_hh_tes_in!X14=0,0,1000*11630*RES_hh_tes_in!X14/RES_hh_num_in!X14)</f>
        <v>54.055472989941649</v>
      </c>
      <c r="Y14" s="76">
        <f>IF(RES_hh_tes_in!Y14=0,0,1000*11630*RES_hh_tes_in!Y14/RES_hh_num_in!Y14)</f>
        <v>34.539807232627567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3.5526803859320069</v>
      </c>
      <c r="E15" s="69">
        <f t="shared" si="0"/>
        <v>2.6839540484232733</v>
      </c>
      <c r="F15" s="69">
        <f t="shared" si="0"/>
        <v>5.5672415509424056</v>
      </c>
      <c r="G15" s="69">
        <f t="shared" si="0"/>
        <v>6.6511159838910139</v>
      </c>
      <c r="H15" s="69">
        <f t="shared" si="0"/>
        <v>9.3032866657976268</v>
      </c>
      <c r="I15" s="69">
        <f t="shared" si="0"/>
        <v>9.348883471423413</v>
      </c>
      <c r="J15" s="69">
        <f t="shared" si="0"/>
        <v>7.6955148449057091</v>
      </c>
      <c r="K15" s="69">
        <f t="shared" si="0"/>
        <v>6.6383438354242754</v>
      </c>
      <c r="L15" s="69">
        <f t="shared" si="0"/>
        <v>7.5664237739367834</v>
      </c>
      <c r="M15" s="69">
        <f t="shared" si="0"/>
        <v>7.4610169845702403</v>
      </c>
      <c r="N15" s="69">
        <f t="shared" si="0"/>
        <v>7.6923980736359923</v>
      </c>
      <c r="O15" s="69">
        <f t="shared" si="0"/>
        <v>4.8830976638296866</v>
      </c>
      <c r="P15" s="69">
        <f t="shared" si="0"/>
        <v>7.588565277635225</v>
      </c>
      <c r="Q15" s="69">
        <f t="shared" si="0"/>
        <v>2.4083750732289095</v>
      </c>
      <c r="R15" s="69">
        <f t="shared" si="0"/>
        <v>3.2427123880032362</v>
      </c>
      <c r="S15" s="69">
        <f t="shared" si="0"/>
        <v>3.6762567535972757</v>
      </c>
      <c r="T15" s="69">
        <f t="shared" si="0"/>
        <v>4.6432210332706214</v>
      </c>
      <c r="U15" s="69">
        <f t="shared" si="0"/>
        <v>2.4191158865593461</v>
      </c>
      <c r="V15" s="69">
        <f t="shared" si="0"/>
        <v>10.292545753782445</v>
      </c>
      <c r="W15" s="69">
        <f t="shared" si="0"/>
        <v>7.0762727779873797</v>
      </c>
      <c r="X15" s="69">
        <f t="shared" si="0"/>
        <v>15.541437148956451</v>
      </c>
      <c r="Y15" s="69">
        <f t="shared" si="0"/>
        <v>11.5156878181038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0</v>
      </c>
      <c r="D16" s="72">
        <f>IF(RES_hh_tes_in!D16=0,0,1000*11630*RES_hh_tes_in!D16/RES_hh_num_in!D$3)</f>
        <v>3.5526803859320069</v>
      </c>
      <c r="E16" s="72">
        <f>IF(RES_hh_tes_in!E16=0,0,1000*11630*RES_hh_tes_in!E16/RES_hh_num_in!E$3)</f>
        <v>2.6839540484232733</v>
      </c>
      <c r="F16" s="72">
        <f>IF(RES_hh_tes_in!F16=0,0,1000*11630*RES_hh_tes_in!F16/RES_hh_num_in!F$3)</f>
        <v>5.5672415509424056</v>
      </c>
      <c r="G16" s="72">
        <f>IF(RES_hh_tes_in!G16=0,0,1000*11630*RES_hh_tes_in!G16/RES_hh_num_in!G$3)</f>
        <v>6.6511159838910139</v>
      </c>
      <c r="H16" s="72">
        <f>IF(RES_hh_tes_in!H16=0,0,1000*11630*RES_hh_tes_in!H16/RES_hh_num_in!H$3)</f>
        <v>9.3032866657976268</v>
      </c>
      <c r="I16" s="72">
        <f>IF(RES_hh_tes_in!I16=0,0,1000*11630*RES_hh_tes_in!I16/RES_hh_num_in!I$3)</f>
        <v>9.348883471423413</v>
      </c>
      <c r="J16" s="72">
        <f>IF(RES_hh_tes_in!J16=0,0,1000*11630*RES_hh_tes_in!J16/RES_hh_num_in!J$3)</f>
        <v>7.6955148449057091</v>
      </c>
      <c r="K16" s="72">
        <f>IF(RES_hh_tes_in!K16=0,0,1000*11630*RES_hh_tes_in!K16/RES_hh_num_in!K$3)</f>
        <v>6.6383438354242754</v>
      </c>
      <c r="L16" s="72">
        <f>IF(RES_hh_tes_in!L16=0,0,1000*11630*RES_hh_tes_in!L16/RES_hh_num_in!L$3)</f>
        <v>7.5664237739367834</v>
      </c>
      <c r="M16" s="72">
        <f>IF(RES_hh_tes_in!M16=0,0,1000*11630*RES_hh_tes_in!M16/RES_hh_num_in!M$3)</f>
        <v>7.4610169845702403</v>
      </c>
      <c r="N16" s="72">
        <f>IF(RES_hh_tes_in!N16=0,0,1000*11630*RES_hh_tes_in!N16/RES_hh_num_in!N$3)</f>
        <v>7.6923980736359923</v>
      </c>
      <c r="O16" s="72">
        <f>IF(RES_hh_tes_in!O16=0,0,1000*11630*RES_hh_tes_in!O16/RES_hh_num_in!O$3)</f>
        <v>4.8830976638296866</v>
      </c>
      <c r="P16" s="72">
        <f>IF(RES_hh_tes_in!P16=0,0,1000*11630*RES_hh_tes_in!P16/RES_hh_num_in!P$3)</f>
        <v>7.588565277635225</v>
      </c>
      <c r="Q16" s="72">
        <f>IF(RES_hh_tes_in!Q16=0,0,1000*11630*RES_hh_tes_in!Q16/RES_hh_num_in!Q$3)</f>
        <v>2.4083750732289095</v>
      </c>
      <c r="R16" s="72">
        <f>IF(RES_hh_tes_in!R16=0,0,1000*11630*RES_hh_tes_in!R16/RES_hh_num_in!R$3)</f>
        <v>3.2427123880032362</v>
      </c>
      <c r="S16" s="72">
        <f>IF(RES_hh_tes_in!S16=0,0,1000*11630*RES_hh_tes_in!S16/RES_hh_num_in!S$3)</f>
        <v>3.6762567535972757</v>
      </c>
      <c r="T16" s="72">
        <f>IF(RES_hh_tes_in!T16=0,0,1000*11630*RES_hh_tes_in!T16/RES_hh_num_in!T$3)</f>
        <v>4.6432210332706214</v>
      </c>
      <c r="U16" s="72">
        <f>IF(RES_hh_tes_in!U16=0,0,1000*11630*RES_hh_tes_in!U16/RES_hh_num_in!U$3)</f>
        <v>2.4191158865593461</v>
      </c>
      <c r="V16" s="72">
        <f>IF(RES_hh_tes_in!V16=0,0,1000*11630*RES_hh_tes_in!V16/RES_hh_num_in!V$3)</f>
        <v>10.292545753782445</v>
      </c>
      <c r="W16" s="72">
        <f>IF(RES_hh_tes_in!W16=0,0,1000*11630*RES_hh_tes_in!W16/RES_hh_num_in!W$3)</f>
        <v>7.0762727779873797</v>
      </c>
      <c r="X16" s="72">
        <f>IF(RES_hh_tes_in!X16=0,0,1000*11630*RES_hh_tes_in!X16/RES_hh_num_in!X$3)</f>
        <v>15.541437148956451</v>
      </c>
      <c r="Y16" s="72">
        <f>IF(RES_hh_tes_in!Y16=0,0,1000*11630*RES_hh_tes_in!Y16/RES_hh_num_in!Y$3)</f>
        <v>11.5156878181038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1913.9501527442008</v>
      </c>
      <c r="D17" s="69">
        <f>IF(RES_hh_tes_in!D17=0,0,1000*11630*RES_hh_tes_in!D17/RES_hh_num_in!D17)</f>
        <v>1868.7952273011895</v>
      </c>
      <c r="E17" s="69">
        <f>IF(RES_hh_tes_in!E17=0,0,1000*11630*RES_hh_tes_in!E17/RES_hh_num_in!E17)</f>
        <v>1779.88713558573</v>
      </c>
      <c r="F17" s="69">
        <f>IF(RES_hh_tes_in!F17=0,0,1000*11630*RES_hh_tes_in!F17/RES_hh_num_in!F17)</f>
        <v>1811.0786972561712</v>
      </c>
      <c r="G17" s="69">
        <f>IF(RES_hh_tes_in!G17=0,0,1000*11630*RES_hh_tes_in!G17/RES_hh_num_in!G17)</f>
        <v>1706.7131877881316</v>
      </c>
      <c r="H17" s="69">
        <f>IF(RES_hh_tes_in!H17=0,0,1000*11630*RES_hh_tes_in!H17/RES_hh_num_in!H17)</f>
        <v>1674.8984093853994</v>
      </c>
      <c r="I17" s="69">
        <f>IF(RES_hh_tes_in!I17=0,0,1000*11630*RES_hh_tes_in!I17/RES_hh_num_in!I17)</f>
        <v>1676.7358838769685</v>
      </c>
      <c r="J17" s="69">
        <f>IF(RES_hh_tes_in!J17=0,0,1000*11630*RES_hh_tes_in!J17/RES_hh_num_in!J17)</f>
        <v>1741.3182328066239</v>
      </c>
      <c r="K17" s="69">
        <f>IF(RES_hh_tes_in!K17=0,0,1000*11630*RES_hh_tes_in!K17/RES_hh_num_in!K17)</f>
        <v>1786.1272957928916</v>
      </c>
      <c r="L17" s="69">
        <f>IF(RES_hh_tes_in!L17=0,0,1000*11630*RES_hh_tes_in!L17/RES_hh_num_in!L17)</f>
        <v>1783.8814179878191</v>
      </c>
      <c r="M17" s="69">
        <f>IF(RES_hh_tes_in!M17=0,0,1000*11630*RES_hh_tes_in!M17/RES_hh_num_in!M17)</f>
        <v>1803.9448952870284</v>
      </c>
      <c r="N17" s="69">
        <f>IF(RES_hh_tes_in!N17=0,0,1000*11630*RES_hh_tes_in!N17/RES_hh_num_in!N17)</f>
        <v>1870.7383247362691</v>
      </c>
      <c r="O17" s="69">
        <f>IF(RES_hh_tes_in!O17=0,0,1000*11630*RES_hh_tes_in!O17/RES_hh_num_in!O17)</f>
        <v>1843.5253308632984</v>
      </c>
      <c r="P17" s="69">
        <f>IF(RES_hh_tes_in!P17=0,0,1000*11630*RES_hh_tes_in!P17/RES_hh_num_in!P17)</f>
        <v>1786.6207905609833</v>
      </c>
      <c r="Q17" s="69">
        <f>IF(RES_hh_tes_in!Q17=0,0,1000*11630*RES_hh_tes_in!Q17/RES_hh_num_in!Q17)</f>
        <v>1809.4328520093841</v>
      </c>
      <c r="R17" s="69">
        <f>IF(RES_hh_tes_in!R17=0,0,1000*11630*RES_hh_tes_in!R17/RES_hh_num_in!R17)</f>
        <v>1888.8912633935668</v>
      </c>
      <c r="S17" s="69">
        <f>IF(RES_hh_tes_in!S17=0,0,1000*11630*RES_hh_tes_in!S17/RES_hh_num_in!S17)</f>
        <v>1955.9979001957961</v>
      </c>
      <c r="T17" s="69">
        <f>IF(RES_hh_tes_in!T17=0,0,1000*11630*RES_hh_tes_in!T17/RES_hh_num_in!T17)</f>
        <v>2013.958080027599</v>
      </c>
      <c r="U17" s="69">
        <f>IF(RES_hh_tes_in!U17=0,0,1000*11630*RES_hh_tes_in!U17/RES_hh_num_in!U17)</f>
        <v>2003.3248554191514</v>
      </c>
      <c r="V17" s="69">
        <f>IF(RES_hh_tes_in!V17=0,0,1000*11630*RES_hh_tes_in!V17/RES_hh_num_in!V17)</f>
        <v>2156.0723950420597</v>
      </c>
      <c r="W17" s="69">
        <f>IF(RES_hh_tes_in!W17=0,0,1000*11630*RES_hh_tes_in!W17/RES_hh_num_in!W17)</f>
        <v>2033.9252197432606</v>
      </c>
      <c r="X17" s="69">
        <f>IF(RES_hh_tes_in!X17=0,0,1000*11630*RES_hh_tes_in!X17/RES_hh_num_in!X17)</f>
        <v>1863.4134136440807</v>
      </c>
      <c r="Y17" s="69">
        <f>IF(RES_hh_tes_in!Y17=0,0,1000*11630*RES_hh_tes_in!Y17/RES_hh_num_in!Y17)</f>
        <v>1745.8672792068528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1846.772700873727</v>
      </c>
      <c r="D18" s="72">
        <f>IF(RES_hh_tes_in!D18=0,0,1000*11630*RES_hh_tes_in!D18/RES_hh_num_in!D18)</f>
        <v>1922.4607401222709</v>
      </c>
      <c r="E18" s="72">
        <f>IF(RES_hh_tes_in!E18=0,0,1000*11630*RES_hh_tes_in!E18/RES_hh_num_in!E18)</f>
        <v>1748.1762124721147</v>
      </c>
      <c r="F18" s="72">
        <f>IF(RES_hh_tes_in!F18=0,0,1000*11630*RES_hh_tes_in!F18/RES_hh_num_in!F18)</f>
        <v>1752.7243632296588</v>
      </c>
      <c r="G18" s="72">
        <f>IF(RES_hh_tes_in!G18=0,0,1000*11630*RES_hh_tes_in!G18/RES_hh_num_in!G18)</f>
        <v>1718.1700029706512</v>
      </c>
      <c r="H18" s="72">
        <f>IF(RES_hh_tes_in!H18=0,0,1000*11630*RES_hh_tes_in!H18/RES_hh_num_in!H18)</f>
        <v>1642.9747477620367</v>
      </c>
      <c r="I18" s="72">
        <f>IF(RES_hh_tes_in!I18=0,0,1000*11630*RES_hh_tes_in!I18/RES_hh_num_in!I18)</f>
        <v>1652.9400261713929</v>
      </c>
      <c r="J18" s="72">
        <f>IF(RES_hh_tes_in!J18=0,0,1000*11630*RES_hh_tes_in!J18/RES_hh_num_in!J18)</f>
        <v>1692.1037403964954</v>
      </c>
      <c r="K18" s="72">
        <f>IF(RES_hh_tes_in!K18=0,0,1000*11630*RES_hh_tes_in!K18/RES_hh_num_in!K18)</f>
        <v>1959.1396565894306</v>
      </c>
      <c r="L18" s="72">
        <f>IF(RES_hh_tes_in!L18=0,0,1000*11630*RES_hh_tes_in!L18/RES_hh_num_in!L18)</f>
        <v>1750.6602317169657</v>
      </c>
      <c r="M18" s="72">
        <f>IF(RES_hh_tes_in!M18=0,0,1000*11630*RES_hh_tes_in!M18/RES_hh_num_in!M18)</f>
        <v>1802.5551022634829</v>
      </c>
      <c r="N18" s="72">
        <f>IF(RES_hh_tes_in!N18=0,0,1000*11630*RES_hh_tes_in!N18/RES_hh_num_in!N18)</f>
        <v>1840.1119498583389</v>
      </c>
      <c r="O18" s="72">
        <f>IF(RES_hh_tes_in!O18=0,0,1000*11630*RES_hh_tes_in!O18/RES_hh_num_in!O18)</f>
        <v>1841.7184036480078</v>
      </c>
      <c r="P18" s="72">
        <f>IF(RES_hh_tes_in!P18=0,0,1000*11630*RES_hh_tes_in!P18/RES_hh_num_in!P18)</f>
        <v>1822.8607325065393</v>
      </c>
      <c r="Q18" s="72">
        <f>IF(RES_hh_tes_in!Q18=0,0,1000*11630*RES_hh_tes_in!Q18/RES_hh_num_in!Q18)</f>
        <v>1826.8813379022668</v>
      </c>
      <c r="R18" s="72">
        <f>IF(RES_hh_tes_in!R18=0,0,1000*11630*RES_hh_tes_in!R18/RES_hh_num_in!R18)</f>
        <v>1930.0931232018245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1952.0324789118235</v>
      </c>
      <c r="V18" s="72">
        <f>IF(RES_hh_tes_in!V18=0,0,1000*11630*RES_hh_tes_in!V18/RES_hh_num_in!V18)</f>
        <v>2111.6133500272854</v>
      </c>
      <c r="W18" s="72">
        <f>IF(RES_hh_tes_in!W18=0,0,1000*11630*RES_hh_tes_in!W18/RES_hh_num_in!W18)</f>
        <v>2046.1111778521336</v>
      </c>
      <c r="X18" s="72">
        <f>IF(RES_hh_tes_in!X18=0,0,1000*11630*RES_hh_tes_in!X18/RES_hh_num_in!X18)</f>
        <v>1854.8541262780793</v>
      </c>
      <c r="Y18" s="72">
        <f>IF(RES_hh_tes_in!Y18=0,0,1000*11630*RES_hh_tes_in!Y18/RES_hh_num_in!Y18)</f>
        <v>1646.1210144892132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1902.5968954638597</v>
      </c>
      <c r="D19" s="72">
        <f>IF(RES_hh_tes_in!D19=0,0,1000*11630*RES_hh_tes_in!D19/RES_hh_num_in!D19)</f>
        <v>1850.6155630639712</v>
      </c>
      <c r="E19" s="72">
        <f>IF(RES_hh_tes_in!E19=0,0,1000*11630*RES_hh_tes_in!E19/RES_hh_num_in!E19)</f>
        <v>1792.9390018269441</v>
      </c>
      <c r="F19" s="72">
        <f>IF(RES_hh_tes_in!F19=0,0,1000*11630*RES_hh_tes_in!F19/RES_hh_num_in!F19)</f>
        <v>1757.6477945241893</v>
      </c>
      <c r="G19" s="72">
        <f>IF(RES_hh_tes_in!G19=0,0,1000*11630*RES_hh_tes_in!G19/RES_hh_num_in!G19)</f>
        <v>1722.8474854876526</v>
      </c>
      <c r="H19" s="72">
        <f>IF(RES_hh_tes_in!H19=0,0,1000*11630*RES_hh_tes_in!H19/RES_hh_num_in!H19)</f>
        <v>1700.8150857790606</v>
      </c>
      <c r="I19" s="72">
        <f>IF(RES_hh_tes_in!I19=0,0,1000*11630*RES_hh_tes_in!I19/RES_hh_num_in!I19)</f>
        <v>1715.9631118028919</v>
      </c>
      <c r="J19" s="72">
        <f>IF(RES_hh_tes_in!J19=0,0,1000*11630*RES_hh_tes_in!J19/RES_hh_num_in!J19)</f>
        <v>1711.1971884110171</v>
      </c>
      <c r="K19" s="72">
        <f>IF(RES_hh_tes_in!K19=0,0,1000*11630*RES_hh_tes_in!K19/RES_hh_num_in!K19)</f>
        <v>1727.3207804801227</v>
      </c>
      <c r="L19" s="72">
        <f>IF(RES_hh_tes_in!L19=0,0,1000*11630*RES_hh_tes_in!L19/RES_hh_num_in!L19)</f>
        <v>1740.2589927114263</v>
      </c>
      <c r="M19" s="72">
        <f>IF(RES_hh_tes_in!M19=0,0,1000*11630*RES_hh_tes_in!M19/RES_hh_num_in!M19)</f>
        <v>1857.782742252487</v>
      </c>
      <c r="N19" s="72">
        <f>IF(RES_hh_tes_in!N19=0,0,1000*11630*RES_hh_tes_in!N19/RES_hh_num_in!N19)</f>
        <v>1739.2735176640331</v>
      </c>
      <c r="O19" s="72">
        <f>IF(RES_hh_tes_in!O19=0,0,1000*11630*RES_hh_tes_in!O19/RES_hh_num_in!O19)</f>
        <v>1937.0845889295917</v>
      </c>
      <c r="P19" s="72">
        <f>IF(RES_hh_tes_in!P19=0,0,1000*11630*RES_hh_tes_in!P19/RES_hh_num_in!P19)</f>
        <v>1794.3793135070794</v>
      </c>
      <c r="Q19" s="72">
        <f>IF(RES_hh_tes_in!Q19=0,0,1000*11630*RES_hh_tes_in!Q19/RES_hh_num_in!Q19)</f>
        <v>1637.2830542283425</v>
      </c>
      <c r="R19" s="72">
        <f>IF(RES_hh_tes_in!R19=0,0,1000*11630*RES_hh_tes_in!R19/RES_hh_num_in!R19)</f>
        <v>1971.01077172486</v>
      </c>
      <c r="S19" s="72">
        <f>IF(RES_hh_tes_in!S19=0,0,1000*11630*RES_hh_tes_in!S19/RES_hh_num_in!S19)</f>
        <v>1989.7084217842873</v>
      </c>
      <c r="T19" s="72">
        <f>IF(RES_hh_tes_in!T19=0,0,1000*11630*RES_hh_tes_in!T19/RES_hh_num_in!T19)</f>
        <v>2057.3122472986347</v>
      </c>
      <c r="U19" s="72">
        <f>IF(RES_hh_tes_in!U19=0,0,1000*11630*RES_hh_tes_in!U19/RES_hh_num_in!U19)</f>
        <v>1982.7605355112007</v>
      </c>
      <c r="V19" s="72">
        <f>IF(RES_hh_tes_in!V19=0,0,1000*11630*RES_hh_tes_in!V19/RES_hh_num_in!V19)</f>
        <v>2197.9562949972328</v>
      </c>
      <c r="W19" s="72">
        <f>IF(RES_hh_tes_in!W19=0,0,1000*11630*RES_hh_tes_in!W19/RES_hh_num_in!W19)</f>
        <v>1883.3129073592077</v>
      </c>
      <c r="X19" s="72">
        <f>IF(RES_hh_tes_in!X19=0,0,1000*11630*RES_hh_tes_in!X19/RES_hh_num_in!X19)</f>
        <v>1810.556514948199</v>
      </c>
      <c r="Y19" s="72">
        <f>IF(RES_hh_tes_in!Y19=0,0,1000*11630*RES_hh_tes_in!Y19/RES_hh_num_in!Y19)</f>
        <v>1844.5563865135434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1913.0358875129791</v>
      </c>
      <c r="D20" s="72">
        <f>IF(RES_hh_tes_in!D20=0,0,1000*11630*RES_hh_tes_in!D20/RES_hh_num_in!D20)</f>
        <v>1901.785654463433</v>
      </c>
      <c r="E20" s="72">
        <f>IF(RES_hh_tes_in!E20=0,0,1000*11630*RES_hh_tes_in!E20/RES_hh_num_in!E20)</f>
        <v>1792.8444680877592</v>
      </c>
      <c r="F20" s="72">
        <f>IF(RES_hh_tes_in!F20=0,0,1000*11630*RES_hh_tes_in!F20/RES_hh_num_in!F20)</f>
        <v>1795.2923299512929</v>
      </c>
      <c r="G20" s="72">
        <f>IF(RES_hh_tes_in!G20=0,0,1000*11630*RES_hh_tes_in!G20/RES_hh_num_in!G20)</f>
        <v>1729.6214950864837</v>
      </c>
      <c r="H20" s="72">
        <f>IF(RES_hh_tes_in!H20=0,0,1000*11630*RES_hh_tes_in!H20/RES_hh_num_in!H20)</f>
        <v>1645.3659147851338</v>
      </c>
      <c r="I20" s="72">
        <f>IF(RES_hh_tes_in!I20=0,0,1000*11630*RES_hh_tes_in!I20/RES_hh_num_in!I20)</f>
        <v>1678.6399885131134</v>
      </c>
      <c r="J20" s="72">
        <f>IF(RES_hh_tes_in!J20=0,0,1000*11630*RES_hh_tes_in!J20/RES_hh_num_in!J20)</f>
        <v>1739.331505802425</v>
      </c>
      <c r="K20" s="72">
        <f>IF(RES_hh_tes_in!K20=0,0,1000*11630*RES_hh_tes_in!K20/RES_hh_num_in!K20)</f>
        <v>1776.6665408042491</v>
      </c>
      <c r="L20" s="72">
        <f>IF(RES_hh_tes_in!L20=0,0,1000*11630*RES_hh_tes_in!L20/RES_hh_num_in!L20)</f>
        <v>1740.1254479346512</v>
      </c>
      <c r="M20" s="72">
        <f>IF(RES_hh_tes_in!M20=0,0,1000*11630*RES_hh_tes_in!M20/RES_hh_num_in!M20)</f>
        <v>1848.621373279409</v>
      </c>
      <c r="N20" s="72">
        <f>IF(RES_hh_tes_in!N20=0,0,1000*11630*RES_hh_tes_in!N20/RES_hh_num_in!N20)</f>
        <v>1886.4140992728237</v>
      </c>
      <c r="O20" s="72">
        <f>IF(RES_hh_tes_in!O20=0,0,1000*11630*RES_hh_tes_in!O20/RES_hh_num_in!O20)</f>
        <v>1801.006221306342</v>
      </c>
      <c r="P20" s="72">
        <f>IF(RES_hh_tes_in!P20=0,0,1000*11630*RES_hh_tes_in!P20/RES_hh_num_in!P20)</f>
        <v>1730.814973872386</v>
      </c>
      <c r="Q20" s="72">
        <f>IF(RES_hh_tes_in!Q20=0,0,1000*11630*RES_hh_tes_in!Q20/RES_hh_num_in!Q20)</f>
        <v>1803.9152699062304</v>
      </c>
      <c r="R20" s="72">
        <f>IF(RES_hh_tes_in!R20=0,0,1000*11630*RES_hh_tes_in!R20/RES_hh_num_in!R20)</f>
        <v>1895.3058457730683</v>
      </c>
      <c r="S20" s="72">
        <f>IF(RES_hh_tes_in!S20=0,0,1000*11630*RES_hh_tes_in!S20/RES_hh_num_in!S20)</f>
        <v>1966.5827925436256</v>
      </c>
      <c r="T20" s="72">
        <f>IF(RES_hh_tes_in!T20=0,0,1000*11630*RES_hh_tes_in!T20/RES_hh_num_in!T20)</f>
        <v>2004.9951497772556</v>
      </c>
      <c r="U20" s="72">
        <f>IF(RES_hh_tes_in!U20=0,0,1000*11630*RES_hh_tes_in!U20/RES_hh_num_in!U20)</f>
        <v>1985.5598520601955</v>
      </c>
      <c r="V20" s="72">
        <f>IF(RES_hh_tes_in!V20=0,0,1000*11630*RES_hh_tes_in!V20/RES_hh_num_in!V20)</f>
        <v>2214.6197976056342</v>
      </c>
      <c r="W20" s="72">
        <f>IF(RES_hh_tes_in!W20=0,0,1000*11630*RES_hh_tes_in!W20/RES_hh_num_in!W20)</f>
        <v>2053.2835314324016</v>
      </c>
      <c r="X20" s="72">
        <f>IF(RES_hh_tes_in!X20=0,0,1000*11630*RES_hh_tes_in!X20/RES_hh_num_in!X20)</f>
        <v>1791.4056709847416</v>
      </c>
      <c r="Y20" s="72">
        <f>IF(RES_hh_tes_in!Y20=0,0,1000*11630*RES_hh_tes_in!Y20/RES_hh_num_in!Y20)</f>
        <v>1735.6670188774247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1917.5494834987212</v>
      </c>
      <c r="D21" s="72">
        <f>IF(RES_hh_tes_in!D21=0,0,1000*11630*RES_hh_tes_in!D21/RES_hh_num_in!D21)</f>
        <v>1824.1454571520544</v>
      </c>
      <c r="E21" s="72">
        <f>IF(RES_hh_tes_in!E21=0,0,1000*11630*RES_hh_tes_in!E21/RES_hh_num_in!E21)</f>
        <v>1784.1990767131704</v>
      </c>
      <c r="F21" s="72">
        <f>IF(RES_hh_tes_in!F21=0,0,1000*11630*RES_hh_tes_in!F21/RES_hh_num_in!F21)</f>
        <v>1861.0398666915714</v>
      </c>
      <c r="G21" s="72">
        <f>IF(RES_hh_tes_in!G21=0,0,1000*11630*RES_hh_tes_in!G21/RES_hh_num_in!G21)</f>
        <v>1692.741090366022</v>
      </c>
      <c r="H21" s="72">
        <f>IF(RES_hh_tes_in!H21=0,0,1000*11630*RES_hh_tes_in!H21/RES_hh_num_in!H21)</f>
        <v>1682.1357864892702</v>
      </c>
      <c r="I21" s="72">
        <f>IF(RES_hh_tes_in!I21=0,0,1000*11630*RES_hh_tes_in!I21/RES_hh_num_in!I21)</f>
        <v>1640.8630646063702</v>
      </c>
      <c r="J21" s="72">
        <f>IF(RES_hh_tes_in!J21=0,0,1000*11630*RES_hh_tes_in!J21/RES_hh_num_in!J21)</f>
        <v>1749.6424763815112</v>
      </c>
      <c r="K21" s="72">
        <f>IF(RES_hh_tes_in!K21=0,0,1000*11630*RES_hh_tes_in!K21/RES_hh_num_in!K21)</f>
        <v>1753.1628819456387</v>
      </c>
      <c r="L21" s="72">
        <f>IF(RES_hh_tes_in!L21=0,0,1000*11630*RES_hh_tes_in!L21/RES_hh_num_in!L21)</f>
        <v>1844.8895468000608</v>
      </c>
      <c r="M21" s="72">
        <f>IF(RES_hh_tes_in!M21=0,0,1000*11630*RES_hh_tes_in!M21/RES_hh_num_in!M21)</f>
        <v>1711.1476022731922</v>
      </c>
      <c r="N21" s="72">
        <f>IF(RES_hh_tes_in!N21=0,0,1000*11630*RES_hh_tes_in!N21/RES_hh_num_in!N21)</f>
        <v>1897.5741703243291</v>
      </c>
      <c r="O21" s="72">
        <f>IF(RES_hh_tes_in!O21=0,0,1000*11630*RES_hh_tes_in!O21/RES_hh_num_in!O21)</f>
        <v>1881.3192745055214</v>
      </c>
      <c r="P21" s="72">
        <f>IF(RES_hh_tes_in!P21=0,0,1000*11630*RES_hh_tes_in!P21/RES_hh_num_in!P21)</f>
        <v>1801.0934447572542</v>
      </c>
      <c r="Q21" s="72">
        <f>IF(RES_hh_tes_in!Q21=0,0,1000*11630*RES_hh_tes_in!Q21/RES_hh_num_in!Q21)</f>
        <v>1795.2321447142547</v>
      </c>
      <c r="R21" s="72">
        <f>IF(RES_hh_tes_in!R21=0,0,1000*11630*RES_hh_tes_in!R21/RES_hh_num_in!R21)</f>
        <v>1850.0050654915995</v>
      </c>
      <c r="S21" s="72">
        <f>IF(RES_hh_tes_in!S21=0,0,1000*11630*RES_hh_tes_in!S21/RES_hh_num_in!S21)</f>
        <v>1932.7371564097609</v>
      </c>
      <c r="T21" s="72">
        <f>IF(RES_hh_tes_in!T21=0,0,1000*11630*RES_hh_tes_in!T21/RES_hh_num_in!T21)</f>
        <v>2027.1336401767026</v>
      </c>
      <c r="U21" s="72">
        <f>IF(RES_hh_tes_in!U21=0,0,1000*11630*RES_hh_tes_in!U21/RES_hh_num_in!U21)</f>
        <v>2044.8874869012961</v>
      </c>
      <c r="V21" s="72">
        <f>IF(RES_hh_tes_in!V21=0,0,1000*11630*RES_hh_tes_in!V21/RES_hh_num_in!V21)</f>
        <v>2053.984930747617</v>
      </c>
      <c r="W21" s="72">
        <f>IF(RES_hh_tes_in!W21=0,0,1000*11630*RES_hh_tes_in!W21/RES_hh_num_in!W21)</f>
        <v>2026.3358647801238</v>
      </c>
      <c r="X21" s="72">
        <f>IF(RES_hh_tes_in!X21=0,0,1000*11630*RES_hh_tes_in!X21/RES_hh_num_in!X21)</f>
        <v>1940.7129014177121</v>
      </c>
      <c r="Y21" s="72">
        <f>IF(RES_hh_tes_in!Y21=0,0,1000*11630*RES_hh_tes_in!Y21/RES_hh_num_in!Y21)</f>
        <v>1712.2145095076887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1849.1583171303344</v>
      </c>
      <c r="D22" s="72">
        <f>IF(RES_hh_tes_in!D22=0,0,1000*11630*RES_hh_tes_in!D22/RES_hh_num_in!D22)</f>
        <v>1931.8737100531453</v>
      </c>
      <c r="E22" s="72">
        <f>IF(RES_hh_tes_in!E22=0,0,1000*11630*RES_hh_tes_in!E22/RES_hh_num_in!E22)</f>
        <v>1735.7758811005642</v>
      </c>
      <c r="F22" s="72">
        <f>IF(RES_hh_tes_in!F22=0,0,1000*11630*RES_hh_tes_in!F22/RES_hh_num_in!F22)</f>
        <v>1707.3490036165035</v>
      </c>
      <c r="G22" s="72">
        <f>IF(RES_hh_tes_in!G22=0,0,1000*11630*RES_hh_tes_in!G22/RES_hh_num_in!G22)</f>
        <v>1588.6728293508154</v>
      </c>
      <c r="H22" s="72">
        <f>IF(RES_hh_tes_in!H22=0,0,1000*11630*RES_hh_tes_in!H22/RES_hh_num_in!H22)</f>
        <v>1506.7042922612268</v>
      </c>
      <c r="I22" s="72">
        <f>IF(RES_hh_tes_in!I22=0,0,1000*11630*RES_hh_tes_in!I22/RES_hh_num_in!I22)</f>
        <v>1896.9492069447572</v>
      </c>
      <c r="J22" s="72">
        <f>IF(RES_hh_tes_in!J22=0,0,1000*11630*RES_hh_tes_in!J22/RES_hh_num_in!J22)</f>
        <v>1520.2935442631651</v>
      </c>
      <c r="K22" s="72">
        <f>IF(RES_hh_tes_in!K22=0,0,1000*11630*RES_hh_tes_in!K22/RES_hh_num_in!K22)</f>
        <v>1942.1942560863656</v>
      </c>
      <c r="L22" s="72">
        <f>IF(RES_hh_tes_in!L22=0,0,1000*11630*RES_hh_tes_in!L22/RES_hh_num_in!L22)</f>
        <v>1747.3037199326993</v>
      </c>
      <c r="M22" s="72">
        <f>IF(RES_hh_tes_in!M22=0,0,1000*11630*RES_hh_tes_in!M22/RES_hh_num_in!M22)</f>
        <v>1699.825607235284</v>
      </c>
      <c r="N22" s="72">
        <f>IF(RES_hh_tes_in!N22=0,0,1000*11630*RES_hh_tes_in!N22/RES_hh_num_in!N22)</f>
        <v>1958.1799447996646</v>
      </c>
      <c r="O22" s="72">
        <f>IF(RES_hh_tes_in!O22=0,0,1000*11630*RES_hh_tes_in!O22/RES_hh_num_in!O22)</f>
        <v>1835.6896188368687</v>
      </c>
      <c r="P22" s="72">
        <f>IF(RES_hh_tes_in!P22=0,0,1000*11630*RES_hh_tes_in!P22/RES_hh_num_in!P22)</f>
        <v>1714.6649096992587</v>
      </c>
      <c r="Q22" s="72">
        <f>IF(RES_hh_tes_in!Q22=0,0,1000*11630*RES_hh_tes_in!Q22/RES_hh_num_in!Q22)</f>
        <v>1947.9925148317598</v>
      </c>
      <c r="R22" s="72">
        <f>IF(RES_hh_tes_in!R22=0,0,1000*11630*RES_hh_tes_in!R22/RES_hh_num_in!R22)</f>
        <v>1993.1597460656765</v>
      </c>
      <c r="S22" s="72">
        <f>IF(RES_hh_tes_in!S22=0,0,1000*11630*RES_hh_tes_in!S22/RES_hh_num_in!S22)</f>
        <v>0</v>
      </c>
      <c r="T22" s="72">
        <f>IF(RES_hh_tes_in!T22=0,0,1000*11630*RES_hh_tes_in!T22/RES_hh_num_in!T22)</f>
        <v>0</v>
      </c>
      <c r="U22" s="72">
        <f>IF(RES_hh_tes_in!U22=0,0,1000*11630*RES_hh_tes_in!U22/RES_hh_num_in!U22)</f>
        <v>0</v>
      </c>
      <c r="V22" s="72">
        <f>IF(RES_hh_tes_in!V22=0,0,1000*11630*RES_hh_tes_in!V22/RES_hh_num_in!V22)</f>
        <v>1954.9213376922307</v>
      </c>
      <c r="W22" s="72">
        <f>IF(RES_hh_tes_in!W22=0,0,1000*11630*RES_hh_tes_in!W22/RES_hh_num_in!W22)</f>
        <v>1991.2559891269218</v>
      </c>
      <c r="X22" s="72">
        <f>IF(RES_hh_tes_in!X22=0,0,1000*11630*RES_hh_tes_in!X22/RES_hh_num_in!X22)</f>
        <v>1870.5890234762485</v>
      </c>
      <c r="Y22" s="72">
        <f>IF(RES_hh_tes_in!Y22=0,0,1000*11630*RES_hh_tes_in!Y22/RES_hh_num_in!Y22)</f>
        <v>1831.8177676833538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X24" s="72">
        <f>IF(RES_hh_tes_in!X24=0,0,1000*11630*RES_hh_tes_in!X24/RES_hh_num_in!X24)</f>
        <v>0</v>
      </c>
      <c r="Y24" s="72">
        <f>IF(RES_hh_tes_in!Y24=0,0,1000*11630*RES_hh_tes_in!Y24/RES_hh_num_in!Y24)</f>
        <v>0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1909.820047709451</v>
      </c>
      <c r="D25" s="74">
        <f>IF(RES_hh_tes_in!D25=0,0,1000*11630*RES_hh_tes_in!D25/RES_hh_num_in!D25)</f>
        <v>1839.6046976419884</v>
      </c>
      <c r="E25" s="74">
        <f>IF(RES_hh_tes_in!E25=0,0,1000*11630*RES_hh_tes_in!E25/RES_hh_num_in!E25)</f>
        <v>1743.3645998520519</v>
      </c>
      <c r="F25" s="74">
        <f>IF(RES_hh_tes_in!F25=0,0,1000*11630*RES_hh_tes_in!F25/RES_hh_num_in!F25)</f>
        <v>1776.9116965043702</v>
      </c>
      <c r="G25" s="74">
        <f>IF(RES_hh_tes_in!G25=0,0,1000*11630*RES_hh_tes_in!G25/RES_hh_num_in!G25)</f>
        <v>1656.4941378631256</v>
      </c>
      <c r="H25" s="74">
        <f>IF(RES_hh_tes_in!H25=0,0,1000*11630*RES_hh_tes_in!H25/RES_hh_num_in!H25)</f>
        <v>1665.4154249832832</v>
      </c>
      <c r="I25" s="74">
        <f>IF(RES_hh_tes_in!I25=0,0,1000*11630*RES_hh_tes_in!I25/RES_hh_num_in!I25)</f>
        <v>1521.2309650049829</v>
      </c>
      <c r="J25" s="74">
        <f>IF(RES_hh_tes_in!J25=0,0,1000*11630*RES_hh_tes_in!J25/RES_hh_num_in!J25)</f>
        <v>1366.2397028911287</v>
      </c>
      <c r="K25" s="74">
        <f>IF(RES_hh_tes_in!K25=0,0,1000*11630*RES_hh_tes_in!K25/RES_hh_num_in!K25)</f>
        <v>1400.5790433365821</v>
      </c>
      <c r="L25" s="74">
        <f>IF(RES_hh_tes_in!L25=0,0,1000*11630*RES_hh_tes_in!L25/RES_hh_num_in!L25)</f>
        <v>1388.5126189490963</v>
      </c>
      <c r="M25" s="74">
        <f>IF(RES_hh_tes_in!M25=0,0,1000*11630*RES_hh_tes_in!M25/RES_hh_num_in!M25)</f>
        <v>1644.2152117335322</v>
      </c>
      <c r="N25" s="74">
        <f>IF(RES_hh_tes_in!N25=0,0,1000*11630*RES_hh_tes_in!N25/RES_hh_num_in!N25)</f>
        <v>1700.8625449455378</v>
      </c>
      <c r="O25" s="74">
        <f>IF(RES_hh_tes_in!O25=0,0,1000*11630*RES_hh_tes_in!O25/RES_hh_num_in!O25)</f>
        <v>1555.1508234303378</v>
      </c>
      <c r="P25" s="74">
        <f>IF(RES_hh_tes_in!P25=0,0,1000*11630*RES_hh_tes_in!P25/RES_hh_num_in!P25)</f>
        <v>1503.5449242607749</v>
      </c>
      <c r="Q25" s="74">
        <f>IF(RES_hh_tes_in!Q25=0,0,1000*11630*RES_hh_tes_in!Q25/RES_hh_num_in!Q25)</f>
        <v>1416.1187608823118</v>
      </c>
      <c r="R25" s="74">
        <f>IF(RES_hh_tes_in!R25=0,0,1000*11630*RES_hh_tes_in!R25/RES_hh_num_in!R25)</f>
        <v>1476.5712933913578</v>
      </c>
      <c r="S25" s="74">
        <f>IF(RES_hh_tes_in!S25=0,0,1000*11630*RES_hh_tes_in!S25/RES_hh_num_in!S25)</f>
        <v>1575.0986183775797</v>
      </c>
      <c r="T25" s="74">
        <f>IF(RES_hh_tes_in!T25=0,0,1000*11630*RES_hh_tes_in!T25/RES_hh_num_in!T25)</f>
        <v>1656.9495108053211</v>
      </c>
      <c r="U25" s="74">
        <f>IF(RES_hh_tes_in!U25=0,0,1000*11630*RES_hh_tes_in!U25/RES_hh_num_in!U25)</f>
        <v>1751.3690777724687</v>
      </c>
      <c r="V25" s="74">
        <f>IF(RES_hh_tes_in!V25=0,0,1000*11630*RES_hh_tes_in!V25/RES_hh_num_in!V25)</f>
        <v>1832.5370587413688</v>
      </c>
      <c r="W25" s="74">
        <f>IF(RES_hh_tes_in!W25=0,0,1000*11630*RES_hh_tes_in!W25/RES_hh_num_in!W25)</f>
        <v>1709.1835232722954</v>
      </c>
      <c r="X25" s="74">
        <f>IF(RES_hh_tes_in!X25=0,0,1000*11630*RES_hh_tes_in!X25/RES_hh_num_in!X25)</f>
        <v>1549.2081053493193</v>
      </c>
      <c r="Y25" s="74">
        <f>IF(RES_hh_tes_in!Y25=0,0,1000*11630*RES_hh_tes_in!Y25/RES_hh_num_in!Y25)</f>
        <v>1500.8461702033064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419.86915802397664</v>
      </c>
      <c r="D26" s="77">
        <f>IF(RES_hh_tes_in!D26=0,0,1000*11630*RES_hh_tes_in!D26/RES_hh_num_in!D26)</f>
        <v>414.89897162407476</v>
      </c>
      <c r="E26" s="77">
        <f>IF(RES_hh_tes_in!E26=0,0,1000*11630*RES_hh_tes_in!E26/RES_hh_num_in!E26)</f>
        <v>393.66613863366206</v>
      </c>
      <c r="F26" s="77">
        <f>IF(RES_hh_tes_in!F26=0,0,1000*11630*RES_hh_tes_in!F26/RES_hh_num_in!F26)</f>
        <v>400.36409747786871</v>
      </c>
      <c r="G26" s="77">
        <f>IF(RES_hh_tes_in!G26=0,0,1000*11630*RES_hh_tes_in!G26/RES_hh_num_in!G26)</f>
        <v>380.65968137868646</v>
      </c>
      <c r="H26" s="77">
        <f>IF(RES_hh_tes_in!H26=0,0,1000*11630*RES_hh_tes_in!H26/RES_hh_num_in!H26)</f>
        <v>370.85342961560968</v>
      </c>
      <c r="I26" s="77">
        <f>IF(RES_hh_tes_in!I26=0,0,1000*11630*RES_hh_tes_in!I26/RES_hh_num_in!I26)</f>
        <v>373.60571793983189</v>
      </c>
      <c r="J26" s="77">
        <f>IF(RES_hh_tes_in!J26=0,0,1000*11630*RES_hh_tes_in!J26/RES_hh_num_in!J26)</f>
        <v>400.4695812853617</v>
      </c>
      <c r="K26" s="77">
        <f>IF(RES_hh_tes_in!K26=0,0,1000*11630*RES_hh_tes_in!K26/RES_hh_num_in!K26)</f>
        <v>400.64262575071962</v>
      </c>
      <c r="L26" s="77">
        <f>IF(RES_hh_tes_in!L26=0,0,1000*11630*RES_hh_tes_in!L26/RES_hh_num_in!L26)</f>
        <v>404.87993299357277</v>
      </c>
      <c r="M26" s="77">
        <f>IF(RES_hh_tes_in!M26=0,0,1000*11630*RES_hh_tes_in!M26/RES_hh_num_in!M26)</f>
        <v>410.36343170492557</v>
      </c>
      <c r="N26" s="77">
        <f>IF(RES_hh_tes_in!N26=0,0,1000*11630*RES_hh_tes_in!N26/RES_hh_num_in!N26)</f>
        <v>418.25187725425405</v>
      </c>
      <c r="O26" s="77">
        <f>IF(RES_hh_tes_in!O26=0,0,1000*11630*RES_hh_tes_in!O26/RES_hh_num_in!O26)</f>
        <v>415.2741034577391</v>
      </c>
      <c r="P26" s="77">
        <f>IF(RES_hh_tes_in!P26=0,0,1000*11630*RES_hh_tes_in!P26/RES_hh_num_in!P26)</f>
        <v>414.02130062106227</v>
      </c>
      <c r="Q26" s="77">
        <f>IF(RES_hh_tes_in!Q26=0,0,1000*11630*RES_hh_tes_in!Q26/RES_hh_num_in!Q26)</f>
        <v>418.98833020649477</v>
      </c>
      <c r="R26" s="77">
        <f>IF(RES_hh_tes_in!R26=0,0,1000*11630*RES_hh_tes_in!R26/RES_hh_num_in!R26)</f>
        <v>436.22660763219443</v>
      </c>
      <c r="S26" s="77">
        <f>IF(RES_hh_tes_in!S26=0,0,1000*11630*RES_hh_tes_in!S26/RES_hh_num_in!S26)</f>
        <v>449.96238021922613</v>
      </c>
      <c r="T26" s="77">
        <f>IF(RES_hh_tes_in!T26=0,0,1000*11630*RES_hh_tes_in!T26/RES_hh_num_in!T26)</f>
        <v>469.7619840226929</v>
      </c>
      <c r="U26" s="77">
        <f>IF(RES_hh_tes_in!U26=0,0,1000*11630*RES_hh_tes_in!U26/RES_hh_num_in!U26)</f>
        <v>470.79296419387839</v>
      </c>
      <c r="V26" s="77">
        <f>IF(RES_hh_tes_in!V26=0,0,1000*11630*RES_hh_tes_in!V26/RES_hh_num_in!V26)</f>
        <v>478.82226793688102</v>
      </c>
      <c r="W26" s="77">
        <f>IF(RES_hh_tes_in!W26=0,0,1000*11630*RES_hh_tes_in!W26/RES_hh_num_in!W26)</f>
        <v>461.09839872820294</v>
      </c>
      <c r="X26" s="77">
        <f>IF(RES_hh_tes_in!X26=0,0,1000*11630*RES_hh_tes_in!X26/RES_hh_num_in!X26)</f>
        <v>451.45132781978953</v>
      </c>
      <c r="Y26" s="77">
        <f>IF(RES_hh_tes_in!Y26=0,0,1000*11630*RES_hh_tes_in!Y26/RES_hh_num_in!Y26)</f>
        <v>441.91859296471375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346.87299717276721</v>
      </c>
      <c r="D27" s="69">
        <f>IF(RES_hh_tes_in!D27=0,0,1000*11630*RES_hh_tes_in!D27/RES_hh_num_in!D27)</f>
        <v>342.3405926062963</v>
      </c>
      <c r="E27" s="69">
        <f>IF(RES_hh_tes_in!E27=0,0,1000*11630*RES_hh_tes_in!E27/RES_hh_num_in!E27)</f>
        <v>343.39161470433868</v>
      </c>
      <c r="F27" s="69">
        <f>IF(RES_hh_tes_in!F27=0,0,1000*11630*RES_hh_tes_in!F27/RES_hh_num_in!F27)</f>
        <v>343.11285023476501</v>
      </c>
      <c r="G27" s="69">
        <f>IF(RES_hh_tes_in!G27=0,0,1000*11630*RES_hh_tes_in!G27/RES_hh_num_in!G27)</f>
        <v>330.80779339060433</v>
      </c>
      <c r="H27" s="69">
        <f>IF(RES_hh_tes_in!H27=0,0,1000*11630*RES_hh_tes_in!H27/RES_hh_num_in!H27)</f>
        <v>323.75561763835572</v>
      </c>
      <c r="I27" s="69">
        <f>IF(RES_hh_tes_in!I27=0,0,1000*11630*RES_hh_tes_in!I27/RES_hh_num_in!I27)</f>
        <v>325.85865329039336</v>
      </c>
      <c r="J27" s="69">
        <f>IF(RES_hh_tes_in!J27=0,0,1000*11630*RES_hh_tes_in!J27/RES_hh_num_in!J27)</f>
        <v>315.48058331713418</v>
      </c>
      <c r="K27" s="69">
        <f>IF(RES_hh_tes_in!K27=0,0,1000*11630*RES_hh_tes_in!K27/RES_hh_num_in!K27)</f>
        <v>312.45494288052902</v>
      </c>
      <c r="L27" s="69">
        <f>IF(RES_hh_tes_in!L27=0,0,1000*11630*RES_hh_tes_in!L27/RES_hh_num_in!L27)</f>
        <v>309.15419831158107</v>
      </c>
      <c r="M27" s="69">
        <f>IF(RES_hh_tes_in!M27=0,0,1000*11630*RES_hh_tes_in!M27/RES_hh_num_in!M27)</f>
        <v>312.62886532736815</v>
      </c>
      <c r="N27" s="69">
        <f>IF(RES_hh_tes_in!N27=0,0,1000*11630*RES_hh_tes_in!N27/RES_hh_num_in!N27)</f>
        <v>314.82756200963308</v>
      </c>
      <c r="O27" s="69">
        <f>IF(RES_hh_tes_in!O27=0,0,1000*11630*RES_hh_tes_in!O27/RES_hh_num_in!O27)</f>
        <v>303.76459601642375</v>
      </c>
      <c r="P27" s="69">
        <f>IF(RES_hh_tes_in!P27=0,0,1000*11630*RES_hh_tes_in!P27/RES_hh_num_in!P27)</f>
        <v>311.61912001796793</v>
      </c>
      <c r="Q27" s="69">
        <f>IF(RES_hh_tes_in!Q27=0,0,1000*11630*RES_hh_tes_in!Q27/RES_hh_num_in!Q27)</f>
        <v>316.4685487509974</v>
      </c>
      <c r="R27" s="69">
        <f>IF(RES_hh_tes_in!R27=0,0,1000*11630*RES_hh_tes_in!R27/RES_hh_num_in!R27)</f>
        <v>319.13238263928469</v>
      </c>
      <c r="S27" s="69">
        <f>IF(RES_hh_tes_in!S27=0,0,1000*11630*RES_hh_tes_in!S27/RES_hh_num_in!S27)</f>
        <v>322.57656154040058</v>
      </c>
      <c r="T27" s="69">
        <f>IF(RES_hh_tes_in!T27=0,0,1000*11630*RES_hh_tes_in!T27/RES_hh_num_in!T27)</f>
        <v>330.56774269787098</v>
      </c>
      <c r="U27" s="69">
        <f>IF(RES_hh_tes_in!U27=0,0,1000*11630*RES_hh_tes_in!U27/RES_hh_num_in!U27)</f>
        <v>327.31712156376727</v>
      </c>
      <c r="V27" s="69">
        <f>IF(RES_hh_tes_in!V27=0,0,1000*11630*RES_hh_tes_in!V27/RES_hh_num_in!V27)</f>
        <v>347.2802158815353</v>
      </c>
      <c r="W27" s="69">
        <f>IF(RES_hh_tes_in!W27=0,0,1000*11630*RES_hh_tes_in!W27/RES_hh_num_in!W27)</f>
        <v>349.36696641779611</v>
      </c>
      <c r="X27" s="69">
        <f>IF(RES_hh_tes_in!X27=0,0,1000*11630*RES_hh_tes_in!X27/RES_hh_num_in!X27)</f>
        <v>319.79985037672282</v>
      </c>
      <c r="Y27" s="69">
        <f>IF(RES_hh_tes_in!Y27=0,0,1000*11630*RES_hh_tes_in!Y27/RES_hh_num_in!Y27)</f>
        <v>305.1828056877531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346.45855345600393</v>
      </c>
      <c r="D29" s="72">
        <f>IF(RES_hh_tes_in!D29=0,0,1000*11630*RES_hh_tes_in!D29/RES_hh_num_in!D29)</f>
        <v>343.49606382062893</v>
      </c>
      <c r="E29" s="72">
        <f>IF(RES_hh_tes_in!E29=0,0,1000*11630*RES_hh_tes_in!E29/RES_hh_num_in!E29)</f>
        <v>343.14319930622281</v>
      </c>
      <c r="F29" s="72">
        <f>IF(RES_hh_tes_in!F29=0,0,1000*11630*RES_hh_tes_in!F29/RES_hh_num_in!F29)</f>
        <v>333.53990278839626</v>
      </c>
      <c r="G29" s="72">
        <f>IF(RES_hh_tes_in!G29=0,0,1000*11630*RES_hh_tes_in!G29/RES_hh_num_in!G29)</f>
        <v>334.98183470143522</v>
      </c>
      <c r="H29" s="72">
        <f>IF(RES_hh_tes_in!H29=0,0,1000*11630*RES_hh_tes_in!H29/RES_hh_num_in!H29)</f>
        <v>324.4640839698788</v>
      </c>
      <c r="I29" s="72">
        <f>IF(RES_hh_tes_in!I29=0,0,1000*11630*RES_hh_tes_in!I29/RES_hh_num_in!I29)</f>
        <v>325.94840020492057</v>
      </c>
      <c r="J29" s="72">
        <f>IF(RES_hh_tes_in!J29=0,0,1000*11630*RES_hh_tes_in!J29/RES_hh_num_in!J29)</f>
        <v>318.37349876200949</v>
      </c>
      <c r="K29" s="72">
        <f>IF(RES_hh_tes_in!K29=0,0,1000*11630*RES_hh_tes_in!K29/RES_hh_num_in!K29)</f>
        <v>306.46572435287084</v>
      </c>
      <c r="L29" s="72">
        <f>IF(RES_hh_tes_in!L29=0,0,1000*11630*RES_hh_tes_in!L29/RES_hh_num_in!L29)</f>
        <v>310.79804885042142</v>
      </c>
      <c r="M29" s="72">
        <f>IF(RES_hh_tes_in!M29=0,0,1000*11630*RES_hh_tes_in!M29/RES_hh_num_in!M29)</f>
        <v>312.48814026754684</v>
      </c>
      <c r="N29" s="72">
        <f>IF(RES_hh_tes_in!N29=0,0,1000*11630*RES_hh_tes_in!N29/RES_hh_num_in!N29)</f>
        <v>312.42623025885592</v>
      </c>
      <c r="O29" s="72">
        <f>IF(RES_hh_tes_in!O29=0,0,1000*11630*RES_hh_tes_in!O29/RES_hh_num_in!O29)</f>
        <v>315.82480169174244</v>
      </c>
      <c r="P29" s="72">
        <f>IF(RES_hh_tes_in!P29=0,0,1000*11630*RES_hh_tes_in!P29/RES_hh_num_in!P29)</f>
        <v>302.12245469615004</v>
      </c>
      <c r="Q29" s="72">
        <f>IF(RES_hh_tes_in!Q29=0,0,1000*11630*RES_hh_tes_in!Q29/RES_hh_num_in!Q29)</f>
        <v>284.60826853672916</v>
      </c>
      <c r="R29" s="72">
        <f>IF(RES_hh_tes_in!R29=0,0,1000*11630*RES_hh_tes_in!R29/RES_hh_num_in!R29)</f>
        <v>335.740260502794</v>
      </c>
      <c r="S29" s="72">
        <f>IF(RES_hh_tes_in!S29=0,0,1000*11630*RES_hh_tes_in!S29/RES_hh_num_in!S29)</f>
        <v>332.17812638117158</v>
      </c>
      <c r="T29" s="72">
        <f>IF(RES_hh_tes_in!T29=0,0,1000*11630*RES_hh_tes_in!T29/RES_hh_num_in!T29)</f>
        <v>352.33691560408442</v>
      </c>
      <c r="U29" s="72">
        <f>IF(RES_hh_tes_in!U29=0,0,1000*11630*RES_hh_tes_in!U29/RES_hh_num_in!U29)</f>
        <v>338.61927383067331</v>
      </c>
      <c r="V29" s="72">
        <f>IF(RES_hh_tes_in!V29=0,0,1000*11630*RES_hh_tes_in!V29/RES_hh_num_in!V29)</f>
        <v>378.57770949789847</v>
      </c>
      <c r="W29" s="72">
        <f>IF(RES_hh_tes_in!W29=0,0,1000*11630*RES_hh_tes_in!W29/RES_hh_num_in!W29)</f>
        <v>322.87210430694455</v>
      </c>
      <c r="X29" s="72">
        <f>IF(RES_hh_tes_in!X29=0,0,1000*11630*RES_hh_tes_in!X29/RES_hh_num_in!X29)</f>
        <v>309.34214465248402</v>
      </c>
      <c r="Y29" s="72">
        <f>IF(RES_hh_tes_in!Y29=0,0,1000*11630*RES_hh_tes_in!Y29/RES_hh_num_in!Y29)</f>
        <v>323.3208185104786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349.32443050170025</v>
      </c>
      <c r="D30" s="72">
        <f>IF(RES_hh_tes_in!D30=0,0,1000*11630*RES_hh_tes_in!D30/RES_hh_num_in!D30)</f>
        <v>332.5930068628461</v>
      </c>
      <c r="E30" s="72">
        <f>IF(RES_hh_tes_in!E30=0,0,1000*11630*RES_hh_tes_in!E30/RES_hh_num_in!E30)</f>
        <v>344.80830047357807</v>
      </c>
      <c r="F30" s="72">
        <f>IF(RES_hh_tes_in!F30=0,0,1000*11630*RES_hh_tes_in!F30/RES_hh_num_in!F30)</f>
        <v>354.02062366919216</v>
      </c>
      <c r="G30" s="72">
        <f>IF(RES_hh_tes_in!G30=0,0,1000*11630*RES_hh_tes_in!G30/RES_hh_num_in!G30)</f>
        <v>327.2887848317643</v>
      </c>
      <c r="H30" s="72">
        <f>IF(RES_hh_tes_in!H30=0,0,1000*11630*RES_hh_tes_in!H30/RES_hh_num_in!H30)</f>
        <v>327.33421051446999</v>
      </c>
      <c r="I30" s="72">
        <f>IF(RES_hh_tes_in!I30=0,0,1000*11630*RES_hh_tes_in!I30/RES_hh_num_in!I30)</f>
        <v>319.73544895607279</v>
      </c>
      <c r="J30" s="72">
        <f>IF(RES_hh_tes_in!J30=0,0,1000*11630*RES_hh_tes_in!J30/RES_hh_num_in!J30)</f>
        <v>317.94986280498114</v>
      </c>
      <c r="K30" s="72">
        <f>IF(RES_hh_tes_in!K30=0,0,1000*11630*RES_hh_tes_in!K30/RES_hh_num_in!K30)</f>
        <v>304.85064827763881</v>
      </c>
      <c r="L30" s="72">
        <f>IF(RES_hh_tes_in!L30=0,0,1000*11630*RES_hh_tes_in!L30/RES_hh_num_in!L30)</f>
        <v>318.9798238096601</v>
      </c>
      <c r="M30" s="72">
        <f>IF(RES_hh_tes_in!M30=0,0,1000*11630*RES_hh_tes_in!M30/RES_hh_num_in!M30)</f>
        <v>315.05462465402383</v>
      </c>
      <c r="N30" s="72">
        <f>IF(RES_hh_tes_in!N30=0,0,1000*11630*RES_hh_tes_in!N30/RES_hh_num_in!N30)</f>
        <v>309.91772484735998</v>
      </c>
      <c r="O30" s="72">
        <f>IF(RES_hh_tes_in!O30=0,0,1000*11630*RES_hh_tes_in!O30/RES_hh_num_in!O30)</f>
        <v>309.88684131237613</v>
      </c>
      <c r="P30" s="72">
        <f>IF(RES_hh_tes_in!P30=0,0,1000*11630*RES_hh_tes_in!P30/RES_hh_num_in!P30)</f>
        <v>311.50170860631681</v>
      </c>
      <c r="Q30" s="72">
        <f>IF(RES_hh_tes_in!Q30=0,0,1000*11630*RES_hh_tes_in!Q30/RES_hh_num_in!Q30)</f>
        <v>312.78131523608323</v>
      </c>
      <c r="R30" s="72">
        <f>IF(RES_hh_tes_in!R30=0,0,1000*11630*RES_hh_tes_in!R30/RES_hh_num_in!R30)</f>
        <v>314.49380547610838</v>
      </c>
      <c r="S30" s="72">
        <f>IF(RES_hh_tes_in!S30=0,0,1000*11630*RES_hh_tes_in!S30/RES_hh_num_in!S30)</f>
        <v>325.0218108439617</v>
      </c>
      <c r="T30" s="72">
        <f>IF(RES_hh_tes_in!T30=0,0,1000*11630*RES_hh_tes_in!T30/RES_hh_num_in!T30)</f>
        <v>333.53574197329789</v>
      </c>
      <c r="U30" s="72">
        <f>IF(RES_hh_tes_in!U30=0,0,1000*11630*RES_hh_tes_in!U30/RES_hh_num_in!U30)</f>
        <v>334.82182452827891</v>
      </c>
      <c r="V30" s="72">
        <f>IF(RES_hh_tes_in!V30=0,0,1000*11630*RES_hh_tes_in!V30/RES_hh_num_in!V30)</f>
        <v>338.45744092501099</v>
      </c>
      <c r="W30" s="72">
        <f>IF(RES_hh_tes_in!W30=0,0,1000*11630*RES_hh_tes_in!W30/RES_hh_num_in!W30)</f>
        <v>342.56064922243888</v>
      </c>
      <c r="X30" s="72">
        <f>IF(RES_hh_tes_in!X30=0,0,1000*11630*RES_hh_tes_in!X30/RES_hh_num_in!X30)</f>
        <v>330.28322601139405</v>
      </c>
      <c r="Y30" s="72">
        <f>IF(RES_hh_tes_in!Y30=0,0,1000*11630*RES_hh_tes_in!Y30/RES_hh_num_in!Y30)</f>
        <v>298.9319088384251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X31" s="72">
        <f>IF(RES_hh_tes_in!X31=0,0,1000*11630*RES_hh_tes_in!X31/RES_hh_num_in!X31)</f>
        <v>0</v>
      </c>
      <c r="Y31" s="72">
        <f>IF(RES_hh_tes_in!Y31=0,0,1000*11630*RES_hh_tes_in!Y31/RES_hh_num_in!Y31)</f>
        <v>0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346.57892531847358</v>
      </c>
      <c r="D32" s="77">
        <f>IF(RES_hh_tes_in!D32=0,0,1000*11630*RES_hh_tes_in!D32/RES_hh_num_in!D32)</f>
        <v>344.10547383190789</v>
      </c>
      <c r="E32" s="77">
        <f>IF(RES_hh_tes_in!E32=0,0,1000*11630*RES_hh_tes_in!E32/RES_hh_num_in!E32)</f>
        <v>343.10727951068094</v>
      </c>
      <c r="F32" s="77">
        <f>IF(RES_hh_tes_in!F32=0,0,1000*11630*RES_hh_tes_in!F32/RES_hh_num_in!F32)</f>
        <v>340.93684673857973</v>
      </c>
      <c r="G32" s="77">
        <f>IF(RES_hh_tes_in!G32=0,0,1000*11630*RES_hh_tes_in!G32/RES_hh_num_in!G32)</f>
        <v>331.19228020140912</v>
      </c>
      <c r="H32" s="77">
        <f>IF(RES_hh_tes_in!H32=0,0,1000*11630*RES_hh_tes_in!H32/RES_hh_num_in!H32)</f>
        <v>323.21689916405251</v>
      </c>
      <c r="I32" s="77">
        <f>IF(RES_hh_tes_in!I32=0,0,1000*11630*RES_hh_tes_in!I32/RES_hh_num_in!I32)</f>
        <v>326.58372081303838</v>
      </c>
      <c r="J32" s="77">
        <f>IF(RES_hh_tes_in!J32=0,0,1000*11630*RES_hh_tes_in!J32/RES_hh_num_in!J32)</f>
        <v>315.04577043899923</v>
      </c>
      <c r="K32" s="77">
        <f>IF(RES_hh_tes_in!K32=0,0,1000*11630*RES_hh_tes_in!K32/RES_hh_num_in!K32)</f>
        <v>313.52858566574838</v>
      </c>
      <c r="L32" s="77">
        <f>IF(RES_hh_tes_in!L32=0,0,1000*11630*RES_hh_tes_in!L32/RES_hh_num_in!L32)</f>
        <v>307.02658421912747</v>
      </c>
      <c r="M32" s="77">
        <f>IF(RES_hh_tes_in!M32=0,0,1000*11630*RES_hh_tes_in!M32/RES_hh_num_in!M32)</f>
        <v>312.113533479203</v>
      </c>
      <c r="N32" s="77">
        <f>IF(RES_hh_tes_in!N32=0,0,1000*11630*RES_hh_tes_in!N32/RES_hh_num_in!N32)</f>
        <v>315.77202062716344</v>
      </c>
      <c r="O32" s="77">
        <f>IF(RES_hh_tes_in!O32=0,0,1000*11630*RES_hh_tes_in!O32/RES_hh_num_in!O32)</f>
        <v>302.4170023788883</v>
      </c>
      <c r="P32" s="77">
        <f>IF(RES_hh_tes_in!P32=0,0,1000*11630*RES_hh_tes_in!P32/RES_hh_num_in!P32)</f>
        <v>311.7665684976825</v>
      </c>
      <c r="Q32" s="77">
        <f>IF(RES_hh_tes_in!Q32=0,0,1000*11630*RES_hh_tes_in!Q32/RES_hh_num_in!Q32)</f>
        <v>317.57011725509972</v>
      </c>
      <c r="R32" s="77">
        <f>IF(RES_hh_tes_in!R32=0,0,1000*11630*RES_hh_tes_in!R32/RES_hh_num_in!R32)</f>
        <v>319.5424997803629</v>
      </c>
      <c r="S32" s="77">
        <f>IF(RES_hh_tes_in!S32=0,0,1000*11630*RES_hh_tes_in!S32/RES_hh_num_in!S32)</f>
        <v>321.9314478499935</v>
      </c>
      <c r="T32" s="77">
        <f>IF(RES_hh_tes_in!T32=0,0,1000*11630*RES_hh_tes_in!T32/RES_hh_num_in!T32)</f>
        <v>329.71328032691611</v>
      </c>
      <c r="U32" s="77">
        <f>IF(RES_hh_tes_in!U32=0,0,1000*11630*RES_hh_tes_in!U32/RES_hh_num_in!U32)</f>
        <v>326.05368457839859</v>
      </c>
      <c r="V32" s="77">
        <f>IF(RES_hh_tes_in!V32=0,0,1000*11630*RES_hh_tes_in!V32/RES_hh_num_in!V32)</f>
        <v>347.86721597414027</v>
      </c>
      <c r="W32" s="77">
        <f>IF(RES_hh_tes_in!W32=0,0,1000*11630*RES_hh_tes_in!W32/RES_hh_num_in!W32)</f>
        <v>350.90477583975297</v>
      </c>
      <c r="X32" s="77">
        <f>IF(RES_hh_tes_in!X32=0,0,1000*11630*RES_hh_tes_in!X32/RES_hh_num_in!X32)</f>
        <v>317.95106573240417</v>
      </c>
      <c r="Y32" s="77">
        <f>IF(RES_hh_tes_in!Y32=0,0,1000*11630*RES_hh_tes_in!Y32/RES_hh_num_in!Y32)</f>
        <v>305.47261529314414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5276.4411377796041</v>
      </c>
      <c r="D3" s="65">
        <f>IF(RES_hh_emi_in!D3=0,0,1000000*RES_hh_emi_in!D3/RES_hh_num_in!D3)</f>
        <v>4958.8337723475452</v>
      </c>
      <c r="E3" s="65">
        <f>IF(RES_hh_emi_in!E3=0,0,1000000*RES_hh_emi_in!E3/RES_hh_num_in!E3)</f>
        <v>4750.5735596050399</v>
      </c>
      <c r="F3" s="65">
        <f>IF(RES_hh_emi_in!F3=0,0,1000000*RES_hh_emi_in!F3/RES_hh_num_in!F3)</f>
        <v>4512.1708663641175</v>
      </c>
      <c r="G3" s="65">
        <f>IF(RES_hh_emi_in!G3=0,0,1000000*RES_hh_emi_in!G3/RES_hh_num_in!G3)</f>
        <v>4902.7809072805248</v>
      </c>
      <c r="H3" s="65">
        <f>IF(RES_hh_emi_in!H3=0,0,1000000*RES_hh_emi_in!H3/RES_hh_num_in!H3)</f>
        <v>4399.27623438518</v>
      </c>
      <c r="I3" s="65">
        <f>IF(RES_hh_emi_in!I3=0,0,1000000*RES_hh_emi_in!I3/RES_hh_num_in!I3)</f>
        <v>4743.8691865423598</v>
      </c>
      <c r="J3" s="65">
        <f>IF(RES_hh_emi_in!J3=0,0,1000000*RES_hh_emi_in!J3/RES_hh_num_in!J3)</f>
        <v>5060.660825354903</v>
      </c>
      <c r="K3" s="65">
        <f>IF(RES_hh_emi_in!K3=0,0,1000000*RES_hh_emi_in!K3/RES_hh_num_in!K3)</f>
        <v>4722.5057149940449</v>
      </c>
      <c r="L3" s="65">
        <f>IF(RES_hh_emi_in!L3=0,0,1000000*RES_hh_emi_in!L3/RES_hh_num_in!L3)</f>
        <v>4426.2347429576566</v>
      </c>
      <c r="M3" s="65">
        <f>IF(RES_hh_emi_in!M3=0,0,1000000*RES_hh_emi_in!M3/RES_hh_num_in!M3)</f>
        <v>3456.1762992860326</v>
      </c>
      <c r="N3" s="65">
        <f>IF(RES_hh_emi_in!N3=0,0,1000000*RES_hh_emi_in!N3/RES_hh_num_in!N3)</f>
        <v>3240.9472251843249</v>
      </c>
      <c r="O3" s="65">
        <f>IF(RES_hh_emi_in!O3=0,0,1000000*RES_hh_emi_in!O3/RES_hh_num_in!O3)</f>
        <v>3179.868935445395</v>
      </c>
      <c r="P3" s="65">
        <f>IF(RES_hh_emi_in!P3=0,0,1000000*RES_hh_emi_in!P3/RES_hh_num_in!P3)</f>
        <v>2448.4831793047565</v>
      </c>
      <c r="Q3" s="65">
        <f>IF(RES_hh_emi_in!Q3=0,0,1000000*RES_hh_emi_in!Q3/RES_hh_num_in!Q3)</f>
        <v>2499.8461735450683</v>
      </c>
      <c r="R3" s="65">
        <f>IF(RES_hh_emi_in!R3=0,0,1000000*RES_hh_emi_in!R3/RES_hh_num_in!R3)</f>
        <v>2485.1492645058192</v>
      </c>
      <c r="S3" s="65">
        <f>IF(RES_hh_emi_in!S3=0,0,1000000*RES_hh_emi_in!S3/RES_hh_num_in!S3)</f>
        <v>2238.7448057183979</v>
      </c>
      <c r="T3" s="65">
        <f>IF(RES_hh_emi_in!T3=0,0,1000000*RES_hh_emi_in!T3/RES_hh_num_in!T3)</f>
        <v>2231.2520525919081</v>
      </c>
      <c r="U3" s="65">
        <f>IF(RES_hh_emi_in!U3=0,0,1000000*RES_hh_emi_in!U3/RES_hh_num_in!U3)</f>
        <v>2057.114088525128</v>
      </c>
      <c r="V3" s="65">
        <f>IF(RES_hh_emi_in!V3=0,0,1000000*RES_hh_emi_in!V3/RES_hh_num_in!V3)</f>
        <v>2105.9171855951217</v>
      </c>
      <c r="W3" s="65">
        <f>IF(RES_hh_emi_in!W3=0,0,1000000*RES_hh_emi_in!W3/RES_hh_num_in!W3)</f>
        <v>1561.3516654930968</v>
      </c>
      <c r="X3" s="65">
        <f>IF(RES_hh_emi_in!X3=0,0,1000000*RES_hh_emi_in!X3/RES_hh_num_in!X3)</f>
        <v>1119.1380096010191</v>
      </c>
      <c r="Y3" s="65">
        <f>IF(RES_hh_emi_in!Y3=0,0,1000000*RES_hh_emi_in!Y3/RES_hh_num_in!Y3)</f>
        <v>930.10955074334174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4646.2993224179509</v>
      </c>
      <c r="D4" s="69">
        <f>IF(RES_hh_emi_in!D4=0,0,1000000*RES_hh_emi_in!D4/RES_hh_num_in!D4)</f>
        <v>4348.0409983959862</v>
      </c>
      <c r="E4" s="69">
        <f>IF(RES_hh_emi_in!E4=0,0,1000000*RES_hh_emi_in!E4/RES_hh_num_in!E4)</f>
        <v>4193.9301956344234</v>
      </c>
      <c r="F4" s="69">
        <f>IF(RES_hh_emi_in!F4=0,0,1000000*RES_hh_emi_in!F4/RES_hh_num_in!F4)</f>
        <v>4039.2659714542233</v>
      </c>
      <c r="G4" s="69">
        <f>IF(RES_hh_emi_in!G4=0,0,1000000*RES_hh_emi_in!G4/RES_hh_num_in!G4)</f>
        <v>4427.5838436362747</v>
      </c>
      <c r="H4" s="69">
        <f>IF(RES_hh_emi_in!H4=0,0,1000000*RES_hh_emi_in!H4/RES_hh_num_in!H4)</f>
        <v>4017.256717913604</v>
      </c>
      <c r="I4" s="69">
        <f>IF(RES_hh_emi_in!I4=0,0,1000000*RES_hh_emi_in!I4/RES_hh_num_in!I4)</f>
        <v>4205.2568783523438</v>
      </c>
      <c r="J4" s="69">
        <f>IF(RES_hh_emi_in!J4=0,0,1000000*RES_hh_emi_in!J4/RES_hh_num_in!J4)</f>
        <v>4455.3393861285731</v>
      </c>
      <c r="K4" s="69">
        <f>IF(RES_hh_emi_in!K4=0,0,1000000*RES_hh_emi_in!K4/RES_hh_num_in!K4)</f>
        <v>4164.1522638526067</v>
      </c>
      <c r="L4" s="69">
        <f>IF(RES_hh_emi_in!L4=0,0,1000000*RES_hh_emi_in!L4/RES_hh_num_in!L4)</f>
        <v>3875.4291938535948</v>
      </c>
      <c r="M4" s="69">
        <f>IF(RES_hh_emi_in!M4=0,0,1000000*RES_hh_emi_in!M4/RES_hh_num_in!M4)</f>
        <v>3034.1994961009373</v>
      </c>
      <c r="N4" s="69">
        <f>IF(RES_hh_emi_in!N4=0,0,1000000*RES_hh_emi_in!N4/RES_hh_num_in!N4)</f>
        <v>2794.4688295315486</v>
      </c>
      <c r="O4" s="69">
        <f>IF(RES_hh_emi_in!O4=0,0,1000000*RES_hh_emi_in!O4/RES_hh_num_in!O4)</f>
        <v>2744.856041802921</v>
      </c>
      <c r="P4" s="69">
        <f>IF(RES_hh_emi_in!P4=0,0,1000000*RES_hh_emi_in!P4/RES_hh_num_in!P4)</f>
        <v>2056.5702668211311</v>
      </c>
      <c r="Q4" s="69">
        <f>IF(RES_hh_emi_in!Q4=0,0,1000000*RES_hh_emi_in!Q4/RES_hh_num_in!Q4)</f>
        <v>1979.8479332640982</v>
      </c>
      <c r="R4" s="69">
        <f>IF(RES_hh_emi_in!R4=0,0,1000000*RES_hh_emi_in!R4/RES_hh_num_in!R4)</f>
        <v>1930.306024141855</v>
      </c>
      <c r="S4" s="69">
        <f>IF(RES_hh_emi_in!S4=0,0,1000000*RES_hh_emi_in!S4/RES_hh_num_in!S4)</f>
        <v>1699.6574527094776</v>
      </c>
      <c r="T4" s="69">
        <f>IF(RES_hh_emi_in!T4=0,0,1000000*RES_hh_emi_in!T4/RES_hh_num_in!T4)</f>
        <v>1702.6503152909679</v>
      </c>
      <c r="U4" s="69">
        <f>IF(RES_hh_emi_in!U4=0,0,1000000*RES_hh_emi_in!U4/RES_hh_num_in!U4)</f>
        <v>1550.4215965512312</v>
      </c>
      <c r="V4" s="69">
        <f>IF(RES_hh_emi_in!V4=0,0,1000000*RES_hh_emi_in!V4/RES_hh_num_in!V4)</f>
        <v>1598.3345656794215</v>
      </c>
      <c r="W4" s="69">
        <f>IF(RES_hh_emi_in!W4=0,0,1000000*RES_hh_emi_in!W4/RES_hh_num_in!W4)</f>
        <v>1139.3691267848458</v>
      </c>
      <c r="X4" s="69">
        <f>IF(RES_hh_emi_in!X4=0,0,1000000*RES_hh_emi_in!X4/RES_hh_num_in!X4)</f>
        <v>726.14807421438229</v>
      </c>
      <c r="Y4" s="69">
        <f>IF(RES_hh_emi_in!Y4=0,0,1000000*RES_hh_emi_in!Y4/RES_hh_num_in!Y4)</f>
        <v>535.78968601224074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5573.9913940087863</v>
      </c>
      <c r="D5" s="72">
        <f>IF(RES_hh_emi_in!D5=0,0,1000000*RES_hh_emi_in!D5/RES_hh_num_in!D5)</f>
        <v>5651.1784078416695</v>
      </c>
      <c r="E5" s="72">
        <f>IF(RES_hh_emi_in!E5=0,0,1000000*RES_hh_emi_in!E5/RES_hh_num_in!E5)</f>
        <v>5623.5629313692571</v>
      </c>
      <c r="F5" s="72">
        <f>IF(RES_hh_emi_in!F5=0,0,1000000*RES_hh_emi_in!F5/RES_hh_num_in!F5)</f>
        <v>5901.2972995644923</v>
      </c>
      <c r="G5" s="72">
        <f>IF(RES_hh_emi_in!G5=0,0,1000000*RES_hh_emi_in!G5/RES_hh_num_in!G5)</f>
        <v>6114.7948828644039</v>
      </c>
      <c r="H5" s="72">
        <f>IF(RES_hh_emi_in!H5=0,0,1000000*RES_hh_emi_in!H5/RES_hh_num_in!H5)</f>
        <v>5854.4501415666227</v>
      </c>
      <c r="I5" s="72">
        <f>IF(RES_hh_emi_in!I5=0,0,1000000*RES_hh_emi_in!I5/RES_hh_num_in!I5)</f>
        <v>5371.7306988383507</v>
      </c>
      <c r="J5" s="72">
        <f>IF(RES_hh_emi_in!J5=0,0,1000000*RES_hh_emi_in!J5/RES_hh_num_in!J5)</f>
        <v>5609.2230779264019</v>
      </c>
      <c r="K5" s="72">
        <f>IF(RES_hh_emi_in!K5=0,0,1000000*RES_hh_emi_in!K5/RES_hh_num_in!K5)</f>
        <v>5512.4936681298168</v>
      </c>
      <c r="L5" s="72">
        <f>IF(RES_hh_emi_in!L5=0,0,1000000*RES_hh_emi_in!L5/RES_hh_num_in!L5)</f>
        <v>5027.2752606882968</v>
      </c>
      <c r="M5" s="72">
        <f>IF(RES_hh_emi_in!M5=0,0,1000000*RES_hh_emi_in!M5/RES_hh_num_in!M5)</f>
        <v>4324.4254340697671</v>
      </c>
      <c r="N5" s="72">
        <f>IF(RES_hh_emi_in!N5=0,0,1000000*RES_hh_emi_in!N5/RES_hh_num_in!N5)</f>
        <v>4004.3548596558871</v>
      </c>
      <c r="O5" s="72">
        <f>IF(RES_hh_emi_in!O5=0,0,1000000*RES_hh_emi_in!O5/RES_hh_num_in!O5)</f>
        <v>3942.9290193455736</v>
      </c>
      <c r="P5" s="72">
        <f>IF(RES_hh_emi_in!P5=0,0,1000000*RES_hh_emi_in!P5/RES_hh_num_in!P5)</f>
        <v>3316.2957245322045</v>
      </c>
      <c r="Q5" s="72">
        <f>IF(RES_hh_emi_in!Q5=0,0,1000000*RES_hh_emi_in!Q5/RES_hh_num_in!Q5)</f>
        <v>3313.6466726114686</v>
      </c>
      <c r="R5" s="72">
        <f>IF(RES_hh_emi_in!R5=0,0,1000000*RES_hh_emi_in!R5/RES_hh_num_in!R5)</f>
        <v>3301.3438505106146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2440.1169924671699</v>
      </c>
      <c r="V5" s="72">
        <f>IF(RES_hh_emi_in!V5=0,0,1000000*RES_hh_emi_in!V5/RES_hh_num_in!V5)</f>
        <v>2445.3041646411612</v>
      </c>
      <c r="W5" s="72">
        <f>IF(RES_hh_emi_in!W5=0,0,1000000*RES_hh_emi_in!W5/RES_hh_num_in!W5)</f>
        <v>2008.6544580919999</v>
      </c>
      <c r="X5" s="72">
        <f>IF(RES_hh_emi_in!X5=0,0,1000000*RES_hh_emi_in!X5/RES_hh_num_in!X5)</f>
        <v>1360.8671983073514</v>
      </c>
      <c r="Y5" s="72">
        <f>IF(RES_hh_emi_in!Y5=0,0,1000000*RES_hh_emi_in!Y5/RES_hh_num_in!Y5)</f>
        <v>835.19376223358495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4290.8751189152035</v>
      </c>
      <c r="D6" s="72">
        <f>IF(RES_hh_emi_in!D6=0,0,1000000*RES_hh_emi_in!D6/RES_hh_num_in!D6)</f>
        <v>4143.5417891993711</v>
      </c>
      <c r="E6" s="72">
        <f>IF(RES_hh_emi_in!E6=0,0,1000000*RES_hh_emi_in!E6/RES_hh_num_in!E6)</f>
        <v>4116.0564068249068</v>
      </c>
      <c r="F6" s="72">
        <f>IF(RES_hh_emi_in!F6=0,0,1000000*RES_hh_emi_in!F6/RES_hh_num_in!F6)</f>
        <v>4128.8759952460077</v>
      </c>
      <c r="G6" s="72">
        <f>IF(RES_hh_emi_in!G6=0,0,1000000*RES_hh_emi_in!G6/RES_hh_num_in!G6)</f>
        <v>4522.3459301839184</v>
      </c>
      <c r="H6" s="72">
        <f>IF(RES_hh_emi_in!H6=0,0,1000000*RES_hh_emi_in!H6/RES_hh_num_in!H6)</f>
        <v>4314.8681723956934</v>
      </c>
      <c r="I6" s="72">
        <f>IF(RES_hh_emi_in!I6=0,0,1000000*RES_hh_emi_in!I6/RES_hh_num_in!I6)</f>
        <v>4232.7965591911707</v>
      </c>
      <c r="J6" s="72">
        <f>IF(RES_hh_emi_in!J6=0,0,1000000*RES_hh_emi_in!J6/RES_hh_num_in!J6)</f>
        <v>3797.2134796835135</v>
      </c>
      <c r="K6" s="72">
        <f>IF(RES_hh_emi_in!K6=0,0,1000000*RES_hh_emi_in!K6/RES_hh_num_in!K6)</f>
        <v>2681.3981928486587</v>
      </c>
      <c r="L6" s="72">
        <f>IF(RES_hh_emi_in!L6=0,0,1000000*RES_hh_emi_in!L6/RES_hh_num_in!L6)</f>
        <v>3533.9037306031091</v>
      </c>
      <c r="M6" s="72">
        <f>IF(RES_hh_emi_in!M6=0,0,1000000*RES_hh_emi_in!M6/RES_hh_num_in!M6)</f>
        <v>2975.9449785655374</v>
      </c>
      <c r="N6" s="72">
        <f>IF(RES_hh_emi_in!N6=0,0,1000000*RES_hh_emi_in!N6/RES_hh_num_in!N6)</f>
        <v>2562.4576447895329</v>
      </c>
      <c r="O6" s="72">
        <f>IF(RES_hh_emi_in!O6=0,0,1000000*RES_hh_emi_in!O6/RES_hh_num_in!O6)</f>
        <v>2687.2612913132675</v>
      </c>
      <c r="P6" s="72">
        <f>IF(RES_hh_emi_in!P6=0,0,1000000*RES_hh_emi_in!P6/RES_hh_num_in!P6)</f>
        <v>2023.82366593854</v>
      </c>
      <c r="Q6" s="72">
        <f>IF(RES_hh_emi_in!Q6=0,0,1000000*RES_hh_emi_in!Q6/RES_hh_num_in!Q6)</f>
        <v>1825.4929343290919</v>
      </c>
      <c r="R6" s="72">
        <f>IF(RES_hh_emi_in!R6=0,0,1000000*RES_hh_emi_in!R6/RES_hh_num_in!R6)</f>
        <v>2103.7365213045455</v>
      </c>
      <c r="S6" s="72">
        <f>IF(RES_hh_emi_in!S6=0,0,1000000*RES_hh_emi_in!S6/RES_hh_num_in!S6)</f>
        <v>1843.2263878208162</v>
      </c>
      <c r="T6" s="72">
        <f>IF(RES_hh_emi_in!T6=0,0,1000000*RES_hh_emi_in!T6/RES_hh_num_in!T6)</f>
        <v>1932.542267046533</v>
      </c>
      <c r="U6" s="72">
        <f>IF(RES_hh_emi_in!U6=0,0,1000000*RES_hh_emi_in!U6/RES_hh_num_in!U6)</f>
        <v>1691.0954405314069</v>
      </c>
      <c r="V6" s="72">
        <f>IF(RES_hh_emi_in!V6=0,0,1000000*RES_hh_emi_in!V6/RES_hh_num_in!V6)</f>
        <v>1749.1230932022677</v>
      </c>
      <c r="W6" s="72">
        <f>IF(RES_hh_emi_in!W6=0,0,1000000*RES_hh_emi_in!W6/RES_hh_num_in!W6)</f>
        <v>1274.0817710075974</v>
      </c>
      <c r="X6" s="72">
        <f>IF(RES_hh_emi_in!X6=0,0,1000000*RES_hh_emi_in!X6/RES_hh_num_in!X6)</f>
        <v>906.94275945501158</v>
      </c>
      <c r="Y6" s="72">
        <f>IF(RES_hh_emi_in!Y6=0,0,1000000*RES_hh_emi_in!Y6/RES_hh_num_in!Y6)</f>
        <v>642.23966275640612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5338.6333466377082</v>
      </c>
      <c r="D7" s="72">
        <f>IF(RES_hh_emi_in!D7=0,0,1000000*RES_hh_emi_in!D7/RES_hh_num_in!D7)</f>
        <v>5108.0239941613572</v>
      </c>
      <c r="E7" s="72">
        <f>IF(RES_hh_emi_in!E7=0,0,1000000*RES_hh_emi_in!E7/RES_hh_num_in!E7)</f>
        <v>5259.0425095956671</v>
      </c>
      <c r="F7" s="72">
        <f>IF(RES_hh_emi_in!F7=0,0,1000000*RES_hh_emi_in!F7/RES_hh_num_in!F7)</f>
        <v>5209.8252830997453</v>
      </c>
      <c r="G7" s="72">
        <f>IF(RES_hh_emi_in!G7=0,0,1000000*RES_hh_emi_in!G7/RES_hh_num_in!G7)</f>
        <v>5410.0153770246825</v>
      </c>
      <c r="H7" s="72">
        <f>IF(RES_hh_emi_in!H7=0,0,1000000*RES_hh_emi_in!H7/RES_hh_num_in!H7)</f>
        <v>5124.5316813756272</v>
      </c>
      <c r="I7" s="72">
        <f>IF(RES_hh_emi_in!I7=0,0,1000000*RES_hh_emi_in!I7/RES_hh_num_in!I7)</f>
        <v>4802.8129369065555</v>
      </c>
      <c r="J7" s="72">
        <f>IF(RES_hh_emi_in!J7=0,0,1000000*RES_hh_emi_in!J7/RES_hh_num_in!J7)</f>
        <v>5015.2582625881832</v>
      </c>
      <c r="K7" s="72">
        <f>IF(RES_hh_emi_in!K7=0,0,1000000*RES_hh_emi_in!K7/RES_hh_num_in!K7)</f>
        <v>4505.5718115822292</v>
      </c>
      <c r="L7" s="72">
        <f>IF(RES_hh_emi_in!L7=0,0,1000000*RES_hh_emi_in!L7/RES_hh_num_in!L7)</f>
        <v>4579.1316233115831</v>
      </c>
      <c r="M7" s="72">
        <f>IF(RES_hh_emi_in!M7=0,0,1000000*RES_hh_emi_in!M7/RES_hh_num_in!M7)</f>
        <v>3861.7138244510597</v>
      </c>
      <c r="N7" s="72">
        <f>IF(RES_hh_emi_in!N7=0,0,1000000*RES_hh_emi_in!N7/RES_hh_num_in!N7)</f>
        <v>3256.7736135200885</v>
      </c>
      <c r="O7" s="72">
        <f>IF(RES_hh_emi_in!O7=0,0,1000000*RES_hh_emi_in!O7/RES_hh_num_in!O7)</f>
        <v>2910.9127521751934</v>
      </c>
      <c r="P7" s="72">
        <f>IF(RES_hh_emi_in!P7=0,0,1000000*RES_hh_emi_in!P7/RES_hh_num_in!P7)</f>
        <v>2312.6810657749124</v>
      </c>
      <c r="Q7" s="72">
        <f>IF(RES_hh_emi_in!Q7=0,0,1000000*RES_hh_emi_in!Q7/RES_hh_num_in!Q7)</f>
        <v>2382.2946329769775</v>
      </c>
      <c r="R7" s="72">
        <f>IF(RES_hh_emi_in!R7=0,0,1000000*RES_hh_emi_in!R7/RES_hh_num_in!R7)</f>
        <v>2380.870766758278</v>
      </c>
      <c r="S7" s="72">
        <f>IF(RES_hh_emi_in!S7=0,0,1000000*RES_hh_emi_in!S7/RES_hh_num_in!S7)</f>
        <v>2180.9052638284511</v>
      </c>
      <c r="T7" s="72">
        <f>IF(RES_hh_emi_in!T7=0,0,1000000*RES_hh_emi_in!T7/RES_hh_num_in!T7)</f>
        <v>2240.8451948142738</v>
      </c>
      <c r="U7" s="72">
        <f>IF(RES_hh_emi_in!U7=0,0,1000000*RES_hh_emi_in!U7/RES_hh_num_in!U7)</f>
        <v>2036.8649664302093</v>
      </c>
      <c r="V7" s="72">
        <f>IF(RES_hh_emi_in!V7=0,0,1000000*RES_hh_emi_in!V7/RES_hh_num_in!V7)</f>
        <v>2163.2669409027376</v>
      </c>
      <c r="W7" s="72">
        <f>IF(RES_hh_emi_in!W7=0,0,1000000*RES_hh_emi_in!W7/RES_hh_num_in!W7)</f>
        <v>1701.3273319003372</v>
      </c>
      <c r="X7" s="72">
        <f>IF(RES_hh_emi_in!X7=0,0,1000000*RES_hh_emi_in!X7/RES_hh_num_in!X7)</f>
        <v>1135.5957238014398</v>
      </c>
      <c r="Y7" s="72">
        <f>IF(RES_hh_emi_in!Y7=0,0,1000000*RES_hh_emi_in!Y7/RES_hh_num_in!Y7)</f>
        <v>731.41090012821246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3696.7996683421229</v>
      </c>
      <c r="D8" s="72">
        <f>IF(RES_hh_emi_in!D8=0,0,1000000*RES_hh_emi_in!D8/RES_hh_num_in!D8)</f>
        <v>3408.9551534209859</v>
      </c>
      <c r="E8" s="72">
        <f>IF(RES_hh_emi_in!E8=0,0,1000000*RES_hh_emi_in!E8/RES_hh_num_in!E8)</f>
        <v>3639.8526177573522</v>
      </c>
      <c r="F8" s="72">
        <f>IF(RES_hh_emi_in!F8=0,0,1000000*RES_hh_emi_in!F8/RES_hh_num_in!F8)</f>
        <v>3787.3904769090673</v>
      </c>
      <c r="G8" s="72">
        <f>IF(RES_hh_emi_in!G8=0,0,1000000*RES_hh_emi_in!G8/RES_hh_num_in!G8)</f>
        <v>3696.926657683382</v>
      </c>
      <c r="H8" s="72">
        <f>IF(RES_hh_emi_in!H8=0,0,1000000*RES_hh_emi_in!H8/RES_hh_num_in!H8)</f>
        <v>3680.0759239044937</v>
      </c>
      <c r="I8" s="72">
        <f>IF(RES_hh_emi_in!I8=0,0,1000000*RES_hh_emi_in!I8/RES_hh_num_in!I8)</f>
        <v>3291.6098178862167</v>
      </c>
      <c r="J8" s="72">
        <f>IF(RES_hh_emi_in!J8=0,0,1000000*RES_hh_emi_in!J8/RES_hh_num_in!J8)</f>
        <v>3549.9906852088498</v>
      </c>
      <c r="K8" s="72">
        <f>IF(RES_hh_emi_in!K8=0,0,1000000*RES_hh_emi_in!K8/RES_hh_num_in!K8)</f>
        <v>3174.9060722478544</v>
      </c>
      <c r="L8" s="72">
        <f>IF(RES_hh_emi_in!L8=0,0,1000000*RES_hh_emi_in!L8/RES_hh_num_in!L8)</f>
        <v>3365.7707280612531</v>
      </c>
      <c r="M8" s="72">
        <f>IF(RES_hh_emi_in!M8=0,0,1000000*RES_hh_emi_in!M8/RES_hh_num_in!M8)</f>
        <v>2490.5675582345602</v>
      </c>
      <c r="N8" s="72">
        <f>IF(RES_hh_emi_in!N8=0,0,1000000*RES_hh_emi_in!N8/RES_hh_num_in!N8)</f>
        <v>2344.0980849281832</v>
      </c>
      <c r="O8" s="72">
        <f>IF(RES_hh_emi_in!O8=0,0,1000000*RES_hh_emi_in!O8/RES_hh_num_in!O8)</f>
        <v>2153.3654288381549</v>
      </c>
      <c r="P8" s="72">
        <f>IF(RES_hh_emi_in!P8=0,0,1000000*RES_hh_emi_in!P8/RES_hh_num_in!P8)</f>
        <v>1685.0075795817852</v>
      </c>
      <c r="Q8" s="72">
        <f>IF(RES_hh_emi_in!Q8=0,0,1000000*RES_hh_emi_in!Q8/RES_hh_num_in!Q8)</f>
        <v>1642.3216976494311</v>
      </c>
      <c r="R8" s="72">
        <f>IF(RES_hh_emi_in!R8=0,0,1000000*RES_hh_emi_in!R8/RES_hh_num_in!R8)</f>
        <v>1587.848019892258</v>
      </c>
      <c r="S8" s="72">
        <f>IF(RES_hh_emi_in!S8=0,0,1000000*RES_hh_emi_in!S8/RES_hh_num_in!S8)</f>
        <v>1457.659368556474</v>
      </c>
      <c r="T8" s="72">
        <f>IF(RES_hh_emi_in!T8=0,0,1000000*RES_hh_emi_in!T8/RES_hh_num_in!T8)</f>
        <v>1514.0446442457931</v>
      </c>
      <c r="U8" s="72">
        <f>IF(RES_hh_emi_in!U8=0,0,1000000*RES_hh_emi_in!U8/RES_hh_num_in!U8)</f>
        <v>1383.9185713737209</v>
      </c>
      <c r="V8" s="72">
        <f>IF(RES_hh_emi_in!V8=0,0,1000000*RES_hh_emi_in!V8/RES_hh_num_in!V8)</f>
        <v>1296.3283515228675</v>
      </c>
      <c r="W8" s="72">
        <f>IF(RES_hh_emi_in!W8=0,0,1000000*RES_hh_emi_in!W8/RES_hh_num_in!W8)</f>
        <v>1093.4688963312121</v>
      </c>
      <c r="X8" s="72">
        <f>IF(RES_hh_emi_in!X8=0,0,1000000*RES_hh_emi_in!X8/RES_hh_num_in!X8)</f>
        <v>775.18591111149669</v>
      </c>
      <c r="Y8" s="72">
        <f>IF(RES_hh_emi_in!Y8=0,0,1000000*RES_hh_emi_in!Y8/RES_hh_num_in!Y8)</f>
        <v>462.67283587376136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615.76181881304456</v>
      </c>
      <c r="D17" s="69">
        <f>IF(RES_hh_emi_in!D17=0,0,1000000*RES_hh_emi_in!D17/RES_hh_num_in!D17)</f>
        <v>591.94763988511374</v>
      </c>
      <c r="E17" s="69">
        <f>IF(RES_hh_emi_in!E17=0,0,1000000*RES_hh_emi_in!E17/RES_hh_num_in!E17)</f>
        <v>535.48367467201274</v>
      </c>
      <c r="F17" s="69">
        <f>IF(RES_hh_emi_in!F17=0,0,1000000*RES_hh_emi_in!F17/RES_hh_num_in!F17)</f>
        <v>450.5578477754301</v>
      </c>
      <c r="G17" s="69">
        <f>IF(RES_hh_emi_in!G17=0,0,1000000*RES_hh_emi_in!G17/RES_hh_num_in!G17)</f>
        <v>461.38086624293379</v>
      </c>
      <c r="H17" s="69">
        <f>IF(RES_hh_emi_in!H17=0,0,1000000*RES_hh_emi_in!H17/RES_hh_num_in!H17)</f>
        <v>366.27969139358049</v>
      </c>
      <c r="I17" s="69">
        <f>IF(RES_hh_emi_in!I17=0,0,1000000*RES_hh_emi_in!I17/RES_hh_num_in!I17)</f>
        <v>525.80897870776857</v>
      </c>
      <c r="J17" s="69">
        <f>IF(RES_hh_emi_in!J17=0,0,1000000*RES_hh_emi_in!J17/RES_hh_num_in!J17)</f>
        <v>589.06477315496193</v>
      </c>
      <c r="K17" s="69">
        <f>IF(RES_hh_emi_in!K17=0,0,1000000*RES_hh_emi_in!K17/RES_hh_num_in!K17)</f>
        <v>545.14126599782708</v>
      </c>
      <c r="L17" s="69">
        <f>IF(RES_hh_emi_in!L17=0,0,1000000*RES_hh_emi_in!L17/RES_hh_num_in!L17)</f>
        <v>530.48546913473206</v>
      </c>
      <c r="M17" s="69">
        <f>IF(RES_hh_emi_in!M17=0,0,1000000*RES_hh_emi_in!M17/RES_hh_num_in!M17)</f>
        <v>401.76358836735733</v>
      </c>
      <c r="N17" s="69">
        <f>IF(RES_hh_emi_in!N17=0,0,1000000*RES_hh_emi_in!N17/RES_hh_num_in!N17)</f>
        <v>428.75375788756901</v>
      </c>
      <c r="O17" s="69">
        <f>IF(RES_hh_emi_in!O17=0,0,1000000*RES_hh_emi_in!O17/RES_hh_num_in!O17)</f>
        <v>416.77219566867586</v>
      </c>
      <c r="P17" s="69">
        <f>IF(RES_hh_emi_in!P17=0,0,1000000*RES_hh_emi_in!P17/RES_hh_num_in!P17)</f>
        <v>375.35020633400171</v>
      </c>
      <c r="Q17" s="69">
        <f>IF(RES_hh_emi_in!Q17=0,0,1000000*RES_hh_emi_in!Q17/RES_hh_num_in!Q17)</f>
        <v>504.4458774065717</v>
      </c>
      <c r="R17" s="69">
        <f>IF(RES_hh_emi_in!R17=0,0,1000000*RES_hh_emi_in!R17/RES_hh_num_in!R17)</f>
        <v>537.34599058657909</v>
      </c>
      <c r="S17" s="69">
        <f>IF(RES_hh_emi_in!S17=0,0,1000000*RES_hh_emi_in!S17/RES_hh_num_in!S17)</f>
        <v>520.394729848407</v>
      </c>
      <c r="T17" s="69">
        <f>IF(RES_hh_emi_in!T17=0,0,1000000*RES_hh_emi_in!T17/RES_hh_num_in!T17)</f>
        <v>510.84657187456429</v>
      </c>
      <c r="U17" s="69">
        <f>IF(RES_hh_emi_in!U17=0,0,1000000*RES_hh_emi_in!U17/RES_hh_num_in!U17)</f>
        <v>491.46435291029411</v>
      </c>
      <c r="V17" s="69">
        <f>IF(RES_hh_emi_in!V17=0,0,1000000*RES_hh_emi_in!V17/RES_hh_num_in!V17)</f>
        <v>494.82428492699631</v>
      </c>
      <c r="W17" s="69">
        <f>IF(RES_hh_emi_in!W17=0,0,1000000*RES_hh_emi_in!W17/RES_hh_num_in!W17)</f>
        <v>405.4984197999147</v>
      </c>
      <c r="X17" s="69">
        <f>IF(RES_hh_emi_in!X17=0,0,1000000*RES_hh_emi_in!X17/RES_hh_num_in!X17)</f>
        <v>374.37426262982774</v>
      </c>
      <c r="Y17" s="69">
        <f>IF(RES_hh_emi_in!Y17=0,0,1000000*RES_hh_emi_in!Y17/RES_hh_num_in!Y17)</f>
        <v>382.70349260247934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1020.2900220024325</v>
      </c>
      <c r="D18" s="72">
        <f>IF(RES_hh_emi_in!D18=0,0,1000000*RES_hh_emi_in!D18/RES_hh_num_in!D18)</f>
        <v>1055.2895325509046</v>
      </c>
      <c r="E18" s="72">
        <f>IF(RES_hh_emi_in!E18=0,0,1000000*RES_hh_emi_in!E18/RES_hh_num_in!E18)</f>
        <v>950.87003381507316</v>
      </c>
      <c r="F18" s="72">
        <f>IF(RES_hh_emi_in!F18=0,0,1000000*RES_hh_emi_in!F18/RES_hh_num_in!F18)</f>
        <v>990.20418257110452</v>
      </c>
      <c r="G18" s="72">
        <f>IF(RES_hh_emi_in!G18=0,0,1000000*RES_hh_emi_in!G18/RES_hh_num_in!G18)</f>
        <v>946.48177495796176</v>
      </c>
      <c r="H18" s="72">
        <f>IF(RES_hh_emi_in!H18=0,0,1000000*RES_hh_emi_in!H18/RES_hh_num_in!H18)</f>
        <v>894.89298989442318</v>
      </c>
      <c r="I18" s="72">
        <f>IF(RES_hh_emi_in!I18=0,0,1000000*RES_hh_emi_in!I18/RES_hh_num_in!I18)</f>
        <v>886.61912752598187</v>
      </c>
      <c r="J18" s="72">
        <f>IF(RES_hh_emi_in!J18=0,0,1000000*RES_hh_emi_in!J18/RES_hh_num_in!J18)</f>
        <v>907.58488085866099</v>
      </c>
      <c r="K18" s="72">
        <f>IF(RES_hh_emi_in!K18=0,0,1000000*RES_hh_emi_in!K18/RES_hh_num_in!K18)</f>
        <v>1040.1570347034099</v>
      </c>
      <c r="L18" s="72">
        <f>IF(RES_hh_emi_in!L18=0,0,1000000*RES_hh_emi_in!L18/RES_hh_num_in!L18)</f>
        <v>913.05869465089791</v>
      </c>
      <c r="M18" s="72">
        <f>IF(RES_hh_emi_in!M18=0,0,1000000*RES_hh_emi_in!M18/RES_hh_num_in!M18)</f>
        <v>935.56869686743005</v>
      </c>
      <c r="N18" s="72">
        <f>IF(RES_hh_emi_in!N18=0,0,1000000*RES_hh_emi_in!N18/RES_hh_num_in!N18)</f>
        <v>943.26586006706009</v>
      </c>
      <c r="O18" s="72">
        <f>IF(RES_hh_emi_in!O18=0,0,1000000*RES_hh_emi_in!O18/RES_hh_num_in!O18)</f>
        <v>942.43924321108182</v>
      </c>
      <c r="P18" s="72">
        <f>IF(RES_hh_emi_in!P18=0,0,1000000*RES_hh_emi_in!P18/RES_hh_num_in!P18)</f>
        <v>925.41782686578517</v>
      </c>
      <c r="Q18" s="72">
        <f>IF(RES_hh_emi_in!Q18=0,0,1000000*RES_hh_emi_in!Q18/RES_hh_num_in!Q18)</f>
        <v>903.10804849418855</v>
      </c>
      <c r="R18" s="72">
        <f>IF(RES_hh_emi_in!R18=0,0,1000000*RES_hh_emi_in!R18/RES_hh_num_in!R18)</f>
        <v>937.33977202174628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865.27807405895544</v>
      </c>
      <c r="V18" s="72">
        <f>IF(RES_hh_emi_in!V18=0,0,1000000*RES_hh_emi_in!V18/RES_hh_num_in!V18)</f>
        <v>919.4775229441716</v>
      </c>
      <c r="W18" s="72">
        <f>IF(RES_hh_emi_in!W18=0,0,1000000*RES_hh_emi_in!W18/RES_hh_num_in!W18)</f>
        <v>879.88287708764892</v>
      </c>
      <c r="X18" s="72">
        <f>IF(RES_hh_emi_in!X18=0,0,1000000*RES_hh_emi_in!X18/RES_hh_num_in!X18)</f>
        <v>822.09307553772851</v>
      </c>
      <c r="Y18" s="72">
        <f>IF(RES_hh_emi_in!Y18=0,0,1000000*RES_hh_emi_in!Y18/RES_hh_num_in!Y18)</f>
        <v>721.67217076807412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726.74817365603224</v>
      </c>
      <c r="D19" s="72">
        <f>IF(RES_hh_emi_in!D19=0,0,1000000*RES_hh_emi_in!D19/RES_hh_num_in!D19)</f>
        <v>704.26059839599668</v>
      </c>
      <c r="E19" s="72">
        <f>IF(RES_hh_emi_in!E19=0,0,1000000*RES_hh_emi_in!E19/RES_hh_num_in!E19)</f>
        <v>679.43021748338583</v>
      </c>
      <c r="F19" s="72">
        <f>IF(RES_hh_emi_in!F19=0,0,1000000*RES_hh_emi_in!F19/RES_hh_num_in!F19)</f>
        <v>663.20946092174427</v>
      </c>
      <c r="G19" s="72">
        <f>IF(RES_hh_emi_in!G19=0,0,1000000*RES_hh_emi_in!G19/RES_hh_num_in!G19)</f>
        <v>647.00677144965982</v>
      </c>
      <c r="H19" s="72">
        <f>IF(RES_hh_emi_in!H19=0,0,1000000*RES_hh_emi_in!H19/RES_hh_num_in!H19)</f>
        <v>635.4623827102638</v>
      </c>
      <c r="I19" s="72">
        <f>IF(RES_hh_emi_in!I19=0,0,1000000*RES_hh_emi_in!I19/RES_hh_num_in!I19)</f>
        <v>637.5281133808553</v>
      </c>
      <c r="J19" s="72">
        <f>IF(RES_hh_emi_in!J19=0,0,1000000*RES_hh_emi_in!J19/RES_hh_num_in!J19)</f>
        <v>631.63897209677577</v>
      </c>
      <c r="K19" s="72">
        <f>IF(RES_hh_emi_in!K19=0,0,1000000*RES_hh_emi_in!K19/RES_hh_num_in!K19)</f>
        <v>632.70303394652672</v>
      </c>
      <c r="L19" s="72">
        <f>IF(RES_hh_emi_in!L19=0,0,1000000*RES_hh_emi_in!L19/RES_hh_num_in!L19)</f>
        <v>631.76108280216056</v>
      </c>
      <c r="M19" s="72">
        <f>IF(RES_hh_emi_in!M19=0,0,1000000*RES_hh_emi_in!M19/RES_hh_num_in!M19)</f>
        <v>662.39080501711271</v>
      </c>
      <c r="N19" s="72">
        <f>IF(RES_hh_emi_in!N19=0,0,1000000*RES_hh_emi_in!N19/RES_hh_num_in!N19)</f>
        <v>602.41686520026371</v>
      </c>
      <c r="O19" s="72">
        <f>IF(RES_hh_emi_in!O19=0,0,1000000*RES_hh_emi_in!O19/RES_hh_num_in!O19)</f>
        <v>644.02794551126726</v>
      </c>
      <c r="P19" s="72">
        <f>IF(RES_hh_emi_in!P19=0,0,1000000*RES_hh_emi_in!P19/RES_hh_num_in!P19)</f>
        <v>568.91964551307933</v>
      </c>
      <c r="Q19" s="72">
        <f>IF(RES_hh_emi_in!Q19=0,0,1000000*RES_hh_emi_in!Q19/RES_hh_num_in!Q19)</f>
        <v>498.30766085047003</v>
      </c>
      <c r="R19" s="72">
        <f>IF(RES_hh_emi_in!R19=0,0,1000000*RES_hh_emi_in!R19/RES_hh_num_in!R19)</f>
        <v>584.67620346744229</v>
      </c>
      <c r="S19" s="72">
        <f>IF(RES_hh_emi_in!S19=0,0,1000000*RES_hh_emi_in!S19/RES_hh_num_in!S19)</f>
        <v>576.6173231856452</v>
      </c>
      <c r="T19" s="72">
        <f>IF(RES_hh_emi_in!T19=0,0,1000000*RES_hh_emi_in!T19/RES_hh_num_in!T19)</f>
        <v>584.13736148429246</v>
      </c>
      <c r="U19" s="72">
        <f>IF(RES_hh_emi_in!U19=0,0,1000000*RES_hh_emi_in!U19/RES_hh_num_in!U19)</f>
        <v>553.42643960686257</v>
      </c>
      <c r="V19" s="72">
        <f>IF(RES_hh_emi_in!V19=0,0,1000000*RES_hh_emi_in!V19/RES_hh_num_in!V19)</f>
        <v>605.41259572363367</v>
      </c>
      <c r="W19" s="72">
        <f>IF(RES_hh_emi_in!W19=0,0,1000000*RES_hh_emi_in!W19/RES_hh_num_in!W19)</f>
        <v>514.58092412909343</v>
      </c>
      <c r="X19" s="72">
        <f>IF(RES_hh_emi_in!X19=0,0,1000000*RES_hh_emi_in!X19/RES_hh_num_in!X19)</f>
        <v>492.79196220604422</v>
      </c>
      <c r="Y19" s="72">
        <f>IF(RES_hh_emi_in!Y19=0,0,1000000*RES_hh_emi_in!Y19/RES_hh_num_in!Y19)</f>
        <v>501.06652949889872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956.21886553186789</v>
      </c>
      <c r="D20" s="72">
        <f>IF(RES_hh_emi_in!D20=0,0,1000000*RES_hh_emi_in!D20/RES_hh_num_in!D20)</f>
        <v>940.06964460677432</v>
      </c>
      <c r="E20" s="72">
        <f>IF(RES_hh_emi_in!E20=0,0,1000000*RES_hh_emi_in!E20/RES_hh_num_in!E20)</f>
        <v>882.24711951336269</v>
      </c>
      <c r="F20" s="72">
        <f>IF(RES_hh_emi_in!F20=0,0,1000000*RES_hh_emi_in!F20/RES_hh_num_in!F20)</f>
        <v>873.35762310436564</v>
      </c>
      <c r="G20" s="72">
        <f>IF(RES_hh_emi_in!G20=0,0,1000000*RES_hh_emi_in!G20/RES_hh_num_in!G20)</f>
        <v>839.78612614297447</v>
      </c>
      <c r="H20" s="72">
        <f>IF(RES_hh_emi_in!H20=0,0,1000000*RES_hh_emi_in!H20/RES_hh_num_in!H20)</f>
        <v>791.0249860478001</v>
      </c>
      <c r="I20" s="72">
        <f>IF(RES_hh_emi_in!I20=0,0,1000000*RES_hh_emi_in!I20/RES_hh_num_in!I20)</f>
        <v>803.01301486401974</v>
      </c>
      <c r="J20" s="72">
        <f>IF(RES_hh_emi_in!J20=0,0,1000000*RES_hh_emi_in!J20/RES_hh_num_in!J20)</f>
        <v>823.57724076038301</v>
      </c>
      <c r="K20" s="72">
        <f>IF(RES_hh_emi_in!K20=0,0,1000000*RES_hh_emi_in!K20/RES_hh_num_in!K20)</f>
        <v>832.08645213553928</v>
      </c>
      <c r="L20" s="72">
        <f>IF(RES_hh_emi_in!L20=0,0,1000000*RES_hh_emi_in!L20/RES_hh_num_in!L20)</f>
        <v>806.54118534720067</v>
      </c>
      <c r="M20" s="72">
        <f>IF(RES_hh_emi_in!M20=0,0,1000000*RES_hh_emi_in!M20/RES_hh_num_in!M20)</f>
        <v>840.19025770033227</v>
      </c>
      <c r="N20" s="72">
        <f>IF(RES_hh_emi_in!N20=0,0,1000000*RES_hh_emi_in!N20/RES_hh_num_in!N20)</f>
        <v>830.79468112870666</v>
      </c>
      <c r="O20" s="72">
        <f>IF(RES_hh_emi_in!O20=0,0,1000000*RES_hh_emi_in!O20/RES_hh_num_in!O20)</f>
        <v>758.12286154952642</v>
      </c>
      <c r="P20" s="72">
        <f>IF(RES_hh_emi_in!P20=0,0,1000000*RES_hh_emi_in!P20/RES_hh_num_in!P20)</f>
        <v>688.55118750911333</v>
      </c>
      <c r="Q20" s="72">
        <f>IF(RES_hh_emi_in!Q20=0,0,1000000*RES_hh_emi_in!Q20/RES_hh_num_in!Q20)</f>
        <v>684.0263368528415</v>
      </c>
      <c r="R20" s="72">
        <f>IF(RES_hh_emi_in!R20=0,0,1000000*RES_hh_emi_in!R20/RES_hh_num_in!R20)</f>
        <v>697.62460124306085</v>
      </c>
      <c r="S20" s="72">
        <f>IF(RES_hh_emi_in!S20=0,0,1000000*RES_hh_emi_in!S20/RES_hh_num_in!S20)</f>
        <v>706.0925060589575</v>
      </c>
      <c r="T20" s="72">
        <f>IF(RES_hh_emi_in!T20=0,0,1000000*RES_hh_emi_in!T20/RES_hh_num_in!T20)</f>
        <v>704.40191007092074</v>
      </c>
      <c r="U20" s="72">
        <f>IF(RES_hh_emi_in!U20=0,0,1000000*RES_hh_emi_in!U20/RES_hh_num_in!U20)</f>
        <v>683.53509403419264</v>
      </c>
      <c r="V20" s="72">
        <f>IF(RES_hh_emi_in!V20=0,0,1000000*RES_hh_emi_in!V20/RES_hh_num_in!V20)</f>
        <v>751.85020055871701</v>
      </c>
      <c r="W20" s="72">
        <f>IF(RES_hh_emi_in!W20=0,0,1000000*RES_hh_emi_in!W20/RES_hh_num_in!W20)</f>
        <v>691.96110442442512</v>
      </c>
      <c r="X20" s="72">
        <f>IF(RES_hh_emi_in!X20=0,0,1000000*RES_hh_emi_in!X20/RES_hh_num_in!X20)</f>
        <v>601.56434471449029</v>
      </c>
      <c r="Y20" s="72">
        <f>IF(RES_hh_emi_in!Y20=0,0,1000000*RES_hh_emi_in!Y20/RES_hh_num_in!Y20)</f>
        <v>580.17787376291938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657.38546348831073</v>
      </c>
      <c r="D21" s="72">
        <f>IF(RES_hh_emi_in!D21=0,0,1000000*RES_hh_emi_in!D21/RES_hh_num_in!D21)</f>
        <v>618.80573490665302</v>
      </c>
      <c r="E21" s="72">
        <f>IF(RES_hh_emi_in!E21=0,0,1000000*RES_hh_emi_in!E21/RES_hh_num_in!E21)</f>
        <v>598.6916245063727</v>
      </c>
      <c r="F21" s="72">
        <f>IF(RES_hh_emi_in!F21=0,0,1000000*RES_hh_emi_in!F21/RES_hh_num_in!F21)</f>
        <v>617.72579164569413</v>
      </c>
      <c r="G21" s="72">
        <f>IF(RES_hh_emi_in!G21=0,0,1000000*RES_hh_emi_in!G21/RES_hh_num_in!G21)</f>
        <v>555.62154988132795</v>
      </c>
      <c r="H21" s="72">
        <f>IF(RES_hh_emi_in!H21=0,0,1000000*RES_hh_emi_in!H21/RES_hh_num_in!H21)</f>
        <v>545.87172762155683</v>
      </c>
      <c r="I21" s="72">
        <f>IF(RES_hh_emi_in!I21=0,0,1000000*RES_hh_emi_in!I21/RES_hh_num_in!I21)</f>
        <v>526.26661861272021</v>
      </c>
      <c r="J21" s="72">
        <f>IF(RES_hh_emi_in!J21=0,0,1000000*RES_hh_emi_in!J21/RES_hh_num_in!J21)</f>
        <v>554.26148998240831</v>
      </c>
      <c r="K21" s="72">
        <f>IF(RES_hh_emi_in!K21=0,0,1000000*RES_hh_emi_in!K21/RES_hh_num_in!K21)</f>
        <v>548.07804423051755</v>
      </c>
      <c r="L21" s="72">
        <f>IF(RES_hh_emi_in!L21=0,0,1000000*RES_hh_emi_in!L21/RES_hh_num_in!L21)</f>
        <v>568.6651485954643</v>
      </c>
      <c r="M21" s="72">
        <f>IF(RES_hh_emi_in!M21=0,0,1000000*RES_hh_emi_in!M21/RES_hh_num_in!M21)</f>
        <v>516.27005938622733</v>
      </c>
      <c r="N21" s="72">
        <f>IF(RES_hh_emi_in!N21=0,0,1000000*RES_hh_emi_in!N21/RES_hh_num_in!N21)</f>
        <v>555.5130656780882</v>
      </c>
      <c r="O21" s="72">
        <f>IF(RES_hh_emi_in!O21=0,0,1000000*RES_hh_emi_in!O21/RES_hh_num_in!O21)</f>
        <v>529.45966303264527</v>
      </c>
      <c r="P21" s="72">
        <f>IF(RES_hh_emi_in!P21=0,0,1000000*RES_hh_emi_in!P21/RES_hh_num_in!P21)</f>
        <v>485.07429177436182</v>
      </c>
      <c r="Q21" s="72">
        <f>IF(RES_hh_emi_in!Q21=0,0,1000000*RES_hh_emi_in!Q21/RES_hh_num_in!Q21)</f>
        <v>465.94477317490305</v>
      </c>
      <c r="R21" s="72">
        <f>IF(RES_hh_emi_in!R21=0,0,1000000*RES_hh_emi_in!R21/RES_hh_num_in!R21)</f>
        <v>469.73770946093038</v>
      </c>
      <c r="S21" s="72">
        <f>IF(RES_hh_emi_in!S21=0,0,1000000*RES_hh_emi_in!S21/RES_hh_num_in!S21)</f>
        <v>481.83687984346449</v>
      </c>
      <c r="T21" s="72">
        <f>IF(RES_hh_emi_in!T21=0,0,1000000*RES_hh_emi_in!T21/RES_hh_num_in!T21)</f>
        <v>497.76769957660838</v>
      </c>
      <c r="U21" s="72">
        <f>IF(RES_hh_emi_in!U21=0,0,1000000*RES_hh_emi_in!U21/RES_hh_num_in!U21)</f>
        <v>495.93976970373342</v>
      </c>
      <c r="V21" s="72">
        <f>IF(RES_hh_emi_in!V21=0,0,1000000*RES_hh_emi_in!V21/RES_hh_num_in!V21)</f>
        <v>493.19660758248614</v>
      </c>
      <c r="W21" s="72">
        <f>IF(RES_hh_emi_in!W21=0,0,1000000*RES_hh_emi_in!W21/RES_hh_num_in!W21)</f>
        <v>483.34968545351666</v>
      </c>
      <c r="X21" s="72">
        <f>IF(RES_hh_emi_in!X21=0,0,1000000*RES_hh_emi_in!X21/RES_hh_num_in!X21)</f>
        <v>461.25027540077929</v>
      </c>
      <c r="Y21" s="72">
        <f>IF(RES_hh_emi_in!Y21=0,0,1000000*RES_hh_emi_in!Y21/RES_hh_num_in!Y21)</f>
        <v>406.06092715780517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14.379996548607664</v>
      </c>
      <c r="D27" s="69">
        <f>IF(RES_hh_emi_in!D27=0,0,1000000*RES_hh_emi_in!D27/RES_hh_num_in!D27)</f>
        <v>18.845134066444533</v>
      </c>
      <c r="E27" s="69">
        <f>IF(RES_hh_emi_in!E27=0,0,1000000*RES_hh_emi_in!E27/RES_hh_num_in!E27)</f>
        <v>21.159689298603979</v>
      </c>
      <c r="F27" s="69">
        <f>IF(RES_hh_emi_in!F27=0,0,1000000*RES_hh_emi_in!F27/RES_hh_num_in!F27)</f>
        <v>22.347047134464709</v>
      </c>
      <c r="G27" s="69">
        <f>IF(RES_hh_emi_in!G27=0,0,1000000*RES_hh_emi_in!G27/RES_hh_num_in!G27)</f>
        <v>13.816197401316073</v>
      </c>
      <c r="H27" s="69">
        <f>IF(RES_hh_emi_in!H27=0,0,1000000*RES_hh_emi_in!H27/RES_hh_num_in!H27)</f>
        <v>15.739825077995972</v>
      </c>
      <c r="I27" s="69">
        <f>IF(RES_hh_emi_in!I27=0,0,1000000*RES_hh_emi_in!I27/RES_hh_num_in!I27)</f>
        <v>12.803329482247472</v>
      </c>
      <c r="J27" s="69">
        <f>IF(RES_hh_emi_in!J27=0,0,1000000*RES_hh_emi_in!J27/RES_hh_num_in!J27)</f>
        <v>16.256666071368375</v>
      </c>
      <c r="K27" s="69">
        <f>IF(RES_hh_emi_in!K27=0,0,1000000*RES_hh_emi_in!K27/RES_hh_num_in!K27)</f>
        <v>13.212185143610506</v>
      </c>
      <c r="L27" s="69">
        <f>IF(RES_hh_emi_in!L27=0,0,1000000*RES_hh_emi_in!L27/RES_hh_num_in!L27)</f>
        <v>20.320079969330372</v>
      </c>
      <c r="M27" s="69">
        <f>IF(RES_hh_emi_in!M27=0,0,1000000*RES_hh_emi_in!M27/RES_hh_num_in!M27)</f>
        <v>20.213214817738589</v>
      </c>
      <c r="N27" s="69">
        <f>IF(RES_hh_emi_in!N27=0,0,1000000*RES_hh_emi_in!N27/RES_hh_num_in!N27)</f>
        <v>17.724637765206793</v>
      </c>
      <c r="O27" s="69">
        <f>IF(RES_hh_emi_in!O27=0,0,1000000*RES_hh_emi_in!O27/RES_hh_num_in!O27)</f>
        <v>18.240697973797786</v>
      </c>
      <c r="P27" s="69">
        <f>IF(RES_hh_emi_in!P27=0,0,1000000*RES_hh_emi_in!P27/RES_hh_num_in!P27)</f>
        <v>16.562706149623015</v>
      </c>
      <c r="Q27" s="69">
        <f>IF(RES_hh_emi_in!Q27=0,0,1000000*RES_hh_emi_in!Q27/RES_hh_num_in!Q27)</f>
        <v>15.552362874398298</v>
      </c>
      <c r="R27" s="69">
        <f>IF(RES_hh_emi_in!R27=0,0,1000000*RES_hh_emi_in!R27/RES_hh_num_in!R27)</f>
        <v>17.497249777384773</v>
      </c>
      <c r="S27" s="69">
        <f>IF(RES_hh_emi_in!S27=0,0,1000000*RES_hh_emi_in!S27/RES_hh_num_in!S27)</f>
        <v>18.692623160513417</v>
      </c>
      <c r="T27" s="69">
        <f>IF(RES_hh_emi_in!T27=0,0,1000000*RES_hh_emi_in!T27/RES_hh_num_in!T27)</f>
        <v>17.755165426376106</v>
      </c>
      <c r="U27" s="69">
        <f>IF(RES_hh_emi_in!U27=0,0,1000000*RES_hh_emi_in!U27/RES_hh_num_in!U27)</f>
        <v>15.228139063602839</v>
      </c>
      <c r="V27" s="69">
        <f>IF(RES_hh_emi_in!V27=0,0,1000000*RES_hh_emi_in!V27/RES_hh_num_in!V27)</f>
        <v>12.758334988703719</v>
      </c>
      <c r="W27" s="69">
        <f>IF(RES_hh_emi_in!W27=0,0,1000000*RES_hh_emi_in!W27/RES_hh_num_in!W27)</f>
        <v>16.484118908336303</v>
      </c>
      <c r="X27" s="69">
        <f>IF(RES_hh_emi_in!X27=0,0,1000000*RES_hh_emi_in!X27/RES_hh_num_in!X27)</f>
        <v>18.61567275680904</v>
      </c>
      <c r="Y27" s="69">
        <f>IF(RES_hh_emi_in!Y27=0,0,1000000*RES_hh_emi_in!Y27/RES_hh_num_in!Y27)</f>
        <v>11.616372128621665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134.21960731417502</v>
      </c>
      <c r="D29" s="72">
        <f>IF(RES_hh_emi_in!D29=0,0,1000000*RES_hh_emi_in!D29/RES_hh_num_in!D29)</f>
        <v>132.94241640167965</v>
      </c>
      <c r="E29" s="72">
        <f>IF(RES_hh_emi_in!E29=0,0,1000000*RES_hh_emi_in!E29/RES_hh_num_in!E29)</f>
        <v>132.67671208117233</v>
      </c>
      <c r="F29" s="72">
        <f>IF(RES_hh_emi_in!F29=0,0,1000000*RES_hh_emi_in!F29/RES_hh_num_in!F29)</f>
        <v>128.83830676630294</v>
      </c>
      <c r="G29" s="72">
        <f>IF(RES_hh_emi_in!G29=0,0,1000000*RES_hh_emi_in!G29/RES_hh_num_in!G29)</f>
        <v>129.26970232200151</v>
      </c>
      <c r="H29" s="72">
        <f>IF(RES_hh_emi_in!H29=0,0,1000000*RES_hh_emi_in!H29/RES_hh_num_in!H29)</f>
        <v>125.08947825411551</v>
      </c>
      <c r="I29" s="72">
        <f>IF(RES_hh_emi_in!I29=0,0,1000000*RES_hh_emi_in!I29/RES_hh_num_in!I29)</f>
        <v>125.53997371997623</v>
      </c>
      <c r="J29" s="72">
        <f>IF(RES_hh_emi_in!J29=0,0,1000000*RES_hh_emi_in!J29/RES_hh_num_in!J29)</f>
        <v>122.50377098847852</v>
      </c>
      <c r="K29" s="72">
        <f>IF(RES_hh_emi_in!K29=0,0,1000000*RES_hh_emi_in!K29/RES_hh_num_in!K29)</f>
        <v>117.80782495538203</v>
      </c>
      <c r="L29" s="72">
        <f>IF(RES_hh_emi_in!L29=0,0,1000000*RES_hh_emi_in!L29/RES_hh_num_in!L29)</f>
        <v>119.35771580814277</v>
      </c>
      <c r="M29" s="72">
        <f>IF(RES_hh_emi_in!M29=0,0,1000000*RES_hh_emi_in!M29/RES_hh_num_in!M29)</f>
        <v>119.9187380833344</v>
      </c>
      <c r="N29" s="72">
        <f>IF(RES_hh_emi_in!N29=0,0,1000000*RES_hh_emi_in!N29/RES_hh_num_in!N29)</f>
        <v>119.84583891167358</v>
      </c>
      <c r="O29" s="72">
        <f>IF(RES_hh_emi_in!O29=0,0,1000000*RES_hh_emi_in!O29/RES_hh_num_in!O29)</f>
        <v>121.1198512327429</v>
      </c>
      <c r="P29" s="72">
        <f>IF(RES_hh_emi_in!P29=0,0,1000000*RES_hh_emi_in!P29/RES_hh_num_in!P29)</f>
        <v>115.78583139031431</v>
      </c>
      <c r="Q29" s="72">
        <f>IF(RES_hh_emi_in!Q29=0,0,1000000*RES_hh_emi_in!Q29/RES_hh_num_in!Q29)</f>
        <v>108.77133168297226</v>
      </c>
      <c r="R29" s="72">
        <f>IF(RES_hh_emi_in!R29=0,0,1000000*RES_hh_emi_in!R29/RES_hh_num_in!R29)</f>
        <v>127.38541397047648</v>
      </c>
      <c r="S29" s="72">
        <f>IF(RES_hh_emi_in!S29=0,0,1000000*RES_hh_emi_in!S29/RES_hh_num_in!S29)</f>
        <v>124.76175104280055</v>
      </c>
      <c r="T29" s="72">
        <f>IF(RES_hh_emi_in!T29=0,0,1000000*RES_hh_emi_in!T29/RES_hh_num_in!T29)</f>
        <v>130.883642543778</v>
      </c>
      <c r="U29" s="72">
        <f>IF(RES_hh_emi_in!U29=0,0,1000000*RES_hh_emi_in!U29/RES_hh_num_in!U29)</f>
        <v>124.54396621938524</v>
      </c>
      <c r="V29" s="72">
        <f>IF(RES_hh_emi_in!V29=0,0,1000000*RES_hh_emi_in!V29/RES_hh_num_in!V29)</f>
        <v>138.27041952626311</v>
      </c>
      <c r="W29" s="72">
        <f>IF(RES_hh_emi_in!W29=0,0,1000000*RES_hh_emi_in!W29/RES_hh_num_in!W29)</f>
        <v>117.53109658147746</v>
      </c>
      <c r="X29" s="72">
        <f>IF(RES_hh_emi_in!X29=0,0,1000000*RES_hh_emi_in!X29/RES_hh_num_in!X29)</f>
        <v>112.5361462363641</v>
      </c>
      <c r="Y29" s="72">
        <f>IF(RES_hh_emi_in!Y29=0,0,1000000*RES_hh_emi_in!Y29/RES_hh_num_in!Y29)</f>
        <v>117.6141823393809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120.47284123927972</v>
      </c>
      <c r="D30" s="72">
        <f>IF(RES_hh_emi_in!D30=0,0,1000000*RES_hh_emi_in!D30/RES_hh_num_in!D30)</f>
        <v>114.56084770680422</v>
      </c>
      <c r="E30" s="72">
        <f>IF(RES_hh_emi_in!E30=0,0,1000000*RES_hh_emi_in!E30/RES_hh_num_in!E30)</f>
        <v>118.62175472937857</v>
      </c>
      <c r="F30" s="72">
        <f>IF(RES_hh_emi_in!F30=0,0,1000000*RES_hh_emi_in!F30/RES_hh_num_in!F30)</f>
        <v>121.64083070630025</v>
      </c>
      <c r="G30" s="72">
        <f>IF(RES_hh_emi_in!G30=0,0,1000000*RES_hh_emi_in!G30/RES_hh_num_in!G30)</f>
        <v>112.3173210818544</v>
      </c>
      <c r="H30" s="72">
        <f>IF(RES_hh_emi_in!H30=0,0,1000000*RES_hh_emi_in!H30/RES_hh_num_in!H30)</f>
        <v>112.19472203669139</v>
      </c>
      <c r="I30" s="72">
        <f>IF(RES_hh_emi_in!I30=0,0,1000000*RES_hh_emi_in!I30/RES_hh_num_in!I30)</f>
        <v>109.45556438340822</v>
      </c>
      <c r="J30" s="72">
        <f>IF(RES_hh_emi_in!J30=0,0,1000000*RES_hh_emi_in!J30/RES_hh_num_in!J30)</f>
        <v>108.71069994341116</v>
      </c>
      <c r="K30" s="72">
        <f>IF(RES_hh_emi_in!K30=0,0,1000000*RES_hh_emi_in!K30/RES_hh_num_in!K30)</f>
        <v>104.10411647702249</v>
      </c>
      <c r="L30" s="72">
        <f>IF(RES_hh_emi_in!L30=0,0,1000000*RES_hh_emi_in!L30/RES_hh_num_in!L30)</f>
        <v>108.79567945790977</v>
      </c>
      <c r="M30" s="72">
        <f>IF(RES_hh_emi_in!M30=0,0,1000000*RES_hh_emi_in!M30/RES_hh_num_in!M30)</f>
        <v>107.35701902380983</v>
      </c>
      <c r="N30" s="72">
        <f>IF(RES_hh_emi_in!N30=0,0,1000000*RES_hh_emi_in!N30/RES_hh_num_in!N30)</f>
        <v>105.55174815894765</v>
      </c>
      <c r="O30" s="72">
        <f>IF(RES_hh_emi_in!O30=0,0,1000000*RES_hh_emi_in!O30/RES_hh_num_in!O30)</f>
        <v>105.50848559368292</v>
      </c>
      <c r="P30" s="72">
        <f>IF(RES_hh_emi_in!P30=0,0,1000000*RES_hh_emi_in!P30/RES_hh_num_in!P30)</f>
        <v>105.96657065534433</v>
      </c>
      <c r="Q30" s="72">
        <f>IF(RES_hh_emi_in!Q30=0,0,1000000*RES_hh_emi_in!Q30/RES_hh_num_in!Q30)</f>
        <v>106.02858602776783</v>
      </c>
      <c r="R30" s="72">
        <f>IF(RES_hh_emi_in!R30=0,0,1000000*RES_hh_emi_in!R30/RES_hh_num_in!R30)</f>
        <v>105.63564179313822</v>
      </c>
      <c r="S30" s="72">
        <f>IF(RES_hh_emi_in!S30=0,0,1000000*RES_hh_emi_in!S30/RES_hh_num_in!S30)</f>
        <v>107.78360646584476</v>
      </c>
      <c r="T30" s="72">
        <f>IF(RES_hh_emi_in!T30=0,0,1000000*RES_hh_emi_in!T30/RES_hh_num_in!T30)</f>
        <v>109.08497117925785</v>
      </c>
      <c r="U30" s="72">
        <f>IF(RES_hh_emi_in!U30=0,0,1000000*RES_hh_emi_in!U30/RES_hh_num_in!U30)</f>
        <v>108.1485560870161</v>
      </c>
      <c r="V30" s="72">
        <f>IF(RES_hh_emi_in!V30=0,0,1000000*RES_hh_emi_in!V30/RES_hh_num_in!V30)</f>
        <v>108.36810890531515</v>
      </c>
      <c r="W30" s="72">
        <f>IF(RES_hh_emi_in!W30=0,0,1000000*RES_hh_emi_in!W30/RES_hh_num_in!W30)</f>
        <v>109.21646478806913</v>
      </c>
      <c r="X30" s="72">
        <f>IF(RES_hh_emi_in!X30=0,0,1000000*RES_hh_emi_in!X30/RES_hh_num_in!X30)</f>
        <v>105.16973627646659</v>
      </c>
      <c r="Y30" s="72">
        <f>IF(RES_hh_emi_in!Y30=0,0,1000000*RES_hh_emi_in!Y30/RES_hh_num_in!Y30)</f>
        <v>95.141516501406599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203.89513289481374</v>
      </c>
      <c r="D3" s="65">
        <f>IF(RES_hh_fech_in!D3=0,0,RES_hh_fech_in!D3/RES_summary!D$21)</f>
        <v>191.00798689605944</v>
      </c>
      <c r="E3" s="65">
        <f>IF(RES_hh_fech_in!E3=0,0,RES_hh_fech_in!E3/RES_summary!E$21)</f>
        <v>192.27883458317709</v>
      </c>
      <c r="F3" s="65">
        <f>IF(RES_hh_fech_in!F3=0,0,RES_hh_fech_in!F3/RES_summary!F$21)</f>
        <v>189.09314445720889</v>
      </c>
      <c r="G3" s="65">
        <f>IF(RES_hh_fech_in!G3=0,0,RES_hh_fech_in!G3/RES_summary!G$21)</f>
        <v>190.66551774942178</v>
      </c>
      <c r="H3" s="65">
        <f>IF(RES_hh_fech_in!H3=0,0,RES_hh_fech_in!H3/RES_summary!H$21)</f>
        <v>181.07540087680201</v>
      </c>
      <c r="I3" s="65">
        <f>IF(RES_hh_fech_in!I3=0,0,RES_hh_fech_in!I3/RES_summary!I$21)</f>
        <v>172.77320101207582</v>
      </c>
      <c r="J3" s="65">
        <f>IF(RES_hh_fech_in!J3=0,0,RES_hh_fech_in!J3/RES_summary!J$21)</f>
        <v>179.77057103040721</v>
      </c>
      <c r="K3" s="65">
        <f>IF(RES_hh_fech_in!K3=0,0,RES_hh_fech_in!K3/RES_summary!K$21)</f>
        <v>164.17489755340733</v>
      </c>
      <c r="L3" s="65">
        <f>IF(RES_hh_fech_in!L3=0,0,RES_hh_fech_in!L3/RES_summary!L$21)</f>
        <v>163.10082656176996</v>
      </c>
      <c r="M3" s="65">
        <f>IF(RES_hh_fech_in!M3=0,0,RES_hh_fech_in!M3/RES_summary!M$21)</f>
        <v>128.78286288339277</v>
      </c>
      <c r="N3" s="65">
        <f>IF(RES_hh_fech_in!N3=0,0,RES_hh_fech_in!N3/RES_summary!N$21)</f>
        <v>120.45391631755487</v>
      </c>
      <c r="O3" s="65">
        <f>IF(RES_hh_fech_in!O3=0,0,RES_hh_fech_in!O3/RES_summary!O$21)</f>
        <v>112.69252216658627</v>
      </c>
      <c r="P3" s="65">
        <f>IF(RES_hh_fech_in!P3=0,0,RES_hh_fech_in!P3/RES_summary!P$21)</f>
        <v>92.823301147023386</v>
      </c>
      <c r="Q3" s="65">
        <f>IF(RES_hh_fech_in!Q3=0,0,RES_hh_fech_in!Q3/RES_summary!Q$21)</f>
        <v>95.116518334139997</v>
      </c>
      <c r="R3" s="65">
        <f>IF(RES_hh_fech_in!R3=0,0,RES_hh_fech_in!R3/RES_summary!R$21)</f>
        <v>94.4714090856192</v>
      </c>
      <c r="S3" s="65">
        <f>IF(RES_hh_fech_in!S3=0,0,RES_hh_fech_in!S3/RES_summary!S$21)</f>
        <v>88.031211911695209</v>
      </c>
      <c r="T3" s="65">
        <f>IF(RES_hh_fech_in!T3=0,0,RES_hh_fech_in!T3/RES_summary!T$21)</f>
        <v>89.058319605749844</v>
      </c>
      <c r="U3" s="65">
        <f>IF(RES_hh_fech_in!U3=0,0,RES_hh_fech_in!U3/RES_summary!U$21)</f>
        <v>81.09959830531804</v>
      </c>
      <c r="V3" s="65">
        <f>IF(RES_hh_fech_in!V3=0,0,RES_hh_fech_in!V3/RES_summary!V$21)</f>
        <v>82.143594877298284</v>
      </c>
      <c r="W3" s="65">
        <f>IF(RES_hh_fech_in!W3=0,0,RES_hh_fech_in!W3/RES_summary!W$21)</f>
        <v>64.666476478594745</v>
      </c>
      <c r="X3" s="65">
        <f>IF(RES_hh_fech_in!X3=0,0,RES_hh_fech_in!X3/RES_summary!X$21)</f>
        <v>47.324286789613396</v>
      </c>
      <c r="Y3" s="65">
        <f>IF(RES_hh_fech_in!Y3=0,0,RES_hh_fech_in!Y3/RES_summary!Y$21)</f>
        <v>37.412546109697743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169.90505083056559</v>
      </c>
      <c r="D4" s="69">
        <f>IF(RES_hh_fech_in!D4=0,0,RES_hh_fech_in!D4/RES_summary!D$21)</f>
        <v>158.31591281090317</v>
      </c>
      <c r="E4" s="69">
        <f>IF(RES_hh_fech_in!E4=0,0,RES_hh_fech_in!E4/RES_summary!E$21)</f>
        <v>161.42708022906865</v>
      </c>
      <c r="F4" s="69">
        <f>IF(RES_hh_fech_in!F4=0,0,RES_hh_fech_in!F4/RES_summary!F$21)</f>
        <v>158.62471663715124</v>
      </c>
      <c r="G4" s="69">
        <f>IF(RES_hh_fech_in!G4=0,0,RES_hh_fech_in!G4/RES_summary!G$21)</f>
        <v>161.86749569990016</v>
      </c>
      <c r="H4" s="69">
        <f>IF(RES_hh_fech_in!H4=0,0,RES_hh_fech_in!H4/RES_summary!H$21)</f>
        <v>153.6286982520931</v>
      </c>
      <c r="I4" s="69">
        <f>IF(RES_hh_fech_in!I4=0,0,RES_hh_fech_in!I4/RES_summary!I$21)</f>
        <v>145.05134249315532</v>
      </c>
      <c r="J4" s="69">
        <f>IF(RES_hh_fech_in!J4=0,0,RES_hh_fech_in!J4/RES_summary!J$21)</f>
        <v>151.75148773363711</v>
      </c>
      <c r="K4" s="69">
        <f>IF(RES_hh_fech_in!K4=0,0,RES_hh_fech_in!K4/RES_summary!K$21)</f>
        <v>136.17691798748371</v>
      </c>
      <c r="L4" s="69">
        <f>IF(RES_hh_fech_in!L4=0,0,RES_hh_fech_in!L4/RES_summary!L$21)</f>
        <v>135.82037418082538</v>
      </c>
      <c r="M4" s="69">
        <f>IF(RES_hh_fech_in!M4=0,0,RES_hh_fech_in!M4/RES_summary!M$21)</f>
        <v>102.51825445281497</v>
      </c>
      <c r="N4" s="69">
        <f>IF(RES_hh_fech_in!N4=0,0,RES_hh_fech_in!N4/RES_summary!N$21)</f>
        <v>93.780680053108085</v>
      </c>
      <c r="O4" s="69">
        <f>IF(RES_hh_fech_in!O4=0,0,RES_hh_fech_in!O4/RES_summary!O$21)</f>
        <v>87.403297977802126</v>
      </c>
      <c r="P4" s="69">
        <f>IF(RES_hh_fech_in!P4=0,0,RES_hh_fech_in!P4/RES_summary!P$21)</f>
        <v>68.794887878974677</v>
      </c>
      <c r="Q4" s="69">
        <f>IF(RES_hh_fech_in!Q4=0,0,RES_hh_fech_in!Q4/RES_summary!Q$21)</f>
        <v>71.015370405895553</v>
      </c>
      <c r="R4" s="69">
        <f>IF(RES_hh_fech_in!R4=0,0,RES_hh_fech_in!R4/RES_summary!R$21)</f>
        <v>70.107644840771911</v>
      </c>
      <c r="S4" s="69">
        <f>IF(RES_hh_fech_in!S4=0,0,RES_hh_fech_in!S4/RES_summary!S$21)</f>
        <v>63.626310008994579</v>
      </c>
      <c r="T4" s="69">
        <f>IF(RES_hh_fech_in!T4=0,0,RES_hh_fech_in!T4/RES_summary!T$21)</f>
        <v>64.657812029266594</v>
      </c>
      <c r="U4" s="69">
        <f>IF(RES_hh_fech_in!U4=0,0,RES_hh_fech_in!U4/RES_summary!U$21)</f>
        <v>57.356803048099628</v>
      </c>
      <c r="V4" s="69">
        <f>IF(RES_hh_fech_in!V4=0,0,RES_hh_fech_in!V4/RES_summary!V$21)</f>
        <v>57.151068573396103</v>
      </c>
      <c r="W4" s="69">
        <f>IF(RES_hh_fech_in!W4=0,0,RES_hh_fech_in!W4/RES_summary!W$21)</f>
        <v>41.59581848942674</v>
      </c>
      <c r="X4" s="69">
        <f>IF(RES_hh_fech_in!X4=0,0,RES_hh_fech_in!X4/RES_summary!X$21)</f>
        <v>26.621412175484458</v>
      </c>
      <c r="Y4" s="69">
        <f>IF(RES_hh_fech_in!Y4=0,0,RES_hh_fech_in!Y4/RES_summary!Y$21)</f>
        <v>18.106978973410332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136.54126424364375</v>
      </c>
      <c r="D5" s="72">
        <f>IF(RES_hh_fech_in!D5=0,0,RES_hh_fech_in!D5/RES_summary!D$21)</f>
        <v>136.75261590484968</v>
      </c>
      <c r="E5" s="72">
        <f>IF(RES_hh_fech_in!E5=0,0,RES_hh_fech_in!E5/RES_summary!E$21)</f>
        <v>135.43826627863189</v>
      </c>
      <c r="F5" s="72">
        <f>IF(RES_hh_fech_in!F5=0,0,RES_hh_fech_in!F5/RES_summary!F$21)</f>
        <v>135.3474289784256</v>
      </c>
      <c r="G5" s="72">
        <f>IF(RES_hh_fech_in!G5=0,0,RES_hh_fech_in!G5/RES_summary!G$21)</f>
        <v>142.09268934888536</v>
      </c>
      <c r="H5" s="72">
        <f>IF(RES_hh_fech_in!H5=0,0,RES_hh_fech_in!H5/RES_summary!H$21)</f>
        <v>135.86320969132262</v>
      </c>
      <c r="I5" s="72">
        <f>IF(RES_hh_fech_in!I5=0,0,RES_hh_fech_in!I5/RES_summary!I$21)</f>
        <v>125.04025726525018</v>
      </c>
      <c r="J5" s="72">
        <f>IF(RES_hh_fech_in!J5=0,0,RES_hh_fech_in!J5/RES_summary!J$21)</f>
        <v>128.03982394892404</v>
      </c>
      <c r="K5" s="72">
        <f>IF(RES_hh_fech_in!K5=0,0,RES_hh_fech_in!K5/RES_summary!K$21)</f>
        <v>125.11990893621689</v>
      </c>
      <c r="L5" s="72">
        <f>IF(RES_hh_fech_in!L5=0,0,RES_hh_fech_in!L5/RES_summary!L$21)</f>
        <v>114.31589852915124</v>
      </c>
      <c r="M5" s="72">
        <f>IF(RES_hh_fech_in!M5=0,0,RES_hh_fech_in!M5/RES_summary!M$21)</f>
        <v>96.528116942275034</v>
      </c>
      <c r="N5" s="72">
        <f>IF(RES_hh_fech_in!N5=0,0,RES_hh_fech_in!N5/RES_summary!N$21)</f>
        <v>89.336063296302726</v>
      </c>
      <c r="O5" s="72">
        <f>IF(RES_hh_fech_in!O5=0,0,RES_hh_fech_in!O5/RES_summary!O$21)</f>
        <v>86.977112564461862</v>
      </c>
      <c r="P5" s="72">
        <f>IF(RES_hh_fech_in!P5=0,0,RES_hh_fech_in!P5/RES_summary!P$21)</f>
        <v>72.824839057027432</v>
      </c>
      <c r="Q5" s="72">
        <f>IF(RES_hh_fech_in!Q5=0,0,RES_hh_fech_in!Q5/RES_summary!Q$21)</f>
        <v>73.503423079219473</v>
      </c>
      <c r="R5" s="72">
        <f>IF(RES_hh_fech_in!R5=0,0,RES_hh_fech_in!R5/RES_summary!R$21)</f>
        <v>72.161544838653541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52.479349407062138</v>
      </c>
      <c r="V5" s="72">
        <f>IF(RES_hh_fech_in!V5=0,0,RES_hh_fech_in!V5/RES_summary!V$21)</f>
        <v>52.117502121532418</v>
      </c>
      <c r="W5" s="72">
        <f>IF(RES_hh_fech_in!W5=0,0,RES_hh_fech_in!W5/RES_summary!W$21)</f>
        <v>42.198634769938735</v>
      </c>
      <c r="X5" s="72">
        <f>IF(RES_hh_fech_in!X5=0,0,RES_hh_fech_in!X5/RES_summary!X$21)</f>
        <v>27.205853319377155</v>
      </c>
      <c r="Y5" s="72">
        <f>IF(RES_hh_fech_in!Y5=0,0,RES_hh_fech_in!Y5/RES_summary!Y$21)</f>
        <v>16.698709358146179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170.07561073471584</v>
      </c>
      <c r="D6" s="72">
        <f>IF(RES_hh_fech_in!D6=0,0,RES_hh_fech_in!D6/RES_summary!D$21)</f>
        <v>162.49845843913175</v>
      </c>
      <c r="E6" s="72">
        <f>IF(RES_hh_fech_in!E6=0,0,RES_hh_fech_in!E6/RES_summary!E$21)</f>
        <v>160.51780839565291</v>
      </c>
      <c r="F6" s="72">
        <f>IF(RES_hh_fech_in!F6=0,0,RES_hh_fech_in!F6/RES_summary!F$21)</f>
        <v>160.62732914590921</v>
      </c>
      <c r="G6" s="72">
        <f>IF(RES_hh_fech_in!G6=0,0,RES_hh_fech_in!G6/RES_summary!G$21)</f>
        <v>175.33891005284335</v>
      </c>
      <c r="H6" s="72">
        <f>IF(RES_hh_fech_in!H6=0,0,RES_hh_fech_in!H6/RES_summary!H$21)</f>
        <v>166.68559824968833</v>
      </c>
      <c r="I6" s="72">
        <f>IF(RES_hh_fech_in!I6=0,0,RES_hh_fech_in!I6/RES_summary!I$21)</f>
        <v>163.00371802005918</v>
      </c>
      <c r="J6" s="72">
        <f>IF(RES_hh_fech_in!J6=0,0,RES_hh_fech_in!J6/RES_summary!J$21)</f>
        <v>144.73924061396195</v>
      </c>
      <c r="K6" s="72">
        <f>IF(RES_hh_fech_in!K6=0,0,RES_hh_fech_in!K6/RES_summary!K$21)</f>
        <v>101.56127316492777</v>
      </c>
      <c r="L6" s="72">
        <f>IF(RES_hh_fech_in!L6=0,0,RES_hh_fech_in!L6/RES_summary!L$21)</f>
        <v>133.00366493627712</v>
      </c>
      <c r="M6" s="72">
        <f>IF(RES_hh_fech_in!M6=0,0,RES_hh_fech_in!M6/RES_summary!M$21)</f>
        <v>110.46114139815883</v>
      </c>
      <c r="N6" s="72">
        <f>IF(RES_hh_fech_in!N6=0,0,RES_hh_fech_in!N6/RES_summary!N$21)</f>
        <v>94.719474373247877</v>
      </c>
      <c r="O6" s="72">
        <f>IF(RES_hh_fech_in!O6=0,0,RES_hh_fech_in!O6/RES_summary!O$21)</f>
        <v>98.81316133561667</v>
      </c>
      <c r="P6" s="72">
        <f>IF(RES_hh_fech_in!P6=0,0,RES_hh_fech_in!P6/RES_summary!P$21)</f>
        <v>74.066481428649382</v>
      </c>
      <c r="Q6" s="72">
        <f>IF(RES_hh_fech_in!Q6=0,0,RES_hh_fech_in!Q6/RES_summary!Q$21)</f>
        <v>66.535250557025691</v>
      </c>
      <c r="R6" s="72">
        <f>IF(RES_hh_fech_in!R6=0,0,RES_hh_fech_in!R6/RES_summary!R$21)</f>
        <v>76.017096395483975</v>
      </c>
      <c r="S6" s="72">
        <f>IF(RES_hh_fech_in!S6=0,0,RES_hh_fech_in!S6/RES_summary!S$21)</f>
        <v>66.216343349553412</v>
      </c>
      <c r="T6" s="72">
        <f>IF(RES_hh_fech_in!T6=0,0,RES_hh_fech_in!T6/RES_summary!T$21)</f>
        <v>68.946555274552352</v>
      </c>
      <c r="U6" s="72">
        <f>IF(RES_hh_fech_in!U6=0,0,RES_hh_fech_in!U6/RES_summary!U$21)</f>
        <v>59.969203356908956</v>
      </c>
      <c r="V6" s="72">
        <f>IF(RES_hh_fech_in!V6=0,0,RES_hh_fech_in!V6/RES_summary!V$21)</f>
        <v>61.685263090495788</v>
      </c>
      <c r="W6" s="72">
        <f>IF(RES_hh_fech_in!W6=0,0,RES_hh_fech_in!W6/RES_summary!W$21)</f>
        <v>44.390588078099263</v>
      </c>
      <c r="X6" s="72">
        <f>IF(RES_hh_fech_in!X6=0,0,RES_hh_fech_in!X6/RES_summary!X$21)</f>
        <v>31.159132303241012</v>
      </c>
      <c r="Y6" s="72">
        <f>IF(RES_hh_fech_in!Y6=0,0,RES_hh_fech_in!Y6/RES_summary!Y$21)</f>
        <v>21.926263788286711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179.33721968304656</v>
      </c>
      <c r="D7" s="72">
        <f>IF(RES_hh_fech_in!D7=0,0,RES_hh_fech_in!D7/RES_summary!D$21)</f>
        <v>170.94303910054117</v>
      </c>
      <c r="E7" s="72">
        <f>IF(RES_hh_fech_in!E7=0,0,RES_hh_fech_in!E7/RES_summary!E$21)</f>
        <v>174.94949765497142</v>
      </c>
      <c r="F7" s="72">
        <f>IF(RES_hh_fech_in!F7=0,0,RES_hh_fech_in!F7/RES_summary!F$21)</f>
        <v>174.03365477405714</v>
      </c>
      <c r="G7" s="72">
        <f>IF(RES_hh_fech_in!G7=0,0,RES_hh_fech_in!G7/RES_summary!G$21)</f>
        <v>179.48120240181106</v>
      </c>
      <c r="H7" s="72">
        <f>IF(RES_hh_fech_in!H7=0,0,RES_hh_fech_in!H7/RES_summary!H$21)</f>
        <v>170.07055563003331</v>
      </c>
      <c r="I7" s="72">
        <f>IF(RES_hh_fech_in!I7=0,0,RES_hh_fech_in!I7/RES_summary!I$21)</f>
        <v>158.66488021782487</v>
      </c>
      <c r="J7" s="72">
        <f>IF(RES_hh_fech_in!J7=0,0,RES_hh_fech_in!J7/RES_summary!J$21)</f>
        <v>164.45513620012292</v>
      </c>
      <c r="K7" s="72">
        <f>IF(RES_hh_fech_in!K7=0,0,RES_hh_fech_in!K7/RES_summary!K$21)</f>
        <v>147.12761179470715</v>
      </c>
      <c r="L7" s="72">
        <f>IF(RES_hh_fech_in!L7=0,0,RES_hh_fech_in!L7/RES_summary!L$21)</f>
        <v>148.61172585601233</v>
      </c>
      <c r="M7" s="72">
        <f>IF(RES_hh_fech_in!M7=0,0,RES_hh_fech_in!M7/RES_summary!M$21)</f>
        <v>123.49320369258301</v>
      </c>
      <c r="N7" s="72">
        <f>IF(RES_hh_fech_in!N7=0,0,RES_hh_fech_in!N7/RES_summary!N$21)</f>
        <v>103.57123285991251</v>
      </c>
      <c r="O7" s="72">
        <f>IF(RES_hh_fech_in!O7=0,0,RES_hh_fech_in!O7/RES_summary!O$21)</f>
        <v>91.995369196395657</v>
      </c>
      <c r="P7" s="72">
        <f>IF(RES_hh_fech_in!P7=0,0,RES_hh_fech_in!P7/RES_summary!P$21)</f>
        <v>72.976198344338059</v>
      </c>
      <c r="Q7" s="72">
        <f>IF(RES_hh_fech_in!Q7=0,0,RES_hh_fech_in!Q7/RES_summary!Q$21)</f>
        <v>75.036310408510957</v>
      </c>
      <c r="R7" s="72">
        <f>IF(RES_hh_fech_in!R7=0,0,RES_hh_fech_in!R7/RES_summary!R$21)</f>
        <v>74.433830412433025</v>
      </c>
      <c r="S7" s="72">
        <f>IF(RES_hh_fech_in!S7=0,0,RES_hh_fech_in!S7/RES_summary!S$21)</f>
        <v>67.716087367309925</v>
      </c>
      <c r="T7" s="72">
        <f>IF(RES_hh_fech_in!T7=0,0,RES_hh_fech_in!T7/RES_summary!T$21)</f>
        <v>69.035352155575282</v>
      </c>
      <c r="U7" s="72">
        <f>IF(RES_hh_fech_in!U7=0,0,RES_hh_fech_in!U7/RES_summary!U$21)</f>
        <v>62.463182868864294</v>
      </c>
      <c r="V7" s="72">
        <f>IF(RES_hh_fech_in!V7=0,0,RES_hh_fech_in!V7/RES_summary!V$21)</f>
        <v>65.927655245004402</v>
      </c>
      <c r="W7" s="72">
        <f>IF(RES_hh_fech_in!W7=0,0,RES_hh_fech_in!W7/RES_summary!W$21)</f>
        <v>51.146897761142263</v>
      </c>
      <c r="X7" s="72">
        <f>IF(RES_hh_fech_in!X7=0,0,RES_hh_fech_in!X7/RES_summary!X$21)</f>
        <v>33.637715457236979</v>
      </c>
      <c r="Y7" s="72">
        <f>IF(RES_hh_fech_in!Y7=0,0,RES_hh_fech_in!Y7/RES_summary!Y$21)</f>
        <v>21.580828110266928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164.81190476454907</v>
      </c>
      <c r="D8" s="72">
        <f>IF(RES_hh_fech_in!D8=0,0,RES_hh_fech_in!D8/RES_summary!D$21)</f>
        <v>150.37142245630429</v>
      </c>
      <c r="E8" s="72">
        <f>IF(RES_hh_fech_in!E8=0,0,RES_hh_fech_in!E8/RES_summary!E$21)</f>
        <v>159.65855731777307</v>
      </c>
      <c r="F8" s="72">
        <f>IF(RES_hh_fech_in!F8=0,0,RES_hh_fech_in!F8/RES_summary!F$21)</f>
        <v>165.7273474395567</v>
      </c>
      <c r="G8" s="72">
        <f>IF(RES_hh_fech_in!G8=0,0,RES_hh_fech_in!G8/RES_summary!G$21)</f>
        <v>161.22109085523181</v>
      </c>
      <c r="H8" s="72">
        <f>IF(RES_hh_fech_in!H8=0,0,RES_hh_fech_in!H8/RES_summary!H$21)</f>
        <v>159.90197323961377</v>
      </c>
      <c r="I8" s="72">
        <f>IF(RES_hh_fech_in!I8=0,0,RES_hh_fech_in!I8/RES_summary!I$21)</f>
        <v>142.57551928766065</v>
      </c>
      <c r="J8" s="72">
        <f>IF(RES_hh_fech_in!J8=0,0,RES_hh_fech_in!J8/RES_summary!J$21)</f>
        <v>152.20011736777278</v>
      </c>
      <c r="K8" s="72">
        <f>IF(RES_hh_fech_in!K8=0,0,RES_hh_fech_in!K8/RES_summary!K$21)</f>
        <v>135.25838687884934</v>
      </c>
      <c r="L8" s="72">
        <f>IF(RES_hh_fech_in!L8=0,0,RES_hh_fech_in!L8/RES_summary!L$21)</f>
        <v>142.4819731572718</v>
      </c>
      <c r="M8" s="72">
        <f>IF(RES_hh_fech_in!M8=0,0,RES_hh_fech_in!M8/RES_summary!M$21)</f>
        <v>103.97991398162836</v>
      </c>
      <c r="N8" s="72">
        <f>IF(RES_hh_fech_in!N8=0,0,RES_hh_fech_in!N8/RES_summary!N$21)</f>
        <v>97.459653231543271</v>
      </c>
      <c r="O8" s="72">
        <f>IF(RES_hh_fech_in!O8=0,0,RES_hh_fech_in!O8/RES_summary!O$21)</f>
        <v>89.061320883803603</v>
      </c>
      <c r="P8" s="72">
        <f>IF(RES_hh_fech_in!P8=0,0,RES_hh_fech_in!P8/RES_summary!P$21)</f>
        <v>69.3613281264211</v>
      </c>
      <c r="Q8" s="72">
        <f>IF(RES_hh_fech_in!Q8=0,0,RES_hh_fech_in!Q8/RES_summary!Q$21)</f>
        <v>67.328101569633702</v>
      </c>
      <c r="R8" s="72">
        <f>IF(RES_hh_fech_in!R8=0,0,RES_hh_fech_in!R8/RES_summary!R$21)</f>
        <v>64.535006818910446</v>
      </c>
      <c r="S8" s="72">
        <f>IF(RES_hh_fech_in!S8=0,0,RES_hh_fech_in!S8/RES_summary!S$21)</f>
        <v>58.899154587478073</v>
      </c>
      <c r="T8" s="72">
        <f>IF(RES_hh_fech_in!T8=0,0,RES_hh_fech_in!T8/RES_summary!T$21)</f>
        <v>60.755940868294459</v>
      </c>
      <c r="U8" s="72">
        <f>IF(RES_hh_fech_in!U8=0,0,RES_hh_fech_in!U8/RES_summary!U$21)</f>
        <v>55.199760870717441</v>
      </c>
      <c r="V8" s="72">
        <f>IF(RES_hh_fech_in!V8=0,0,RES_hh_fech_in!V8/RES_summary!V$21)</f>
        <v>51.422123303422225</v>
      </c>
      <c r="W8" s="72">
        <f>IF(RES_hh_fech_in!W8=0,0,RES_hh_fech_in!W8/RES_summary!W$21)</f>
        <v>42.855366516375454</v>
      </c>
      <c r="X8" s="72">
        <f>IF(RES_hh_fech_in!X8=0,0,RES_hh_fech_in!X8/RES_summary!X$21)</f>
        <v>29.976840026902135</v>
      </c>
      <c r="Y8" s="72">
        <f>IF(RES_hh_fech_in!Y8=0,0,RES_hh_fech_in!Y8/RES_summary!Y$21)</f>
        <v>17.786675965348525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154.94936210269915</v>
      </c>
      <c r="D9" s="72">
        <f>IF(RES_hh_fech_in!D9=0,0,RES_hh_fech_in!D9/RES_summary!D$21)</f>
        <v>153.95783362975811</v>
      </c>
      <c r="E9" s="72">
        <f>IF(RES_hh_fech_in!E9=0,0,RES_hh_fech_in!E9/RES_summary!E$21)</f>
        <v>149.02390960937251</v>
      </c>
      <c r="F9" s="72">
        <f>IF(RES_hh_fech_in!F9=0,0,RES_hh_fech_in!F9/RES_summary!F$21)</f>
        <v>144.6111646280601</v>
      </c>
      <c r="G9" s="72">
        <f>IF(RES_hh_fech_in!G9=0,0,RES_hh_fech_in!G9/RES_summary!G$21)</f>
        <v>142.55411945148316</v>
      </c>
      <c r="H9" s="72">
        <f>IF(RES_hh_fech_in!H9=0,0,RES_hh_fech_in!H9/RES_summary!H$21)</f>
        <v>133.73163373605544</v>
      </c>
      <c r="I9" s="72">
        <f>IF(RES_hh_fech_in!I9=0,0,RES_hh_fech_in!I9/RES_summary!I$21)</f>
        <v>152.39290537109028</v>
      </c>
      <c r="J9" s="72">
        <f>IF(RES_hh_fech_in!J9=0,0,RES_hh_fech_in!J9/RES_summary!J$21)</f>
        <v>121.49510891246864</v>
      </c>
      <c r="K9" s="72">
        <f>IF(RES_hh_fech_in!K9=0,0,RES_hh_fech_in!K9/RES_summary!K$21)</f>
        <v>135.84148330087012</v>
      </c>
      <c r="L9" s="72">
        <f>IF(RES_hh_fech_in!L9=0,0,RES_hh_fech_in!L9/RES_summary!L$21)</f>
        <v>125.02101917173584</v>
      </c>
      <c r="M9" s="72">
        <f>IF(RES_hh_fech_in!M9=0,0,RES_hh_fech_in!M9/RES_summary!M$21)</f>
        <v>90.657147003977826</v>
      </c>
      <c r="N9" s="72">
        <f>IF(RES_hh_fech_in!N9=0,0,RES_hh_fech_in!N9/RES_summary!N$21)</f>
        <v>96.764553140954405</v>
      </c>
      <c r="O9" s="72">
        <f>IF(RES_hh_fech_in!O9=0,0,RES_hh_fech_in!O9/RES_summary!O$21)</f>
        <v>87.04575849528662</v>
      </c>
      <c r="P9" s="72">
        <f>IF(RES_hh_fech_in!P9=0,0,RES_hh_fech_in!P9/RES_summary!P$21)</f>
        <v>69.821145901535417</v>
      </c>
      <c r="Q9" s="72">
        <f>IF(RES_hh_fech_in!Q9=0,0,RES_hh_fech_in!Q9/RES_summary!Q$21)</f>
        <v>81.022248084785602</v>
      </c>
      <c r="R9" s="72">
        <f>IF(RES_hh_fech_in!R9=0,0,RES_hh_fech_in!R9/RES_summary!R$21)</f>
        <v>77.683500433850355</v>
      </c>
      <c r="S9" s="72">
        <f>IF(RES_hh_fech_in!S9=0,0,RES_hh_fech_in!S9/RES_summary!S$21)</f>
        <v>0</v>
      </c>
      <c r="T9" s="72">
        <f>IF(RES_hh_fech_in!T9=0,0,RES_hh_fech_in!T9/RES_summary!T$21)</f>
        <v>0</v>
      </c>
      <c r="U9" s="72">
        <f>IF(RES_hh_fech_in!U9=0,0,RES_hh_fech_in!U9/RES_summary!U$21)</f>
        <v>0</v>
      </c>
      <c r="V9" s="72">
        <f>IF(RES_hh_fech_in!V9=0,0,RES_hh_fech_in!V9/RES_summary!V$21)</f>
        <v>53.584593621874241</v>
      </c>
      <c r="W9" s="72">
        <f>IF(RES_hh_fech_in!W9=0,0,RES_hh_fech_in!W9/RES_summary!W$21)</f>
        <v>44.464510702760677</v>
      </c>
      <c r="X9" s="72">
        <f>IF(RES_hh_fech_in!X9=0,0,RES_hh_fech_in!X9/RES_summary!X$21)</f>
        <v>29.03264946227274</v>
      </c>
      <c r="Y9" s="72">
        <f>IF(RES_hh_fech_in!Y9=0,0,RES_hh_fech_in!Y9/RES_summary!Y$21)</f>
        <v>20.845985714013779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0</v>
      </c>
      <c r="D11" s="72">
        <f>IF(RES_hh_fech_in!D11=0,0,RES_hh_fech_in!D11/RES_summary!D$21)</f>
        <v>0</v>
      </c>
      <c r="E11" s="72">
        <f>IF(RES_hh_fech_in!E11=0,0,RES_hh_fech_in!E11/RES_summary!E$21)</f>
        <v>0</v>
      </c>
      <c r="F11" s="72">
        <f>IF(RES_hh_fech_in!F11=0,0,RES_hh_fech_in!F11/RES_summary!F$21)</f>
        <v>0</v>
      </c>
      <c r="G11" s="72">
        <f>IF(RES_hh_fech_in!G11=0,0,RES_hh_fech_in!G11/RES_summary!G$21)</f>
        <v>0</v>
      </c>
      <c r="H11" s="72">
        <f>IF(RES_hh_fech_in!H11=0,0,RES_hh_fech_in!H11/RES_summary!H$21)</f>
        <v>0</v>
      </c>
      <c r="I11" s="72">
        <f>IF(RES_hh_fech_in!I11=0,0,RES_hh_fech_in!I11/RES_summary!I$21)</f>
        <v>0</v>
      </c>
      <c r="J11" s="72">
        <f>IF(RES_hh_fech_in!J11=0,0,RES_hh_fech_in!J11/RES_summary!J$21)</f>
        <v>0</v>
      </c>
      <c r="K11" s="72">
        <f>IF(RES_hh_fech_in!K11=0,0,RES_hh_fech_in!K11/RES_summary!K$21)</f>
        <v>0</v>
      </c>
      <c r="L11" s="72">
        <f>IF(RES_hh_fech_in!L11=0,0,RES_hh_fech_in!L11/RES_summary!L$21)</f>
        <v>0</v>
      </c>
      <c r="M11" s="72">
        <f>IF(RES_hh_fech_in!M11=0,0,RES_hh_fech_in!M11/RES_summary!M$21)</f>
        <v>0</v>
      </c>
      <c r="N11" s="72">
        <f>IF(RES_hh_fech_in!N11=0,0,RES_hh_fech_in!N11/RES_summary!N$21)</f>
        <v>0</v>
      </c>
      <c r="O11" s="72">
        <f>IF(RES_hh_fech_in!O11=0,0,RES_hh_fech_in!O11/RES_summary!O$21)</f>
        <v>0</v>
      </c>
      <c r="P11" s="72">
        <f>IF(RES_hh_fech_in!P11=0,0,RES_hh_fech_in!P11/RES_summary!P$21)</f>
        <v>0</v>
      </c>
      <c r="Q11" s="72">
        <f>IF(RES_hh_fech_in!Q11=0,0,RES_hh_fech_in!Q11/RES_summary!Q$21)</f>
        <v>0</v>
      </c>
      <c r="R11" s="72">
        <f>IF(RES_hh_fech_in!R11=0,0,RES_hh_fech_in!R11/RES_summary!R$21)</f>
        <v>0</v>
      </c>
      <c r="S11" s="72">
        <f>IF(RES_hh_fech_in!S11=0,0,RES_hh_fech_in!S11/RES_summary!S$21)</f>
        <v>0</v>
      </c>
      <c r="T11" s="72">
        <f>IF(RES_hh_fech_in!T11=0,0,RES_hh_fech_in!T11/RES_summary!T$21)</f>
        <v>0</v>
      </c>
      <c r="U11" s="72">
        <f>IF(RES_hh_fech_in!U11=0,0,RES_hh_fech_in!U11/RES_summary!U$21)</f>
        <v>0</v>
      </c>
      <c r="V11" s="72">
        <f>IF(RES_hh_fech_in!V11=0,0,RES_hh_fech_in!V11/RES_summary!V$21)</f>
        <v>0</v>
      </c>
      <c r="W11" s="72">
        <f>IF(RES_hh_fech_in!W11=0,0,RES_hh_fech_in!W11/RES_summary!W$21)</f>
        <v>0</v>
      </c>
      <c r="X11" s="72">
        <f>IF(RES_hh_fech_in!X11=0,0,RES_hh_fech_in!X11/RES_summary!X$21)</f>
        <v>0</v>
      </c>
      <c r="Y11" s="72">
        <f>IF(RES_hh_fech_in!Y11=0,0,RES_hh_fech_in!Y11/RES_summary!Y$21)</f>
        <v>0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55.813093824976491</v>
      </c>
      <c r="D12" s="72">
        <f>IF(RES_hh_fech_in!D12=0,0,RES_hh_fech_in!D12/RES_summary!D$21)</f>
        <v>31.281162891103939</v>
      </c>
      <c r="E12" s="72">
        <f>IF(RES_hh_fech_in!E12=0,0,RES_hh_fech_in!E12/RES_summary!E$21)</f>
        <v>42.764348174587504</v>
      </c>
      <c r="F12" s="72">
        <f>IF(RES_hh_fech_in!F12=0,0,RES_hh_fech_in!F12/RES_summary!F$21)</f>
        <v>43.308229258281166</v>
      </c>
      <c r="G12" s="72">
        <f>IF(RES_hh_fech_in!G12=0,0,RES_hh_fech_in!G12/RES_summary!G$21)</f>
        <v>42.853612302871205</v>
      </c>
      <c r="H12" s="72">
        <f>IF(RES_hh_fech_in!H12=0,0,RES_hh_fech_in!H12/RES_summary!H$21)</f>
        <v>40.806424538074388</v>
      </c>
      <c r="I12" s="72">
        <f>IF(RES_hh_fech_in!I12=0,0,RES_hh_fech_in!I12/RES_summary!I$21)</f>
        <v>39.292834417581865</v>
      </c>
      <c r="J12" s="72">
        <f>IF(RES_hh_fech_in!J12=0,0,RES_hh_fech_in!J12/RES_summary!J$21)</f>
        <v>38.862888927326935</v>
      </c>
      <c r="K12" s="72">
        <f>IF(RES_hh_fech_in!K12=0,0,RES_hh_fech_in!K12/RES_summary!K$21)</f>
        <v>33.50449612172887</v>
      </c>
      <c r="L12" s="72">
        <f>IF(RES_hh_fech_in!L12=0,0,RES_hh_fech_in!L12/RES_summary!L$21)</f>
        <v>30.394846732123181</v>
      </c>
      <c r="M12" s="72">
        <f>IF(RES_hh_fech_in!M12=0,0,RES_hh_fech_in!M12/RES_summary!M$21)</f>
        <v>25.755099944691629</v>
      </c>
      <c r="N12" s="72">
        <f>IF(RES_hh_fech_in!N12=0,0,RES_hh_fech_in!N12/RES_summary!N$21)</f>
        <v>21.916483603214058</v>
      </c>
      <c r="O12" s="72">
        <f>IF(RES_hh_fech_in!O12=0,0,RES_hh_fech_in!O12/RES_summary!O$21)</f>
        <v>18.568910479307085</v>
      </c>
      <c r="P12" s="72">
        <f>IF(RES_hh_fech_in!P12=0,0,RES_hh_fech_in!P12/RES_summary!P$21)</f>
        <v>16.025492875623151</v>
      </c>
      <c r="Q12" s="72">
        <f>IF(RES_hh_fech_in!Q12=0,0,RES_hh_fech_in!Q12/RES_summary!Q$21)</f>
        <v>15.089387727549806</v>
      </c>
      <c r="R12" s="72">
        <f>IF(RES_hh_fech_in!R12=0,0,RES_hh_fech_in!R12/RES_summary!R$21)</f>
        <v>15.139998305296702</v>
      </c>
      <c r="S12" s="72">
        <f>IF(RES_hh_fech_in!S12=0,0,RES_hh_fech_in!S12/RES_summary!S$21)</f>
        <v>14.689083561059668</v>
      </c>
      <c r="T12" s="72">
        <f>IF(RES_hh_fech_in!T12=0,0,RES_hh_fech_in!T12/RES_summary!T$21)</f>
        <v>13.608904519307629</v>
      </c>
      <c r="U12" s="72">
        <f>IF(RES_hh_fech_in!U12=0,0,RES_hh_fech_in!U12/RES_summary!U$21)</f>
        <v>13.1426449429048</v>
      </c>
      <c r="V12" s="72">
        <f>IF(RES_hh_fech_in!V12=0,0,RES_hh_fech_in!V12/RES_summary!V$21)</f>
        <v>12.127187911772502</v>
      </c>
      <c r="W12" s="72">
        <f>IF(RES_hh_fech_in!W12=0,0,RES_hh_fech_in!W12/RES_summary!W$21)</f>
        <v>9.3614491203014243</v>
      </c>
      <c r="X12" s="72">
        <f>IF(RES_hh_fech_in!X12=0,0,RES_hh_fech_in!X12/RES_summary!X$21)</f>
        <v>7.177084244291847</v>
      </c>
      <c r="Y12" s="72">
        <f>IF(RES_hh_fech_in!Y12=0,0,RES_hh_fech_in!Y12/RES_summary!Y$21)</f>
        <v>5.0301144863206639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134.58012127998384</v>
      </c>
      <c r="D13" s="74">
        <f>IF(RES_hh_fech_in!D13=0,0,RES_hh_fech_in!D13/RES_summary!D$21)</f>
        <v>109.55161838612467</v>
      </c>
      <c r="E13" s="74">
        <f>IF(RES_hh_fech_in!E13=0,0,RES_hh_fech_in!E13/RES_summary!E$21)</f>
        <v>122.68548990019244</v>
      </c>
      <c r="F13" s="74">
        <f>IF(RES_hh_fech_in!F13=0,0,RES_hh_fech_in!F13/RES_summary!F$21)</f>
        <v>129.37651484282296</v>
      </c>
      <c r="G13" s="74">
        <f>IF(RES_hh_fech_in!G13=0,0,RES_hh_fech_in!G13/RES_summary!G$21)</f>
        <v>121.53504574108909</v>
      </c>
      <c r="H13" s="74">
        <f>IF(RES_hh_fech_in!H13=0,0,RES_hh_fech_in!H13/RES_summary!H$21)</f>
        <v>134.4364367389193</v>
      </c>
      <c r="I13" s="74">
        <f>IF(RES_hh_fech_in!I13=0,0,RES_hh_fech_in!I13/RES_summary!I$21)</f>
        <v>117.29352662271756</v>
      </c>
      <c r="J13" s="74">
        <f>IF(RES_hh_fech_in!J13=0,0,RES_hh_fech_in!J13/RES_summary!J$21)</f>
        <v>126.01708437398877</v>
      </c>
      <c r="K13" s="74">
        <f>IF(RES_hh_fech_in!K13=0,0,RES_hh_fech_in!K13/RES_summary!K$21)</f>
        <v>93.985174348731661</v>
      </c>
      <c r="L13" s="74">
        <f>IF(RES_hh_fech_in!L13=0,0,RES_hh_fech_in!L13/RES_summary!L$21)</f>
        <v>111.55237154709513</v>
      </c>
      <c r="M13" s="74">
        <f>IF(RES_hh_fech_in!M13=0,0,RES_hh_fech_in!M13/RES_summary!M$21)</f>
        <v>95.930468943296404</v>
      </c>
      <c r="N13" s="74">
        <f>IF(RES_hh_fech_in!N13=0,0,RES_hh_fech_in!N13/RES_summary!N$21)</f>
        <v>84.894344282450078</v>
      </c>
      <c r="O13" s="74">
        <f>IF(RES_hh_fech_in!O13=0,0,RES_hh_fech_in!O13/RES_summary!O$21)</f>
        <v>78.253173066317913</v>
      </c>
      <c r="P13" s="74">
        <f>IF(RES_hh_fech_in!P13=0,0,RES_hh_fech_in!P13/RES_summary!P$21)</f>
        <v>67.31317737855484</v>
      </c>
      <c r="Q13" s="74">
        <f>IF(RES_hh_fech_in!Q13=0,0,RES_hh_fech_in!Q13/RES_summary!Q$21)</f>
        <v>68.585787561164764</v>
      </c>
      <c r="R13" s="74">
        <f>IF(RES_hh_fech_in!R13=0,0,RES_hh_fech_in!R13/RES_summary!R$21)</f>
        <v>63.040280442265356</v>
      </c>
      <c r="S13" s="74">
        <f>IF(RES_hh_fech_in!S13=0,0,RES_hh_fech_in!S13/RES_summary!S$21)</f>
        <v>60.199070079478133</v>
      </c>
      <c r="T13" s="74">
        <f>IF(RES_hh_fech_in!T13=0,0,RES_hh_fech_in!T13/RES_summary!T$21)</f>
        <v>59.860327615176018</v>
      </c>
      <c r="U13" s="74">
        <f>IF(RES_hh_fech_in!U13=0,0,RES_hh_fech_in!U13/RES_summary!U$21)</f>
        <v>52.09195755625025</v>
      </c>
      <c r="V13" s="74">
        <f>IF(RES_hh_fech_in!V13=0,0,RES_hh_fech_in!V13/RES_summary!V$21)</f>
        <v>54.04805233117478</v>
      </c>
      <c r="W13" s="74">
        <f>IF(RES_hh_fech_in!W13=0,0,RES_hh_fech_in!W13/RES_summary!W$21)</f>
        <v>41.812866246088369</v>
      </c>
      <c r="X13" s="74">
        <f>IF(RES_hh_fech_in!X13=0,0,RES_hh_fech_in!X13/RES_summary!X$21)</f>
        <v>27.455685081918869</v>
      </c>
      <c r="Y13" s="74">
        <f>IF(RES_hh_fech_in!Y13=0,0,RES_hh_fech_in!Y13/RES_summary!Y$21)</f>
        <v>16.913631373062977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1.9403875443666256</v>
      </c>
      <c r="D14" s="76">
        <f>IF(RES_hh_fech_in!D14=0,0,RES_hh_fech_in!D14/RES_summary!D$21)</f>
        <v>1.8094615900332855</v>
      </c>
      <c r="E14" s="76">
        <f>IF(RES_hh_fech_in!E14=0,0,RES_hh_fech_in!E14/RES_summary!E$21)</f>
        <v>1.8633254409715825</v>
      </c>
      <c r="F14" s="76">
        <f>IF(RES_hh_fech_in!F14=0,0,RES_hh_fech_in!F14/RES_summary!F$21)</f>
        <v>1.7790843086431378</v>
      </c>
      <c r="G14" s="76">
        <f>IF(RES_hh_fech_in!G14=0,0,RES_hh_fech_in!G14/RES_summary!G$21)</f>
        <v>1.7661175733022381</v>
      </c>
      <c r="H14" s="76">
        <f>IF(RES_hh_fech_in!H14=0,0,RES_hh_fech_in!H14/RES_summary!H$21)</f>
        <v>1.621709430664461</v>
      </c>
      <c r="I14" s="76">
        <f>IF(RES_hh_fech_in!I14=0,0,RES_hh_fech_in!I14/RES_summary!I$21)</f>
        <v>1.4987146310270538</v>
      </c>
      <c r="J14" s="76">
        <f>IF(RES_hh_fech_in!J14=0,0,RES_hh_fech_in!J14/RES_summary!J$21)</f>
        <v>1.6065266121686885</v>
      </c>
      <c r="K14" s="76">
        <f>IF(RES_hh_fech_in!K14=0,0,RES_hh_fech_in!K14/RES_summary!K$21)</f>
        <v>1.406314685310142</v>
      </c>
      <c r="L14" s="76">
        <f>IF(RES_hh_fech_in!L14=0,0,RES_hh_fech_in!L14/RES_summary!L$21)</f>
        <v>1.4607537333308782</v>
      </c>
      <c r="M14" s="76">
        <f>IF(RES_hh_fech_in!M14=0,0,RES_hh_fech_in!M14/RES_summary!M$21)</f>
        <v>0.98035560793165721</v>
      </c>
      <c r="N14" s="76">
        <f>IF(RES_hh_fech_in!N14=0,0,RES_hh_fech_in!N14/RES_summary!N$21)</f>
        <v>0.94666812936131073</v>
      </c>
      <c r="O14" s="76">
        <f>IF(RES_hh_fech_in!O14=0,0,RES_hh_fech_in!O14/RES_summary!O$21)</f>
        <v>0.88653442335787958</v>
      </c>
      <c r="P14" s="76">
        <f>IF(RES_hh_fech_in!P14=0,0,RES_hh_fech_in!P14/RES_summary!P$21)</f>
        <v>0.78522608983051867</v>
      </c>
      <c r="Q14" s="76">
        <f>IF(RES_hh_fech_in!Q14=0,0,RES_hh_fech_in!Q14/RES_summary!Q$21)</f>
        <v>0.95182981273350464</v>
      </c>
      <c r="R14" s="76">
        <f>IF(RES_hh_fech_in!R14=0,0,RES_hh_fech_in!R14/RES_summary!R$21)</f>
        <v>0.99981138789363933</v>
      </c>
      <c r="S14" s="76">
        <f>IF(RES_hh_fech_in!S14=0,0,RES_hh_fech_in!S14/RES_summary!S$21)</f>
        <v>0.91524821860127337</v>
      </c>
      <c r="T14" s="76">
        <f>IF(RES_hh_fech_in!T14=0,0,RES_hh_fech_in!T14/RES_summary!T$21)</f>
        <v>0.94325514623398676</v>
      </c>
      <c r="U14" s="76">
        <f>IF(RES_hh_fech_in!U14=0,0,RES_hh_fech_in!U14/RES_summary!U$21)</f>
        <v>0.83136365797065337</v>
      </c>
      <c r="V14" s="76">
        <f>IF(RES_hh_fech_in!V14=0,0,RES_hh_fech_in!V14/RES_summary!V$21)</f>
        <v>0.81332734769539661</v>
      </c>
      <c r="W14" s="76">
        <f>IF(RES_hh_fech_in!W14=0,0,RES_hh_fech_in!W14/RES_summary!W$21)</f>
        <v>0.62553700283982749</v>
      </c>
      <c r="X14" s="76">
        <f>IF(RES_hh_fech_in!X14=0,0,RES_hh_fech_in!X14/RES_summary!X$21)</f>
        <v>0.42186841289458615</v>
      </c>
      <c r="Y14" s="76">
        <f>IF(RES_hh_fech_in!Y14=0,0,RES_hh_fech_in!Y14/RES_summary!Y$21)</f>
        <v>0.26786704167265663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0</v>
      </c>
      <c r="D15" s="69">
        <f>IF(RES_hh_fech_in!D15=0,0,RES_hh_fech_in!D15/RES_summary!D$21)</f>
        <v>1.0010334327852583E-2</v>
      </c>
      <c r="E15" s="69">
        <f>IF(RES_hh_fech_in!E15=0,0,RES_hh_fech_in!E15/RES_summary!E$21)</f>
        <v>7.1746394201740379E-3</v>
      </c>
      <c r="F15" s="69">
        <f>IF(RES_hh_fech_in!F15=0,0,RES_hh_fech_in!F15/RES_summary!F$21)</f>
        <v>1.4188742633004363E-2</v>
      </c>
      <c r="G15" s="69">
        <f>IF(RES_hh_fech_in!G15=0,0,RES_hh_fech_in!G15/RES_summary!G$21)</f>
        <v>1.6168036850673296E-2</v>
      </c>
      <c r="H15" s="69">
        <f>IF(RES_hh_fech_in!H15=0,0,RES_hh_fech_in!H15/RES_summary!H$21)</f>
        <v>2.1593478971632579E-2</v>
      </c>
      <c r="I15" s="69">
        <f>IF(RES_hh_fech_in!I15=0,0,RES_hh_fech_in!I15/RES_summary!I$21)</f>
        <v>2.07544047386066E-2</v>
      </c>
      <c r="J15" s="69">
        <f>IF(RES_hh_fech_in!J15=0,0,RES_hh_fech_in!J15/RES_summary!J$21)</f>
        <v>1.6239084678250807E-2</v>
      </c>
      <c r="K15" s="69">
        <f>IF(RES_hh_fech_in!K15=0,0,RES_hh_fech_in!K15/RES_summary!K$21)</f>
        <v>1.3377134314592375E-2</v>
      </c>
      <c r="L15" s="69">
        <f>IF(RES_hh_fech_in!L15=0,0,RES_hh_fech_in!L15/RES_summary!L$21)</f>
        <v>1.4570144200333437E-2</v>
      </c>
      <c r="M15" s="69">
        <f>IF(RES_hh_fech_in!M15=0,0,RES_hh_fech_in!M15/RES_summary!M$21)</f>
        <v>1.3573134116789044E-2</v>
      </c>
      <c r="N15" s="69">
        <f>IF(RES_hh_fech_in!N15=0,0,RES_hh_fech_in!N15/RES_summary!N$21)</f>
        <v>1.328794066437231E-2</v>
      </c>
      <c r="O15" s="69">
        <f>IF(RES_hh_fech_in!O15=0,0,RES_hh_fech_in!O15/RES_summary!O$21)</f>
        <v>7.9699939469077014E-3</v>
      </c>
      <c r="P15" s="69">
        <f>IF(RES_hh_fech_in!P15=0,0,RES_hh_fech_in!P15/RES_summary!P$21)</f>
        <v>1.1725872376437173E-2</v>
      </c>
      <c r="Q15" s="69">
        <f>IF(RES_hh_fech_in!Q15=0,0,RES_hh_fech_in!Q15/RES_summary!Q$21)</f>
        <v>3.5724696028722924E-3</v>
      </c>
      <c r="R15" s="69">
        <f>IF(RES_hh_fech_in!R15=0,0,RES_hh_fech_in!R15/RES_summary!R$21)</f>
        <v>4.7317105783720838E-3</v>
      </c>
      <c r="S15" s="69">
        <f>IF(RES_hh_fech_in!S15=0,0,RES_hh_fech_in!S15/RES_summary!S$21)</f>
        <v>5.3285359227465768E-3</v>
      </c>
      <c r="T15" s="69">
        <f>IF(RES_hh_fech_in!T15=0,0,RES_hh_fech_in!T15/RES_summary!T$21)</f>
        <v>6.677332561083018E-3</v>
      </c>
      <c r="U15" s="69">
        <f>IF(RES_hh_fech_in!U15=0,0,RES_hh_fech_in!U15/RES_summary!U$21)</f>
        <v>3.4542657241485066E-3</v>
      </c>
      <c r="V15" s="69">
        <f>IF(RES_hh_fech_in!V15=0,0,RES_hh_fech_in!V15/RES_summary!V$21)</f>
        <v>1.4571613715598631E-2</v>
      </c>
      <c r="W15" s="69">
        <f>IF(RES_hh_fech_in!W15=0,0,RES_hh_fech_in!W15/RES_summary!W$21)</f>
        <v>9.8001625091593304E-3</v>
      </c>
      <c r="X15" s="69">
        <f>IF(RES_hh_fech_in!X15=0,0,RES_hh_fech_in!X15/RES_summary!X$21)</f>
        <v>2.0996028211876221E-2</v>
      </c>
      <c r="Y15" s="69">
        <f>IF(RES_hh_fech_in!Y15=0,0,RES_hh_fech_in!Y15/RES_summary!Y$21)</f>
        <v>1.5274477075984482E-2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0</v>
      </c>
      <c r="D16" s="72">
        <f>IF(RES_hh_fech_in!D16=0,0,RES_hh_fech_in!D16/RES_summary!D$21)</f>
        <v>1.0010334327852583E-2</v>
      </c>
      <c r="E16" s="72">
        <f>IF(RES_hh_fech_in!E16=0,0,RES_hh_fech_in!E16/RES_summary!E$21)</f>
        <v>7.1746394201740379E-3</v>
      </c>
      <c r="F16" s="72">
        <f>IF(RES_hh_fech_in!F16=0,0,RES_hh_fech_in!F16/RES_summary!F$21)</f>
        <v>1.4188742633004363E-2</v>
      </c>
      <c r="G16" s="72">
        <f>IF(RES_hh_fech_in!G16=0,0,RES_hh_fech_in!G16/RES_summary!G$21)</f>
        <v>1.6168036850673296E-2</v>
      </c>
      <c r="H16" s="72">
        <f>IF(RES_hh_fech_in!H16=0,0,RES_hh_fech_in!H16/RES_summary!H$21)</f>
        <v>2.1593478971632579E-2</v>
      </c>
      <c r="I16" s="72">
        <f>IF(RES_hh_fech_in!I16=0,0,RES_hh_fech_in!I16/RES_summary!I$21)</f>
        <v>2.07544047386066E-2</v>
      </c>
      <c r="J16" s="72">
        <f>IF(RES_hh_fech_in!J16=0,0,RES_hh_fech_in!J16/RES_summary!J$21)</f>
        <v>1.6239084678250807E-2</v>
      </c>
      <c r="K16" s="72">
        <f>IF(RES_hh_fech_in!K16=0,0,RES_hh_fech_in!K16/RES_summary!K$21)</f>
        <v>1.3377134314592375E-2</v>
      </c>
      <c r="L16" s="72">
        <f>IF(RES_hh_fech_in!L16=0,0,RES_hh_fech_in!L16/RES_summary!L$21)</f>
        <v>1.4570144200333437E-2</v>
      </c>
      <c r="M16" s="72">
        <f>IF(RES_hh_fech_in!M16=0,0,RES_hh_fech_in!M16/RES_summary!M$21)</f>
        <v>1.3573134116789044E-2</v>
      </c>
      <c r="N16" s="72">
        <f>IF(RES_hh_fech_in!N16=0,0,RES_hh_fech_in!N16/RES_summary!N$21)</f>
        <v>1.328794066437231E-2</v>
      </c>
      <c r="O16" s="72">
        <f>IF(RES_hh_fech_in!O16=0,0,RES_hh_fech_in!O16/RES_summary!O$21)</f>
        <v>7.9699939469077014E-3</v>
      </c>
      <c r="P16" s="72">
        <f>IF(RES_hh_fech_in!P16=0,0,RES_hh_fech_in!P16/RES_summary!P$21)</f>
        <v>1.1725872376437173E-2</v>
      </c>
      <c r="Q16" s="72">
        <f>IF(RES_hh_fech_in!Q16=0,0,RES_hh_fech_in!Q16/RES_summary!Q$21)</f>
        <v>3.5724696028722924E-3</v>
      </c>
      <c r="R16" s="72">
        <f>IF(RES_hh_fech_in!R16=0,0,RES_hh_fech_in!R16/RES_summary!R$21)</f>
        <v>4.7317105783720838E-3</v>
      </c>
      <c r="S16" s="72">
        <f>IF(RES_hh_fech_in!S16=0,0,RES_hh_fech_in!S16/RES_summary!S$21)</f>
        <v>5.3285359227465768E-3</v>
      </c>
      <c r="T16" s="72">
        <f>IF(RES_hh_fech_in!T16=0,0,RES_hh_fech_in!T16/RES_summary!T$21)</f>
        <v>6.677332561083018E-3</v>
      </c>
      <c r="U16" s="72">
        <f>IF(RES_hh_fech_in!U16=0,0,RES_hh_fech_in!U16/RES_summary!U$21)</f>
        <v>3.4542657241485066E-3</v>
      </c>
      <c r="V16" s="72">
        <f>IF(RES_hh_fech_in!V16=0,0,RES_hh_fech_in!V16/RES_summary!V$21)</f>
        <v>1.4571613715598631E-2</v>
      </c>
      <c r="W16" s="72">
        <f>IF(RES_hh_fech_in!W16=0,0,RES_hh_fech_in!W16/RES_summary!W$21)</f>
        <v>9.8001625091593304E-3</v>
      </c>
      <c r="X16" s="72">
        <f>IF(RES_hh_fech_in!X16=0,0,RES_hh_fech_in!X16/RES_summary!X$21)</f>
        <v>2.0996028211876221E-2</v>
      </c>
      <c r="Y16" s="72">
        <f>IF(RES_hh_fech_in!Y16=0,0,RES_hh_fech_in!Y16/RES_summary!Y$21)</f>
        <v>1.5274477075984482E-2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29.692352129997627</v>
      </c>
      <c r="D17" s="69">
        <f>IF(RES_hh_fech_in!D17=0,0,RES_hh_fech_in!D17/RES_summary!D$21)</f>
        <v>28.447251409636969</v>
      </c>
      <c r="E17" s="69">
        <f>IF(RES_hh_fech_in!E17=0,0,RES_hh_fech_in!E17/RES_summary!E$21)</f>
        <v>26.606052226186115</v>
      </c>
      <c r="F17" s="69">
        <f>IF(RES_hh_fech_in!F17=0,0,RES_hh_fech_in!F17/RES_summary!F$21)</f>
        <v>26.225116013619765</v>
      </c>
      <c r="G17" s="69">
        <f>IF(RES_hh_fech_in!G17=0,0,RES_hh_fech_in!G17/RES_summary!G$21)</f>
        <v>24.800698468462535</v>
      </c>
      <c r="H17" s="69">
        <f>IF(RES_hh_fech_in!H17=0,0,RES_hh_fech_in!H17/RES_summary!H$21)</f>
        <v>23.528990747850038</v>
      </c>
      <c r="I17" s="69">
        <f>IF(RES_hh_fech_in!I17=0,0,RES_hh_fech_in!I17/RES_summary!I$21)</f>
        <v>23.829004104637185</v>
      </c>
      <c r="J17" s="69">
        <f>IF(RES_hh_fech_in!J17=0,0,RES_hh_fech_in!J17/RES_summary!J$21)</f>
        <v>24.262902711486422</v>
      </c>
      <c r="K17" s="69">
        <f>IF(RES_hh_fech_in!K17=0,0,RES_hh_fech_in!K17/RES_summary!K$21)</f>
        <v>24.340074528774668</v>
      </c>
      <c r="L17" s="69">
        <f>IF(RES_hh_fech_in!L17=0,0,RES_hh_fech_in!L17/RES_summary!L$21)</f>
        <v>23.622115150936725</v>
      </c>
      <c r="M17" s="69">
        <f>IF(RES_hh_fech_in!M17=0,0,RES_hh_fech_in!M17/RES_summary!M$21)</f>
        <v>22.632142512373473</v>
      </c>
      <c r="N17" s="69">
        <f>IF(RES_hh_fech_in!N17=0,0,RES_hh_fech_in!N17/RES_summary!N$21)</f>
        <v>23.071393375550997</v>
      </c>
      <c r="O17" s="69">
        <f>IF(RES_hh_fech_in!O17=0,0,RES_hh_fech_in!O17/RES_summary!O$21)</f>
        <v>21.846299903332561</v>
      </c>
      <c r="P17" s="69">
        <f>IF(RES_hh_fech_in!P17=0,0,RES_hh_fech_in!P17/RES_summary!P$21)</f>
        <v>20.558361730409139</v>
      </c>
      <c r="Q17" s="69">
        <f>IF(RES_hh_fech_in!Q17=0,0,RES_hh_fech_in!Q17/RES_summary!Q$21)</f>
        <v>20.649933191640592</v>
      </c>
      <c r="R17" s="69">
        <f>IF(RES_hh_fech_in!R17=0,0,RES_hh_fech_in!R17/RES_summary!R$21)</f>
        <v>20.945291483101844</v>
      </c>
      <c r="S17" s="69">
        <f>IF(RES_hh_fech_in!S17=0,0,RES_hh_fech_in!S17/RES_summary!S$21)</f>
        <v>21.020019713829839</v>
      </c>
      <c r="T17" s="69">
        <f>IF(RES_hh_fech_in!T17=0,0,RES_hh_fech_in!T17/RES_summary!T$21)</f>
        <v>21.034315707773484</v>
      </c>
      <c r="U17" s="69">
        <f>IF(RES_hh_fech_in!U17=0,0,RES_hh_fech_in!U17/RES_summary!U$21)</f>
        <v>20.517282783797661</v>
      </c>
      <c r="V17" s="69">
        <f>IF(RES_hh_fech_in!V17=0,0,RES_hh_fech_in!V17/RES_summary!V$21)</f>
        <v>21.665753169752481</v>
      </c>
      <c r="W17" s="69">
        <f>IF(RES_hh_fech_in!W17=0,0,RES_hh_fech_in!W17/RES_summary!W$21)</f>
        <v>19.763488587649597</v>
      </c>
      <c r="X17" s="69">
        <f>IF(RES_hh_fech_in!X17=0,0,RES_hh_fech_in!X17/RES_summary!X$21)</f>
        <v>17.685893180135775</v>
      </c>
      <c r="Y17" s="69">
        <f>IF(RES_hh_fech_in!Y17=0,0,RES_hh_fech_in!Y17/RES_summary!Y$21)</f>
        <v>16.535830128342035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24.993165516747421</v>
      </c>
      <c r="D18" s="72">
        <f>IF(RES_hh_fech_in!D18=0,0,RES_hh_fech_in!D18/RES_summary!D$21)</f>
        <v>25.536904641532864</v>
      </c>
      <c r="E18" s="72">
        <f>IF(RES_hh_fech_in!E18=0,0,RES_hh_fech_in!E18/RES_summary!E$21)</f>
        <v>22.900817579160705</v>
      </c>
      <c r="F18" s="72">
        <f>IF(RES_hh_fech_in!F18=0,0,RES_hh_fech_in!F18/RES_summary!F$21)</f>
        <v>22.710530154881905</v>
      </c>
      <c r="G18" s="72">
        <f>IF(RES_hh_fech_in!G18=0,0,RES_hh_fech_in!G18/RES_summary!G$21)</f>
        <v>21.993892419901403</v>
      </c>
      <c r="H18" s="72">
        <f>IF(RES_hh_fech_in!H18=0,0,RES_hh_fech_in!H18/RES_summary!H$21)</f>
        <v>20.767626505874667</v>
      </c>
      <c r="I18" s="72">
        <f>IF(RES_hh_fech_in!I18=0,0,RES_hh_fech_in!I18/RES_summary!I$21)</f>
        <v>20.638243057514931</v>
      </c>
      <c r="J18" s="72">
        <f>IF(RES_hh_fech_in!J18=0,0,RES_hh_fech_in!J18/RES_summary!J$21)</f>
        <v>20.717130830675949</v>
      </c>
      <c r="K18" s="72">
        <f>IF(RES_hh_fech_in!K18=0,0,RES_hh_fech_in!K18/RES_summary!K$21)</f>
        <v>23.608980127066371</v>
      </c>
      <c r="L18" s="72">
        <f>IF(RES_hh_fech_in!L18=0,0,RES_hh_fech_in!L18/RES_summary!L$21)</f>
        <v>20.762166318018718</v>
      </c>
      <c r="M18" s="72">
        <f>IF(RES_hh_fech_in!M18=0,0,RES_hh_fech_in!M18/RES_summary!M$21)</f>
        <v>20.883395021049214</v>
      </c>
      <c r="N18" s="72">
        <f>IF(RES_hh_fech_in!N18=0,0,RES_hh_fech_in!N18/RES_summary!N$21)</f>
        <v>21.044003724343703</v>
      </c>
      <c r="O18" s="72">
        <f>IF(RES_hh_fech_in!O18=0,0,RES_hh_fech_in!O18/RES_summary!O$21)</f>
        <v>20.789277143909015</v>
      </c>
      <c r="P18" s="72">
        <f>IF(RES_hh_fech_in!P18=0,0,RES_hh_fech_in!P18/RES_summary!P$21)</f>
        <v>20.321892225552766</v>
      </c>
      <c r="Q18" s="72">
        <f>IF(RES_hh_fech_in!Q18=0,0,RES_hh_fech_in!Q18/RES_summary!Q$21)</f>
        <v>20.032773416485476</v>
      </c>
      <c r="R18" s="72">
        <f>IF(RES_hh_fech_in!R18=0,0,RES_hh_fech_in!R18/RES_summary!R$21)</f>
        <v>20.488591631356048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18.609448039988045</v>
      </c>
      <c r="V18" s="72">
        <f>IF(RES_hh_fech_in!V18=0,0,RES_hh_fech_in!V18/RES_summary!V$21)</f>
        <v>19.597100616632872</v>
      </c>
      <c r="W18" s="72">
        <f>IF(RES_hh_fech_in!W18=0,0,RES_hh_fech_in!W18/RES_summary!W$21)</f>
        <v>18.484939518076125</v>
      </c>
      <c r="X18" s="72">
        <f>IF(RES_hh_fech_in!X18=0,0,RES_hh_fech_in!X18/RES_summary!X$21)</f>
        <v>16.434920068448729</v>
      </c>
      <c r="Y18" s="72">
        <f>IF(RES_hh_fech_in!Y18=0,0,RES_hh_fech_in!Y18/RES_summary!Y$21)</f>
        <v>14.428979688845079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28.805811415955976</v>
      </c>
      <c r="D19" s="72">
        <f>IF(RES_hh_fech_in!D19=0,0,RES_hh_fech_in!D19/RES_summary!D$21)</f>
        <v>27.619188462651564</v>
      </c>
      <c r="E19" s="72">
        <f>IF(RES_hh_fech_in!E19=0,0,RES_hh_fech_in!E19/RES_summary!E$21)</f>
        <v>26.496393316520027</v>
      </c>
      <c r="F19" s="72">
        <f>IF(RES_hh_fech_in!F19=0,0,RES_hh_fech_in!F19/RES_summary!F$21)</f>
        <v>25.80110531166746</v>
      </c>
      <c r="G19" s="72">
        <f>IF(RES_hh_fech_in!G19=0,0,RES_hh_fech_in!G19/RES_summary!G$21)</f>
        <v>25.085533891959205</v>
      </c>
      <c r="H19" s="72">
        <f>IF(RES_hh_fech_in!H19=0,0,RES_hh_fech_in!H19/RES_summary!H$21)</f>
        <v>24.54824184545658</v>
      </c>
      <c r="I19" s="72">
        <f>IF(RES_hh_fech_in!I19=0,0,RES_hh_fech_in!I19/RES_summary!I$21)</f>
        <v>24.55101523784333</v>
      </c>
      <c r="J19" s="72">
        <f>IF(RES_hh_fech_in!J19=0,0,RES_hh_fech_in!J19/RES_summary!J$21)</f>
        <v>24.076324824142009</v>
      </c>
      <c r="K19" s="72">
        <f>IF(RES_hh_fech_in!K19=0,0,RES_hh_fech_in!K19/RES_summary!K$21)</f>
        <v>23.9644099985968</v>
      </c>
      <c r="L19" s="72">
        <f>IF(RES_hh_fech_in!L19=0,0,RES_hh_fech_in!L19/RES_summary!L$21)</f>
        <v>23.777257611502023</v>
      </c>
      <c r="M19" s="72">
        <f>IF(RES_hh_fech_in!M19=0,0,RES_hh_fech_in!M19/RES_summary!M$21)</f>
        <v>24.5866253915434</v>
      </c>
      <c r="N19" s="72">
        <f>IF(RES_hh_fech_in!N19=0,0,RES_hh_fech_in!N19/RES_summary!N$21)</f>
        <v>22.267922726986335</v>
      </c>
      <c r="O19" s="72">
        <f>IF(RES_hh_fech_in!O19=0,0,RES_hh_fech_in!O19/RES_summary!O$21)</f>
        <v>23.681521960728443</v>
      </c>
      <c r="P19" s="72">
        <f>IF(RES_hh_fech_in!P19=0,0,RES_hh_fech_in!P19/RES_summary!P$21)</f>
        <v>20.820922824443311</v>
      </c>
      <c r="Q19" s="72">
        <f>IF(RES_hh_fech_in!Q19=0,0,RES_hh_fech_in!Q19/RES_summary!Q$21)</f>
        <v>18.16223138730285</v>
      </c>
      <c r="R19" s="72">
        <f>IF(RES_hh_fech_in!R19=0,0,RES_hh_fech_in!R19/RES_summary!R$21)</f>
        <v>21.126879183315786</v>
      </c>
      <c r="S19" s="72">
        <f>IF(RES_hh_fech_in!S19=0,0,RES_hh_fech_in!S19/RES_summary!S$21)</f>
        <v>20.714487870641744</v>
      </c>
      <c r="T19" s="72">
        <f>IF(RES_hh_fech_in!T19=0,0,RES_hh_fech_in!T19/RES_summary!T$21)</f>
        <v>20.840040380104242</v>
      </c>
      <c r="U19" s="72">
        <f>IF(RES_hh_fech_in!U19=0,0,RES_hh_fech_in!U19/RES_summary!U$21)</f>
        <v>19.625469919926527</v>
      </c>
      <c r="V19" s="72">
        <f>IF(RES_hh_fech_in!V19=0,0,RES_hh_fech_in!V19/RES_summary!V$21)</f>
        <v>21.350718763389942</v>
      </c>
      <c r="W19" s="72">
        <f>IF(RES_hh_fech_in!W19=0,0,RES_hh_fech_in!W19/RES_summary!W$21)</f>
        <v>17.928637200261793</v>
      </c>
      <c r="X19" s="72">
        <f>IF(RES_hh_fech_in!X19=0,0,RES_hh_fech_in!X19/RES_summary!X$21)</f>
        <v>16.930473051660705</v>
      </c>
      <c r="Y19" s="72">
        <f>IF(RES_hh_fech_in!Y19=0,0,RES_hh_fech_in!Y19/RES_summary!Y$21)</f>
        <v>17.106568682042379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32.121635186084553</v>
      </c>
      <c r="D20" s="72">
        <f>IF(RES_hh_fech_in!D20=0,0,RES_hh_fech_in!D20/RES_summary!D$21)</f>
        <v>31.459985739873442</v>
      </c>
      <c r="E20" s="72">
        <f>IF(RES_hh_fech_in!E20=0,0,RES_hh_fech_in!E20/RES_summary!E$21)</f>
        <v>29.349199989310456</v>
      </c>
      <c r="F20" s="72">
        <f>IF(RES_hh_fech_in!F20=0,0,RES_hh_fech_in!F20/RES_summary!F$21)</f>
        <v>29.174417723122385</v>
      </c>
      <c r="G20" s="72">
        <f>IF(RES_hh_fech_in!G20=0,0,RES_hh_fech_in!G20/RES_summary!G$21)</f>
        <v>27.860516685517059</v>
      </c>
      <c r="H20" s="72">
        <f>IF(RES_hh_fech_in!H20=0,0,RES_hh_fech_in!H20/RES_summary!H$21)</f>
        <v>26.252166492270668</v>
      </c>
      <c r="I20" s="72">
        <f>IF(RES_hh_fech_in!I20=0,0,RES_hh_fech_in!I20/RES_summary!I$21)</f>
        <v>26.528196182218505</v>
      </c>
      <c r="J20" s="72">
        <f>IF(RES_hh_fech_in!J20=0,0,RES_hh_fech_in!J20/RES_summary!J$21)</f>
        <v>27.005888871348766</v>
      </c>
      <c r="K20" s="72">
        <f>IF(RES_hh_fech_in!K20=0,0,RES_hh_fech_in!K20/RES_summary!K$21)</f>
        <v>27.171444076138542</v>
      </c>
      <c r="L20" s="72">
        <f>IF(RES_hh_fech_in!L20=0,0,RES_hh_fech_in!L20/RES_summary!L$21)</f>
        <v>26.175591223062238</v>
      </c>
      <c r="M20" s="72">
        <f>IF(RES_hh_fech_in!M20=0,0,RES_hh_fech_in!M20/RES_summary!M$21)</f>
        <v>26.868326176256751</v>
      </c>
      <c r="N20" s="72">
        <f>IF(RES_hh_fech_in!N20=0,0,RES_hh_fech_in!N20/RES_summary!N$21)</f>
        <v>26.420758575526101</v>
      </c>
      <c r="O20" s="72">
        <f>IF(RES_hh_fech_in!O20=0,0,RES_hh_fech_in!O20/RES_summary!O$21)</f>
        <v>23.959423892852943</v>
      </c>
      <c r="P20" s="72">
        <f>IF(RES_hh_fech_in!P20=0,0,RES_hh_fech_in!P20/RES_summary!P$21)</f>
        <v>21.727097944245923</v>
      </c>
      <c r="Q20" s="72">
        <f>IF(RES_hh_fech_in!Q20=0,0,RES_hh_fech_in!Q20/RES_summary!Q$21)</f>
        <v>21.545115297324564</v>
      </c>
      <c r="R20" s="72">
        <f>IF(RES_hh_fech_in!R20=0,0,RES_hh_fech_in!R20/RES_summary!R$21)</f>
        <v>21.810033532886486</v>
      </c>
      <c r="S20" s="72">
        <f>IF(RES_hh_fech_in!S20=0,0,RES_hh_fech_in!S20/RES_summary!S$21)</f>
        <v>21.923841728804316</v>
      </c>
      <c r="T20" s="72">
        <f>IF(RES_hh_fech_in!T20=0,0,RES_hh_fech_in!T20/RES_summary!T$21)</f>
        <v>21.701023360891437</v>
      </c>
      <c r="U20" s="72">
        <f>IF(RES_hh_fech_in!U20=0,0,RES_hh_fech_in!U20/RES_summary!U$21)</f>
        <v>20.961515996208799</v>
      </c>
      <c r="V20" s="72">
        <f>IF(RES_hh_fech_in!V20=0,0,RES_hh_fech_in!V20/RES_summary!V$21)</f>
        <v>22.913363062645317</v>
      </c>
      <c r="W20" s="72">
        <f>IF(RES_hh_fech_in!W20=0,0,RES_hh_fech_in!W20/RES_summary!W$21)</f>
        <v>20.802383644275913</v>
      </c>
      <c r="X20" s="72">
        <f>IF(RES_hh_fech_in!X20=0,0,RES_hh_fech_in!X20/RES_summary!X$21)</f>
        <v>17.819061689477969</v>
      </c>
      <c r="Y20" s="72">
        <f>IF(RES_hh_fech_in!Y20=0,0,RES_hh_fech_in!Y20/RES_summary!Y$21)</f>
        <v>17.118584047438848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29.307768914246608</v>
      </c>
      <c r="D21" s="72">
        <f>IF(RES_hh_fech_in!D21=0,0,RES_hh_fech_in!D21/RES_summary!D$21)</f>
        <v>27.29595855453044</v>
      </c>
      <c r="E21" s="72">
        <f>IF(RES_hh_fech_in!E21=0,0,RES_hh_fech_in!E21/RES_summary!E$21)</f>
        <v>26.261019630463935</v>
      </c>
      <c r="F21" s="72">
        <f>IF(RES_hh_fech_in!F21=0,0,RES_hh_fech_in!F21/RES_summary!F$21)</f>
        <v>27.030235598519479</v>
      </c>
      <c r="G21" s="72">
        <f>IF(RES_hh_fech_in!G21=0,0,RES_hh_fech_in!G21/RES_summary!G$21)</f>
        <v>24.23037313666233</v>
      </c>
      <c r="H21" s="72">
        <f>IF(RES_hh_fech_in!H21=0,0,RES_hh_fech_in!H21/RES_summary!H$21)</f>
        <v>23.718523255301513</v>
      </c>
      <c r="I21" s="72">
        <f>IF(RES_hh_fech_in!I21=0,0,RES_hh_fech_in!I21/RES_summary!I$21)</f>
        <v>22.795149055866482</v>
      </c>
      <c r="J21" s="72">
        <f>IF(RES_hh_fech_in!J21=0,0,RES_hh_fech_in!J21/RES_summary!J$21)</f>
        <v>23.763066246692489</v>
      </c>
      <c r="K21" s="72">
        <f>IF(RES_hh_fech_in!K21=0,0,RES_hh_fech_in!K21/RES_summary!K$21)</f>
        <v>23.349400095432866</v>
      </c>
      <c r="L21" s="72">
        <f>IF(RES_hh_fech_in!L21=0,0,RES_hh_fech_in!L21/RES_summary!L$21)</f>
        <v>24.073099145504354</v>
      </c>
      <c r="M21" s="72">
        <f>IF(RES_hh_fech_in!M21=0,0,RES_hh_fech_in!M21/RES_summary!M$21)</f>
        <v>21.554009321603139</v>
      </c>
      <c r="N21" s="72">
        <f>IF(RES_hh_fech_in!N21=0,0,RES_hh_fech_in!N21/RES_summary!N$21)</f>
        <v>23.09635040217897</v>
      </c>
      <c r="O21" s="72">
        <f>IF(RES_hh_fech_in!O21=0,0,RES_hh_fech_in!O21/RES_summary!O$21)</f>
        <v>21.897991076146798</v>
      </c>
      <c r="P21" s="72">
        <f>IF(RES_hh_fech_in!P21=0,0,RES_hh_fech_in!P21/RES_summary!P$21)</f>
        <v>19.967504909267845</v>
      </c>
      <c r="Q21" s="72">
        <f>IF(RES_hh_fech_in!Q21=0,0,RES_hh_fech_in!Q21/RES_summary!Q$21)</f>
        <v>19.101724746777517</v>
      </c>
      <c r="R21" s="72">
        <f>IF(RES_hh_fech_in!R21=0,0,RES_hh_fech_in!R21/RES_summary!R$21)</f>
        <v>19.091579233897644</v>
      </c>
      <c r="S21" s="72">
        <f>IF(RES_hh_fech_in!S21=0,0,RES_hh_fech_in!S21/RES_summary!S$21)</f>
        <v>19.469421652297907</v>
      </c>
      <c r="T21" s="72">
        <f>IF(RES_hh_fech_in!T21=0,0,RES_hh_fech_in!T21/RES_summary!T$21)</f>
        <v>19.974539744624447</v>
      </c>
      <c r="U21" s="72">
        <f>IF(RES_hh_fech_in!U21=0,0,RES_hh_fech_in!U21/RES_summary!U$21)</f>
        <v>19.781334870555813</v>
      </c>
      <c r="V21" s="72">
        <f>IF(RES_hh_fech_in!V21=0,0,RES_hh_fech_in!V21/RES_summary!V$21)</f>
        <v>19.563883439055356</v>
      </c>
      <c r="W21" s="72">
        <f>IF(RES_hh_fech_in!W21=0,0,RES_hh_fech_in!W21/RES_summary!W$21)</f>
        <v>18.943499897605616</v>
      </c>
      <c r="X21" s="72">
        <f>IF(RES_hh_fech_in!X21=0,0,RES_hh_fech_in!X21/RES_summary!X$21)</f>
        <v>17.836786659639085</v>
      </c>
      <c r="Y21" s="72">
        <f>IF(RES_hh_fech_in!Y21=0,0,RES_hh_fech_in!Y21/RES_summary!Y$21)</f>
        <v>15.610326722348358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28.037964774754563</v>
      </c>
      <c r="D22" s="72">
        <f>IF(RES_hh_fech_in!D22=0,0,RES_hh_fech_in!D22/RES_summary!D$21)</f>
        <v>28.291588390887146</v>
      </c>
      <c r="E22" s="72">
        <f>IF(RES_hh_fech_in!E22=0,0,RES_hh_fech_in!E22/RES_summary!E$21)</f>
        <v>24.683797518402574</v>
      </c>
      <c r="F22" s="72">
        <f>IF(RES_hh_fech_in!F22=0,0,RES_hh_fech_in!F22/RES_summary!F$21)</f>
        <v>23.660133276309839</v>
      </c>
      <c r="G22" s="72">
        <f>IF(RES_hh_fech_in!G22=0,0,RES_hh_fech_in!G22/RES_summary!G$21)</f>
        <v>21.441105523077638</v>
      </c>
      <c r="H22" s="72">
        <f>IF(RES_hh_fech_in!H22=0,0,RES_hh_fech_in!H22/RES_summary!H$21)</f>
        <v>19.806753551903522</v>
      </c>
      <c r="I22" s="72">
        <f>IF(RES_hh_fech_in!I22=0,0,RES_hh_fech_in!I22/RES_summary!I$21)</f>
        <v>24.311464378050186</v>
      </c>
      <c r="J22" s="72">
        <f>IF(RES_hh_fech_in!J22=0,0,RES_hh_fech_in!J22/RES_summary!J$21)</f>
        <v>18.869589296578244</v>
      </c>
      <c r="K22" s="72">
        <f>IF(RES_hh_fech_in!K22=0,0,RES_hh_fech_in!K22/RES_summary!K$21)</f>
        <v>23.449342884129091</v>
      </c>
      <c r="L22" s="72">
        <f>IF(RES_hh_fech_in!L22=0,0,RES_hh_fech_in!L22/RES_summary!L$21)</f>
        <v>20.533317213991381</v>
      </c>
      <c r="M22" s="72">
        <f>IF(RES_hh_fech_in!M22=0,0,RES_hh_fech_in!M22/RES_summary!M$21)</f>
        <v>19.336335098148005</v>
      </c>
      <c r="N22" s="72">
        <f>IF(RES_hh_fech_in!N22=0,0,RES_hh_fech_in!N22/RES_summary!N$21)</f>
        <v>21.833396217766854</v>
      </c>
      <c r="O22" s="72">
        <f>IF(RES_hh_fech_in!O22=0,0,RES_hh_fech_in!O22/RES_summary!O$21)</f>
        <v>20.101790637301619</v>
      </c>
      <c r="P22" s="72">
        <f>IF(RES_hh_fech_in!P22=0,0,RES_hh_fech_in!P22/RES_summary!P$21)</f>
        <v>18.485187955487323</v>
      </c>
      <c r="Q22" s="72">
        <f>IF(RES_hh_fech_in!Q22=0,0,RES_hh_fech_in!Q22/RES_summary!Q$21)</f>
        <v>20.647688722783755</v>
      </c>
      <c r="R22" s="72">
        <f>IF(RES_hh_fech_in!R22=0,0,RES_hh_fech_in!R22/RES_summary!R$21)</f>
        <v>20.551517147326511</v>
      </c>
      <c r="S22" s="72">
        <f>IF(RES_hh_fech_in!S22=0,0,RES_hh_fech_in!S22/RES_summary!S$21)</f>
        <v>0</v>
      </c>
      <c r="T22" s="72">
        <f>IF(RES_hh_fech_in!T22=0,0,RES_hh_fech_in!T22/RES_summary!T$21)</f>
        <v>0</v>
      </c>
      <c r="U22" s="72">
        <f>IF(RES_hh_fech_in!U22=0,0,RES_hh_fech_in!U22/RES_summary!U$21)</f>
        <v>0</v>
      </c>
      <c r="V22" s="72">
        <f>IF(RES_hh_fech_in!V22=0,0,RES_hh_fech_in!V22/RES_summary!V$21)</f>
        <v>18.238713769095764</v>
      </c>
      <c r="W22" s="72">
        <f>IF(RES_hh_fech_in!W22=0,0,RES_hh_fech_in!W22/RES_summary!W$21)</f>
        <v>18.130747107392512</v>
      </c>
      <c r="X22" s="72">
        <f>IF(RES_hh_fech_in!X22=0,0,RES_hh_fech_in!X22/RES_summary!X$21)</f>
        <v>16.697861645696584</v>
      </c>
      <c r="Y22" s="72">
        <f>IF(RES_hh_fech_in!Y22=0,0,RES_hh_fech_in!Y22/RES_summary!Y$21)</f>
        <v>16.16095740843403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X24" s="72">
        <f>IF(RES_hh_fech_in!X24=0,0,RES_hh_fech_in!X24/RES_summary!X$21)</f>
        <v>0</v>
      </c>
      <c r="Y24" s="72">
        <f>IF(RES_hh_fech_in!Y24=0,0,RES_hh_fech_in!Y24/RES_summary!Y$21)</f>
        <v>0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25.835377223415314</v>
      </c>
      <c r="D25" s="74">
        <f>IF(RES_hh_fech_in!D25=0,0,RES_hh_fech_in!D25/RES_summary!D$21)</f>
        <v>24.577241056731999</v>
      </c>
      <c r="E25" s="74">
        <f>IF(RES_hh_fech_in!E25=0,0,RES_hh_fech_in!E25/RES_summary!E$21)</f>
        <v>23.114923177484588</v>
      </c>
      <c r="F25" s="74">
        <f>IF(RES_hh_fech_in!F25=0,0,RES_hh_fech_in!F25/RES_summary!F$21)</f>
        <v>23.455153867429942</v>
      </c>
      <c r="G25" s="74">
        <f>IF(RES_hh_fech_in!G25=0,0,RES_hh_fech_in!G25/RES_summary!G$21)</f>
        <v>21.744231962423378</v>
      </c>
      <c r="H25" s="74">
        <f>IF(RES_hh_fech_in!H25=0,0,RES_hh_fech_in!H25/RES_summary!H$21)</f>
        <v>21.731362962161811</v>
      </c>
      <c r="I25" s="74">
        <f>IF(RES_hh_fech_in!I25=0,0,RES_hh_fech_in!I25/RES_summary!I$21)</f>
        <v>19.738669178634915</v>
      </c>
      <c r="J25" s="74">
        <f>IF(RES_hh_fech_in!J25=0,0,RES_hh_fech_in!J25/RES_summary!J$21)</f>
        <v>17.497811391046739</v>
      </c>
      <c r="K25" s="74">
        <f>IF(RES_hh_fech_in!K25=0,0,RES_hh_fech_in!K25/RES_summary!K$21)</f>
        <v>17.766612913205442</v>
      </c>
      <c r="L25" s="74">
        <f>IF(RES_hh_fech_in!L25=0,0,RES_hh_fech_in!L25/RES_summary!L$21)</f>
        <v>17.43727797749661</v>
      </c>
      <c r="M25" s="74">
        <f>IF(RES_hh_fech_in!M25=0,0,RES_hh_fech_in!M25/RES_summary!M$21)</f>
        <v>20.221733846578839</v>
      </c>
      <c r="N25" s="74">
        <f>IF(RES_hh_fech_in!N25=0,0,RES_hh_fech_in!N25/RES_summary!N$21)</f>
        <v>20.594551912029029</v>
      </c>
      <c r="O25" s="74">
        <f>IF(RES_hh_fech_in!O25=0,0,RES_hh_fech_in!O25/RES_summary!O$21)</f>
        <v>18.411977398019289</v>
      </c>
      <c r="P25" s="74">
        <f>IF(RES_hh_fech_in!P25=0,0,RES_hh_fech_in!P25/RES_summary!P$21)</f>
        <v>17.333230541566671</v>
      </c>
      <c r="Q25" s="74">
        <f>IF(RES_hh_fech_in!Q25=0,0,RES_hh_fech_in!Q25/RES_summary!Q$21)</f>
        <v>15.925917549364632</v>
      </c>
      <c r="R25" s="74">
        <f>IF(RES_hh_fech_in!R25=0,0,RES_hh_fech_in!R25/RES_summary!R$21)</f>
        <v>16.238034054324068</v>
      </c>
      <c r="S25" s="74">
        <f>IF(RES_hh_fech_in!S25=0,0,RES_hh_fech_in!S25/RES_summary!S$21)</f>
        <v>16.995849314152991</v>
      </c>
      <c r="T25" s="74">
        <f>IF(RES_hh_fech_in!T25=0,0,RES_hh_fech_in!T25/RES_summary!T$21)</f>
        <v>17.528652731033503</v>
      </c>
      <c r="U25" s="74">
        <f>IF(RES_hh_fech_in!U25=0,0,RES_hh_fech_in!U25/RES_summary!U$21)</f>
        <v>18.182746375254386</v>
      </c>
      <c r="V25" s="74">
        <f>IF(RES_hh_fech_in!V25=0,0,RES_hh_fech_in!V25/RES_summary!V$21)</f>
        <v>18.688167075973425</v>
      </c>
      <c r="W25" s="74">
        <f>IF(RES_hh_fech_in!W25=0,0,RES_hh_fech_in!W25/RES_summary!W$21)</f>
        <v>17.028996769213062</v>
      </c>
      <c r="X25" s="74">
        <f>IF(RES_hh_fech_in!X25=0,0,RES_hh_fech_in!X25/RES_summary!X$21)</f>
        <v>14.991637822354754</v>
      </c>
      <c r="Y25" s="74">
        <f>IF(RES_hh_fech_in!Y25=0,0,RES_hh_fech_in!Y25/RES_summary!Y$21)</f>
        <v>14.232913725739628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3.7804369413870664</v>
      </c>
      <c r="D26" s="77">
        <f>IF(RES_hh_fech_in!D26=0,0,RES_hh_fech_in!D26/RES_summary!D$21)</f>
        <v>3.6961683213243335</v>
      </c>
      <c r="E26" s="77">
        <f>IF(RES_hh_fech_in!E26=0,0,RES_hh_fech_in!E26/RES_summary!E$21)</f>
        <v>3.4874004894326331</v>
      </c>
      <c r="F26" s="77">
        <f>IF(RES_hh_fech_in!F26=0,0,RES_hh_fech_in!F26/RES_summary!F$21)</f>
        <v>3.5381364998622158</v>
      </c>
      <c r="G26" s="77">
        <f>IF(RES_hh_fech_in!G26=0,0,RES_hh_fech_in!G26/RES_summary!G$21)</f>
        <v>3.3526117465505729</v>
      </c>
      <c r="H26" s="77">
        <f>IF(RES_hh_fech_in!H26=0,0,RES_hh_fech_in!H26/RES_summary!H$21)</f>
        <v>3.2543533518964858</v>
      </c>
      <c r="I26" s="77">
        <f>IF(RES_hh_fech_in!I26=0,0,RES_hh_fech_in!I26/RES_summary!I$21)</f>
        <v>3.2682516523325345</v>
      </c>
      <c r="J26" s="77">
        <f>IF(RES_hh_fech_in!J26=0,0,RES_hh_fech_in!J26/RES_summary!J$21)</f>
        <v>3.4675495008808825</v>
      </c>
      <c r="K26" s="77">
        <f>IF(RES_hh_fech_in!K26=0,0,RES_hh_fech_in!K26/RES_summary!K$21)</f>
        <v>3.4471155194138081</v>
      </c>
      <c r="L26" s="77">
        <f>IF(RES_hh_fech_in!L26=0,0,RES_hh_fech_in!L26/RES_summary!L$21)</f>
        <v>3.4615212829640032</v>
      </c>
      <c r="M26" s="77">
        <f>IF(RES_hh_fech_in!M26=0,0,RES_hh_fech_in!M26/RES_summary!M$21)</f>
        <v>3.4600720482249918</v>
      </c>
      <c r="N26" s="77">
        <f>IF(RES_hh_fech_in!N26=0,0,RES_hh_fech_in!N26/RES_summary!N$21)</f>
        <v>3.5119824957772607</v>
      </c>
      <c r="O26" s="77">
        <f>IF(RES_hh_fech_in!O26=0,0,RES_hh_fech_in!O26/RES_summary!O$21)</f>
        <v>3.4687388691593815</v>
      </c>
      <c r="P26" s="77">
        <f>IF(RES_hh_fech_in!P26=0,0,RES_hh_fech_in!P26/RES_summary!P$21)</f>
        <v>3.4419423264888578</v>
      </c>
      <c r="Q26" s="77">
        <f>IF(RES_hh_fech_in!Q26=0,0,RES_hh_fech_in!Q26/RES_summary!Q$21)</f>
        <v>3.4690090064767025</v>
      </c>
      <c r="R26" s="77">
        <f>IF(RES_hh_fech_in!R26=0,0,RES_hh_fech_in!R26/RES_summary!R$21)</f>
        <v>3.5806670708478134</v>
      </c>
      <c r="S26" s="77">
        <f>IF(RES_hh_fech_in!S26=0,0,RES_hh_fech_in!S26/RES_summary!S$21)</f>
        <v>3.6719315809340332</v>
      </c>
      <c r="T26" s="77">
        <f>IF(RES_hh_fech_in!T26=0,0,RES_hh_fech_in!T26/RES_summary!T$21)</f>
        <v>3.8070913668179127</v>
      </c>
      <c r="U26" s="77">
        <f>IF(RES_hh_fech_in!U26=0,0,RES_hh_fech_in!U26/RES_summary!U$21)</f>
        <v>3.7924685230131603</v>
      </c>
      <c r="V26" s="77">
        <f>IF(RES_hh_fech_in!V26=0,0,RES_hh_fech_in!V26/RES_summary!V$21)</f>
        <v>3.8358997369402466</v>
      </c>
      <c r="W26" s="77">
        <f>IF(RES_hh_fech_in!W26=0,0,RES_hh_fech_in!W26/RES_summary!W$21)</f>
        <v>3.6493798560959605</v>
      </c>
      <c r="X26" s="77">
        <f>IF(RES_hh_fech_in!X26=0,0,RES_hh_fech_in!X26/RES_summary!X$21)</f>
        <v>3.5232890331368782</v>
      </c>
      <c r="Y26" s="77">
        <f>IF(RES_hh_fech_in!Y26=0,0,RES_hh_fech_in!Y26/RES_summary!Y$21)</f>
        <v>3.4272173368060663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4.2977299342505155</v>
      </c>
      <c r="D27" s="69">
        <f>IF(RES_hh_fech_in!D27=0,0,RES_hh_fech_in!D27/RES_summary!D$21)</f>
        <v>4.2348123411914322</v>
      </c>
      <c r="E27" s="69">
        <f>IF(RES_hh_fech_in!E27=0,0,RES_hh_fech_in!E27/RES_summary!E$21)</f>
        <v>4.2385274885021085</v>
      </c>
      <c r="F27" s="69">
        <f>IF(RES_hh_fech_in!F27=0,0,RES_hh_fech_in!F27/RES_summary!F$21)</f>
        <v>4.2291230638048685</v>
      </c>
      <c r="G27" s="69">
        <f>IF(RES_hh_fech_in!G27=0,0,RES_hh_fech_in!G27/RES_summary!G$21)</f>
        <v>3.9811555442083937</v>
      </c>
      <c r="H27" s="69">
        <f>IF(RES_hh_fech_in!H27=0,0,RES_hh_fech_in!H27/RES_summary!H$21)</f>
        <v>3.8961183978872351</v>
      </c>
      <c r="I27" s="69">
        <f>IF(RES_hh_fech_in!I27=0,0,RES_hh_fech_in!I27/RES_summary!I$21)</f>
        <v>3.8721000095446998</v>
      </c>
      <c r="J27" s="69">
        <f>IF(RES_hh_fech_in!J27=0,0,RES_hh_fech_in!J27/RES_summary!J$21)</f>
        <v>3.7399415006054189</v>
      </c>
      <c r="K27" s="69">
        <f>IF(RES_hh_fech_in!K27=0,0,RES_hh_fech_in!K27/RES_summary!K$21)</f>
        <v>3.6445279028343411</v>
      </c>
      <c r="L27" s="69">
        <f>IF(RES_hh_fech_in!L27=0,0,RES_hh_fech_in!L27/RES_summary!L$21)</f>
        <v>3.6437670858074829</v>
      </c>
      <c r="M27" s="69">
        <f>IF(RES_hh_fech_in!M27=0,0,RES_hh_fech_in!M27/RES_summary!M$21)</f>
        <v>3.6188927840875293</v>
      </c>
      <c r="N27" s="69">
        <f>IF(RES_hh_fech_in!N27=0,0,RES_hh_fech_in!N27/RES_summary!N$21)</f>
        <v>3.5885549482314247</v>
      </c>
      <c r="O27" s="69">
        <f>IF(RES_hh_fech_in!O27=0,0,RES_hh_fech_in!O27/RES_summary!O$21)</f>
        <v>3.4349542915046651</v>
      </c>
      <c r="P27" s="69">
        <f>IF(RES_hh_fech_in!P27=0,0,RES_hh_fech_in!P27/RES_summary!P$21)</f>
        <v>3.4583256652631289</v>
      </c>
      <c r="Q27" s="69">
        <f>IF(RES_hh_fech_in!Q27=0,0,RES_hh_fech_in!Q27/RES_summary!Q$21)</f>
        <v>3.4476422670009872</v>
      </c>
      <c r="R27" s="69">
        <f>IF(RES_hh_fech_in!R27=0,0,RES_hh_fech_in!R27/RES_summary!R$21)</f>
        <v>3.4137410511670745</v>
      </c>
      <c r="S27" s="69">
        <f>IF(RES_hh_fech_in!S27=0,0,RES_hh_fech_in!S27/RES_summary!S$21)</f>
        <v>3.3795536529480312</v>
      </c>
      <c r="T27" s="69">
        <f>IF(RES_hh_fech_in!T27=0,0,RES_hh_fech_in!T27/RES_summary!T$21)</f>
        <v>3.3595145361486765</v>
      </c>
      <c r="U27" s="69">
        <f>IF(RES_hh_fech_in!U27=0,0,RES_hh_fech_in!U27/RES_summary!U$21)</f>
        <v>3.2220582076965907</v>
      </c>
      <c r="V27" s="69">
        <f>IF(RES_hh_fech_in!V27=0,0,RES_hh_fech_in!V27/RES_summary!V$21)</f>
        <v>3.3122015204340909</v>
      </c>
      <c r="W27" s="69">
        <f>IF(RES_hh_fech_in!W27=0,0,RES_hh_fech_in!W27/RES_summary!W$21)</f>
        <v>3.2973692390092535</v>
      </c>
      <c r="X27" s="69">
        <f>IF(RES_hh_fech_in!X27=0,0,RES_hh_fech_in!X27/RES_summary!X$21)</f>
        <v>2.9959854057812909</v>
      </c>
      <c r="Y27" s="69">
        <f>IF(RES_hh_fech_in!Y27=0,0,RES_hh_fech_in!Y27/RES_summary!Y$21)</f>
        <v>2.75446253086939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5.320006071932287</v>
      </c>
      <c r="D29" s="72">
        <f>IF(RES_hh_fech_in!D29=0,0,RES_hh_fech_in!D29/RES_summary!D$21)</f>
        <v>5.2136406063905723</v>
      </c>
      <c r="E29" s="72">
        <f>IF(RES_hh_fech_in!E29=0,0,RES_hh_fech_in!E29/RES_summary!E$21)</f>
        <v>5.1741212810149833</v>
      </c>
      <c r="F29" s="72">
        <f>IF(RES_hh_fech_in!F29=0,0,RES_hh_fech_in!F29/RES_summary!F$21)</f>
        <v>5.0122486437908895</v>
      </c>
      <c r="G29" s="72">
        <f>IF(RES_hh_fech_in!G29=0,0,RES_hh_fech_in!G29/RES_summary!G$21)</f>
        <v>5.0120024115610837</v>
      </c>
      <c r="H29" s="72">
        <f>IF(RES_hh_fech_in!H29=0,0,RES_hh_fech_in!H29/RES_summary!H$21)</f>
        <v>4.8322715050531855</v>
      </c>
      <c r="I29" s="72">
        <f>IF(RES_hh_fech_in!I29=0,0,RES_hh_fech_in!I29/RES_summary!I$21)</f>
        <v>4.8345064995060687</v>
      </c>
      <c r="J29" s="72">
        <f>IF(RES_hh_fech_in!J29=0,0,RES_hh_fech_in!J29/RES_summary!J$21)</f>
        <v>4.6695038032723186</v>
      </c>
      <c r="K29" s="72">
        <f>IF(RES_hh_fech_in!K29=0,0,RES_hh_fech_in!K29/RES_summary!K$21)</f>
        <v>4.462117086216316</v>
      </c>
      <c r="L29" s="72">
        <f>IF(RES_hh_fech_in!L29=0,0,RES_hh_fech_in!L29/RES_summary!L$21)</f>
        <v>4.4922031982451074</v>
      </c>
      <c r="M29" s="72">
        <f>IF(RES_hh_fech_in!M29=0,0,RES_hh_fech_in!M29/RES_summary!M$21)</f>
        <v>4.4511443521704415</v>
      </c>
      <c r="N29" s="72">
        <f>IF(RES_hh_fech_in!N29=0,0,RES_hh_fech_in!N29/RES_summary!N$21)</f>
        <v>4.4300185373276806</v>
      </c>
      <c r="O29" s="72">
        <f>IF(RES_hh_fech_in!O29=0,0,RES_hh_fech_in!O29/RES_summary!O$21)</f>
        <v>4.4536924784705345</v>
      </c>
      <c r="P29" s="72">
        <f>IF(RES_hh_fech_in!P29=0,0,RES_hh_fech_in!P29/RES_summary!P$21)</f>
        <v>4.2374487830660037</v>
      </c>
      <c r="Q29" s="72">
        <f>IF(RES_hh_fech_in!Q29=0,0,RES_hh_fech_in!Q29/RES_summary!Q$21)</f>
        <v>3.9644786735960218</v>
      </c>
      <c r="R29" s="72">
        <f>IF(RES_hh_fech_in!R29=0,0,RES_hh_fech_in!R29/RES_summary!R$21)</f>
        <v>4.602985780352161</v>
      </c>
      <c r="S29" s="72">
        <f>IF(RES_hh_fech_in!S29=0,0,RES_hh_fech_in!S29/RES_summary!S$21)</f>
        <v>4.4819600015105054</v>
      </c>
      <c r="T29" s="72">
        <f>IF(RES_hh_fech_in!T29=0,0,RES_hh_fech_in!T29/RES_summary!T$21)</f>
        <v>4.6694845691372695</v>
      </c>
      <c r="U29" s="72">
        <f>IF(RES_hh_fech_in!U29=0,0,RES_hh_fech_in!U29/RES_summary!U$21)</f>
        <v>4.4165469659946144</v>
      </c>
      <c r="V29" s="72">
        <f>IF(RES_hh_fech_in!V29=0,0,RES_hh_fech_in!V29/RES_summary!V$21)</f>
        <v>4.876299009062623</v>
      </c>
      <c r="W29" s="72">
        <f>IF(RES_hh_fech_in!W29=0,0,RES_hh_fech_in!W29/RES_summary!W$21)</f>
        <v>4.094929080250183</v>
      </c>
      <c r="X29" s="72">
        <f>IF(RES_hh_fech_in!X29=0,0,RES_hh_fech_in!X29/RES_summary!X$21)</f>
        <v>3.8663175078246881</v>
      </c>
      <c r="Y29" s="72">
        <f>IF(RES_hh_fech_in!Y29=0,0,RES_hh_fech_in!Y29/RES_summary!Y$21)</f>
        <v>4.0153851229755642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5.3709587260234741</v>
      </c>
      <c r="D30" s="72">
        <f>IF(RES_hh_fech_in!D30=0,0,RES_hh_fech_in!D30/RES_summary!D$21)</f>
        <v>5.0533600039251692</v>
      </c>
      <c r="E30" s="72">
        <f>IF(RES_hh_fech_in!E30=0,0,RES_hh_fech_in!E30/RES_summary!E$21)</f>
        <v>5.2032266730251049</v>
      </c>
      <c r="F30" s="72">
        <f>IF(RES_hh_fech_in!F30=0,0,RES_hh_fech_in!F30/RES_summary!F$21)</f>
        <v>5.3227181977157736</v>
      </c>
      <c r="G30" s="72">
        <f>IF(RES_hh_fech_in!G30=0,0,RES_hh_fech_in!G30/RES_summary!G$21)</f>
        <v>4.8981012347431641</v>
      </c>
      <c r="H30" s="72">
        <f>IF(RES_hh_fech_in!H30=0,0,RES_hh_fech_in!H30/RES_summary!H$21)</f>
        <v>4.8749422054593801</v>
      </c>
      <c r="I30" s="72">
        <f>IF(RES_hh_fech_in!I30=0,0,RES_hh_fech_in!I30/RES_summary!I$21)</f>
        <v>4.7410491505065302</v>
      </c>
      <c r="J30" s="72">
        <f>IF(RES_hh_fech_in!J30=0,0,RES_hh_fech_in!J30/RES_summary!J$21)</f>
        <v>4.6607956915093993</v>
      </c>
      <c r="K30" s="72">
        <f>IF(RES_hh_fech_in!K30=0,0,RES_hh_fech_in!K30/RES_summary!K$21)</f>
        <v>4.4350776185830583</v>
      </c>
      <c r="L30" s="72">
        <f>IF(RES_hh_fech_in!L30=0,0,RES_hh_fech_in!L30/RES_summary!L$21)</f>
        <v>4.6056087394515295</v>
      </c>
      <c r="M30" s="72">
        <f>IF(RES_hh_fech_in!M30=0,0,RES_hh_fech_in!M30/RES_summary!M$21)</f>
        <v>4.4821003013998393</v>
      </c>
      <c r="N30" s="72">
        <f>IF(RES_hh_fech_in!N30=0,0,RES_hh_fech_in!N30/RES_summary!N$21)</f>
        <v>4.3884839289348205</v>
      </c>
      <c r="O30" s="72">
        <f>IF(RES_hh_fech_in!O30=0,0,RES_hh_fech_in!O30/RES_summary!O$21)</f>
        <v>4.363739180345787</v>
      </c>
      <c r="P30" s="72">
        <f>IF(RES_hh_fech_in!P30=0,0,RES_hh_fech_in!P30/RES_summary!P$21)</f>
        <v>4.3619875463593871</v>
      </c>
      <c r="Q30" s="72">
        <f>IF(RES_hh_fech_in!Q30=0,0,RES_hh_fech_in!Q30/RES_summary!Q$21)</f>
        <v>4.3467144223811012</v>
      </c>
      <c r="R30" s="72">
        <f>IF(RES_hh_fech_in!R30=0,0,RES_hh_fech_in!R30/RES_summary!R$21)</f>
        <v>4.2933560252842922</v>
      </c>
      <c r="S30" s="72">
        <f>IF(RES_hh_fech_in!S30=0,0,RES_hh_fech_in!S30/RES_summary!S$21)</f>
        <v>4.3551761379714522</v>
      </c>
      <c r="T30" s="72">
        <f>IF(RES_hh_fech_in!T30=0,0,RES_hh_fech_in!T30/RES_summary!T$21)</f>
        <v>4.3773874725391941</v>
      </c>
      <c r="U30" s="72">
        <f>IF(RES_hh_fech_in!U30=0,0,RES_hh_fech_in!U30/RES_summary!U$21)</f>
        <v>4.3136746323093833</v>
      </c>
      <c r="V30" s="72">
        <f>IF(RES_hh_fech_in!V30=0,0,RES_hh_fech_in!V30/RES_summary!V$21)</f>
        <v>4.2986934997922894</v>
      </c>
      <c r="W30" s="72">
        <f>IF(RES_hh_fech_in!W30=0,0,RES_hh_fech_in!W30/RES_summary!W$21)</f>
        <v>4.2804250251831464</v>
      </c>
      <c r="X30" s="72">
        <f>IF(RES_hh_fech_in!X30=0,0,RES_hh_fech_in!X30/RES_summary!X$21)</f>
        <v>4.0669680844827312</v>
      </c>
      <c r="Y30" s="72">
        <f>IF(RES_hh_fech_in!Y30=0,0,RES_hh_fech_in!Y30/RES_summary!Y$21)</f>
        <v>3.657554958173737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X31" s="72">
        <f>IF(RES_hh_fech_in!X31=0,0,RES_hh_fech_in!X31/RES_summary!X$21)</f>
        <v>0</v>
      </c>
      <c r="Y31" s="72">
        <f>IF(RES_hh_fech_in!Y31=0,0,RES_hh_fech_in!Y31/RES_summary!Y$21)</f>
        <v>0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4.1545427623999451</v>
      </c>
      <c r="D32" s="77">
        <f>IF(RES_hh_fech_in!D32=0,0,RES_hh_fech_in!D32/RES_summary!D$21)</f>
        <v>4.0736140922802537</v>
      </c>
      <c r="E32" s="77">
        <f>IF(RES_hh_fech_in!E32=0,0,RES_hh_fech_in!E32/RES_summary!E$21)</f>
        <v>4.0311756821695885</v>
      </c>
      <c r="F32" s="77">
        <f>IF(RES_hh_fech_in!F32=0,0,RES_hh_fech_in!F32/RES_summary!F$21)</f>
        <v>3.988108736582527</v>
      </c>
      <c r="G32" s="77">
        <f>IF(RES_hh_fech_in!G32=0,0,RES_hh_fech_in!G32/RES_summary!G$21)</f>
        <v>3.8531180134377085</v>
      </c>
      <c r="H32" s="77">
        <f>IF(RES_hh_fech_in!H32=0,0,RES_hh_fech_in!H32/RES_summary!H$21)</f>
        <v>3.7387355567295391</v>
      </c>
      <c r="I32" s="77">
        <f>IF(RES_hh_fech_in!I32=0,0,RES_hh_fech_in!I32/RES_summary!I$21)</f>
        <v>3.7576007249100791</v>
      </c>
      <c r="J32" s="77">
        <f>IF(RES_hh_fech_in!J32=0,0,RES_hh_fech_in!J32/RES_summary!J$21)</f>
        <v>3.5794828687314264</v>
      </c>
      <c r="K32" s="77">
        <f>IF(RES_hh_fech_in!K32=0,0,RES_hh_fech_in!K32/RES_summary!K$21)</f>
        <v>3.5306711886617892</v>
      </c>
      <c r="L32" s="77">
        <f>IF(RES_hh_fech_in!L32=0,0,RES_hh_fech_in!L32/RES_summary!L$21)</f>
        <v>3.4260099517879516</v>
      </c>
      <c r="M32" s="77">
        <f>IF(RES_hh_fech_in!M32=0,0,RES_hh_fech_in!M32/RES_summary!M$21)</f>
        <v>3.4211916334855532</v>
      </c>
      <c r="N32" s="77">
        <f>IF(RES_hh_fech_in!N32=0,0,RES_hh_fech_in!N32/RES_summary!N$21)</f>
        <v>3.4283629651919982</v>
      </c>
      <c r="O32" s="77">
        <f>IF(RES_hh_fech_in!O32=0,0,RES_hh_fech_in!O32/RES_summary!O$21)</f>
        <v>3.241888555319282</v>
      </c>
      <c r="P32" s="77">
        <f>IF(RES_hh_fech_in!P32=0,0,RES_hh_fech_in!P32/RES_summary!P$21)</f>
        <v>3.2939190846458817</v>
      </c>
      <c r="Q32" s="77">
        <f>IF(RES_hh_fech_in!Q32=0,0,RES_hh_fech_in!Q32/RES_summary!Q$21)</f>
        <v>3.2999225334664137</v>
      </c>
      <c r="R32" s="77">
        <f>IF(RES_hh_fech_in!R32=0,0,RES_hh_fech_in!R32/RES_summary!R$21)</f>
        <v>3.2370082657687282</v>
      </c>
      <c r="S32" s="77">
        <f>IF(RES_hh_fech_in!S32=0,0,RES_hh_fech_in!S32/RES_summary!S$21)</f>
        <v>3.1760208594343782</v>
      </c>
      <c r="T32" s="77">
        <f>IF(RES_hh_fech_in!T32=0,0,RES_hh_fech_in!T32/RES_summary!T$21)</f>
        <v>3.1608790330305343</v>
      </c>
      <c r="U32" s="77">
        <f>IF(RES_hh_fech_in!U32=0,0,RES_hh_fech_in!U32/RES_summary!U$21)</f>
        <v>3.0443769968403087</v>
      </c>
      <c r="V32" s="77">
        <f>IF(RES_hh_fech_in!V32=0,0,RES_hh_fech_in!V32/RES_summary!V$21)</f>
        <v>3.1768579177378733</v>
      </c>
      <c r="W32" s="77">
        <f>IF(RES_hh_fech_in!W32=0,0,RES_hh_fech_in!W32/RES_summary!W$21)</f>
        <v>3.1273243729520552</v>
      </c>
      <c r="X32" s="77">
        <f>IF(RES_hh_fech_in!X32=0,0,RES_hh_fech_in!X32/RES_summary!X$21)</f>
        <v>2.7710683573327075</v>
      </c>
      <c r="Y32" s="77">
        <f>IF(RES_hh_fech_in!Y32=0,0,RES_hh_fech_in!Y32/RES_summary!Y$21)</f>
        <v>2.626310646255106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111.87301131289115</v>
      </c>
      <c r="D3" s="65">
        <f>IF(RES_hh_tesh_in!D3=0,0,RES_hh_tesh_in!D3/RES_summary!D$21)</f>
        <v>106.22920495732689</v>
      </c>
      <c r="E3" s="65">
        <f>IF(RES_hh_tesh_in!E3=0,0,RES_hh_tesh_in!E3/RES_summary!E$21)</f>
        <v>109.23816874097417</v>
      </c>
      <c r="F3" s="65">
        <f>IF(RES_hh_tesh_in!F3=0,0,RES_hh_tesh_in!F3/RES_summary!F$21)</f>
        <v>111.63971484400727</v>
      </c>
      <c r="G3" s="65">
        <f>IF(RES_hh_tesh_in!G3=0,0,RES_hh_tesh_in!G3/RES_summary!G$21)</f>
        <v>112.1342482768726</v>
      </c>
      <c r="H3" s="65">
        <f>IF(RES_hh_tesh_in!H3=0,0,RES_hh_tesh_in!H3/RES_summary!H$21)</f>
        <v>110.60110769343973</v>
      </c>
      <c r="I3" s="65">
        <f>IF(RES_hh_tesh_in!I3=0,0,RES_hh_tesh_in!I3/RES_summary!I$21)</f>
        <v>103.6846828390061</v>
      </c>
      <c r="J3" s="65">
        <f>IF(RES_hh_tesh_in!J3=0,0,RES_hh_tesh_in!J3/RES_summary!J$21)</f>
        <v>108.1219933537952</v>
      </c>
      <c r="K3" s="65">
        <f>IF(RES_hh_tesh_in!K3=0,0,RES_hh_tesh_in!K3/RES_summary!K$21)</f>
        <v>100.73888938774856</v>
      </c>
      <c r="L3" s="65">
        <f>IF(RES_hh_tesh_in!L3=0,0,RES_hh_tesh_in!L3/RES_summary!L$21)</f>
        <v>102.18056503860244</v>
      </c>
      <c r="M3" s="65">
        <f>IF(RES_hh_tesh_in!M3=0,0,RES_hh_tesh_in!M3/RES_summary!M$21)</f>
        <v>86.741819006856517</v>
      </c>
      <c r="N3" s="65">
        <f>IF(RES_hh_tesh_in!N3=0,0,RES_hh_tesh_in!N3/RES_summary!N$21)</f>
        <v>82.266543518581273</v>
      </c>
      <c r="O3" s="65">
        <f>IF(RES_hh_tesh_in!O3=0,0,RES_hh_tesh_in!O3/RES_summary!O$21)</f>
        <v>79.479673584334037</v>
      </c>
      <c r="P3" s="65">
        <f>IF(RES_hh_tesh_in!P3=0,0,RES_hh_tesh_in!P3/RES_summary!P$21)</f>
        <v>68.833587081985613</v>
      </c>
      <c r="Q3" s="65">
        <f>IF(RES_hh_tesh_in!Q3=0,0,RES_hh_tesh_in!Q3/RES_summary!Q$21)</f>
        <v>70.72593990216258</v>
      </c>
      <c r="R3" s="65">
        <f>IF(RES_hh_tesh_in!R3=0,0,RES_hh_tesh_in!R3/RES_summary!R$21)</f>
        <v>71.204987354227029</v>
      </c>
      <c r="S3" s="65">
        <f>IF(RES_hh_tesh_in!S3=0,0,RES_hh_tesh_in!S3/RES_summary!S$21)</f>
        <v>67.594015233257807</v>
      </c>
      <c r="T3" s="65">
        <f>IF(RES_hh_tesh_in!T3=0,0,RES_hh_tesh_in!T3/RES_summary!T$21)</f>
        <v>69.229636457697836</v>
      </c>
      <c r="U3" s="65">
        <f>IF(RES_hh_tesh_in!U3=0,0,RES_hh_tesh_in!U3/RES_summary!U$21)</f>
        <v>64.355650793362017</v>
      </c>
      <c r="V3" s="65">
        <f>IF(RES_hh_tesh_in!V3=0,0,RES_hh_tesh_in!V3/RES_summary!V$21)</f>
        <v>66.585106812142243</v>
      </c>
      <c r="W3" s="65">
        <f>IF(RES_hh_tesh_in!W3=0,0,RES_hh_tesh_in!W3/RES_summary!W$21)</f>
        <v>55.44313906014127</v>
      </c>
      <c r="X3" s="65">
        <f>IF(RES_hh_tesh_in!X3=0,0,RES_hh_tesh_in!X3/RES_summary!X$21)</f>
        <v>42.277492453445426</v>
      </c>
      <c r="Y3" s="65">
        <f>IF(RES_hh_tesh_in!Y3=0,0,RES_hh_tesh_in!Y3/RES_summary!Y$21)</f>
        <v>32.077610354432402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91.516909440314194</v>
      </c>
      <c r="D4" s="69">
        <f>IF(RES_hh_tesh_in!D4=0,0,RES_hh_tesh_in!D4/RES_summary!D$21)</f>
        <v>86.499434492138207</v>
      </c>
      <c r="E4" s="69">
        <f>IF(RES_hh_tesh_in!E4=0,0,RES_hh_tesh_in!E4/RES_summary!E$21)</f>
        <v>90.404739476881474</v>
      </c>
      <c r="F4" s="69">
        <f>IF(RES_hh_tesh_in!F4=0,0,RES_hh_tesh_in!F4/RES_summary!F$21)</f>
        <v>92.55328464073537</v>
      </c>
      <c r="G4" s="69">
        <f>IF(RES_hh_tesh_in!G4=0,0,RES_hh_tesh_in!G4/RES_summary!G$21)</f>
        <v>94.130462427799316</v>
      </c>
      <c r="H4" s="69">
        <f>IF(RES_hh_tesh_in!H4=0,0,RES_hh_tesh_in!H4/RES_summary!H$21)</f>
        <v>92.980662276381594</v>
      </c>
      <c r="I4" s="69">
        <f>IF(RES_hh_tesh_in!I4=0,0,RES_hh_tesh_in!I4/RES_summary!I$21)</f>
        <v>86.084477346537568</v>
      </c>
      <c r="J4" s="69">
        <f>IF(RES_hh_tesh_in!J4=0,0,RES_hh_tesh_in!J4/RES_summary!J$21)</f>
        <v>90.246138054261948</v>
      </c>
      <c r="K4" s="69">
        <f>IF(RES_hh_tesh_in!K4=0,0,RES_hh_tesh_in!K4/RES_summary!K$21)</f>
        <v>82.625643129546134</v>
      </c>
      <c r="L4" s="69">
        <f>IF(RES_hh_tesh_in!L4=0,0,RES_hh_tesh_in!L4/RES_summary!L$21)</f>
        <v>84.221466362139054</v>
      </c>
      <c r="M4" s="69">
        <f>IF(RES_hh_tesh_in!M4=0,0,RES_hh_tesh_in!M4/RES_summary!M$21)</f>
        <v>68.832539583751057</v>
      </c>
      <c r="N4" s="69">
        <f>IF(RES_hh_tesh_in!N4=0,0,RES_hh_tesh_in!N4/RES_summary!N$21)</f>
        <v>63.850165436619342</v>
      </c>
      <c r="O4" s="69">
        <f>IF(RES_hh_tesh_in!O4=0,0,RES_hh_tesh_in!O4/RES_summary!O$21)</f>
        <v>61.502809240443526</v>
      </c>
      <c r="P4" s="69">
        <f>IF(RES_hh_tesh_in!P4=0,0,RES_hh_tesh_in!P4/RES_summary!P$21)</f>
        <v>51.32690287877297</v>
      </c>
      <c r="Q4" s="69">
        <f>IF(RES_hh_tesh_in!Q4=0,0,RES_hh_tesh_in!Q4/RES_summary!Q$21)</f>
        <v>53.104623868609828</v>
      </c>
      <c r="R4" s="69">
        <f>IF(RES_hh_tesh_in!R4=0,0,RES_hh_tesh_in!R4/RES_summary!R$21)</f>
        <v>53.054309481897342</v>
      </c>
      <c r="S4" s="69">
        <f>IF(RES_hh_tesh_in!S4=0,0,RES_hh_tesh_in!S4/RES_summary!S$21)</f>
        <v>48.969639380438473</v>
      </c>
      <c r="T4" s="69">
        <f>IF(RES_hh_tesh_in!T4=0,0,RES_hh_tesh_in!T4/RES_summary!T$21)</f>
        <v>50.191269178369957</v>
      </c>
      <c r="U4" s="69">
        <f>IF(RES_hh_tesh_in!U4=0,0,RES_hh_tesh_in!U4/RES_summary!U$21)</f>
        <v>45.561697973518186</v>
      </c>
      <c r="V4" s="69">
        <f>IF(RES_hh_tesh_in!V4=0,0,RES_hh_tesh_in!V4/RES_summary!V$21)</f>
        <v>46.448009101951982</v>
      </c>
      <c r="W4" s="69">
        <f>IF(RES_hh_tesh_in!W4=0,0,RES_hh_tesh_in!W4/RES_summary!W$21)</f>
        <v>36.524481943222227</v>
      </c>
      <c r="X4" s="69">
        <f>IF(RES_hh_tesh_in!X4=0,0,RES_hh_tesh_in!X4/RES_summary!X$21)</f>
        <v>25.1176175171999</v>
      </c>
      <c r="Y4" s="69">
        <f>IF(RES_hh_tesh_in!Y4=0,0,RES_hh_tesh_in!Y4/RES_summary!Y$21)</f>
        <v>16.081765673807634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87.622281752598283</v>
      </c>
      <c r="D5" s="72">
        <f>IF(RES_hh_tesh_in!D5=0,0,RES_hh_tesh_in!D5/RES_summary!D$21)</f>
        <v>88.481874510689025</v>
      </c>
      <c r="E5" s="72">
        <f>IF(RES_hh_tesh_in!E5=0,0,RES_hh_tesh_in!E5/RES_summary!E$21)</f>
        <v>88.381560479220894</v>
      </c>
      <c r="F5" s="72">
        <f>IF(RES_hh_tesh_in!F5=0,0,RES_hh_tesh_in!F5/RES_summary!F$21)</f>
        <v>89.096736410560183</v>
      </c>
      <c r="G5" s="72">
        <f>IF(RES_hh_tesh_in!G5=0,0,RES_hh_tesh_in!G5/RES_summary!G$21)</f>
        <v>94.380802222935486</v>
      </c>
      <c r="H5" s="72">
        <f>IF(RES_hh_tesh_in!H5=0,0,RES_hh_tesh_in!H5/RES_summary!H$21)</f>
        <v>91.076589142196724</v>
      </c>
      <c r="I5" s="72">
        <f>IF(RES_hh_tesh_in!I5=0,0,RES_hh_tesh_in!I5/RES_summary!I$21)</f>
        <v>84.612159938978692</v>
      </c>
      <c r="J5" s="72">
        <f>IF(RES_hh_tesh_in!J5=0,0,RES_hh_tesh_in!J5/RES_summary!J$21)</f>
        <v>87.476501112372091</v>
      </c>
      <c r="K5" s="72">
        <f>IF(RES_hh_tesh_in!K5=0,0,RES_hh_tesh_in!K5/RES_summary!K$21)</f>
        <v>86.319543374477504</v>
      </c>
      <c r="L5" s="72">
        <f>IF(RES_hh_tesh_in!L5=0,0,RES_hh_tesh_in!L5/RES_summary!L$21)</f>
        <v>79.647588699997499</v>
      </c>
      <c r="M5" s="72">
        <f>IF(RES_hh_tesh_in!M5=0,0,RES_hh_tesh_in!M5/RES_summary!M$21)</f>
        <v>67.912833794593411</v>
      </c>
      <c r="N5" s="72">
        <f>IF(RES_hh_tesh_in!N5=0,0,RES_hh_tesh_in!N5/RES_summary!N$21)</f>
        <v>63.422172025931502</v>
      </c>
      <c r="O5" s="72">
        <f>IF(RES_hh_tesh_in!O5=0,0,RES_hh_tesh_in!O5/RES_summary!O$21)</f>
        <v>62.242716806351226</v>
      </c>
      <c r="P5" s="72">
        <f>IF(RES_hh_tesh_in!P5=0,0,RES_hh_tesh_in!P5/RES_summary!P$21)</f>
        <v>52.527914065945126</v>
      </c>
      <c r="Q5" s="72">
        <f>IF(RES_hh_tesh_in!Q5=0,0,RES_hh_tesh_in!Q5/RES_summary!Q$21)</f>
        <v>53.6962893447404</v>
      </c>
      <c r="R5" s="72">
        <f>IF(RES_hh_tesh_in!R5=0,0,RES_hh_tesh_in!R5/RES_summary!R$21)</f>
        <v>54.015700512367907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43.007806415501527</v>
      </c>
      <c r="V5" s="72">
        <f>IF(RES_hh_tesh_in!V5=0,0,RES_hh_tesh_in!V5/RES_summary!V$21)</f>
        <v>43.651396671860653</v>
      </c>
      <c r="W5" s="72">
        <f>IF(RES_hh_tesh_in!W5=0,0,RES_hh_tesh_in!W5/RES_summary!W$21)</f>
        <v>35.880662972472443</v>
      </c>
      <c r="X5" s="72">
        <f>IF(RES_hh_tesh_in!X5=0,0,RES_hh_tesh_in!X5/RES_summary!X$21)</f>
        <v>23.285633913285178</v>
      </c>
      <c r="Y5" s="72">
        <f>IF(RES_hh_tesh_in!Y5=0,0,RES_hh_tesh_in!Y5/RES_summary!Y$21)</f>
        <v>14.370921335821459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89.127595180870699</v>
      </c>
      <c r="D6" s="72">
        <f>IF(RES_hh_tesh_in!D6=0,0,RES_hh_tesh_in!D6/RES_summary!D$21)</f>
        <v>86.014570651049368</v>
      </c>
      <c r="E6" s="72">
        <f>IF(RES_hh_tesh_in!E6=0,0,RES_hh_tesh_in!E6/RES_summary!E$21)</f>
        <v>85.85857226426107</v>
      </c>
      <c r="F6" s="72">
        <f>IF(RES_hh_tesh_in!F6=0,0,RES_hh_tesh_in!F6/RES_summary!F$21)</f>
        <v>86.805293244311116</v>
      </c>
      <c r="G6" s="72">
        <f>IF(RES_hh_tesh_in!G6=0,0,RES_hh_tesh_in!G6/RES_summary!G$21)</f>
        <v>95.768483495930568</v>
      </c>
      <c r="H6" s="72">
        <f>IF(RES_hh_tesh_in!H6=0,0,RES_hh_tesh_in!H6/RES_summary!H$21)</f>
        <v>92.039925442544885</v>
      </c>
      <c r="I6" s="72">
        <f>IF(RES_hh_tesh_in!I6=0,0,RES_hh_tesh_in!I6/RES_summary!I$21)</f>
        <v>91.027342228697563</v>
      </c>
      <c r="J6" s="72">
        <f>IF(RES_hh_tesh_in!J6=0,0,RES_hh_tesh_in!J6/RES_summary!J$21)</f>
        <v>81.813147430850876</v>
      </c>
      <c r="K6" s="72">
        <f>IF(RES_hh_tesh_in!K6=0,0,RES_hh_tesh_in!K6/RES_summary!K$21)</f>
        <v>58.177107365712835</v>
      </c>
      <c r="L6" s="72">
        <f>IF(RES_hh_tesh_in!L6=0,0,RES_hh_tesh_in!L6/RES_summary!L$21)</f>
        <v>77.30656965061587</v>
      </c>
      <c r="M6" s="72">
        <f>IF(RES_hh_tesh_in!M6=0,0,RES_hh_tesh_in!M6/RES_summary!M$21)</f>
        <v>65.884655421911944</v>
      </c>
      <c r="N6" s="72">
        <f>IF(RES_hh_tesh_in!N6=0,0,RES_hh_tesh_in!N6/RES_summary!N$21)</f>
        <v>58.750796748067792</v>
      </c>
      <c r="O6" s="72">
        <f>IF(RES_hh_tesh_in!O6=0,0,RES_hh_tesh_in!O6/RES_summary!O$21)</f>
        <v>64.582045259086257</v>
      </c>
      <c r="P6" s="72">
        <f>IF(RES_hh_tesh_in!P6=0,0,RES_hh_tesh_in!P6/RES_summary!P$21)</f>
        <v>51.25200013690548</v>
      </c>
      <c r="Q6" s="72">
        <f>IF(RES_hh_tesh_in!Q6=0,0,RES_hh_tesh_in!Q6/RES_summary!Q$21)</f>
        <v>48.080517545139614</v>
      </c>
      <c r="R6" s="72">
        <f>IF(RES_hh_tesh_in!R6=0,0,RES_hh_tesh_in!R6/RES_summary!R$21)</f>
        <v>55.814184280260619</v>
      </c>
      <c r="S6" s="72">
        <f>IF(RES_hh_tesh_in!S6=0,0,RES_hh_tesh_in!S6/RES_summary!S$21)</f>
        <v>48.971186085511789</v>
      </c>
      <c r="T6" s="72">
        <f>IF(RES_hh_tesh_in!T6=0,0,RES_hh_tesh_in!T6/RES_summary!T$21)</f>
        <v>51.106913827946279</v>
      </c>
      <c r="U6" s="72">
        <f>IF(RES_hh_tesh_in!U6=0,0,RES_hh_tesh_in!U6/RES_summary!U$21)</f>
        <v>44.486474002102042</v>
      </c>
      <c r="V6" s="72">
        <f>IF(RES_hh_tesh_in!V6=0,0,RES_hh_tesh_in!V6/RES_summary!V$21)</f>
        <v>45.875739065796502</v>
      </c>
      <c r="W6" s="72">
        <f>IF(RES_hh_tesh_in!W6=0,0,RES_hh_tesh_in!W6/RES_summary!W$21)</f>
        <v>33.142386305673597</v>
      </c>
      <c r="X6" s="72">
        <f>IF(RES_hh_tesh_in!X6=0,0,RES_hh_tesh_in!X6/RES_summary!X$21)</f>
        <v>23.329605750781855</v>
      </c>
      <c r="Y6" s="72">
        <f>IF(RES_hh_tesh_in!Y6=0,0,RES_hh_tesh_in!Y6/RES_summary!Y$21)</f>
        <v>16.456783338190771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89.364019071761945</v>
      </c>
      <c r="D7" s="72">
        <f>IF(RES_hh_tesh_in!D7=0,0,RES_hh_tesh_in!D7/RES_summary!D$21)</f>
        <v>86.070795468302421</v>
      </c>
      <c r="E7" s="72">
        <f>IF(RES_hh_tesh_in!E7=0,0,RES_hh_tesh_in!E7/RES_summary!E$21)</f>
        <v>89.046998804676861</v>
      </c>
      <c r="F7" s="72">
        <f>IF(RES_hh_tesh_in!F7=0,0,RES_hh_tesh_in!F7/RES_summary!F$21)</f>
        <v>89.529543806741998</v>
      </c>
      <c r="G7" s="72">
        <f>IF(RES_hh_tesh_in!G7=0,0,RES_hh_tesh_in!G7/RES_summary!G$21)</f>
        <v>93.354120708915403</v>
      </c>
      <c r="H7" s="72">
        <f>IF(RES_hh_tesh_in!H7=0,0,RES_hh_tesh_in!H7/RES_summary!H$21)</f>
        <v>89.463038742010397</v>
      </c>
      <c r="I7" s="72">
        <f>IF(RES_hh_tesh_in!I7=0,0,RES_hh_tesh_in!I7/RES_summary!I$21)</f>
        <v>84.442552158876936</v>
      </c>
      <c r="J7" s="72">
        <f>IF(RES_hh_tesh_in!J7=0,0,RES_hh_tesh_in!J7/RES_summary!J$21)</f>
        <v>88.627971750746752</v>
      </c>
      <c r="K7" s="72">
        <f>IF(RES_hh_tesh_in!K7=0,0,RES_hh_tesh_in!K7/RES_summary!K$21)</f>
        <v>80.389715277692702</v>
      </c>
      <c r="L7" s="72">
        <f>IF(RES_hh_tesh_in!L7=0,0,RES_hh_tesh_in!L7/RES_summary!L$21)</f>
        <v>82.432639685131875</v>
      </c>
      <c r="M7" s="72">
        <f>IF(RES_hh_tesh_in!M7=0,0,RES_hh_tesh_in!M7/RES_summary!M$21)</f>
        <v>70.352184931084679</v>
      </c>
      <c r="N7" s="72">
        <f>IF(RES_hh_tesh_in!N7=0,0,RES_hh_tesh_in!N7/RES_summary!N$21)</f>
        <v>61.434204018753306</v>
      </c>
      <c r="O7" s="72">
        <f>IF(RES_hh_tesh_in!O7=0,0,RES_hh_tesh_in!O7/RES_summary!O$21)</f>
        <v>57.589607350265162</v>
      </c>
      <c r="P7" s="72">
        <f>IF(RES_hh_tesh_in!P7=0,0,RES_hh_tesh_in!P7/RES_summary!P$21)</f>
        <v>48.445953148633357</v>
      </c>
      <c r="Q7" s="72">
        <f>IF(RES_hh_tesh_in!Q7=0,0,RES_hh_tesh_in!Q7/RES_summary!Q$21)</f>
        <v>52.081699585475391</v>
      </c>
      <c r="R7" s="72">
        <f>IF(RES_hh_tesh_in!R7=0,0,RES_hh_tesh_in!R7/RES_summary!R$21)</f>
        <v>52.520688782121624</v>
      </c>
      <c r="S7" s="72">
        <f>IF(RES_hh_tesh_in!S7=0,0,RES_hh_tesh_in!S7/RES_summary!S$21)</f>
        <v>48.147679853165442</v>
      </c>
      <c r="T7" s="72">
        <f>IF(RES_hh_tesh_in!T7=0,0,RES_hh_tesh_in!T7/RES_summary!T$21)</f>
        <v>49.20992116432658</v>
      </c>
      <c r="U7" s="72">
        <f>IF(RES_hh_tesh_in!U7=0,0,RES_hh_tesh_in!U7/RES_summary!U$21)</f>
        <v>44.558074021534246</v>
      </c>
      <c r="V7" s="72">
        <f>IF(RES_hh_tesh_in!V7=0,0,RES_hh_tesh_in!V7/RES_summary!V$21)</f>
        <v>47.129296435060269</v>
      </c>
      <c r="W7" s="72">
        <f>IF(RES_hh_tesh_in!W7=0,0,RES_hh_tesh_in!W7/RES_summary!W$21)</f>
        <v>36.670248174798836</v>
      </c>
      <c r="X7" s="72">
        <f>IF(RES_hh_tesh_in!X7=0,0,RES_hh_tesh_in!X7/RES_summary!X$21)</f>
        <v>24.155682322579271</v>
      </c>
      <c r="Y7" s="72">
        <f>IF(RES_hh_tesh_in!Y7=0,0,RES_hh_tesh_in!Y7/RES_summary!Y$21)</f>
        <v>15.513429821576301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89.60896987558634</v>
      </c>
      <c r="D8" s="72">
        <f>IF(RES_hh_tesh_in!D8=0,0,RES_hh_tesh_in!D8/RES_summary!D$21)</f>
        <v>82.567595185204027</v>
      </c>
      <c r="E8" s="72">
        <f>IF(RES_hh_tesh_in!E8=0,0,RES_hh_tesh_in!E8/RES_summary!E$21)</f>
        <v>88.581317618706791</v>
      </c>
      <c r="F8" s="72">
        <f>IF(RES_hh_tesh_in!F8=0,0,RES_hh_tesh_in!F8/RES_summary!F$21)</f>
        <v>92.893926074028982</v>
      </c>
      <c r="G8" s="72">
        <f>IF(RES_hh_tesh_in!G8=0,0,RES_hh_tesh_in!G8/RES_summary!G$21)</f>
        <v>91.336946487802592</v>
      </c>
      <c r="H8" s="72">
        <f>IF(RES_hh_tesh_in!H8=0,0,RES_hh_tesh_in!H8/RES_summary!H$21)</f>
        <v>91.592583006589351</v>
      </c>
      <c r="I8" s="72">
        <f>IF(RES_hh_tesh_in!I8=0,0,RES_hh_tesh_in!I8/RES_summary!I$21)</f>
        <v>82.610806833916698</v>
      </c>
      <c r="J8" s="72">
        <f>IF(RES_hh_tesh_in!J8=0,0,RES_hh_tesh_in!J8/RES_summary!J$21)</f>
        <v>89.295329671755624</v>
      </c>
      <c r="K8" s="72">
        <f>IF(RES_hh_tesh_in!K8=0,0,RES_hh_tesh_in!K8/RES_summary!K$21)</f>
        <v>80.467227061825454</v>
      </c>
      <c r="L8" s="72">
        <f>IF(RES_hh_tesh_in!L8=0,0,RES_hh_tesh_in!L8/RES_summary!L$21)</f>
        <v>86.079103596392983</v>
      </c>
      <c r="M8" s="72">
        <f>IF(RES_hh_tesh_in!M8=0,0,RES_hh_tesh_in!M8/RES_summary!M$21)</f>
        <v>64.593415666902402</v>
      </c>
      <c r="N8" s="72">
        <f>IF(RES_hh_tesh_in!N8=0,0,RES_hh_tesh_in!N8/RES_summary!N$21)</f>
        <v>63.178539381678775</v>
      </c>
      <c r="O8" s="72">
        <f>IF(RES_hh_tesh_in!O8=0,0,RES_hh_tesh_in!O8/RES_summary!O$21)</f>
        <v>61.157390045139799</v>
      </c>
      <c r="P8" s="72">
        <f>IF(RES_hh_tesh_in!P8=0,0,RES_hh_tesh_in!P8/RES_summary!P$21)</f>
        <v>50.7702362498881</v>
      </c>
      <c r="Q8" s="72">
        <f>IF(RES_hh_tesh_in!Q8=0,0,RES_hh_tesh_in!Q8/RES_summary!Q$21)</f>
        <v>51.85378733884825</v>
      </c>
      <c r="R8" s="72">
        <f>IF(RES_hh_tesh_in!R8=0,0,RES_hh_tesh_in!R8/RES_summary!R$21)</f>
        <v>50.955881040057449</v>
      </c>
      <c r="S8" s="72">
        <f>IF(RES_hh_tesh_in!S8=0,0,RES_hh_tesh_in!S8/RES_summary!S$21)</f>
        <v>47.382289506970842</v>
      </c>
      <c r="T8" s="72">
        <f>IF(RES_hh_tesh_in!T8=0,0,RES_hh_tesh_in!T8/RES_summary!T$21)</f>
        <v>49.611872387843384</v>
      </c>
      <c r="U8" s="72">
        <f>IF(RES_hh_tesh_in!U8=0,0,RES_hh_tesh_in!U8/RES_summary!U$21)</f>
        <v>45.658289110517494</v>
      </c>
      <c r="V8" s="72">
        <f>IF(RES_hh_tesh_in!V8=0,0,RES_hh_tesh_in!V8/RES_summary!V$21)</f>
        <v>43.029190225692034</v>
      </c>
      <c r="W8" s="72">
        <f>IF(RES_hh_tesh_in!W8=0,0,RES_hh_tesh_in!W8/RES_summary!W$21)</f>
        <v>36.172160934629055</v>
      </c>
      <c r="X8" s="72">
        <f>IF(RES_hh_tesh_in!X8=0,0,RES_hh_tesh_in!X8/RES_summary!X$21)</f>
        <v>25.418258727521707</v>
      </c>
      <c r="Y8" s="72">
        <f>IF(RES_hh_tesh_in!Y8=0,0,RES_hh_tesh_in!Y8/RES_summary!Y$21)</f>
        <v>15.130557523795529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87.676411558209651</v>
      </c>
      <c r="D9" s="72">
        <f>IF(RES_hh_tesh_in!D9=0,0,RES_hh_tesh_in!D9/RES_summary!D$21)</f>
        <v>88.896889007398741</v>
      </c>
      <c r="E9" s="72">
        <f>IF(RES_hh_tesh_in!E9=0,0,RES_hh_tesh_in!E9/RES_summary!E$21)</f>
        <v>87.788835377395486</v>
      </c>
      <c r="F9" s="72">
        <f>IF(RES_hh_tesh_in!F9=0,0,RES_hh_tesh_in!F9/RES_summary!F$21)</f>
        <v>86.892897745671604</v>
      </c>
      <c r="G9" s="72">
        <f>IF(RES_hh_tesh_in!G9=0,0,RES_hh_tesh_in!G9/RES_summary!G$21)</f>
        <v>87.348637112619471</v>
      </c>
      <c r="H9" s="72">
        <f>IF(RES_hh_tesh_in!H9=0,0,RES_hh_tesh_in!H9/RES_summary!H$21)</f>
        <v>83.539625302806854</v>
      </c>
      <c r="I9" s="72">
        <f>IF(RES_hh_tesh_in!I9=0,0,RES_hh_tesh_in!I9/RES_summary!I$21)</f>
        <v>97.025119278575531</v>
      </c>
      <c r="J9" s="72">
        <f>IF(RES_hh_tesh_in!J9=0,0,RES_hh_tesh_in!J9/RES_summary!J$21)</f>
        <v>78.812669626518499</v>
      </c>
      <c r="K9" s="72">
        <f>IF(RES_hh_tesh_in!K9=0,0,RES_hh_tesh_in!K9/RES_summary!K$21)</f>
        <v>89.746054353198701</v>
      </c>
      <c r="L9" s="72">
        <f>IF(RES_hh_tesh_in!L9=0,0,RES_hh_tesh_in!L9/RES_summary!L$21)</f>
        <v>84.084633180733206</v>
      </c>
      <c r="M9" s="72">
        <f>IF(RES_hh_tesh_in!M9=0,0,RES_hh_tesh_in!M9/RES_summary!M$21)</f>
        <v>61.963421230023719</v>
      </c>
      <c r="N9" s="72">
        <f>IF(RES_hh_tesh_in!N9=0,0,RES_hh_tesh_in!N9/RES_summary!N$21)</f>
        <v>67.054494131727083</v>
      </c>
      <c r="O9" s="72">
        <f>IF(RES_hh_tesh_in!O9=0,0,RES_hh_tesh_in!O9/RES_summary!O$21)</f>
        <v>60.993339510571438</v>
      </c>
      <c r="P9" s="72">
        <f>IF(RES_hh_tesh_in!P9=0,0,RES_hh_tesh_in!P9/RES_summary!P$21)</f>
        <v>49.39000073641688</v>
      </c>
      <c r="Q9" s="72">
        <f>IF(RES_hh_tesh_in!Q9=0,0,RES_hh_tesh_in!Q9/RES_summary!Q$21)</f>
        <v>57.95867929999433</v>
      </c>
      <c r="R9" s="72">
        <f>IF(RES_hh_tesh_in!R9=0,0,RES_hh_tesh_in!R9/RES_summary!R$21)</f>
        <v>56.497012562296256</v>
      </c>
      <c r="S9" s="72">
        <f>IF(RES_hh_tesh_in!S9=0,0,RES_hh_tesh_in!S9/RES_summary!S$21)</f>
        <v>0</v>
      </c>
      <c r="T9" s="72">
        <f>IF(RES_hh_tesh_in!T9=0,0,RES_hh_tesh_in!T9/RES_summary!T$21)</f>
        <v>0</v>
      </c>
      <c r="U9" s="72">
        <f>IF(RES_hh_tesh_in!U9=0,0,RES_hh_tesh_in!U9/RES_summary!U$21)</f>
        <v>0</v>
      </c>
      <c r="V9" s="72">
        <f>IF(RES_hh_tesh_in!V9=0,0,RES_hh_tesh_in!V9/RES_summary!V$21)</f>
        <v>41.648268366382943</v>
      </c>
      <c r="W9" s="72">
        <f>IF(RES_hh_tesh_in!W9=0,0,RES_hh_tesh_in!W9/RES_summary!W$21)</f>
        <v>34.934567431129629</v>
      </c>
      <c r="X9" s="72">
        <f>IF(RES_hh_tesh_in!X9=0,0,RES_hh_tesh_in!X9/RES_summary!X$21)</f>
        <v>23.029521696127741</v>
      </c>
      <c r="Y9" s="72">
        <f>IF(RES_hh_tesh_in!Y9=0,0,RES_hh_tesh_in!Y9/RES_summary!Y$21)</f>
        <v>16.684054837940597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0</v>
      </c>
      <c r="D11" s="72">
        <f>IF(RES_hh_tesh_in!D11=0,0,RES_hh_tesh_in!D11/RES_summary!D$21)</f>
        <v>0</v>
      </c>
      <c r="E11" s="72">
        <f>IF(RES_hh_tesh_in!E11=0,0,RES_hh_tesh_in!E11/RES_summary!E$21)</f>
        <v>0</v>
      </c>
      <c r="F11" s="72">
        <f>IF(RES_hh_tesh_in!F11=0,0,RES_hh_tesh_in!F11/RES_summary!F$21)</f>
        <v>0</v>
      </c>
      <c r="G11" s="72">
        <f>IF(RES_hh_tesh_in!G11=0,0,RES_hh_tesh_in!G11/RES_summary!G$21)</f>
        <v>0</v>
      </c>
      <c r="H11" s="72">
        <f>IF(RES_hh_tesh_in!H11=0,0,RES_hh_tesh_in!H11/RES_summary!H$21)</f>
        <v>0</v>
      </c>
      <c r="I11" s="72">
        <f>IF(RES_hh_tesh_in!I11=0,0,RES_hh_tesh_in!I11/RES_summary!I$21)</f>
        <v>0</v>
      </c>
      <c r="J11" s="72">
        <f>IF(RES_hh_tesh_in!J11=0,0,RES_hh_tesh_in!J11/RES_summary!J$21)</f>
        <v>0</v>
      </c>
      <c r="K11" s="72">
        <f>IF(RES_hh_tesh_in!K11=0,0,RES_hh_tesh_in!K11/RES_summary!K$21)</f>
        <v>0</v>
      </c>
      <c r="L11" s="72">
        <f>IF(RES_hh_tesh_in!L11=0,0,RES_hh_tesh_in!L11/RES_summary!L$21)</f>
        <v>0</v>
      </c>
      <c r="M11" s="72">
        <f>IF(RES_hh_tesh_in!M11=0,0,RES_hh_tesh_in!M11/RES_summary!M$21)</f>
        <v>0</v>
      </c>
      <c r="N11" s="72">
        <f>IF(RES_hh_tesh_in!N11=0,0,RES_hh_tesh_in!N11/RES_summary!N$21)</f>
        <v>0</v>
      </c>
      <c r="O11" s="72">
        <f>IF(RES_hh_tesh_in!O11=0,0,RES_hh_tesh_in!O11/RES_summary!O$21)</f>
        <v>0</v>
      </c>
      <c r="P11" s="72">
        <f>IF(RES_hh_tesh_in!P11=0,0,RES_hh_tesh_in!P11/RES_summary!P$21)</f>
        <v>0</v>
      </c>
      <c r="Q11" s="72">
        <f>IF(RES_hh_tesh_in!Q11=0,0,RES_hh_tesh_in!Q11/RES_summary!Q$21)</f>
        <v>0</v>
      </c>
      <c r="R11" s="72">
        <f>IF(RES_hh_tesh_in!R11=0,0,RES_hh_tesh_in!R11/RES_summary!R$21)</f>
        <v>0</v>
      </c>
      <c r="S11" s="72">
        <f>IF(RES_hh_tesh_in!S11=0,0,RES_hh_tesh_in!S11/RES_summary!S$21)</f>
        <v>0</v>
      </c>
      <c r="T11" s="72">
        <f>IF(RES_hh_tesh_in!T11=0,0,RES_hh_tesh_in!T11/RES_summary!T$21)</f>
        <v>0</v>
      </c>
      <c r="U11" s="72">
        <f>IF(RES_hh_tesh_in!U11=0,0,RES_hh_tesh_in!U11/RES_summary!U$21)</f>
        <v>0</v>
      </c>
      <c r="V11" s="72">
        <f>IF(RES_hh_tesh_in!V11=0,0,RES_hh_tesh_in!V11/RES_summary!V$21)</f>
        <v>0</v>
      </c>
      <c r="W11" s="72">
        <f>IF(RES_hh_tesh_in!W11=0,0,RES_hh_tesh_in!W11/RES_summary!W$21)</f>
        <v>0</v>
      </c>
      <c r="X11" s="72">
        <f>IF(RES_hh_tesh_in!X11=0,0,RES_hh_tesh_in!X11/RES_summary!X$21)</f>
        <v>0</v>
      </c>
      <c r="Y11" s="72">
        <f>IF(RES_hh_tesh_in!Y11=0,0,RES_hh_tesh_in!Y11/RES_summary!Y$21)</f>
        <v>0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94.684858455664653</v>
      </c>
      <c r="D12" s="72">
        <f>IF(RES_hh_tesh_in!D12=0,0,RES_hh_tesh_in!D12/RES_summary!D$21)</f>
        <v>56.066568011678875</v>
      </c>
      <c r="E12" s="72">
        <f>IF(RES_hh_tesh_in!E12=0,0,RES_hh_tesh_in!E12/RES_summary!E$21)</f>
        <v>80.817636465440643</v>
      </c>
      <c r="F12" s="72">
        <f>IF(RES_hh_tesh_in!F12=0,0,RES_hh_tesh_in!F12/RES_summary!F$21)</f>
        <v>86.096976428084417</v>
      </c>
      <c r="G12" s="72">
        <f>IF(RES_hh_tesh_in!G12=0,0,RES_hh_tesh_in!G12/RES_summary!G$21)</f>
        <v>89.465657435771831</v>
      </c>
      <c r="H12" s="72">
        <f>IF(RES_hh_tesh_in!H12=0,0,RES_hh_tesh_in!H12/RES_summary!H$21)</f>
        <v>89.318354218895109</v>
      </c>
      <c r="I12" s="72">
        <f>IF(RES_hh_tesh_in!I12=0,0,RES_hh_tesh_in!I12/RES_summary!I$21)</f>
        <v>90.0433797220728</v>
      </c>
      <c r="J12" s="72">
        <f>IF(RES_hh_tesh_in!J12=0,0,RES_hh_tesh_in!J12/RES_summary!J$21)</f>
        <v>93.149440991552041</v>
      </c>
      <c r="K12" s="72">
        <f>IF(RES_hh_tesh_in!K12=0,0,RES_hh_tesh_in!K12/RES_summary!K$21)</f>
        <v>83.942127909290377</v>
      </c>
      <c r="L12" s="72">
        <f>IF(RES_hh_tesh_in!L12=0,0,RES_hh_tesh_in!L12/RES_summary!L$21)</f>
        <v>79.554750973226305</v>
      </c>
      <c r="M12" s="72">
        <f>IF(RES_hh_tesh_in!M12=0,0,RES_hh_tesh_in!M12/RES_summary!M$21)</f>
        <v>70.937308870074958</v>
      </c>
      <c r="N12" s="72">
        <f>IF(RES_hh_tesh_in!N12=0,0,RES_hh_tesh_in!N12/RES_summary!N$21)</f>
        <v>64.074743589820656</v>
      </c>
      <c r="O12" s="72">
        <f>IF(RES_hh_tesh_in!O12=0,0,RES_hh_tesh_in!O12/RES_summary!O$21)</f>
        <v>58.079450973044032</v>
      </c>
      <c r="P12" s="72">
        <f>IF(RES_hh_tesh_in!P12=0,0,RES_hh_tesh_in!P12/RES_summary!P$21)</f>
        <v>53.625934699946143</v>
      </c>
      <c r="Q12" s="72">
        <f>IF(RES_hh_tesh_in!Q12=0,0,RES_hh_tesh_in!Q12/RES_summary!Q$21)</f>
        <v>53.057570525569716</v>
      </c>
      <c r="R12" s="72">
        <f>IF(RES_hh_tesh_in!R12=0,0,RES_hh_tesh_in!R12/RES_summary!R$21)</f>
        <v>53.24821309081851</v>
      </c>
      <c r="S12" s="72">
        <f>IF(RES_hh_tesh_in!S12=0,0,RES_hh_tesh_in!S12/RES_summary!S$21)</f>
        <v>51.663688387114689</v>
      </c>
      <c r="T12" s="72">
        <f>IF(RES_hh_tesh_in!T12=0,0,RES_hh_tesh_in!T12/RES_summary!T$21)</f>
        <v>47.865945927720873</v>
      </c>
      <c r="U12" s="72">
        <f>IF(RES_hh_tesh_in!U12=0,0,RES_hh_tesh_in!U12/RES_summary!U$21)</f>
        <v>46.227503993146456</v>
      </c>
      <c r="V12" s="72">
        <f>IF(RES_hh_tesh_in!V12=0,0,RES_hh_tesh_in!V12/RES_summary!V$21)</f>
        <v>42.78120777505837</v>
      </c>
      <c r="W12" s="72">
        <f>IF(RES_hh_tesh_in!W12=0,0,RES_hh_tesh_in!W12/RES_summary!W$21)</f>
        <v>33.540242509660814</v>
      </c>
      <c r="X12" s="72">
        <f>IF(RES_hh_tesh_in!X12=0,0,RES_hh_tesh_in!X12/RES_summary!X$21)</f>
        <v>26.243665872777807</v>
      </c>
      <c r="Y12" s="72">
        <f>IF(RES_hh_tesh_in!Y12=0,0,RES_hh_tesh_in!Y12/RES_summary!Y$21)</f>
        <v>18.818993249537765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96.804369566943095</v>
      </c>
      <c r="D13" s="74">
        <f>IF(RES_hh_tesh_in!D13=0,0,RES_hh_tesh_in!D13/RES_summary!D$21)</f>
        <v>79.236603788956117</v>
      </c>
      <c r="E13" s="74">
        <f>IF(RES_hh_tesh_in!E13=0,0,RES_hh_tesh_in!E13/RES_summary!E$21)</f>
        <v>89.222326120278595</v>
      </c>
      <c r="F13" s="74">
        <f>IF(RES_hh_tesh_in!F13=0,0,RES_hh_tesh_in!F13/RES_summary!F$21)</f>
        <v>94.60085216681901</v>
      </c>
      <c r="G13" s="74">
        <f>IF(RES_hh_tesh_in!G13=0,0,RES_hh_tesh_in!G13/RES_summary!G$21)</f>
        <v>89.347339396273753</v>
      </c>
      <c r="H13" s="74">
        <f>IF(RES_hh_tesh_in!H13=0,0,RES_hh_tesh_in!H13/RES_summary!H$21)</f>
        <v>99.361849455648468</v>
      </c>
      <c r="I13" s="74">
        <f>IF(RES_hh_tesh_in!I13=0,0,RES_hh_tesh_in!I13/RES_summary!I$21)</f>
        <v>87.152615214246453</v>
      </c>
      <c r="J13" s="74">
        <f>IF(RES_hh_tesh_in!J13=0,0,RES_hh_tesh_in!J13/RES_summary!J$21)</f>
        <v>94.127396293906699</v>
      </c>
      <c r="K13" s="74">
        <f>IF(RES_hh_tesh_in!K13=0,0,RES_hh_tesh_in!K13/RES_summary!K$21)</f>
        <v>70.566567679489694</v>
      </c>
      <c r="L13" s="74">
        <f>IF(RES_hh_tesh_in!L13=0,0,RES_hh_tesh_in!L13/RES_summary!L$21)</f>
        <v>84.186722110091523</v>
      </c>
      <c r="M13" s="74">
        <f>IF(RES_hh_tesh_in!M13=0,0,RES_hh_tesh_in!M13/RES_summary!M$21)</f>
        <v>72.696339137530316</v>
      </c>
      <c r="N13" s="74">
        <f>IF(RES_hh_tesh_in!N13=0,0,RES_hh_tesh_in!N13/RES_summary!N$21)</f>
        <v>64.513523645125602</v>
      </c>
      <c r="O13" s="74">
        <f>IF(RES_hh_tesh_in!O13=0,0,RES_hh_tesh_in!O13/RES_summary!O$21)</f>
        <v>59.581725116674832</v>
      </c>
      <c r="P13" s="74">
        <f>IF(RES_hh_tesh_in!P13=0,0,RES_hh_tesh_in!P13/RES_summary!P$21)</f>
        <v>51.406979559910447</v>
      </c>
      <c r="Q13" s="74">
        <f>IF(RES_hh_tesh_in!Q13=0,0,RES_hh_tesh_in!Q13/RES_summary!Q$21)</f>
        <v>52.870846741320783</v>
      </c>
      <c r="R13" s="74">
        <f>IF(RES_hh_tesh_in!R13=0,0,RES_hh_tesh_in!R13/RES_summary!R$21)</f>
        <v>49.655068950300823</v>
      </c>
      <c r="S13" s="74">
        <f>IF(RES_hh_tesh_in!S13=0,0,RES_hh_tesh_in!S13/RES_summary!S$21)</f>
        <v>48.779628927158043</v>
      </c>
      <c r="T13" s="74">
        <f>IF(RES_hh_tesh_in!T13=0,0,RES_hh_tesh_in!T13/RES_summary!T$21)</f>
        <v>50.022971873308556</v>
      </c>
      <c r="U13" s="74">
        <f>IF(RES_hh_tesh_in!U13=0,0,RES_hh_tesh_in!U13/RES_summary!U$21)</f>
        <v>44.833412957600466</v>
      </c>
      <c r="V13" s="74">
        <f>IF(RES_hh_tesh_in!V13=0,0,RES_hh_tesh_in!V13/RES_summary!V$21)</f>
        <v>47.681910811935637</v>
      </c>
      <c r="W13" s="74">
        <f>IF(RES_hh_tesh_in!W13=0,0,RES_hh_tesh_in!W13/RES_summary!W$21)</f>
        <v>37.619633645795972</v>
      </c>
      <c r="X13" s="74">
        <f>IF(RES_hh_tesh_in!X13=0,0,RES_hh_tesh_in!X13/RES_summary!X$21)</f>
        <v>25.111587151141457</v>
      </c>
      <c r="Y13" s="74">
        <f>IF(RES_hh_tesh_in!Y13=0,0,RES_hh_tesh_in!Y13/RES_summary!Y$21)</f>
        <v>15.707424187747076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1.9403875443666256</v>
      </c>
      <c r="D14" s="76">
        <f>IF(RES_hh_tesh_in!D14=0,0,RES_hh_tesh_in!D14/RES_summary!D$21)</f>
        <v>1.8094615900332855</v>
      </c>
      <c r="E14" s="76">
        <f>IF(RES_hh_tesh_in!E14=0,0,RES_hh_tesh_in!E14/RES_summary!E$21)</f>
        <v>1.8633254409715825</v>
      </c>
      <c r="F14" s="76">
        <f>IF(RES_hh_tesh_in!F14=0,0,RES_hh_tesh_in!F14/RES_summary!F$21)</f>
        <v>1.7790843086431378</v>
      </c>
      <c r="G14" s="76">
        <f>IF(RES_hh_tesh_in!G14=0,0,RES_hh_tesh_in!G14/RES_summary!G$21)</f>
        <v>1.7661175733022381</v>
      </c>
      <c r="H14" s="76">
        <f>IF(RES_hh_tesh_in!H14=0,0,RES_hh_tesh_in!H14/RES_summary!H$21)</f>
        <v>1.621709430664461</v>
      </c>
      <c r="I14" s="76">
        <f>IF(RES_hh_tesh_in!I14=0,0,RES_hh_tesh_in!I14/RES_summary!I$21)</f>
        <v>1.4987146310270538</v>
      </c>
      <c r="J14" s="76">
        <f>IF(RES_hh_tesh_in!J14=0,0,RES_hh_tesh_in!J14/RES_summary!J$21)</f>
        <v>1.6065266121686885</v>
      </c>
      <c r="K14" s="76">
        <f>IF(RES_hh_tesh_in!K14=0,0,RES_hh_tesh_in!K14/RES_summary!K$21)</f>
        <v>1.406314685310142</v>
      </c>
      <c r="L14" s="76">
        <f>IF(RES_hh_tesh_in!L14=0,0,RES_hh_tesh_in!L14/RES_summary!L$21)</f>
        <v>1.4607537333308782</v>
      </c>
      <c r="M14" s="76">
        <f>IF(RES_hh_tesh_in!M14=0,0,RES_hh_tesh_in!M14/RES_summary!M$21)</f>
        <v>0.98035560793165721</v>
      </c>
      <c r="N14" s="76">
        <f>IF(RES_hh_tesh_in!N14=0,0,RES_hh_tesh_in!N14/RES_summary!N$21)</f>
        <v>0.94666812936131073</v>
      </c>
      <c r="O14" s="76">
        <f>IF(RES_hh_tesh_in!O14=0,0,RES_hh_tesh_in!O14/RES_summary!O$21)</f>
        <v>0.88653442335787958</v>
      </c>
      <c r="P14" s="76">
        <f>IF(RES_hh_tesh_in!P14=0,0,RES_hh_tesh_in!P14/RES_summary!P$21)</f>
        <v>0.78522608983051867</v>
      </c>
      <c r="Q14" s="76">
        <f>IF(RES_hh_tesh_in!Q14=0,0,RES_hh_tesh_in!Q14/RES_summary!Q$21)</f>
        <v>0.95182981273350464</v>
      </c>
      <c r="R14" s="76">
        <f>IF(RES_hh_tesh_in!R14=0,0,RES_hh_tesh_in!R14/RES_summary!R$21)</f>
        <v>0.99981138789363933</v>
      </c>
      <c r="S14" s="76">
        <f>IF(RES_hh_tesh_in!S14=0,0,RES_hh_tesh_in!S14/RES_summary!S$21)</f>
        <v>0.91524821860127337</v>
      </c>
      <c r="T14" s="76">
        <f>IF(RES_hh_tesh_in!T14=0,0,RES_hh_tesh_in!T14/RES_summary!T$21)</f>
        <v>0.94325514623398676</v>
      </c>
      <c r="U14" s="76">
        <f>IF(RES_hh_tesh_in!U14=0,0,RES_hh_tesh_in!U14/RES_summary!U$21)</f>
        <v>0.83136365797065337</v>
      </c>
      <c r="V14" s="76">
        <f>IF(RES_hh_tesh_in!V14=0,0,RES_hh_tesh_in!V14/RES_summary!V$21)</f>
        <v>0.81332734769539661</v>
      </c>
      <c r="W14" s="76">
        <f>IF(RES_hh_tesh_in!W14=0,0,RES_hh_tesh_in!W14/RES_summary!W$21)</f>
        <v>0.62553700283982749</v>
      </c>
      <c r="X14" s="76">
        <f>IF(RES_hh_tesh_in!X14=0,0,RES_hh_tesh_in!X14/RES_summary!X$21)</f>
        <v>0.42186841289458615</v>
      </c>
      <c r="Y14" s="76">
        <f>IF(RES_hh_tesh_in!Y14=0,0,RES_hh_tesh_in!Y14/RES_summary!Y$21)</f>
        <v>0.26786704167265663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</v>
      </c>
      <c r="D15" s="69">
        <f>IF(RES_hh_tesh_in!D15=0,0,RES_hh_tesh_in!D15/RES_summary!D$21)</f>
        <v>3.1649402857932364E-2</v>
      </c>
      <c r="E15" s="69">
        <f>IF(RES_hh_tesh_in!E15=0,0,RES_hh_tesh_in!E15/RES_summary!E$21)</f>
        <v>2.3776550085239292E-2</v>
      </c>
      <c r="F15" s="69">
        <f>IF(RES_hh_tesh_in!F15=0,0,RES_hh_tesh_in!F15/RES_summary!F$21)</f>
        <v>4.9199367922913476E-2</v>
      </c>
      <c r="G15" s="69">
        <f>IF(RES_hh_tesh_in!G15=0,0,RES_hh_tesh_in!G15/RES_summary!G$21)</f>
        <v>5.8578858403131658E-2</v>
      </c>
      <c r="H15" s="69">
        <f>IF(RES_hh_tesh_in!H15=0,0,RES_hh_tesh_in!H15/RES_summary!H$21)</f>
        <v>8.1639213033229088E-2</v>
      </c>
      <c r="I15" s="69">
        <f>IF(RES_hh_tesh_in!I15=0,0,RES_hh_tesh_in!I15/RES_summary!I$21)</f>
        <v>8.178275220580164E-2</v>
      </c>
      <c r="J15" s="69">
        <f>IF(RES_hh_tesh_in!J15=0,0,RES_hh_tesh_in!J15/RES_summary!J$21)</f>
        <v>6.6633222363172803E-2</v>
      </c>
      <c r="K15" s="69">
        <f>IF(RES_hh_tesh_in!K15=0,0,RES_hh_tesh_in!K15/RES_summary!K$21)</f>
        <v>5.7116084479073681E-2</v>
      </c>
      <c r="L15" s="69">
        <f>IF(RES_hh_tesh_in!L15=0,0,RES_hh_tesh_in!L15/RES_summary!L$21)</f>
        <v>6.4689145583865626E-2</v>
      </c>
      <c r="M15" s="69">
        <f>IF(RES_hh_tesh_in!M15=0,0,RES_hh_tesh_in!M15/RES_summary!M$21)</f>
        <v>6.2909251471038277E-2</v>
      </c>
      <c r="N15" s="69">
        <f>IF(RES_hh_tesh_in!N15=0,0,RES_hh_tesh_in!N15/RES_summary!N$21)</f>
        <v>6.4591622546950681E-2</v>
      </c>
      <c r="O15" s="69">
        <f>IF(RES_hh_tesh_in!O15=0,0,RES_hh_tesh_in!O15/RES_summary!O$21)</f>
        <v>4.0787977211661455E-2</v>
      </c>
      <c r="P15" s="69">
        <f>IF(RES_hh_tesh_in!P15=0,0,RES_hh_tesh_in!P15/RES_summary!P$21)</f>
        <v>6.3087102009571322E-2</v>
      </c>
      <c r="Q15" s="69">
        <f>IF(RES_hh_tesh_in!Q15=0,0,RES_hh_tesh_in!Q15/RES_summary!Q$21)</f>
        <v>1.9940113405754155E-2</v>
      </c>
      <c r="R15" s="69">
        <f>IF(RES_hh_tesh_in!R15=0,0,RES_hh_tesh_in!R15/RES_summary!R$21)</f>
        <v>2.6617068433715009E-2</v>
      </c>
      <c r="S15" s="69">
        <f>IF(RES_hh_tesh_in!S15=0,0,RES_hh_tesh_in!S15/RES_summary!S$21)</f>
        <v>3.00002041650216E-2</v>
      </c>
      <c r="T15" s="69">
        <f>IF(RES_hh_tesh_in!T15=0,0,RES_hh_tesh_in!T15/RES_summary!T$21)</f>
        <v>3.7630049495742071E-2</v>
      </c>
      <c r="U15" s="69">
        <f>IF(RES_hh_tesh_in!U15=0,0,RES_hh_tesh_in!U15/RES_summary!U$21)</f>
        <v>1.9487166442698271E-2</v>
      </c>
      <c r="V15" s="69">
        <f>IF(RES_hh_tesh_in!V15=0,0,RES_hh_tesh_in!V15/RES_summary!V$21)</f>
        <v>8.2454756583258973E-2</v>
      </c>
      <c r="W15" s="69">
        <f>IF(RES_hh_tesh_in!W15=0,0,RES_hh_tesh_in!W15/RES_summary!W$21)</f>
        <v>5.6005415337496006E-2</v>
      </c>
      <c r="X15" s="69">
        <f>IF(RES_hh_tesh_in!X15=0,0,RES_hh_tesh_in!X15/RES_summary!X$21)</f>
        <v>0.12129098242006332</v>
      </c>
      <c r="Y15" s="69">
        <f>IF(RES_hh_tesh_in!Y15=0,0,RES_hh_tesh_in!Y15/RES_summary!Y$21)</f>
        <v>8.9307771982798434E-2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</v>
      </c>
      <c r="D16" s="72">
        <f>IF(RES_hh_tesh_in!D16=0,0,RES_hh_tesh_in!D16/RES_summary!D$21)</f>
        <v>3.1649402857932364E-2</v>
      </c>
      <c r="E16" s="72">
        <f>IF(RES_hh_tesh_in!E16=0,0,RES_hh_tesh_in!E16/RES_summary!E$21)</f>
        <v>2.3776550085239292E-2</v>
      </c>
      <c r="F16" s="72">
        <f>IF(RES_hh_tesh_in!F16=0,0,RES_hh_tesh_in!F16/RES_summary!F$21)</f>
        <v>4.9199367922913476E-2</v>
      </c>
      <c r="G16" s="72">
        <f>IF(RES_hh_tesh_in!G16=0,0,RES_hh_tesh_in!G16/RES_summary!G$21)</f>
        <v>5.8578858403131658E-2</v>
      </c>
      <c r="H16" s="72">
        <f>IF(RES_hh_tesh_in!H16=0,0,RES_hh_tesh_in!H16/RES_summary!H$21)</f>
        <v>8.1639213033229088E-2</v>
      </c>
      <c r="I16" s="72">
        <f>IF(RES_hh_tesh_in!I16=0,0,RES_hh_tesh_in!I16/RES_summary!I$21)</f>
        <v>8.178275220580164E-2</v>
      </c>
      <c r="J16" s="72">
        <f>IF(RES_hh_tesh_in!J16=0,0,RES_hh_tesh_in!J16/RES_summary!J$21)</f>
        <v>6.6633222363172803E-2</v>
      </c>
      <c r="K16" s="72">
        <f>IF(RES_hh_tesh_in!K16=0,0,RES_hh_tesh_in!K16/RES_summary!K$21)</f>
        <v>5.7116084479073681E-2</v>
      </c>
      <c r="L16" s="72">
        <f>IF(RES_hh_tesh_in!L16=0,0,RES_hh_tesh_in!L16/RES_summary!L$21)</f>
        <v>6.4689145583865626E-2</v>
      </c>
      <c r="M16" s="72">
        <f>IF(RES_hh_tesh_in!M16=0,0,RES_hh_tesh_in!M16/RES_summary!M$21)</f>
        <v>6.2909251471038277E-2</v>
      </c>
      <c r="N16" s="72">
        <f>IF(RES_hh_tesh_in!N16=0,0,RES_hh_tesh_in!N16/RES_summary!N$21)</f>
        <v>6.4591622546950681E-2</v>
      </c>
      <c r="O16" s="72">
        <f>IF(RES_hh_tesh_in!O16=0,0,RES_hh_tesh_in!O16/RES_summary!O$21)</f>
        <v>4.0787977211661455E-2</v>
      </c>
      <c r="P16" s="72">
        <f>IF(RES_hh_tesh_in!P16=0,0,RES_hh_tesh_in!P16/RES_summary!P$21)</f>
        <v>6.3087102009571322E-2</v>
      </c>
      <c r="Q16" s="72">
        <f>IF(RES_hh_tesh_in!Q16=0,0,RES_hh_tesh_in!Q16/RES_summary!Q$21)</f>
        <v>1.9940113405754155E-2</v>
      </c>
      <c r="R16" s="72">
        <f>IF(RES_hh_tesh_in!R16=0,0,RES_hh_tesh_in!R16/RES_summary!R$21)</f>
        <v>2.6617068433715009E-2</v>
      </c>
      <c r="S16" s="72">
        <f>IF(RES_hh_tesh_in!S16=0,0,RES_hh_tesh_in!S16/RES_summary!S$21)</f>
        <v>3.00002041650216E-2</v>
      </c>
      <c r="T16" s="72">
        <f>IF(RES_hh_tesh_in!T16=0,0,RES_hh_tesh_in!T16/RES_summary!T$21)</f>
        <v>3.7630049495742071E-2</v>
      </c>
      <c r="U16" s="72">
        <f>IF(RES_hh_tesh_in!U16=0,0,RES_hh_tesh_in!U16/RES_summary!U$21)</f>
        <v>1.9487166442698271E-2</v>
      </c>
      <c r="V16" s="72">
        <f>IF(RES_hh_tesh_in!V16=0,0,RES_hh_tesh_in!V16/RES_summary!V$21)</f>
        <v>8.2454756583258973E-2</v>
      </c>
      <c r="W16" s="72">
        <f>IF(RES_hh_tesh_in!W16=0,0,RES_hh_tesh_in!W16/RES_summary!W$21)</f>
        <v>5.6005415337496006E-2</v>
      </c>
      <c r="X16" s="72">
        <f>IF(RES_hh_tesh_in!X16=0,0,RES_hh_tesh_in!X16/RES_summary!X$21)</f>
        <v>0.12129098242006332</v>
      </c>
      <c r="Y16" s="72">
        <f>IF(RES_hh_tesh_in!Y16=0,0,RES_hh_tesh_in!Y16/RES_summary!Y$21)</f>
        <v>8.9307771982798434E-2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17.232911070344461</v>
      </c>
      <c r="D17" s="69">
        <f>IF(RES_hh_tesh_in!D17=0,0,RES_hh_tesh_in!D17/RES_summary!D$21)</f>
        <v>16.6483462013767</v>
      </c>
      <c r="E17" s="69">
        <f>IF(RES_hh_tesh_in!E17=0,0,RES_hh_tesh_in!E17/RES_summary!E$21)</f>
        <v>15.767623015076744</v>
      </c>
      <c r="F17" s="69">
        <f>IF(RES_hh_tesh_in!F17=0,0,RES_hh_tesh_in!F17/RES_summary!F$21)</f>
        <v>16.005040619905195</v>
      </c>
      <c r="G17" s="69">
        <f>IF(RES_hh_tesh_in!G17=0,0,RES_hh_tesh_in!G17/RES_summary!G$21)</f>
        <v>15.031659409389823</v>
      </c>
      <c r="H17" s="69">
        <f>IF(RES_hh_tesh_in!H17=0,0,RES_hh_tesh_in!H17/RES_summary!H$21)</f>
        <v>14.697750694443192</v>
      </c>
      <c r="I17" s="69">
        <f>IF(RES_hh_tesh_in!I17=0,0,RES_hh_tesh_in!I17/RES_summary!I$21)</f>
        <v>14.667855870152104</v>
      </c>
      <c r="J17" s="69">
        <f>IF(RES_hh_tesh_in!J17=0,0,RES_hh_tesh_in!J17/RES_summary!J$21)</f>
        <v>15.077567563716729</v>
      </c>
      <c r="K17" s="69">
        <f>IF(RES_hh_tesh_in!K17=0,0,RES_hh_tesh_in!K17/RES_summary!K$21)</f>
        <v>15.367778476989066</v>
      </c>
      <c r="L17" s="69">
        <f>IF(RES_hh_tesh_in!L17=0,0,RES_hh_tesh_in!L17/RES_summary!L$21)</f>
        <v>15.251295486523569</v>
      </c>
      <c r="M17" s="69">
        <f>IF(RES_hh_tesh_in!M17=0,0,RES_hh_tesh_in!M17/RES_summary!M$21)</f>
        <v>15.210369215376378</v>
      </c>
      <c r="N17" s="69">
        <f>IF(RES_hh_tesh_in!N17=0,0,RES_hh_tesh_in!N17/RES_summary!N$21)</f>
        <v>15.708238523122207</v>
      </c>
      <c r="O17" s="69">
        <f>IF(RES_hh_tesh_in!O17=0,0,RES_hh_tesh_in!O17/RES_summary!O$21)</f>
        <v>15.398764137230142</v>
      </c>
      <c r="P17" s="69">
        <f>IF(RES_hh_tesh_in!P17=0,0,RES_hh_tesh_in!P17/RES_summary!P$21)</f>
        <v>14.852969427399543</v>
      </c>
      <c r="Q17" s="69">
        <f>IF(RES_hh_tesh_in!Q17=0,0,RES_hh_tesh_in!Q17/RES_summary!Q$21)</f>
        <v>14.981178251770984</v>
      </c>
      <c r="R17" s="69">
        <f>IF(RES_hh_tesh_in!R17=0,0,RES_hh_tesh_in!R17/RES_summary!R$21)</f>
        <v>15.504535094631647</v>
      </c>
      <c r="S17" s="69">
        <f>IF(RES_hh_tesh_in!S17=0,0,RES_hh_tesh_in!S17/RES_summary!S$21)</f>
        <v>15.961979884785736</v>
      </c>
      <c r="T17" s="69">
        <f>IF(RES_hh_tesh_in!T17=0,0,RES_hh_tesh_in!T17/RES_summary!T$21)</f>
        <v>16.321717551405488</v>
      </c>
      <c r="U17" s="69">
        <f>IF(RES_hh_tesh_in!U17=0,0,RES_hh_tesh_in!U17/RES_summary!U$21)</f>
        <v>16.137765500714359</v>
      </c>
      <c r="V17" s="69">
        <f>IF(RES_hh_tesh_in!V17=0,0,RES_hh_tesh_in!V17/RES_summary!V$21)</f>
        <v>17.272541581245317</v>
      </c>
      <c r="W17" s="69">
        <f>IF(RES_hh_tesh_in!W17=0,0,RES_hh_tesh_in!W17/RES_summary!W$21)</f>
        <v>16.09757428394775</v>
      </c>
      <c r="X17" s="69">
        <f>IF(RES_hh_tesh_in!X17=0,0,RES_hh_tesh_in!X17/RES_summary!X$21)</f>
        <v>14.542750546772339</v>
      </c>
      <c r="Y17" s="69">
        <f>IF(RES_hh_tesh_in!Y17=0,0,RES_hh_tesh_in!Y17/RES_summary!Y$21)</f>
        <v>13.539748501910012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16.628055686646835</v>
      </c>
      <c r="D18" s="72">
        <f>IF(RES_hh_tesh_in!D18=0,0,RES_hh_tesh_in!D18/RES_summary!D$21)</f>
        <v>17.126430703877297</v>
      </c>
      <c r="E18" s="72">
        <f>IF(RES_hh_tesh_in!E18=0,0,RES_hh_tesh_in!E18/RES_summary!E$21)</f>
        <v>15.48670302238798</v>
      </c>
      <c r="F18" s="72">
        <f>IF(RES_hh_tesh_in!F18=0,0,RES_hh_tesh_in!F18/RES_summary!F$21)</f>
        <v>15.489346029793332</v>
      </c>
      <c r="G18" s="72">
        <f>IF(RES_hh_tesh_in!G18=0,0,RES_hh_tesh_in!G18/RES_summary!G$21)</f>
        <v>15.132563852486761</v>
      </c>
      <c r="H18" s="72">
        <f>IF(RES_hh_tesh_in!H18=0,0,RES_hh_tesh_in!H18/RES_summary!H$21)</f>
        <v>14.417610706749178</v>
      </c>
      <c r="I18" s="72">
        <f>IF(RES_hh_tesh_in!I18=0,0,RES_hh_tesh_in!I18/RES_summary!I$21)</f>
        <v>14.45969296597128</v>
      </c>
      <c r="J18" s="72">
        <f>IF(RES_hh_tesh_in!J18=0,0,RES_hh_tesh_in!J18/RES_summary!J$21)</f>
        <v>14.651433603566469</v>
      </c>
      <c r="K18" s="72">
        <f>IF(RES_hh_tesh_in!K18=0,0,RES_hh_tesh_in!K18/RES_summary!K$21)</f>
        <v>16.856370942243245</v>
      </c>
      <c r="L18" s="72">
        <f>IF(RES_hh_tesh_in!L18=0,0,RES_hh_tesh_in!L18/RES_summary!L$21)</f>
        <v>14.967270930227032</v>
      </c>
      <c r="M18" s="72">
        <f>IF(RES_hh_tesh_in!M18=0,0,RES_hh_tesh_in!M18/RES_summary!M$21)</f>
        <v>15.198650861297875</v>
      </c>
      <c r="N18" s="72">
        <f>IF(RES_hh_tesh_in!N18=0,0,RES_hh_tesh_in!N18/RES_summary!N$21)</f>
        <v>15.451074602695812</v>
      </c>
      <c r="O18" s="72">
        <f>IF(RES_hh_tesh_in!O18=0,0,RES_hh_tesh_in!O18/RES_summary!O$21)</f>
        <v>15.383671073123248</v>
      </c>
      <c r="P18" s="72">
        <f>IF(RES_hh_tesh_in!P18=0,0,RES_hh_tesh_in!P18/RES_summary!P$21)</f>
        <v>15.154248105343878</v>
      </c>
      <c r="Q18" s="72">
        <f>IF(RES_hh_tesh_in!Q18=0,0,RES_hh_tesh_in!Q18/RES_summary!Q$21)</f>
        <v>15.125642787768827</v>
      </c>
      <c r="R18" s="72">
        <f>IF(RES_hh_tesh_in!R18=0,0,RES_hh_tesh_in!R18/RES_summary!R$21)</f>
        <v>15.842731206679693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15.724580219350484</v>
      </c>
      <c r="V18" s="72">
        <f>IF(RES_hh_tesh_in!V18=0,0,RES_hh_tesh_in!V18/RES_summary!V$21)</f>
        <v>16.916375106758654</v>
      </c>
      <c r="W18" s="72">
        <f>IF(RES_hh_tesh_in!W18=0,0,RES_hh_tesh_in!W18/RES_summary!W$21)</f>
        <v>16.194020487561577</v>
      </c>
      <c r="X18" s="72">
        <f>IF(RES_hh_tesh_in!X18=0,0,RES_hh_tesh_in!X18/RES_summary!X$21)</f>
        <v>14.475950780220012</v>
      </c>
      <c r="Y18" s="72">
        <f>IF(RES_hh_tesh_in!Y18=0,0,RES_hh_tesh_in!Y18/RES_summary!Y$21)</f>
        <v>12.766184924445332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17.130688098241276</v>
      </c>
      <c r="D19" s="72">
        <f>IF(RES_hh_tesh_in!D19=0,0,RES_hh_tesh_in!D19/RES_summary!D$21)</f>
        <v>16.486390873353368</v>
      </c>
      <c r="E19" s="72">
        <f>IF(RES_hh_tesh_in!E19=0,0,RES_hh_tesh_in!E19/RES_summary!E$21)</f>
        <v>15.883246586043757</v>
      </c>
      <c r="F19" s="72">
        <f>IF(RES_hh_tesh_in!F19=0,0,RES_hh_tesh_in!F19/RES_summary!F$21)</f>
        <v>15.532855855168483</v>
      </c>
      <c r="G19" s="72">
        <f>IF(RES_hh_tesh_in!G19=0,0,RES_hh_tesh_in!G19/RES_summary!G$21)</f>
        <v>15.173760185058645</v>
      </c>
      <c r="H19" s="72">
        <f>IF(RES_hh_tesh_in!H19=0,0,RES_hh_tesh_in!H19/RES_summary!H$21)</f>
        <v>14.925177531992325</v>
      </c>
      <c r="I19" s="72">
        <f>IF(RES_hh_tesh_in!I19=0,0,RES_hh_tesh_in!I19/RES_summary!I$21)</f>
        <v>15.011010287574514</v>
      </c>
      <c r="J19" s="72">
        <f>IF(RES_hh_tesh_in!J19=0,0,RES_hh_tesh_in!J19/RES_summary!J$21)</f>
        <v>14.816758210544977</v>
      </c>
      <c r="K19" s="72">
        <f>IF(RES_hh_tesh_in!K19=0,0,RES_hh_tesh_in!K19/RES_summary!K$21)</f>
        <v>14.861809220229503</v>
      </c>
      <c r="L19" s="72">
        <f>IF(RES_hh_tesh_in!L19=0,0,RES_hh_tesh_in!L19/RES_summary!L$21)</f>
        <v>14.878345529749254</v>
      </c>
      <c r="M19" s="72">
        <f>IF(RES_hh_tesh_in!M19=0,0,RES_hh_tesh_in!M19/RES_summary!M$21)</f>
        <v>15.664315193573932</v>
      </c>
      <c r="N19" s="72">
        <f>IF(RES_hh_tesh_in!N19=0,0,RES_hh_tesh_in!N19/RES_summary!N$21)</f>
        <v>14.604353217742547</v>
      </c>
      <c r="O19" s="72">
        <f>IF(RES_hh_tesh_in!O19=0,0,RES_hh_tesh_in!O19/RES_summary!O$21)</f>
        <v>16.180254320032478</v>
      </c>
      <c r="P19" s="72">
        <f>IF(RES_hh_tesh_in!P19=0,0,RES_hh_tesh_in!P19/RES_summary!P$21)</f>
        <v>14.917469462733822</v>
      </c>
      <c r="Q19" s="72">
        <f>IF(RES_hh_tesh_in!Q19=0,0,RES_hh_tesh_in!Q19/RES_summary!Q$21)</f>
        <v>13.555866003405365</v>
      </c>
      <c r="R19" s="72">
        <f>IF(RES_hh_tesh_in!R19=0,0,RES_hh_tesh_in!R19/RES_summary!R$21)</f>
        <v>16.178594434918374</v>
      </c>
      <c r="S19" s="72">
        <f>IF(RES_hh_tesh_in!S19=0,0,RES_hh_tesh_in!S19/RES_summary!S$21)</f>
        <v>16.237075613389159</v>
      </c>
      <c r="T19" s="72">
        <f>IF(RES_hh_tesh_in!T19=0,0,RES_hh_tesh_in!T19/RES_summary!T$21)</f>
        <v>16.673072666435754</v>
      </c>
      <c r="U19" s="72">
        <f>IF(RES_hh_tesh_in!U19=0,0,RES_hh_tesh_in!U19/RES_summary!U$21)</f>
        <v>15.972109805154817</v>
      </c>
      <c r="V19" s="72">
        <f>IF(RES_hh_tesh_in!V19=0,0,RES_hh_tesh_in!V19/RES_summary!V$21)</f>
        <v>17.608078275293263</v>
      </c>
      <c r="W19" s="72">
        <f>IF(RES_hh_tesh_in!W19=0,0,RES_hh_tesh_in!W19/RES_summary!W$21)</f>
        <v>14.90554772213272</v>
      </c>
      <c r="X19" s="72">
        <f>IF(RES_hh_tesh_in!X19=0,0,RES_hh_tesh_in!X19/RES_summary!X$21)</f>
        <v>14.130236240080198</v>
      </c>
      <c r="Y19" s="72">
        <f>IF(RES_hh_tesh_in!Y19=0,0,RES_hh_tesh_in!Y19/RES_summary!Y$21)</f>
        <v>14.305113491978242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17.224679167647434</v>
      </c>
      <c r="D20" s="72">
        <f>IF(RES_hh_tesh_in!D20=0,0,RES_hh_tesh_in!D20/RES_summary!D$21)</f>
        <v>16.942244668530595</v>
      </c>
      <c r="E20" s="72">
        <f>IF(RES_hh_tesh_in!E20=0,0,RES_hh_tesh_in!E20/RES_summary!E$21)</f>
        <v>15.882409132740191</v>
      </c>
      <c r="F20" s="72">
        <f>IF(RES_hh_tesh_in!F20=0,0,RES_hh_tesh_in!F20/RES_summary!F$21)</f>
        <v>15.865531801023879</v>
      </c>
      <c r="G20" s="72">
        <f>IF(RES_hh_tesh_in!G20=0,0,RES_hh_tesh_in!G20/RES_summary!G$21)</f>
        <v>15.233421413350628</v>
      </c>
      <c r="H20" s="72">
        <f>IF(RES_hh_tesh_in!H20=0,0,RES_hh_tesh_in!H20/RES_summary!H$21)</f>
        <v>14.438593935688509</v>
      </c>
      <c r="I20" s="72">
        <f>IF(RES_hh_tesh_in!I20=0,0,RES_hh_tesh_in!I20/RES_summary!I$21)</f>
        <v>14.684512716727181</v>
      </c>
      <c r="J20" s="72">
        <f>IF(RES_hh_tesh_in!J20=0,0,RES_hh_tesh_in!J20/RES_summary!J$21)</f>
        <v>15.060365073056426</v>
      </c>
      <c r="K20" s="72">
        <f>IF(RES_hh_tesh_in!K20=0,0,RES_hh_tesh_in!K20/RES_summary!K$21)</f>
        <v>15.286378462985033</v>
      </c>
      <c r="L20" s="72">
        <f>IF(RES_hh_tesh_in!L20=0,0,RES_hh_tesh_in!L20/RES_summary!L$21)</f>
        <v>14.877203788582637</v>
      </c>
      <c r="M20" s="72">
        <f>IF(RES_hh_tesh_in!M20=0,0,RES_hh_tesh_in!M20/RES_summary!M$21)</f>
        <v>15.587069039901019</v>
      </c>
      <c r="N20" s="72">
        <f>IF(RES_hh_tesh_in!N20=0,0,RES_hh_tesh_in!N20/RES_summary!N$21)</f>
        <v>15.839865059126165</v>
      </c>
      <c r="O20" s="72">
        <f>IF(RES_hh_tesh_in!O20=0,0,RES_hh_tesh_in!O20/RES_summary!O$21)</f>
        <v>15.043606695978161</v>
      </c>
      <c r="P20" s="72">
        <f>IF(RES_hh_tesh_in!P20=0,0,RES_hh_tesh_in!P20/RES_summary!P$21)</f>
        <v>14.389030972453803</v>
      </c>
      <c r="Q20" s="72">
        <f>IF(RES_hh_tesh_in!Q20=0,0,RES_hh_tesh_in!Q20/RES_summary!Q$21)</f>
        <v>14.93549549492575</v>
      </c>
      <c r="R20" s="72">
        <f>IF(RES_hh_tesh_in!R20=0,0,RES_hh_tesh_in!R20/RES_summary!R$21)</f>
        <v>15.557187737770938</v>
      </c>
      <c r="S20" s="72">
        <f>IF(RES_hh_tesh_in!S20=0,0,RES_hh_tesh_in!S20/RES_summary!S$21)</f>
        <v>16.04835821817851</v>
      </c>
      <c r="T20" s="72">
        <f>IF(RES_hh_tesh_in!T20=0,0,RES_hh_tesh_in!T20/RES_summary!T$21)</f>
        <v>16.249079288757514</v>
      </c>
      <c r="U20" s="72">
        <f>IF(RES_hh_tesh_in!U20=0,0,RES_hh_tesh_in!U20/RES_summary!U$21)</f>
        <v>15.994659674641907</v>
      </c>
      <c r="V20" s="72">
        <f>IF(RES_hh_tesh_in!V20=0,0,RES_hh_tesh_in!V20/RES_summary!V$21)</f>
        <v>17.741571493032453</v>
      </c>
      <c r="W20" s="72">
        <f>IF(RES_hh_tesh_in!W20=0,0,RES_hh_tesh_in!W20/RES_summary!W$21)</f>
        <v>16.250786337863428</v>
      </c>
      <c r="X20" s="72">
        <f>IF(RES_hh_tesh_in!X20=0,0,RES_hh_tesh_in!X20/RES_summary!X$21)</f>
        <v>13.980776144708191</v>
      </c>
      <c r="Y20" s="72">
        <f>IF(RES_hh_tesh_in!Y20=0,0,RES_hh_tesh_in!Y20/RES_summary!Y$21)</f>
        <v>13.460642282806569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17.265318887609958</v>
      </c>
      <c r="D21" s="72">
        <f>IF(RES_hh_tesh_in!D21=0,0,RES_hh_tesh_in!D21/RES_summary!D$21)</f>
        <v>16.250579329760598</v>
      </c>
      <c r="E21" s="72">
        <f>IF(RES_hh_tesh_in!E21=0,0,RES_hh_tesh_in!E21/RES_summary!E$21)</f>
        <v>15.805821539467063</v>
      </c>
      <c r="F21" s="72">
        <f>IF(RES_hh_tesh_in!F21=0,0,RES_hh_tesh_in!F21/RES_summary!F$21)</f>
        <v>16.446562320449189</v>
      </c>
      <c r="G21" s="72">
        <f>IF(RES_hh_tesh_in!G21=0,0,RES_hh_tesh_in!G21/RES_summary!G$21)</f>
        <v>14.908601937761475</v>
      </c>
      <c r="H21" s="72">
        <f>IF(RES_hh_tesh_in!H21=0,0,RES_hh_tesh_in!H21/RES_summary!H$21)</f>
        <v>14.761260913187384</v>
      </c>
      <c r="I21" s="72">
        <f>IF(RES_hh_tesh_in!I21=0,0,RES_hh_tesh_in!I21/RES_summary!I$21)</f>
        <v>14.354045360234158</v>
      </c>
      <c r="J21" s="72">
        <f>IF(RES_hh_tesh_in!J21=0,0,RES_hh_tesh_in!J21/RES_summary!J$21)</f>
        <v>15.149644765087844</v>
      </c>
      <c r="K21" s="72">
        <f>IF(RES_hh_tesh_in!K21=0,0,RES_hh_tesh_in!K21/RES_summary!K$21)</f>
        <v>15.084153781917436</v>
      </c>
      <c r="L21" s="72">
        <f>IF(RES_hh_tesh_in!L21=0,0,RES_hh_tesh_in!L21/RES_summary!L$21)</f>
        <v>15.772884528380914</v>
      </c>
      <c r="M21" s="72">
        <f>IF(RES_hh_tesh_in!M21=0,0,RES_hh_tesh_in!M21/RES_summary!M$21)</f>
        <v>14.427927859980468</v>
      </c>
      <c r="N21" s="72">
        <f>IF(RES_hh_tesh_in!N21=0,0,RES_hh_tesh_in!N21/RES_summary!N$21)</f>
        <v>15.933574080689484</v>
      </c>
      <c r="O21" s="72">
        <f>IF(RES_hh_tesh_in!O21=0,0,RES_hh_tesh_in!O21/RES_summary!O$21)</f>
        <v>15.714452787784147</v>
      </c>
      <c r="P21" s="72">
        <f>IF(RES_hh_tesh_in!P21=0,0,RES_hh_tesh_in!P21/RES_summary!P$21)</f>
        <v>14.973287007630455</v>
      </c>
      <c r="Q21" s="72">
        <f>IF(RES_hh_tesh_in!Q21=0,0,RES_hh_tesh_in!Q21/RES_summary!Q$21)</f>
        <v>14.863603660896665</v>
      </c>
      <c r="R21" s="72">
        <f>IF(RES_hh_tesh_in!R21=0,0,RES_hh_tesh_in!R21/RES_summary!R$21)</f>
        <v>15.185346567609368</v>
      </c>
      <c r="S21" s="72">
        <f>IF(RES_hh_tesh_in!S21=0,0,RES_hh_tesh_in!S21/RES_summary!S$21)</f>
        <v>15.77215988325062</v>
      </c>
      <c r="T21" s="72">
        <f>IF(RES_hh_tesh_in!T21=0,0,RES_hh_tesh_in!T21/RES_summary!T$21)</f>
        <v>16.428496224441361</v>
      </c>
      <c r="U21" s="72">
        <f>IF(RES_hh_tesh_in!U21=0,0,RES_hh_tesh_in!U21/RES_summary!U$21)</f>
        <v>16.472572907829132</v>
      </c>
      <c r="V21" s="72">
        <f>IF(RES_hh_tesh_in!V21=0,0,RES_hh_tesh_in!V21/RES_summary!V$21)</f>
        <v>16.454707274751513</v>
      </c>
      <c r="W21" s="72">
        <f>IF(RES_hh_tesh_in!W21=0,0,RES_hh_tesh_in!W21/RES_summary!W$21)</f>
        <v>16.037508061207387</v>
      </c>
      <c r="X21" s="72">
        <f>IF(RES_hh_tesh_in!X21=0,0,RES_hh_tesh_in!X21/RES_summary!X$21)</f>
        <v>15.146023636819933</v>
      </c>
      <c r="Y21" s="72">
        <f>IF(RES_hh_tesh_in!Y21=0,0,RES_hh_tesh_in!Y21/RES_summary!Y$21)</f>
        <v>13.278760714610177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16.649535406345461</v>
      </c>
      <c r="D22" s="72">
        <f>IF(RES_hh_tesh_in!D22=0,0,RES_hh_tesh_in!D22/RES_summary!D$21)</f>
        <v>17.210287072891393</v>
      </c>
      <c r="E22" s="72">
        <f>IF(RES_hh_tesh_in!E22=0,0,RES_hh_tesh_in!E22/RES_summary!E$21)</f>
        <v>15.376851253464276</v>
      </c>
      <c r="F22" s="72">
        <f>IF(RES_hh_tesh_in!F22=0,0,RES_hh_tesh_in!F22/RES_summary!F$21)</f>
        <v>15.088350493347777</v>
      </c>
      <c r="G22" s="72">
        <f>IF(RES_hh_tesh_in!G22=0,0,RES_hh_tesh_in!G22/RES_summary!G$21)</f>
        <v>13.992033960141642</v>
      </c>
      <c r="H22" s="72">
        <f>IF(RES_hh_tesh_in!H22=0,0,RES_hh_tesh_in!H22/RES_summary!H$21)</f>
        <v>13.221795384013236</v>
      </c>
      <c r="I22" s="72">
        <f>IF(RES_hh_tesh_in!I22=0,0,RES_hh_tesh_in!I22/RES_summary!I$21)</f>
        <v>16.594251860423984</v>
      </c>
      <c r="J22" s="72">
        <f>IF(RES_hh_tesh_in!J22=0,0,RES_hh_tesh_in!J22/RES_summary!J$21)</f>
        <v>13.163779140682667</v>
      </c>
      <c r="K22" s="72">
        <f>IF(RES_hh_tesh_in!K22=0,0,RES_hh_tesh_in!K22/RES_summary!K$21)</f>
        <v>16.710573292910887</v>
      </c>
      <c r="L22" s="72">
        <f>IF(RES_hh_tesh_in!L22=0,0,RES_hh_tesh_in!L22/RES_summary!L$21)</f>
        <v>14.938574430274929</v>
      </c>
      <c r="M22" s="72">
        <f>IF(RES_hh_tesh_in!M22=0,0,RES_hh_tesh_in!M22/RES_summary!M$21)</f>
        <v>14.332463899173703</v>
      </c>
      <c r="N22" s="72">
        <f>IF(RES_hh_tesh_in!N22=0,0,RES_hh_tesh_in!N22/RES_summary!N$21)</f>
        <v>16.442469391566988</v>
      </c>
      <c r="O22" s="72">
        <f>IF(RES_hh_tesh_in!O22=0,0,RES_hh_tesh_in!O22/RES_summary!O$21)</f>
        <v>15.333313297297421</v>
      </c>
      <c r="P22" s="72">
        <f>IF(RES_hh_tesh_in!P22=0,0,RES_hh_tesh_in!P22/RES_summary!P$21)</f>
        <v>14.254768340628791</v>
      </c>
      <c r="Q22" s="72">
        <f>IF(RES_hh_tesh_in!Q22=0,0,RES_hh_tesh_in!Q22/RES_summary!Q$21)</f>
        <v>16.128381368450405</v>
      </c>
      <c r="R22" s="72">
        <f>IF(RES_hh_tesh_in!R22=0,0,RES_hh_tesh_in!R22/RES_summary!R$21)</f>
        <v>16.360399262243543</v>
      </c>
      <c r="S22" s="72">
        <f>IF(RES_hh_tesh_in!S22=0,0,RES_hh_tesh_in!S22/RES_summary!S$21)</f>
        <v>0</v>
      </c>
      <c r="T22" s="72">
        <f>IF(RES_hh_tesh_in!T22=0,0,RES_hh_tesh_in!T22/RES_summary!T$21)</f>
        <v>0</v>
      </c>
      <c r="U22" s="72">
        <f>IF(RES_hh_tesh_in!U22=0,0,RES_hh_tesh_in!U22/RES_summary!U$21)</f>
        <v>0</v>
      </c>
      <c r="V22" s="72">
        <f>IF(RES_hh_tesh_in!V22=0,0,RES_hh_tesh_in!V22/RES_summary!V$21)</f>
        <v>15.661097545239929</v>
      </c>
      <c r="W22" s="72">
        <f>IF(RES_hh_tesh_in!W22=0,0,RES_hh_tesh_in!W22/RES_summary!W$21)</f>
        <v>15.759867124009926</v>
      </c>
      <c r="X22" s="72">
        <f>IF(RES_hh_tesh_in!X22=0,0,RES_hh_tesh_in!X22/RES_summary!X$21)</f>
        <v>14.59875159465903</v>
      </c>
      <c r="Y22" s="72">
        <f>IF(RES_hh_tesh_in!Y22=0,0,RES_hh_tesh_in!Y22/RES_summary!Y$21)</f>
        <v>14.206321506312058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X24" s="72">
        <f>IF(RES_hh_tesh_in!X24=0,0,RES_hh_tesh_in!X24/RES_summary!X$21)</f>
        <v>0</v>
      </c>
      <c r="Y24" s="72">
        <f>IF(RES_hh_tesh_in!Y24=0,0,RES_hh_tesh_in!Y24/RES_summary!Y$21)</f>
        <v>0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17.195724243575238</v>
      </c>
      <c r="D25" s="74">
        <f>IF(RES_hh_tesh_in!D25=0,0,RES_hh_tesh_in!D25/RES_summary!D$21)</f>
        <v>16.388299495098586</v>
      </c>
      <c r="E25" s="74">
        <f>IF(RES_hh_tesh_in!E25=0,0,RES_hh_tesh_in!E25/RES_summary!E$21)</f>
        <v>15.4440780197286</v>
      </c>
      <c r="F25" s="74">
        <f>IF(RES_hh_tesh_in!F25=0,0,RES_hh_tesh_in!F25/RES_summary!F$21)</f>
        <v>15.703096681344496</v>
      </c>
      <c r="G25" s="74">
        <f>IF(RES_hh_tesh_in!G25=0,0,RES_hh_tesh_in!G25/RES_summary!G$21)</f>
        <v>14.589361512041213</v>
      </c>
      <c r="H25" s="74">
        <f>IF(RES_hh_tesh_in!H25=0,0,RES_hh_tesh_in!H25/RES_summary!H$21)</f>
        <v>14.614534578289172</v>
      </c>
      <c r="I25" s="74">
        <f>IF(RES_hh_tesh_in!I25=0,0,RES_hh_tesh_in!I25/RES_summary!I$21)</f>
        <v>13.307520137466524</v>
      </c>
      <c r="J25" s="74">
        <f>IF(RES_hh_tesh_in!J25=0,0,RES_hh_tesh_in!J25/RES_summary!J$21)</f>
        <v>11.829871783614911</v>
      </c>
      <c r="K25" s="74">
        <f>IF(RES_hh_tesh_in!K25=0,0,RES_hh_tesh_in!K25/RES_summary!K$21)</f>
        <v>12.050534431788691</v>
      </c>
      <c r="L25" s="74">
        <f>IF(RES_hh_tesh_in!L25=0,0,RES_hh_tesh_in!L25/RES_summary!L$21)</f>
        <v>11.871089650256099</v>
      </c>
      <c r="M25" s="74">
        <f>IF(RES_hh_tesh_in!M25=0,0,RES_hh_tesh_in!M25/RES_summary!M$21)</f>
        <v>13.863572277259628</v>
      </c>
      <c r="N25" s="74">
        <f>IF(RES_hh_tesh_in!N25=0,0,RES_hh_tesh_in!N25/RES_summary!N$21)</f>
        <v>14.281823490634762</v>
      </c>
      <c r="O25" s="74">
        <f>IF(RES_hh_tesh_in!O25=0,0,RES_hh_tesh_in!O25/RES_summary!O$21)</f>
        <v>12.990003623442895</v>
      </c>
      <c r="P25" s="74">
        <f>IF(RES_hh_tesh_in!P25=0,0,RES_hh_tesh_in!P25/RES_summary!P$21)</f>
        <v>12.499634455588621</v>
      </c>
      <c r="Q25" s="74">
        <f>IF(RES_hh_tesh_in!Q25=0,0,RES_hh_tesh_in!Q25/RES_summary!Q$21)</f>
        <v>11.72473880912213</v>
      </c>
      <c r="R25" s="74">
        <f>IF(RES_hh_tesh_in!R25=0,0,RES_hh_tesh_in!R25/RES_summary!R$21)</f>
        <v>12.120100231170312</v>
      </c>
      <c r="S25" s="74">
        <f>IF(RES_hh_tesh_in!S25=0,0,RES_hh_tesh_in!S25/RES_summary!S$21)</f>
        <v>12.853639802261565</v>
      </c>
      <c r="T25" s="74">
        <f>IF(RES_hh_tesh_in!T25=0,0,RES_hh_tesh_in!T25/RES_summary!T$21)</f>
        <v>13.42841352086799</v>
      </c>
      <c r="U25" s="74">
        <f>IF(RES_hh_tesh_in!U25=0,0,RES_hh_tesh_in!U25/RES_summary!U$21)</f>
        <v>14.108137981636046</v>
      </c>
      <c r="V25" s="74">
        <f>IF(RES_hh_tesh_in!V25=0,0,RES_hh_tesh_in!V25/RES_summary!V$21)</f>
        <v>14.680663144275275</v>
      </c>
      <c r="W25" s="74">
        <f>IF(RES_hh_tesh_in!W25=0,0,RES_hh_tesh_in!W25/RES_summary!W$21)</f>
        <v>13.527394450740095</v>
      </c>
      <c r="X25" s="74">
        <f>IF(RES_hh_tesh_in!X25=0,0,RES_hh_tesh_in!X25/RES_summary!X$21)</f>
        <v>12.090578964478906</v>
      </c>
      <c r="Y25" s="74">
        <f>IF(RES_hh_tesh_in!Y25=0,0,RES_hh_tesh_in!Y25/RES_summary!Y$21)</f>
        <v>11.639532928207155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3.7804369413870664</v>
      </c>
      <c r="D26" s="77">
        <f>IF(RES_hh_tesh_in!D26=0,0,RES_hh_tesh_in!D26/RES_summary!D$21)</f>
        <v>3.6961683213243335</v>
      </c>
      <c r="E26" s="77">
        <f>IF(RES_hh_tesh_in!E26=0,0,RES_hh_tesh_in!E26/RES_summary!E$21)</f>
        <v>3.4874004894326331</v>
      </c>
      <c r="F26" s="77">
        <f>IF(RES_hh_tesh_in!F26=0,0,RES_hh_tesh_in!F26/RES_summary!F$21)</f>
        <v>3.5381364998622158</v>
      </c>
      <c r="G26" s="77">
        <f>IF(RES_hh_tesh_in!G26=0,0,RES_hh_tesh_in!G26/RES_summary!G$21)</f>
        <v>3.3526117465505729</v>
      </c>
      <c r="H26" s="77">
        <f>IF(RES_hh_tesh_in!H26=0,0,RES_hh_tesh_in!H26/RES_summary!H$21)</f>
        <v>3.2543533518964858</v>
      </c>
      <c r="I26" s="77">
        <f>IF(RES_hh_tesh_in!I26=0,0,RES_hh_tesh_in!I26/RES_summary!I$21)</f>
        <v>3.2682516523325345</v>
      </c>
      <c r="J26" s="77">
        <f>IF(RES_hh_tesh_in!J26=0,0,RES_hh_tesh_in!J26/RES_summary!J$21)</f>
        <v>3.4675495008808825</v>
      </c>
      <c r="K26" s="77">
        <f>IF(RES_hh_tesh_in!K26=0,0,RES_hh_tesh_in!K26/RES_summary!K$21)</f>
        <v>3.4471155194138081</v>
      </c>
      <c r="L26" s="77">
        <f>IF(RES_hh_tesh_in!L26=0,0,RES_hh_tesh_in!L26/RES_summary!L$21)</f>
        <v>3.4615212829640032</v>
      </c>
      <c r="M26" s="77">
        <f>IF(RES_hh_tesh_in!M26=0,0,RES_hh_tesh_in!M26/RES_summary!M$21)</f>
        <v>3.4600720482249918</v>
      </c>
      <c r="N26" s="77">
        <f>IF(RES_hh_tesh_in!N26=0,0,RES_hh_tesh_in!N26/RES_summary!N$21)</f>
        <v>3.5119824957772607</v>
      </c>
      <c r="O26" s="77">
        <f>IF(RES_hh_tesh_in!O26=0,0,RES_hh_tesh_in!O26/RES_summary!O$21)</f>
        <v>3.4687388691593815</v>
      </c>
      <c r="P26" s="77">
        <f>IF(RES_hh_tesh_in!P26=0,0,RES_hh_tesh_in!P26/RES_summary!P$21)</f>
        <v>3.4419423264888578</v>
      </c>
      <c r="Q26" s="77">
        <f>IF(RES_hh_tesh_in!Q26=0,0,RES_hh_tesh_in!Q26/RES_summary!Q$21)</f>
        <v>3.4690090064767025</v>
      </c>
      <c r="R26" s="77">
        <f>IF(RES_hh_tesh_in!R26=0,0,RES_hh_tesh_in!R26/RES_summary!R$21)</f>
        <v>3.5806670708478134</v>
      </c>
      <c r="S26" s="77">
        <f>IF(RES_hh_tesh_in!S26=0,0,RES_hh_tesh_in!S26/RES_summary!S$21)</f>
        <v>3.6719315809340332</v>
      </c>
      <c r="T26" s="77">
        <f>IF(RES_hh_tesh_in!T26=0,0,RES_hh_tesh_in!T26/RES_summary!T$21)</f>
        <v>3.8070913668179127</v>
      </c>
      <c r="U26" s="77">
        <f>IF(RES_hh_tesh_in!U26=0,0,RES_hh_tesh_in!U26/RES_summary!U$21)</f>
        <v>3.7924685230131603</v>
      </c>
      <c r="V26" s="77">
        <f>IF(RES_hh_tesh_in!V26=0,0,RES_hh_tesh_in!V26/RES_summary!V$21)</f>
        <v>3.8358997369402466</v>
      </c>
      <c r="W26" s="77">
        <f>IF(RES_hh_tesh_in!W26=0,0,RES_hh_tesh_in!W26/RES_summary!W$21)</f>
        <v>3.6493798560959605</v>
      </c>
      <c r="X26" s="77">
        <f>IF(RES_hh_tesh_in!X26=0,0,RES_hh_tesh_in!X26/RES_summary!X$21)</f>
        <v>3.5232890331368782</v>
      </c>
      <c r="Y26" s="77">
        <f>IF(RES_hh_tesh_in!Y26=0,0,RES_hh_tesh_in!Y26/RES_summary!Y$21)</f>
        <v>3.4272173368060663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3.1231908022324824</v>
      </c>
      <c r="D27" s="69">
        <f>IF(RES_hh_tesh_in!D27=0,0,RES_hh_tesh_in!D27/RES_summary!D$21)</f>
        <v>3.0497748609540523</v>
      </c>
      <c r="E27" s="69">
        <f>IF(RES_hh_tesh_in!E27=0,0,RES_hh_tesh_in!E27/RES_summary!E$21)</f>
        <v>3.042029698930707</v>
      </c>
      <c r="F27" s="69">
        <f>IF(RES_hh_tesh_in!F27=0,0,RES_hh_tesh_in!F27/RES_summary!F$21)</f>
        <v>3.032190215443797</v>
      </c>
      <c r="G27" s="69">
        <f>IF(RES_hh_tesh_in!G27=0,0,RES_hh_tesh_in!G27/RES_summary!G$21)</f>
        <v>2.9135475812803358</v>
      </c>
      <c r="H27" s="69">
        <f>IF(RES_hh_tesh_in!H27=0,0,RES_hh_tesh_in!H27/RES_summary!H$21)</f>
        <v>2.8410555095817074</v>
      </c>
      <c r="I27" s="69">
        <f>IF(RES_hh_tesh_in!I27=0,0,RES_hh_tesh_in!I27/RES_summary!I$21)</f>
        <v>2.850566870110633</v>
      </c>
      <c r="J27" s="69">
        <f>IF(RES_hh_tesh_in!J27=0,0,RES_hh_tesh_in!J27/RES_summary!J$21)</f>
        <v>2.7316545134533667</v>
      </c>
      <c r="K27" s="69">
        <f>IF(RES_hh_tesh_in!K27=0,0,RES_hh_tesh_in!K27/RES_summary!K$21)</f>
        <v>2.6883516967342858</v>
      </c>
      <c r="L27" s="69">
        <f>IF(RES_hh_tesh_in!L27=0,0,RES_hh_tesh_in!L27/RES_summary!L$21)</f>
        <v>2.6431140443559595</v>
      </c>
      <c r="M27" s="69">
        <f>IF(RES_hh_tesh_in!M27=0,0,RES_hh_tesh_in!M27/RES_summary!M$21)</f>
        <v>2.6360009562580573</v>
      </c>
      <c r="N27" s="69">
        <f>IF(RES_hh_tesh_in!N27=0,0,RES_hh_tesh_in!N27/RES_summary!N$21)</f>
        <v>2.643547936292773</v>
      </c>
      <c r="O27" s="69">
        <f>IF(RES_hh_tesh_in!O27=0,0,RES_hh_tesh_in!O27/RES_summary!O$21)</f>
        <v>2.5373122294487001</v>
      </c>
      <c r="P27" s="69">
        <f>IF(RES_hh_tesh_in!P27=0,0,RES_hh_tesh_in!P27/RES_summary!P$21)</f>
        <v>2.5906276738035312</v>
      </c>
      <c r="Q27" s="69">
        <f>IF(RES_hh_tesh_in!Q27=0,0,RES_hh_tesh_in!Q27/RES_summary!Q$21)</f>
        <v>2.6201976683760244</v>
      </c>
      <c r="R27" s="69">
        <f>IF(RES_hh_tesh_in!R27=0,0,RES_hh_tesh_in!R27/RES_summary!R$21)</f>
        <v>2.6195257092643169</v>
      </c>
      <c r="S27" s="69">
        <f>IF(RES_hh_tesh_in!S27=0,0,RES_hh_tesh_in!S27/RES_summary!S$21)</f>
        <v>2.6323957638685651</v>
      </c>
      <c r="T27" s="69">
        <f>IF(RES_hh_tesh_in!T27=0,0,RES_hh_tesh_in!T27/RES_summary!T$21)</f>
        <v>2.6790196784266711</v>
      </c>
      <c r="U27" s="69">
        <f>IF(RES_hh_tesh_in!U27=0,0,RES_hh_tesh_in!U27/RES_summary!U$21)</f>
        <v>2.6367001526867768</v>
      </c>
      <c r="V27" s="69">
        <f>IF(RES_hh_tesh_in!V27=0,0,RES_hh_tesh_in!V27/RES_summary!V$21)</f>
        <v>2.7821013723616899</v>
      </c>
      <c r="W27" s="69">
        <f>IF(RES_hh_tesh_in!W27=0,0,RES_hh_tesh_in!W27/RES_summary!W$21)</f>
        <v>2.7650774176337989</v>
      </c>
      <c r="X27" s="69">
        <f>IF(RES_hh_tesh_in!X27=0,0,RES_hh_tesh_in!X27/RES_summary!X$21)</f>
        <v>2.4958334070531238</v>
      </c>
      <c r="Y27" s="69">
        <f>IF(RES_hh_tesh_in!Y27=0,0,RES_hh_tesh_in!Y27/RES_summary!Y$21)</f>
        <v>2.3667884067319602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3.1194592151248433</v>
      </c>
      <c r="D29" s="72">
        <f>IF(RES_hh_tesh_in!D29=0,0,RES_hh_tesh_in!D29/RES_summary!D$21)</f>
        <v>3.06006848998355</v>
      </c>
      <c r="E29" s="72">
        <f>IF(RES_hh_tesh_in!E29=0,0,RES_hh_tesh_in!E29/RES_summary!E$21)</f>
        <v>3.0398290423439382</v>
      </c>
      <c r="F29" s="72">
        <f>IF(RES_hh_tesh_in!F29=0,0,RES_hh_tesh_in!F29/RES_summary!F$21)</f>
        <v>2.9475912342048955</v>
      </c>
      <c r="G29" s="72">
        <f>IF(RES_hh_tesh_in!G29=0,0,RES_hh_tesh_in!G29/RES_summary!G$21)</f>
        <v>2.9503099194365472</v>
      </c>
      <c r="H29" s="72">
        <f>IF(RES_hh_tesh_in!H29=0,0,RES_hh_tesh_in!H29/RES_summary!H$21)</f>
        <v>2.847272520391309</v>
      </c>
      <c r="I29" s="72">
        <f>IF(RES_hh_tesh_in!I29=0,0,RES_hh_tesh_in!I29/RES_summary!I$21)</f>
        <v>2.8513519638273799</v>
      </c>
      <c r="J29" s="72">
        <f>IF(RES_hh_tesh_in!J29=0,0,RES_hh_tesh_in!J29/RES_summary!J$21)</f>
        <v>2.7567034259694463</v>
      </c>
      <c r="K29" s="72">
        <f>IF(RES_hh_tesh_in!K29=0,0,RES_hh_tesh_in!K29/RES_summary!K$21)</f>
        <v>2.6368206643156413</v>
      </c>
      <c r="L29" s="72">
        <f>IF(RES_hh_tesh_in!L29=0,0,RES_hh_tesh_in!L29/RES_summary!L$21)</f>
        <v>2.6571681457388947</v>
      </c>
      <c r="M29" s="72">
        <f>IF(RES_hh_tesh_in!M29=0,0,RES_hh_tesh_in!M29/RES_summary!M$21)</f>
        <v>2.6348144011014503</v>
      </c>
      <c r="N29" s="72">
        <f>IF(RES_hh_tesh_in!N29=0,0,RES_hh_tesh_in!N29/RES_summary!N$21)</f>
        <v>2.6233844043783496</v>
      </c>
      <c r="O29" s="72">
        <f>IF(RES_hh_tesh_in!O29=0,0,RES_hh_tesh_in!O29/RES_summary!O$21)</f>
        <v>2.6380497997612</v>
      </c>
      <c r="P29" s="72">
        <f>IF(RES_hh_tesh_in!P29=0,0,RES_hh_tesh_in!P29/RES_summary!P$21)</f>
        <v>2.511677691561963</v>
      </c>
      <c r="Q29" s="72">
        <f>IF(RES_hh_tesh_in!Q29=0,0,RES_hh_tesh_in!Q29/RES_summary!Q$21)</f>
        <v>2.3564108489252358</v>
      </c>
      <c r="R29" s="72">
        <f>IF(RES_hh_tesh_in!R29=0,0,RES_hh_tesh_in!R29/RES_summary!R$21)</f>
        <v>2.7558477041680991</v>
      </c>
      <c r="S29" s="72">
        <f>IF(RES_hh_tesh_in!S29=0,0,RES_hh_tesh_in!S29/RES_summary!S$21)</f>
        <v>2.7107496234690847</v>
      </c>
      <c r="T29" s="72">
        <f>IF(RES_hh_tesh_in!T29=0,0,RES_hh_tesh_in!T29/RES_summary!T$21)</f>
        <v>2.8554435548849417</v>
      </c>
      <c r="U29" s="72">
        <f>IF(RES_hh_tesh_in!U29=0,0,RES_hh_tesh_in!U29/RES_summary!U$21)</f>
        <v>2.7277445394437794</v>
      </c>
      <c r="V29" s="72">
        <f>IF(RES_hh_tesh_in!V29=0,0,RES_hh_tesh_in!V29/RES_summary!V$21)</f>
        <v>3.0328291592024685</v>
      </c>
      <c r="W29" s="72">
        <f>IF(RES_hh_tesh_in!W29=0,0,RES_hh_tesh_in!W29/RES_summary!W$21)</f>
        <v>2.5553828788020208</v>
      </c>
      <c r="X29" s="72">
        <f>IF(RES_hh_tesh_in!X29=0,0,RES_hh_tesh_in!X29/RES_summary!X$21)</f>
        <v>2.414217698737628</v>
      </c>
      <c r="Y29" s="72">
        <f>IF(RES_hh_tesh_in!Y29=0,0,RES_hh_tesh_in!Y29/RES_summary!Y$21)</f>
        <v>2.5074543868262151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3.1452631286678447</v>
      </c>
      <c r="D30" s="72">
        <f>IF(RES_hh_tesh_in!D30=0,0,RES_hh_tesh_in!D30/RES_summary!D$21)</f>
        <v>2.9629375340421462</v>
      </c>
      <c r="E30" s="72">
        <f>IF(RES_hh_tesh_in!E30=0,0,RES_hh_tesh_in!E30/RES_summary!E$21)</f>
        <v>3.0545798020769044</v>
      </c>
      <c r="F30" s="72">
        <f>IF(RES_hh_tesh_in!F30=0,0,RES_hh_tesh_in!F30/RES_summary!F$21)</f>
        <v>3.128585450590244</v>
      </c>
      <c r="G30" s="72">
        <f>IF(RES_hh_tesh_in!G30=0,0,RES_hh_tesh_in!G30/RES_summary!G$21)</f>
        <v>2.8825543608062123</v>
      </c>
      <c r="H30" s="72">
        <f>IF(RES_hh_tesh_in!H30=0,0,RES_hh_tesh_in!H30/RES_summary!H$21)</f>
        <v>2.8724587670182817</v>
      </c>
      <c r="I30" s="72">
        <f>IF(RES_hh_tesh_in!I30=0,0,RES_hh_tesh_in!I30/RES_summary!I$21)</f>
        <v>2.7970019172143932</v>
      </c>
      <c r="J30" s="72">
        <f>IF(RES_hh_tesh_in!J30=0,0,RES_hh_tesh_in!J30/RES_summary!J$21)</f>
        <v>2.7530352855662876</v>
      </c>
      <c r="K30" s="72">
        <f>IF(RES_hh_tesh_in!K30=0,0,RES_hh_tesh_in!K30/RES_summary!K$21)</f>
        <v>2.6229246047200498</v>
      </c>
      <c r="L30" s="72">
        <f>IF(RES_hh_tesh_in!L30=0,0,RES_hh_tesh_in!L30/RES_summary!L$21)</f>
        <v>2.7271182367311204</v>
      </c>
      <c r="M30" s="72">
        <f>IF(RES_hh_tesh_in!M30=0,0,RES_hh_tesh_in!M30/RES_summary!M$21)</f>
        <v>2.6564542944295679</v>
      </c>
      <c r="N30" s="72">
        <f>IF(RES_hh_tesh_in!N30=0,0,RES_hh_tesh_in!N30/RES_summary!N$21)</f>
        <v>2.6023209553543523</v>
      </c>
      <c r="O30" s="72">
        <f>IF(RES_hh_tesh_in!O30=0,0,RES_hh_tesh_in!O30/RES_summary!O$21)</f>
        <v>2.5884506704152201</v>
      </c>
      <c r="P30" s="72">
        <f>IF(RES_hh_tesh_in!P30=0,0,RES_hh_tesh_in!P30/RES_summary!P$21)</f>
        <v>2.5896515807697464</v>
      </c>
      <c r="Q30" s="72">
        <f>IF(RES_hh_tesh_in!Q30=0,0,RES_hh_tesh_in!Q30/RES_summary!Q$21)</f>
        <v>2.5896692613773951</v>
      </c>
      <c r="R30" s="72">
        <f>IF(RES_hh_tesh_in!R30=0,0,RES_hh_tesh_in!R30/RES_summary!R$21)</f>
        <v>2.5814510017311716</v>
      </c>
      <c r="S30" s="72">
        <f>IF(RES_hh_tesh_in!S30=0,0,RES_hh_tesh_in!S30/RES_summary!S$21)</f>
        <v>2.6523502945931745</v>
      </c>
      <c r="T30" s="72">
        <f>IF(RES_hh_tesh_in!T30=0,0,RES_hh_tesh_in!T30/RES_summary!T$21)</f>
        <v>2.7030732306563334</v>
      </c>
      <c r="U30" s="72">
        <f>IF(RES_hh_tesh_in!U30=0,0,RES_hh_tesh_in!U30/RES_summary!U$21)</f>
        <v>2.697154220466246</v>
      </c>
      <c r="V30" s="72">
        <f>IF(RES_hh_tesh_in!V30=0,0,RES_hh_tesh_in!V30/RES_summary!V$21)</f>
        <v>2.7114211170748241</v>
      </c>
      <c r="W30" s="72">
        <f>IF(RES_hh_tesh_in!W30=0,0,RES_hh_tesh_in!W30/RES_summary!W$21)</f>
        <v>2.7112085754616149</v>
      </c>
      <c r="X30" s="72">
        <f>IF(RES_hh_tesh_in!X30=0,0,RES_hh_tesh_in!X30/RES_summary!X$21)</f>
        <v>2.57764945261061</v>
      </c>
      <c r="Y30" s="72">
        <f>IF(RES_hh_tesh_in!Y30=0,0,RES_hh_tesh_in!Y30/RES_summary!Y$21)</f>
        <v>2.3183107404973695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X31" s="72">
        <f>IF(RES_hh_tesh_in!X31=0,0,RES_hh_tesh_in!X31/RES_summary!X$21)</f>
        <v>0</v>
      </c>
      <c r="Y31" s="72">
        <f>IF(RES_hh_tesh_in!Y31=0,0,RES_hh_tesh_in!Y31/RES_summary!Y$21)</f>
        <v>0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3.1205430247519312</v>
      </c>
      <c r="D32" s="77">
        <f>IF(RES_hh_tesh_in!D32=0,0,RES_hh_tesh_in!D32/RES_summary!D$21)</f>
        <v>3.0654974790445979</v>
      </c>
      <c r="E32" s="77">
        <f>IF(RES_hh_tesh_in!E32=0,0,RES_hh_tesh_in!E32/RES_summary!E$21)</f>
        <v>3.0395108368894692</v>
      </c>
      <c r="F32" s="77">
        <f>IF(RES_hh_tesh_in!F32=0,0,RES_hh_tesh_in!F32/RES_summary!F$21)</f>
        <v>3.0129602259362929</v>
      </c>
      <c r="G32" s="77">
        <f>IF(RES_hh_tesh_in!G32=0,0,RES_hh_tesh_in!G32/RES_summary!G$21)</f>
        <v>2.9169338999827241</v>
      </c>
      <c r="H32" s="77">
        <f>IF(RES_hh_tesh_in!H32=0,0,RES_hh_tesh_in!H32/RES_summary!H$21)</f>
        <v>2.8363280886316184</v>
      </c>
      <c r="I32" s="77">
        <f>IF(RES_hh_tesh_in!I32=0,0,RES_hh_tesh_in!I32/RES_summary!I$21)</f>
        <v>2.8569096614951022</v>
      </c>
      <c r="J32" s="77">
        <f>IF(RES_hh_tesh_in!J32=0,0,RES_hh_tesh_in!J32/RES_summary!J$21)</f>
        <v>2.7278895953446951</v>
      </c>
      <c r="K32" s="77">
        <f>IF(RES_hh_tesh_in!K32=0,0,RES_hh_tesh_in!K32/RES_summary!K$21)</f>
        <v>2.697589282725795</v>
      </c>
      <c r="L32" s="77">
        <f>IF(RES_hh_tesh_in!L32=0,0,RES_hh_tesh_in!L32/RES_summary!L$21)</f>
        <v>2.6249240061179342</v>
      </c>
      <c r="M32" s="77">
        <f>IF(RES_hh_tesh_in!M32=0,0,RES_hh_tesh_in!M32/RES_summary!M$21)</f>
        <v>2.6316558192754851</v>
      </c>
      <c r="N32" s="77">
        <f>IF(RES_hh_tesh_in!N32=0,0,RES_hh_tesh_in!N32/RES_summary!N$21)</f>
        <v>2.6514783780029876</v>
      </c>
      <c r="O32" s="77">
        <f>IF(RES_hh_tesh_in!O32=0,0,RES_hh_tesh_in!O32/RES_summary!O$21)</f>
        <v>2.5260559281493178</v>
      </c>
      <c r="P32" s="77">
        <f>IF(RES_hh_tesh_in!P32=0,0,RES_hh_tesh_in!P32/RES_summary!P$21)</f>
        <v>2.591853478279158</v>
      </c>
      <c r="Q32" s="77">
        <f>IF(RES_hh_tesh_in!Q32=0,0,RES_hh_tesh_in!Q32/RES_summary!Q$21)</f>
        <v>2.6293180919928316</v>
      </c>
      <c r="R32" s="77">
        <f>IF(RES_hh_tesh_in!R32=0,0,RES_hh_tesh_in!R32/RES_summary!R$21)</f>
        <v>2.6228920627066712</v>
      </c>
      <c r="S32" s="77">
        <f>IF(RES_hh_tesh_in!S32=0,0,RES_hh_tesh_in!S32/RES_summary!S$21)</f>
        <v>2.6271312941323517</v>
      </c>
      <c r="T32" s="77">
        <f>IF(RES_hh_tesh_in!T32=0,0,RES_hh_tesh_in!T32/RES_summary!T$21)</f>
        <v>2.6720948602711521</v>
      </c>
      <c r="U32" s="77">
        <f>IF(RES_hh_tesh_in!U32=0,0,RES_hh_tesh_in!U32/RES_summary!U$21)</f>
        <v>2.6265225473225469</v>
      </c>
      <c r="V32" s="77">
        <f>IF(RES_hh_tesh_in!V32=0,0,RES_hh_tesh_in!V32/RES_summary!V$21)</f>
        <v>2.7868038969759041</v>
      </c>
      <c r="W32" s="77">
        <f>IF(RES_hh_tesh_in!W32=0,0,RES_hh_tesh_in!W32/RES_summary!W$21)</f>
        <v>2.7772484655977108</v>
      </c>
      <c r="X32" s="77">
        <f>IF(RES_hh_tesh_in!X32=0,0,RES_hh_tesh_in!X32/RES_summary!X$21)</f>
        <v>2.4814048246998124</v>
      </c>
      <c r="Y32" s="77">
        <f>IF(RES_hh_tesh_in!Y32=0,0,RES_hh_tesh_in!Y32/RES_summary!Y$21)</f>
        <v>2.3690359711471745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47.50825969260007</v>
      </c>
      <c r="D3" s="65">
        <f>IF(RES_hh_emih_in!D3=0,0,RES_hh_emih_in!D3/RES_summary!D$21)</f>
        <v>44.176258688515645</v>
      </c>
      <c r="E3" s="65">
        <f>IF(RES_hh_emih_in!E3=0,0,RES_hh_emih_in!E3/RES_summary!E$21)</f>
        <v>42.084271241498392</v>
      </c>
      <c r="F3" s="65">
        <f>IF(RES_hh_emih_in!F3=0,0,RES_hh_emih_in!F3/RES_summary!F$21)</f>
        <v>39.875394763088856</v>
      </c>
      <c r="G3" s="65">
        <f>IF(RES_hh_emih_in!G3=0,0,RES_hh_emih_in!G3/RES_summary!G$21)</f>
        <v>43.180619499759018</v>
      </c>
      <c r="H3" s="65">
        <f>IF(RES_hh_emih_in!H3=0,0,RES_hh_emih_in!H3/RES_summary!H$21)</f>
        <v>38.605007304716992</v>
      </c>
      <c r="I3" s="65">
        <f>IF(RES_hh_emih_in!I3=0,0,RES_hh_emih_in!I3/RES_summary!I$21)</f>
        <v>41.498717934138689</v>
      </c>
      <c r="J3" s="65">
        <f>IF(RES_hh_emih_in!J3=0,0,RES_hh_emih_in!J3/RES_summary!J$21)</f>
        <v>43.818788590044306</v>
      </c>
      <c r="K3" s="65">
        <f>IF(RES_hh_emih_in!K3=0,0,RES_hh_emih_in!K3/RES_summary!K$21)</f>
        <v>40.63227848053593</v>
      </c>
      <c r="L3" s="65">
        <f>IF(RES_hh_emih_in!L3=0,0,RES_hh_emih_in!L3/RES_summary!L$21)</f>
        <v>37.84209716905346</v>
      </c>
      <c r="M3" s="65">
        <f>IF(RES_hh_emih_in!M3=0,0,RES_hh_emih_in!M3/RES_summary!M$21)</f>
        <v>29.141531830000424</v>
      </c>
      <c r="N3" s="65">
        <f>IF(RES_hh_emih_in!N3=0,0,RES_hh_emih_in!N3/RES_summary!N$21)</f>
        <v>27.213625433810208</v>
      </c>
      <c r="O3" s="65">
        <f>IF(RES_hh_emih_in!O3=0,0,RES_hh_emih_in!O3/RES_summary!O$21)</f>
        <v>26.561095149855404</v>
      </c>
      <c r="P3" s="65">
        <f>IF(RES_hh_emih_in!P3=0,0,RES_hh_emih_in!P3/RES_summary!P$21)</f>
        <v>20.355324419065212</v>
      </c>
      <c r="Q3" s="65">
        <f>IF(RES_hh_emih_in!Q3=0,0,RES_hh_emih_in!Q3/RES_summary!Q$21)</f>
        <v>20.697447316874552</v>
      </c>
      <c r="R3" s="65">
        <f>IF(RES_hh_emih_in!R3=0,0,RES_hh_emih_in!R3/RES_summary!R$21)</f>
        <v>20.398783526429078</v>
      </c>
      <c r="S3" s="65">
        <f>IF(RES_hh_emih_in!S3=0,0,RES_hh_emih_in!S3/RES_summary!S$21)</f>
        <v>18.269344538901883</v>
      </c>
      <c r="T3" s="65">
        <f>IF(RES_hh_emih_in!T3=0,0,RES_hh_emih_in!T3/RES_summary!T$21)</f>
        <v>18.082732778578887</v>
      </c>
      <c r="U3" s="65">
        <f>IF(RES_hh_emih_in!U3=0,0,RES_hh_emih_in!U3/RES_summary!U$21)</f>
        <v>16.571064188133626</v>
      </c>
      <c r="V3" s="65">
        <f>IF(RES_hh_emih_in!V3=0,0,RES_hh_emih_in!V3/RES_summary!V$21)</f>
        <v>16.870742484572869</v>
      </c>
      <c r="W3" s="65">
        <f>IF(RES_hh_emih_in!W3=0,0,RES_hh_emih_in!W3/RES_summary!W$21)</f>
        <v>12.357373896869861</v>
      </c>
      <c r="X3" s="65">
        <f>IF(RES_hh_emih_in!X3=0,0,RES_hh_emih_in!X3/RES_summary!X$21)</f>
        <v>8.7341567801698687</v>
      </c>
      <c r="Y3" s="65">
        <f>IF(RES_hh_emih_in!Y3=0,0,RES_hh_emih_in!Y3/RES_summary!Y$21)</f>
        <v>7.2132913803221959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41.834560275578674</v>
      </c>
      <c r="D4" s="69">
        <f>IF(RES_hh_emih_in!D4=0,0,RES_hh_emih_in!D4/RES_summary!D$21)</f>
        <v>38.734951150113041</v>
      </c>
      <c r="E4" s="69">
        <f>IF(RES_hh_emih_in!E4=0,0,RES_hh_emih_in!E4/RES_summary!E$21)</f>
        <v>37.153091875428927</v>
      </c>
      <c r="F4" s="69">
        <f>IF(RES_hh_emih_in!F4=0,0,RES_hh_emih_in!F4/RES_summary!F$21)</f>
        <v>35.69619368041262</v>
      </c>
      <c r="G4" s="69">
        <f>IF(RES_hh_emih_in!G4=0,0,RES_hh_emih_in!G4/RES_summary!G$21)</f>
        <v>38.995381778417155</v>
      </c>
      <c r="H4" s="69">
        <f>IF(RES_hh_emih_in!H4=0,0,RES_hh_emih_in!H4/RES_summary!H$21)</f>
        <v>35.252668092948731</v>
      </c>
      <c r="I4" s="69">
        <f>IF(RES_hh_emih_in!I4=0,0,RES_hh_emih_in!I4/RES_summary!I$21)</f>
        <v>36.787011229231794</v>
      </c>
      <c r="J4" s="69">
        <f>IF(RES_hh_emih_in!J4=0,0,RES_hh_emih_in!J4/RES_summary!J$21)</f>
        <v>38.577486497324088</v>
      </c>
      <c r="K4" s="69">
        <f>IF(RES_hh_emih_in!K4=0,0,RES_hh_emih_in!K4/RES_summary!K$21)</f>
        <v>35.828224385838908</v>
      </c>
      <c r="L4" s="69">
        <f>IF(RES_hh_emih_in!L4=0,0,RES_hh_emih_in!L4/RES_summary!L$21)</f>
        <v>33.132984724528697</v>
      </c>
      <c r="M4" s="69">
        <f>IF(RES_hh_emih_in!M4=0,0,RES_hh_emih_in!M4/RES_summary!M$21)</f>
        <v>25.583539014622179</v>
      </c>
      <c r="N4" s="69">
        <f>IF(RES_hh_emih_in!N4=0,0,RES_hh_emih_in!N4/RES_summary!N$21)</f>
        <v>23.464630161944239</v>
      </c>
      <c r="O4" s="69">
        <f>IF(RES_hh_emih_in!O4=0,0,RES_hh_emih_in!O4/RES_summary!O$21)</f>
        <v>22.927480339302438</v>
      </c>
      <c r="P4" s="69">
        <f>IF(RES_hh_emih_in!P4=0,0,RES_hh_emih_in!P4/RES_summary!P$21)</f>
        <v>17.0971789087946</v>
      </c>
      <c r="Q4" s="69">
        <f>IF(RES_hh_emih_in!Q4=0,0,RES_hh_emih_in!Q4/RES_summary!Q$21)</f>
        <v>16.392127934834253</v>
      </c>
      <c r="R4" s="69">
        <f>IF(RES_hh_emih_in!R4=0,0,RES_hh_emih_in!R4/RES_summary!R$21)</f>
        <v>15.844478755710362</v>
      </c>
      <c r="S4" s="69">
        <f>IF(RES_hh_emih_in!S4=0,0,RES_hh_emih_in!S4/RES_summary!S$21)</f>
        <v>13.870105928262566</v>
      </c>
      <c r="T4" s="69">
        <f>IF(RES_hh_emih_in!T4=0,0,RES_hh_emih_in!T4/RES_summary!T$21)</f>
        <v>13.79878648447829</v>
      </c>
      <c r="U4" s="69">
        <f>IF(RES_hh_emih_in!U4=0,0,RES_hh_emih_in!U4/RES_summary!U$21)</f>
        <v>12.489407339356346</v>
      </c>
      <c r="V4" s="69">
        <f>IF(RES_hh_emih_in!V4=0,0,RES_hh_emih_in!V4/RES_summary!V$21)</f>
        <v>12.804440291487028</v>
      </c>
      <c r="W4" s="69">
        <f>IF(RES_hh_emih_in!W4=0,0,RES_hh_emih_in!W4/RES_summary!W$21)</f>
        <v>9.0175779213607985</v>
      </c>
      <c r="X4" s="69">
        <f>IF(RES_hh_emih_in!X4=0,0,RES_hh_emih_in!X4/RES_summary!X$21)</f>
        <v>5.6671215447931331</v>
      </c>
      <c r="Y4" s="69">
        <f>IF(RES_hh_emih_in!Y4=0,0,RES_hh_emih_in!Y4/RES_summary!Y$21)</f>
        <v>4.1552171146816903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50.187356166039429</v>
      </c>
      <c r="D5" s="72">
        <f>IF(RES_hh_emih_in!D5=0,0,RES_hh_emih_in!D5/RES_summary!D$21)</f>
        <v>50.344079011461311</v>
      </c>
      <c r="E5" s="72">
        <f>IF(RES_hh_emih_in!E5=0,0,RES_hh_emih_in!E5/RES_summary!E$21)</f>
        <v>49.817889309150218</v>
      </c>
      <c r="F5" s="72">
        <f>IF(RES_hh_emih_in!F5=0,0,RES_hh_emih_in!F5/RES_summary!F$21)</f>
        <v>52.151517840037194</v>
      </c>
      <c r="G5" s="72">
        <f>IF(RES_hh_emih_in!G5=0,0,RES_hh_emih_in!G5/RES_summary!G$21)</f>
        <v>53.855278493874088</v>
      </c>
      <c r="H5" s="72">
        <f>IF(RES_hh_emih_in!H5=0,0,RES_hh_emih_in!H5/RES_summary!H$21)</f>
        <v>51.374607648811811</v>
      </c>
      <c r="I5" s="72">
        <f>IF(RES_hh_emih_in!I5=0,0,RES_hh_emih_in!I5/RES_summary!I$21)</f>
        <v>46.991164453192894</v>
      </c>
      <c r="J5" s="72">
        <f>IF(RES_hh_emih_in!J5=0,0,RES_hh_emih_in!J5/RES_summary!J$21)</f>
        <v>48.568629411914301</v>
      </c>
      <c r="K5" s="72">
        <f>IF(RES_hh_emih_in!K5=0,0,RES_hh_emih_in!K5/RES_summary!K$21)</f>
        <v>47.429307948635099</v>
      </c>
      <c r="L5" s="72">
        <f>IF(RES_hh_emih_in!L5=0,0,RES_hh_emih_in!L5/RES_summary!L$21)</f>
        <v>42.980693514556563</v>
      </c>
      <c r="M5" s="72">
        <f>IF(RES_hh_emih_in!M5=0,0,RES_hh_emih_in!M5/RES_summary!M$21)</f>
        <v>36.462370701240118</v>
      </c>
      <c r="N5" s="72">
        <f>IF(RES_hh_emih_in!N5=0,0,RES_hh_emih_in!N5/RES_summary!N$21)</f>
        <v>33.623816027592135</v>
      </c>
      <c r="O5" s="72">
        <f>IF(RES_hh_emih_in!O5=0,0,RES_hh_emih_in!O5/RES_summary!O$21)</f>
        <v>32.934852026313095</v>
      </c>
      <c r="P5" s="72">
        <f>IF(RES_hh_emih_in!P5=0,0,RES_hh_emih_in!P5/RES_summary!P$21)</f>
        <v>27.569834219396064</v>
      </c>
      <c r="Q5" s="72">
        <f>IF(RES_hh_emih_in!Q5=0,0,RES_hh_emih_in!Q5/RES_summary!Q$21)</f>
        <v>27.435299083164193</v>
      </c>
      <c r="R5" s="72">
        <f>IF(RES_hh_emih_in!R5=0,0,RES_hh_emih_in!R5/RES_summary!R$21)</f>
        <v>27.098331482421177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19.656340663983123</v>
      </c>
      <c r="V5" s="72">
        <f>IF(RES_hh_emih_in!V5=0,0,RES_hh_emih_in!V5/RES_summary!V$21)</f>
        <v>19.589610237430303</v>
      </c>
      <c r="W5" s="72">
        <f>IF(RES_hh_emih_in!W5=0,0,RES_hh_emih_in!W5/RES_summary!W$21)</f>
        <v>15.897567932217445</v>
      </c>
      <c r="X5" s="72">
        <f>IF(RES_hh_emih_in!X5=0,0,RES_hh_emih_in!X5/RES_summary!X$21)</f>
        <v>10.620698577867428</v>
      </c>
      <c r="Y5" s="72">
        <f>IF(RES_hh_emih_in!Y5=0,0,RES_hh_emih_in!Y5/RES_summary!Y$21)</f>
        <v>6.4771896613722744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38.634375734498065</v>
      </c>
      <c r="D6" s="72">
        <f>IF(RES_hh_emih_in!D6=0,0,RES_hh_emih_in!D6/RES_summary!D$21)</f>
        <v>36.913149819033173</v>
      </c>
      <c r="E6" s="72">
        <f>IF(RES_hh_emih_in!E6=0,0,RES_hh_emih_in!E6/RES_summary!E$21)</f>
        <v>36.46322535515651</v>
      </c>
      <c r="F6" s="72">
        <f>IF(RES_hh_emih_in!F6=0,0,RES_hh_emih_in!F6/RES_summary!F$21)</f>
        <v>36.488104088784738</v>
      </c>
      <c r="G6" s="72">
        <f>IF(RES_hh_emih_in!G6=0,0,RES_hh_emih_in!G6/RES_summary!G$21)</f>
        <v>39.829986807603895</v>
      </c>
      <c r="H6" s="72">
        <f>IF(RES_hh_emih_in!H6=0,0,RES_hh_emih_in!H6/RES_summary!H$21)</f>
        <v>37.864300498399217</v>
      </c>
      <c r="I6" s="72">
        <f>IF(RES_hh_emih_in!I6=0,0,RES_hh_emih_in!I6/RES_summary!I$21)</f>
        <v>37.027924585436644</v>
      </c>
      <c r="J6" s="72">
        <f>IF(RES_hh_emih_in!J6=0,0,RES_hh_emih_in!J6/RES_summary!J$21)</f>
        <v>32.878965897867609</v>
      </c>
      <c r="K6" s="72">
        <f>IF(RES_hh_emih_in!K6=0,0,RES_hh_emih_in!K6/RES_summary!K$21)</f>
        <v>23.070658812145002</v>
      </c>
      <c r="L6" s="72">
        <f>IF(RES_hh_emih_in!L6=0,0,RES_hh_emih_in!L6/RES_summary!L$21)</f>
        <v>30.213112526924714</v>
      </c>
      <c r="M6" s="72">
        <f>IF(RES_hh_emih_in!M6=0,0,RES_hh_emih_in!M6/RES_summary!M$21)</f>
        <v>25.092352880005766</v>
      </c>
      <c r="N6" s="72">
        <f>IF(RES_hh_emih_in!N6=0,0,RES_hh_emih_in!N6/RES_summary!N$21)</f>
        <v>21.516475798626992</v>
      </c>
      <c r="O6" s="72">
        <f>IF(RES_hh_emih_in!O6=0,0,RES_hh_emih_in!O6/RES_summary!O$21)</f>
        <v>22.44639772899869</v>
      </c>
      <c r="P6" s="72">
        <f>IF(RES_hh_emih_in!P6=0,0,RES_hh_emih_in!P6/RES_summary!P$21)</f>
        <v>16.824941921331995</v>
      </c>
      <c r="Q6" s="72">
        <f>IF(RES_hh_emih_in!Q6=0,0,RES_hh_emih_in!Q6/RES_summary!Q$21)</f>
        <v>15.11414751653396</v>
      </c>
      <c r="R6" s="72">
        <f>IF(RES_hh_emih_in!R6=0,0,RES_hh_emih_in!R6/RES_summary!R$21)</f>
        <v>17.268043617198146</v>
      </c>
      <c r="S6" s="72">
        <f>IF(RES_hh_emih_in!S6=0,0,RES_hh_emih_in!S6/RES_summary!S$21)</f>
        <v>15.041704555284559</v>
      </c>
      <c r="T6" s="72">
        <f>IF(RES_hh_emih_in!T6=0,0,RES_hh_emih_in!T6/RES_summary!T$21)</f>
        <v>15.661899496167317</v>
      </c>
      <c r="U6" s="72">
        <f>IF(RES_hh_emih_in!U6=0,0,RES_hh_emih_in!U6/RES_summary!U$21)</f>
        <v>13.622604234555437</v>
      </c>
      <c r="V6" s="72">
        <f>IF(RES_hh_emih_in!V6=0,0,RES_hh_emih_in!V6/RES_summary!V$21)</f>
        <v>14.012424363637029</v>
      </c>
      <c r="W6" s="72">
        <f>IF(RES_hh_emih_in!W6=0,0,RES_hh_emih_in!W6/RES_summary!W$21)</f>
        <v>10.08376598782103</v>
      </c>
      <c r="X6" s="72">
        <f>IF(RES_hh_emih_in!X6=0,0,RES_hh_emih_in!X6/RES_summary!X$21)</f>
        <v>7.0781084940042289</v>
      </c>
      <c r="Y6" s="72">
        <f>IF(RES_hh_emih_in!Y6=0,0,RES_hh_emih_in!Y6/RES_summary!Y$21)</f>
        <v>4.9807700821472087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48.068228719475364</v>
      </c>
      <c r="D7" s="72">
        <f>IF(RES_hh_emih_in!D7=0,0,RES_hh_emih_in!D7/RES_summary!D$21)</f>
        <v>45.505334462217959</v>
      </c>
      <c r="E7" s="72">
        <f>IF(RES_hh_emih_in!E7=0,0,RES_hh_emih_in!E7/RES_summary!E$21)</f>
        <v>46.588684222541566</v>
      </c>
      <c r="F7" s="72">
        <f>IF(RES_hh_emih_in!F7=0,0,RES_hh_emih_in!F7/RES_summary!F$21)</f>
        <v>46.040774155727469</v>
      </c>
      <c r="G7" s="72">
        <f>IF(RES_hh_emih_in!G7=0,0,RES_hh_emih_in!G7/RES_summary!G$21)</f>
        <v>47.648022602079884</v>
      </c>
      <c r="H7" s="72">
        <f>IF(RES_hh_emih_in!H7=0,0,RES_hh_emih_in!H7/RES_summary!H$21)</f>
        <v>44.969347786456467</v>
      </c>
      <c r="I7" s="72">
        <f>IF(RES_hh_emih_in!I7=0,0,RES_hh_emih_in!I7/RES_summary!I$21)</f>
        <v>42.01434978952021</v>
      </c>
      <c r="J7" s="72">
        <f>IF(RES_hh_emih_in!J7=0,0,RES_hh_emih_in!J7/RES_summary!J$21)</f>
        <v>43.425661018768757</v>
      </c>
      <c r="K7" s="72">
        <f>IF(RES_hh_emih_in!K7=0,0,RES_hh_emih_in!K7/RES_summary!K$21)</f>
        <v>38.765786557124947</v>
      </c>
      <c r="L7" s="72">
        <f>IF(RES_hh_emih_in!L7=0,0,RES_hh_emih_in!L7/RES_summary!L$21)</f>
        <v>39.14928915935721</v>
      </c>
      <c r="M7" s="72">
        <f>IF(RES_hh_emih_in!M7=0,0,RES_hh_emih_in!M7/RES_summary!M$21)</f>
        <v>32.560913156206951</v>
      </c>
      <c r="N7" s="72">
        <f>IF(RES_hh_emih_in!N7=0,0,RES_hh_emih_in!N7/RES_summary!N$21)</f>
        <v>27.346516645611718</v>
      </c>
      <c r="O7" s="72">
        <f>IF(RES_hh_emih_in!O7=0,0,RES_hh_emih_in!O7/RES_summary!O$21)</f>
        <v>24.314533760059895</v>
      </c>
      <c r="P7" s="72">
        <f>IF(RES_hh_emih_in!P7=0,0,RES_hh_emih_in!P7/RES_summary!P$21)</f>
        <v>19.226341340455861</v>
      </c>
      <c r="Q7" s="72">
        <f>IF(RES_hh_emih_in!Q7=0,0,RES_hh_emih_in!Q7/RES_summary!Q$21)</f>
        <v>19.724180704043249</v>
      </c>
      <c r="R7" s="72">
        <f>IF(RES_hh_emih_in!R7=0,0,RES_hh_emih_in!R7/RES_summary!R$21)</f>
        <v>19.542837152344259</v>
      </c>
      <c r="S7" s="72">
        <f>IF(RES_hh_emih_in!S7=0,0,RES_hh_emih_in!S7/RES_summary!S$21)</f>
        <v>17.797343212059896</v>
      </c>
      <c r="T7" s="72">
        <f>IF(RES_hh_emih_in!T7=0,0,RES_hh_emih_in!T7/RES_summary!T$21)</f>
        <v>18.160478467199066</v>
      </c>
      <c r="U7" s="72">
        <f>IF(RES_hh_emih_in!U7=0,0,RES_hh_emih_in!U7/RES_summary!U$21)</f>
        <v>16.407947565745012</v>
      </c>
      <c r="V7" s="72">
        <f>IF(RES_hh_emih_in!V7=0,0,RES_hh_emih_in!V7/RES_summary!V$21)</f>
        <v>17.330177907753878</v>
      </c>
      <c r="W7" s="72">
        <f>IF(RES_hh_emih_in!W7=0,0,RES_hh_emih_in!W7/RES_summary!W$21)</f>
        <v>13.465216341647682</v>
      </c>
      <c r="X7" s="72">
        <f>IF(RES_hh_emih_in!X7=0,0,RES_hh_emih_in!X7/RES_summary!X$21)</f>
        <v>8.8625987192663249</v>
      </c>
      <c r="Y7" s="72">
        <f>IF(RES_hh_emih_in!Y7=0,0,RES_hh_emih_in!Y7/RES_summary!Y$21)</f>
        <v>5.6723210047161219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33.285412286248338</v>
      </c>
      <c r="D8" s="72">
        <f>IF(RES_hh_emih_in!D8=0,0,RES_hh_emih_in!D8/RES_summary!D$21)</f>
        <v>30.36901247927522</v>
      </c>
      <c r="E8" s="72">
        <f>IF(RES_hh_emih_in!E8=0,0,RES_hh_emih_in!E8/RES_summary!E$21)</f>
        <v>32.244642235897452</v>
      </c>
      <c r="F8" s="72">
        <f>IF(RES_hh_emih_in!F8=0,0,RES_hh_emih_in!F8/RES_summary!F$21)</f>
        <v>33.470295088892868</v>
      </c>
      <c r="G8" s="72">
        <f>IF(RES_hh_emih_in!G8=0,0,RES_hh_emih_in!G8/RES_summary!G$21)</f>
        <v>32.560211509122617</v>
      </c>
      <c r="H8" s="72">
        <f>IF(RES_hh_emih_in!H8=0,0,RES_hh_emih_in!H8/RES_summary!H$21)</f>
        <v>32.293802515472407</v>
      </c>
      <c r="I8" s="72">
        <f>IF(RES_hh_emih_in!I8=0,0,RES_hh_emih_in!I8/RES_summary!I$21)</f>
        <v>28.794551875335948</v>
      </c>
      <c r="J8" s="72">
        <f>IF(RES_hh_emih_in!J8=0,0,RES_hh_emih_in!J8/RES_summary!J$21)</f>
        <v>30.738335703595389</v>
      </c>
      <c r="K8" s="72">
        <f>IF(RES_hh_emih_in!K8=0,0,RES_hh_emih_in!K8/RES_summary!K$21)</f>
        <v>27.316783814052414</v>
      </c>
      <c r="L8" s="72">
        <f>IF(RES_hh_emih_in!L8=0,0,RES_hh_emih_in!L8/RES_summary!L$21)</f>
        <v>28.775659298842612</v>
      </c>
      <c r="M8" s="72">
        <f>IF(RES_hh_emih_in!M8=0,0,RES_hh_emih_in!M8/RES_summary!M$21)</f>
        <v>20.999783427729668</v>
      </c>
      <c r="N8" s="72">
        <f>IF(RES_hh_emih_in!N8=0,0,RES_hh_emih_in!N8/RES_summary!N$21)</f>
        <v>19.68295156664248</v>
      </c>
      <c r="O8" s="72">
        <f>IF(RES_hh_emih_in!O8=0,0,RES_hh_emih_in!O8/RES_summary!O$21)</f>
        <v>17.986824365692978</v>
      </c>
      <c r="P8" s="72">
        <f>IF(RES_hh_emih_in!P8=0,0,RES_hh_emih_in!P8/RES_summary!P$21)</f>
        <v>14.008213828412005</v>
      </c>
      <c r="Q8" s="72">
        <f>IF(RES_hh_emih_in!Q8=0,0,RES_hh_emih_in!Q8/RES_summary!Q$21)</f>
        <v>13.597583393003225</v>
      </c>
      <c r="R8" s="72">
        <f>IF(RES_hh_emih_in!R8=0,0,RES_hh_emih_in!R8/RES_summary!R$21)</f>
        <v>13.033489977147157</v>
      </c>
      <c r="S8" s="72">
        <f>IF(RES_hh_emih_in!S8=0,0,RES_hh_emih_in!S8/RES_summary!S$21)</f>
        <v>11.895273260487071</v>
      </c>
      <c r="T8" s="72">
        <f>IF(RES_hh_emih_in!T8=0,0,RES_hh_emih_in!T8/RES_summary!T$21)</f>
        <v>12.270269817760751</v>
      </c>
      <c r="U8" s="72">
        <f>IF(RES_hh_emih_in!U8=0,0,RES_hh_emih_in!U8/RES_summary!U$21)</f>
        <v>11.148143705450096</v>
      </c>
      <c r="V8" s="72">
        <f>IF(RES_hh_emih_in!V8=0,0,RES_hh_emih_in!V8/RES_summary!V$21)</f>
        <v>10.38503410465915</v>
      </c>
      <c r="W8" s="72">
        <f>IF(RES_hh_emih_in!W8=0,0,RES_hh_emih_in!W8/RES_summary!W$21)</f>
        <v>8.6542988970361208</v>
      </c>
      <c r="X8" s="72">
        <f>IF(RES_hh_emih_in!X8=0,0,RES_hh_emih_in!X8/RES_summary!X$21)</f>
        <v>6.0498305153985461</v>
      </c>
      <c r="Y8" s="72">
        <f>IF(RES_hh_emih_in!Y8=0,0,RES_hh_emih_in!Y8/RES_summary!Y$21)</f>
        <v>3.5881730020406626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5.544224152809984</v>
      </c>
      <c r="D17" s="69">
        <f>IF(RES_hh_emih_in!D17=0,0,RES_hh_emih_in!D17/RES_summary!D$21)</f>
        <v>5.2734238069128674</v>
      </c>
      <c r="E17" s="69">
        <f>IF(RES_hh_emih_in!E17=0,0,RES_hh_emih_in!E17/RES_summary!E$21)</f>
        <v>4.7437303996119677</v>
      </c>
      <c r="F17" s="69">
        <f>IF(RES_hh_emih_in!F17=0,0,RES_hh_emih_in!F17/RES_summary!F$21)</f>
        <v>3.9817135865978437</v>
      </c>
      <c r="G17" s="69">
        <f>IF(RES_hh_emih_in!G17=0,0,RES_hh_emih_in!G17/RES_summary!G$21)</f>
        <v>4.0635533193254743</v>
      </c>
      <c r="H17" s="69">
        <f>IF(RES_hh_emih_in!H17=0,0,RES_hh_emih_in!H17/RES_summary!H$21)</f>
        <v>3.2142173867822201</v>
      </c>
      <c r="I17" s="69">
        <f>IF(RES_hh_emih_in!I17=0,0,RES_hh_emih_in!I17/RES_summary!I$21)</f>
        <v>4.599704932111619</v>
      </c>
      <c r="J17" s="69">
        <f>IF(RES_hh_emih_in!J17=0,0,RES_hh_emih_in!J17/RES_summary!J$21)</f>
        <v>5.1005403546106036</v>
      </c>
      <c r="K17" s="69">
        <f>IF(RES_hh_emih_in!K17=0,0,RES_hh_emih_in!K17/RES_summary!K$21)</f>
        <v>4.6903769032884179</v>
      </c>
      <c r="L17" s="69">
        <f>IF(RES_hh_emih_in!L17=0,0,RES_hh_emih_in!L17/RES_summary!L$21)</f>
        <v>4.5353859059796102</v>
      </c>
      <c r="M17" s="69">
        <f>IF(RES_hh_emih_in!M17=0,0,RES_hh_emih_in!M17/RES_summary!M$21)</f>
        <v>3.3875605248960072</v>
      </c>
      <c r="N17" s="69">
        <f>IF(RES_hh_emih_in!N17=0,0,RES_hh_emih_in!N17/RES_summary!N$21)</f>
        <v>3.6001648159597082</v>
      </c>
      <c r="O17" s="69">
        <f>IF(RES_hh_emih_in!O17=0,0,RES_hh_emih_in!O17/RES_summary!O$21)</f>
        <v>3.4812522684741789</v>
      </c>
      <c r="P17" s="69">
        <f>IF(RES_hh_emih_in!P17=0,0,RES_hh_emih_in!P17/RES_summary!P$21)</f>
        <v>3.1204524030510781</v>
      </c>
      <c r="Q17" s="69">
        <f>IF(RES_hh_emih_in!Q17=0,0,RES_hh_emih_in!Q17/RES_summary!Q$21)</f>
        <v>4.1765537745192169</v>
      </c>
      <c r="R17" s="69">
        <f>IF(RES_hh_emih_in!R17=0,0,RES_hh_emih_in!R17/RES_summary!R$21)</f>
        <v>4.4106825683767932</v>
      </c>
      <c r="S17" s="69">
        <f>IF(RES_hh_emih_in!S17=0,0,RES_hh_emih_in!S17/RES_summary!S$21)</f>
        <v>4.2466968953071431</v>
      </c>
      <c r="T17" s="69">
        <f>IF(RES_hh_emih_in!T17=0,0,RES_hh_emih_in!T17/RES_summary!T$21)</f>
        <v>4.1400531326481929</v>
      </c>
      <c r="U17" s="69">
        <f>IF(RES_hh_emih_in!U17=0,0,RES_hh_emih_in!U17/RES_summary!U$21)</f>
        <v>3.9589867104041079</v>
      </c>
      <c r="V17" s="69">
        <f>IF(RES_hh_emih_in!V17=0,0,RES_hh_emih_in!V17/RES_summary!V$21)</f>
        <v>3.9640937180334319</v>
      </c>
      <c r="W17" s="69">
        <f>IF(RES_hh_emih_in!W17=0,0,RES_hh_emih_in!W17/RES_summary!W$21)</f>
        <v>3.2093318237022097</v>
      </c>
      <c r="X17" s="69">
        <f>IF(RES_hh_emih_in!X17=0,0,RES_hh_emih_in!X17/RES_summary!X$21)</f>
        <v>2.921751809176</v>
      </c>
      <c r="Y17" s="69">
        <f>IF(RES_hh_emih_in!Y17=0,0,RES_hh_emih_in!Y17/RES_summary!Y$21)</f>
        <v>2.9679856552407573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9.18653351024739</v>
      </c>
      <c r="D18" s="72">
        <f>IF(RES_hh_emih_in!D18=0,0,RES_hh_emih_in!D18/RES_summary!D$21)</f>
        <v>9.4011506578858128</v>
      </c>
      <c r="E18" s="72">
        <f>IF(RES_hh_emih_in!E18=0,0,RES_hh_emih_in!E18/RES_summary!E$21)</f>
        <v>8.4235454764357431</v>
      </c>
      <c r="F18" s="72">
        <f>IF(RES_hh_emih_in!F18=0,0,RES_hh_emih_in!F18/RES_summary!F$21)</f>
        <v>8.7507286061401128</v>
      </c>
      <c r="G18" s="72">
        <f>IF(RES_hh_emih_in!G18=0,0,RES_hh_emih_in!G18/RES_summary!G$21)</f>
        <v>8.3360178969502208</v>
      </c>
      <c r="H18" s="72">
        <f>IF(RES_hh_emih_in!H18=0,0,RES_hh_emih_in!H18/RES_summary!H$21)</f>
        <v>7.8529622990683583</v>
      </c>
      <c r="I18" s="72">
        <f>IF(RES_hh_emih_in!I18=0,0,RES_hh_emih_in!I18/RES_summary!I$21)</f>
        <v>7.756022698220816</v>
      </c>
      <c r="J18" s="72">
        <f>IF(RES_hh_emih_in!J18=0,0,RES_hh_emih_in!J18/RES_summary!J$21)</f>
        <v>7.8585132247184752</v>
      </c>
      <c r="K18" s="72">
        <f>IF(RES_hh_emih_in!K18=0,0,RES_hh_emih_in!K18/RES_summary!K$21)</f>
        <v>8.9494757334794919</v>
      </c>
      <c r="L18" s="72">
        <f>IF(RES_hh_emih_in!L18=0,0,RES_hh_emih_in!L18/RES_summary!L$21)</f>
        <v>7.8061959770665803</v>
      </c>
      <c r="M18" s="72">
        <f>IF(RES_hh_emih_in!M18=0,0,RES_hh_emih_in!M18/RES_summary!M$21)</f>
        <v>7.8884589783647137</v>
      </c>
      <c r="N18" s="72">
        <f>IF(RES_hh_emih_in!N18=0,0,RES_hh_emih_in!N18/RES_summary!N$21)</f>
        <v>7.9204263497088805</v>
      </c>
      <c r="O18" s="72">
        <f>IF(RES_hh_emih_in!O18=0,0,RES_hh_emih_in!O18/RES_summary!O$21)</f>
        <v>7.8720912465472646</v>
      </c>
      <c r="P18" s="72">
        <f>IF(RES_hh_emih_in!P18=0,0,RES_hh_emih_in!P18/RES_summary!P$21)</f>
        <v>7.6934080038843362</v>
      </c>
      <c r="Q18" s="72">
        <f>IF(RES_hh_emih_in!Q18=0,0,RES_hh_emih_in!Q18/RES_summary!Q$21)</f>
        <v>7.4772725829951421</v>
      </c>
      <c r="R18" s="72">
        <f>IF(RES_hh_emih_in!R18=0,0,RES_hh_emih_in!R18/RES_summary!R$21)</f>
        <v>7.6939407114389908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6.9702398062403068</v>
      </c>
      <c r="V18" s="72">
        <f>IF(RES_hh_emih_in!V18=0,0,RES_hh_emih_in!V18/RES_summary!V$21)</f>
        <v>7.3660391852305303</v>
      </c>
      <c r="W18" s="72">
        <f>IF(RES_hh_emih_in!W18=0,0,RES_hh_emih_in!W18/RES_summary!W$21)</f>
        <v>6.9638646679842013</v>
      </c>
      <c r="X18" s="72">
        <f>IF(RES_hh_emih_in!X18=0,0,RES_hh_emih_in!X18/RES_summary!X$21)</f>
        <v>6.4159109493550108</v>
      </c>
      <c r="Y18" s="72">
        <f>IF(RES_hh_emih_in!Y18=0,0,RES_hh_emih_in!Y18/RES_summary!Y$21)</f>
        <v>5.5967941030811108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6.5435281212485608</v>
      </c>
      <c r="D19" s="72">
        <f>IF(RES_hh_emih_in!D19=0,0,RES_hh_emih_in!D19/RES_summary!D$21)</f>
        <v>6.2739748511759323</v>
      </c>
      <c r="E19" s="72">
        <f>IF(RES_hh_emih_in!E19=0,0,RES_hh_emih_in!E19/RES_summary!E$21)</f>
        <v>6.0189207057806895</v>
      </c>
      <c r="F19" s="72">
        <f>IF(RES_hh_emih_in!F19=0,0,RES_hh_emih_in!F19/RES_summary!F$21)</f>
        <v>5.8609790825983801</v>
      </c>
      <c r="G19" s="72">
        <f>IF(RES_hh_emih_in!G19=0,0,RES_hh_emih_in!G19/RES_summary!G$21)</f>
        <v>5.6984298788974534</v>
      </c>
      <c r="H19" s="72">
        <f>IF(RES_hh_emih_in!H19=0,0,RES_hh_emih_in!H19/RES_summary!H$21)</f>
        <v>5.5763786176139192</v>
      </c>
      <c r="I19" s="72">
        <f>IF(RES_hh_emih_in!I19=0,0,RES_hh_emih_in!I19/RES_summary!I$21)</f>
        <v>5.5770086214284911</v>
      </c>
      <c r="J19" s="72">
        <f>IF(RES_hh_emih_in!J19=0,0,RES_hh_emih_in!J19/RES_summary!J$21)</f>
        <v>5.4691779470521</v>
      </c>
      <c r="K19" s="72">
        <f>IF(RES_hh_emih_in!K19=0,0,RES_hh_emih_in!K19/RES_summary!K$21)</f>
        <v>5.4437553752812491</v>
      </c>
      <c r="L19" s="72">
        <f>IF(RES_hh_emih_in!L19=0,0,RES_hh_emih_in!L19/RES_summary!L$21)</f>
        <v>5.4012418390288008</v>
      </c>
      <c r="M19" s="72">
        <f>IF(RES_hh_emih_in!M19=0,0,RES_hh_emih_in!M19/RES_summary!M$21)</f>
        <v>5.5850978239430011</v>
      </c>
      <c r="N19" s="72">
        <f>IF(RES_hh_emih_in!N19=0,0,RES_hh_emih_in!N19/RES_summary!N$21)</f>
        <v>5.0583813266622153</v>
      </c>
      <c r="O19" s="72">
        <f>IF(RES_hh_emih_in!O19=0,0,RES_hh_emih_in!O19/RES_summary!O$21)</f>
        <v>5.3794945285990732</v>
      </c>
      <c r="P19" s="72">
        <f>IF(RES_hh_emih_in!P19=0,0,RES_hh_emih_in!P19/RES_summary!P$21)</f>
        <v>4.729680828800543</v>
      </c>
      <c r="Q19" s="72">
        <f>IF(RES_hh_emih_in!Q19=0,0,RES_hh_emih_in!Q19/RES_summary!Q$21)</f>
        <v>4.125732481939715</v>
      </c>
      <c r="R19" s="72">
        <f>IF(RES_hh_emih_in!R19=0,0,RES_hh_emih_in!R19/RES_summary!R$21)</f>
        <v>4.7991818752820148</v>
      </c>
      <c r="S19" s="72">
        <f>IF(RES_hh_emih_in!S19=0,0,RES_hh_emih_in!S19/RES_summary!S$21)</f>
        <v>4.7055030646949803</v>
      </c>
      <c r="T19" s="72">
        <f>IF(RES_hh_emih_in!T19=0,0,RES_hh_emih_in!T19/RES_summary!T$21)</f>
        <v>4.7340235727444799</v>
      </c>
      <c r="U19" s="72">
        <f>IF(RES_hh_emih_in!U19=0,0,RES_hh_emih_in!U19/RES_summary!U$21)</f>
        <v>4.4581217470105106</v>
      </c>
      <c r="V19" s="72">
        <f>IF(RES_hh_emih_in!V19=0,0,RES_hh_emih_in!V19/RES_summary!V$21)</f>
        <v>4.8500292742916606</v>
      </c>
      <c r="W19" s="72">
        <f>IF(RES_hh_emih_in!W19=0,0,RES_hh_emih_in!W19/RES_summary!W$21)</f>
        <v>4.0726692264114694</v>
      </c>
      <c r="X19" s="72">
        <f>IF(RES_hh_emih_in!X19=0,0,RES_hh_emih_in!X19/RES_summary!X$21)</f>
        <v>3.8459262584152474</v>
      </c>
      <c r="Y19" s="72">
        <f>IF(RES_hh_emih_in!Y19=0,0,RES_hh_emih_in!Y19/RES_summary!Y$21)</f>
        <v>3.8859281418127471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8.6096467297592607</v>
      </c>
      <c r="D20" s="72">
        <f>IF(RES_hh_emih_in!D20=0,0,RES_hh_emih_in!D20/RES_summary!D$21)</f>
        <v>8.3747029466788998</v>
      </c>
      <c r="E20" s="72">
        <f>IF(RES_hh_emih_in!E20=0,0,RES_hh_emih_in!E20/RES_summary!E$21)</f>
        <v>7.8156303894214121</v>
      </c>
      <c r="F20" s="72">
        <f>IF(RES_hh_emih_in!F20=0,0,RES_hh_emih_in!F20/RES_summary!F$21)</f>
        <v>7.7181208385181854</v>
      </c>
      <c r="G20" s="72">
        <f>IF(RES_hh_emih_in!G20=0,0,RES_hh_emih_in!G20/RES_summary!G$21)</f>
        <v>7.396309535330734</v>
      </c>
      <c r="H20" s="72">
        <f>IF(RES_hh_emih_in!H20=0,0,RES_hh_emih_in!H20/RES_summary!H$21)</f>
        <v>6.941488494381109</v>
      </c>
      <c r="I20" s="72">
        <f>IF(RES_hh_emih_in!I20=0,0,RES_hh_emih_in!I20/RES_summary!I$21)</f>
        <v>7.0246478751605252</v>
      </c>
      <c r="J20" s="72">
        <f>IF(RES_hh_emih_in!J20=0,0,RES_hh_emih_in!J20/RES_summary!J$21)</f>
        <v>7.1311155293479667</v>
      </c>
      <c r="K20" s="72">
        <f>IF(RES_hh_emih_in!K20=0,0,RES_hh_emih_in!K20/RES_summary!K$21)</f>
        <v>7.1592435210202803</v>
      </c>
      <c r="L20" s="72">
        <f>IF(RES_hh_emih_in!L20=0,0,RES_hh_emih_in!L20/RES_summary!L$21)</f>
        <v>6.89552445344499</v>
      </c>
      <c r="M20" s="72">
        <f>IF(RES_hh_emih_in!M20=0,0,RES_hh_emih_in!M20/RES_summary!M$21)</f>
        <v>7.0842541056393502</v>
      </c>
      <c r="N20" s="72">
        <f>IF(RES_hh_emih_in!N20=0,0,RES_hh_emih_in!N20/RES_summary!N$21)</f>
        <v>6.9760269741364134</v>
      </c>
      <c r="O20" s="72">
        <f>IF(RES_hh_emih_in!O20=0,0,RES_hh_emih_in!O20/RES_summary!O$21)</f>
        <v>6.3325168016955251</v>
      </c>
      <c r="P20" s="72">
        <f>IF(RES_hh_emih_in!P20=0,0,RES_hh_emih_in!P20/RES_summary!P$21)</f>
        <v>5.7242307888185451</v>
      </c>
      <c r="Q20" s="72">
        <f>IF(RES_hh_emih_in!Q20=0,0,RES_hh_emih_in!Q20/RES_summary!Q$21)</f>
        <v>5.663388099712261</v>
      </c>
      <c r="R20" s="72">
        <f>IF(RES_hh_emih_in!R20=0,0,RES_hh_emih_in!R20/RES_summary!R$21)</f>
        <v>5.7262931553925913</v>
      </c>
      <c r="S20" s="72">
        <f>IF(RES_hh_emih_in!S20=0,0,RES_hh_emih_in!S20/RES_summary!S$21)</f>
        <v>5.7620892013139864</v>
      </c>
      <c r="T20" s="72">
        <f>IF(RES_hh_emih_in!T20=0,0,RES_hh_emih_in!T20/RES_summary!T$21)</f>
        <v>5.7086833796910721</v>
      </c>
      <c r="U20" s="72">
        <f>IF(RES_hh_emih_in!U20=0,0,RES_hh_emih_in!U20/RES_summary!U$21)</f>
        <v>5.5062108520211037</v>
      </c>
      <c r="V20" s="72">
        <f>IF(RES_hh_emih_in!V20=0,0,RES_hh_emih_in!V20/RES_summary!V$21)</f>
        <v>6.0231576091232037</v>
      </c>
      <c r="W20" s="72">
        <f>IF(RES_hh_emih_in!W20=0,0,RES_hh_emih_in!W20/RES_summary!W$21)</f>
        <v>5.4765510412820166</v>
      </c>
      <c r="X20" s="72">
        <f>IF(RES_hh_emih_in!X20=0,0,RES_hh_emih_in!X20/RES_summary!X$21)</f>
        <v>4.6948251735008579</v>
      </c>
      <c r="Y20" s="72">
        <f>IF(RES_hh_emih_in!Y20=0,0,RES_hh_emih_in!Y20/RES_summary!Y$21)</f>
        <v>4.4994614371211306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5.9189970099212452</v>
      </c>
      <c r="D21" s="72">
        <f>IF(RES_hh_emih_in!D21=0,0,RES_hh_emih_in!D21/RES_summary!D$21)</f>
        <v>5.5126917896729672</v>
      </c>
      <c r="E21" s="72">
        <f>IF(RES_hh_emih_in!E21=0,0,RES_hh_emih_in!E21/RES_summary!E$21)</f>
        <v>5.3036755245684972</v>
      </c>
      <c r="F21" s="72">
        <f>IF(RES_hh_emih_in!F21=0,0,RES_hh_emih_in!F21/RES_summary!F$21)</f>
        <v>5.4590263814769955</v>
      </c>
      <c r="G21" s="72">
        <f>IF(RES_hh_emih_in!G21=0,0,RES_hh_emih_in!G21/RES_summary!G$21)</f>
        <v>4.8935661586803256</v>
      </c>
      <c r="H21" s="72">
        <f>IF(RES_hh_emih_in!H21=0,0,RES_hh_emih_in!H21/RES_summary!H$21)</f>
        <v>4.790192956640694</v>
      </c>
      <c r="I21" s="72">
        <f>IF(RES_hh_emih_in!I21=0,0,RES_hh_emih_in!I21/RES_summary!I$21)</f>
        <v>4.6037083033227955</v>
      </c>
      <c r="J21" s="72">
        <f>IF(RES_hh_emih_in!J21=0,0,RES_hh_emih_in!J21/RES_summary!J$21)</f>
        <v>4.7991888591820153</v>
      </c>
      <c r="K21" s="72">
        <f>IF(RES_hh_emih_in!K21=0,0,RES_hh_emih_in!K21/RES_summary!K$21)</f>
        <v>4.7156448432736218</v>
      </c>
      <c r="L21" s="72">
        <f>IF(RES_hh_emih_in!L21=0,0,RES_hh_emih_in!L21/RES_summary!L$21)</f>
        <v>4.8618031034260598</v>
      </c>
      <c r="M21" s="72">
        <f>IF(RES_hh_emih_in!M21=0,0,RES_hh_emih_in!M21/RES_summary!M$21)</f>
        <v>4.3530477225909712</v>
      </c>
      <c r="N21" s="72">
        <f>IF(RES_hh_emih_in!N21=0,0,RES_hh_emih_in!N21/RES_summary!N$21)</f>
        <v>4.6645389272240649</v>
      </c>
      <c r="O21" s="72">
        <f>IF(RES_hh_emih_in!O21=0,0,RES_hh_emih_in!O21/RES_summary!O$21)</f>
        <v>4.4225182777386083</v>
      </c>
      <c r="P21" s="72">
        <f>IF(RES_hh_emih_in!P21=0,0,RES_hh_emih_in!P21/RES_summary!P$21)</f>
        <v>4.0326372914757354</v>
      </c>
      <c r="Q21" s="72">
        <f>IF(RES_hh_emih_in!Q21=0,0,RES_hh_emih_in!Q21/RES_summary!Q$21)</f>
        <v>3.8577843298591885</v>
      </c>
      <c r="R21" s="72">
        <f>IF(RES_hh_emih_in!R21=0,0,RES_hh_emih_in!R21/RES_summary!R$21)</f>
        <v>3.8557353420779679</v>
      </c>
      <c r="S21" s="72">
        <f>IF(RES_hh_emih_in!S21=0,0,RES_hh_emih_in!S21/RES_summary!S$21)</f>
        <v>3.9320443968980858</v>
      </c>
      <c r="T21" s="72">
        <f>IF(RES_hh_emih_in!T21=0,0,RES_hh_emih_in!T21/RES_summary!T$21)</f>
        <v>4.0340580468243541</v>
      </c>
      <c r="U21" s="72">
        <f>IF(RES_hh_emih_in!U21=0,0,RES_hh_emih_in!U21/RES_summary!U$21)</f>
        <v>3.9950383904574518</v>
      </c>
      <c r="V21" s="72">
        <f>IF(RES_hh_emih_in!V21=0,0,RES_hh_emih_in!V21/RES_summary!V$21)</f>
        <v>3.9510542093979373</v>
      </c>
      <c r="W21" s="72">
        <f>IF(RES_hh_emih_in!W21=0,0,RES_hh_emih_in!W21/RES_summary!W$21)</f>
        <v>3.8254884649559129</v>
      </c>
      <c r="X21" s="72">
        <f>IF(RES_hh_emih_in!X21=0,0,RES_hh_emih_in!X21/RES_summary!X$21)</f>
        <v>3.5997635552412097</v>
      </c>
      <c r="Y21" s="72">
        <f>IF(RES_hh_emih_in!Y21=0,0,RES_hh_emih_in!Y21/RES_summary!Y$21)</f>
        <v>3.1491298884224501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0.12947526421140595</v>
      </c>
      <c r="D27" s="69">
        <f>IF(RES_hh_emih_in!D27=0,0,RES_hh_emih_in!D27/RES_summary!D$21)</f>
        <v>0.16788373148973249</v>
      </c>
      <c r="E27" s="69">
        <f>IF(RES_hh_emih_in!E27=0,0,RES_hh_emih_in!E27/RES_summary!E$21)</f>
        <v>0.18744896645749773</v>
      </c>
      <c r="F27" s="69">
        <f>IF(RES_hh_emih_in!F27=0,0,RES_hh_emih_in!F27/RES_summary!F$21)</f>
        <v>0.19748749607839544</v>
      </c>
      <c r="G27" s="69">
        <f>IF(RES_hh_emih_in!G27=0,0,RES_hh_emih_in!G27/RES_summary!G$21)</f>
        <v>0.12168440201638674</v>
      </c>
      <c r="H27" s="69">
        <f>IF(RES_hh_emih_in!H27=0,0,RES_hh_emih_in!H27/RES_summary!H$21)</f>
        <v>0.13812182498604164</v>
      </c>
      <c r="I27" s="69">
        <f>IF(RES_hh_emih_in!I27=0,0,RES_hh_emih_in!I27/RES_summary!I$21)</f>
        <v>0.11200177279527634</v>
      </c>
      <c r="J27" s="69">
        <f>IF(RES_hh_emih_in!J27=0,0,RES_hh_emih_in!J27/RES_summary!J$21)</f>
        <v>0.14076173810962331</v>
      </c>
      <c r="K27" s="69">
        <f>IF(RES_hh_emih_in!K27=0,0,RES_hh_emih_in!K27/RES_summary!K$21)</f>
        <v>0.11367719140859921</v>
      </c>
      <c r="L27" s="69">
        <f>IF(RES_hh_emih_in!L27=0,0,RES_hh_emih_in!L27/RES_summary!L$21)</f>
        <v>0.17372653854515482</v>
      </c>
      <c r="M27" s="69">
        <f>IF(RES_hh_emih_in!M27=0,0,RES_hh_emih_in!M27/RES_summary!M$21)</f>
        <v>0.17043229048224434</v>
      </c>
      <c r="N27" s="69">
        <f>IF(RES_hh_emih_in!N27=0,0,RES_hh_emih_in!N27/RES_summary!N$21)</f>
        <v>0.14883045590625787</v>
      </c>
      <c r="O27" s="69">
        <f>IF(RES_hh_emih_in!O27=0,0,RES_hh_emih_in!O27/RES_summary!O$21)</f>
        <v>0.15236254207878419</v>
      </c>
      <c r="P27" s="69">
        <f>IF(RES_hh_emih_in!P27=0,0,RES_hh_emih_in!P27/RES_summary!P$21)</f>
        <v>0.13769310721952893</v>
      </c>
      <c r="Q27" s="69">
        <f>IF(RES_hh_emih_in!Q27=0,0,RES_hh_emih_in!Q27/RES_summary!Q$21)</f>
        <v>0.1287656075210786</v>
      </c>
      <c r="R27" s="69">
        <f>IF(RES_hh_emih_in!R27=0,0,RES_hh_emih_in!R27/RES_summary!R$21)</f>
        <v>0.14362220234192119</v>
      </c>
      <c r="S27" s="69">
        <f>IF(RES_hh_emih_in!S27=0,0,RES_hh_emih_in!S27/RES_summary!S$21)</f>
        <v>0.15254171533217292</v>
      </c>
      <c r="T27" s="69">
        <f>IF(RES_hh_emih_in!T27=0,0,RES_hh_emih_in!T27/RES_summary!T$21)</f>
        <v>0.14389316145240694</v>
      </c>
      <c r="U27" s="69">
        <f>IF(RES_hh_emih_in!U27=0,0,RES_hh_emih_in!U27/RES_summary!U$21)</f>
        <v>0.12267013837317624</v>
      </c>
      <c r="V27" s="69">
        <f>IF(RES_hh_emih_in!V27=0,0,RES_hh_emih_in!V27/RES_summary!V$21)</f>
        <v>0.10220847505240804</v>
      </c>
      <c r="W27" s="69">
        <f>IF(RES_hh_emih_in!W27=0,0,RES_hh_emih_in!W27/RES_summary!W$21)</f>
        <v>0.13046415180685286</v>
      </c>
      <c r="X27" s="69">
        <f>IF(RES_hh_emih_in!X27=0,0,RES_hh_emih_in!X27/RES_summary!X$21)</f>
        <v>0.14528342620073506</v>
      </c>
      <c r="Y27" s="69">
        <f>IF(RES_hh_emih_in!Y27=0,0,RES_hh_emih_in!Y27/RES_summary!Y$21)</f>
        <v>9.0088610399748095E-2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1.2084925793001384</v>
      </c>
      <c r="D29" s="72">
        <f>IF(RES_hh_emih_in!D29=0,0,RES_hh_emih_in!D29/RES_summary!D$21)</f>
        <v>1.1843306001476828</v>
      </c>
      <c r="E29" s="72">
        <f>IF(RES_hh_emih_in!E29=0,0,RES_hh_emih_in!E29/RES_summary!E$21)</f>
        <v>1.1753533901953641</v>
      </c>
      <c r="F29" s="72">
        <f>IF(RES_hh_emih_in!F29=0,0,RES_hh_emih_in!F29/RES_summary!F$21)</f>
        <v>1.1385824019235387</v>
      </c>
      <c r="G29" s="72">
        <f>IF(RES_hh_emih_in!G29=0,0,RES_hh_emih_in!G29/RES_summary!G$21)</f>
        <v>1.138526467810216</v>
      </c>
      <c r="H29" s="72">
        <f>IF(RES_hh_emih_in!H29=0,0,RES_hh_emih_in!H29/RES_summary!H$21)</f>
        <v>1.0976987950878818</v>
      </c>
      <c r="I29" s="72">
        <f>IF(RES_hh_emih_in!I29=0,0,RES_hh_emih_in!I29/RES_summary!I$21)</f>
        <v>1.0982064964277989</v>
      </c>
      <c r="J29" s="72">
        <f>IF(RES_hh_emih_in!J29=0,0,RES_hh_emih_in!J29/RES_summary!J$21)</f>
        <v>1.0607244839513403</v>
      </c>
      <c r="K29" s="72">
        <f>IF(RES_hh_emih_in!K29=0,0,RES_hh_emih_in!K29/RES_summary!K$21)</f>
        <v>1.0136145173048985</v>
      </c>
      <c r="L29" s="72">
        <f>IF(RES_hh_emih_in!L29=0,0,RES_hh_emih_in!L29/RES_summary!L$21)</f>
        <v>1.020448878513359</v>
      </c>
      <c r="M29" s="72">
        <f>IF(RES_hh_emih_in!M29=0,0,RES_hh_emih_in!M29/RES_summary!M$21)</f>
        <v>1.0111219510390375</v>
      </c>
      <c r="N29" s="72">
        <f>IF(RES_hh_emih_in!N29=0,0,RES_hh_emih_in!N29/RES_summary!N$21)</f>
        <v>1.0063230109393562</v>
      </c>
      <c r="O29" s="72">
        <f>IF(RES_hh_emih_in!O29=0,0,RES_hh_emih_in!O29/RES_summary!O$21)</f>
        <v>1.011700783409367</v>
      </c>
      <c r="P29" s="72">
        <f>IF(RES_hh_emih_in!P29=0,0,RES_hh_emih_in!P29/RES_summary!P$21)</f>
        <v>0.96257886556127337</v>
      </c>
      <c r="Q29" s="72">
        <f>IF(RES_hh_emih_in!Q29=0,0,RES_hh_emih_in!Q29/RES_summary!Q$21)</f>
        <v>0.90057097549407228</v>
      </c>
      <c r="R29" s="72">
        <f>IF(RES_hh_emih_in!R29=0,0,RES_hh_emih_in!R29/RES_summary!R$21)</f>
        <v>1.0456142498647971</v>
      </c>
      <c r="S29" s="72">
        <f>IF(RES_hh_emih_in!S29=0,0,RES_hh_emih_in!S29/RES_summary!S$21)</f>
        <v>1.0181220339431263</v>
      </c>
      <c r="T29" s="72">
        <f>IF(RES_hh_emih_in!T29=0,0,RES_hh_emih_in!T29/RES_summary!T$21)</f>
        <v>1.0607201147252223</v>
      </c>
      <c r="U29" s="72">
        <f>IF(RES_hh_emih_in!U29=0,0,RES_hh_emih_in!U29/RES_summary!U$21)</f>
        <v>1.0032628087953368</v>
      </c>
      <c r="V29" s="72">
        <f>IF(RES_hh_emih_in!V29=0,0,RES_hh_emih_in!V29/RES_summary!V$21)</f>
        <v>1.1077000828986656</v>
      </c>
      <c r="W29" s="72">
        <f>IF(RES_hh_emih_in!W29=0,0,RES_hh_emih_in!W29/RES_summary!W$21)</f>
        <v>0.93020408986963188</v>
      </c>
      <c r="X29" s="72">
        <f>IF(RES_hh_emih_in!X29=0,0,RES_hh_emih_in!X29/RES_summary!X$21)</f>
        <v>0.87827268507745659</v>
      </c>
      <c r="Y29" s="72">
        <f>IF(RES_hh_emih_in!Y29=0,0,RES_hh_emih_in!Y29/RES_summary!Y$21)</f>
        <v>0.91213488453512959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1.0847188243077008</v>
      </c>
      <c r="D30" s="72">
        <f>IF(RES_hh_emih_in!D30=0,0,RES_hh_emih_in!D30/RES_summary!D$21)</f>
        <v>1.0205765863927272</v>
      </c>
      <c r="E30" s="72">
        <f>IF(RES_hh_emih_in!E30=0,0,RES_hh_emih_in!E30/RES_summary!E$21)</f>
        <v>1.0508436588841503</v>
      </c>
      <c r="F30" s="72">
        <f>IF(RES_hh_emih_in!F30=0,0,RES_hh_emih_in!F30/RES_summary!F$21)</f>
        <v>1.0749761672106779</v>
      </c>
      <c r="G30" s="72">
        <f>IF(RES_hh_emih_in!G30=0,0,RES_hh_emih_in!G30/RES_summary!G$21)</f>
        <v>0.98922052536872951</v>
      </c>
      <c r="H30" s="72">
        <f>IF(RES_hh_emih_in!H30=0,0,RES_hh_emih_in!H30/RES_summary!H$21)</f>
        <v>0.98454332781457632</v>
      </c>
      <c r="I30" s="72">
        <f>IF(RES_hh_emih_in!I30=0,0,RES_hh_emih_in!I30/RES_summary!I$21)</f>
        <v>0.95750228643629887</v>
      </c>
      <c r="J30" s="72">
        <f>IF(RES_hh_emih_in!J30=0,0,RES_hh_emih_in!J30/RES_summary!J$21)</f>
        <v>0.94129429785723828</v>
      </c>
      <c r="K30" s="72">
        <f>IF(RES_hh_emih_in!K30=0,0,RES_hh_emih_in!K30/RES_summary!K$21)</f>
        <v>0.89570827584903423</v>
      </c>
      <c r="L30" s="72">
        <f>IF(RES_hh_emih_in!L30=0,0,RES_hh_emih_in!L30/RES_summary!L$21)</f>
        <v>0.93014874101963108</v>
      </c>
      <c r="M30" s="72">
        <f>IF(RES_hh_emih_in!M30=0,0,RES_hh_emih_in!M30/RES_summary!M$21)</f>
        <v>0.90520497687071177</v>
      </c>
      <c r="N30" s="72">
        <f>IF(RES_hh_emih_in!N30=0,0,RES_hh_emih_in!N30/RES_summary!N$21)</f>
        <v>0.88629821428767652</v>
      </c>
      <c r="O30" s="72">
        <f>IF(RES_hh_emih_in!O30=0,0,RES_hh_emih_in!O30/RES_summary!O$21)</f>
        <v>0.8813007648626352</v>
      </c>
      <c r="P30" s="72">
        <f>IF(RES_hh_emih_in!P30=0,0,RES_hh_emih_in!P30/RES_summary!P$21)</f>
        <v>0.88094700486274213</v>
      </c>
      <c r="Q30" s="72">
        <f>IF(RES_hh_emih_in!Q30=0,0,RES_hh_emih_in!Q30/RES_summary!Q$21)</f>
        <v>0.87786244474408737</v>
      </c>
      <c r="R30" s="72">
        <f>IF(RES_hh_emih_in!R30=0,0,RES_hh_emih_in!R30/RES_summary!R$21)</f>
        <v>0.86708618286641559</v>
      </c>
      <c r="S30" s="72">
        <f>IF(RES_hh_emih_in!S30=0,0,RES_hh_emih_in!S30/RES_summary!S$21)</f>
        <v>0.87957137282471476</v>
      </c>
      <c r="T30" s="72">
        <f>IF(RES_hh_emih_in!T30=0,0,RES_hh_emih_in!T30/RES_summary!T$21)</f>
        <v>0.88405717395401573</v>
      </c>
      <c r="U30" s="72">
        <f>IF(RES_hh_emih_in!U30=0,0,RES_hh_emih_in!U30/RES_summary!U$21)</f>
        <v>0.87118972874120315</v>
      </c>
      <c r="V30" s="72">
        <f>IF(RES_hh_emih_in!V30=0,0,RES_hh_emih_in!V30/RES_summary!V$21)</f>
        <v>0.86814926597650866</v>
      </c>
      <c r="W30" s="72">
        <f>IF(RES_hh_emih_in!W30=0,0,RES_hh_emih_in!W30/RES_summary!W$21)</f>
        <v>0.86439763757786114</v>
      </c>
      <c r="X30" s="72">
        <f>IF(RES_hh_emih_in!X30=0,0,RES_hh_emih_in!X30/RES_summary!X$21)</f>
        <v>0.82078256415869055</v>
      </c>
      <c r="Y30" s="72">
        <f>IF(RES_hh_emih_in!Y30=0,0,RES_hh_emih_in!Y30/RES_summary!Y$21)</f>
        <v>0.73785231034548748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282.97208437017389</v>
      </c>
      <c r="C3" s="19">
        <f t="shared" ref="C3:V3" si="0">SUM(C4,C9,C12)</f>
        <v>295.77796084810001</v>
      </c>
      <c r="D3" s="19">
        <f t="shared" si="0"/>
        <v>307.55989623114027</v>
      </c>
      <c r="E3" s="19">
        <f t="shared" si="0"/>
        <v>319.71920155079027</v>
      </c>
      <c r="F3" s="19">
        <f t="shared" si="0"/>
        <v>326.22796503894335</v>
      </c>
      <c r="G3" s="19">
        <f t="shared" si="0"/>
        <v>337.0340481112288</v>
      </c>
      <c r="H3" s="19">
        <f t="shared" si="0"/>
        <v>347.41653809552508</v>
      </c>
      <c r="I3" s="19">
        <f t="shared" si="0"/>
        <v>361.54792990470355</v>
      </c>
      <c r="J3" s="19">
        <f t="shared" si="0"/>
        <v>376.45795166265975</v>
      </c>
      <c r="K3" s="19">
        <f t="shared" si="0"/>
        <v>387.07453807842876</v>
      </c>
      <c r="L3" s="19">
        <f t="shared" si="0"/>
        <v>390.42830529315665</v>
      </c>
      <c r="M3" s="19">
        <f t="shared" si="0"/>
        <v>385.20578227690032</v>
      </c>
      <c r="N3" s="19">
        <f t="shared" si="0"/>
        <v>383.88158987234124</v>
      </c>
      <c r="O3" s="19">
        <f t="shared" si="0"/>
        <v>382.18419694600186</v>
      </c>
      <c r="P3" s="19">
        <f t="shared" si="0"/>
        <v>379.43574378618973</v>
      </c>
      <c r="Q3" s="19">
        <f t="shared" si="0"/>
        <v>385.68575453982265</v>
      </c>
      <c r="R3" s="19">
        <f t="shared" si="0"/>
        <v>385.36809636545331</v>
      </c>
      <c r="S3" s="19">
        <f t="shared" si="0"/>
        <v>382.9911230579213</v>
      </c>
      <c r="T3" s="19">
        <f t="shared" si="0"/>
        <v>380.52232460945362</v>
      </c>
      <c r="U3" s="19">
        <f t="shared" si="0"/>
        <v>378.25869387962393</v>
      </c>
      <c r="V3" s="19">
        <f t="shared" si="0"/>
        <v>388.87453089702586</v>
      </c>
      <c r="W3" s="19">
        <f t="shared" ref="W3:Y3" si="1">SUM(W4,W9,W12)</f>
        <v>399.59775316468341</v>
      </c>
      <c r="X3" s="19">
        <f t="shared" si="1"/>
        <v>385.21350019056086</v>
      </c>
      <c r="Y3" s="19">
        <f t="shared" si="1"/>
        <v>386.31081524132475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160.82111716339409</v>
      </c>
      <c r="C4" s="22">
        <f t="shared" ref="C4:V4" si="2">SUM(C5:C8)</f>
        <v>161.52407767189356</v>
      </c>
      <c r="D4" s="22">
        <f t="shared" si="2"/>
        <v>162.62528028525281</v>
      </c>
      <c r="E4" s="22">
        <f t="shared" si="2"/>
        <v>163.86357648883998</v>
      </c>
      <c r="F4" s="22">
        <f t="shared" si="2"/>
        <v>163.3376100590136</v>
      </c>
      <c r="G4" s="22">
        <f t="shared" si="2"/>
        <v>163.9609535324951</v>
      </c>
      <c r="H4" s="22">
        <f t="shared" si="2"/>
        <v>164.19135527439539</v>
      </c>
      <c r="I4" s="22">
        <f t="shared" si="2"/>
        <v>166.41655928052123</v>
      </c>
      <c r="J4" s="22">
        <f t="shared" si="2"/>
        <v>168.77991581116038</v>
      </c>
      <c r="K4" s="22">
        <f t="shared" si="2"/>
        <v>168.03593075289345</v>
      </c>
      <c r="L4" s="22">
        <f t="shared" si="2"/>
        <v>167.18044257623265</v>
      </c>
      <c r="M4" s="22">
        <f t="shared" si="2"/>
        <v>161.12488923061676</v>
      </c>
      <c r="N4" s="22">
        <f t="shared" si="2"/>
        <v>157.66998589614786</v>
      </c>
      <c r="O4" s="22">
        <f t="shared" si="2"/>
        <v>153.42296232156559</v>
      </c>
      <c r="P4" s="22">
        <f t="shared" si="2"/>
        <v>149.84483504545472</v>
      </c>
      <c r="Q4" s="22">
        <f t="shared" si="2"/>
        <v>146.82358144955521</v>
      </c>
      <c r="R4" s="22">
        <f t="shared" si="2"/>
        <v>144.89146611571417</v>
      </c>
      <c r="S4" s="22">
        <f t="shared" si="2"/>
        <v>142.56443108513858</v>
      </c>
      <c r="T4" s="22">
        <f t="shared" si="2"/>
        <v>140.63516254024856</v>
      </c>
      <c r="U4" s="22">
        <f t="shared" si="2"/>
        <v>138.22690795663078</v>
      </c>
      <c r="V4" s="22">
        <f t="shared" si="2"/>
        <v>136.45211746186197</v>
      </c>
      <c r="W4" s="22">
        <f t="shared" ref="W4:Y4" si="3">SUM(W5:W8)</f>
        <v>134.98453104378598</v>
      </c>
      <c r="X4" s="22">
        <f t="shared" si="3"/>
        <v>130.71818176553464</v>
      </c>
      <c r="Y4" s="22">
        <f t="shared" si="3"/>
        <v>131.2253405053826</v>
      </c>
      <c r="DA4" s="57"/>
    </row>
    <row r="5" spans="1:105" ht="12" customHeight="1" x14ac:dyDescent="0.25">
      <c r="A5" s="28" t="s">
        <v>32</v>
      </c>
      <c r="B5" s="29">
        <f>B18*B70/11630</f>
        <v>84.537467020209746</v>
      </c>
      <c r="C5" s="29">
        <f t="shared" ref="C5:V5" si="4">C18*C70/11630</f>
        <v>83.922156194970441</v>
      </c>
      <c r="D5" s="29">
        <f t="shared" si="4"/>
        <v>83.254143048997321</v>
      </c>
      <c r="E5" s="29">
        <f t="shared" si="4"/>
        <v>82.372221347255973</v>
      </c>
      <c r="F5" s="29">
        <f t="shared" si="4"/>
        <v>80.880333866765426</v>
      </c>
      <c r="G5" s="29">
        <f t="shared" si="4"/>
        <v>79.94579746278562</v>
      </c>
      <c r="H5" s="29">
        <f t="shared" si="4"/>
        <v>78.08984635436579</v>
      </c>
      <c r="I5" s="29">
        <f t="shared" si="4"/>
        <v>77.631838042572525</v>
      </c>
      <c r="J5" s="29">
        <f t="shared" si="4"/>
        <v>78.325852717585391</v>
      </c>
      <c r="K5" s="29">
        <f t="shared" si="4"/>
        <v>78.071055990379776</v>
      </c>
      <c r="L5" s="29">
        <f t="shared" si="4"/>
        <v>76.446591995457624</v>
      </c>
      <c r="M5" s="29">
        <f t="shared" si="4"/>
        <v>73.689195377369487</v>
      </c>
      <c r="N5" s="29">
        <f t="shared" si="4"/>
        <v>71.504424216140677</v>
      </c>
      <c r="O5" s="29">
        <f t="shared" si="4"/>
        <v>69.008848704444929</v>
      </c>
      <c r="P5" s="29">
        <f t="shared" si="4"/>
        <v>67.417014442572167</v>
      </c>
      <c r="Q5" s="29">
        <f t="shared" si="4"/>
        <v>65.797502773982515</v>
      </c>
      <c r="R5" s="29">
        <f t="shared" si="4"/>
        <v>64.42018016214783</v>
      </c>
      <c r="S5" s="29">
        <f t="shared" si="4"/>
        <v>62.91279504172207</v>
      </c>
      <c r="T5" s="29">
        <f t="shared" si="4"/>
        <v>62.12834419103018</v>
      </c>
      <c r="U5" s="29">
        <f t="shared" si="4"/>
        <v>61.864457373860724</v>
      </c>
      <c r="V5" s="29">
        <f t="shared" si="4"/>
        <v>61.398772725503285</v>
      </c>
      <c r="W5" s="29">
        <f t="shared" ref="W5:Y5" si="5">W18*W70/11630</f>
        <v>60.672279642211777</v>
      </c>
      <c r="X5" s="29">
        <f t="shared" si="5"/>
        <v>60.130191469147</v>
      </c>
      <c r="Y5" s="29">
        <f t="shared" si="5"/>
        <v>60.638941700581668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32.03296414891787</v>
      </c>
      <c r="C6" s="29">
        <f t="shared" ref="C6:V6" si="6">C19*C71/11630</f>
        <v>31.969187638246805</v>
      </c>
      <c r="D6" s="29">
        <f t="shared" si="6"/>
        <v>32.398541810037514</v>
      </c>
      <c r="E6" s="29">
        <f t="shared" si="6"/>
        <v>32.960031537259354</v>
      </c>
      <c r="F6" s="29">
        <f t="shared" si="6"/>
        <v>33.072532355000916</v>
      </c>
      <c r="G6" s="29">
        <f t="shared" si="6"/>
        <v>33.315386117788471</v>
      </c>
      <c r="H6" s="29">
        <f t="shared" si="6"/>
        <v>33.618091951107772</v>
      </c>
      <c r="I6" s="29">
        <f t="shared" si="6"/>
        <v>33.895139390435766</v>
      </c>
      <c r="J6" s="29">
        <f t="shared" si="6"/>
        <v>34.087720116734872</v>
      </c>
      <c r="K6" s="29">
        <f t="shared" si="6"/>
        <v>33.874483227079757</v>
      </c>
      <c r="L6" s="29">
        <f t="shared" si="6"/>
        <v>33.411604375230816</v>
      </c>
      <c r="M6" s="29">
        <f t="shared" si="6"/>
        <v>32.36331346344393</v>
      </c>
      <c r="N6" s="29">
        <f t="shared" si="6"/>
        <v>31.493934129536612</v>
      </c>
      <c r="O6" s="29">
        <f t="shared" si="6"/>
        <v>30.286886191424095</v>
      </c>
      <c r="P6" s="29">
        <f t="shared" si="6"/>
        <v>29.150520451457087</v>
      </c>
      <c r="Q6" s="29">
        <f t="shared" si="6"/>
        <v>28.48414455109258</v>
      </c>
      <c r="R6" s="29">
        <f t="shared" si="6"/>
        <v>28.08037461997721</v>
      </c>
      <c r="S6" s="29">
        <f t="shared" si="6"/>
        <v>27.893123181207788</v>
      </c>
      <c r="T6" s="29">
        <f t="shared" si="6"/>
        <v>27.178048217412023</v>
      </c>
      <c r="U6" s="29">
        <f t="shared" si="6"/>
        <v>26.689176583817662</v>
      </c>
      <c r="V6" s="29">
        <f t="shared" si="6"/>
        <v>26.14922382096676</v>
      </c>
      <c r="W6" s="29">
        <f t="shared" ref="W6:Y6" si="7">W19*W71/11630</f>
        <v>25.531187989987295</v>
      </c>
      <c r="X6" s="29">
        <f t="shared" si="7"/>
        <v>24.987036638472954</v>
      </c>
      <c r="Y6" s="29">
        <f t="shared" si="7"/>
        <v>25.160875572914918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30.460707056641496</v>
      </c>
      <c r="C7" s="29">
        <f t="shared" ref="C7:V7" si="8">C20*C72/11630</f>
        <v>31.076973184155815</v>
      </c>
      <c r="D7" s="29">
        <f t="shared" si="8"/>
        <v>31.638638309839781</v>
      </c>
      <c r="E7" s="29">
        <f t="shared" si="8"/>
        <v>32.427399626171351</v>
      </c>
      <c r="F7" s="29">
        <f t="shared" si="8"/>
        <v>32.634154558876382</v>
      </c>
      <c r="G7" s="29">
        <f t="shared" si="8"/>
        <v>33.220823522101774</v>
      </c>
      <c r="H7" s="29">
        <f t="shared" si="8"/>
        <v>34.222112993492971</v>
      </c>
      <c r="I7" s="29">
        <f t="shared" si="8"/>
        <v>35.180904378049291</v>
      </c>
      <c r="J7" s="29">
        <f t="shared" si="8"/>
        <v>35.473907530275881</v>
      </c>
      <c r="K7" s="29">
        <f t="shared" si="8"/>
        <v>35.067308302813117</v>
      </c>
      <c r="L7" s="29">
        <f t="shared" si="8"/>
        <v>35.144851493385211</v>
      </c>
      <c r="M7" s="29">
        <f t="shared" si="8"/>
        <v>33.160042482081074</v>
      </c>
      <c r="N7" s="29">
        <f t="shared" si="8"/>
        <v>32.593201875327928</v>
      </c>
      <c r="O7" s="29">
        <f t="shared" si="8"/>
        <v>32.158289282375137</v>
      </c>
      <c r="P7" s="29">
        <f t="shared" si="8"/>
        <v>31.471666907052725</v>
      </c>
      <c r="Q7" s="29">
        <f t="shared" si="8"/>
        <v>30.335651249091899</v>
      </c>
      <c r="R7" s="29">
        <f t="shared" si="8"/>
        <v>30.129116243608053</v>
      </c>
      <c r="S7" s="29">
        <f t="shared" si="8"/>
        <v>29.082431032354719</v>
      </c>
      <c r="T7" s="29">
        <f t="shared" si="8"/>
        <v>28.385936232333531</v>
      </c>
      <c r="U7" s="29">
        <f t="shared" si="8"/>
        <v>26.73779072719497</v>
      </c>
      <c r="V7" s="29">
        <f t="shared" si="8"/>
        <v>25.224494812558174</v>
      </c>
      <c r="W7" s="29">
        <f t="shared" ref="W7:Y7" si="9">W20*W72/11630</f>
        <v>24.054533263894744</v>
      </c>
      <c r="X7" s="29">
        <f t="shared" si="9"/>
        <v>22.166292102401677</v>
      </c>
      <c r="Y7" s="29">
        <f t="shared" si="9"/>
        <v>22.118916935795806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13.789978937624994</v>
      </c>
      <c r="C8" s="29">
        <f t="shared" ref="C8:V8" si="10">C21*C73/11630</f>
        <v>14.555760654520506</v>
      </c>
      <c r="D8" s="29">
        <f t="shared" si="10"/>
        <v>15.333957116378192</v>
      </c>
      <c r="E8" s="29">
        <f t="shared" si="10"/>
        <v>16.103923978153283</v>
      </c>
      <c r="F8" s="29">
        <f t="shared" si="10"/>
        <v>16.750589278370871</v>
      </c>
      <c r="G8" s="29">
        <f t="shared" si="10"/>
        <v>17.478946429819235</v>
      </c>
      <c r="H8" s="29">
        <f t="shared" si="10"/>
        <v>18.261303975428859</v>
      </c>
      <c r="I8" s="29">
        <f t="shared" si="10"/>
        <v>19.708677469463641</v>
      </c>
      <c r="J8" s="29">
        <f t="shared" si="10"/>
        <v>20.892435446564239</v>
      </c>
      <c r="K8" s="29">
        <f t="shared" si="10"/>
        <v>21.023083232620792</v>
      </c>
      <c r="L8" s="29">
        <f t="shared" si="10"/>
        <v>22.177394712159003</v>
      </c>
      <c r="M8" s="29">
        <f t="shared" si="10"/>
        <v>21.912337907722289</v>
      </c>
      <c r="N8" s="29">
        <f t="shared" si="10"/>
        <v>22.078425675142658</v>
      </c>
      <c r="O8" s="29">
        <f t="shared" si="10"/>
        <v>21.968938143321417</v>
      </c>
      <c r="P8" s="29">
        <f t="shared" si="10"/>
        <v>21.805633244372739</v>
      </c>
      <c r="Q8" s="29">
        <f t="shared" si="10"/>
        <v>22.206282875388204</v>
      </c>
      <c r="R8" s="29">
        <f t="shared" si="10"/>
        <v>22.261795089981085</v>
      </c>
      <c r="S8" s="29">
        <f t="shared" si="10"/>
        <v>22.676081829854002</v>
      </c>
      <c r="T8" s="29">
        <f t="shared" si="10"/>
        <v>22.942833899472806</v>
      </c>
      <c r="U8" s="29">
        <f t="shared" si="10"/>
        <v>22.935483271757406</v>
      </c>
      <c r="V8" s="29">
        <f t="shared" si="10"/>
        <v>23.679626102833755</v>
      </c>
      <c r="W8" s="29">
        <f t="shared" ref="W8:Y8" si="11">W21*W73/11630</f>
        <v>24.726530147692145</v>
      </c>
      <c r="X8" s="29">
        <f t="shared" si="11"/>
        <v>23.434661555513014</v>
      </c>
      <c r="Y8" s="29">
        <f t="shared" si="11"/>
        <v>23.306606296090212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49.859504422701676</v>
      </c>
      <c r="C9" s="22">
        <f t="shared" ref="C9:V9" si="12">SUM(C10:C11)</f>
        <v>58.618898825835217</v>
      </c>
      <c r="D9" s="22">
        <f t="shared" si="12"/>
        <v>66.392201549010892</v>
      </c>
      <c r="E9" s="22">
        <f t="shared" si="12"/>
        <v>74.872329054476452</v>
      </c>
      <c r="F9" s="22">
        <f t="shared" si="12"/>
        <v>80.596432187307869</v>
      </c>
      <c r="G9" s="22">
        <f t="shared" si="12"/>
        <v>88.020518857384317</v>
      </c>
      <c r="H9" s="22">
        <f t="shared" si="12"/>
        <v>95.650038843505726</v>
      </c>
      <c r="I9" s="22">
        <f t="shared" si="12"/>
        <v>103.34511872074302</v>
      </c>
      <c r="J9" s="22">
        <f t="shared" si="12"/>
        <v>111.66637013231315</v>
      </c>
      <c r="K9" s="22">
        <f t="shared" si="12"/>
        <v>119.60017284240644</v>
      </c>
      <c r="L9" s="22">
        <f t="shared" si="12"/>
        <v>123.47107972304914</v>
      </c>
      <c r="M9" s="22">
        <f t="shared" si="12"/>
        <v>126.70693164997513</v>
      </c>
      <c r="N9" s="22">
        <f t="shared" si="12"/>
        <v>130.70296196888651</v>
      </c>
      <c r="O9" s="22">
        <f t="shared" si="12"/>
        <v>134.89999661608078</v>
      </c>
      <c r="P9" s="22">
        <f t="shared" si="12"/>
        <v>139.13943589329375</v>
      </c>
      <c r="Q9" s="22">
        <f t="shared" si="12"/>
        <v>149.7141068371061</v>
      </c>
      <c r="R9" s="22">
        <f t="shared" si="12"/>
        <v>152.25208361998122</v>
      </c>
      <c r="S9" s="22">
        <f t="shared" si="12"/>
        <v>154.07206623233182</v>
      </c>
      <c r="T9" s="22">
        <f t="shared" si="12"/>
        <v>156.31881471380959</v>
      </c>
      <c r="U9" s="22">
        <f t="shared" si="12"/>
        <v>158.73751607697722</v>
      </c>
      <c r="V9" s="22">
        <f t="shared" si="12"/>
        <v>169.27294037192129</v>
      </c>
      <c r="W9" s="22">
        <f t="shared" ref="W9:Y9" si="13">SUM(W10:W11)</f>
        <v>179.65467279317437</v>
      </c>
      <c r="X9" s="22">
        <f t="shared" si="13"/>
        <v>174.6111435900948</v>
      </c>
      <c r="Y9" s="22">
        <f t="shared" si="13"/>
        <v>177.21105518372059</v>
      </c>
      <c r="DA9" s="57"/>
    </row>
    <row r="10" spans="1:105" ht="12" customHeight="1" x14ac:dyDescent="0.25">
      <c r="A10" s="28" t="s">
        <v>28</v>
      </c>
      <c r="B10" s="29">
        <f>B23*B75/11630</f>
        <v>40.636568693599052</v>
      </c>
      <c r="C10" s="29">
        <f t="shared" ref="C10:V10" si="14">C23*C75/11630</f>
        <v>48.65569825368722</v>
      </c>
      <c r="D10" s="29">
        <f t="shared" si="14"/>
        <v>55.32711530245021</v>
      </c>
      <c r="E10" s="29">
        <f t="shared" si="14"/>
        <v>62.250803320652722</v>
      </c>
      <c r="F10" s="29">
        <f t="shared" si="14"/>
        <v>66.511699903453831</v>
      </c>
      <c r="G10" s="29">
        <f t="shared" si="14"/>
        <v>71.814281950051438</v>
      </c>
      <c r="H10" s="29">
        <f t="shared" si="14"/>
        <v>78.02279424147433</v>
      </c>
      <c r="I10" s="29">
        <f t="shared" si="14"/>
        <v>83.786311582076081</v>
      </c>
      <c r="J10" s="29">
        <f t="shared" si="14"/>
        <v>90.127881904502786</v>
      </c>
      <c r="K10" s="29">
        <f t="shared" si="14"/>
        <v>96.076051033122937</v>
      </c>
      <c r="L10" s="29">
        <f t="shared" si="14"/>
        <v>98.743904701480147</v>
      </c>
      <c r="M10" s="29">
        <f t="shared" si="14"/>
        <v>100.66670304906394</v>
      </c>
      <c r="N10" s="29">
        <f t="shared" si="14"/>
        <v>103.50656523176792</v>
      </c>
      <c r="O10" s="29">
        <f t="shared" si="14"/>
        <v>106.36933891750429</v>
      </c>
      <c r="P10" s="29">
        <f t="shared" si="14"/>
        <v>108.5686460165623</v>
      </c>
      <c r="Q10" s="29">
        <f t="shared" si="14"/>
        <v>115.6088190657875</v>
      </c>
      <c r="R10" s="29">
        <f t="shared" si="14"/>
        <v>115.72660561110774</v>
      </c>
      <c r="S10" s="29">
        <f t="shared" si="14"/>
        <v>115.31097001503973</v>
      </c>
      <c r="T10" s="29">
        <f t="shared" si="14"/>
        <v>115.40643270145513</v>
      </c>
      <c r="U10" s="29">
        <f t="shared" si="14"/>
        <v>115.31008451891378</v>
      </c>
      <c r="V10" s="29">
        <f t="shared" si="14"/>
        <v>121.18611768257065</v>
      </c>
      <c r="W10" s="29">
        <f t="shared" ref="W10:Y10" si="15">W23*W75/11630</f>
        <v>127.37318968799831</v>
      </c>
      <c r="X10" s="29">
        <f t="shared" si="15"/>
        <v>122.70812603290429</v>
      </c>
      <c r="Y10" s="29">
        <f t="shared" si="15"/>
        <v>123.68611518881093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9.2229357291026197</v>
      </c>
      <c r="C11" s="29">
        <f t="shared" ref="C11:V11" si="16">C24*C76/11630</f>
        <v>9.9632005721479988</v>
      </c>
      <c r="D11" s="29">
        <f t="shared" si="16"/>
        <v>11.065086246560682</v>
      </c>
      <c r="E11" s="29">
        <f t="shared" si="16"/>
        <v>12.621525733823731</v>
      </c>
      <c r="F11" s="29">
        <f t="shared" si="16"/>
        <v>14.084732283854034</v>
      </c>
      <c r="G11" s="29">
        <f t="shared" si="16"/>
        <v>16.206236907332883</v>
      </c>
      <c r="H11" s="29">
        <f t="shared" si="16"/>
        <v>17.6272446020314</v>
      </c>
      <c r="I11" s="29">
        <f t="shared" si="16"/>
        <v>19.558807138666932</v>
      </c>
      <c r="J11" s="29">
        <f t="shared" si="16"/>
        <v>21.538488227810369</v>
      </c>
      <c r="K11" s="29">
        <f t="shared" si="16"/>
        <v>23.524121809283503</v>
      </c>
      <c r="L11" s="29">
        <f t="shared" si="16"/>
        <v>24.727175021569</v>
      </c>
      <c r="M11" s="29">
        <f t="shared" si="16"/>
        <v>26.040228600911188</v>
      </c>
      <c r="N11" s="29">
        <f t="shared" si="16"/>
        <v>27.196396737118601</v>
      </c>
      <c r="O11" s="29">
        <f t="shared" si="16"/>
        <v>28.530657698576483</v>
      </c>
      <c r="P11" s="29">
        <f t="shared" si="16"/>
        <v>30.570789876731467</v>
      </c>
      <c r="Q11" s="29">
        <f t="shared" si="16"/>
        <v>34.105287771318594</v>
      </c>
      <c r="R11" s="29">
        <f t="shared" si="16"/>
        <v>36.525478008873485</v>
      </c>
      <c r="S11" s="29">
        <f t="shared" si="16"/>
        <v>38.761096217292085</v>
      </c>
      <c r="T11" s="29">
        <f t="shared" si="16"/>
        <v>40.912382012354456</v>
      </c>
      <c r="U11" s="29">
        <f t="shared" si="16"/>
        <v>43.427431558063425</v>
      </c>
      <c r="V11" s="29">
        <f t="shared" si="16"/>
        <v>48.08682268935064</v>
      </c>
      <c r="W11" s="29">
        <f t="shared" ref="W11:Y11" si="17">W24*W76/11630</f>
        <v>52.281483105176058</v>
      </c>
      <c r="X11" s="29">
        <f t="shared" si="17"/>
        <v>51.903017557190516</v>
      </c>
      <c r="Y11" s="29">
        <f t="shared" si="17"/>
        <v>53.524939994909673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72.291462784078135</v>
      </c>
      <c r="C12" s="22">
        <f t="shared" ref="C12:V12" si="18">SUM(C13:C14)</f>
        <v>75.634984350371226</v>
      </c>
      <c r="D12" s="22">
        <f t="shared" si="18"/>
        <v>78.542414396876538</v>
      </c>
      <c r="E12" s="22">
        <f t="shared" si="18"/>
        <v>80.983296007473811</v>
      </c>
      <c r="F12" s="22">
        <f t="shared" si="18"/>
        <v>82.293922792621913</v>
      </c>
      <c r="G12" s="22">
        <f t="shared" si="18"/>
        <v>85.052575721349385</v>
      </c>
      <c r="H12" s="22">
        <f t="shared" si="18"/>
        <v>87.575143977623981</v>
      </c>
      <c r="I12" s="22">
        <f t="shared" si="18"/>
        <v>91.786251903439251</v>
      </c>
      <c r="J12" s="22">
        <f t="shared" si="18"/>
        <v>96.01166571918624</v>
      </c>
      <c r="K12" s="22">
        <f t="shared" si="18"/>
        <v>99.438434483128873</v>
      </c>
      <c r="L12" s="22">
        <f t="shared" si="18"/>
        <v>99.776782993874889</v>
      </c>
      <c r="M12" s="22">
        <f t="shared" si="18"/>
        <v>97.373961396308459</v>
      </c>
      <c r="N12" s="22">
        <f t="shared" si="18"/>
        <v>95.508642007306918</v>
      </c>
      <c r="O12" s="22">
        <f t="shared" si="18"/>
        <v>93.861238008355485</v>
      </c>
      <c r="P12" s="22">
        <f t="shared" si="18"/>
        <v>90.451472847441266</v>
      </c>
      <c r="Q12" s="22">
        <f t="shared" si="18"/>
        <v>89.14806625316136</v>
      </c>
      <c r="R12" s="22">
        <f t="shared" si="18"/>
        <v>88.224546629757896</v>
      </c>
      <c r="S12" s="22">
        <f t="shared" si="18"/>
        <v>86.354625740450899</v>
      </c>
      <c r="T12" s="22">
        <f t="shared" si="18"/>
        <v>83.568347355395488</v>
      </c>
      <c r="U12" s="22">
        <f t="shared" si="18"/>
        <v>81.294269846015936</v>
      </c>
      <c r="V12" s="22">
        <f t="shared" si="18"/>
        <v>83.149473063242638</v>
      </c>
      <c r="W12" s="22">
        <f t="shared" ref="W12:Y12" si="19">SUM(W13:W14)</f>
        <v>84.958549327723063</v>
      </c>
      <c r="X12" s="22">
        <f t="shared" si="19"/>
        <v>79.884174834931457</v>
      </c>
      <c r="Y12" s="22">
        <f t="shared" si="19"/>
        <v>77.874419552221596</v>
      </c>
      <c r="DA12" s="57"/>
    </row>
    <row r="13" spans="1:105" ht="12" customHeight="1" x14ac:dyDescent="0.25">
      <c r="A13" s="30" t="s">
        <v>44</v>
      </c>
      <c r="B13" s="31">
        <f>B26*B78/11630</f>
        <v>54.976392924287353</v>
      </c>
      <c r="C13" s="31">
        <f t="shared" ref="C13:V13" si="20">C26*C78/11630</f>
        <v>56.6097629506326</v>
      </c>
      <c r="D13" s="31">
        <f t="shared" si="20"/>
        <v>58.001116104469304</v>
      </c>
      <c r="E13" s="31">
        <f t="shared" si="20"/>
        <v>59.146684913247839</v>
      </c>
      <c r="F13" s="31">
        <f t="shared" si="20"/>
        <v>59.731863807250626</v>
      </c>
      <c r="G13" s="31">
        <f t="shared" si="20"/>
        <v>61.28359356531368</v>
      </c>
      <c r="H13" s="31">
        <f t="shared" si="20"/>
        <v>62.283576773110788</v>
      </c>
      <c r="I13" s="31">
        <f t="shared" si="20"/>
        <v>64.201315518076186</v>
      </c>
      <c r="J13" s="31">
        <f t="shared" si="20"/>
        <v>66.1294572284054</v>
      </c>
      <c r="K13" s="31">
        <f t="shared" si="20"/>
        <v>66.912057836860441</v>
      </c>
      <c r="L13" s="31">
        <f t="shared" si="20"/>
        <v>65.828711275672688</v>
      </c>
      <c r="M13" s="31">
        <f t="shared" si="20"/>
        <v>62.615468317360097</v>
      </c>
      <c r="N13" s="31">
        <f t="shared" si="20"/>
        <v>59.633690779021286</v>
      </c>
      <c r="O13" s="31">
        <f t="shared" si="20"/>
        <v>57.434132103225707</v>
      </c>
      <c r="P13" s="31">
        <f t="shared" si="20"/>
        <v>54.4379846710412</v>
      </c>
      <c r="Q13" s="31">
        <f t="shared" si="20"/>
        <v>51.997021748206521</v>
      </c>
      <c r="R13" s="31">
        <f t="shared" si="20"/>
        <v>50.230444565734757</v>
      </c>
      <c r="S13" s="31">
        <f t="shared" si="20"/>
        <v>47.995204172849824</v>
      </c>
      <c r="T13" s="31">
        <f t="shared" si="20"/>
        <v>44.968209806228209</v>
      </c>
      <c r="U13" s="31">
        <f t="shared" si="20"/>
        <v>42.219734405519183</v>
      </c>
      <c r="V13" s="31">
        <f t="shared" si="20"/>
        <v>41.767225798395998</v>
      </c>
      <c r="W13" s="31">
        <f t="shared" ref="W13:Y13" si="21">W26*W78/11630</f>
        <v>41.600572539837586</v>
      </c>
      <c r="X13" s="31">
        <f t="shared" si="21"/>
        <v>38.050951764890833</v>
      </c>
      <c r="Y13" s="31">
        <f t="shared" si="21"/>
        <v>35.965530696781819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17.315069859790789</v>
      </c>
      <c r="C14" s="33">
        <f t="shared" ref="C14:V14" si="22">C27*C79/11630</f>
        <v>19.02522139973863</v>
      </c>
      <c r="D14" s="33">
        <f t="shared" si="22"/>
        <v>20.541298292407234</v>
      </c>
      <c r="E14" s="33">
        <f t="shared" si="22"/>
        <v>21.836611094225969</v>
      </c>
      <c r="F14" s="33">
        <f t="shared" si="22"/>
        <v>22.562058985371287</v>
      </c>
      <c r="G14" s="33">
        <f t="shared" si="22"/>
        <v>23.768982156035701</v>
      </c>
      <c r="H14" s="33">
        <f t="shared" si="22"/>
        <v>25.2915672045132</v>
      </c>
      <c r="I14" s="33">
        <f t="shared" si="22"/>
        <v>27.584936385363072</v>
      </c>
      <c r="J14" s="33">
        <f t="shared" si="22"/>
        <v>29.88220849078084</v>
      </c>
      <c r="K14" s="33">
        <f t="shared" si="22"/>
        <v>32.526376646268432</v>
      </c>
      <c r="L14" s="33">
        <f t="shared" si="22"/>
        <v>33.948071718202193</v>
      </c>
      <c r="M14" s="33">
        <f t="shared" si="22"/>
        <v>34.758493078948355</v>
      </c>
      <c r="N14" s="33">
        <f t="shared" si="22"/>
        <v>35.874951228285632</v>
      </c>
      <c r="O14" s="33">
        <f t="shared" si="22"/>
        <v>36.427105905129771</v>
      </c>
      <c r="P14" s="33">
        <f t="shared" si="22"/>
        <v>36.013488176400067</v>
      </c>
      <c r="Q14" s="33">
        <f t="shared" si="22"/>
        <v>37.151044504954839</v>
      </c>
      <c r="R14" s="33">
        <f t="shared" si="22"/>
        <v>37.994102064023139</v>
      </c>
      <c r="S14" s="33">
        <f t="shared" si="22"/>
        <v>38.359421567601068</v>
      </c>
      <c r="T14" s="33">
        <f t="shared" si="22"/>
        <v>38.600137549167279</v>
      </c>
      <c r="U14" s="33">
        <f t="shared" si="22"/>
        <v>39.074535440496753</v>
      </c>
      <c r="V14" s="33">
        <f t="shared" si="22"/>
        <v>41.38224726484664</v>
      </c>
      <c r="W14" s="33">
        <f t="shared" ref="W14:Y14" si="23">W27*W79/11630</f>
        <v>43.357976787885477</v>
      </c>
      <c r="X14" s="33">
        <f t="shared" si="23"/>
        <v>41.833223070040617</v>
      </c>
      <c r="Y14" s="33">
        <f t="shared" si="23"/>
        <v>41.908888855439777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9565.2241958815448</v>
      </c>
      <c r="C16" s="19">
        <f t="shared" ref="C16:Q16" si="24">SUM(C17,C22,C25)</f>
        <v>10224.612085323124</v>
      </c>
      <c r="D16" s="19">
        <f t="shared" si="24"/>
        <v>10824.383173162791</v>
      </c>
      <c r="E16" s="19">
        <f t="shared" si="24"/>
        <v>11360.313987387115</v>
      </c>
      <c r="F16" s="19">
        <f t="shared" si="24"/>
        <v>11661.6796431353</v>
      </c>
      <c r="G16" s="19">
        <f t="shared" si="24"/>
        <v>12196.472677892139</v>
      </c>
      <c r="H16" s="19">
        <f t="shared" si="24"/>
        <v>12815.995034939911</v>
      </c>
      <c r="I16" s="19">
        <f t="shared" si="24"/>
        <v>13734.774244269402</v>
      </c>
      <c r="J16" s="19">
        <f t="shared" si="24"/>
        <v>14679.912067504785</v>
      </c>
      <c r="K16" s="19">
        <f t="shared" si="24"/>
        <v>15693.116775554416</v>
      </c>
      <c r="L16" s="19">
        <f t="shared" si="24"/>
        <v>16255.543640137361</v>
      </c>
      <c r="M16" s="19">
        <f t="shared" si="24"/>
        <v>16393.819017603746</v>
      </c>
      <c r="N16" s="19">
        <f t="shared" si="24"/>
        <v>16733.407328808651</v>
      </c>
      <c r="O16" s="19">
        <f t="shared" si="24"/>
        <v>16888.496405708625</v>
      </c>
      <c r="P16" s="19">
        <f t="shared" si="24"/>
        <v>16689.698965942363</v>
      </c>
      <c r="Q16" s="19">
        <f t="shared" si="24"/>
        <v>17037.122748158137</v>
      </c>
      <c r="R16" s="19">
        <f t="shared" ref="R16" si="25">SUM(R17,R22,R25)</f>
        <v>17229.537971927733</v>
      </c>
      <c r="S16" s="19">
        <f t="shared" ref="S16" si="26">SUM(S17,S22,S25)</f>
        <v>17063.989723212697</v>
      </c>
      <c r="T16" s="19">
        <f t="shared" ref="T16" si="27">SUM(T17,T22,T25)</f>
        <v>17200.381220386498</v>
      </c>
      <c r="U16" s="19">
        <f t="shared" ref="U16" si="28">SUM(U17,U22,U25)</f>
        <v>17308.337801275087</v>
      </c>
      <c r="V16" s="19">
        <f t="shared" ref="V16:W16" si="29">SUM(V17,V22,V25)</f>
        <v>17470.297379734337</v>
      </c>
      <c r="W16" s="19">
        <f t="shared" si="29"/>
        <v>17373.748480244478</v>
      </c>
      <c r="X16" s="19">
        <f t="shared" ref="X16:Y16" si="30">SUM(X17,X22,X25)</f>
        <v>17305.664297996078</v>
      </c>
      <c r="Y16" s="19">
        <f t="shared" si="30"/>
        <v>17637.464182545413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2412.3241404283608</v>
      </c>
      <c r="C17" s="22">
        <f t="shared" ref="C17:Q17" si="31">SUM(C18:C21)</f>
        <v>2476.9123029100665</v>
      </c>
      <c r="D17" s="22">
        <f t="shared" si="31"/>
        <v>2543.4499716130636</v>
      </c>
      <c r="E17" s="22">
        <f t="shared" si="31"/>
        <v>2604.8729282774107</v>
      </c>
      <c r="F17" s="22">
        <f t="shared" si="31"/>
        <v>2646.0008648300286</v>
      </c>
      <c r="G17" s="22">
        <f t="shared" si="31"/>
        <v>2714.9217642315043</v>
      </c>
      <c r="H17" s="22">
        <f t="shared" si="31"/>
        <v>2795.3844441897345</v>
      </c>
      <c r="I17" s="22">
        <f t="shared" si="31"/>
        <v>2896.6600118960218</v>
      </c>
      <c r="J17" s="22">
        <f t="shared" si="31"/>
        <v>2974.9945826778994</v>
      </c>
      <c r="K17" s="22">
        <f t="shared" si="31"/>
        <v>2994.6415963518075</v>
      </c>
      <c r="L17" s="22">
        <f t="shared" si="31"/>
        <v>3047.8326734266634</v>
      </c>
      <c r="M17" s="22">
        <f t="shared" si="31"/>
        <v>2959.0412741761374</v>
      </c>
      <c r="N17" s="22">
        <f t="shared" si="31"/>
        <v>2930.1395860021421</v>
      </c>
      <c r="O17" s="22">
        <f t="shared" si="31"/>
        <v>2880.8729470616026</v>
      </c>
      <c r="P17" s="22">
        <f t="shared" si="31"/>
        <v>2827.3878353418859</v>
      </c>
      <c r="Q17" s="22">
        <f t="shared" si="31"/>
        <v>2744.9941185089274</v>
      </c>
      <c r="R17" s="22">
        <f t="shared" ref="R17" si="32">SUM(R18:R21)</f>
        <v>2697.1042265002848</v>
      </c>
      <c r="S17" s="22">
        <f t="shared" ref="S17" si="33">SUM(S18:S21)</f>
        <v>2613.0084764886719</v>
      </c>
      <c r="T17" s="22">
        <f t="shared" ref="T17" si="34">SUM(T18:T21)</f>
        <v>2570.5528528250015</v>
      </c>
      <c r="U17" s="22">
        <f t="shared" ref="U17" si="35">SUM(U18:U21)</f>
        <v>2484.0080202821505</v>
      </c>
      <c r="V17" s="22">
        <f t="shared" ref="V17:W17" si="36">SUM(V18:V21)</f>
        <v>2412.9530416962921</v>
      </c>
      <c r="W17" s="22">
        <f t="shared" si="36"/>
        <v>2343.2893105693188</v>
      </c>
      <c r="X17" s="22">
        <f t="shared" ref="X17:Y17" si="37">SUM(X18:X21)</f>
        <v>2258.9599276441368</v>
      </c>
      <c r="Y17" s="22">
        <f t="shared" si="37"/>
        <v>2280.4223538378287</v>
      </c>
      <c r="DA17" s="57"/>
    </row>
    <row r="18" spans="1:105" ht="12" customHeight="1" x14ac:dyDescent="0.25">
      <c r="A18" s="28" t="s">
        <v>32</v>
      </c>
      <c r="B18" s="29">
        <f>B31*B83/1000000</f>
        <v>112.23410290468495</v>
      </c>
      <c r="C18" s="29">
        <f t="shared" ref="C18:Q18" si="38">C31*C83/1000000</f>
        <v>111.41720051912176</v>
      </c>
      <c r="D18" s="29">
        <f t="shared" si="38"/>
        <v>110.53032918491319</v>
      </c>
      <c r="E18" s="29">
        <f t="shared" si="38"/>
        <v>109.35946738225886</v>
      </c>
      <c r="F18" s="29">
        <f t="shared" si="38"/>
        <v>107.37879941443863</v>
      </c>
      <c r="G18" s="29">
        <f t="shared" si="38"/>
        <v>106.13808498769377</v>
      </c>
      <c r="H18" s="29">
        <f t="shared" si="38"/>
        <v>103.67407683804504</v>
      </c>
      <c r="I18" s="29">
        <f t="shared" si="38"/>
        <v>103.06601329168024</v>
      </c>
      <c r="J18" s="29">
        <f t="shared" si="38"/>
        <v>103.98740492072132</v>
      </c>
      <c r="K18" s="29">
        <f t="shared" si="38"/>
        <v>103.64913027033307</v>
      </c>
      <c r="L18" s="29">
        <f t="shared" si="38"/>
        <v>101.49245033186904</v>
      </c>
      <c r="M18" s="29">
        <f t="shared" si="38"/>
        <v>97.831660072923214</v>
      </c>
      <c r="N18" s="29">
        <f t="shared" si="38"/>
        <v>94.93110201298137</v>
      </c>
      <c r="O18" s="29">
        <f t="shared" si="38"/>
        <v>91.617912149850966</v>
      </c>
      <c r="P18" s="29">
        <f t="shared" si="38"/>
        <v>89.504552279351003</v>
      </c>
      <c r="Q18" s="29">
        <f t="shared" si="38"/>
        <v>87.354447175960829</v>
      </c>
      <c r="R18" s="29">
        <f t="shared" ref="R18:V18" si="39">R31*R83/1000000</f>
        <v>85.525878457280754</v>
      </c>
      <c r="S18" s="29">
        <f t="shared" si="39"/>
        <v>83.524635426395875</v>
      </c>
      <c r="T18" s="29">
        <f t="shared" si="39"/>
        <v>82.483178418000151</v>
      </c>
      <c r="U18" s="29">
        <f t="shared" si="39"/>
        <v>82.132835531735196</v>
      </c>
      <c r="V18" s="29">
        <f t="shared" si="39"/>
        <v>81.514580684657915</v>
      </c>
      <c r="W18" s="29">
        <f t="shared" ref="W18:Y18" si="40">W31*W83/1000000</f>
        <v>80.550069890288029</v>
      </c>
      <c r="X18" s="29">
        <f t="shared" si="40"/>
        <v>79.830379770111847</v>
      </c>
      <c r="Y18" s="29">
        <f t="shared" si="40"/>
        <v>80.505809586502849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845.94647928923587</v>
      </c>
      <c r="C19" s="29">
        <f t="shared" ref="C19:Q19" si="41">C32*C84/1000000</f>
        <v>860.04381178741505</v>
      </c>
      <c r="D19" s="29">
        <f t="shared" si="41"/>
        <v>872.78758706394194</v>
      </c>
      <c r="E19" s="29">
        <f t="shared" si="41"/>
        <v>883.09147761123768</v>
      </c>
      <c r="F19" s="29">
        <f t="shared" si="41"/>
        <v>886.25916350160549</v>
      </c>
      <c r="G19" s="29">
        <f t="shared" si="41"/>
        <v>898.13179765481016</v>
      </c>
      <c r="H19" s="29">
        <f t="shared" si="41"/>
        <v>904.78363903365118</v>
      </c>
      <c r="I19" s="29">
        <f t="shared" si="41"/>
        <v>912.87818113656783</v>
      </c>
      <c r="J19" s="29">
        <f t="shared" si="41"/>
        <v>922.40524107086344</v>
      </c>
      <c r="K19" s="29">
        <f t="shared" si="41"/>
        <v>921.16281625036004</v>
      </c>
      <c r="L19" s="29">
        <f t="shared" si="41"/>
        <v>912.10283726632815</v>
      </c>
      <c r="M19" s="29">
        <f t="shared" si="41"/>
        <v>888.05749560111428</v>
      </c>
      <c r="N19" s="29">
        <f t="shared" si="41"/>
        <v>869.40659645896631</v>
      </c>
      <c r="O19" s="29">
        <f t="shared" si="41"/>
        <v>841.58765050526495</v>
      </c>
      <c r="P19" s="29">
        <f t="shared" si="41"/>
        <v>815.69652672920165</v>
      </c>
      <c r="Q19" s="29">
        <f t="shared" si="41"/>
        <v>789.46203692953986</v>
      </c>
      <c r="R19" s="29">
        <f t="shared" ref="R19:V19" si="42">R32*R84/1000000</f>
        <v>771.84901419234768</v>
      </c>
      <c r="S19" s="29">
        <f t="shared" si="42"/>
        <v>756.44288289623933</v>
      </c>
      <c r="T19" s="29">
        <f t="shared" si="42"/>
        <v>739.59154229089359</v>
      </c>
      <c r="U19" s="29">
        <f t="shared" si="42"/>
        <v>728.59413313540961</v>
      </c>
      <c r="V19" s="29">
        <f t="shared" si="42"/>
        <v>714.23032315936314</v>
      </c>
      <c r="W19" s="29">
        <f t="shared" ref="W19:Y19" si="43">W32*W84/1000000</f>
        <v>698.92072860610108</v>
      </c>
      <c r="X19" s="29">
        <f t="shared" si="43"/>
        <v>684.66676964113913</v>
      </c>
      <c r="Y19" s="29">
        <f t="shared" si="43"/>
        <v>689.75393879955163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1126.3600951923529</v>
      </c>
      <c r="C20" s="29">
        <f t="shared" ref="C20:Q20" si="45">C33*C85/1000000</f>
        <v>1159.7362125425386</v>
      </c>
      <c r="D20" s="29">
        <f t="shared" si="45"/>
        <v>1195.7444944963577</v>
      </c>
      <c r="E20" s="29">
        <f t="shared" si="45"/>
        <v>1229.9791037281066</v>
      </c>
      <c r="F20" s="29">
        <f t="shared" si="45"/>
        <v>1254.9631173919302</v>
      </c>
      <c r="G20" s="29">
        <f t="shared" si="45"/>
        <v>1296.4541053973144</v>
      </c>
      <c r="H20" s="29">
        <f t="shared" si="45"/>
        <v>1354.8125073130702</v>
      </c>
      <c r="I20" s="29">
        <f t="shared" si="45"/>
        <v>1414.3302730101368</v>
      </c>
      <c r="J20" s="29">
        <f t="shared" si="45"/>
        <v>1452.4655218400305</v>
      </c>
      <c r="K20" s="29">
        <f t="shared" si="45"/>
        <v>1467.7268835173941</v>
      </c>
      <c r="L20" s="29">
        <f t="shared" si="45"/>
        <v>1503.4667208800049</v>
      </c>
      <c r="M20" s="29">
        <f t="shared" si="45"/>
        <v>1444.0544586309534</v>
      </c>
      <c r="N20" s="29">
        <f t="shared" si="45"/>
        <v>1434.5726132173434</v>
      </c>
      <c r="O20" s="29">
        <f t="shared" si="45"/>
        <v>1417.4525545451997</v>
      </c>
      <c r="P20" s="29">
        <f t="shared" si="45"/>
        <v>1392.1328786344943</v>
      </c>
      <c r="Q20" s="29">
        <f t="shared" si="45"/>
        <v>1334.3840114236507</v>
      </c>
      <c r="R20" s="29">
        <f t="shared" ref="R20:V20" si="46">R33*R85/1000000</f>
        <v>1304.9680084476406</v>
      </c>
      <c r="S20" s="29">
        <f t="shared" si="46"/>
        <v>1238.966070268599</v>
      </c>
      <c r="T20" s="29">
        <f t="shared" si="46"/>
        <v>1211.5954631753903</v>
      </c>
      <c r="U20" s="29">
        <f t="shared" si="46"/>
        <v>1141.3583487124745</v>
      </c>
      <c r="V20" s="29">
        <f t="shared" si="46"/>
        <v>1087.2901933179505</v>
      </c>
      <c r="W20" s="29">
        <f t="shared" ref="W20:Y20" si="47">W33*W85/1000000</f>
        <v>1038.430376793583</v>
      </c>
      <c r="X20" s="29">
        <f t="shared" si="47"/>
        <v>977.71095395584439</v>
      </c>
      <c r="Y20" s="29">
        <f t="shared" si="47"/>
        <v>986.33886965489489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327.78346304208702</v>
      </c>
      <c r="C21" s="29">
        <f t="shared" ref="C21:Q21" si="49">C34*C86/1000000</f>
        <v>345.71507806099078</v>
      </c>
      <c r="D21" s="29">
        <f t="shared" si="49"/>
        <v>364.38756086785082</v>
      </c>
      <c r="E21" s="29">
        <f t="shared" si="49"/>
        <v>382.44287955580734</v>
      </c>
      <c r="F21" s="29">
        <f t="shared" si="49"/>
        <v>397.39978452205435</v>
      </c>
      <c r="G21" s="29">
        <f t="shared" si="49"/>
        <v>414.19777619168576</v>
      </c>
      <c r="H21" s="29">
        <f t="shared" si="49"/>
        <v>432.11422100496799</v>
      </c>
      <c r="I21" s="29">
        <f t="shared" si="49"/>
        <v>466.38554445763702</v>
      </c>
      <c r="J21" s="29">
        <f t="shared" si="49"/>
        <v>496.13641484628465</v>
      </c>
      <c r="K21" s="29">
        <f t="shared" si="49"/>
        <v>502.10276631371994</v>
      </c>
      <c r="L21" s="29">
        <f t="shared" si="49"/>
        <v>530.7706649484611</v>
      </c>
      <c r="M21" s="29">
        <f t="shared" si="49"/>
        <v>529.0976598711469</v>
      </c>
      <c r="N21" s="29">
        <f t="shared" si="49"/>
        <v>531.22927431285109</v>
      </c>
      <c r="O21" s="29">
        <f t="shared" si="49"/>
        <v>530.21482986128717</v>
      </c>
      <c r="P21" s="29">
        <f t="shared" si="49"/>
        <v>530.05387769883851</v>
      </c>
      <c r="Q21" s="29">
        <f t="shared" si="49"/>
        <v>533.79362297977605</v>
      </c>
      <c r="R21" s="29">
        <f t="shared" ref="R21:V21" si="50">R34*R86/1000000</f>
        <v>534.7613254030158</v>
      </c>
      <c r="S21" s="29">
        <f t="shared" si="50"/>
        <v>534.07488789743786</v>
      </c>
      <c r="T21" s="29">
        <f t="shared" si="50"/>
        <v>536.88266894071717</v>
      </c>
      <c r="U21" s="29">
        <f t="shared" si="50"/>
        <v>531.92270290253134</v>
      </c>
      <c r="V21" s="29">
        <f t="shared" si="50"/>
        <v>529.91794453432055</v>
      </c>
      <c r="W21" s="29">
        <f t="shared" ref="W21:Y21" si="51">W34*W86/1000000</f>
        <v>525.38813527934678</v>
      </c>
      <c r="X21" s="29">
        <f t="shared" si="51"/>
        <v>516.75182427704158</v>
      </c>
      <c r="Y21" s="29">
        <f t="shared" si="51"/>
        <v>523.82373579687919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452.82853346617662</v>
      </c>
      <c r="C22" s="22">
        <f t="shared" ref="C22:Q22" si="52">SUM(C23:C24)</f>
        <v>518.18212106386341</v>
      </c>
      <c r="D22" s="22">
        <f t="shared" si="52"/>
        <v>579.78797118496016</v>
      </c>
      <c r="E22" s="22">
        <f t="shared" si="52"/>
        <v>650.46917283994355</v>
      </c>
      <c r="F22" s="22">
        <f t="shared" si="52"/>
        <v>699.93537905240942</v>
      </c>
      <c r="G22" s="22">
        <f t="shared" si="52"/>
        <v>767.88831149399596</v>
      </c>
      <c r="H22" s="22">
        <f t="shared" si="52"/>
        <v>830.5452743021749</v>
      </c>
      <c r="I22" s="22">
        <f t="shared" si="52"/>
        <v>898.69902149515951</v>
      </c>
      <c r="J22" s="22">
        <f t="shared" si="52"/>
        <v>974.62106206889462</v>
      </c>
      <c r="K22" s="22">
        <f t="shared" si="52"/>
        <v>1050.9601280937986</v>
      </c>
      <c r="L22" s="22">
        <f t="shared" si="52"/>
        <v>1089.3484345260085</v>
      </c>
      <c r="M22" s="22">
        <f t="shared" si="52"/>
        <v>1120.7720632710775</v>
      </c>
      <c r="N22" s="22">
        <f t="shared" si="52"/>
        <v>1158.9671242803836</v>
      </c>
      <c r="O22" s="22">
        <f t="shared" si="52"/>
        <v>1200.4521190447801</v>
      </c>
      <c r="P22" s="22">
        <f t="shared" si="52"/>
        <v>1247.6416151556805</v>
      </c>
      <c r="Q22" s="22">
        <f t="shared" si="52"/>
        <v>1345.8400483722801</v>
      </c>
      <c r="R22" s="22">
        <f t="shared" ref="R22" si="53">SUM(R23:R24)</f>
        <v>1377.9471034314038</v>
      </c>
      <c r="S22" s="22">
        <f t="shared" ref="S22" si="54">SUM(S23:S24)</f>
        <v>1396.7029161940402</v>
      </c>
      <c r="T22" s="22">
        <f t="shared" ref="T22" si="55">SUM(T23:T24)</f>
        <v>1444.3631786737101</v>
      </c>
      <c r="U22" s="22">
        <f t="shared" ref="U22" si="56">SUM(U23:U24)</f>
        <v>1490.959877472822</v>
      </c>
      <c r="V22" s="22">
        <f t="shared" ref="V22:W22" si="57">SUM(V23:V24)</f>
        <v>1543.5002310193154</v>
      </c>
      <c r="W22" s="22">
        <f t="shared" si="57"/>
        <v>1573.6587149357279</v>
      </c>
      <c r="X22" s="22">
        <f t="shared" ref="X22:Y22" si="58">SUM(X23:X24)</f>
        <v>1599.2906643954852</v>
      </c>
      <c r="Y22" s="22">
        <f t="shared" si="58"/>
        <v>1662.7825526920249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296.72278385372056</v>
      </c>
      <c r="C23" s="29">
        <f t="shared" ref="C23:Q23" si="60">C36*C88/1000000</f>
        <v>352.84345654704816</v>
      </c>
      <c r="D23" s="29">
        <f t="shared" si="60"/>
        <v>399.39540023248458</v>
      </c>
      <c r="E23" s="29">
        <f t="shared" si="60"/>
        <v>448.06826784144408</v>
      </c>
      <c r="F23" s="29">
        <f t="shared" si="60"/>
        <v>477.6702971634258</v>
      </c>
      <c r="G23" s="29">
        <f t="shared" si="60"/>
        <v>515.70982148554401</v>
      </c>
      <c r="H23" s="29">
        <f t="shared" si="60"/>
        <v>560.1800515005724</v>
      </c>
      <c r="I23" s="29">
        <f t="shared" si="60"/>
        <v>602.55681913960814</v>
      </c>
      <c r="J23" s="29">
        <f t="shared" si="60"/>
        <v>651.5455368408725</v>
      </c>
      <c r="K23" s="29">
        <f t="shared" si="60"/>
        <v>700.37003974977188</v>
      </c>
      <c r="L23" s="29">
        <f t="shared" si="60"/>
        <v>724.13880998929801</v>
      </c>
      <c r="M23" s="29">
        <f t="shared" si="60"/>
        <v>738.0278466620955</v>
      </c>
      <c r="N23" s="29">
        <f t="shared" si="60"/>
        <v>760.31121722585908</v>
      </c>
      <c r="O23" s="29">
        <f t="shared" si="60"/>
        <v>783.74978548692104</v>
      </c>
      <c r="P23" s="29">
        <f t="shared" si="60"/>
        <v>803.76044475864956</v>
      </c>
      <c r="Q23" s="29">
        <f t="shared" si="60"/>
        <v>853.14190758349991</v>
      </c>
      <c r="R23" s="29">
        <f t="shared" ref="R23:V23" si="61">R36*R88/1000000</f>
        <v>851.66953910986808</v>
      </c>
      <c r="S23" s="29">
        <f t="shared" si="61"/>
        <v>842.62740510249319</v>
      </c>
      <c r="T23" s="29">
        <f t="shared" si="61"/>
        <v>852.61908369609932</v>
      </c>
      <c r="U23" s="29">
        <f t="shared" si="61"/>
        <v>858.18111423804135</v>
      </c>
      <c r="V23" s="29">
        <f t="shared" si="61"/>
        <v>868.26410834635817</v>
      </c>
      <c r="W23" s="29">
        <f t="shared" ref="W23:Y23" si="62">W36*W88/1000000</f>
        <v>868.92926119497236</v>
      </c>
      <c r="X23" s="29">
        <f t="shared" si="62"/>
        <v>872.68838891876237</v>
      </c>
      <c r="Y23" s="29">
        <f t="shared" si="62"/>
        <v>898.74578278169656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156.10574961245604</v>
      </c>
      <c r="C24" s="29">
        <f t="shared" ref="C24:Q24" si="64">C37*C89/1000000</f>
        <v>165.33866451681519</v>
      </c>
      <c r="D24" s="29">
        <f t="shared" si="64"/>
        <v>180.39257095247555</v>
      </c>
      <c r="E24" s="29">
        <f t="shared" si="64"/>
        <v>202.4009049984995</v>
      </c>
      <c r="F24" s="29">
        <f t="shared" si="64"/>
        <v>222.26508188898356</v>
      </c>
      <c r="G24" s="29">
        <f t="shared" si="64"/>
        <v>252.17849000845192</v>
      </c>
      <c r="H24" s="29">
        <f t="shared" si="64"/>
        <v>270.3652228016025</v>
      </c>
      <c r="I24" s="29">
        <f t="shared" si="64"/>
        <v>296.14220235555143</v>
      </c>
      <c r="J24" s="29">
        <f t="shared" si="64"/>
        <v>323.07552522802212</v>
      </c>
      <c r="K24" s="29">
        <f t="shared" si="64"/>
        <v>350.59008834402681</v>
      </c>
      <c r="L24" s="29">
        <f t="shared" si="64"/>
        <v>365.20962453671041</v>
      </c>
      <c r="M24" s="29">
        <f t="shared" si="64"/>
        <v>382.74421660898196</v>
      </c>
      <c r="N24" s="29">
        <f t="shared" si="64"/>
        <v>398.65590705452445</v>
      </c>
      <c r="O24" s="29">
        <f t="shared" si="64"/>
        <v>416.70233355785911</v>
      </c>
      <c r="P24" s="29">
        <f t="shared" si="64"/>
        <v>443.88117039703093</v>
      </c>
      <c r="Q24" s="29">
        <f t="shared" si="64"/>
        <v>492.69814078878022</v>
      </c>
      <c r="R24" s="29">
        <f t="shared" ref="R24:V24" si="65">R37*R89/1000000</f>
        <v>526.27756432153558</v>
      </c>
      <c r="S24" s="29">
        <f t="shared" si="65"/>
        <v>554.07551109154701</v>
      </c>
      <c r="T24" s="29">
        <f t="shared" si="65"/>
        <v>591.74409497761064</v>
      </c>
      <c r="U24" s="29">
        <f t="shared" si="65"/>
        <v>632.77876323478051</v>
      </c>
      <c r="V24" s="29">
        <f t="shared" si="65"/>
        <v>675.23612267295721</v>
      </c>
      <c r="W24" s="29">
        <f t="shared" ref="W24:Y24" si="66">W37*W89/1000000</f>
        <v>704.72945374075539</v>
      </c>
      <c r="X24" s="29">
        <f t="shared" si="66"/>
        <v>726.60227547672298</v>
      </c>
      <c r="Y24" s="29">
        <f t="shared" si="66"/>
        <v>764.0367699103283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6700.0715219870071</v>
      </c>
      <c r="C25" s="22">
        <f t="shared" ref="C25:Q25" si="67">SUM(C26:C27)</f>
        <v>7229.517661349194</v>
      </c>
      <c r="D25" s="22">
        <f t="shared" si="67"/>
        <v>7701.1452303647675</v>
      </c>
      <c r="E25" s="22">
        <f t="shared" si="67"/>
        <v>8104.97188626976</v>
      </c>
      <c r="F25" s="22">
        <f t="shared" si="67"/>
        <v>8315.7433992528622</v>
      </c>
      <c r="G25" s="22">
        <f t="shared" si="67"/>
        <v>8713.6626021666398</v>
      </c>
      <c r="H25" s="22">
        <f t="shared" si="67"/>
        <v>9190.0653164480009</v>
      </c>
      <c r="I25" s="22">
        <f t="shared" si="67"/>
        <v>9939.41521087822</v>
      </c>
      <c r="J25" s="22">
        <f t="shared" si="67"/>
        <v>10730.296422757992</v>
      </c>
      <c r="K25" s="22">
        <f t="shared" si="67"/>
        <v>11647.515051108809</v>
      </c>
      <c r="L25" s="22">
        <f t="shared" si="67"/>
        <v>12118.362532184688</v>
      </c>
      <c r="M25" s="22">
        <f t="shared" si="67"/>
        <v>12314.00568015653</v>
      </c>
      <c r="N25" s="22">
        <f t="shared" si="67"/>
        <v>12644.300618526126</v>
      </c>
      <c r="O25" s="22">
        <f t="shared" si="67"/>
        <v>12807.171339602244</v>
      </c>
      <c r="P25" s="22">
        <f t="shared" si="67"/>
        <v>12614.669515444797</v>
      </c>
      <c r="Q25" s="22">
        <f t="shared" si="67"/>
        <v>12946.288581276929</v>
      </c>
      <c r="R25" s="22">
        <f t="shared" ref="R25" si="68">SUM(R26:R27)</f>
        <v>13154.486641996045</v>
      </c>
      <c r="S25" s="22">
        <f t="shared" ref="S25" si="69">SUM(S26:S27)</f>
        <v>13054.278330529985</v>
      </c>
      <c r="T25" s="22">
        <f t="shared" ref="T25" si="70">SUM(T26:T27)</f>
        <v>13185.465188887785</v>
      </c>
      <c r="U25" s="22">
        <f t="shared" ref="U25" si="71">SUM(U26:U27)</f>
        <v>13333.369903520113</v>
      </c>
      <c r="V25" s="22">
        <f t="shared" ref="V25:W25" si="72">SUM(V26:V27)</f>
        <v>13513.844107018731</v>
      </c>
      <c r="W25" s="22">
        <f t="shared" si="72"/>
        <v>13456.80045473943</v>
      </c>
      <c r="X25" s="22">
        <f t="shared" ref="X25:Y25" si="73">SUM(X26:X27)</f>
        <v>13447.413705956455</v>
      </c>
      <c r="Y25" s="22">
        <f t="shared" si="73"/>
        <v>13694.259276015558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1207.327686881968</v>
      </c>
      <c r="C26" s="31">
        <f t="shared" ref="C26:Q26" si="75">C39*C91/1000000</f>
        <v>1241.0893686091015</v>
      </c>
      <c r="D26" s="31">
        <f t="shared" si="75"/>
        <v>1270.3761988363917</v>
      </c>
      <c r="E26" s="31">
        <f t="shared" si="75"/>
        <v>1294.5092839190502</v>
      </c>
      <c r="F26" s="31">
        <f t="shared" si="75"/>
        <v>1304.8882891161481</v>
      </c>
      <c r="G26" s="31">
        <f t="shared" si="75"/>
        <v>1337.9394003136811</v>
      </c>
      <c r="H26" s="31">
        <f t="shared" si="75"/>
        <v>1356.8736021699863</v>
      </c>
      <c r="I26" s="31">
        <f t="shared" si="75"/>
        <v>1396.9600338736414</v>
      </c>
      <c r="J26" s="31">
        <f t="shared" si="75"/>
        <v>1441.608718884592</v>
      </c>
      <c r="K26" s="31">
        <f t="shared" si="75"/>
        <v>1465.178758473791</v>
      </c>
      <c r="L26" s="31">
        <f t="shared" si="75"/>
        <v>1443.1748142765996</v>
      </c>
      <c r="M26" s="31">
        <f t="shared" si="75"/>
        <v>1370.2672733144348</v>
      </c>
      <c r="N26" s="31">
        <f t="shared" si="75"/>
        <v>1305.5583426396183</v>
      </c>
      <c r="O26" s="31">
        <f t="shared" si="75"/>
        <v>1256.709675305168</v>
      </c>
      <c r="P26" s="31">
        <f t="shared" si="75"/>
        <v>1187.1223695416722</v>
      </c>
      <c r="Q26" s="31">
        <f t="shared" si="75"/>
        <v>1131.4143586295047</v>
      </c>
      <c r="R26" s="31">
        <f t="shared" ref="R26:V26" si="76">R39*R91/1000000</f>
        <v>1088.491206382075</v>
      </c>
      <c r="S26" s="31">
        <f t="shared" si="76"/>
        <v>1032.3249870173595</v>
      </c>
      <c r="T26" s="31">
        <f t="shared" si="76"/>
        <v>975.5553982000622</v>
      </c>
      <c r="U26" s="31">
        <f t="shared" si="76"/>
        <v>919.12194634311811</v>
      </c>
      <c r="V26" s="31">
        <f t="shared" si="76"/>
        <v>872.03993964279084</v>
      </c>
      <c r="W26" s="31">
        <f t="shared" ref="W26:Y26" si="77">W39*W91/1000000</f>
        <v>829.14249134082138</v>
      </c>
      <c r="X26" s="31">
        <f t="shared" si="77"/>
        <v>791.26140249201922</v>
      </c>
      <c r="Y26" s="31">
        <f t="shared" si="77"/>
        <v>764.46020862232069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5492.7438351050396</v>
      </c>
      <c r="C27" s="33">
        <f t="shared" ref="C27:Q27" si="79">C40*C92/1000000</f>
        <v>5988.4282927400927</v>
      </c>
      <c r="D27" s="33">
        <f t="shared" si="79"/>
        <v>6430.7690315283762</v>
      </c>
      <c r="E27" s="33">
        <f t="shared" si="79"/>
        <v>6810.4626023507099</v>
      </c>
      <c r="F27" s="33">
        <f t="shared" si="79"/>
        <v>7010.8551101367148</v>
      </c>
      <c r="G27" s="33">
        <f t="shared" si="79"/>
        <v>7375.7232018529594</v>
      </c>
      <c r="H27" s="33">
        <f t="shared" si="79"/>
        <v>7833.1917142780139</v>
      </c>
      <c r="I27" s="33">
        <f t="shared" si="79"/>
        <v>8542.4551770045782</v>
      </c>
      <c r="J27" s="33">
        <f t="shared" si="79"/>
        <v>9288.6877038734001</v>
      </c>
      <c r="K27" s="33">
        <f t="shared" si="79"/>
        <v>10182.336292635018</v>
      </c>
      <c r="L27" s="33">
        <f t="shared" si="79"/>
        <v>10675.187717908089</v>
      </c>
      <c r="M27" s="33">
        <f t="shared" si="79"/>
        <v>10943.738406842094</v>
      </c>
      <c r="N27" s="33">
        <f t="shared" si="79"/>
        <v>11338.742275886507</v>
      </c>
      <c r="O27" s="33">
        <f t="shared" si="79"/>
        <v>11550.461664297076</v>
      </c>
      <c r="P27" s="33">
        <f t="shared" si="79"/>
        <v>11427.547145903125</v>
      </c>
      <c r="Q27" s="33">
        <f t="shared" si="79"/>
        <v>11814.874222647424</v>
      </c>
      <c r="R27" s="33">
        <f t="shared" ref="R27:V27" si="80">R40*R92/1000000</f>
        <v>12065.99543561397</v>
      </c>
      <c r="S27" s="33">
        <f t="shared" si="80"/>
        <v>12021.953343512627</v>
      </c>
      <c r="T27" s="33">
        <f t="shared" si="80"/>
        <v>12209.909790687723</v>
      </c>
      <c r="U27" s="33">
        <f t="shared" si="80"/>
        <v>12414.247957176995</v>
      </c>
      <c r="V27" s="33">
        <f t="shared" si="80"/>
        <v>12641.80416737594</v>
      </c>
      <c r="W27" s="33">
        <f t="shared" ref="W27:Y27" si="81">W40*W92/1000000</f>
        <v>12627.657963398609</v>
      </c>
      <c r="X27" s="33">
        <f t="shared" si="81"/>
        <v>12656.152303464436</v>
      </c>
      <c r="Y27" s="33">
        <f t="shared" si="81"/>
        <v>12929.799067393238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2255851</v>
      </c>
      <c r="C31" s="34">
        <v>2262703</v>
      </c>
      <c r="D31" s="34">
        <v>2275243</v>
      </c>
      <c r="E31" s="34">
        <v>2284793</v>
      </c>
      <c r="F31" s="34">
        <v>2275948</v>
      </c>
      <c r="G31" s="34">
        <v>2292374</v>
      </c>
      <c r="H31" s="34">
        <v>2277056</v>
      </c>
      <c r="I31" s="34">
        <v>2322358</v>
      </c>
      <c r="J31" s="34">
        <v>2423748</v>
      </c>
      <c r="K31" s="34">
        <v>2492738</v>
      </c>
      <c r="L31" s="34">
        <v>2506863</v>
      </c>
      <c r="M31" s="34">
        <v>2471510</v>
      </c>
      <c r="N31" s="34">
        <v>2467248</v>
      </c>
      <c r="O31" s="34">
        <v>2454424</v>
      </c>
      <c r="P31" s="34">
        <v>2498169</v>
      </c>
      <c r="Q31" s="34">
        <v>2552857</v>
      </c>
      <c r="R31" s="34">
        <v>2627864</v>
      </c>
      <c r="S31" s="34">
        <v>2700279</v>
      </c>
      <c r="T31" s="34">
        <v>2822198</v>
      </c>
      <c r="U31" s="34">
        <v>2918879</v>
      </c>
      <c r="V31" s="34">
        <v>2995114</v>
      </c>
      <c r="W31" s="34">
        <v>3052514</v>
      </c>
      <c r="X31" s="34">
        <v>3108159</v>
      </c>
      <c r="Y31" s="34">
        <v>3258923</v>
      </c>
      <c r="DA31" s="58" t="s">
        <v>985</v>
      </c>
    </row>
    <row r="32" spans="1:105" ht="12" customHeight="1" x14ac:dyDescent="0.25">
      <c r="A32" s="28" t="s">
        <v>47</v>
      </c>
      <c r="B32" s="34">
        <v>1175875</v>
      </c>
      <c r="C32" s="34">
        <v>1209676</v>
      </c>
      <c r="D32" s="34">
        <v>1247949</v>
      </c>
      <c r="E32" s="34">
        <v>1286285</v>
      </c>
      <c r="F32" s="34">
        <v>1316091</v>
      </c>
      <c r="G32" s="34">
        <v>1368124</v>
      </c>
      <c r="H32" s="34">
        <v>1415145</v>
      </c>
      <c r="I32" s="34">
        <v>1473507</v>
      </c>
      <c r="J32" s="34">
        <v>1542825</v>
      </c>
      <c r="K32" s="34">
        <v>1596154</v>
      </c>
      <c r="L32" s="34">
        <v>1637794</v>
      </c>
      <c r="M32" s="34">
        <v>1644092</v>
      </c>
      <c r="N32" s="34">
        <v>1665564</v>
      </c>
      <c r="O32" s="34">
        <v>1667220</v>
      </c>
      <c r="P32" s="34">
        <v>1679267</v>
      </c>
      <c r="Q32" s="34">
        <v>1691464</v>
      </c>
      <c r="R32" s="34">
        <v>1720248</v>
      </c>
      <c r="S32" s="34">
        <v>1750181</v>
      </c>
      <c r="T32" s="34">
        <v>1772456</v>
      </c>
      <c r="U32" s="34">
        <v>1803161</v>
      </c>
      <c r="V32" s="34">
        <v>1831338</v>
      </c>
      <c r="W32" s="34">
        <v>1848511</v>
      </c>
      <c r="X32" s="34">
        <v>1864637</v>
      </c>
      <c r="Y32" s="34">
        <v>1937034</v>
      </c>
      <c r="DA32" s="58" t="s">
        <v>986</v>
      </c>
    </row>
    <row r="33" spans="1:105" ht="12" customHeight="1" x14ac:dyDescent="0.25">
      <c r="A33" s="28" t="s">
        <v>46</v>
      </c>
      <c r="B33" s="34">
        <v>772846</v>
      </c>
      <c r="C33" s="34">
        <v>798809</v>
      </c>
      <c r="D33" s="34">
        <v>827900</v>
      </c>
      <c r="E33" s="34">
        <v>857157</v>
      </c>
      <c r="F33" s="34">
        <v>880693</v>
      </c>
      <c r="G33" s="34">
        <v>916950</v>
      </c>
      <c r="H33" s="34">
        <v>966295</v>
      </c>
      <c r="I33" s="34">
        <v>1017384</v>
      </c>
      <c r="J33" s="34">
        <v>1053243</v>
      </c>
      <c r="K33" s="34">
        <v>1073564</v>
      </c>
      <c r="L33" s="34">
        <v>1112272</v>
      </c>
      <c r="M33" s="34">
        <v>1079094</v>
      </c>
      <c r="N33" s="34">
        <v>1094685</v>
      </c>
      <c r="O33" s="34">
        <v>1105178</v>
      </c>
      <c r="P33" s="34">
        <v>1119511</v>
      </c>
      <c r="Q33" s="34">
        <v>1108500</v>
      </c>
      <c r="R33" s="34">
        <v>1136278</v>
      </c>
      <c r="S33" s="34">
        <v>1128688</v>
      </c>
      <c r="T33" s="34">
        <v>1192478</v>
      </c>
      <c r="U33" s="34">
        <v>1200270</v>
      </c>
      <c r="V33" s="34">
        <v>1220319</v>
      </c>
      <c r="W33" s="34">
        <v>1234290</v>
      </c>
      <c r="X33" s="34">
        <v>1247990</v>
      </c>
      <c r="Y33" s="34">
        <v>1299472</v>
      </c>
      <c r="DA33" s="58" t="s">
        <v>987</v>
      </c>
    </row>
    <row r="34" spans="1:105" ht="12" customHeight="1" x14ac:dyDescent="0.25">
      <c r="A34" s="28" t="s">
        <v>45</v>
      </c>
      <c r="B34" s="34">
        <v>504174</v>
      </c>
      <c r="C34" s="34">
        <v>537681</v>
      </c>
      <c r="D34" s="34">
        <v>574062</v>
      </c>
      <c r="E34" s="34">
        <v>611241</v>
      </c>
      <c r="F34" s="34">
        <v>644616</v>
      </c>
      <c r="G34" s="34">
        <v>683332</v>
      </c>
      <c r="H34" s="34">
        <v>726212</v>
      </c>
      <c r="I34" s="34">
        <v>804012</v>
      </c>
      <c r="J34" s="34">
        <v>876092</v>
      </c>
      <c r="K34" s="34">
        <v>901593</v>
      </c>
      <c r="L34" s="34">
        <v>979615</v>
      </c>
      <c r="M34" s="34">
        <v>994260</v>
      </c>
      <c r="N34" s="34">
        <v>1020222</v>
      </c>
      <c r="O34" s="34">
        <v>1041583</v>
      </c>
      <c r="P34" s="34">
        <v>1067682</v>
      </c>
      <c r="Q34" s="34">
        <v>1105020</v>
      </c>
      <c r="R34" s="34">
        <v>1132761</v>
      </c>
      <c r="S34" s="34">
        <v>1157263</v>
      </c>
      <c r="T34" s="34">
        <v>1190671</v>
      </c>
      <c r="U34" s="34">
        <v>1202108</v>
      </c>
      <c r="V34" s="34">
        <v>1223126</v>
      </c>
      <c r="W34" s="34">
        <v>1237831</v>
      </c>
      <c r="X34" s="34">
        <v>1252200</v>
      </c>
      <c r="Y34" s="34">
        <v>1304508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792521.92786770477</v>
      </c>
      <c r="C36" s="34">
        <v>968365.05825771741</v>
      </c>
      <c r="D36" s="34">
        <v>1125041.9044711976</v>
      </c>
      <c r="E36" s="34">
        <v>1296110.0458951592</v>
      </c>
      <c r="F36" s="34">
        <v>1412569.2783530317</v>
      </c>
      <c r="G36" s="34">
        <v>1563189.8964052664</v>
      </c>
      <c r="H36" s="34">
        <v>1748832.113919324</v>
      </c>
      <c r="I36" s="34">
        <v>1947147.9356036012</v>
      </c>
      <c r="J36" s="34">
        <v>2191248.9840505659</v>
      </c>
      <c r="K36" s="34">
        <v>2484229.8190130629</v>
      </c>
      <c r="L36" s="34">
        <v>2687500.212083478</v>
      </c>
      <c r="M36" s="34">
        <v>2881745.4870233196</v>
      </c>
      <c r="N36" s="34">
        <v>3088949.7596189342</v>
      </c>
      <c r="O36" s="34">
        <v>3365530.7126547773</v>
      </c>
      <c r="P36" s="34">
        <v>3713102.504999632</v>
      </c>
      <c r="Q36" s="34">
        <v>4326026.2860540655</v>
      </c>
      <c r="R36" s="34">
        <v>4679717.8178347321</v>
      </c>
      <c r="S36" s="34">
        <v>5105261.3405655753</v>
      </c>
      <c r="T36" s="34">
        <v>5553775.4783938834</v>
      </c>
      <c r="U36" s="34">
        <v>5934634.5157066137</v>
      </c>
      <c r="V36" s="34">
        <v>6330738.7290459964</v>
      </c>
      <c r="W36" s="34">
        <v>6657383.0399829736</v>
      </c>
      <c r="X36" s="34">
        <v>6966740.9557677824</v>
      </c>
      <c r="Y36" s="34">
        <v>7479635.0416289242</v>
      </c>
      <c r="DA36" s="58" t="s">
        <v>989</v>
      </c>
    </row>
    <row r="37" spans="1:105" ht="12" customHeight="1" x14ac:dyDescent="0.25">
      <c r="A37" s="28" t="s">
        <v>27</v>
      </c>
      <c r="B37" s="34">
        <v>448995.23845785332</v>
      </c>
      <c r="C37" s="34">
        <v>483980.21261984913</v>
      </c>
      <c r="D37" s="34">
        <v>541770.11082824133</v>
      </c>
      <c r="E37" s="34">
        <v>627888.81924327486</v>
      </c>
      <c r="F37" s="34">
        <v>714226.20093788765</v>
      </c>
      <c r="G37" s="34">
        <v>846425.16646624915</v>
      </c>
      <c r="H37" s="34">
        <v>939126.57489669218</v>
      </c>
      <c r="I37" s="34">
        <v>1073812.863282226</v>
      </c>
      <c r="J37" s="34">
        <v>1228630.6261388541</v>
      </c>
      <c r="K37" s="34">
        <v>1397690.2596474374</v>
      </c>
      <c r="L37" s="34">
        <v>1539105.2158585796</v>
      </c>
      <c r="M37" s="34">
        <v>1699449.515864237</v>
      </c>
      <c r="N37" s="34">
        <v>1890512.0751252447</v>
      </c>
      <c r="O37" s="34">
        <v>2140630.1001510452</v>
      </c>
      <c r="P37" s="34">
        <v>2487775.2712605651</v>
      </c>
      <c r="Q37" s="34">
        <v>3009255.992435276</v>
      </c>
      <c r="R37" s="34">
        <v>3397315.7015957977</v>
      </c>
      <c r="S37" s="34">
        <v>3742731.607742561</v>
      </c>
      <c r="T37" s="34">
        <v>4141024.6552495807</v>
      </c>
      <c r="U37" s="34">
        <v>4526506.032575082</v>
      </c>
      <c r="V37" s="34">
        <v>4889278.3015009547</v>
      </c>
      <c r="W37" s="34">
        <v>5156088.6001488157</v>
      </c>
      <c r="X37" s="34">
        <v>5373055.5404147794</v>
      </c>
      <c r="Y37" s="34">
        <v>5717849.2816973496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17664252.127431743</v>
      </c>
      <c r="C39" s="35">
        <v>18333804.996290699</v>
      </c>
      <c r="D39" s="35">
        <v>19091219.538458373</v>
      </c>
      <c r="E39" s="35">
        <v>19870529.113667358</v>
      </c>
      <c r="F39" s="35">
        <v>20540580.305352703</v>
      </c>
      <c r="G39" s="35">
        <v>21608241.963023368</v>
      </c>
      <c r="H39" s="35">
        <v>22459961.863408297</v>
      </c>
      <c r="I39" s="35">
        <v>23720908.809240717</v>
      </c>
      <c r="J39" s="35">
        <v>25202308.04836091</v>
      </c>
      <c r="K39" s="35">
        <v>26652904.691910341</v>
      </c>
      <c r="L39" s="35">
        <v>27671526.534223218</v>
      </c>
      <c r="M39" s="35">
        <v>27820827.377822209</v>
      </c>
      <c r="N39" s="35">
        <v>28270689.490875006</v>
      </c>
      <c r="O39" s="35">
        <v>28606289.319258239</v>
      </c>
      <c r="P39" s="35">
        <v>28400706.803396389</v>
      </c>
      <c r="Q39" s="35">
        <v>29186742.916247234</v>
      </c>
      <c r="R39" s="35">
        <v>30472744.724941891</v>
      </c>
      <c r="S39" s="35">
        <v>31141098.124452334</v>
      </c>
      <c r="T39" s="35">
        <v>32311049.01316556</v>
      </c>
      <c r="U39" s="35">
        <v>33473762.4818714</v>
      </c>
      <c r="V39" s="35">
        <v>34627725.881149866</v>
      </c>
      <c r="W39" s="35">
        <v>35225357.93821089</v>
      </c>
      <c r="X39" s="35">
        <v>35799592.523390353</v>
      </c>
      <c r="Y39" s="35">
        <v>37584869.228229277</v>
      </c>
      <c r="DA39" s="59" t="s">
        <v>991</v>
      </c>
    </row>
    <row r="40" spans="1:105" ht="12" customHeight="1" x14ac:dyDescent="0.25">
      <c r="A40" s="32" t="s">
        <v>25</v>
      </c>
      <c r="B40" s="36">
        <v>618609.78698079509</v>
      </c>
      <c r="C40" s="36">
        <v>686907.21395070653</v>
      </c>
      <c r="D40" s="36">
        <v>751564.92339570553</v>
      </c>
      <c r="E40" s="36">
        <v>810379.49460934964</v>
      </c>
      <c r="F40" s="36">
        <v>846459.47308127023</v>
      </c>
      <c r="G40" s="36">
        <v>904060.717331419</v>
      </c>
      <c r="H40" s="36">
        <v>974389.48411825078</v>
      </c>
      <c r="I40" s="36">
        <v>1080309.0707012583</v>
      </c>
      <c r="J40" s="36">
        <v>1193345.1244535914</v>
      </c>
      <c r="K40" s="36">
        <v>1326748.5365231461</v>
      </c>
      <c r="L40" s="36">
        <v>1409661.9085283088</v>
      </c>
      <c r="M40" s="36">
        <v>1462616.5107547375</v>
      </c>
      <c r="N40" s="36">
        <v>1538120.4166661461</v>
      </c>
      <c r="O40" s="36">
        <v>1592680.1888048563</v>
      </c>
      <c r="P40" s="36">
        <v>1604616.2456860826</v>
      </c>
      <c r="Q40" s="36">
        <v>1700280.0610164308</v>
      </c>
      <c r="R40" s="36">
        <v>1778231.3518972835</v>
      </c>
      <c r="S40" s="36">
        <v>1825195.6286522581</v>
      </c>
      <c r="T40" s="36">
        <v>1897286.3419460889</v>
      </c>
      <c r="U40" s="36">
        <v>1966940.5917122299</v>
      </c>
      <c r="V40" s="36">
        <v>2037960.5421413388</v>
      </c>
      <c r="W40" s="36">
        <v>2066366.633332124</v>
      </c>
      <c r="X40" s="36">
        <v>2092568.6115184464</v>
      </c>
      <c r="Y40" s="36">
        <v>2181232.9011015706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125464.09687691368</v>
      </c>
      <c r="D44" s="37">
        <v>131915.04078276129</v>
      </c>
      <c r="E44" s="37">
        <v>129692.89214255987</v>
      </c>
      <c r="F44" s="37">
        <v>112070.6825223323</v>
      </c>
      <c r="G44" s="37">
        <v>138119.44369114051</v>
      </c>
      <c r="H44" s="37">
        <v>107158.20762239536</v>
      </c>
      <c r="I44" s="37">
        <v>168566.00649516797</v>
      </c>
      <c r="J44" s="37">
        <v>225446.872695514</v>
      </c>
      <c r="K44" s="37">
        <v>193844.83881780412</v>
      </c>
      <c r="L44" s="37">
        <v>139782.93766606459</v>
      </c>
      <c r="M44" s="37">
        <v>91113.202255326323</v>
      </c>
      <c r="N44" s="37">
        <v>123017.66581298131</v>
      </c>
      <c r="O44" s="37">
        <v>115274.361780148</v>
      </c>
      <c r="P44" s="37">
        <v>172667.32381304773</v>
      </c>
      <c r="Q44" s="37">
        <v>184439.58578438731</v>
      </c>
      <c r="R44" s="37">
        <v>205593.18178475136</v>
      </c>
      <c r="S44" s="37">
        <v>203841.14612400392</v>
      </c>
      <c r="T44" s="37">
        <v>254190.51333269943</v>
      </c>
      <c r="U44" s="37">
        <v>222145.09687691368</v>
      </c>
      <c r="V44" s="37">
        <v>208150.04078276129</v>
      </c>
      <c r="W44" s="37">
        <v>187092.89214255987</v>
      </c>
      <c r="X44" s="37">
        <v>167715.6825223323</v>
      </c>
      <c r="Y44" s="37">
        <v>288883.44369114051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105350.2962130534</v>
      </c>
      <c r="D45" s="37">
        <v>110746.03846802795</v>
      </c>
      <c r="E45" s="37">
        <v>111744.70676279324</v>
      </c>
      <c r="F45" s="37">
        <v>104162.45506933029</v>
      </c>
      <c r="G45" s="37">
        <v>127349.43934748624</v>
      </c>
      <c r="H45" s="37">
        <v>123309.81757063931</v>
      </c>
      <c r="I45" s="37">
        <v>135635.74975169403</v>
      </c>
      <c r="J45" s="37">
        <v>147589.39796941262</v>
      </c>
      <c r="K45" s="37">
        <v>132610.92639508704</v>
      </c>
      <c r="L45" s="37">
        <v>121945.50131955394</v>
      </c>
      <c r="M45" s="37">
        <v>87640.291180559667</v>
      </c>
      <c r="N45" s="37">
        <v>103864.46659047832</v>
      </c>
      <c r="O45" s="37">
        <v>85112.200364386896</v>
      </c>
      <c r="P45" s="37">
        <v>96580.667548503494</v>
      </c>
      <c r="Q45" s="37">
        <v>97822.045448993333</v>
      </c>
      <c r="R45" s="37">
        <v>134134.2962130534</v>
      </c>
      <c r="S45" s="37">
        <v>140679.03846802795</v>
      </c>
      <c r="T45" s="37">
        <v>134019.70676279324</v>
      </c>
      <c r="U45" s="37">
        <v>134867.45506933029</v>
      </c>
      <c r="V45" s="37">
        <v>155526.43934748624</v>
      </c>
      <c r="W45" s="37">
        <v>140482.81757063931</v>
      </c>
      <c r="X45" s="37">
        <v>151761.74975169403</v>
      </c>
      <c r="Y45" s="37">
        <v>219986.39796941262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75756.095896406332</v>
      </c>
      <c r="D46" s="37">
        <v>81156.630515252706</v>
      </c>
      <c r="E46" s="37">
        <v>83698.88259735133</v>
      </c>
      <c r="F46" s="37">
        <v>80462.585761321126</v>
      </c>
      <c r="G46" s="37">
        <v>95781.689666016493</v>
      </c>
      <c r="H46" s="37">
        <v>111586.36987050786</v>
      </c>
      <c r="I46" s="37">
        <v>116171.03814406588</v>
      </c>
      <c r="J46" s="37">
        <v>103911.35324668919</v>
      </c>
      <c r="K46" s="37">
        <v>91479.232201651321</v>
      </c>
      <c r="L46" s="37">
        <v>113113.86208252062</v>
      </c>
      <c r="M46" s="37">
        <v>44623.712338134879</v>
      </c>
      <c r="N46" s="37">
        <v>96943.547680082265</v>
      </c>
      <c r="O46" s="37">
        <v>86249.095896406332</v>
      </c>
      <c r="P46" s="37">
        <v>95489.630515252706</v>
      </c>
      <c r="Q46" s="37">
        <v>72687.88259735133</v>
      </c>
      <c r="R46" s="37">
        <v>108240.58576132113</v>
      </c>
      <c r="S46" s="37">
        <v>88191.689666016493</v>
      </c>
      <c r="T46" s="37">
        <v>175376.36987050786</v>
      </c>
      <c r="U46" s="37">
        <v>123963.038144066</v>
      </c>
      <c r="V46" s="37">
        <v>123960.35324668931</v>
      </c>
      <c r="W46" s="37">
        <v>105450.2322016512</v>
      </c>
      <c r="X46" s="37">
        <v>126813.8620825205</v>
      </c>
      <c r="Y46" s="37">
        <v>96105.712338134879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56550.231507069664</v>
      </c>
      <c r="D47" s="37">
        <v>60618.745988450421</v>
      </c>
      <c r="E47" s="37">
        <v>62673.181682825671</v>
      </c>
      <c r="F47" s="37">
        <v>60190.748460547067</v>
      </c>
      <c r="G47" s="37">
        <v>66921.82258514897</v>
      </c>
      <c r="H47" s="37">
        <v>72547.955338833272</v>
      </c>
      <c r="I47" s="37">
        <v>109005.88209508371</v>
      </c>
      <c r="J47" s="37">
        <v>104903.53186158463</v>
      </c>
      <c r="K47" s="37">
        <v>60026.037317826645</v>
      </c>
      <c r="L47" s="37">
        <v>114336.74537304032</v>
      </c>
      <c r="M47" s="37">
        <v>52842.22827143257</v>
      </c>
      <c r="N47" s="37">
        <v>66139.295273095835</v>
      </c>
      <c r="O47" s="37">
        <v>63621.004940431332</v>
      </c>
      <c r="P47" s="37">
        <v>70549.678061476909</v>
      </c>
      <c r="Q47" s="37">
        <v>84092.911243152805</v>
      </c>
      <c r="R47" s="37">
        <v>84291.231507069664</v>
      </c>
      <c r="S47" s="37">
        <v>85120.745988450479</v>
      </c>
      <c r="T47" s="37">
        <v>96081.181682825554</v>
      </c>
      <c r="U47" s="37">
        <v>71627.748460547067</v>
      </c>
      <c r="V47" s="37">
        <v>87939.82258514897</v>
      </c>
      <c r="W47" s="37">
        <v>87252.955338833388</v>
      </c>
      <c r="X47" s="37">
        <v>123374.88209508359</v>
      </c>
      <c r="Y47" s="37">
        <v>157211.53186158463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251104.33551401366</v>
      </c>
      <c r="D49" s="37">
        <v>237749.52177985688</v>
      </c>
      <c r="E49" s="37">
        <v>258401.03375091264</v>
      </c>
      <c r="F49" s="37">
        <v>210535.73886287375</v>
      </c>
      <c r="G49" s="37">
        <v>251961.46251020534</v>
      </c>
      <c r="H49" s="37">
        <v>294808.33292274643</v>
      </c>
      <c r="I49" s="37">
        <v>315911.4546905288</v>
      </c>
      <c r="J49" s="37">
        <v>370777.10401942814</v>
      </c>
      <c r="K49" s="37">
        <v>544085.17047651066</v>
      </c>
      <c r="L49" s="37">
        <v>441019.91485027177</v>
      </c>
      <c r="M49" s="37">
        <v>452646.30869075423</v>
      </c>
      <c r="N49" s="37">
        <v>417740.01145848818</v>
      </c>
      <c r="O49" s="37">
        <v>528542.41554604843</v>
      </c>
      <c r="P49" s="37">
        <v>642380.12526760111</v>
      </c>
      <c r="Q49" s="37">
        <v>928835.23574496247</v>
      </c>
      <c r="R49" s="37">
        <v>724468.63580009481</v>
      </c>
      <c r="S49" s="37">
        <v>969628.69320735382</v>
      </c>
      <c r="T49" s="37">
        <v>889534.0526785804</v>
      </c>
      <c r="U49" s="37">
        <v>833505.34600348398</v>
      </c>
      <c r="V49" s="37">
        <v>813844.22479787096</v>
      </c>
      <c r="W49" s="37">
        <v>855186.72648302559</v>
      </c>
      <c r="X49" s="37">
        <v>951738.04105241038</v>
      </c>
      <c r="Y49" s="37">
        <v>1441729.3216061043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118749.89157209138</v>
      </c>
      <c r="D50" s="37">
        <v>144468.73896623467</v>
      </c>
      <c r="E50" s="37">
        <v>175812.83893438027</v>
      </c>
      <c r="F50" s="37">
        <v>179151.6946143863</v>
      </c>
      <c r="G50" s="37">
        <v>228242.00237915653</v>
      </c>
      <c r="H50" s="37">
        <v>211451.30000253441</v>
      </c>
      <c r="I50" s="37">
        <v>279155.02735176845</v>
      </c>
      <c r="J50" s="37">
        <v>330630.60179100838</v>
      </c>
      <c r="K50" s="37">
        <v>348211.32812296972</v>
      </c>
      <c r="L50" s="37">
        <v>369656.95859029889</v>
      </c>
      <c r="M50" s="37">
        <v>371795.60000819177</v>
      </c>
      <c r="N50" s="37">
        <v>470217.58661277615</v>
      </c>
      <c r="O50" s="37">
        <v>580748.62681680894</v>
      </c>
      <c r="P50" s="37">
        <v>695356.49923248962</v>
      </c>
      <c r="Q50" s="37">
        <v>891137.67976500979</v>
      </c>
      <c r="R50" s="37">
        <v>759855.30916871363</v>
      </c>
      <c r="S50" s="37">
        <v>815633.49275953975</v>
      </c>
      <c r="T50" s="37">
        <v>979041.67432382889</v>
      </c>
      <c r="U50" s="37">
        <v>1080837.8765579909</v>
      </c>
      <c r="V50" s="37">
        <v>1253909.9486908824</v>
      </c>
      <c r="W50" s="37">
        <v>1026665.6078165746</v>
      </c>
      <c r="X50" s="37">
        <v>1032600.4330255035</v>
      </c>
      <c r="Y50" s="37">
        <v>1323835.4156063991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4921577.8813557923</v>
      </c>
      <c r="D52" s="38">
        <v>5050142.3348909058</v>
      </c>
      <c r="E52" s="38">
        <v>5168920.4278288856</v>
      </c>
      <c r="F52" s="38">
        <v>5104252.8617033511</v>
      </c>
      <c r="G52" s="38">
        <v>5705230.046971418</v>
      </c>
      <c r="H52" s="38">
        <v>5645583.488621518</v>
      </c>
      <c r="I52" s="38">
        <v>6382385.8622987047</v>
      </c>
      <c r="J52" s="38">
        <v>6729601.4583141021</v>
      </c>
      <c r="K52" s="38">
        <v>6948144.5802181438</v>
      </c>
      <c r="L52" s="38">
        <v>6819754.8836137168</v>
      </c>
      <c r="M52" s="38">
        <v>6200195.2371873967</v>
      </c>
      <c r="N52" s="38">
        <v>6112427.8664870784</v>
      </c>
      <c r="O52" s="38">
        <v>4681798.0931281634</v>
      </c>
      <c r="P52" s="38">
        <v>4135011.1331746578</v>
      </c>
      <c r="Q52" s="38">
        <v>5826735.2029337771</v>
      </c>
      <c r="R52" s="38">
        <v>5351362.9003333487</v>
      </c>
      <c r="S52" s="38">
        <v>3845505.7503430843</v>
      </c>
      <c r="T52" s="38">
        <v>4179572.7104604281</v>
      </c>
      <c r="U52" s="38">
        <v>3788460.3149442114</v>
      </c>
      <c r="V52" s="38">
        <v>3357851.0358012542</v>
      </c>
      <c r="W52" s="38">
        <v>2427678.8553459793</v>
      </c>
      <c r="X52" s="38">
        <v>2236908.9751592726</v>
      </c>
      <c r="Y52" s="38">
        <v>3490226.7780958787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141076.15453428985</v>
      </c>
      <c r="D53" s="39">
        <v>138691.48929546843</v>
      </c>
      <c r="E53" s="39">
        <v>134125.0464359459</v>
      </c>
      <c r="F53" s="39">
        <v>112689.16538179258</v>
      </c>
      <c r="G53" s="39">
        <v>135531.53882959031</v>
      </c>
      <c r="H53" s="39">
        <v>149602.95123135997</v>
      </c>
      <c r="I53" s="39">
        <v>186560.83596182009</v>
      </c>
      <c r="J53" s="39">
        <v>195067.94278332416</v>
      </c>
      <c r="K53" s="39">
        <v>274479.56660384452</v>
      </c>
      <c r="L53" s="39">
        <v>221604.86130063119</v>
      </c>
      <c r="M53" s="39">
        <v>187079.64866237459</v>
      </c>
      <c r="N53" s="39">
        <v>188193.07129320106</v>
      </c>
      <c r="O53" s="39">
        <v>190091.31096830056</v>
      </c>
      <c r="P53" s="39">
        <v>161539.00811258634</v>
      </c>
      <c r="Q53" s="39">
        <v>282224.6512921683</v>
      </c>
      <c r="R53" s="39">
        <v>273019.23366417689</v>
      </c>
      <c r="S53" s="39">
        <v>321443.84335881914</v>
      </c>
      <c r="T53" s="39">
        <v>293695.57459446206</v>
      </c>
      <c r="U53" s="39">
        <v>256733.89842851553</v>
      </c>
      <c r="V53" s="39">
        <v>259213.02172230999</v>
      </c>
      <c r="W53" s="39">
        <v>218497.40215908573</v>
      </c>
      <c r="X53" s="39">
        <v>187740.98629890871</v>
      </c>
      <c r="Y53" s="39">
        <v>370888.94087529252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118612.09687691368</v>
      </c>
      <c r="D57" s="37">
        <v>119375.04078276129</v>
      </c>
      <c r="E57" s="37">
        <v>120142.89214255987</v>
      </c>
      <c r="F57" s="37">
        <v>120915.6825223323</v>
      </c>
      <c r="G57" s="37">
        <v>121693.44369114051</v>
      </c>
      <c r="H57" s="37">
        <v>122476.20762239536</v>
      </c>
      <c r="I57" s="37">
        <v>123264.00649516797</v>
      </c>
      <c r="J57" s="37">
        <v>124056.872695514</v>
      </c>
      <c r="K57" s="37">
        <v>124854.83881780412</v>
      </c>
      <c r="L57" s="37">
        <v>125657.93766606459</v>
      </c>
      <c r="M57" s="37">
        <v>126466.20225532632</v>
      </c>
      <c r="N57" s="37">
        <v>127279.66581298131</v>
      </c>
      <c r="O57" s="37">
        <v>128098.361780148</v>
      </c>
      <c r="P57" s="37">
        <v>128922.32381304773</v>
      </c>
      <c r="Q57" s="37">
        <v>129751.58578438731</v>
      </c>
      <c r="R57" s="37">
        <v>130586.18178475136</v>
      </c>
      <c r="S57" s="37">
        <v>131426.14612400392</v>
      </c>
      <c r="T57" s="37">
        <v>132271.51333269943</v>
      </c>
      <c r="U57" s="37">
        <v>125464.09687691368</v>
      </c>
      <c r="V57" s="37">
        <v>131915.04078276129</v>
      </c>
      <c r="W57" s="37">
        <v>129692.89214255987</v>
      </c>
      <c r="X57" s="37">
        <v>112070.6825223323</v>
      </c>
      <c r="Y57" s="37">
        <v>138119.44369114051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71549.2962130534</v>
      </c>
      <c r="D58" s="37">
        <v>72473.038468027953</v>
      </c>
      <c r="E58" s="37">
        <v>73408.706762793241</v>
      </c>
      <c r="F58" s="37">
        <v>74356.455069330288</v>
      </c>
      <c r="G58" s="37">
        <v>75316.439347486245</v>
      </c>
      <c r="H58" s="37">
        <v>76288.817570639309</v>
      </c>
      <c r="I58" s="37">
        <v>77273.749751694035</v>
      </c>
      <c r="J58" s="37">
        <v>78271.397969412617</v>
      </c>
      <c r="K58" s="37">
        <v>79281.926395087037</v>
      </c>
      <c r="L58" s="37">
        <v>80305.501319553936</v>
      </c>
      <c r="M58" s="37">
        <v>81342.291180559667</v>
      </c>
      <c r="N58" s="37">
        <v>82392.466590478318</v>
      </c>
      <c r="O58" s="37">
        <v>83456.200364386896</v>
      </c>
      <c r="P58" s="37">
        <v>84533.667548503494</v>
      </c>
      <c r="Q58" s="37">
        <v>85625.045448993333</v>
      </c>
      <c r="R58" s="37">
        <v>105350.2962130534</v>
      </c>
      <c r="S58" s="37">
        <v>110746.03846802795</v>
      </c>
      <c r="T58" s="37">
        <v>111744.70676279324</v>
      </c>
      <c r="U58" s="37">
        <v>104162.45506933029</v>
      </c>
      <c r="V58" s="37">
        <v>127349.43934748624</v>
      </c>
      <c r="W58" s="37">
        <v>123309.81757063931</v>
      </c>
      <c r="X58" s="37">
        <v>135635.74975169403</v>
      </c>
      <c r="Y58" s="37">
        <v>147589.39796941262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49793.095896406332</v>
      </c>
      <c r="D59" s="37">
        <v>52065.630515252706</v>
      </c>
      <c r="E59" s="37">
        <v>54441.88259735133</v>
      </c>
      <c r="F59" s="37">
        <v>56926.585761321126</v>
      </c>
      <c r="G59" s="37">
        <v>59524.689666016493</v>
      </c>
      <c r="H59" s="37">
        <v>62241.369870507857</v>
      </c>
      <c r="I59" s="37">
        <v>65082.038144065998</v>
      </c>
      <c r="J59" s="37">
        <v>68052.353246689308</v>
      </c>
      <c r="K59" s="37">
        <v>71158.232201651204</v>
      </c>
      <c r="L59" s="37">
        <v>74405.8620825205</v>
      </c>
      <c r="M59" s="37">
        <v>77801.712338134879</v>
      </c>
      <c r="N59" s="37">
        <v>81352.547680082265</v>
      </c>
      <c r="O59" s="37">
        <v>75756.095896406332</v>
      </c>
      <c r="P59" s="37">
        <v>81156.630515252706</v>
      </c>
      <c r="Q59" s="37">
        <v>83698.882597351447</v>
      </c>
      <c r="R59" s="37">
        <v>80462.585761321243</v>
      </c>
      <c r="S59" s="37">
        <v>95781.689666016493</v>
      </c>
      <c r="T59" s="37">
        <v>111586.36987050786</v>
      </c>
      <c r="U59" s="37">
        <v>116171.038144066</v>
      </c>
      <c r="V59" s="37">
        <v>103911.35324668931</v>
      </c>
      <c r="W59" s="37">
        <v>91479.232201651204</v>
      </c>
      <c r="X59" s="37">
        <v>113113.8620825205</v>
      </c>
      <c r="Y59" s="37">
        <v>44623.712338134879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23043.231507069664</v>
      </c>
      <c r="D60" s="37">
        <v>24237.745988450479</v>
      </c>
      <c r="E60" s="37">
        <v>25494.181682825671</v>
      </c>
      <c r="F60" s="37">
        <v>26815.748460547067</v>
      </c>
      <c r="G60" s="37">
        <v>28205.82258514897</v>
      </c>
      <c r="H60" s="37">
        <v>29667.955338833272</v>
      </c>
      <c r="I60" s="37">
        <v>31205.882095083711</v>
      </c>
      <c r="J60" s="37">
        <v>32823.531861584634</v>
      </c>
      <c r="K60" s="37">
        <v>34525.037317826645</v>
      </c>
      <c r="L60" s="37">
        <v>36314.745373040321</v>
      </c>
      <c r="M60" s="37">
        <v>38197.22827143257</v>
      </c>
      <c r="N60" s="37">
        <v>40177.295273095835</v>
      </c>
      <c r="O60" s="37">
        <v>42260.004940431332</v>
      </c>
      <c r="P60" s="37">
        <v>44450.678061476909</v>
      </c>
      <c r="Q60" s="37">
        <v>46754.911243152805</v>
      </c>
      <c r="R60" s="37">
        <v>56550.231507069664</v>
      </c>
      <c r="S60" s="37">
        <v>60618.745988450479</v>
      </c>
      <c r="T60" s="37">
        <v>62673.181682825554</v>
      </c>
      <c r="U60" s="37">
        <v>60190.748460547067</v>
      </c>
      <c r="V60" s="37">
        <v>66921.82258514897</v>
      </c>
      <c r="W60" s="37">
        <v>72547.955338833388</v>
      </c>
      <c r="X60" s="37">
        <v>109005.88209508359</v>
      </c>
      <c r="Y60" s="37">
        <v>104903.53186158463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75261.205124001019</v>
      </c>
      <c r="D62" s="37">
        <v>81072.675566376653</v>
      </c>
      <c r="E62" s="37">
        <v>87332.892326951027</v>
      </c>
      <c r="F62" s="37">
        <v>94076.506405001273</v>
      </c>
      <c r="G62" s="37">
        <v>101340.8444579707</v>
      </c>
      <c r="H62" s="37">
        <v>109166.11540868878</v>
      </c>
      <c r="I62" s="37">
        <v>117595.63300625165</v>
      </c>
      <c r="J62" s="37">
        <v>126676.05557246367</v>
      </c>
      <c r="K62" s="37">
        <v>251104.33551401366</v>
      </c>
      <c r="L62" s="37">
        <v>237749.52177985664</v>
      </c>
      <c r="M62" s="37">
        <v>258401.03375091264</v>
      </c>
      <c r="N62" s="37">
        <v>210535.73886287352</v>
      </c>
      <c r="O62" s="37">
        <v>251961.46251020534</v>
      </c>
      <c r="P62" s="37">
        <v>294808.33292274643</v>
      </c>
      <c r="Q62" s="37">
        <v>315911.45469052903</v>
      </c>
      <c r="R62" s="37">
        <v>370777.1040194286</v>
      </c>
      <c r="S62" s="37">
        <v>544085.17047651112</v>
      </c>
      <c r="T62" s="37">
        <v>441019.91485027224</v>
      </c>
      <c r="U62" s="37">
        <v>452646.30869075377</v>
      </c>
      <c r="V62" s="37">
        <v>417740.01145848818</v>
      </c>
      <c r="W62" s="37">
        <v>528542.41554604843</v>
      </c>
      <c r="X62" s="37">
        <v>642380.12526760157</v>
      </c>
      <c r="Y62" s="37">
        <v>928835.2357449634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83764.917410095572</v>
      </c>
      <c r="D63" s="37">
        <v>86678.840757842408</v>
      </c>
      <c r="E63" s="37">
        <v>89694.1305193468</v>
      </c>
      <c r="F63" s="37">
        <v>92814.312919773511</v>
      </c>
      <c r="G63" s="37">
        <v>96043.036850795033</v>
      </c>
      <c r="H63" s="37">
        <v>118749.89157209138</v>
      </c>
      <c r="I63" s="37">
        <v>144468.73896623449</v>
      </c>
      <c r="J63" s="37">
        <v>175812.83893438033</v>
      </c>
      <c r="K63" s="37">
        <v>179151.69461438642</v>
      </c>
      <c r="L63" s="37">
        <v>228242.00237915665</v>
      </c>
      <c r="M63" s="37">
        <v>211451.30000253441</v>
      </c>
      <c r="N63" s="37">
        <v>279155.02735176845</v>
      </c>
      <c r="O63" s="37">
        <v>330630.60179100838</v>
      </c>
      <c r="P63" s="37">
        <v>348211.32812296972</v>
      </c>
      <c r="Q63" s="37">
        <v>369656.95859029889</v>
      </c>
      <c r="R63" s="37">
        <v>371795.60000819201</v>
      </c>
      <c r="S63" s="37">
        <v>470217.58661277592</v>
      </c>
      <c r="T63" s="37">
        <v>580748.62681680918</v>
      </c>
      <c r="U63" s="37">
        <v>695356.49923248962</v>
      </c>
      <c r="V63" s="37">
        <v>891137.67976500932</v>
      </c>
      <c r="W63" s="37">
        <v>759855.30916871317</v>
      </c>
      <c r="X63" s="37">
        <v>815633.49275953975</v>
      </c>
      <c r="Y63" s="37">
        <v>979041.67432382889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4252025.0124968365</v>
      </c>
      <c r="D65" s="38">
        <v>4292727.792723231</v>
      </c>
      <c r="E65" s="38">
        <v>4389610.8526199013</v>
      </c>
      <c r="F65" s="38">
        <v>4434201.6700180061</v>
      </c>
      <c r="G65" s="38">
        <v>4637568.3893007524</v>
      </c>
      <c r="H65" s="38">
        <v>4793863.588236589</v>
      </c>
      <c r="I65" s="38">
        <v>5121438.9164662845</v>
      </c>
      <c r="J65" s="38">
        <v>5248202.2191939093</v>
      </c>
      <c r="K65" s="38">
        <v>5497547.9366687126</v>
      </c>
      <c r="L65" s="38">
        <v>5801133.0413008407</v>
      </c>
      <c r="M65" s="38">
        <v>6050894.3935884051</v>
      </c>
      <c r="N65" s="38">
        <v>5662565.7534342855</v>
      </c>
      <c r="O65" s="38">
        <v>4346198.26474493</v>
      </c>
      <c r="P65" s="38">
        <v>4340593.6490365081</v>
      </c>
      <c r="Q65" s="38">
        <v>5040699.0900829285</v>
      </c>
      <c r="R65" s="38">
        <v>4065361.091638688</v>
      </c>
      <c r="S65" s="38">
        <v>3177152.3508326449</v>
      </c>
      <c r="T65" s="38">
        <v>3009621.8217472024</v>
      </c>
      <c r="U65" s="38">
        <v>2625746.846238371</v>
      </c>
      <c r="V65" s="38">
        <v>2203887.6365227923</v>
      </c>
      <c r="W65" s="38">
        <v>1830046.7982849553</v>
      </c>
      <c r="X65" s="38">
        <v>1662674.3899798095</v>
      </c>
      <c r="Y65" s="38">
        <v>1704950.0732569546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72778.727564378409</v>
      </c>
      <c r="D66" s="39">
        <v>74033.779850469436</v>
      </c>
      <c r="E66" s="39">
        <v>75310.475222301786</v>
      </c>
      <c r="F66" s="39">
        <v>76609.186909871991</v>
      </c>
      <c r="G66" s="39">
        <v>77930.294579441543</v>
      </c>
      <c r="H66" s="39">
        <v>79274.184444528189</v>
      </c>
      <c r="I66" s="39">
        <v>80641.249378812499</v>
      </c>
      <c r="J66" s="39">
        <v>82031.889030990889</v>
      </c>
      <c r="K66" s="39">
        <v>141076.15453428985</v>
      </c>
      <c r="L66" s="39">
        <v>138691.48929546843</v>
      </c>
      <c r="M66" s="39">
        <v>134125.0464359459</v>
      </c>
      <c r="N66" s="39">
        <v>112689.16538179247</v>
      </c>
      <c r="O66" s="39">
        <v>135531.53882959043</v>
      </c>
      <c r="P66" s="39">
        <v>149602.95123135997</v>
      </c>
      <c r="Q66" s="39">
        <v>186560.83596182009</v>
      </c>
      <c r="R66" s="39">
        <v>195067.94278332428</v>
      </c>
      <c r="S66" s="39">
        <v>274479.56660384475</v>
      </c>
      <c r="T66" s="39">
        <v>221604.86130063119</v>
      </c>
      <c r="U66" s="39">
        <v>187079.64866237435</v>
      </c>
      <c r="V66" s="39">
        <v>188193.0712932013</v>
      </c>
      <c r="W66" s="39">
        <v>190091.31096830033</v>
      </c>
      <c r="X66" s="39">
        <v>161539.0081125861</v>
      </c>
      <c r="Y66" s="39">
        <v>282224.65129216854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8759.9999999999927</v>
      </c>
      <c r="C70" s="40">
        <v>8759.9999999999964</v>
      </c>
      <c r="D70" s="40">
        <v>8759.9999999999945</v>
      </c>
      <c r="E70" s="40">
        <v>8759.9999999999945</v>
      </c>
      <c r="F70" s="40">
        <v>8759.9999999999945</v>
      </c>
      <c r="G70" s="40">
        <v>8759.9999999999945</v>
      </c>
      <c r="H70" s="40">
        <v>8759.9999999999964</v>
      </c>
      <c r="I70" s="40">
        <v>8759.9999999999964</v>
      </c>
      <c r="J70" s="40">
        <v>8759.9999999999945</v>
      </c>
      <c r="K70" s="40">
        <v>8759.9999999999909</v>
      </c>
      <c r="L70" s="40">
        <v>8759.9999999999945</v>
      </c>
      <c r="M70" s="40">
        <v>8759.9999999999982</v>
      </c>
      <c r="N70" s="40">
        <v>8759.9999999999927</v>
      </c>
      <c r="O70" s="40">
        <v>8760</v>
      </c>
      <c r="P70" s="40">
        <v>8759.9999999999945</v>
      </c>
      <c r="Q70" s="40">
        <v>8759.9999999999964</v>
      </c>
      <c r="R70" s="40">
        <v>8759.9999999999982</v>
      </c>
      <c r="S70" s="40">
        <v>8759.9999999999982</v>
      </c>
      <c r="T70" s="40">
        <v>8759.9999999999964</v>
      </c>
      <c r="U70" s="40">
        <v>8759.9999999999982</v>
      </c>
      <c r="V70" s="40">
        <v>8759.9999999999982</v>
      </c>
      <c r="W70" s="40">
        <v>8759.9999999999982</v>
      </c>
      <c r="X70" s="40">
        <v>8759.9999999999982</v>
      </c>
      <c r="Y70" s="40">
        <v>8759.9999999999982</v>
      </c>
      <c r="DA70" s="58" t="s">
        <v>1009</v>
      </c>
    </row>
    <row r="71" spans="1:105" ht="12" customHeight="1" x14ac:dyDescent="0.25">
      <c r="A71" s="28" t="s">
        <v>47</v>
      </c>
      <c r="B71" s="40">
        <v>440.38645726727975</v>
      </c>
      <c r="C71" s="40">
        <v>432.30547925238949</v>
      </c>
      <c r="D71" s="40">
        <v>431.71448223533412</v>
      </c>
      <c r="E71" s="40">
        <v>434.07186740746369</v>
      </c>
      <c r="F71" s="40">
        <v>433.99669885383804</v>
      </c>
      <c r="G71" s="40">
        <v>431.40432346522522</v>
      </c>
      <c r="H71" s="40">
        <v>432.12365091942371</v>
      </c>
      <c r="I71" s="40">
        <v>431.82154996844542</v>
      </c>
      <c r="J71" s="40">
        <v>429.7896058107612</v>
      </c>
      <c r="K71" s="40">
        <v>427.67709788218843</v>
      </c>
      <c r="L71" s="40">
        <v>426.02318840334055</v>
      </c>
      <c r="M71" s="40">
        <v>423.82991804498278</v>
      </c>
      <c r="N71" s="40">
        <v>421.29247169083101</v>
      </c>
      <c r="O71" s="40">
        <v>418.53808833196348</v>
      </c>
      <c r="P71" s="40">
        <v>415.6209346751275</v>
      </c>
      <c r="Q71" s="40">
        <v>419.61561877961827</v>
      </c>
      <c r="R71" s="40">
        <v>423.10704661851298</v>
      </c>
      <c r="S71" s="40">
        <v>428.84536285860446</v>
      </c>
      <c r="T71" s="40">
        <v>427.37197857811913</v>
      </c>
      <c r="U71" s="40">
        <v>426.01924659213842</v>
      </c>
      <c r="V71" s="40">
        <v>425.79468159879207</v>
      </c>
      <c r="W71" s="40">
        <v>424.83747322208166</v>
      </c>
      <c r="X71" s="40">
        <v>424.43893729172078</v>
      </c>
      <c r="Y71" s="40">
        <v>424.23966932654031</v>
      </c>
      <c r="DA71" s="58" t="s">
        <v>1010</v>
      </c>
    </row>
    <row r="72" spans="1:105" ht="12" customHeight="1" x14ac:dyDescent="0.25">
      <c r="A72" s="28" t="s">
        <v>46</v>
      </c>
      <c r="B72" s="40">
        <v>314.51577926173121</v>
      </c>
      <c r="C72" s="40">
        <v>311.64431551151137</v>
      </c>
      <c r="D72" s="40">
        <v>307.72239825232788</v>
      </c>
      <c r="E72" s="40">
        <v>306.61549981562905</v>
      </c>
      <c r="F72" s="40">
        <v>302.42738791278907</v>
      </c>
      <c r="G72" s="40">
        <v>298.01145752370417</v>
      </c>
      <c r="H72" s="40">
        <v>293.76992902409978</v>
      </c>
      <c r="I72" s="40">
        <v>289.29163557102248</v>
      </c>
      <c r="J72" s="40">
        <v>284.04222914321718</v>
      </c>
      <c r="K72" s="40">
        <v>277.86695204788305</v>
      </c>
      <c r="L72" s="40">
        <v>271.86143676584385</v>
      </c>
      <c r="M72" s="40">
        <v>267.06146140237848</v>
      </c>
      <c r="N72" s="40">
        <v>264.23126603535326</v>
      </c>
      <c r="O72" s="40">
        <v>263.85426669467881</v>
      </c>
      <c r="P72" s="40">
        <v>262.91706183107891</v>
      </c>
      <c r="Q72" s="40">
        <v>264.39437298902703</v>
      </c>
      <c r="R72" s="40">
        <v>268.51357247446333</v>
      </c>
      <c r="S72" s="40">
        <v>272.99268399897329</v>
      </c>
      <c r="T72" s="40">
        <v>272.47414538580989</v>
      </c>
      <c r="U72" s="40">
        <v>272.447743084423</v>
      </c>
      <c r="V72" s="40">
        <v>269.80917925401133</v>
      </c>
      <c r="W72" s="40">
        <v>269.40103844314331</v>
      </c>
      <c r="X72" s="40">
        <v>263.6709511209732</v>
      </c>
      <c r="Y72" s="40">
        <v>260.80590745988815</v>
      </c>
      <c r="DA72" s="58" t="s">
        <v>1011</v>
      </c>
    </row>
    <row r="73" spans="1:105" ht="12" customHeight="1" x14ac:dyDescent="0.25">
      <c r="A73" s="28" t="s">
        <v>45</v>
      </c>
      <c r="B73" s="40">
        <v>489.27866450659343</v>
      </c>
      <c r="C73" s="40">
        <v>489.66188388869938</v>
      </c>
      <c r="D73" s="40">
        <v>489.40726966295415</v>
      </c>
      <c r="E73" s="40">
        <v>489.71662404448796</v>
      </c>
      <c r="F73" s="40">
        <v>490.21001242299855</v>
      </c>
      <c r="G73" s="40">
        <v>490.78039203359242</v>
      </c>
      <c r="H73" s="40">
        <v>491.48802541214195</v>
      </c>
      <c r="I73" s="40">
        <v>491.4644583086602</v>
      </c>
      <c r="J73" s="40">
        <v>489.74237119608131</v>
      </c>
      <c r="K73" s="40">
        <v>486.94903593224615</v>
      </c>
      <c r="L73" s="40">
        <v>485.94076036107623</v>
      </c>
      <c r="M73" s="40">
        <v>481.65113776702862</v>
      </c>
      <c r="N73" s="40">
        <v>483.35455709598392</v>
      </c>
      <c r="O73" s="40">
        <v>481.87779031693759</v>
      </c>
      <c r="P73" s="40">
        <v>478.44101383245226</v>
      </c>
      <c r="Q73" s="40">
        <v>483.81819999852178</v>
      </c>
      <c r="R73" s="40">
        <v>484.14996484900979</v>
      </c>
      <c r="S73" s="40">
        <v>493.79373128632591</v>
      </c>
      <c r="T73" s="40">
        <v>496.98970312698185</v>
      </c>
      <c r="U73" s="40">
        <v>501.46321823645786</v>
      </c>
      <c r="V73" s="40">
        <v>519.69187761317721</v>
      </c>
      <c r="W73" s="40">
        <v>547.34685903167576</v>
      </c>
      <c r="X73" s="40">
        <v>527.41974210138278</v>
      </c>
      <c r="Y73" s="40">
        <v>517.45618363623623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1592.7435290562069</v>
      </c>
      <c r="C75" s="40">
        <v>1603.7303801181015</v>
      </c>
      <c r="D75" s="40">
        <v>1611.0710103144572</v>
      </c>
      <c r="E75" s="40">
        <v>1615.7735206443622</v>
      </c>
      <c r="F75" s="40">
        <v>1619.3828137748308</v>
      </c>
      <c r="G75" s="40">
        <v>1619.5155963352347</v>
      </c>
      <c r="H75" s="40">
        <v>1619.8454311210317</v>
      </c>
      <c r="I75" s="40">
        <v>1617.166668349952</v>
      </c>
      <c r="J75" s="40">
        <v>1608.7705421660605</v>
      </c>
      <c r="K75" s="40">
        <v>1595.391593156143</v>
      </c>
      <c r="L75" s="40">
        <v>1585.8722054894229</v>
      </c>
      <c r="M75" s="40">
        <v>1586.3273476138099</v>
      </c>
      <c r="N75" s="40">
        <v>1583.2744886201831</v>
      </c>
      <c r="O75" s="40">
        <v>1578.406060860375</v>
      </c>
      <c r="P75" s="40">
        <v>1570.9324356609325</v>
      </c>
      <c r="Q75" s="40">
        <v>1575.9752906095694</v>
      </c>
      <c r="R75" s="40">
        <v>1580.3082785652589</v>
      </c>
      <c r="S75" s="40">
        <v>1591.5297474947317</v>
      </c>
      <c r="T75" s="40">
        <v>1574.1810592598908</v>
      </c>
      <c r="U75" s="40">
        <v>1562.6727979741893</v>
      </c>
      <c r="V75" s="40">
        <v>1623.2325338571713</v>
      </c>
      <c r="W75" s="40">
        <v>1704.7995299804174</v>
      </c>
      <c r="X75" s="40">
        <v>1635.2864595010944</v>
      </c>
      <c r="Y75" s="40">
        <v>1600.5299242614331</v>
      </c>
      <c r="DA75" s="58" t="s">
        <v>1013</v>
      </c>
    </row>
    <row r="76" spans="1:105" ht="12" customHeight="1" x14ac:dyDescent="0.25">
      <c r="A76" s="28" t="s">
        <v>27</v>
      </c>
      <c r="B76" s="40">
        <v>687.11589929103252</v>
      </c>
      <c r="C76" s="40">
        <v>700.81624883511063</v>
      </c>
      <c r="D76" s="40">
        <v>713.37168913349171</v>
      </c>
      <c r="E76" s="40">
        <v>725.23561238749505</v>
      </c>
      <c r="F76" s="40">
        <v>736.98232339994627</v>
      </c>
      <c r="G76" s="40">
        <v>747.40131573459917</v>
      </c>
      <c r="H76" s="40">
        <v>758.25157021789153</v>
      </c>
      <c r="I76" s="40">
        <v>768.10709589305623</v>
      </c>
      <c r="J76" s="40">
        <v>775.33764872049801</v>
      </c>
      <c r="K76" s="40">
        <v>780.35730540534655</v>
      </c>
      <c r="L76" s="40">
        <v>787.43008447725231</v>
      </c>
      <c r="M76" s="40">
        <v>791.25391184680302</v>
      </c>
      <c r="N76" s="40">
        <v>793.40124768157409</v>
      </c>
      <c r="O76" s="40">
        <v>796.27955572361213</v>
      </c>
      <c r="P76" s="40">
        <v>800.97627468264682</v>
      </c>
      <c r="Q76" s="40">
        <v>805.04565360330184</v>
      </c>
      <c r="R76" s="40">
        <v>807.16210996155507</v>
      </c>
      <c r="S76" s="40">
        <v>813.59226311777036</v>
      </c>
      <c r="T76" s="40">
        <v>804.08238433149927</v>
      </c>
      <c r="U76" s="40">
        <v>798.16368431581566</v>
      </c>
      <c r="V76" s="40">
        <v>828.22842128665866</v>
      </c>
      <c r="W76" s="40">
        <v>862.79017470564133</v>
      </c>
      <c r="X76" s="40">
        <v>830.75998323028</v>
      </c>
      <c r="Y76" s="40">
        <v>814.74488749259933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529.57905020856958</v>
      </c>
      <c r="C78" s="41">
        <v>530.47875500996292</v>
      </c>
      <c r="D78" s="41">
        <v>530.98679030104518</v>
      </c>
      <c r="E78" s="41">
        <v>531.37969274238708</v>
      </c>
      <c r="F78" s="41">
        <v>532.36861873353143</v>
      </c>
      <c r="G78" s="41">
        <v>532.70588563091746</v>
      </c>
      <c r="H78" s="41">
        <v>533.8433857898375</v>
      </c>
      <c r="I78" s="41">
        <v>534.49009375365097</v>
      </c>
      <c r="J78" s="41">
        <v>533.49121539818043</v>
      </c>
      <c r="K78" s="41">
        <v>531.12101724248896</v>
      </c>
      <c r="L78" s="41">
        <v>530.48868686073149</v>
      </c>
      <c r="M78" s="41">
        <v>531.44223080616041</v>
      </c>
      <c r="N78" s="41">
        <v>531.22085862344318</v>
      </c>
      <c r="O78" s="41">
        <v>531.51413527417446</v>
      </c>
      <c r="P78" s="41">
        <v>533.31802851010514</v>
      </c>
      <c r="Q78" s="41">
        <v>534.48620155762626</v>
      </c>
      <c r="R78" s="41">
        <v>536.68790971788542</v>
      </c>
      <c r="S78" s="41">
        <v>540.7059129150548</v>
      </c>
      <c r="T78" s="41">
        <v>536.08465599324563</v>
      </c>
      <c r="U78" s="41">
        <v>534.22237722619536</v>
      </c>
      <c r="V78" s="41">
        <v>557.03049132625949</v>
      </c>
      <c r="W78" s="41">
        <v>583.51207867290168</v>
      </c>
      <c r="X78" s="41">
        <v>559.27480808738653</v>
      </c>
      <c r="Y78" s="41">
        <v>547.1561727946289</v>
      </c>
      <c r="DA78" s="59" t="s">
        <v>1015</v>
      </c>
    </row>
    <row r="79" spans="1:105" ht="12" customHeight="1" x14ac:dyDescent="0.25">
      <c r="A79" s="32" t="s">
        <v>25</v>
      </c>
      <c r="B79" s="42">
        <v>36.661870372026179</v>
      </c>
      <c r="C79" s="42">
        <v>36.948480312806417</v>
      </c>
      <c r="D79" s="42">
        <v>37.148791687192471</v>
      </c>
      <c r="E79" s="42">
        <v>37.289652972793782</v>
      </c>
      <c r="F79" s="42">
        <v>37.427209930565979</v>
      </c>
      <c r="G79" s="42">
        <v>37.47880104899388</v>
      </c>
      <c r="H79" s="42">
        <v>37.550584400014202</v>
      </c>
      <c r="I79" s="42">
        <v>37.55510605725717</v>
      </c>
      <c r="J79" s="42">
        <v>37.414336214884315</v>
      </c>
      <c r="K79" s="42">
        <v>37.150782445647245</v>
      </c>
      <c r="L79" s="42">
        <v>36.984461961298393</v>
      </c>
      <c r="M79" s="42">
        <v>36.938133888090306</v>
      </c>
      <c r="N79" s="42">
        <v>36.796469364353868</v>
      </c>
      <c r="O79" s="42">
        <v>36.677948811879034</v>
      </c>
      <c r="P79" s="42">
        <v>36.651510787394955</v>
      </c>
      <c r="Q79" s="42">
        <v>36.569720460029515</v>
      </c>
      <c r="R79" s="42">
        <v>36.621214500078651</v>
      </c>
      <c r="S79" s="42">
        <v>37.108784245277327</v>
      </c>
      <c r="T79" s="42">
        <v>36.76682362053144</v>
      </c>
      <c r="U79" s="42">
        <v>36.606071406061744</v>
      </c>
      <c r="V79" s="42">
        <v>38.070162242519913</v>
      </c>
      <c r="W79" s="42">
        <v>39.932446024804534</v>
      </c>
      <c r="X79" s="42">
        <v>38.441413522765096</v>
      </c>
      <c r="Y79" s="42">
        <v>37.695897271745373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49.752445043881423</v>
      </c>
      <c r="C83" s="29">
        <v>49.240753434773261</v>
      </c>
      <c r="D83" s="29">
        <v>48.57957114247278</v>
      </c>
      <c r="E83" s="29">
        <v>47.864059187094348</v>
      </c>
      <c r="F83" s="29">
        <v>47.179812286765177</v>
      </c>
      <c r="G83" s="29">
        <v>46.30050985907787</v>
      </c>
      <c r="H83" s="29">
        <v>45.529875786122538</v>
      </c>
      <c r="I83" s="29">
        <v>44.379898918116943</v>
      </c>
      <c r="J83" s="29">
        <v>42.903554709780607</v>
      </c>
      <c r="K83" s="29">
        <v>41.580434955592239</v>
      </c>
      <c r="L83" s="29">
        <v>40.485838409146822</v>
      </c>
      <c r="M83" s="29">
        <v>39.583760564563043</v>
      </c>
      <c r="N83" s="29">
        <v>38.476513918739165</v>
      </c>
      <c r="O83" s="29">
        <v>37.327663089120286</v>
      </c>
      <c r="P83" s="29">
        <v>35.828061383897968</v>
      </c>
      <c r="Q83" s="29">
        <v>34.218308027422147</v>
      </c>
      <c r="R83" s="29">
        <v>32.54577803770696</v>
      </c>
      <c r="S83" s="29">
        <v>30.93185386635821</v>
      </c>
      <c r="T83" s="29">
        <v>29.22657390374458</v>
      </c>
      <c r="U83" s="29">
        <v>28.138485881646755</v>
      </c>
      <c r="V83" s="29">
        <v>27.215852446570619</v>
      </c>
      <c r="W83" s="29">
        <v>26.3881082577469</v>
      </c>
      <c r="X83" s="29">
        <v>25.684136419697911</v>
      </c>
      <c r="Y83" s="29">
        <v>24.703194762963975</v>
      </c>
      <c r="DA83" s="58" t="s">
        <v>1017</v>
      </c>
    </row>
    <row r="84" spans="1:105" ht="12" customHeight="1" x14ac:dyDescent="0.25">
      <c r="A84" s="28" t="s">
        <v>47</v>
      </c>
      <c r="B84" s="29">
        <v>719.41871311936711</v>
      </c>
      <c r="C84" s="29">
        <v>710.9703852828485</v>
      </c>
      <c r="D84" s="29">
        <v>699.3776084310673</v>
      </c>
      <c r="E84" s="29">
        <v>686.54417769875079</v>
      </c>
      <c r="F84" s="29">
        <v>673.40264731056254</v>
      </c>
      <c r="G84" s="29">
        <v>656.46958729969663</v>
      </c>
      <c r="H84" s="29">
        <v>639.35754925018375</v>
      </c>
      <c r="I84" s="29">
        <v>619.52754967337637</v>
      </c>
      <c r="J84" s="29">
        <v>597.86770441940178</v>
      </c>
      <c r="K84" s="29">
        <v>577.11399792899681</v>
      </c>
      <c r="L84" s="29">
        <v>556.90937765453293</v>
      </c>
      <c r="M84" s="29">
        <v>540.15073098166908</v>
      </c>
      <c r="N84" s="29">
        <v>521.98930600022948</v>
      </c>
      <c r="O84" s="29">
        <v>504.78500168260035</v>
      </c>
      <c r="P84" s="29">
        <v>485.74558228631997</v>
      </c>
      <c r="Q84" s="29">
        <v>466.73298215601392</v>
      </c>
      <c r="R84" s="29">
        <v>448.68473277826666</v>
      </c>
      <c r="S84" s="29">
        <v>432.20837324610386</v>
      </c>
      <c r="T84" s="29">
        <v>417.26933830283718</v>
      </c>
      <c r="U84" s="29">
        <v>404.064935485744</v>
      </c>
      <c r="V84" s="29">
        <v>390.00464314035048</v>
      </c>
      <c r="W84" s="29">
        <v>378.09930728359262</v>
      </c>
      <c r="X84" s="29">
        <v>367.18501758848458</v>
      </c>
      <c r="Y84" s="29">
        <v>356.08767775865141</v>
      </c>
      <c r="DA84" s="58" t="s">
        <v>1018</v>
      </c>
    </row>
    <row r="85" spans="1:105" ht="12" customHeight="1" x14ac:dyDescent="0.25">
      <c r="A85" s="28" t="s">
        <v>46</v>
      </c>
      <c r="B85" s="29">
        <v>1457.4185480578965</v>
      </c>
      <c r="C85" s="29">
        <v>1451.8316800919101</v>
      </c>
      <c r="D85" s="29">
        <v>1444.3102965289984</v>
      </c>
      <c r="E85" s="29">
        <v>1434.9519443090433</v>
      </c>
      <c r="F85" s="29">
        <v>1424.9722859065873</v>
      </c>
      <c r="G85" s="29">
        <v>1413.8765531351919</v>
      </c>
      <c r="H85" s="29">
        <v>1402.0692514326063</v>
      </c>
      <c r="I85" s="29">
        <v>1390.1636678089462</v>
      </c>
      <c r="J85" s="29">
        <v>1379.0412296497868</v>
      </c>
      <c r="K85" s="29">
        <v>1367.1535963551255</v>
      </c>
      <c r="L85" s="29">
        <v>1351.70778449876</v>
      </c>
      <c r="M85" s="29">
        <v>1338.2100712551023</v>
      </c>
      <c r="N85" s="29">
        <v>1310.4889655173345</v>
      </c>
      <c r="O85" s="29">
        <v>1282.5558910376424</v>
      </c>
      <c r="P85" s="29">
        <v>1243.5187136477393</v>
      </c>
      <c r="Q85" s="29">
        <v>1203.7744803100143</v>
      </c>
      <c r="R85" s="29">
        <v>1148.4583952585904</v>
      </c>
      <c r="S85" s="29">
        <v>1097.7046537826211</v>
      </c>
      <c r="T85" s="29">
        <v>1016.0317114239342</v>
      </c>
      <c r="U85" s="29">
        <v>950.91800071023567</v>
      </c>
      <c r="V85" s="29">
        <v>890.988498349981</v>
      </c>
      <c r="W85" s="29">
        <v>841.31798588142419</v>
      </c>
      <c r="X85" s="29">
        <v>783.42851621875525</v>
      </c>
      <c r="Y85" s="29">
        <v>759.0304905799394</v>
      </c>
      <c r="DA85" s="58" t="s">
        <v>1019</v>
      </c>
    </row>
    <row r="86" spans="1:105" ht="12" customHeight="1" x14ac:dyDescent="0.25">
      <c r="A86" s="28" t="s">
        <v>45</v>
      </c>
      <c r="B86" s="29">
        <v>650.13956102870645</v>
      </c>
      <c r="C86" s="29">
        <v>642.97432503843493</v>
      </c>
      <c r="D86" s="29">
        <v>634.75297244522517</v>
      </c>
      <c r="E86" s="29">
        <v>625.68263509124449</v>
      </c>
      <c r="F86" s="29">
        <v>616.49072396908298</v>
      </c>
      <c r="G86" s="29">
        <v>606.14426983031046</v>
      </c>
      <c r="H86" s="29">
        <v>595.02489769511931</v>
      </c>
      <c r="I86" s="29">
        <v>580.07286515330247</v>
      </c>
      <c r="J86" s="29">
        <v>566.30629528209897</v>
      </c>
      <c r="K86" s="29">
        <v>556.90623852860426</v>
      </c>
      <c r="L86" s="29">
        <v>541.81557545409282</v>
      </c>
      <c r="M86" s="29">
        <v>532.15221357707935</v>
      </c>
      <c r="N86" s="29">
        <v>520.69968527717606</v>
      </c>
      <c r="O86" s="29">
        <v>509.04712333178168</v>
      </c>
      <c r="P86" s="29">
        <v>496.45294919164934</v>
      </c>
      <c r="Q86" s="29">
        <v>483.06240880687773</v>
      </c>
      <c r="R86" s="29">
        <v>472.08663204596184</v>
      </c>
      <c r="S86" s="29">
        <v>461.49828336120476</v>
      </c>
      <c r="T86" s="29">
        <v>450.90765538147582</v>
      </c>
      <c r="U86" s="29">
        <v>442.49160882593856</v>
      </c>
      <c r="V86" s="29">
        <v>433.24885950778622</v>
      </c>
      <c r="W86" s="29">
        <v>424.44254125106477</v>
      </c>
      <c r="X86" s="29">
        <v>412.67515115559939</v>
      </c>
      <c r="Y86" s="29">
        <v>401.54888724092086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374.40324793543419</v>
      </c>
      <c r="C88" s="29">
        <v>364.37028942564717</v>
      </c>
      <c r="D88" s="29">
        <v>355.00491016840124</v>
      </c>
      <c r="E88" s="29">
        <v>345.70233388784936</v>
      </c>
      <c r="F88" s="29">
        <v>338.15707624645484</v>
      </c>
      <c r="G88" s="29">
        <v>329.90861997731537</v>
      </c>
      <c r="H88" s="29">
        <v>320.31665420710266</v>
      </c>
      <c r="I88" s="29">
        <v>309.45610660692819</v>
      </c>
      <c r="J88" s="29">
        <v>297.33980099170572</v>
      </c>
      <c r="K88" s="29">
        <v>281.92642821911522</v>
      </c>
      <c r="L88" s="29">
        <v>269.44697780243564</v>
      </c>
      <c r="M88" s="29">
        <v>256.1044512728418</v>
      </c>
      <c r="N88" s="29">
        <v>246.13906874278661</v>
      </c>
      <c r="O88" s="29">
        <v>232.87554100752459</v>
      </c>
      <c r="P88" s="29">
        <v>216.46599943750522</v>
      </c>
      <c r="Q88" s="29">
        <v>197.2114479132496</v>
      </c>
      <c r="R88" s="29">
        <v>181.99164399701533</v>
      </c>
      <c r="S88" s="29">
        <v>165.050787587917</v>
      </c>
      <c r="T88" s="29">
        <v>153.52062520587731</v>
      </c>
      <c r="U88" s="29">
        <v>144.60555438869534</v>
      </c>
      <c r="V88" s="29">
        <v>137.15051994843583</v>
      </c>
      <c r="W88" s="29">
        <v>130.52114561778237</v>
      </c>
      <c r="X88" s="29">
        <v>125.26494015774497</v>
      </c>
      <c r="Y88" s="29">
        <v>120.15904222326422</v>
      </c>
      <c r="DA88" s="58" t="s">
        <v>1021</v>
      </c>
    </row>
    <row r="89" spans="1:105" ht="12" customHeight="1" x14ac:dyDescent="0.25">
      <c r="A89" s="28" t="s">
        <v>27</v>
      </c>
      <c r="B89" s="29">
        <v>347.6779623512856</v>
      </c>
      <c r="C89" s="29">
        <v>341.62277755492329</v>
      </c>
      <c r="D89" s="29">
        <v>332.96885034262408</v>
      </c>
      <c r="E89" s="29">
        <v>322.3515036347215</v>
      </c>
      <c r="F89" s="29">
        <v>311.19704317359918</v>
      </c>
      <c r="G89" s="29">
        <v>297.93359176839579</v>
      </c>
      <c r="H89" s="29">
        <v>287.89007789641539</v>
      </c>
      <c r="I89" s="29">
        <v>275.78567223562635</v>
      </c>
      <c r="J89" s="29">
        <v>262.95578048817873</v>
      </c>
      <c r="K89" s="29">
        <v>250.83532343744167</v>
      </c>
      <c r="L89" s="29">
        <v>237.28697737729425</v>
      </c>
      <c r="M89" s="29">
        <v>225.21658515660081</v>
      </c>
      <c r="N89" s="29">
        <v>210.87191787871222</v>
      </c>
      <c r="O89" s="29">
        <v>194.66340005611252</v>
      </c>
      <c r="P89" s="29">
        <v>178.4249467887486</v>
      </c>
      <c r="Q89" s="29">
        <v>163.7275599109328</v>
      </c>
      <c r="R89" s="29">
        <v>154.90982014839858</v>
      </c>
      <c r="S89" s="29">
        <v>148.04040715752504</v>
      </c>
      <c r="T89" s="29">
        <v>142.89798884135018</v>
      </c>
      <c r="U89" s="29">
        <v>139.794083710698</v>
      </c>
      <c r="V89" s="29">
        <v>138.10547917995731</v>
      </c>
      <c r="W89" s="29">
        <v>136.67908144953432</v>
      </c>
      <c r="X89" s="29">
        <v>135.23073975532216</v>
      </c>
      <c r="Y89" s="29">
        <v>133.62310411993286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68.348644379177856</v>
      </c>
      <c r="C91" s="31">
        <v>67.694042172925862</v>
      </c>
      <c r="D91" s="31">
        <v>66.542433094820268</v>
      </c>
      <c r="E91" s="31">
        <v>65.147197465852088</v>
      </c>
      <c r="F91" s="31">
        <v>63.527333196915826</v>
      </c>
      <c r="G91" s="31">
        <v>61.918012701042535</v>
      </c>
      <c r="H91" s="31">
        <v>60.412996710408521</v>
      </c>
      <c r="I91" s="31">
        <v>58.891505595664256</v>
      </c>
      <c r="J91" s="31">
        <v>57.201456157042344</v>
      </c>
      <c r="K91" s="31">
        <v>54.972573361525598</v>
      </c>
      <c r="L91" s="31">
        <v>52.153783872087047</v>
      </c>
      <c r="M91" s="31">
        <v>49.253289799956271</v>
      </c>
      <c r="N91" s="31">
        <v>46.180633233618742</v>
      </c>
      <c r="O91" s="31">
        <v>43.931236983579339</v>
      </c>
      <c r="P91" s="31">
        <v>41.799043163239389</v>
      </c>
      <c r="Q91" s="31">
        <v>38.764666611692604</v>
      </c>
      <c r="R91" s="31">
        <v>35.720156362913606</v>
      </c>
      <c r="S91" s="31">
        <v>33.149922423794251</v>
      </c>
      <c r="T91" s="31">
        <v>30.192625371047512</v>
      </c>
      <c r="U91" s="31">
        <v>27.457981361996364</v>
      </c>
      <c r="V91" s="31">
        <v>25.183286440346322</v>
      </c>
      <c r="W91" s="31">
        <v>23.538227568765308</v>
      </c>
      <c r="X91" s="31">
        <v>22.102525384193502</v>
      </c>
      <c r="Y91" s="31">
        <v>20.339573459208665</v>
      </c>
      <c r="DA91" s="59" t="s">
        <v>1023</v>
      </c>
    </row>
    <row r="92" spans="1:105" ht="12" customHeight="1" x14ac:dyDescent="0.25">
      <c r="A92" s="32" t="s">
        <v>25</v>
      </c>
      <c r="B92" s="33">
        <v>8879.1738357601571</v>
      </c>
      <c r="C92" s="33">
        <v>8717.9580751496233</v>
      </c>
      <c r="D92" s="33">
        <v>8556.505008872693</v>
      </c>
      <c r="E92" s="33">
        <v>8404.0411284514939</v>
      </c>
      <c r="F92" s="33">
        <v>8282.5644145913993</v>
      </c>
      <c r="G92" s="33">
        <v>8158.4378797304807</v>
      </c>
      <c r="H92" s="33">
        <v>8039.0766135643016</v>
      </c>
      <c r="I92" s="33">
        <v>7907.4178017032073</v>
      </c>
      <c r="J92" s="33">
        <v>7783.7396018410864</v>
      </c>
      <c r="K92" s="33">
        <v>7674.6542485878063</v>
      </c>
      <c r="L92" s="33">
        <v>7572.8709510587651</v>
      </c>
      <c r="M92" s="33">
        <v>7482.3019748320221</v>
      </c>
      <c r="N92" s="33">
        <v>7371.8170261747564</v>
      </c>
      <c r="O92" s="33">
        <v>7252.2165752337987</v>
      </c>
      <c r="P92" s="33">
        <v>7121.6698550980154</v>
      </c>
      <c r="Q92" s="33">
        <v>6948.781258767729</v>
      </c>
      <c r="R92" s="33">
        <v>6785.3912387385135</v>
      </c>
      <c r="S92" s="33">
        <v>6586.665645473714</v>
      </c>
      <c r="T92" s="33">
        <v>6435.4596988052663</v>
      </c>
      <c r="U92" s="33">
        <v>6311.4503861910443</v>
      </c>
      <c r="V92" s="33">
        <v>6203.1643429626283</v>
      </c>
      <c r="W92" s="33">
        <v>6111.0442647033324</v>
      </c>
      <c r="X92" s="33">
        <v>6048.1420937881012</v>
      </c>
      <c r="Y92" s="33">
        <v>5927.7480460080196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40.524258113721466</v>
      </c>
      <c r="D96" s="29">
        <v>38.299869309573857</v>
      </c>
      <c r="E96" s="29">
        <v>37.060942636686477</v>
      </c>
      <c r="F96" s="29">
        <v>36.005695610994678</v>
      </c>
      <c r="G96" s="29">
        <v>34.852673990375081</v>
      </c>
      <c r="H96" s="29">
        <v>33.870318660583706</v>
      </c>
      <c r="I96" s="29">
        <v>32.774236499652986</v>
      </c>
      <c r="J96" s="29">
        <v>31.464283737130735</v>
      </c>
      <c r="K96" s="29">
        <v>30.30031076492995</v>
      </c>
      <c r="L96" s="29">
        <v>29.296205731327134</v>
      </c>
      <c r="M96" s="29">
        <v>28.878498983026187</v>
      </c>
      <c r="N96" s="29">
        <v>27.897753513219026</v>
      </c>
      <c r="O96" s="29">
        <v>26.545511025111807</v>
      </c>
      <c r="P96" s="29">
        <v>24.908250530336797</v>
      </c>
      <c r="Q96" s="29">
        <v>23.342893118059028</v>
      </c>
      <c r="R96" s="29">
        <v>22.707042488129581</v>
      </c>
      <c r="S96" s="29">
        <v>22.260123472414261</v>
      </c>
      <c r="T96" s="29">
        <v>21.792214496652633</v>
      </c>
      <c r="U96" s="29">
        <v>21.310380585186056</v>
      </c>
      <c r="V96" s="29">
        <v>21.302296930593723</v>
      </c>
      <c r="W96" s="29">
        <v>20.535414241092347</v>
      </c>
      <c r="X96" s="29">
        <v>19.768531551590975</v>
      </c>
      <c r="Y96" s="29">
        <v>19.001648862089599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622.41149252930086</v>
      </c>
      <c r="D97" s="29">
        <v>585.86506790287831</v>
      </c>
      <c r="E97" s="29">
        <v>564.81859165213302</v>
      </c>
      <c r="F97" s="29">
        <v>543.96866002006186</v>
      </c>
      <c r="G97" s="29">
        <v>518.70420760207151</v>
      </c>
      <c r="H97" s="29">
        <v>499.03118464722036</v>
      </c>
      <c r="I97" s="29">
        <v>469.54231331915418</v>
      </c>
      <c r="J97" s="29">
        <v>446.08196280568148</v>
      </c>
      <c r="K97" s="29">
        <v>420.73815602529032</v>
      </c>
      <c r="L97" s="29">
        <v>399.46780245739143</v>
      </c>
      <c r="M97" s="29">
        <v>393.35589046664671</v>
      </c>
      <c r="N97" s="29">
        <v>391.12301325608865</v>
      </c>
      <c r="O97" s="29">
        <v>378.57094724765494</v>
      </c>
      <c r="P97" s="29">
        <v>361.60423647312643</v>
      </c>
      <c r="Q97" s="29">
        <v>361.53169815367266</v>
      </c>
      <c r="R97" s="29">
        <v>357.53877808404337</v>
      </c>
      <c r="S97" s="29">
        <v>351.69492619315884</v>
      </c>
      <c r="T97" s="29">
        <v>345.20406297321949</v>
      </c>
      <c r="U97" s="29">
        <v>338.58206881345478</v>
      </c>
      <c r="V97" s="29">
        <v>332.37358397798943</v>
      </c>
      <c r="W97" s="29">
        <v>329.04984813820954</v>
      </c>
      <c r="X97" s="29">
        <v>325.72611229842965</v>
      </c>
      <c r="Y97" s="29">
        <v>322.40237645864971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1398.5079038353588</v>
      </c>
      <c r="D98" s="29">
        <v>1378.6883076922302</v>
      </c>
      <c r="E98" s="29">
        <v>1356.9980290742058</v>
      </c>
      <c r="F98" s="29">
        <v>1341.6157908496361</v>
      </c>
      <c r="G98" s="29">
        <v>1338.9132645206173</v>
      </c>
      <c r="H98" s="29">
        <v>1335.9170030762436</v>
      </c>
      <c r="I98" s="29">
        <v>1328.8125655053802</v>
      </c>
      <c r="J98" s="29">
        <v>1321.4726437506147</v>
      </c>
      <c r="K98" s="29">
        <v>1300.4994278134477</v>
      </c>
      <c r="L98" s="29">
        <v>1274.6476708639771</v>
      </c>
      <c r="M98" s="29">
        <v>1209.6124135571474</v>
      </c>
      <c r="N98" s="29">
        <v>1125.2204929314553</v>
      </c>
      <c r="O98" s="29">
        <v>1029.8709717418731</v>
      </c>
      <c r="P98" s="29">
        <v>906.59081206251199</v>
      </c>
      <c r="Q98" s="29">
        <v>768.08333816439711</v>
      </c>
      <c r="R98" s="29">
        <v>725.54922076220669</v>
      </c>
      <c r="S98" s="29">
        <v>705.75171933653394</v>
      </c>
      <c r="T98" s="29">
        <v>693.93340629764589</v>
      </c>
      <c r="U98" s="29">
        <v>678.68956771572414</v>
      </c>
      <c r="V98" s="29">
        <v>671.56839356865567</v>
      </c>
      <c r="W98" s="29">
        <v>664.85270963296909</v>
      </c>
      <c r="X98" s="29">
        <v>658.13702569728252</v>
      </c>
      <c r="Y98" s="29">
        <v>651.42134176159595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582.01231999338893</v>
      </c>
      <c r="D99" s="29">
        <v>567.98272189062652</v>
      </c>
      <c r="E99" s="29">
        <v>552.55045054629056</v>
      </c>
      <c r="F99" s="29">
        <v>538.13725078156222</v>
      </c>
      <c r="G99" s="29">
        <v>525.02623847233474</v>
      </c>
      <c r="H99" s="29">
        <v>512.82983924394318</v>
      </c>
      <c r="I99" s="29">
        <v>500.51887926459966</v>
      </c>
      <c r="J99" s="29">
        <v>487.0259950061735</v>
      </c>
      <c r="K99" s="29">
        <v>473.3353281894689</v>
      </c>
      <c r="L99" s="29">
        <v>457.22441267569485</v>
      </c>
      <c r="M99" s="29">
        <v>438.29575135667233</v>
      </c>
      <c r="N99" s="29">
        <v>427.16608087851841</v>
      </c>
      <c r="O99" s="29">
        <v>415.90755496952841</v>
      </c>
      <c r="P99" s="29">
        <v>407.34689299114643</v>
      </c>
      <c r="Q99" s="29">
        <v>405.94340531023806</v>
      </c>
      <c r="R99" s="29">
        <v>401.94731116238324</v>
      </c>
      <c r="S99" s="29">
        <v>396.42466060056773</v>
      </c>
      <c r="T99" s="29">
        <v>389.64836988454954</v>
      </c>
      <c r="U99" s="29">
        <v>382.96496051340466</v>
      </c>
      <c r="V99" s="29">
        <v>376.74575000766379</v>
      </c>
      <c r="W99" s="29">
        <v>374.48527550761781</v>
      </c>
      <c r="X99" s="29">
        <v>372.22480100757184</v>
      </c>
      <c r="Y99" s="29">
        <v>369.96432650752581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335.71189506835083</v>
      </c>
      <c r="D101" s="29">
        <v>323.47411746852714</v>
      </c>
      <c r="E101" s="29">
        <v>314.90038939319123</v>
      </c>
      <c r="F101" s="29">
        <v>307.90296804028327</v>
      </c>
      <c r="G101" s="29">
        <v>301.56145657641815</v>
      </c>
      <c r="H101" s="29">
        <v>289.48428065939265</v>
      </c>
      <c r="I101" s="29">
        <v>273.51003990736331</v>
      </c>
      <c r="J101" s="29">
        <v>260.03936947032292</v>
      </c>
      <c r="K101" s="29">
        <v>244.67348582134346</v>
      </c>
      <c r="L101" s="29">
        <v>228.27673668661689</v>
      </c>
      <c r="M101" s="29">
        <v>210.45045765665114</v>
      </c>
      <c r="N101" s="29">
        <v>208.52192045016119</v>
      </c>
      <c r="O101" s="29">
        <v>188.10303766075384</v>
      </c>
      <c r="P101" s="29">
        <v>164.0041983185217</v>
      </c>
      <c r="Q101" s="29">
        <v>146.18999385347828</v>
      </c>
      <c r="R101" s="29">
        <v>131.0536732411573</v>
      </c>
      <c r="S101" s="29">
        <v>127.96762524258178</v>
      </c>
      <c r="T101" s="29">
        <v>124.40925137851181</v>
      </c>
      <c r="U101" s="29">
        <v>120.96101584222328</v>
      </c>
      <c r="V101" s="29">
        <v>119.42204734653224</v>
      </c>
      <c r="W101" s="29">
        <v>117.0336063996016</v>
      </c>
      <c r="X101" s="29">
        <v>114.64516545267095</v>
      </c>
      <c r="Y101" s="29">
        <v>112.25672450574029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322.99929034242069</v>
      </c>
      <c r="D102" s="29">
        <v>312.80282151476706</v>
      </c>
      <c r="E102" s="29">
        <v>302.55473321669206</v>
      </c>
      <c r="F102" s="29">
        <v>291.00293020214076</v>
      </c>
      <c r="G102" s="29">
        <v>277.36111149524072</v>
      </c>
      <c r="H102" s="29">
        <v>267.40371659336085</v>
      </c>
      <c r="I102" s="29">
        <v>254.22149619336935</v>
      </c>
      <c r="J102" s="29">
        <v>242.34396035421787</v>
      </c>
      <c r="K102" s="29">
        <v>228.73532469151237</v>
      </c>
      <c r="L102" s="29">
        <v>210.80352973642306</v>
      </c>
      <c r="M102" s="29">
        <v>199.24242129227699</v>
      </c>
      <c r="N102" s="29">
        <v>184.76318547471666</v>
      </c>
      <c r="O102" s="29">
        <v>169.04517965676322</v>
      </c>
      <c r="P102" s="29">
        <v>153.62920768922709</v>
      </c>
      <c r="Q102" s="29">
        <v>142.22489401148042</v>
      </c>
      <c r="R102" s="29">
        <v>141.68076185712198</v>
      </c>
      <c r="S102" s="29">
        <v>140.59850037647959</v>
      </c>
      <c r="T102" s="29">
        <v>138.74929270559181</v>
      </c>
      <c r="U102" s="29">
        <v>136.80288182228475</v>
      </c>
      <c r="V102" s="29">
        <v>134.93737861242795</v>
      </c>
      <c r="W102" s="29">
        <v>133.58800482630366</v>
      </c>
      <c r="X102" s="29">
        <v>132.2386310401794</v>
      </c>
      <c r="Y102" s="29">
        <v>130.88925725405511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65.910127812157739</v>
      </c>
      <c r="D104" s="31">
        <v>63.894682526599169</v>
      </c>
      <c r="E104" s="31">
        <v>62.63929908494994</v>
      </c>
      <c r="F104" s="31">
        <v>60.848426616573249</v>
      </c>
      <c r="G104" s="31">
        <v>59.593645928879461</v>
      </c>
      <c r="H104" s="31">
        <v>57.878589365189782</v>
      </c>
      <c r="I104" s="31">
        <v>56.637377734636452</v>
      </c>
      <c r="J104" s="31">
        <v>54.368101026364457</v>
      </c>
      <c r="K104" s="31">
        <v>50.610009934657377</v>
      </c>
      <c r="L104" s="31">
        <v>46.257702956757086</v>
      </c>
      <c r="M104" s="31">
        <v>43.491118183332162</v>
      </c>
      <c r="N104" s="31">
        <v>40.327259440918851</v>
      </c>
      <c r="O104" s="31">
        <v>38.221019166247288</v>
      </c>
      <c r="P104" s="31">
        <v>34.806739560116526</v>
      </c>
      <c r="Q104" s="31">
        <v>31.586109102070761</v>
      </c>
      <c r="R104" s="31">
        <v>26.568367641201679</v>
      </c>
      <c r="S104" s="31">
        <v>21.116729958188937</v>
      </c>
      <c r="T104" s="31">
        <v>16.572057321887335</v>
      </c>
      <c r="U104" s="31">
        <v>13.27554505874004</v>
      </c>
      <c r="V104" s="31">
        <v>11.862614642905138</v>
      </c>
      <c r="W104" s="31">
        <v>11.150857764330828</v>
      </c>
      <c r="X104" s="31">
        <v>10.43910088575652</v>
      </c>
      <c r="Y104" s="31">
        <v>9.7273440071822108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8094.2058209209908</v>
      </c>
      <c r="D105" s="33">
        <v>7929.1061433207342</v>
      </c>
      <c r="E105" s="33">
        <v>7816.499601180295</v>
      </c>
      <c r="F105" s="33">
        <v>7814.5826423636281</v>
      </c>
      <c r="G105" s="33">
        <v>7797.6294926297196</v>
      </c>
      <c r="H105" s="33">
        <v>7762.9336001540651</v>
      </c>
      <c r="I105" s="33">
        <v>7639.819616726063</v>
      </c>
      <c r="J105" s="33">
        <v>7559.4580463112316</v>
      </c>
      <c r="K105" s="33">
        <v>7416.0275213641507</v>
      </c>
      <c r="L105" s="33">
        <v>7186.4441769244477</v>
      </c>
      <c r="M105" s="33">
        <v>7039.4565647574209</v>
      </c>
      <c r="N105" s="33">
        <v>6778.2658312219155</v>
      </c>
      <c r="O105" s="33">
        <v>6673.3408608098562</v>
      </c>
      <c r="P105" s="33">
        <v>6428.4365153364834</v>
      </c>
      <c r="Q105" s="33">
        <v>6422.6076734939188</v>
      </c>
      <c r="R105" s="33">
        <v>6320.906844021215</v>
      </c>
      <c r="S105" s="33">
        <v>6195.5018552394768</v>
      </c>
      <c r="T105" s="33">
        <v>6062.4250627736237</v>
      </c>
      <c r="U105" s="33">
        <v>5925.5019952954017</v>
      </c>
      <c r="V105" s="33">
        <v>5799.0098839582479</v>
      </c>
      <c r="W105" s="33">
        <v>5741.0197851186649</v>
      </c>
      <c r="X105" s="33">
        <v>5683.0296862790829</v>
      </c>
      <c r="Y105" s="33">
        <v>5625.0395874394999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1.740702330272242</v>
      </c>
      <c r="C109" s="43">
        <f>C31/RES_summary!C$6</f>
        <v>1.7082573337118214</v>
      </c>
      <c r="D109" s="43">
        <f>D31/RES_summary!D$6</f>
        <v>1.6758179880399884</v>
      </c>
      <c r="E109" s="43">
        <f>E31/RES_summary!E$6</f>
        <v>1.6431969080646924</v>
      </c>
      <c r="F109" s="43">
        <f>F31/RES_summary!F$6</f>
        <v>1.6100003395508873</v>
      </c>
      <c r="G109" s="43">
        <f>G31/RES_summary!G$6</f>
        <v>1.569999815082552</v>
      </c>
      <c r="H109" s="43">
        <f>H31/RES_summary!H$6</f>
        <v>1.526999804184024</v>
      </c>
      <c r="I109" s="43">
        <f>I31/RES_summary!I$6</f>
        <v>1.5020000944264467</v>
      </c>
      <c r="J109" s="43">
        <f>J31/RES_summary!J$6</f>
        <v>1.5049998012995012</v>
      </c>
      <c r="K109" s="43">
        <f>K31/RES_summary!K$6</f>
        <v>1.492999891591904</v>
      </c>
      <c r="L109" s="43">
        <f>L31/RES_summary!L$6</f>
        <v>1.4740001446445361</v>
      </c>
      <c r="M109" s="43">
        <f>M31/RES_summary!M$6</f>
        <v>1.4566664839578733</v>
      </c>
      <c r="N109" s="43">
        <f>N31/RES_summary!N$6</f>
        <v>1.4413330669442721</v>
      </c>
      <c r="O109" s="43">
        <f>O31/RES_summary!O$6</f>
        <v>1.4280002606493893</v>
      </c>
      <c r="P109" s="43">
        <f>P31/RES_summary!P$6</f>
        <v>1.4460000659859311</v>
      </c>
      <c r="Q109" s="43">
        <f>Q31/RES_summary!Q$6</f>
        <v>1.4669998488669909</v>
      </c>
      <c r="R109" s="43">
        <f>R31/RES_summary!R$6</f>
        <v>1.4940000966488436</v>
      </c>
      <c r="S109" s="43">
        <f>S31/RES_summary!S$6</f>
        <v>1.5119998387366811</v>
      </c>
      <c r="T109" s="43">
        <f>T31/RES_summary!T$6</f>
        <v>1.5619999059102216</v>
      </c>
      <c r="U109" s="43">
        <f>U31/RES_summary!U$6</f>
        <v>1.5880000108808896</v>
      </c>
      <c r="V109" s="43">
        <f>V31/RES_summary!V$6</f>
        <v>1.6061254596320156</v>
      </c>
      <c r="W109" s="43">
        <f>W31/RES_summary!W$6</f>
        <v>1.6235835262742746</v>
      </c>
      <c r="X109" s="43">
        <f>X31/RES_summary!X$6</f>
        <v>1.6408319246903009</v>
      </c>
      <c r="Y109" s="43">
        <f>Y31/RES_summary!Y$6</f>
        <v>1.6580867089431954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0.90735086342532045</v>
      </c>
      <c r="C110" s="43">
        <f>C32/RES_summary!C$6</f>
        <v>0.91326077634368341</v>
      </c>
      <c r="D110" s="43">
        <f>D32/RES_summary!D$6</f>
        <v>0.91917012044714153</v>
      </c>
      <c r="E110" s="43">
        <f>E32/RES_summary!E$6</f>
        <v>0.92508141214105299</v>
      </c>
      <c r="F110" s="43">
        <f>F32/RES_summary!F$6</f>
        <v>0.93099972270010867</v>
      </c>
      <c r="G110" s="43">
        <f>G32/RES_summary!G$6</f>
        <v>0.93699999520584398</v>
      </c>
      <c r="H110" s="43">
        <f>H32/RES_summary!H$6</f>
        <v>0.94899999731758933</v>
      </c>
      <c r="I110" s="43">
        <f>I32/RES_summary!I$6</f>
        <v>0.95300020631531834</v>
      </c>
      <c r="J110" s="43">
        <f>J32/RES_summary!J$6</f>
        <v>0.95800030301826056</v>
      </c>
      <c r="K110" s="43">
        <f>K32/RES_summary!K$6</f>
        <v>0.95600008864308406</v>
      </c>
      <c r="L110" s="43">
        <f>L32/RES_summary!L$6</f>
        <v>0.96299981008054825</v>
      </c>
      <c r="M110" s="43">
        <f>M32/RES_summary!M$6</f>
        <v>0.96900021158857041</v>
      </c>
      <c r="N110" s="43">
        <f>N32/RES_summary!N$6</f>
        <v>0.97300006659726535</v>
      </c>
      <c r="O110" s="43">
        <f>O32/RES_summary!O$6</f>
        <v>0.96999972073279717</v>
      </c>
      <c r="P110" s="43">
        <f>P32/RES_summary!P$6</f>
        <v>0.97199996990115423</v>
      </c>
      <c r="Q110" s="43">
        <f>Q32/RES_summary!Q$6</f>
        <v>0.97200016779786569</v>
      </c>
      <c r="R110" s="43">
        <f>R32/RES_summary!R$6</f>
        <v>0.97799988061025211</v>
      </c>
      <c r="S110" s="43">
        <f>S32/RES_summary!S$6</f>
        <v>0.97999998880115846</v>
      </c>
      <c r="T110" s="43">
        <f>T32/RES_summary!T$6</f>
        <v>0.98099995295511089</v>
      </c>
      <c r="U110" s="43">
        <f>U32/RES_summary!U$6</f>
        <v>0.98099979054287478</v>
      </c>
      <c r="V110" s="43">
        <f>V32/RES_summary!V$6</f>
        <v>0.98205229817348394</v>
      </c>
      <c r="W110" s="43">
        <f>W32/RES_summary!W$6</f>
        <v>0.98319352760930345</v>
      </c>
      <c r="X110" s="43">
        <f>X32/RES_summary!X$6</f>
        <v>0.9843627425619953</v>
      </c>
      <c r="Y110" s="43">
        <f>Y32/RES_summary!Y$6</f>
        <v>0.98553121082365969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0.59635801883261841</v>
      </c>
      <c r="C111" s="43">
        <f>C33/RES_summary!C$6</f>
        <v>0.60307134099570581</v>
      </c>
      <c r="D111" s="43">
        <f>D33/RES_summary!D$6</f>
        <v>0.60978528987818292</v>
      </c>
      <c r="E111" s="43">
        <f>E33/RES_summary!E$6</f>
        <v>0.6164574786976359</v>
      </c>
      <c r="F111" s="43">
        <f>F33/RES_summary!F$6</f>
        <v>0.62300018675298807</v>
      </c>
      <c r="G111" s="43">
        <f>G33/RES_summary!G$6</f>
        <v>0.62800019998479573</v>
      </c>
      <c r="H111" s="43">
        <f>H33/RES_summary!H$6</f>
        <v>0.64799999463517877</v>
      </c>
      <c r="I111" s="43">
        <f>I33/RES_summary!I$6</f>
        <v>0.65799969861147856</v>
      </c>
      <c r="J111" s="43">
        <f>J33/RES_summary!J$6</f>
        <v>0.65399971685178926</v>
      </c>
      <c r="K111" s="43">
        <f>K33/RES_summary!K$6</f>
        <v>0.64300016111479463</v>
      </c>
      <c r="L111" s="43">
        <f>L33/RES_summary!L$6</f>
        <v>0.65400027400143823</v>
      </c>
      <c r="M111" s="43">
        <f>M33/RES_summary!M$6</f>
        <v>0.63599987976582628</v>
      </c>
      <c r="N111" s="43">
        <f>N33/RES_summary!N$6</f>
        <v>0.63950024010066697</v>
      </c>
      <c r="O111" s="43">
        <f>O33/RES_summary!O$6</f>
        <v>0.64299993483765272</v>
      </c>
      <c r="P111" s="43">
        <f>P33/RES_summary!P$6</f>
        <v>0.64799978699278382</v>
      </c>
      <c r="Q111" s="43">
        <f>Q33/RES_summary!Q$6</f>
        <v>0.63699977416246167</v>
      </c>
      <c r="R111" s="43">
        <f>R33/RES_summary!R$6</f>
        <v>0.64599973279437395</v>
      </c>
      <c r="S111" s="43">
        <f>S33/RES_summary!S$6</f>
        <v>0.63199990592973065</v>
      </c>
      <c r="T111" s="43">
        <f>T33/RES_summary!T$6</f>
        <v>0.65999994465307166</v>
      </c>
      <c r="U111" s="43">
        <f>U33/RES_summary!U$6</f>
        <v>0.65300026930201815</v>
      </c>
      <c r="V111" s="43">
        <f>V33/RES_summary!V$6</f>
        <v>0.65439426171180182</v>
      </c>
      <c r="W111" s="43">
        <f>W33/RES_summary!W$6</f>
        <v>0.65649917105869926</v>
      </c>
      <c r="X111" s="43">
        <f>X33/RES_summary!X$6</f>
        <v>0.6588278893371442</v>
      </c>
      <c r="Y111" s="43">
        <f>Y33/RES_summary!Y$6</f>
        <v>0.66115009524429758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0.38904025871508235</v>
      </c>
      <c r="C112" s="43">
        <f>C34/RES_summary!C$6</f>
        <v>0.40592932941155152</v>
      </c>
      <c r="D112" s="43">
        <f>D34/RES_summary!D$6</f>
        <v>0.42282227693930358</v>
      </c>
      <c r="E112" s="43">
        <f>E34/RES_summary!E$6</f>
        <v>0.43959751333375524</v>
      </c>
      <c r="F112" s="43">
        <f>F34/RES_summary!F$6</f>
        <v>0.45599986417964505</v>
      </c>
      <c r="G112" s="43">
        <f>G34/RES_summary!G$6</f>
        <v>0.46800003561373071</v>
      </c>
      <c r="H112" s="43">
        <f>H34/RES_summary!H$6</f>
        <v>0.48699969688759892</v>
      </c>
      <c r="I112" s="43">
        <f>I34/RES_summary!I$6</f>
        <v>0.51999997412974064</v>
      </c>
      <c r="J112" s="43">
        <f>J34/RES_summary!J$6</f>
        <v>0.54399974168935161</v>
      </c>
      <c r="K112" s="43">
        <f>K34/RES_summary!K$6</f>
        <v>0.53999989219084377</v>
      </c>
      <c r="L112" s="43">
        <f>L34/RES_summary!L$6</f>
        <v>0.57599982595616805</v>
      </c>
      <c r="M112" s="43">
        <f>M34/RES_summary!M$6</f>
        <v>0.58600014498826836</v>
      </c>
      <c r="N112" s="43">
        <f>N34/RES_summary!N$6</f>
        <v>0.5959999579385693</v>
      </c>
      <c r="O112" s="43">
        <f>O34/RES_summary!O$6</f>
        <v>0.60599993949210607</v>
      </c>
      <c r="P112" s="43">
        <f>P34/RES_summary!P$6</f>
        <v>0.61799992012229388</v>
      </c>
      <c r="Q112" s="43">
        <f>Q34/RES_summary!Q$6</f>
        <v>0.63499999138024665</v>
      </c>
      <c r="R112" s="43">
        <f>R34/RES_summary!R$6</f>
        <v>0.64400023877949564</v>
      </c>
      <c r="S112" s="43">
        <f>S34/RES_summary!S$6</f>
        <v>0.64800025085405166</v>
      </c>
      <c r="T112" s="43">
        <f>T34/RES_summary!T$6</f>
        <v>0.65899982565717563</v>
      </c>
      <c r="U112" s="43">
        <f>U34/RES_summary!U$6</f>
        <v>0.65400022305823724</v>
      </c>
      <c r="V112" s="43">
        <f>V34/RES_summary!V$6</f>
        <v>0.65589951131672075</v>
      </c>
      <c r="W112" s="43">
        <f>W34/RES_summary!W$6</f>
        <v>0.65838257249978593</v>
      </c>
      <c r="X112" s="43">
        <f>X34/RES_summary!X$6</f>
        <v>0.66105039545827438</v>
      </c>
      <c r="Y112" s="43">
        <f>Y34/RES_summary!Y$6</f>
        <v>0.6637123296592371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0.61154072969853213</v>
      </c>
      <c r="C114" s="43">
        <f>C36/RES_summary!C$6</f>
        <v>0.73107991304162367</v>
      </c>
      <c r="D114" s="43">
        <f>D36/RES_summary!D$6</f>
        <v>0.82864356062697453</v>
      </c>
      <c r="E114" s="43">
        <f>E36/RES_summary!E$6</f>
        <v>0.93214747240844675</v>
      </c>
      <c r="F114" s="43">
        <f>F36/RES_summary!F$6</f>
        <v>0.99924823317032418</v>
      </c>
      <c r="G114" s="43">
        <f>G36/RES_summary!G$6</f>
        <v>1.0705966165622109</v>
      </c>
      <c r="H114" s="43">
        <f>H36/RES_summary!H$6</f>
        <v>1.172771462583942</v>
      </c>
      <c r="I114" s="43">
        <f>I36/RES_summary!I$6</f>
        <v>1.2593305524552501</v>
      </c>
      <c r="J114" s="43">
        <f>J36/RES_summary!J$6</f>
        <v>1.360632081220422</v>
      </c>
      <c r="K114" s="43">
        <f>K36/RES_summary!K$6</f>
        <v>1.4879040037404165</v>
      </c>
      <c r="L114" s="43">
        <f>L36/RES_summary!L$6</f>
        <v>1.5802122817813609</v>
      </c>
      <c r="M114" s="43">
        <f>M36/RES_summary!M$6</f>
        <v>1.6984523899331696</v>
      </c>
      <c r="N114" s="43">
        <f>N36/RES_summary!N$6</f>
        <v>1.8045228654226615</v>
      </c>
      <c r="O114" s="43">
        <f>O36/RES_summary!O$6</f>
        <v>1.9580882255447907</v>
      </c>
      <c r="P114" s="43">
        <f>P36/RES_summary!P$6</f>
        <v>2.1492326849152295</v>
      </c>
      <c r="Q114" s="43">
        <f>Q36/RES_summary!Q$6</f>
        <v>2.4859519776610846</v>
      </c>
      <c r="R114" s="43">
        <f>R36/RES_summary!R$6</f>
        <v>2.6605253818821692</v>
      </c>
      <c r="S114" s="43">
        <f>S36/RES_summary!S$6</f>
        <v>2.8586506518932904</v>
      </c>
      <c r="T114" s="43">
        <f>T36/RES_summary!T$6</f>
        <v>3.0738441366260423</v>
      </c>
      <c r="U114" s="43">
        <f>U36/RES_summary!U$6</f>
        <v>3.2287051554779098</v>
      </c>
      <c r="V114" s="43">
        <f>V36/RES_summary!V$6</f>
        <v>3.3948492948846698</v>
      </c>
      <c r="W114" s="43">
        <f>W36/RES_summary!W$6</f>
        <v>3.5409558913780921</v>
      </c>
      <c r="X114" s="43">
        <f>X36/RES_summary!X$6</f>
        <v>3.677820526965061</v>
      </c>
      <c r="Y114" s="43">
        <f>Y36/RES_summary!Y$6</f>
        <v>3.8055159481432064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0.34646218117452182</v>
      </c>
      <c r="C115" s="43">
        <f>C37/RES_summary!C$6</f>
        <v>0.3653872150164047</v>
      </c>
      <c r="D115" s="43">
        <f>D37/RES_summary!D$6</f>
        <v>0.39903785973998601</v>
      </c>
      <c r="E115" s="43">
        <f>E37/RES_summary!E$6</f>
        <v>0.45157043390317625</v>
      </c>
      <c r="F115" s="43">
        <f>F37/RES_summary!F$6</f>
        <v>0.50524195896661062</v>
      </c>
      <c r="G115" s="43">
        <f>G37/RES_summary!G$6</f>
        <v>0.57969919168217288</v>
      </c>
      <c r="H115" s="43">
        <f>H37/RES_summary!H$6</f>
        <v>0.62978077656907083</v>
      </c>
      <c r="I115" s="43">
        <f>I37/RES_summary!I$6</f>
        <v>0.69449543181810747</v>
      </c>
      <c r="J115" s="43">
        <f>J37/RES_summary!J$6</f>
        <v>0.7629047443090029</v>
      </c>
      <c r="K115" s="43">
        <f>K37/RES_summary!K$6</f>
        <v>0.83713226425427945</v>
      </c>
      <c r="L115" s="43">
        <f>L37/RES_summary!L$6</f>
        <v>0.90497219465072731</v>
      </c>
      <c r="M115" s="43">
        <f>M37/RES_summary!M$6</f>
        <v>1.0016270016863651</v>
      </c>
      <c r="N115" s="43">
        <f>N37/RES_summary!N$6</f>
        <v>1.1044117037831014</v>
      </c>
      <c r="O115" s="43">
        <f>O37/RES_summary!O$6</f>
        <v>1.2454328758884452</v>
      </c>
      <c r="P115" s="43">
        <f>P37/RES_summary!P$6</f>
        <v>1.4399839267883576</v>
      </c>
      <c r="Q115" s="43">
        <f>Q37/RES_summary!Q$6</f>
        <v>1.729269632456748</v>
      </c>
      <c r="R115" s="43">
        <f>R37/RES_summary!R$6</f>
        <v>1.9314507853263165</v>
      </c>
      <c r="S115" s="43">
        <f>S37/RES_summary!S$6</f>
        <v>2.0957129197914108</v>
      </c>
      <c r="T115" s="43">
        <f>T37/RES_summary!T$6</f>
        <v>2.2919299502982264</v>
      </c>
      <c r="U115" s="43">
        <f>U37/RES_summary!U$6</f>
        <v>2.4626206255831922</v>
      </c>
      <c r="V115" s="43">
        <f>V37/RES_summary!V$6</f>
        <v>2.6218682692101405</v>
      </c>
      <c r="W115" s="43">
        <f>W37/RES_summary!W$6</f>
        <v>2.7424413159815817</v>
      </c>
      <c r="X115" s="43">
        <f>X37/RES_summary!X$6</f>
        <v>2.8364961586092177</v>
      </c>
      <c r="Y115" s="43">
        <f>Y37/RES_summary!Y$6</f>
        <v>2.9091481749408539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13.630423658626762</v>
      </c>
      <c r="C117" s="44">
        <f>C39/RES_summary!C$6</f>
        <v>13.841346760823679</v>
      </c>
      <c r="D117" s="44">
        <f>D39/RES_summary!D$6</f>
        <v>14.061535016773606</v>
      </c>
      <c r="E117" s="44">
        <f>E39/RES_summary!E$6</f>
        <v>14.290656528266524</v>
      </c>
      <c r="F117" s="44">
        <f>F39/RES_summary!F$6</f>
        <v>14.530358894926476</v>
      </c>
      <c r="G117" s="44">
        <f>G39/RES_summary!G$6</f>
        <v>14.799040595559768</v>
      </c>
      <c r="H117" s="44">
        <f>H39/RES_summary!H$6</f>
        <v>15.061710106121728</v>
      </c>
      <c r="I117" s="44">
        <f>I39/RES_summary!I$6</f>
        <v>15.3416515762689</v>
      </c>
      <c r="J117" s="44">
        <f>J39/RES_summary!J$6</f>
        <v>15.64909743301366</v>
      </c>
      <c r="K117" s="44">
        <f>K39/RES_summary!K$6</f>
        <v>15.963484255317441</v>
      </c>
      <c r="L117" s="44">
        <f>L39/RES_summary!L$6</f>
        <v>16.270467956956619</v>
      </c>
      <c r="M117" s="44">
        <f>M39/RES_summary!M$6</f>
        <v>16.397128394079417</v>
      </c>
      <c r="N117" s="44">
        <f>N39/RES_summary!N$6</f>
        <v>16.515356214094439</v>
      </c>
      <c r="O117" s="44">
        <f>O39/RES_summary!O$6</f>
        <v>16.643330004967606</v>
      </c>
      <c r="P117" s="44">
        <f>P39/RES_summary!P$6</f>
        <v>16.439009495257633</v>
      </c>
      <c r="Q117" s="44">
        <f>Q39/RES_summary!Q$6</f>
        <v>16.772168377255134</v>
      </c>
      <c r="R117" s="44">
        <f>R39/RES_summary!R$6</f>
        <v>17.324444325969196</v>
      </c>
      <c r="S117" s="44">
        <f>S39/RES_summary!S$6</f>
        <v>17.437211244562171</v>
      </c>
      <c r="T117" s="44">
        <f>T39/RES_summary!T$6</f>
        <v>17.883173157384835</v>
      </c>
      <c r="U117" s="44">
        <f>U39/RES_summary!U$6</f>
        <v>18.211215739136872</v>
      </c>
      <c r="V117" s="44">
        <f>V39/RES_summary!V$6</f>
        <v>18.569066869198725</v>
      </c>
      <c r="W117" s="44">
        <f>W39/RES_summary!W$6</f>
        <v>18.735806242197068</v>
      </c>
      <c r="X117" s="44">
        <f>X39/RES_summary!X$6</f>
        <v>18.899005586034402</v>
      </c>
      <c r="Y117" s="44">
        <f>Y39/RES_summary!Y$6</f>
        <v>19.122566603965499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0.47734336076570888</v>
      </c>
      <c r="C118" s="45">
        <f>C40/RES_summary!C$6</f>
        <v>0.51858961861581021</v>
      </c>
      <c r="D118" s="45">
        <f>D40/RES_summary!D$6</f>
        <v>0.5535610999820324</v>
      </c>
      <c r="E118" s="45">
        <f>E40/RES_summary!E$6</f>
        <v>0.58281563358304733</v>
      </c>
      <c r="F118" s="45">
        <f>F40/RES_summary!F$6</f>
        <v>0.59878346916401881</v>
      </c>
      <c r="G118" s="45">
        <f>G40/RES_summary!G$6</f>
        <v>0.6191725953242041</v>
      </c>
      <c r="H118" s="45">
        <f>H40/RES_summary!H$6</f>
        <v>0.65342817719350832</v>
      </c>
      <c r="I118" s="45">
        <f>I40/RES_summary!I$6</f>
        <v>0.69869689608709629</v>
      </c>
      <c r="J118" s="45">
        <f>J40/RES_summary!J$6</f>
        <v>0.74099459811184321</v>
      </c>
      <c r="K118" s="45">
        <f>K40/RES_summary!K$6</f>
        <v>0.794642445856233</v>
      </c>
      <c r="L118" s="45">
        <f>L40/RES_summary!L$6</f>
        <v>0.82886135264297256</v>
      </c>
      <c r="M118" s="45">
        <f>M40/RES_summary!M$6</f>
        <v>0.86204160618400749</v>
      </c>
      <c r="N118" s="45">
        <f>N40/RES_summary!N$6</f>
        <v>0.89854924088823585</v>
      </c>
      <c r="O118" s="45">
        <f>O40/RES_summary!O$6</f>
        <v>0.92663196120330205</v>
      </c>
      <c r="P118" s="45">
        <f>P40/RES_summary!P$6</f>
        <v>0.92879032489161961</v>
      </c>
      <c r="Q118" s="45">
        <f>Q40/RES_summary!Q$6</f>
        <v>0.9770663192425828</v>
      </c>
      <c r="R118" s="45">
        <f>R40/RES_summary!R$6</f>
        <v>1.0109647270933904</v>
      </c>
      <c r="S118" s="45">
        <f>S40/RES_summary!S$6</f>
        <v>1.022003835968472</v>
      </c>
      <c r="T118" s="45">
        <f>T40/RES_summary!T$6</f>
        <v>1.0500897129133178</v>
      </c>
      <c r="U118" s="45">
        <f>U40/RES_summary!U$6</f>
        <v>1.0701031735269206</v>
      </c>
      <c r="V118" s="45">
        <f>V40/RES_summary!V$6</f>
        <v>1.0928533312784319</v>
      </c>
      <c r="W118" s="45">
        <f>W40/RES_summary!W$6</f>
        <v>1.0990674654140393</v>
      </c>
      <c r="X118" s="45">
        <f>X40/RES_summary!X$6</f>
        <v>1.1046903914453292</v>
      </c>
      <c r="Y118" s="45">
        <f>Y40/RES_summary!Y$6</f>
        <v>1.1097756167992068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86.604197024626046</v>
      </c>
      <c r="C122" s="29">
        <f t="shared" si="82"/>
        <v>84.115878172446983</v>
      </c>
      <c r="D122" s="29">
        <f t="shared" si="82"/>
        <v>81.41051917182422</v>
      </c>
      <c r="E122" s="29">
        <f t="shared" si="82"/>
        <v>78.650074063658863</v>
      </c>
      <c r="F122" s="29">
        <f t="shared" si="82"/>
        <v>75.959513801639062</v>
      </c>
      <c r="G122" s="29">
        <f t="shared" si="82"/>
        <v>72.691791916980137</v>
      </c>
      <c r="H122" s="29">
        <f t="shared" si="82"/>
        <v>69.524111409932047</v>
      </c>
      <c r="I122" s="29">
        <f t="shared" si="82"/>
        <v>66.658612365647812</v>
      </c>
      <c r="J122" s="29">
        <f t="shared" si="82"/>
        <v>64.569841313262089</v>
      </c>
      <c r="K122" s="29">
        <f t="shared" si="82"/>
        <v>62.079584881043431</v>
      </c>
      <c r="L122" s="29">
        <f t="shared" si="82"/>
        <v>59.676131671137732</v>
      </c>
      <c r="M122" s="29">
        <f t="shared" si="82"/>
        <v>57.660337323412371</v>
      </c>
      <c r="N122" s="29">
        <f t="shared" si="82"/>
        <v>55.457471811820298</v>
      </c>
      <c r="O122" s="29">
        <f t="shared" si="82"/>
        <v>53.303912620696359</v>
      </c>
      <c r="P122" s="29">
        <f t="shared" si="82"/>
        <v>51.807379125264454</v>
      </c>
      <c r="Q122" s="29">
        <f t="shared" si="82"/>
        <v>50.198252704712431</v>
      </c>
      <c r="R122" s="29">
        <f t="shared" ref="R122:V122" si="83">R83*R109</f>
        <v>48.623395533846008</v>
      </c>
      <c r="S122" s="29">
        <f t="shared" si="83"/>
        <v>46.768958057760202</v>
      </c>
      <c r="T122" s="29">
        <f t="shared" si="83"/>
        <v>45.651905687727172</v>
      </c>
      <c r="U122" s="29">
        <f t="shared" si="83"/>
        <v>44.683915886226806</v>
      </c>
      <c r="V122" s="29">
        <f t="shared" si="83"/>
        <v>43.712073520025349</v>
      </c>
      <c r="W122" s="29">
        <f t="shared" ref="W122:Y122" si="84">W83*W109</f>
        <v>42.843297856820016</v>
      </c>
      <c r="X122" s="29">
        <f t="shared" si="84"/>
        <v>42.143350995541176</v>
      </c>
      <c r="Y122" s="29">
        <f t="shared" si="84"/>
        <v>40.960038904905716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652.76519051319065</v>
      </c>
      <c r="C123" s="29">
        <f t="shared" si="85"/>
        <v>649.30136602078187</v>
      </c>
      <c r="D123" s="29">
        <f t="shared" si="85"/>
        <v>642.84700057961788</v>
      </c>
      <c r="E123" s="29">
        <f t="shared" si="85"/>
        <v>635.10925740277844</v>
      </c>
      <c r="F123" s="29">
        <f t="shared" si="85"/>
        <v>626.93767791165283</v>
      </c>
      <c r="G123" s="29">
        <f t="shared" si="85"/>
        <v>615.11200015259817</v>
      </c>
      <c r="H123" s="29">
        <f t="shared" si="85"/>
        <v>606.75031252340489</v>
      </c>
      <c r="I123" s="29">
        <f t="shared" si="85"/>
        <v>590.40988265675128</v>
      </c>
      <c r="J123" s="29">
        <f t="shared" si="85"/>
        <v>572.75744199861879</v>
      </c>
      <c r="K123" s="29">
        <f t="shared" si="85"/>
        <v>551.72103317728556</v>
      </c>
      <c r="L123" s="29">
        <f t="shared" si="85"/>
        <v>536.30362491339156</v>
      </c>
      <c r="M123" s="29">
        <f t="shared" si="85"/>
        <v>523.40617261095827</v>
      </c>
      <c r="N123" s="29">
        <f t="shared" si="85"/>
        <v>507.89562950128362</v>
      </c>
      <c r="O123" s="29">
        <f t="shared" si="85"/>
        <v>489.64131066222689</v>
      </c>
      <c r="P123" s="29">
        <f t="shared" si="85"/>
        <v>472.14469136192167</v>
      </c>
      <c r="Q123" s="29">
        <f t="shared" si="85"/>
        <v>453.66453697244378</v>
      </c>
      <c r="R123" s="29">
        <f t="shared" ref="R123:V123" si="86">R84*R110</f>
        <v>438.81361508878769</v>
      </c>
      <c r="S123" s="29">
        <f t="shared" si="86"/>
        <v>423.56420094094869</v>
      </c>
      <c r="T123" s="29">
        <f t="shared" si="86"/>
        <v>409.34120124469354</v>
      </c>
      <c r="U123" s="29">
        <f t="shared" si="86"/>
        <v>396.38761707723506</v>
      </c>
      <c r="V123" s="29">
        <f t="shared" si="86"/>
        <v>383.00495609431067</v>
      </c>
      <c r="W123" s="29">
        <f t="shared" ref="W123:Y123" si="87">W84*W110</f>
        <v>371.74479171478941</v>
      </c>
      <c r="X123" s="29">
        <f t="shared" si="87"/>
        <v>361.44325094107518</v>
      </c>
      <c r="Y123" s="29">
        <f t="shared" si="87"/>
        <v>350.93552022086885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869.14323792971845</v>
      </c>
      <c r="C124" s="29">
        <f t="shared" si="88"/>
        <v>875.55807821307678</v>
      </c>
      <c r="D124" s="29">
        <f t="shared" si="88"/>
        <v>880.71917284297956</v>
      </c>
      <c r="E124" s="29">
        <f t="shared" si="88"/>
        <v>884.58685764102324</v>
      </c>
      <c r="F124" s="29">
        <f t="shared" si="88"/>
        <v>887.75800023763622</v>
      </c>
      <c r="G124" s="29">
        <f t="shared" si="88"/>
        <v>887.91475812271415</v>
      </c>
      <c r="H124" s="29">
        <f t="shared" si="88"/>
        <v>908.54086740647801</v>
      </c>
      <c r="I124" s="29">
        <f t="shared" si="88"/>
        <v>914.72727443891426</v>
      </c>
      <c r="J124" s="29">
        <f t="shared" si="88"/>
        <v>901.89257371790393</v>
      </c>
      <c r="K124" s="29">
        <f t="shared" si="88"/>
        <v>879.07998272501663</v>
      </c>
      <c r="L124" s="29">
        <f t="shared" si="88"/>
        <v>884.01726143206611</v>
      </c>
      <c r="M124" s="29">
        <f t="shared" si="88"/>
        <v>851.10144441966293</v>
      </c>
      <c r="N124" s="29">
        <f t="shared" si="88"/>
        <v>838.05800809761001</v>
      </c>
      <c r="O124" s="29">
        <f t="shared" si="88"/>
        <v>824.68335436285167</v>
      </c>
      <c r="P124" s="29">
        <f t="shared" si="88"/>
        <v>805.79986156527559</v>
      </c>
      <c r="Q124" s="29">
        <f t="shared" si="88"/>
        <v>766.80407210001374</v>
      </c>
      <c r="R124" s="29">
        <f t="shared" ref="R124:V124" si="89">R85*R111</f>
        <v>741.90381646250489</v>
      </c>
      <c r="S124" s="29">
        <f t="shared" si="89"/>
        <v>693.74923792924415</v>
      </c>
      <c r="T124" s="29">
        <f t="shared" si="89"/>
        <v>670.58087330556225</v>
      </c>
      <c r="U124" s="29">
        <f t="shared" si="89"/>
        <v>620.94971054792063</v>
      </c>
      <c r="V124" s="29">
        <f t="shared" si="89"/>
        <v>583.05776057144271</v>
      </c>
      <c r="W124" s="29">
        <f t="shared" ref="W124:Y124" si="90">W85*W111</f>
        <v>552.32456032792948</v>
      </c>
      <c r="X124" s="29">
        <f t="shared" si="90"/>
        <v>516.14455578693321</v>
      </c>
      <c r="Y124" s="29">
        <f t="shared" si="90"/>
        <v>501.83308114025283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252.93046302351803</v>
      </c>
      <c r="C125" s="29">
        <f t="shared" si="91"/>
        <v>261.00213659169685</v>
      </c>
      <c r="D125" s="29">
        <f t="shared" si="91"/>
        <v>268.38769710328114</v>
      </c>
      <c r="E125" s="29">
        <f t="shared" si="91"/>
        <v>275.04853052222245</v>
      </c>
      <c r="F125" s="29">
        <f t="shared" si="91"/>
        <v>281.11968639791291</v>
      </c>
      <c r="G125" s="29">
        <f t="shared" si="91"/>
        <v>283.67553986764409</v>
      </c>
      <c r="H125" s="29">
        <f t="shared" si="91"/>
        <v>289.77694481809766</v>
      </c>
      <c r="I125" s="29">
        <f t="shared" si="91"/>
        <v>301.63787487308184</v>
      </c>
      <c r="J125" s="29">
        <f t="shared" si="91"/>
        <v>308.07047835051554</v>
      </c>
      <c r="K125" s="29">
        <f t="shared" si="91"/>
        <v>300.72930876585463</v>
      </c>
      <c r="L125" s="29">
        <f t="shared" si="91"/>
        <v>312.0856771618985</v>
      </c>
      <c r="M125" s="29">
        <f t="shared" si="91"/>
        <v>311.84127431199647</v>
      </c>
      <c r="N125" s="29">
        <f t="shared" si="91"/>
        <v>310.3369905238232</v>
      </c>
      <c r="O125" s="29">
        <f t="shared" si="91"/>
        <v>308.48252593769035</v>
      </c>
      <c r="P125" s="29">
        <f t="shared" si="91"/>
        <v>306.80788294491651</v>
      </c>
      <c r="Q125" s="29">
        <f t="shared" si="91"/>
        <v>306.74462542848852</v>
      </c>
      <c r="R125" s="29">
        <f t="shared" ref="R125:V125" si="92">R86*R112</f>
        <v>304.02390376220734</v>
      </c>
      <c r="S125" s="29">
        <f t="shared" si="92"/>
        <v>299.05100338677488</v>
      </c>
      <c r="T125" s="29">
        <f t="shared" si="92"/>
        <v>297.14806628387839</v>
      </c>
      <c r="U125" s="29">
        <f t="shared" si="92"/>
        <v>289.38961087356205</v>
      </c>
      <c r="V125" s="29">
        <f t="shared" si="92"/>
        <v>284.16771522968361</v>
      </c>
      <c r="W125" s="29">
        <f t="shared" ref="W125:Y125" si="93">W86*W112</f>
        <v>279.44557218722252</v>
      </c>
      <c r="X125" s="29">
        <f t="shared" si="93"/>
        <v>272.79907186721215</v>
      </c>
      <c r="Y125" s="29">
        <f t="shared" si="93"/>
        <v>266.51294742274587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228.96283544393586</v>
      </c>
      <c r="C127" s="29">
        <f t="shared" si="94"/>
        <v>266.38379950825339</v>
      </c>
      <c r="D127" s="29">
        <f t="shared" si="94"/>
        <v>294.17253280200322</v>
      </c>
      <c r="E127" s="29">
        <f t="shared" si="94"/>
        <v>322.24555673925971</v>
      </c>
      <c r="F127" s="29">
        <f t="shared" si="94"/>
        <v>337.90286097331261</v>
      </c>
      <c r="G127" s="29">
        <f t="shared" si="94"/>
        <v>353.19905232242206</v>
      </c>
      <c r="H127" s="29">
        <f t="shared" si="94"/>
        <v>375.6582310444586</v>
      </c>
      <c r="I127" s="29">
        <f t="shared" si="94"/>
        <v>389.70752969395363</v>
      </c>
      <c r="J127" s="29">
        <f t="shared" si="94"/>
        <v>404.57007225301066</v>
      </c>
      <c r="K127" s="29">
        <f t="shared" si="94"/>
        <v>419.47946130745669</v>
      </c>
      <c r="L127" s="29">
        <f t="shared" si="94"/>
        <v>425.78342361227851</v>
      </c>
      <c r="M127" s="29">
        <f t="shared" si="94"/>
        <v>434.98121733688112</v>
      </c>
      <c r="N127" s="29">
        <f t="shared" si="94"/>
        <v>444.16357762019874</v>
      </c>
      <c r="O127" s="29">
        <f t="shared" si="94"/>
        <v>455.99085486420694</v>
      </c>
      <c r="P127" s="29">
        <f t="shared" si="94"/>
        <v>465.23580116392787</v>
      </c>
      <c r="Q127" s="29">
        <f t="shared" si="94"/>
        <v>490.25818895734881</v>
      </c>
      <c r="R127" s="29">
        <f t="shared" ref="R127:V127" si="95">R88*R114</f>
        <v>484.193388144523</v>
      </c>
      <c r="S127" s="29">
        <f t="shared" si="95"/>
        <v>471.8225415336999</v>
      </c>
      <c r="T127" s="29">
        <f t="shared" si="95"/>
        <v>471.89847364025019</v>
      </c>
      <c r="U127" s="29">
        <f t="shared" si="95"/>
        <v>466.88869896552194</v>
      </c>
      <c r="V127" s="29">
        <f t="shared" si="95"/>
        <v>465.60534594001319</v>
      </c>
      <c r="W127" s="29">
        <f t="shared" ref="W127:Y127" si="96">W88*W114</f>
        <v>462.16961952470433</v>
      </c>
      <c r="X127" s="29">
        <f t="shared" si="96"/>
        <v>460.70196822120442</v>
      </c>
      <c r="Y127" s="29">
        <f t="shared" si="96"/>
        <v>457.2671514942449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120.45726518253969</v>
      </c>
      <c r="C128" s="29">
        <f t="shared" si="97"/>
        <v>124.82459527696214</v>
      </c>
      <c r="D128" s="29">
        <f t="shared" si="97"/>
        <v>132.86717740080442</v>
      </c>
      <c r="E128" s="29">
        <f t="shared" si="97"/>
        <v>145.56440836567248</v>
      </c>
      <c r="F128" s="29">
        <f t="shared" si="97"/>
        <v>157.22980371764615</v>
      </c>
      <c r="G128" s="29">
        <f t="shared" si="97"/>
        <v>172.71186232310552</v>
      </c>
      <c r="H128" s="29">
        <f t="shared" si="97"/>
        <v>181.30763682413479</v>
      </c>
      <c r="I128" s="29">
        <f t="shared" si="97"/>
        <v>191.53188952852838</v>
      </c>
      <c r="J128" s="29">
        <f t="shared" si="97"/>
        <v>200.61021247790828</v>
      </c>
      <c r="K128" s="29">
        <f t="shared" si="97"/>
        <v>209.98234226414007</v>
      </c>
      <c r="L128" s="29">
        <f t="shared" si="97"/>
        <v>214.73811667916746</v>
      </c>
      <c r="M128" s="29">
        <f t="shared" si="97"/>
        <v>225.583012920448</v>
      </c>
      <c r="N128" s="29">
        <f t="shared" si="97"/>
        <v>232.8894141044388</v>
      </c>
      <c r="O128" s="29">
        <f t="shared" si="97"/>
        <v>242.44019816210715</v>
      </c>
      <c r="P128" s="29">
        <f t="shared" si="97"/>
        <v>256.92905551386599</v>
      </c>
      <c r="Q128" s="29">
        <f t="shared" si="97"/>
        <v>283.12909735021896</v>
      </c>
      <c r="R128" s="29">
        <f t="shared" ref="R128:V128" si="98">R89*R115</f>
        <v>299.20069378038289</v>
      </c>
      <c r="S128" s="29">
        <f t="shared" si="98"/>
        <v>310.25019393120607</v>
      </c>
      <c r="T128" s="29">
        <f t="shared" si="98"/>
        <v>327.51218046287227</v>
      </c>
      <c r="U128" s="29">
        <f t="shared" si="98"/>
        <v>344.25979388046824</v>
      </c>
      <c r="V128" s="29">
        <f t="shared" si="98"/>
        <v>362.09437366599178</v>
      </c>
      <c r="W128" s="29">
        <f t="shared" ref="W128:Y128" si="99">W89*W115</f>
        <v>374.83435999761468</v>
      </c>
      <c r="X128" s="29">
        <f t="shared" si="99"/>
        <v>383.58147384185412</v>
      </c>
      <c r="Y128" s="29">
        <f t="shared" si="99"/>
        <v>388.72940948043436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931.62097938101294</v>
      </c>
      <c r="C130" s="31">
        <f t="shared" si="100"/>
        <v>936.97671135728888</v>
      </c>
      <c r="D130" s="31">
        <f t="shared" si="100"/>
        <v>935.68875306413008</v>
      </c>
      <c r="E130" s="31">
        <f t="shared" si="100"/>
        <v>930.99622276364744</v>
      </c>
      <c r="F130" s="31">
        <f t="shared" si="100"/>
        <v>923.07495098876382</v>
      </c>
      <c r="G130" s="31">
        <f t="shared" si="100"/>
        <v>916.32718355911379</v>
      </c>
      <c r="H130" s="31">
        <f t="shared" si="100"/>
        <v>909.92304309425867</v>
      </c>
      <c r="I130" s="31">
        <f t="shared" si="100"/>
        <v>903.49295965057127</v>
      </c>
      <c r="J130" s="31">
        <f t="shared" si="100"/>
        <v>895.15116071181478</v>
      </c>
      <c r="K130" s="31">
        <f t="shared" si="100"/>
        <v>877.55380933099684</v>
      </c>
      <c r="L130" s="31">
        <f t="shared" si="100"/>
        <v>848.56646932483318</v>
      </c>
      <c r="M130" s="31">
        <f t="shared" si="100"/>
        <v>807.61251668068508</v>
      </c>
      <c r="N130" s="31">
        <f t="shared" si="100"/>
        <v>762.68960804566143</v>
      </c>
      <c r="O130" s="31">
        <f t="shared" si="100"/>
        <v>731.16207464414856</v>
      </c>
      <c r="P130" s="31">
        <f t="shared" si="100"/>
        <v>687.13486745317596</v>
      </c>
      <c r="Q130" s="31">
        <f t="shared" si="100"/>
        <v>650.16751549946866</v>
      </c>
      <c r="R130" s="31">
        <f t="shared" ref="R130:V130" si="101">R91*R117</f>
        <v>618.83186022421114</v>
      </c>
      <c r="S130" s="31">
        <f t="shared" si="101"/>
        <v>578.04220004454874</v>
      </c>
      <c r="T130" s="31">
        <f t="shared" si="101"/>
        <v>539.93994758649319</v>
      </c>
      <c r="U130" s="31">
        <f t="shared" si="101"/>
        <v>500.04322234451507</v>
      </c>
      <c r="V130" s="31">
        <f t="shared" si="101"/>
        <v>467.63012989697637</v>
      </c>
      <c r="W130" s="31">
        <f t="shared" ref="W130:Y130" si="102">W91*W117</f>
        <v>441.00767101312817</v>
      </c>
      <c r="X130" s="31">
        <f t="shared" si="102"/>
        <v>417.71575070134014</v>
      </c>
      <c r="Y130" s="31">
        <f t="shared" si="102"/>
        <v>388.94484816996663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4238.4146795847037</v>
      </c>
      <c r="C131" s="33">
        <f t="shared" si="103"/>
        <v>4521.0425533004664</v>
      </c>
      <c r="D131" s="33">
        <f t="shared" si="103"/>
        <v>4736.5483247133379</v>
      </c>
      <c r="E131" s="33">
        <f t="shared" si="103"/>
        <v>4898.0065549364454</v>
      </c>
      <c r="F131" s="33">
        <f t="shared" si="103"/>
        <v>4959.4626537434888</v>
      </c>
      <c r="G131" s="33">
        <f t="shared" si="103"/>
        <v>5051.4811557840185</v>
      </c>
      <c r="H131" s="33">
        <f t="shared" si="103"/>
        <v>5252.9591779202829</v>
      </c>
      <c r="I131" s="33">
        <f t="shared" si="103"/>
        <v>5524.8882741138814</v>
      </c>
      <c r="J131" s="33">
        <f t="shared" si="103"/>
        <v>5767.7089980734745</v>
      </c>
      <c r="K131" s="33">
        <f t="shared" si="103"/>
        <v>6098.606023198744</v>
      </c>
      <c r="L131" s="33">
        <f t="shared" si="103"/>
        <v>6276.8600598852418</v>
      </c>
      <c r="M131" s="33">
        <f t="shared" si="103"/>
        <v>6450.0556123379674</v>
      </c>
      <c r="N131" s="33">
        <f t="shared" si="103"/>
        <v>6623.9405928362994</v>
      </c>
      <c r="O131" s="33">
        <f t="shared" si="103"/>
        <v>6720.1356681799898</v>
      </c>
      <c r="P131" s="33">
        <f t="shared" si="103"/>
        <v>6614.5380584873392</v>
      </c>
      <c r="Q131" s="33">
        <f t="shared" si="103"/>
        <v>6789.4201277260263</v>
      </c>
      <c r="R131" s="33">
        <f t="shared" ref="R131:V131" si="104">R92*R118</f>
        <v>6859.7912018931629</v>
      </c>
      <c r="S131" s="33">
        <f t="shared" si="104"/>
        <v>6731.5975559158869</v>
      </c>
      <c r="T131" s="33">
        <f t="shared" si="104"/>
        <v>6757.8100275836487</v>
      </c>
      <c r="U131" s="33">
        <f t="shared" si="104"/>
        <v>6753.903087820745</v>
      </c>
      <c r="V131" s="33">
        <f t="shared" si="104"/>
        <v>6779.1488166742938</v>
      </c>
      <c r="W131" s="33">
        <f t="shared" ref="W131:Y131" si="105">W92*W118</f>
        <v>6716.4499310404935</v>
      </c>
      <c r="X131" s="33">
        <f t="shared" si="105"/>
        <v>6681.3244571037503</v>
      </c>
      <c r="Y131" s="33">
        <f t="shared" si="105"/>
        <v>6578.4702439888424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2539.4367971624697</v>
      </c>
      <c r="C133" s="19">
        <f t="shared" ref="C133:Q133" si="107">SUM(C134,C139,C142)</f>
        <v>2596.995914640398</v>
      </c>
      <c r="D133" s="19">
        <f t="shared" si="107"/>
        <v>2634.5623512037428</v>
      </c>
      <c r="E133" s="19">
        <f t="shared" si="107"/>
        <v>2674.1833715239391</v>
      </c>
      <c r="F133" s="19">
        <f t="shared" si="107"/>
        <v>2683.8888999420724</v>
      </c>
      <c r="G133" s="19">
        <f t="shared" si="107"/>
        <v>2684.5260254416212</v>
      </c>
      <c r="H133" s="19">
        <f t="shared" si="107"/>
        <v>2709.5394153759512</v>
      </c>
      <c r="I133" s="19">
        <f t="shared" si="107"/>
        <v>2719.4832317333021</v>
      </c>
      <c r="J133" s="19">
        <f t="shared" si="107"/>
        <v>2718.5990980467323</v>
      </c>
      <c r="K133" s="19">
        <f t="shared" si="107"/>
        <v>2696.2332546039756</v>
      </c>
      <c r="L133" s="19">
        <f t="shared" si="107"/>
        <v>2669.8566023230223</v>
      </c>
      <c r="M133" s="19">
        <f t="shared" si="107"/>
        <v>2640.4033077837785</v>
      </c>
      <c r="N133" s="19">
        <f t="shared" si="107"/>
        <v>2608.1258537683707</v>
      </c>
      <c r="O133" s="19">
        <f t="shared" si="107"/>
        <v>2586.0155845539643</v>
      </c>
      <c r="P133" s="19">
        <f t="shared" si="107"/>
        <v>2554.2561795149495</v>
      </c>
      <c r="Q133" s="19">
        <f t="shared" si="107"/>
        <v>2577.6081364139973</v>
      </c>
      <c r="R133" s="19">
        <f t="shared" ref="R133:V133" si="108">SUM(R134,R139,R142)</f>
        <v>2548.0222296491484</v>
      </c>
      <c r="S133" s="19">
        <f t="shared" si="108"/>
        <v>2494.0865979339392</v>
      </c>
      <c r="T133" s="19">
        <f t="shared" si="108"/>
        <v>2449.3642769936355</v>
      </c>
      <c r="U133" s="19">
        <f t="shared" si="108"/>
        <v>2393.3325226091429</v>
      </c>
      <c r="V133" s="19">
        <f t="shared" si="108"/>
        <v>2425.2433599468532</v>
      </c>
      <c r="W133" s="19">
        <f t="shared" ref="W133:Y133" si="109">SUM(W134,W139,W142)</f>
        <v>2471.8364037964116</v>
      </c>
      <c r="X133" s="19">
        <f t="shared" si="109"/>
        <v>2365.0595680293941</v>
      </c>
      <c r="Y133" s="19">
        <f t="shared" si="109"/>
        <v>2285.860486059637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1443.2344575419393</v>
      </c>
      <c r="C134" s="22">
        <f t="shared" ref="C134:Q134" si="111">SUM(C135:C138)</f>
        <v>1418.2171268852351</v>
      </c>
      <c r="D134" s="22">
        <f t="shared" si="111"/>
        <v>1393.0504140614398</v>
      </c>
      <c r="E134" s="22">
        <f t="shared" si="111"/>
        <v>1370.5815894679217</v>
      </c>
      <c r="F134" s="22">
        <f t="shared" si="111"/>
        <v>1343.7842415751259</v>
      </c>
      <c r="G134" s="22">
        <f t="shared" si="111"/>
        <v>1305.9732373654592</v>
      </c>
      <c r="H134" s="22">
        <f t="shared" si="111"/>
        <v>1280.5462607472246</v>
      </c>
      <c r="I134" s="22">
        <f t="shared" si="111"/>
        <v>1251.7483990723324</v>
      </c>
      <c r="J134" s="22">
        <f t="shared" si="111"/>
        <v>1218.847748775381</v>
      </c>
      <c r="K134" s="22">
        <f t="shared" si="111"/>
        <v>1170.4827362539736</v>
      </c>
      <c r="L134" s="22">
        <f t="shared" si="111"/>
        <v>1143.2260477536208</v>
      </c>
      <c r="M134" s="22">
        <f t="shared" si="111"/>
        <v>1104.4348503185163</v>
      </c>
      <c r="N134" s="22">
        <f t="shared" si="111"/>
        <v>1071.2239852809525</v>
      </c>
      <c r="O134" s="22">
        <f t="shared" si="111"/>
        <v>1038.1229123611854</v>
      </c>
      <c r="P134" s="22">
        <f t="shared" si="111"/>
        <v>1008.7138656576444</v>
      </c>
      <c r="Q134" s="22">
        <f t="shared" si="111"/>
        <v>981.24873347568962</v>
      </c>
      <c r="R134" s="22">
        <f t="shared" ref="R134:V134" si="112">SUM(R135:R138)</f>
        <v>958.01048408321788</v>
      </c>
      <c r="S134" s="22">
        <f t="shared" si="112"/>
        <v>928.39759332423705</v>
      </c>
      <c r="T134" s="22">
        <f t="shared" si="112"/>
        <v>905.2471325271631</v>
      </c>
      <c r="U134" s="22">
        <f t="shared" si="112"/>
        <v>874.59444994960268</v>
      </c>
      <c r="V134" s="22">
        <f t="shared" si="112"/>
        <v>850.99322668858201</v>
      </c>
      <c r="W134" s="22">
        <f t="shared" ref="W134:Y134" si="113">SUM(W135:W138)</f>
        <v>834.98887353830582</v>
      </c>
      <c r="X134" s="22">
        <f t="shared" si="113"/>
        <v>802.55828611158984</v>
      </c>
      <c r="Y134" s="22">
        <f t="shared" si="113"/>
        <v>776.48051464360697</v>
      </c>
      <c r="DA134" s="57"/>
    </row>
    <row r="135" spans="1:105" ht="12" customHeight="1" x14ac:dyDescent="0.25">
      <c r="A135" s="28" t="s">
        <v>32</v>
      </c>
      <c r="B135" s="29">
        <f>B5*1000*11630/RES_summary!B$6</f>
        <v>758.65276593572355</v>
      </c>
      <c r="C135" s="29">
        <f>C5*1000*11630/RES_summary!C$6</f>
        <v>736.85509279063524</v>
      </c>
      <c r="D135" s="29">
        <f>D5*1000*11630/RES_summary!D$6</f>
        <v>713.15614794517967</v>
      </c>
      <c r="E135" s="29">
        <f>E5*1000*11630/RES_summary!E$6</f>
        <v>688.97464879765118</v>
      </c>
      <c r="F135" s="29">
        <f>F5*1000*11630/RES_summary!F$6</f>
        <v>665.40534090235792</v>
      </c>
      <c r="G135" s="29">
        <f>G5*1000*11630/RES_summary!G$6</f>
        <v>636.78009719274542</v>
      </c>
      <c r="H135" s="29">
        <f>H5*1000*11630/RES_summary!H$6</f>
        <v>609.03121595100447</v>
      </c>
      <c r="I135" s="29">
        <f>I5*1000*11630/RES_summary!I$6</f>
        <v>583.92944432307456</v>
      </c>
      <c r="J135" s="29">
        <f>J5*1000*11630/RES_summary!J$6</f>
        <v>565.6318099041755</v>
      </c>
      <c r="K135" s="29">
        <f>K5*1000*11630/RES_summary!K$6</f>
        <v>543.81716355793969</v>
      </c>
      <c r="L135" s="29">
        <f>L5*1000*11630/RES_summary!L$6</f>
        <v>522.76291343916625</v>
      </c>
      <c r="M135" s="29">
        <f>M5*1000*11630/RES_summary!M$6</f>
        <v>505.10455495309219</v>
      </c>
      <c r="N135" s="29">
        <f>N5*1000*11630/RES_summary!N$6</f>
        <v>485.8074530715453</v>
      </c>
      <c r="O135" s="29">
        <f>O5*1000*11630/RES_summary!O$6</f>
        <v>466.94227455730015</v>
      </c>
      <c r="P135" s="29">
        <f>P5*1000*11630/RES_summary!P$6</f>
        <v>453.83264113731633</v>
      </c>
      <c r="Q135" s="29">
        <f>Q5*1000*11630/RES_summary!Q$6</f>
        <v>439.73669369328081</v>
      </c>
      <c r="R135" s="29">
        <f>R5*1000*11630/RES_summary!R$6</f>
        <v>425.94094487649085</v>
      </c>
      <c r="S135" s="29">
        <f>S5*1000*11630/RES_summary!S$6</f>
        <v>409.69607258597921</v>
      </c>
      <c r="T135" s="29">
        <f>T5*1000*11630/RES_summary!T$6</f>
        <v>399.91069382448984</v>
      </c>
      <c r="U135" s="29">
        <f>U5*1000*11630/RES_summary!U$6</f>
        <v>391.43110316334673</v>
      </c>
      <c r="V135" s="29">
        <f>V5*1000*11630/RES_summary!V$6</f>
        <v>382.91776403542201</v>
      </c>
      <c r="W135" s="29">
        <f>W5*1000*11630/RES_summary!W$6</f>
        <v>375.30728922574326</v>
      </c>
      <c r="X135" s="29">
        <f>X5*1000*11630/RES_summary!X$6</f>
        <v>369.17575472094069</v>
      </c>
      <c r="Y135" s="29">
        <f>Y5*1000*11630/RES_summary!Y$6</f>
        <v>358.80994080697394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287.46894967750495</v>
      </c>
      <c r="C136" s="29">
        <f>C6*1000*11630/RES_summary!C$6</f>
        <v>280.69653821684528</v>
      </c>
      <c r="D136" s="29">
        <f>D6*1000*11630/RES_summary!D$6</f>
        <v>277.52636001176728</v>
      </c>
      <c r="E136" s="29">
        <f>E6*1000*11630/RES_summary!E$6</f>
        <v>275.6830613685915</v>
      </c>
      <c r="F136" s="29">
        <f>F6*1000*11630/RES_summary!F$6</f>
        <v>272.08888260074809</v>
      </c>
      <c r="G136" s="29">
        <f>G6*1000*11630/RES_summary!G$6</f>
        <v>265.3619762811731</v>
      </c>
      <c r="H136" s="29">
        <f>H6*1000*11630/RES_summary!H$6</f>
        <v>262.19116024411505</v>
      </c>
      <c r="I136" s="29">
        <f>I6*1000*11630/RES_summary!I$6</f>
        <v>254.95171064552633</v>
      </c>
      <c r="J136" s="29">
        <f>J6*1000*11630/RES_summary!J$6</f>
        <v>246.16519522176623</v>
      </c>
      <c r="K136" s="29">
        <f>K6*1000*11630/RES_summary!K$6</f>
        <v>235.95845030982412</v>
      </c>
      <c r="L136" s="29">
        <f>L6*1000*11630/RES_summary!L$6</f>
        <v>228.47778023787231</v>
      </c>
      <c r="M136" s="29">
        <f>M6*1000*11630/RES_summary!M$6</f>
        <v>221.83519524194057</v>
      </c>
      <c r="N136" s="29">
        <f>N6*1000*11630/RES_summary!N$6</f>
        <v>213.97260511356629</v>
      </c>
      <c r="O136" s="29">
        <f>O6*1000*11630/RES_summary!O$6</f>
        <v>204.93353813292549</v>
      </c>
      <c r="P136" s="29">
        <f>P6*1000*11630/RES_summary!P$6</f>
        <v>196.23321792574149</v>
      </c>
      <c r="Q136" s="29">
        <f>Q6*1000*11630/RES_summary!Q$6</f>
        <v>190.36472540006099</v>
      </c>
      <c r="R136" s="29">
        <f>R6*1000*11630/RES_summary!R$6</f>
        <v>185.66513269620992</v>
      </c>
      <c r="S136" s="29">
        <f>S6*1000*11630/RES_summary!S$6</f>
        <v>181.64354344643598</v>
      </c>
      <c r="T136" s="29">
        <f>T6*1000*11630/RES_summary!T$6</f>
        <v>174.9409590894887</v>
      </c>
      <c r="U136" s="29">
        <f>U6*1000*11630/RES_summary!U$6</f>
        <v>168.86875398569674</v>
      </c>
      <c r="V136" s="29">
        <f>V6*1000*11630/RES_summary!V$6</f>
        <v>163.08147333093635</v>
      </c>
      <c r="W136" s="29">
        <f>W6*1000*11630/RES_summary!W$6</f>
        <v>157.93111799558017</v>
      </c>
      <c r="X136" s="29">
        <f>X6*1000*11630/RES_summary!X$6</f>
        <v>153.41058932069467</v>
      </c>
      <c r="Y136" s="29">
        <f>Y6*1000*11630/RES_summary!Y$6</f>
        <v>148.88076905343883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273.35926276752957</v>
      </c>
      <c r="C137" s="29">
        <f>C7*1000*11630/RES_summary!C$6</f>
        <v>272.86269797528865</v>
      </c>
      <c r="D137" s="29">
        <f>D7*1000*11630/RES_summary!D$6</f>
        <v>271.0170160540481</v>
      </c>
      <c r="E137" s="29">
        <f>E7*1000*11630/RES_summary!E$6</f>
        <v>271.228041485939</v>
      </c>
      <c r="F137" s="29">
        <f>F7*1000*11630/RES_summary!F$6</f>
        <v>268.48233311054952</v>
      </c>
      <c r="G137" s="29">
        <f>G7*1000*11630/RES_summary!G$6</f>
        <v>264.60877122495731</v>
      </c>
      <c r="H137" s="29">
        <f>H7*1000*11630/RES_summary!H$6</f>
        <v>266.90198613349503</v>
      </c>
      <c r="I137" s="29">
        <f>I7*1000*11630/RES_summary!I$6</f>
        <v>264.62294932385703</v>
      </c>
      <c r="J137" s="29">
        <f>J7*1000*11630/RES_summary!J$6</f>
        <v>256.17557708654681</v>
      </c>
      <c r="K137" s="29">
        <f>K7*1000*11630/RES_summary!K$6</f>
        <v>244.26727540610605</v>
      </c>
      <c r="L137" s="29">
        <f>L7*1000*11630/RES_summary!L$6</f>
        <v>240.33020281872805</v>
      </c>
      <c r="M137" s="29">
        <f>M7*1000*11630/RES_summary!M$6</f>
        <v>227.29639554839036</v>
      </c>
      <c r="N137" s="29">
        <f>N7*1000*11630/RES_summary!N$6</f>
        <v>221.44112849069788</v>
      </c>
      <c r="O137" s="29">
        <f>O7*1000*11630/RES_summary!O$6</f>
        <v>217.59622172071815</v>
      </c>
      <c r="P137" s="29">
        <f>P7*1000*11630/RES_summary!P$6</f>
        <v>211.85853202663239</v>
      </c>
      <c r="Q137" s="29">
        <f>Q7*1000*11630/RES_summary!Q$6</f>
        <v>202.73868184831579</v>
      </c>
      <c r="R137" s="29">
        <f>R7*1000*11630/RES_summary!R$6</f>
        <v>199.21124419078575</v>
      </c>
      <c r="S137" s="29">
        <f>S7*1000*11630/RES_summary!S$6</f>
        <v>189.38846648454663</v>
      </c>
      <c r="T137" s="29">
        <f>T7*1000*11630/RES_summary!T$6</f>
        <v>182.71595036600311</v>
      </c>
      <c r="U137" s="29">
        <f>U7*1000*11630/RES_summary!U$6</f>
        <v>169.17634720770667</v>
      </c>
      <c r="V137" s="29">
        <f>V7*1000*11630/RES_summary!V$6</f>
        <v>157.31433583746281</v>
      </c>
      <c r="W137" s="29">
        <f>W7*1000*11630/RES_summary!W$6</f>
        <v>148.79681010999676</v>
      </c>
      <c r="X137" s="29">
        <f>X7*1000*11630/RES_summary!X$6</f>
        <v>136.09232594025283</v>
      </c>
      <c r="Y137" s="29">
        <f>Y7*1000*11630/RES_summary!Y$6</f>
        <v>130.88103212017532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123.75347916118122</v>
      </c>
      <c r="C138" s="29">
        <f>C8*1000*11630/RES_summary!C$6</f>
        <v>127.80279790246593</v>
      </c>
      <c r="D138" s="29">
        <f>D8*1000*11630/RES_summary!D$6</f>
        <v>131.35089005044478</v>
      </c>
      <c r="E138" s="29">
        <f>E8*1000*11630/RES_summary!E$6</f>
        <v>134.69583781574008</v>
      </c>
      <c r="F138" s="29">
        <f>F8*1000*11630/RES_summary!F$6</f>
        <v>137.80768496147033</v>
      </c>
      <c r="G138" s="29">
        <f>G8*1000*11630/RES_summary!G$6</f>
        <v>139.22239266658337</v>
      </c>
      <c r="H138" s="29">
        <f>H8*1000*11630/RES_summary!H$6</f>
        <v>142.42189841861003</v>
      </c>
      <c r="I138" s="29">
        <f>I8*1000*11630/RES_summary!I$6</f>
        <v>148.24429477987456</v>
      </c>
      <c r="J138" s="29">
        <f>J8*1000*11630/RES_summary!J$6</f>
        <v>150.8751665628925</v>
      </c>
      <c r="K138" s="29">
        <f>K8*1000*11630/RES_summary!K$6</f>
        <v>146.43984698010371</v>
      </c>
      <c r="L138" s="29">
        <f>L8*1000*11630/RES_summary!L$6</f>
        <v>151.65515125785427</v>
      </c>
      <c r="M138" s="29">
        <f>M8*1000*11630/RES_summary!M$6</f>
        <v>150.19870457509316</v>
      </c>
      <c r="N138" s="29">
        <f>N8*1000*11630/RES_summary!N$6</f>
        <v>150.00279860514314</v>
      </c>
      <c r="O138" s="29">
        <f>O8*1000*11630/RES_summary!O$6</f>
        <v>148.65087795024161</v>
      </c>
      <c r="P138" s="29">
        <f>P8*1000*11630/RES_summary!P$6</f>
        <v>146.78947456795422</v>
      </c>
      <c r="Q138" s="29">
        <f>Q8*1000*11630/RES_summary!Q$6</f>
        <v>148.40863253403211</v>
      </c>
      <c r="R138" s="29">
        <f>R8*1000*11630/RES_summary!R$6</f>
        <v>147.19316231973144</v>
      </c>
      <c r="S138" s="29">
        <f>S8*1000*11630/RES_summary!S$6</f>
        <v>147.66951080727526</v>
      </c>
      <c r="T138" s="29">
        <f>T8*1000*11630/RES_summary!T$6</f>
        <v>147.67952924718145</v>
      </c>
      <c r="U138" s="29">
        <f>U8*1000*11630/RES_summary!U$6</f>
        <v>145.1182455928527</v>
      </c>
      <c r="V138" s="29">
        <f>V8*1000*11630/RES_summary!V$6</f>
        <v>147.67965348476093</v>
      </c>
      <c r="W138" s="29">
        <f>W8*1000*11630/RES_summary!W$6</f>
        <v>152.95365620698567</v>
      </c>
      <c r="X138" s="29">
        <f>X8*1000*11630/RES_summary!X$6</f>
        <v>143.87961612970165</v>
      </c>
      <c r="Y138" s="29">
        <f>Y8*1000*11630/RES_summary!Y$6</f>
        <v>137.90877266301894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447.44717663972904</v>
      </c>
      <c r="C139" s="22">
        <f t="shared" ref="C139:Q139" si="115">SUM(C140:C141)</f>
        <v>514.68689666703676</v>
      </c>
      <c r="D139" s="22">
        <f t="shared" si="115"/>
        <v>568.71652240089725</v>
      </c>
      <c r="E139" s="22">
        <f t="shared" si="115"/>
        <v>626.24433056749808</v>
      </c>
      <c r="F139" s="22">
        <f t="shared" si="115"/>
        <v>663.06967183707673</v>
      </c>
      <c r="G139" s="22">
        <f t="shared" si="115"/>
        <v>701.09644699024898</v>
      </c>
      <c r="H139" s="22">
        <f t="shared" si="115"/>
        <v>745.98506953477045</v>
      </c>
      <c r="I139" s="22">
        <f t="shared" si="115"/>
        <v>777.33903086272881</v>
      </c>
      <c r="J139" s="22">
        <f t="shared" si="115"/>
        <v>806.40106493457904</v>
      </c>
      <c r="K139" s="22">
        <f t="shared" si="115"/>
        <v>833.09526086353139</v>
      </c>
      <c r="L139" s="22">
        <f t="shared" si="115"/>
        <v>844.32935042200427</v>
      </c>
      <c r="M139" s="22">
        <f t="shared" si="115"/>
        <v>868.51604217933323</v>
      </c>
      <c r="N139" s="22">
        <f t="shared" si="115"/>
        <v>888.00761294262361</v>
      </c>
      <c r="O139" s="22">
        <f t="shared" si="115"/>
        <v>912.788902296635</v>
      </c>
      <c r="P139" s="22">
        <f t="shared" si="115"/>
        <v>936.64808802234188</v>
      </c>
      <c r="Q139" s="22">
        <f t="shared" si="115"/>
        <v>1000.5666410461989</v>
      </c>
      <c r="R139" s="22">
        <f t="shared" ref="R139:V139" si="116">SUM(R140:R141)</f>
        <v>1006.6782830050864</v>
      </c>
      <c r="S139" s="22">
        <f t="shared" si="116"/>
        <v>1003.3367678026692</v>
      </c>
      <c r="T139" s="22">
        <f t="shared" si="116"/>
        <v>1006.2004140623294</v>
      </c>
      <c r="U139" s="22">
        <f t="shared" si="116"/>
        <v>1004.3699350004189</v>
      </c>
      <c r="V139" s="22">
        <f t="shared" si="116"/>
        <v>1055.6825969258184</v>
      </c>
      <c r="W139" s="22">
        <f t="shared" ref="W139:Y139" si="117">SUM(W140:W141)</f>
        <v>1111.3099530849636</v>
      </c>
      <c r="X139" s="22">
        <f t="shared" si="117"/>
        <v>1072.0438292739441</v>
      </c>
      <c r="Y139" s="22">
        <f t="shared" si="117"/>
        <v>1048.5850583405261</v>
      </c>
      <c r="DA139" s="57"/>
    </row>
    <row r="140" spans="1:105" ht="12" customHeight="1" x14ac:dyDescent="0.25">
      <c r="A140" s="28" t="s">
        <v>28</v>
      </c>
      <c r="B140" s="29">
        <f>B10*1000*11630/RES_summary!B$6</f>
        <v>364.67907454768994</v>
      </c>
      <c r="C140" s="29">
        <f>C10*1000*11630/RES_summary!C$6</f>
        <v>427.20779204267529</v>
      </c>
      <c r="D140" s="29">
        <f>D10*1000*11630/RES_summary!D$6</f>
        <v>473.93283962808613</v>
      </c>
      <c r="E140" s="29">
        <f>E10*1000*11630/RES_summary!E$6</f>
        <v>520.67583772459614</v>
      </c>
      <c r="F140" s="29">
        <f>F10*1000*11630/RES_summary!F$6</f>
        <v>547.19408578552839</v>
      </c>
      <c r="G140" s="29">
        <f>G10*1000*11630/RES_summary!G$6</f>
        <v>572.011373846987</v>
      </c>
      <c r="H140" s="29">
        <f>H10*1000*11630/RES_summary!H$6</f>
        <v>608.50826922037504</v>
      </c>
      <c r="I140" s="29">
        <f>I10*1000*11630/RES_summary!I$6</f>
        <v>630.22202742606112</v>
      </c>
      <c r="J140" s="29">
        <f>J10*1000*11630/RES_summary!J$6</f>
        <v>650.86041448263813</v>
      </c>
      <c r="K140" s="29">
        <f>K10*1000*11630/RES_summary!K$6</f>
        <v>669.23400607158385</v>
      </c>
      <c r="L140" s="29">
        <f>L10*1000*11630/RES_summary!L$6</f>
        <v>675.23809706484133</v>
      </c>
      <c r="M140" s="29">
        <f>M10*1000*11630/RES_summary!M$6</f>
        <v>690.02260075984088</v>
      </c>
      <c r="N140" s="29">
        <f>N10*1000*11630/RES_summary!N$6</f>
        <v>703.23286122033107</v>
      </c>
      <c r="O140" s="29">
        <f>O10*1000*11630/RES_summary!O$6</f>
        <v>719.73872901456787</v>
      </c>
      <c r="P140" s="29">
        <f>P10*1000*11630/RES_summary!P$6</f>
        <v>730.8540102791145</v>
      </c>
      <c r="Q140" s="29">
        <f>Q10*1000*11630/RES_summary!Q$6</f>
        <v>772.63479181577895</v>
      </c>
      <c r="R140" s="29">
        <f>R10*1000*11630/RES_summary!R$6</f>
        <v>765.17481971135146</v>
      </c>
      <c r="S140" s="29">
        <f>S10*1000*11630/RES_summary!S$6</f>
        <v>750.91961038945215</v>
      </c>
      <c r="T140" s="29">
        <f>T10*1000*11630/RES_summary!T$6</f>
        <v>742.85363909813475</v>
      </c>
      <c r="U140" s="29">
        <f>U10*1000*11630/RES_summary!U$6</f>
        <v>729.594269554981</v>
      </c>
      <c r="V140" s="29">
        <f>V10*1000*11630/RES_summary!V$6</f>
        <v>755.78574546765242</v>
      </c>
      <c r="W140" s="29">
        <f>W10*1000*11630/RES_summary!W$6</f>
        <v>787.90655013694436</v>
      </c>
      <c r="X140" s="29">
        <f>X10*1000*11630/RES_summary!X$6</f>
        <v>753.3796904976391</v>
      </c>
      <c r="Y140" s="29">
        <f>Y10*1000*11630/RES_summary!Y$6</f>
        <v>731.86975934832503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82.768102092039115</v>
      </c>
      <c r="C141" s="29">
        <f>C11*1000*11630/RES_summary!C$6</f>
        <v>87.479104624361469</v>
      </c>
      <c r="D141" s="29">
        <f>D11*1000*11630/RES_summary!D$6</f>
        <v>94.783682772811133</v>
      </c>
      <c r="E141" s="29">
        <f>E11*1000*11630/RES_summary!E$6</f>
        <v>105.5684928429019</v>
      </c>
      <c r="F141" s="29">
        <f>F11*1000*11630/RES_summary!F$6</f>
        <v>115.87558605154838</v>
      </c>
      <c r="G141" s="29">
        <f>G11*1000*11630/RES_summary!G$6</f>
        <v>129.08507314326201</v>
      </c>
      <c r="H141" s="29">
        <f>H11*1000*11630/RES_summary!H$6</f>
        <v>137.4768003143954</v>
      </c>
      <c r="I141" s="29">
        <f>I11*1000*11630/RES_summary!I$6</f>
        <v>147.11700343666763</v>
      </c>
      <c r="J141" s="29">
        <f>J11*1000*11630/RES_summary!J$6</f>
        <v>155.54065045194093</v>
      </c>
      <c r="K141" s="29">
        <f>K11*1000*11630/RES_summary!K$6</f>
        <v>163.8612547919476</v>
      </c>
      <c r="L141" s="29">
        <f>L11*1000*11630/RES_summary!L$6</f>
        <v>169.09125335716291</v>
      </c>
      <c r="M141" s="29">
        <f>M11*1000*11630/RES_summary!M$6</f>
        <v>178.4934414194924</v>
      </c>
      <c r="N141" s="29">
        <f>N11*1000*11630/RES_summary!N$6</f>
        <v>184.77475172229251</v>
      </c>
      <c r="O141" s="29">
        <f>O11*1000*11630/RES_summary!O$6</f>
        <v>193.05017328206716</v>
      </c>
      <c r="P141" s="29">
        <f>P11*1000*11630/RES_summary!P$6</f>
        <v>205.79407774322732</v>
      </c>
      <c r="Q141" s="29">
        <f>Q11*1000*11630/RES_summary!Q$6</f>
        <v>227.93184923041994</v>
      </c>
      <c r="R141" s="29">
        <f>R11*1000*11630/RES_summary!R$6</f>
        <v>241.50346329373497</v>
      </c>
      <c r="S141" s="29">
        <f>S11*1000*11630/RES_summary!S$6</f>
        <v>252.41715741321707</v>
      </c>
      <c r="T141" s="29">
        <f>T11*1000*11630/RES_summary!T$6</f>
        <v>263.34677496419459</v>
      </c>
      <c r="U141" s="29">
        <f>U11*1000*11630/RES_summary!U$6</f>
        <v>274.77566544543788</v>
      </c>
      <c r="V141" s="29">
        <f>V11*1000*11630/RES_summary!V$6</f>
        <v>299.89685145816594</v>
      </c>
      <c r="W141" s="29">
        <f>W11*1000*11630/RES_summary!W$6</f>
        <v>323.40340294801928</v>
      </c>
      <c r="X141" s="29">
        <f>X11*1000*11630/RES_summary!X$6</f>
        <v>318.66413877630487</v>
      </c>
      <c r="Y141" s="29">
        <f>Y11*1000*11630/RES_summary!Y$6</f>
        <v>316.71529899220104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648.75516298080152</v>
      </c>
      <c r="C142" s="22">
        <f t="shared" ref="C142:Q142" si="119">SUM(C143:C144)</f>
        <v>664.09189108812643</v>
      </c>
      <c r="D142" s="22">
        <f t="shared" si="119"/>
        <v>672.79541474140592</v>
      </c>
      <c r="E142" s="22">
        <f t="shared" si="119"/>
        <v>677.35745148851925</v>
      </c>
      <c r="F142" s="22">
        <f t="shared" si="119"/>
        <v>677.0349865298698</v>
      </c>
      <c r="G142" s="22">
        <f t="shared" si="119"/>
        <v>677.45634108591287</v>
      </c>
      <c r="H142" s="22">
        <f t="shared" si="119"/>
        <v>683.00808509395608</v>
      </c>
      <c r="I142" s="22">
        <f t="shared" si="119"/>
        <v>690.39580179824077</v>
      </c>
      <c r="J142" s="22">
        <f t="shared" si="119"/>
        <v>693.35028433677246</v>
      </c>
      <c r="K142" s="22">
        <f t="shared" si="119"/>
        <v>692.65525748647076</v>
      </c>
      <c r="L142" s="22">
        <f t="shared" si="119"/>
        <v>682.3012041473969</v>
      </c>
      <c r="M142" s="22">
        <f t="shared" si="119"/>
        <v>667.45241528592885</v>
      </c>
      <c r="N142" s="22">
        <f t="shared" si="119"/>
        <v>648.89425554479453</v>
      </c>
      <c r="O142" s="22">
        <f t="shared" si="119"/>
        <v>635.10376989614406</v>
      </c>
      <c r="P142" s="22">
        <f t="shared" si="119"/>
        <v>608.89422583496344</v>
      </c>
      <c r="Q142" s="22">
        <f t="shared" si="119"/>
        <v>595.7927618921085</v>
      </c>
      <c r="R142" s="22">
        <f t="shared" ref="R142:V142" si="120">SUM(R143:R144)</f>
        <v>583.33346256084428</v>
      </c>
      <c r="S142" s="22">
        <f t="shared" si="120"/>
        <v>562.35223680703314</v>
      </c>
      <c r="T142" s="22">
        <f t="shared" si="120"/>
        <v>537.91673040414298</v>
      </c>
      <c r="U142" s="22">
        <f t="shared" si="120"/>
        <v>514.36813765912098</v>
      </c>
      <c r="V142" s="22">
        <f t="shared" si="120"/>
        <v>518.56753633245262</v>
      </c>
      <c r="W142" s="22">
        <f t="shared" ref="W142:Y142" si="121">SUM(W143:W144)</f>
        <v>525.53757717314227</v>
      </c>
      <c r="X142" s="22">
        <f t="shared" si="121"/>
        <v>490.45745264385988</v>
      </c>
      <c r="Y142" s="22">
        <f t="shared" si="121"/>
        <v>460.79491307550404</v>
      </c>
      <c r="DA142" s="57"/>
    </row>
    <row r="143" spans="1:105" ht="12" customHeight="1" x14ac:dyDescent="0.25">
      <c r="A143" s="30" t="s">
        <v>44</v>
      </c>
      <c r="B143" s="31">
        <f>B13*1000*11630/RES_summary!B$6</f>
        <v>493.3669534149742</v>
      </c>
      <c r="C143" s="31">
        <f>C13*1000*11630/RES_summary!C$6</f>
        <v>497.04623931414403</v>
      </c>
      <c r="D143" s="31">
        <f>D13*1000*11630/RES_summary!D$6</f>
        <v>496.83836771030963</v>
      </c>
      <c r="E143" s="31">
        <f>E13*1000*11630/RES_summary!E$6</f>
        <v>494.71248679646993</v>
      </c>
      <c r="F143" s="31">
        <f>F13*1000*11630/RES_summary!F$6</f>
        <v>491.4161366454104</v>
      </c>
      <c r="G143" s="31">
        <f>G13*1000*11630/RES_summary!G$6</f>
        <v>488.13288384554193</v>
      </c>
      <c r="H143" s="31">
        <f>H13*1000*11630/RES_summary!H$6</f>
        <v>485.75639813363125</v>
      </c>
      <c r="I143" s="31">
        <f>I13*1000*11630/RES_summary!I$6</f>
        <v>482.90803670939749</v>
      </c>
      <c r="J143" s="31">
        <f>J13*1000*11630/RES_summary!J$6</f>
        <v>477.55528069323799</v>
      </c>
      <c r="K143" s="31">
        <f>K13*1000*11630/RES_summary!K$6</f>
        <v>466.08727189690029</v>
      </c>
      <c r="L143" s="31">
        <f>L13*1000*11630/RES_summary!L$6</f>
        <v>450.15491202617795</v>
      </c>
      <c r="M143" s="31">
        <f>M13*1000*11630/RES_summary!M$6</f>
        <v>429.19939749176069</v>
      </c>
      <c r="N143" s="31">
        <f>N13*1000*11630/RES_summary!N$6</f>
        <v>405.15662844919359</v>
      </c>
      <c r="O143" s="31">
        <f>O13*1000*11630/RES_summary!O$6</f>
        <v>388.6229778497559</v>
      </c>
      <c r="P143" s="31">
        <f>P13*1000*11630/RES_summary!P$6</f>
        <v>366.46141283068022</v>
      </c>
      <c r="Q143" s="31">
        <f>Q13*1000*11630/RES_summary!Q$6</f>
        <v>347.50556573546999</v>
      </c>
      <c r="R143" s="31">
        <f>R13*1000*11630/RES_summary!R$6</f>
        <v>332.11957753056248</v>
      </c>
      <c r="S143" s="31">
        <f>S13*1000*11630/RES_summary!S$6</f>
        <v>312.55083547851439</v>
      </c>
      <c r="T143" s="31">
        <f>T13*1000*11630/RES_summary!T$6</f>
        <v>289.45352105891629</v>
      </c>
      <c r="U143" s="31">
        <f>U13*1000*11630/RES_summary!U$6</f>
        <v>267.13427895673385</v>
      </c>
      <c r="V143" s="31">
        <f>V13*1000*11630/RES_summary!V$6</f>
        <v>260.48424101547533</v>
      </c>
      <c r="W143" s="31">
        <f>W13*1000*11630/RES_summary!W$6</f>
        <v>257.33330282356565</v>
      </c>
      <c r="X143" s="31">
        <f>X13*1000*11630/RES_summary!X$6</f>
        <v>233.61789630857061</v>
      </c>
      <c r="Y143" s="31">
        <f>Y13*1000*11630/RES_summary!Y$6</f>
        <v>212.81357455286695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155.38820956582725</v>
      </c>
      <c r="C144" s="33">
        <f>C14*1000*11630/RES_summary!C$6</f>
        <v>167.04565177398237</v>
      </c>
      <c r="D144" s="33">
        <f>D14*1000*11630/RES_summary!D$6</f>
        <v>175.95704703109627</v>
      </c>
      <c r="E144" s="33">
        <f>E14*1000*11630/RES_summary!E$6</f>
        <v>182.64496469204926</v>
      </c>
      <c r="F144" s="33">
        <f>F14*1000*11630/RES_summary!F$6</f>
        <v>185.61884988445939</v>
      </c>
      <c r="G144" s="33">
        <f>G14*1000*11630/RES_summary!G$6</f>
        <v>189.32345724037091</v>
      </c>
      <c r="H144" s="33">
        <f>H14*1000*11630/RES_summary!H$6</f>
        <v>197.2516869603248</v>
      </c>
      <c r="I144" s="33">
        <f>I14*1000*11630/RES_summary!I$6</f>
        <v>207.4877650888433</v>
      </c>
      <c r="J144" s="33">
        <f>J14*1000*11630/RES_summary!J$6</f>
        <v>215.7950036435345</v>
      </c>
      <c r="K144" s="33">
        <f>K14*1000*11630/RES_summary!K$6</f>
        <v>226.56798558957047</v>
      </c>
      <c r="L144" s="33">
        <f>L14*1000*11630/RES_summary!L$6</f>
        <v>232.14629212121889</v>
      </c>
      <c r="M144" s="33">
        <f>M14*1000*11630/RES_summary!M$6</f>
        <v>238.25301779416813</v>
      </c>
      <c r="N144" s="33">
        <f>N14*1000*11630/RES_summary!N$6</f>
        <v>243.73762709560089</v>
      </c>
      <c r="O144" s="33">
        <f>O14*1000*11630/RES_summary!O$6</f>
        <v>246.48079204638816</v>
      </c>
      <c r="P144" s="33">
        <f>P14*1000*11630/RES_summary!P$6</f>
        <v>242.43281300428319</v>
      </c>
      <c r="Q144" s="33">
        <f>Q14*1000*11630/RES_summary!Q$6</f>
        <v>248.28719615663857</v>
      </c>
      <c r="R144" s="33">
        <f>R14*1000*11630/RES_summary!R$6</f>
        <v>251.21388503028183</v>
      </c>
      <c r="S144" s="33">
        <f>S14*1000*11630/RES_summary!S$6</f>
        <v>249.80140132851878</v>
      </c>
      <c r="T144" s="33">
        <f>T14*1000*11630/RES_summary!T$6</f>
        <v>248.46320934522674</v>
      </c>
      <c r="U144" s="33">
        <f>U14*1000*11630/RES_summary!U$6</f>
        <v>247.2338587023871</v>
      </c>
      <c r="V144" s="33">
        <f>V14*1000*11630/RES_summary!V$6</f>
        <v>258.08329531697728</v>
      </c>
      <c r="W144" s="33">
        <f>W14*1000*11630/RES_summary!W$6</f>
        <v>268.20427434957662</v>
      </c>
      <c r="X144" s="33">
        <f>X14*1000*11630/RES_summary!X$6</f>
        <v>256.83955633528927</v>
      </c>
      <c r="Y144" s="33">
        <f>Y14*1000*11630/RES_summary!Y$6</f>
        <v>247.98133852263712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84.537467020209746</v>
      </c>
      <c r="C3" s="49">
        <f t="shared" ref="C3:W3" si="0">C5*C11/11630</f>
        <v>83.922156194970441</v>
      </c>
      <c r="D3" s="49">
        <f t="shared" si="0"/>
        <v>83.254143048997321</v>
      </c>
      <c r="E3" s="49">
        <f t="shared" si="0"/>
        <v>82.372221347255973</v>
      </c>
      <c r="F3" s="49">
        <f t="shared" si="0"/>
        <v>80.880333866765426</v>
      </c>
      <c r="G3" s="49">
        <f t="shared" si="0"/>
        <v>79.94579746278562</v>
      </c>
      <c r="H3" s="49">
        <f t="shared" si="0"/>
        <v>78.08984635436579</v>
      </c>
      <c r="I3" s="49">
        <f t="shared" si="0"/>
        <v>77.631838042572525</v>
      </c>
      <c r="J3" s="49">
        <f t="shared" si="0"/>
        <v>78.325852717585391</v>
      </c>
      <c r="K3" s="49">
        <f t="shared" si="0"/>
        <v>78.071055990379776</v>
      </c>
      <c r="L3" s="49">
        <f t="shared" si="0"/>
        <v>76.446591995457624</v>
      </c>
      <c r="M3" s="49">
        <f t="shared" si="0"/>
        <v>73.689195377369487</v>
      </c>
      <c r="N3" s="49">
        <f t="shared" si="0"/>
        <v>71.504424216140677</v>
      </c>
      <c r="O3" s="49">
        <f t="shared" si="0"/>
        <v>69.008848704444929</v>
      </c>
      <c r="P3" s="49">
        <f t="shared" si="0"/>
        <v>67.417014442572167</v>
      </c>
      <c r="Q3" s="49">
        <f t="shared" si="0"/>
        <v>65.797502773982515</v>
      </c>
      <c r="R3" s="49">
        <f t="shared" si="0"/>
        <v>64.42018016214783</v>
      </c>
      <c r="S3" s="49">
        <f t="shared" si="0"/>
        <v>62.91279504172207</v>
      </c>
      <c r="T3" s="49">
        <f t="shared" si="0"/>
        <v>62.12834419103018</v>
      </c>
      <c r="U3" s="49">
        <f t="shared" si="0"/>
        <v>61.864457373860724</v>
      </c>
      <c r="V3" s="49">
        <f t="shared" si="0"/>
        <v>61.398772725503285</v>
      </c>
      <c r="W3" s="49">
        <f t="shared" si="0"/>
        <v>60.672279642211777</v>
      </c>
      <c r="X3" s="49">
        <f t="shared" ref="X3:Y3" si="1">X5*X11/11630</f>
        <v>60.130191469147</v>
      </c>
      <c r="Y3" s="49">
        <f t="shared" si="1"/>
        <v>60.638941700581668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112.23410290468495</v>
      </c>
      <c r="C5" s="49">
        <f t="shared" ref="C5:W5" si="2">C7*C13/1000000</f>
        <v>111.41720051912176</v>
      </c>
      <c r="D5" s="49">
        <f t="shared" si="2"/>
        <v>110.53032918491319</v>
      </c>
      <c r="E5" s="49">
        <f t="shared" si="2"/>
        <v>109.35946738225886</v>
      </c>
      <c r="F5" s="49">
        <f t="shared" si="2"/>
        <v>107.37879941443863</v>
      </c>
      <c r="G5" s="49">
        <f t="shared" si="2"/>
        <v>106.13808498769377</v>
      </c>
      <c r="H5" s="49">
        <f t="shared" si="2"/>
        <v>103.67407683804504</v>
      </c>
      <c r="I5" s="49">
        <f t="shared" si="2"/>
        <v>103.06601329168024</v>
      </c>
      <c r="J5" s="49">
        <f t="shared" si="2"/>
        <v>103.98740492072132</v>
      </c>
      <c r="K5" s="49">
        <f t="shared" si="2"/>
        <v>103.64913027033307</v>
      </c>
      <c r="L5" s="49">
        <f t="shared" si="2"/>
        <v>101.49245033186904</v>
      </c>
      <c r="M5" s="49">
        <f t="shared" si="2"/>
        <v>97.831660072923214</v>
      </c>
      <c r="N5" s="49">
        <f t="shared" si="2"/>
        <v>94.93110201298137</v>
      </c>
      <c r="O5" s="49">
        <f t="shared" si="2"/>
        <v>91.617912149850966</v>
      </c>
      <c r="P5" s="49">
        <f t="shared" si="2"/>
        <v>89.504552279351003</v>
      </c>
      <c r="Q5" s="49">
        <f t="shared" si="2"/>
        <v>87.354447175960829</v>
      </c>
      <c r="R5" s="49">
        <f t="shared" si="2"/>
        <v>85.525878457280754</v>
      </c>
      <c r="S5" s="49">
        <f t="shared" si="2"/>
        <v>83.524635426395875</v>
      </c>
      <c r="T5" s="49">
        <f t="shared" si="2"/>
        <v>82.483178418000151</v>
      </c>
      <c r="U5" s="49">
        <f t="shared" si="2"/>
        <v>82.132835531735196</v>
      </c>
      <c r="V5" s="49">
        <f t="shared" si="2"/>
        <v>81.514580684657915</v>
      </c>
      <c r="W5" s="49">
        <f t="shared" si="2"/>
        <v>80.550069890288029</v>
      </c>
      <c r="X5" s="49">
        <f t="shared" ref="X5:Y5" si="3">X7*X13/1000000</f>
        <v>79.830379770111847</v>
      </c>
      <c r="Y5" s="49">
        <f t="shared" si="3"/>
        <v>80.505809586502849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2255851</v>
      </c>
      <c r="C7" s="35">
        <v>2262703</v>
      </c>
      <c r="D7" s="35">
        <v>2275243</v>
      </c>
      <c r="E7" s="35">
        <v>2284793</v>
      </c>
      <c r="F7" s="35">
        <v>2275948</v>
      </c>
      <c r="G7" s="35">
        <v>2292374</v>
      </c>
      <c r="H7" s="35">
        <v>2277056</v>
      </c>
      <c r="I7" s="35">
        <v>2322358</v>
      </c>
      <c r="J7" s="35">
        <v>2423748</v>
      </c>
      <c r="K7" s="35">
        <v>2492738</v>
      </c>
      <c r="L7" s="35">
        <v>2506863</v>
      </c>
      <c r="M7" s="35">
        <v>2471510</v>
      </c>
      <c r="N7" s="35">
        <v>2467248</v>
      </c>
      <c r="O7" s="35">
        <v>2454424</v>
      </c>
      <c r="P7" s="35">
        <v>2498169</v>
      </c>
      <c r="Q7" s="35">
        <v>2552857</v>
      </c>
      <c r="R7" s="35">
        <v>2627864</v>
      </c>
      <c r="S7" s="35">
        <v>2700279</v>
      </c>
      <c r="T7" s="35">
        <v>2822198</v>
      </c>
      <c r="U7" s="35">
        <v>2918879</v>
      </c>
      <c r="V7" s="35">
        <v>2995114</v>
      </c>
      <c r="W7" s="35">
        <v>3052514</v>
      </c>
      <c r="X7" s="35">
        <v>3108159</v>
      </c>
      <c r="Y7" s="35">
        <v>3258923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125464.09687691368</v>
      </c>
      <c r="D8" s="52">
        <v>131915.04078276129</v>
      </c>
      <c r="E8" s="52">
        <v>129692.89214255987</v>
      </c>
      <c r="F8" s="52">
        <v>112070.6825223323</v>
      </c>
      <c r="G8" s="52">
        <v>138119.44369114051</v>
      </c>
      <c r="H8" s="52">
        <v>107158.20762239536</v>
      </c>
      <c r="I8" s="52">
        <v>168566.00649516797</v>
      </c>
      <c r="J8" s="52">
        <v>225446.872695514</v>
      </c>
      <c r="K8" s="52">
        <v>193844.83881780412</v>
      </c>
      <c r="L8" s="52">
        <v>139782.93766606459</v>
      </c>
      <c r="M8" s="52">
        <v>91113.202255326323</v>
      </c>
      <c r="N8" s="52">
        <v>123017.66581298131</v>
      </c>
      <c r="O8" s="52">
        <v>115274.361780148</v>
      </c>
      <c r="P8" s="52">
        <v>172667.32381304773</v>
      </c>
      <c r="Q8" s="52">
        <v>184439.58578438731</v>
      </c>
      <c r="R8" s="52">
        <v>205593.18178475136</v>
      </c>
      <c r="S8" s="52">
        <v>203841.14612400392</v>
      </c>
      <c r="T8" s="52">
        <v>254190.51333269943</v>
      </c>
      <c r="U8" s="52">
        <v>222145.09687691368</v>
      </c>
      <c r="V8" s="52">
        <v>208150.04078276129</v>
      </c>
      <c r="W8" s="52">
        <v>187092.89214255987</v>
      </c>
      <c r="X8" s="52">
        <v>167715.6825223323</v>
      </c>
      <c r="Y8" s="52">
        <v>288883.44369114051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118612.09687691368</v>
      </c>
      <c r="D9" s="36">
        <v>119375.04078276129</v>
      </c>
      <c r="E9" s="36">
        <v>120142.89214255987</v>
      </c>
      <c r="F9" s="36">
        <v>120915.6825223323</v>
      </c>
      <c r="G9" s="36">
        <v>121693.44369114051</v>
      </c>
      <c r="H9" s="36">
        <v>122476.20762239536</v>
      </c>
      <c r="I9" s="36">
        <v>123264.00649516797</v>
      </c>
      <c r="J9" s="36">
        <v>124056.872695514</v>
      </c>
      <c r="K9" s="36">
        <v>124854.83881780412</v>
      </c>
      <c r="L9" s="36">
        <v>125657.93766606459</v>
      </c>
      <c r="M9" s="36">
        <v>126466.20225532632</v>
      </c>
      <c r="N9" s="36">
        <v>127279.66581298131</v>
      </c>
      <c r="O9" s="36">
        <v>128098.361780148</v>
      </c>
      <c r="P9" s="36">
        <v>128922.32381304773</v>
      </c>
      <c r="Q9" s="36">
        <v>129751.58578438731</v>
      </c>
      <c r="R9" s="36">
        <v>130586.18178475136</v>
      </c>
      <c r="S9" s="36">
        <v>131426.14612400392</v>
      </c>
      <c r="T9" s="36">
        <v>132271.51333269943</v>
      </c>
      <c r="U9" s="36">
        <v>125464.09687691368</v>
      </c>
      <c r="V9" s="36">
        <v>131915.04078276129</v>
      </c>
      <c r="W9" s="36">
        <v>129692.89214255987</v>
      </c>
      <c r="X9" s="36">
        <v>112070.6825223323</v>
      </c>
      <c r="Y9" s="36">
        <v>138119.44369114051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8759.9999999999927</v>
      </c>
      <c r="C11" s="54">
        <v>8759.9999999999964</v>
      </c>
      <c r="D11" s="54">
        <v>8759.9999999999945</v>
      </c>
      <c r="E11" s="54">
        <v>8759.9999999999945</v>
      </c>
      <c r="F11" s="54">
        <v>8759.9999999999945</v>
      </c>
      <c r="G11" s="54">
        <v>8759.9999999999945</v>
      </c>
      <c r="H11" s="54">
        <v>8759.9999999999964</v>
      </c>
      <c r="I11" s="54">
        <v>8759.9999999999964</v>
      </c>
      <c r="J11" s="54">
        <v>8759.9999999999945</v>
      </c>
      <c r="K11" s="54">
        <v>8759.9999999999909</v>
      </c>
      <c r="L11" s="54">
        <v>8759.9999999999945</v>
      </c>
      <c r="M11" s="54">
        <v>8759.9999999999982</v>
      </c>
      <c r="N11" s="54">
        <v>8759.9999999999927</v>
      </c>
      <c r="O11" s="54">
        <v>8760</v>
      </c>
      <c r="P11" s="54">
        <v>8759.9999999999945</v>
      </c>
      <c r="Q11" s="54">
        <v>8759.9999999999964</v>
      </c>
      <c r="R11" s="54">
        <v>8759.9999999999982</v>
      </c>
      <c r="S11" s="54">
        <v>8759.9999999999982</v>
      </c>
      <c r="T11" s="54">
        <v>8759.9999999999964</v>
      </c>
      <c r="U11" s="54">
        <v>8759.9999999999982</v>
      </c>
      <c r="V11" s="54">
        <v>8759.9999999999982</v>
      </c>
      <c r="W11" s="54">
        <v>8759.9999999999982</v>
      </c>
      <c r="X11" s="54">
        <v>8759.9999999999982</v>
      </c>
      <c r="Y11" s="54">
        <v>8759.9999999999982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49.752445043881423</v>
      </c>
      <c r="C13" s="35">
        <v>49.240753434773261</v>
      </c>
      <c r="D13" s="35">
        <v>48.57957114247278</v>
      </c>
      <c r="E13" s="35">
        <v>47.864059187094348</v>
      </c>
      <c r="F13" s="35">
        <v>47.179812286765177</v>
      </c>
      <c r="G13" s="35">
        <v>46.30050985907787</v>
      </c>
      <c r="H13" s="35">
        <v>45.529875786122538</v>
      </c>
      <c r="I13" s="35">
        <v>44.379898918116943</v>
      </c>
      <c r="J13" s="35">
        <v>42.903554709780607</v>
      </c>
      <c r="K13" s="35">
        <v>41.580434955592239</v>
      </c>
      <c r="L13" s="35">
        <v>40.485838409146822</v>
      </c>
      <c r="M13" s="35">
        <v>39.583760564563043</v>
      </c>
      <c r="N13" s="35">
        <v>38.476513918739165</v>
      </c>
      <c r="O13" s="35">
        <v>37.327663089120286</v>
      </c>
      <c r="P13" s="35">
        <v>35.828061383897968</v>
      </c>
      <c r="Q13" s="35">
        <v>34.218308027422147</v>
      </c>
      <c r="R13" s="35">
        <v>32.54577803770696</v>
      </c>
      <c r="S13" s="35">
        <v>30.93185386635821</v>
      </c>
      <c r="T13" s="35">
        <v>29.22657390374458</v>
      </c>
      <c r="U13" s="35">
        <v>28.138485881646755</v>
      </c>
      <c r="V13" s="35">
        <v>27.215852446570619</v>
      </c>
      <c r="W13" s="35">
        <v>26.3881082577469</v>
      </c>
      <c r="X13" s="35">
        <v>25.684136419697911</v>
      </c>
      <c r="Y13" s="35">
        <v>24.703194762963975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40.524258113721466</v>
      </c>
      <c r="D14" s="36">
        <v>38.299869309573857</v>
      </c>
      <c r="E14" s="36">
        <v>37.060942636686477</v>
      </c>
      <c r="F14" s="36">
        <v>36.005695610994678</v>
      </c>
      <c r="G14" s="36">
        <v>34.852673990375081</v>
      </c>
      <c r="H14" s="36">
        <v>33.870318660583706</v>
      </c>
      <c r="I14" s="36">
        <v>32.774236499652986</v>
      </c>
      <c r="J14" s="36">
        <v>31.464283737130735</v>
      </c>
      <c r="K14" s="36">
        <v>30.30031076492995</v>
      </c>
      <c r="L14" s="36">
        <v>29.296205731327134</v>
      </c>
      <c r="M14" s="36">
        <v>28.878498983026187</v>
      </c>
      <c r="N14" s="36">
        <v>27.897753513219026</v>
      </c>
      <c r="O14" s="36">
        <v>26.545511025111807</v>
      </c>
      <c r="P14" s="36">
        <v>24.908250530336797</v>
      </c>
      <c r="Q14" s="36">
        <v>23.342893118059028</v>
      </c>
      <c r="R14" s="36">
        <v>22.707042488129581</v>
      </c>
      <c r="S14" s="36">
        <v>22.260123472414261</v>
      </c>
      <c r="T14" s="36">
        <v>21.792214496652633</v>
      </c>
      <c r="U14" s="36">
        <v>21.310380585186056</v>
      </c>
      <c r="V14" s="36">
        <v>21.302296930593723</v>
      </c>
      <c r="W14" s="36">
        <v>20.535414241092347</v>
      </c>
      <c r="X14" s="36">
        <v>19.768531551590975</v>
      </c>
      <c r="Y14" s="36">
        <v>19.001648862089599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1.740702330272242</v>
      </c>
      <c r="C16" s="44">
        <f>C7/RES_summary!C$6</f>
        <v>1.7082573337118214</v>
      </c>
      <c r="D16" s="44">
        <f>D7/RES_summary!D$6</f>
        <v>1.6758179880399884</v>
      </c>
      <c r="E16" s="44">
        <f>E7/RES_summary!E$6</f>
        <v>1.6431969080646924</v>
      </c>
      <c r="F16" s="44">
        <f>F7/RES_summary!F$6</f>
        <v>1.6100003395508873</v>
      </c>
      <c r="G16" s="44">
        <f>G7/RES_summary!G$6</f>
        <v>1.569999815082552</v>
      </c>
      <c r="H16" s="44">
        <f>H7/RES_summary!H$6</f>
        <v>1.526999804184024</v>
      </c>
      <c r="I16" s="44">
        <f>I7/RES_summary!I$6</f>
        <v>1.5020000944264467</v>
      </c>
      <c r="J16" s="44">
        <f>J7/RES_summary!J$6</f>
        <v>1.5049998012995012</v>
      </c>
      <c r="K16" s="44">
        <f>K7/RES_summary!K$6</f>
        <v>1.492999891591904</v>
      </c>
      <c r="L16" s="44">
        <f>L7/RES_summary!L$6</f>
        <v>1.4740001446445361</v>
      </c>
      <c r="M16" s="44">
        <f>M7/RES_summary!M$6</f>
        <v>1.4566664839578733</v>
      </c>
      <c r="N16" s="44">
        <f>N7/RES_summary!N$6</f>
        <v>1.4413330669442721</v>
      </c>
      <c r="O16" s="44">
        <f>O7/RES_summary!O$6</f>
        <v>1.4280002606493893</v>
      </c>
      <c r="P16" s="44">
        <f>P7/RES_summary!P$6</f>
        <v>1.4460000659859311</v>
      </c>
      <c r="Q16" s="44">
        <f>Q7/RES_summary!Q$6</f>
        <v>1.4669998488669909</v>
      </c>
      <c r="R16" s="44">
        <f>R7/RES_summary!R$6</f>
        <v>1.4940000966488436</v>
      </c>
      <c r="S16" s="44">
        <f>S7/RES_summary!S$6</f>
        <v>1.5119998387366811</v>
      </c>
      <c r="T16" s="44">
        <f>T7/RES_summary!T$6</f>
        <v>1.5619999059102216</v>
      </c>
      <c r="U16" s="44">
        <f>U7/RES_summary!U$6</f>
        <v>1.5880000108808896</v>
      </c>
      <c r="V16" s="44">
        <f>V7/RES_summary!V$6</f>
        <v>1.6061254596320156</v>
      </c>
      <c r="W16" s="44">
        <f>W7/RES_summary!W$6</f>
        <v>1.6235835262742746</v>
      </c>
      <c r="X16" s="44">
        <f>X7/RES_summary!X$6</f>
        <v>1.6408319246903009</v>
      </c>
      <c r="Y16" s="44">
        <f>Y7/RES_summary!Y$6</f>
        <v>1.6580867089431954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86.604197024626046</v>
      </c>
      <c r="C17" s="52">
        <f t="shared" si="4"/>
        <v>84.115878172446983</v>
      </c>
      <c r="D17" s="52">
        <f t="shared" si="4"/>
        <v>81.41051917182422</v>
      </c>
      <c r="E17" s="52">
        <f t="shared" si="4"/>
        <v>78.650074063658863</v>
      </c>
      <c r="F17" s="52">
        <f t="shared" si="4"/>
        <v>75.959513801639062</v>
      </c>
      <c r="G17" s="52">
        <f t="shared" si="4"/>
        <v>72.691791916980137</v>
      </c>
      <c r="H17" s="52">
        <f t="shared" si="4"/>
        <v>69.524111409932047</v>
      </c>
      <c r="I17" s="52">
        <f t="shared" si="4"/>
        <v>66.658612365647812</v>
      </c>
      <c r="J17" s="52">
        <f t="shared" si="4"/>
        <v>64.569841313262089</v>
      </c>
      <c r="K17" s="52">
        <f t="shared" si="4"/>
        <v>62.079584881043431</v>
      </c>
      <c r="L17" s="52">
        <f t="shared" si="4"/>
        <v>59.676131671137732</v>
      </c>
      <c r="M17" s="52">
        <f t="shared" si="4"/>
        <v>57.660337323412371</v>
      </c>
      <c r="N17" s="52">
        <f t="shared" si="4"/>
        <v>55.457471811820298</v>
      </c>
      <c r="O17" s="52">
        <f t="shared" si="4"/>
        <v>53.303912620696359</v>
      </c>
      <c r="P17" s="52">
        <f t="shared" si="4"/>
        <v>51.807379125264454</v>
      </c>
      <c r="Q17" s="52">
        <f t="shared" si="4"/>
        <v>50.198252704712431</v>
      </c>
      <c r="R17" s="52">
        <f t="shared" ref="R17:V17" si="5">R13*R16</f>
        <v>48.623395533846008</v>
      </c>
      <c r="S17" s="52">
        <f t="shared" si="5"/>
        <v>46.768958057760202</v>
      </c>
      <c r="T17" s="52">
        <f t="shared" si="5"/>
        <v>45.651905687727172</v>
      </c>
      <c r="U17" s="52">
        <f t="shared" si="5"/>
        <v>44.683915886226806</v>
      </c>
      <c r="V17" s="52">
        <f t="shared" si="5"/>
        <v>43.712073520025349</v>
      </c>
      <c r="W17" s="52">
        <f t="shared" ref="W17:Y17" si="6">W13*W16</f>
        <v>42.843297856820016</v>
      </c>
      <c r="X17" s="52">
        <f t="shared" si="6"/>
        <v>42.143350995541176</v>
      </c>
      <c r="Y17" s="52">
        <f t="shared" si="6"/>
        <v>40.960038904905716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758.65276593572355</v>
      </c>
      <c r="C18" s="36">
        <f>C3*11630*1000/RES_summary!C$6</f>
        <v>736.85509279063524</v>
      </c>
      <c r="D18" s="36">
        <f>D3*11630*1000/RES_summary!D$6</f>
        <v>713.15614794517967</v>
      </c>
      <c r="E18" s="36">
        <f>E3*11630*1000/RES_summary!E$6</f>
        <v>688.97464879765118</v>
      </c>
      <c r="F18" s="36">
        <f>F3*11630*1000/RES_summary!F$6</f>
        <v>665.40534090235792</v>
      </c>
      <c r="G18" s="36">
        <f>G3*11630*1000/RES_summary!G$6</f>
        <v>636.78009719274542</v>
      </c>
      <c r="H18" s="36">
        <f>H3*11630*1000/RES_summary!H$6</f>
        <v>609.03121595100447</v>
      </c>
      <c r="I18" s="36">
        <f>I3*11630*1000/RES_summary!I$6</f>
        <v>583.92944432307468</v>
      </c>
      <c r="J18" s="36">
        <f>J3*11630*1000/RES_summary!J$6</f>
        <v>565.6318099041755</v>
      </c>
      <c r="K18" s="36">
        <f>K3*11630*1000/RES_summary!K$6</f>
        <v>543.81716355793981</v>
      </c>
      <c r="L18" s="36">
        <f>L3*11630*1000/RES_summary!L$6</f>
        <v>522.76291343916625</v>
      </c>
      <c r="M18" s="36">
        <f>M3*11630*1000/RES_summary!M$6</f>
        <v>505.10455495309219</v>
      </c>
      <c r="N18" s="36">
        <f>N3*11630*1000/RES_summary!N$6</f>
        <v>485.80745307154541</v>
      </c>
      <c r="O18" s="36">
        <f>O3*11630*1000/RES_summary!O$6</f>
        <v>466.94227455730004</v>
      </c>
      <c r="P18" s="36">
        <f>P3*11630*1000/RES_summary!P$6</f>
        <v>453.83264113731633</v>
      </c>
      <c r="Q18" s="36">
        <f>Q3*11630*1000/RES_summary!Q$6</f>
        <v>439.73669369328076</v>
      </c>
      <c r="R18" s="36">
        <f>R3*11630*1000/RES_summary!R$6</f>
        <v>425.94094487649096</v>
      </c>
      <c r="S18" s="36">
        <f>S3*11630*1000/RES_summary!S$6</f>
        <v>409.69607258597921</v>
      </c>
      <c r="T18" s="36">
        <f>T3*11630*1000/RES_summary!T$6</f>
        <v>399.9106938244899</v>
      </c>
      <c r="U18" s="36">
        <f>U3*11630*1000/RES_summary!U$6</f>
        <v>391.43110316334673</v>
      </c>
      <c r="V18" s="36">
        <f>V3*11630*1000/RES_summary!V$6</f>
        <v>382.91776403542195</v>
      </c>
      <c r="W18" s="36">
        <f>W3*11630*1000/RES_summary!W$6</f>
        <v>375.30728922574326</v>
      </c>
      <c r="X18" s="36">
        <f>X3*11630*1000/RES_summary!X$6</f>
        <v>369.17575472094069</v>
      </c>
      <c r="Y18" s="36">
        <f>Y3*11630*1000/RES_summary!Y$6</f>
        <v>358.80994080697394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32.03296414891787</v>
      </c>
      <c r="C3" s="49">
        <f t="shared" ref="C3:W3" si="0">C5*C11/11630</f>
        <v>31.969187638246805</v>
      </c>
      <c r="D3" s="49">
        <f t="shared" si="0"/>
        <v>32.398541810037514</v>
      </c>
      <c r="E3" s="49">
        <f t="shared" si="0"/>
        <v>32.960031537259354</v>
      </c>
      <c r="F3" s="49">
        <f t="shared" si="0"/>
        <v>33.072532355000916</v>
      </c>
      <c r="G3" s="49">
        <f t="shared" si="0"/>
        <v>33.315386117788471</v>
      </c>
      <c r="H3" s="49">
        <f t="shared" si="0"/>
        <v>33.618091951107772</v>
      </c>
      <c r="I3" s="49">
        <f t="shared" si="0"/>
        <v>33.895139390435766</v>
      </c>
      <c r="J3" s="49">
        <f t="shared" si="0"/>
        <v>34.087720116734872</v>
      </c>
      <c r="K3" s="49">
        <f t="shared" si="0"/>
        <v>33.874483227079757</v>
      </c>
      <c r="L3" s="49">
        <f t="shared" si="0"/>
        <v>33.411604375230816</v>
      </c>
      <c r="M3" s="49">
        <f t="shared" si="0"/>
        <v>32.36331346344393</v>
      </c>
      <c r="N3" s="49">
        <f t="shared" si="0"/>
        <v>31.493934129536612</v>
      </c>
      <c r="O3" s="49">
        <f t="shared" si="0"/>
        <v>30.286886191424095</v>
      </c>
      <c r="P3" s="49">
        <f t="shared" si="0"/>
        <v>29.150520451457087</v>
      </c>
      <c r="Q3" s="49">
        <f t="shared" si="0"/>
        <v>28.48414455109258</v>
      </c>
      <c r="R3" s="49">
        <f t="shared" si="0"/>
        <v>28.08037461997721</v>
      </c>
      <c r="S3" s="49">
        <f t="shared" si="0"/>
        <v>27.893123181207788</v>
      </c>
      <c r="T3" s="49">
        <f t="shared" si="0"/>
        <v>27.178048217412023</v>
      </c>
      <c r="U3" s="49">
        <f t="shared" si="0"/>
        <v>26.689176583817662</v>
      </c>
      <c r="V3" s="49">
        <f t="shared" si="0"/>
        <v>26.14922382096676</v>
      </c>
      <c r="W3" s="49">
        <f t="shared" si="0"/>
        <v>25.531187989987295</v>
      </c>
      <c r="X3" s="49">
        <f t="shared" ref="X3:Y3" si="1">X5*X11/11630</f>
        <v>24.987036638472954</v>
      </c>
      <c r="Y3" s="49">
        <f t="shared" si="1"/>
        <v>25.160875572914918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845.94647928923587</v>
      </c>
      <c r="C5" s="49">
        <f t="shared" ref="C5:W5" si="2">C7*C13/1000000</f>
        <v>860.04381178741505</v>
      </c>
      <c r="D5" s="49">
        <f t="shared" si="2"/>
        <v>872.78758706394194</v>
      </c>
      <c r="E5" s="49">
        <f t="shared" si="2"/>
        <v>883.09147761123768</v>
      </c>
      <c r="F5" s="49">
        <f t="shared" si="2"/>
        <v>886.25916350160549</v>
      </c>
      <c r="G5" s="49">
        <f t="shared" si="2"/>
        <v>898.13179765481016</v>
      </c>
      <c r="H5" s="49">
        <f t="shared" si="2"/>
        <v>904.78363903365118</v>
      </c>
      <c r="I5" s="49">
        <f t="shared" si="2"/>
        <v>912.87818113656783</v>
      </c>
      <c r="J5" s="49">
        <f t="shared" si="2"/>
        <v>922.40524107086344</v>
      </c>
      <c r="K5" s="49">
        <f t="shared" si="2"/>
        <v>921.16281625036004</v>
      </c>
      <c r="L5" s="49">
        <f t="shared" si="2"/>
        <v>912.10283726632815</v>
      </c>
      <c r="M5" s="49">
        <f t="shared" si="2"/>
        <v>888.05749560111428</v>
      </c>
      <c r="N5" s="49">
        <f t="shared" si="2"/>
        <v>869.40659645896631</v>
      </c>
      <c r="O5" s="49">
        <f t="shared" si="2"/>
        <v>841.58765050526495</v>
      </c>
      <c r="P5" s="49">
        <f t="shared" si="2"/>
        <v>815.69652672920165</v>
      </c>
      <c r="Q5" s="49">
        <f t="shared" si="2"/>
        <v>789.46203692953986</v>
      </c>
      <c r="R5" s="49">
        <f t="shared" si="2"/>
        <v>771.84901419234768</v>
      </c>
      <c r="S5" s="49">
        <f t="shared" si="2"/>
        <v>756.44288289623933</v>
      </c>
      <c r="T5" s="49">
        <f t="shared" si="2"/>
        <v>739.59154229089359</v>
      </c>
      <c r="U5" s="49">
        <f t="shared" si="2"/>
        <v>728.59413313540961</v>
      </c>
      <c r="V5" s="49">
        <f t="shared" si="2"/>
        <v>714.23032315936314</v>
      </c>
      <c r="W5" s="49">
        <f t="shared" si="2"/>
        <v>698.92072860610108</v>
      </c>
      <c r="X5" s="49">
        <f t="shared" ref="X5:Y5" si="3">X7*X13/1000000</f>
        <v>684.66676964113913</v>
      </c>
      <c r="Y5" s="49">
        <f t="shared" si="3"/>
        <v>689.75393879955163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1175875</v>
      </c>
      <c r="C7" s="35">
        <v>1209676</v>
      </c>
      <c r="D7" s="35">
        <v>1247949</v>
      </c>
      <c r="E7" s="35">
        <v>1286285</v>
      </c>
      <c r="F7" s="35">
        <v>1316091</v>
      </c>
      <c r="G7" s="35">
        <v>1368124</v>
      </c>
      <c r="H7" s="35">
        <v>1415145</v>
      </c>
      <c r="I7" s="35">
        <v>1473507</v>
      </c>
      <c r="J7" s="35">
        <v>1542825</v>
      </c>
      <c r="K7" s="35">
        <v>1596154</v>
      </c>
      <c r="L7" s="35">
        <v>1637794</v>
      </c>
      <c r="M7" s="35">
        <v>1644092</v>
      </c>
      <c r="N7" s="35">
        <v>1665564</v>
      </c>
      <c r="O7" s="35">
        <v>1667220</v>
      </c>
      <c r="P7" s="35">
        <v>1679267</v>
      </c>
      <c r="Q7" s="35">
        <v>1691464</v>
      </c>
      <c r="R7" s="35">
        <v>1720248</v>
      </c>
      <c r="S7" s="35">
        <v>1750181</v>
      </c>
      <c r="T7" s="35">
        <v>1772456</v>
      </c>
      <c r="U7" s="35">
        <v>1803161</v>
      </c>
      <c r="V7" s="35">
        <v>1831338</v>
      </c>
      <c r="W7" s="35">
        <v>1848511</v>
      </c>
      <c r="X7" s="35">
        <v>1864637</v>
      </c>
      <c r="Y7" s="35">
        <v>1937034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105350.2962130534</v>
      </c>
      <c r="D8" s="52">
        <v>110746.03846802795</v>
      </c>
      <c r="E8" s="52">
        <v>111744.70676279324</v>
      </c>
      <c r="F8" s="52">
        <v>104162.45506933029</v>
      </c>
      <c r="G8" s="52">
        <v>127349.43934748624</v>
      </c>
      <c r="H8" s="52">
        <v>123309.81757063931</v>
      </c>
      <c r="I8" s="52">
        <v>135635.74975169403</v>
      </c>
      <c r="J8" s="52">
        <v>147589.39796941262</v>
      </c>
      <c r="K8" s="52">
        <v>132610.92639508704</v>
      </c>
      <c r="L8" s="52">
        <v>121945.50131955394</v>
      </c>
      <c r="M8" s="52">
        <v>87640.291180559667</v>
      </c>
      <c r="N8" s="52">
        <v>103864.46659047832</v>
      </c>
      <c r="O8" s="52">
        <v>85112.200364386896</v>
      </c>
      <c r="P8" s="52">
        <v>96580.667548503494</v>
      </c>
      <c r="Q8" s="52">
        <v>97822.045448993333</v>
      </c>
      <c r="R8" s="52">
        <v>134134.2962130534</v>
      </c>
      <c r="S8" s="52">
        <v>140679.03846802795</v>
      </c>
      <c r="T8" s="52">
        <v>134019.70676279324</v>
      </c>
      <c r="U8" s="52">
        <v>134867.45506933029</v>
      </c>
      <c r="V8" s="52">
        <v>155526.43934748624</v>
      </c>
      <c r="W8" s="52">
        <v>140482.81757063931</v>
      </c>
      <c r="X8" s="52">
        <v>151761.74975169403</v>
      </c>
      <c r="Y8" s="52">
        <v>219986.39796941262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71549.2962130534</v>
      </c>
      <c r="D9" s="36">
        <v>72473.038468027953</v>
      </c>
      <c r="E9" s="36">
        <v>73408.706762793241</v>
      </c>
      <c r="F9" s="36">
        <v>74356.455069330288</v>
      </c>
      <c r="G9" s="36">
        <v>75316.439347486245</v>
      </c>
      <c r="H9" s="36">
        <v>76288.817570639309</v>
      </c>
      <c r="I9" s="36">
        <v>77273.749751694035</v>
      </c>
      <c r="J9" s="36">
        <v>78271.397969412617</v>
      </c>
      <c r="K9" s="36">
        <v>79281.926395087037</v>
      </c>
      <c r="L9" s="36">
        <v>80305.501319553936</v>
      </c>
      <c r="M9" s="36">
        <v>81342.291180559667</v>
      </c>
      <c r="N9" s="36">
        <v>82392.466590478318</v>
      </c>
      <c r="O9" s="36">
        <v>83456.200364386896</v>
      </c>
      <c r="P9" s="36">
        <v>84533.667548503494</v>
      </c>
      <c r="Q9" s="36">
        <v>85625.045448993333</v>
      </c>
      <c r="R9" s="36">
        <v>105350.2962130534</v>
      </c>
      <c r="S9" s="36">
        <v>110746.03846802795</v>
      </c>
      <c r="T9" s="36">
        <v>111744.70676279324</v>
      </c>
      <c r="U9" s="36">
        <v>104162.45506933029</v>
      </c>
      <c r="V9" s="36">
        <v>127349.43934748624</v>
      </c>
      <c r="W9" s="36">
        <v>123309.81757063931</v>
      </c>
      <c r="X9" s="36">
        <v>135635.74975169403</v>
      </c>
      <c r="Y9" s="36">
        <v>147589.39796941262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440.38645726727975</v>
      </c>
      <c r="C11" s="54">
        <v>432.30547925238949</v>
      </c>
      <c r="D11" s="54">
        <v>431.71448223533412</v>
      </c>
      <c r="E11" s="54">
        <v>434.07186740746369</v>
      </c>
      <c r="F11" s="54">
        <v>433.99669885383804</v>
      </c>
      <c r="G11" s="54">
        <v>431.40432346522522</v>
      </c>
      <c r="H11" s="54">
        <v>432.12365091942371</v>
      </c>
      <c r="I11" s="54">
        <v>431.82154996844542</v>
      </c>
      <c r="J11" s="54">
        <v>429.7896058107612</v>
      </c>
      <c r="K11" s="54">
        <v>427.67709788218843</v>
      </c>
      <c r="L11" s="54">
        <v>426.02318840334055</v>
      </c>
      <c r="M11" s="54">
        <v>423.82991804498278</v>
      </c>
      <c r="N11" s="54">
        <v>421.29247169083101</v>
      </c>
      <c r="O11" s="54">
        <v>418.53808833196348</v>
      </c>
      <c r="P11" s="54">
        <v>415.6209346751275</v>
      </c>
      <c r="Q11" s="54">
        <v>419.61561877961827</v>
      </c>
      <c r="R11" s="54">
        <v>423.10704661851298</v>
      </c>
      <c r="S11" s="54">
        <v>428.84536285860446</v>
      </c>
      <c r="T11" s="54">
        <v>427.37197857811913</v>
      </c>
      <c r="U11" s="54">
        <v>426.01924659213842</v>
      </c>
      <c r="V11" s="54">
        <v>425.79468159879207</v>
      </c>
      <c r="W11" s="54">
        <v>424.83747322208166</v>
      </c>
      <c r="X11" s="54">
        <v>424.43893729172078</v>
      </c>
      <c r="Y11" s="54">
        <v>424.23966932654031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719.41871311936711</v>
      </c>
      <c r="C13" s="35">
        <v>710.9703852828485</v>
      </c>
      <c r="D13" s="35">
        <v>699.3776084310673</v>
      </c>
      <c r="E13" s="35">
        <v>686.54417769875079</v>
      </c>
      <c r="F13" s="35">
        <v>673.40264731056254</v>
      </c>
      <c r="G13" s="35">
        <v>656.46958729969663</v>
      </c>
      <c r="H13" s="35">
        <v>639.35754925018375</v>
      </c>
      <c r="I13" s="35">
        <v>619.52754967337637</v>
      </c>
      <c r="J13" s="35">
        <v>597.86770441940178</v>
      </c>
      <c r="K13" s="35">
        <v>577.11399792899681</v>
      </c>
      <c r="L13" s="35">
        <v>556.90937765453293</v>
      </c>
      <c r="M13" s="35">
        <v>540.15073098166908</v>
      </c>
      <c r="N13" s="35">
        <v>521.98930600022948</v>
      </c>
      <c r="O13" s="35">
        <v>504.78500168260035</v>
      </c>
      <c r="P13" s="35">
        <v>485.74558228631997</v>
      </c>
      <c r="Q13" s="35">
        <v>466.73298215601392</v>
      </c>
      <c r="R13" s="35">
        <v>448.68473277826666</v>
      </c>
      <c r="S13" s="35">
        <v>432.20837324610386</v>
      </c>
      <c r="T13" s="35">
        <v>417.26933830283718</v>
      </c>
      <c r="U13" s="35">
        <v>404.064935485744</v>
      </c>
      <c r="V13" s="35">
        <v>390.00464314035048</v>
      </c>
      <c r="W13" s="35">
        <v>378.09930728359262</v>
      </c>
      <c r="X13" s="35">
        <v>367.18501758848458</v>
      </c>
      <c r="Y13" s="35">
        <v>356.08767775865141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622.41149252930086</v>
      </c>
      <c r="D14" s="36">
        <v>585.86506790287831</v>
      </c>
      <c r="E14" s="36">
        <v>564.81859165213302</v>
      </c>
      <c r="F14" s="36">
        <v>543.96866002006186</v>
      </c>
      <c r="G14" s="36">
        <v>518.70420760207151</v>
      </c>
      <c r="H14" s="36">
        <v>499.03118464722036</v>
      </c>
      <c r="I14" s="36">
        <v>469.54231331915418</v>
      </c>
      <c r="J14" s="36">
        <v>446.08196280568148</v>
      </c>
      <c r="K14" s="36">
        <v>420.73815602529032</v>
      </c>
      <c r="L14" s="36">
        <v>399.46780245739143</v>
      </c>
      <c r="M14" s="36">
        <v>393.35589046664671</v>
      </c>
      <c r="N14" s="36">
        <v>391.12301325608865</v>
      </c>
      <c r="O14" s="36">
        <v>378.57094724765494</v>
      </c>
      <c r="P14" s="36">
        <v>361.60423647312643</v>
      </c>
      <c r="Q14" s="36">
        <v>361.53169815367266</v>
      </c>
      <c r="R14" s="36">
        <v>357.53877808404337</v>
      </c>
      <c r="S14" s="36">
        <v>351.69492619315884</v>
      </c>
      <c r="T14" s="36">
        <v>345.20406297321949</v>
      </c>
      <c r="U14" s="36">
        <v>338.58206881345478</v>
      </c>
      <c r="V14" s="36">
        <v>332.37358397798943</v>
      </c>
      <c r="W14" s="36">
        <v>329.04984813820954</v>
      </c>
      <c r="X14" s="36">
        <v>325.72611229842965</v>
      </c>
      <c r="Y14" s="36">
        <v>322.40237645864971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0.90735086342532045</v>
      </c>
      <c r="C16" s="44">
        <f>C7/RES_summary!C$6</f>
        <v>0.91326077634368341</v>
      </c>
      <c r="D16" s="44">
        <f>D7/RES_summary!D$6</f>
        <v>0.91917012044714153</v>
      </c>
      <c r="E16" s="44">
        <f>E7/RES_summary!E$6</f>
        <v>0.92508141214105299</v>
      </c>
      <c r="F16" s="44">
        <f>F7/RES_summary!F$6</f>
        <v>0.93099972270010867</v>
      </c>
      <c r="G16" s="44">
        <f>G7/RES_summary!G$6</f>
        <v>0.93699999520584398</v>
      </c>
      <c r="H16" s="44">
        <f>H7/RES_summary!H$6</f>
        <v>0.94899999731758933</v>
      </c>
      <c r="I16" s="44">
        <f>I7/RES_summary!I$6</f>
        <v>0.95300020631531834</v>
      </c>
      <c r="J16" s="44">
        <f>J7/RES_summary!J$6</f>
        <v>0.95800030301826056</v>
      </c>
      <c r="K16" s="44">
        <f>K7/RES_summary!K$6</f>
        <v>0.95600008864308406</v>
      </c>
      <c r="L16" s="44">
        <f>L7/RES_summary!L$6</f>
        <v>0.96299981008054825</v>
      </c>
      <c r="M16" s="44">
        <f>M7/RES_summary!M$6</f>
        <v>0.96900021158857041</v>
      </c>
      <c r="N16" s="44">
        <f>N7/RES_summary!N$6</f>
        <v>0.97300006659726535</v>
      </c>
      <c r="O16" s="44">
        <f>O7/RES_summary!O$6</f>
        <v>0.96999972073279717</v>
      </c>
      <c r="P16" s="44">
        <f>P7/RES_summary!P$6</f>
        <v>0.97199996990115423</v>
      </c>
      <c r="Q16" s="44">
        <f>Q7/RES_summary!Q$6</f>
        <v>0.97200016779786569</v>
      </c>
      <c r="R16" s="44">
        <f>R7/RES_summary!R$6</f>
        <v>0.97799988061025211</v>
      </c>
      <c r="S16" s="44">
        <f>S7/RES_summary!S$6</f>
        <v>0.97999998880115846</v>
      </c>
      <c r="T16" s="44">
        <f>T7/RES_summary!T$6</f>
        <v>0.98099995295511089</v>
      </c>
      <c r="U16" s="44">
        <f>U7/RES_summary!U$6</f>
        <v>0.98099979054287478</v>
      </c>
      <c r="V16" s="44">
        <f>V7/RES_summary!V$6</f>
        <v>0.98205229817348394</v>
      </c>
      <c r="W16" s="44">
        <f>W7/RES_summary!W$6</f>
        <v>0.98319352760930345</v>
      </c>
      <c r="X16" s="44">
        <f>X7/RES_summary!X$6</f>
        <v>0.9843627425619953</v>
      </c>
      <c r="Y16" s="44">
        <f>Y7/RES_summary!Y$6</f>
        <v>0.98553121082365969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652.76519051319065</v>
      </c>
      <c r="C17" s="52">
        <f t="shared" si="4"/>
        <v>649.30136602078187</v>
      </c>
      <c r="D17" s="52">
        <f t="shared" si="4"/>
        <v>642.84700057961788</v>
      </c>
      <c r="E17" s="52">
        <f t="shared" si="4"/>
        <v>635.10925740277844</v>
      </c>
      <c r="F17" s="52">
        <f t="shared" si="4"/>
        <v>626.93767791165283</v>
      </c>
      <c r="G17" s="52">
        <f t="shared" si="4"/>
        <v>615.11200015259817</v>
      </c>
      <c r="H17" s="52">
        <f t="shared" si="4"/>
        <v>606.75031252340489</v>
      </c>
      <c r="I17" s="52">
        <f t="shared" si="4"/>
        <v>590.40988265675128</v>
      </c>
      <c r="J17" s="52">
        <f t="shared" si="4"/>
        <v>572.75744199861879</v>
      </c>
      <c r="K17" s="52">
        <f t="shared" si="4"/>
        <v>551.72103317728556</v>
      </c>
      <c r="L17" s="52">
        <f t="shared" si="4"/>
        <v>536.30362491339156</v>
      </c>
      <c r="M17" s="52">
        <f t="shared" si="4"/>
        <v>523.40617261095827</v>
      </c>
      <c r="N17" s="52">
        <f t="shared" si="4"/>
        <v>507.89562950128362</v>
      </c>
      <c r="O17" s="52">
        <f t="shared" si="4"/>
        <v>489.64131066222689</v>
      </c>
      <c r="P17" s="52">
        <f t="shared" si="4"/>
        <v>472.14469136192167</v>
      </c>
      <c r="Q17" s="52">
        <f t="shared" si="4"/>
        <v>453.66453697244378</v>
      </c>
      <c r="R17" s="52">
        <f t="shared" ref="R17:V17" si="5">R13*R16</f>
        <v>438.81361508878769</v>
      </c>
      <c r="S17" s="52">
        <f t="shared" si="5"/>
        <v>423.56420094094869</v>
      </c>
      <c r="T17" s="52">
        <f t="shared" si="5"/>
        <v>409.34120124469354</v>
      </c>
      <c r="U17" s="52">
        <f t="shared" si="5"/>
        <v>396.38761707723506</v>
      </c>
      <c r="V17" s="52">
        <f t="shared" si="5"/>
        <v>383.00495609431067</v>
      </c>
      <c r="W17" s="52">
        <f t="shared" ref="W17:Y17" si="6">W13*W16</f>
        <v>371.74479171478941</v>
      </c>
      <c r="X17" s="52">
        <f t="shared" si="6"/>
        <v>361.44325094107518</v>
      </c>
      <c r="Y17" s="52">
        <f t="shared" si="6"/>
        <v>350.93552022086885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287.46894967750501</v>
      </c>
      <c r="C18" s="36">
        <f>C3*11630*1000/RES_summary!C$6</f>
        <v>280.69653821684528</v>
      </c>
      <c r="D18" s="36">
        <f>D3*11630*1000/RES_summary!D$6</f>
        <v>277.52636001176728</v>
      </c>
      <c r="E18" s="36">
        <f>E3*11630*1000/RES_summary!E$6</f>
        <v>275.6830613685915</v>
      </c>
      <c r="F18" s="36">
        <f>F3*11630*1000/RES_summary!F$6</f>
        <v>272.08888260074804</v>
      </c>
      <c r="G18" s="36">
        <f>G3*11630*1000/RES_summary!G$6</f>
        <v>265.3619762811731</v>
      </c>
      <c r="H18" s="36">
        <f>H3*11630*1000/RES_summary!H$6</f>
        <v>262.19116024411505</v>
      </c>
      <c r="I18" s="36">
        <f>I3*11630*1000/RES_summary!I$6</f>
        <v>254.95171064552633</v>
      </c>
      <c r="J18" s="36">
        <f>J3*11630*1000/RES_summary!J$6</f>
        <v>246.16519522176625</v>
      </c>
      <c r="K18" s="36">
        <f>K3*11630*1000/RES_summary!K$6</f>
        <v>235.95845030982412</v>
      </c>
      <c r="L18" s="36">
        <f>L3*11630*1000/RES_summary!L$6</f>
        <v>228.47778023787228</v>
      </c>
      <c r="M18" s="36">
        <f>M3*11630*1000/RES_summary!M$6</f>
        <v>221.8351952419406</v>
      </c>
      <c r="N18" s="36">
        <f>N3*11630*1000/RES_summary!N$6</f>
        <v>213.97260511356635</v>
      </c>
      <c r="O18" s="36">
        <f>O3*11630*1000/RES_summary!O$6</f>
        <v>204.93353813292549</v>
      </c>
      <c r="P18" s="36">
        <f>P3*11630*1000/RES_summary!P$6</f>
        <v>196.23321792574149</v>
      </c>
      <c r="Q18" s="36">
        <f>Q3*11630*1000/RES_summary!Q$6</f>
        <v>190.36472540006099</v>
      </c>
      <c r="R18" s="36">
        <f>R3*11630*1000/RES_summary!R$6</f>
        <v>185.66513269620992</v>
      </c>
      <c r="S18" s="36">
        <f>S3*11630*1000/RES_summary!S$6</f>
        <v>181.64354344643598</v>
      </c>
      <c r="T18" s="36">
        <f>T3*11630*1000/RES_summary!T$6</f>
        <v>174.9409590894887</v>
      </c>
      <c r="U18" s="36">
        <f>U3*11630*1000/RES_summary!U$6</f>
        <v>168.86875398569677</v>
      </c>
      <c r="V18" s="36">
        <f>V3*11630*1000/RES_summary!V$6</f>
        <v>163.08147333093635</v>
      </c>
      <c r="W18" s="36">
        <f>W3*11630*1000/RES_summary!W$6</f>
        <v>157.93111799558017</v>
      </c>
      <c r="X18" s="36">
        <f>X3*11630*1000/RES_summary!X$6</f>
        <v>153.4105893206947</v>
      </c>
      <c r="Y18" s="36">
        <f>Y3*11630*1000/RES_summary!Y$6</f>
        <v>148.88076905343883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30.460707056641496</v>
      </c>
      <c r="C3" s="49">
        <f t="shared" ref="C3:W3" si="0">C5*C11/11630</f>
        <v>31.076973184155815</v>
      </c>
      <c r="D3" s="49">
        <f t="shared" si="0"/>
        <v>31.638638309839781</v>
      </c>
      <c r="E3" s="49">
        <f t="shared" si="0"/>
        <v>32.427399626171351</v>
      </c>
      <c r="F3" s="49">
        <f t="shared" si="0"/>
        <v>32.634154558876382</v>
      </c>
      <c r="G3" s="49">
        <f t="shared" si="0"/>
        <v>33.220823522101774</v>
      </c>
      <c r="H3" s="49">
        <f t="shared" si="0"/>
        <v>34.222112993492971</v>
      </c>
      <c r="I3" s="49">
        <f t="shared" si="0"/>
        <v>35.180904378049291</v>
      </c>
      <c r="J3" s="49">
        <f t="shared" si="0"/>
        <v>35.473907530275881</v>
      </c>
      <c r="K3" s="49">
        <f t="shared" si="0"/>
        <v>35.067308302813117</v>
      </c>
      <c r="L3" s="49">
        <f t="shared" si="0"/>
        <v>35.144851493385211</v>
      </c>
      <c r="M3" s="49">
        <f t="shared" si="0"/>
        <v>33.160042482081074</v>
      </c>
      <c r="N3" s="49">
        <f t="shared" si="0"/>
        <v>32.593201875327928</v>
      </c>
      <c r="O3" s="49">
        <f t="shared" si="0"/>
        <v>32.158289282375137</v>
      </c>
      <c r="P3" s="49">
        <f t="shared" si="0"/>
        <v>31.471666907052725</v>
      </c>
      <c r="Q3" s="49">
        <f t="shared" si="0"/>
        <v>30.335651249091899</v>
      </c>
      <c r="R3" s="49">
        <f t="shared" si="0"/>
        <v>30.129116243608053</v>
      </c>
      <c r="S3" s="49">
        <f t="shared" si="0"/>
        <v>29.082431032354719</v>
      </c>
      <c r="T3" s="49">
        <f t="shared" si="0"/>
        <v>28.385936232333531</v>
      </c>
      <c r="U3" s="49">
        <f t="shared" si="0"/>
        <v>26.73779072719497</v>
      </c>
      <c r="V3" s="49">
        <f t="shared" si="0"/>
        <v>25.224494812558174</v>
      </c>
      <c r="W3" s="49">
        <f t="shared" si="0"/>
        <v>24.054533263894744</v>
      </c>
      <c r="X3" s="49">
        <f t="shared" ref="X3:Y3" si="1">X5*X11/11630</f>
        <v>22.166292102401677</v>
      </c>
      <c r="Y3" s="49">
        <f t="shared" si="1"/>
        <v>22.118916935795806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1126.3600951923529</v>
      </c>
      <c r="C5" s="49">
        <f t="shared" ref="C5:W5" si="2">C7*C13/1000000</f>
        <v>1159.7362125425386</v>
      </c>
      <c r="D5" s="49">
        <f t="shared" si="2"/>
        <v>1195.7444944963577</v>
      </c>
      <c r="E5" s="49">
        <f t="shared" si="2"/>
        <v>1229.9791037281066</v>
      </c>
      <c r="F5" s="49">
        <f t="shared" si="2"/>
        <v>1254.9631173919302</v>
      </c>
      <c r="G5" s="49">
        <f t="shared" si="2"/>
        <v>1296.4541053973144</v>
      </c>
      <c r="H5" s="49">
        <f t="shared" si="2"/>
        <v>1354.8125073130702</v>
      </c>
      <c r="I5" s="49">
        <f t="shared" si="2"/>
        <v>1414.3302730101368</v>
      </c>
      <c r="J5" s="49">
        <f t="shared" si="2"/>
        <v>1452.4655218400305</v>
      </c>
      <c r="K5" s="49">
        <f t="shared" si="2"/>
        <v>1467.7268835173941</v>
      </c>
      <c r="L5" s="49">
        <f t="shared" si="2"/>
        <v>1503.4667208800049</v>
      </c>
      <c r="M5" s="49">
        <f t="shared" si="2"/>
        <v>1444.0544586309534</v>
      </c>
      <c r="N5" s="49">
        <f t="shared" si="2"/>
        <v>1434.5726132173434</v>
      </c>
      <c r="O5" s="49">
        <f t="shared" si="2"/>
        <v>1417.4525545451997</v>
      </c>
      <c r="P5" s="49">
        <f t="shared" si="2"/>
        <v>1392.1328786344943</v>
      </c>
      <c r="Q5" s="49">
        <f t="shared" si="2"/>
        <v>1334.3840114236507</v>
      </c>
      <c r="R5" s="49">
        <f t="shared" si="2"/>
        <v>1304.9680084476406</v>
      </c>
      <c r="S5" s="49">
        <f t="shared" si="2"/>
        <v>1238.966070268599</v>
      </c>
      <c r="T5" s="49">
        <f t="shared" si="2"/>
        <v>1211.5954631753903</v>
      </c>
      <c r="U5" s="49">
        <f t="shared" si="2"/>
        <v>1141.3583487124745</v>
      </c>
      <c r="V5" s="49">
        <f t="shared" si="2"/>
        <v>1087.2901933179505</v>
      </c>
      <c r="W5" s="49">
        <f t="shared" si="2"/>
        <v>1038.430376793583</v>
      </c>
      <c r="X5" s="49">
        <f t="shared" ref="X5:Y5" si="3">X7*X13/1000000</f>
        <v>977.71095395584439</v>
      </c>
      <c r="Y5" s="49">
        <f t="shared" si="3"/>
        <v>986.33886965489489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772846</v>
      </c>
      <c r="C7" s="35">
        <v>798809</v>
      </c>
      <c r="D7" s="35">
        <v>827900</v>
      </c>
      <c r="E7" s="35">
        <v>857157</v>
      </c>
      <c r="F7" s="35">
        <v>880693</v>
      </c>
      <c r="G7" s="35">
        <v>916950</v>
      </c>
      <c r="H7" s="35">
        <v>966295</v>
      </c>
      <c r="I7" s="35">
        <v>1017384</v>
      </c>
      <c r="J7" s="35">
        <v>1053243</v>
      </c>
      <c r="K7" s="35">
        <v>1073564</v>
      </c>
      <c r="L7" s="35">
        <v>1112272</v>
      </c>
      <c r="M7" s="35">
        <v>1079094</v>
      </c>
      <c r="N7" s="35">
        <v>1094685</v>
      </c>
      <c r="O7" s="35">
        <v>1105178</v>
      </c>
      <c r="P7" s="35">
        <v>1119511</v>
      </c>
      <c r="Q7" s="35">
        <v>1108500</v>
      </c>
      <c r="R7" s="35">
        <v>1136278</v>
      </c>
      <c r="S7" s="35">
        <v>1128688</v>
      </c>
      <c r="T7" s="35">
        <v>1192478</v>
      </c>
      <c r="U7" s="35">
        <v>1200270</v>
      </c>
      <c r="V7" s="35">
        <v>1220319</v>
      </c>
      <c r="W7" s="35">
        <v>1234290</v>
      </c>
      <c r="X7" s="35">
        <v>1247990</v>
      </c>
      <c r="Y7" s="35">
        <v>1299472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75756.095896406332</v>
      </c>
      <c r="D8" s="52">
        <v>81156.630515252706</v>
      </c>
      <c r="E8" s="52">
        <v>83698.88259735133</v>
      </c>
      <c r="F8" s="52">
        <v>80462.585761321126</v>
      </c>
      <c r="G8" s="52">
        <v>95781.689666016493</v>
      </c>
      <c r="H8" s="52">
        <v>111586.36987050786</v>
      </c>
      <c r="I8" s="52">
        <v>116171.03814406588</v>
      </c>
      <c r="J8" s="52">
        <v>103911.35324668919</v>
      </c>
      <c r="K8" s="52">
        <v>91479.232201651321</v>
      </c>
      <c r="L8" s="52">
        <v>113113.86208252062</v>
      </c>
      <c r="M8" s="52">
        <v>44623.712338134879</v>
      </c>
      <c r="N8" s="52">
        <v>96943.547680082265</v>
      </c>
      <c r="O8" s="52">
        <v>86249.095896406332</v>
      </c>
      <c r="P8" s="52">
        <v>95489.630515252706</v>
      </c>
      <c r="Q8" s="52">
        <v>72687.88259735133</v>
      </c>
      <c r="R8" s="52">
        <v>108240.58576132113</v>
      </c>
      <c r="S8" s="52">
        <v>88191.689666016493</v>
      </c>
      <c r="T8" s="52">
        <v>175376.36987050786</v>
      </c>
      <c r="U8" s="52">
        <v>123963.038144066</v>
      </c>
      <c r="V8" s="52">
        <v>123960.35324668931</v>
      </c>
      <c r="W8" s="52">
        <v>105450.2322016512</v>
      </c>
      <c r="X8" s="52">
        <v>126813.8620825205</v>
      </c>
      <c r="Y8" s="52">
        <v>96105.712338134879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49793.095896406332</v>
      </c>
      <c r="D9" s="36">
        <v>52065.630515252706</v>
      </c>
      <c r="E9" s="36">
        <v>54441.88259735133</v>
      </c>
      <c r="F9" s="36">
        <v>56926.585761321126</v>
      </c>
      <c r="G9" s="36">
        <v>59524.689666016493</v>
      </c>
      <c r="H9" s="36">
        <v>62241.369870507857</v>
      </c>
      <c r="I9" s="36">
        <v>65082.038144065998</v>
      </c>
      <c r="J9" s="36">
        <v>68052.353246689308</v>
      </c>
      <c r="K9" s="36">
        <v>71158.232201651204</v>
      </c>
      <c r="L9" s="36">
        <v>74405.8620825205</v>
      </c>
      <c r="M9" s="36">
        <v>77801.712338134879</v>
      </c>
      <c r="N9" s="36">
        <v>81352.547680082265</v>
      </c>
      <c r="O9" s="36">
        <v>75756.095896406332</v>
      </c>
      <c r="P9" s="36">
        <v>81156.630515252706</v>
      </c>
      <c r="Q9" s="36">
        <v>83698.882597351447</v>
      </c>
      <c r="R9" s="36">
        <v>80462.585761321243</v>
      </c>
      <c r="S9" s="36">
        <v>95781.689666016493</v>
      </c>
      <c r="T9" s="36">
        <v>111586.36987050786</v>
      </c>
      <c r="U9" s="36">
        <v>116171.038144066</v>
      </c>
      <c r="V9" s="36">
        <v>103911.35324668931</v>
      </c>
      <c r="W9" s="36">
        <v>91479.232201651204</v>
      </c>
      <c r="X9" s="36">
        <v>113113.8620825205</v>
      </c>
      <c r="Y9" s="36">
        <v>44623.712338134879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314.51577926173121</v>
      </c>
      <c r="C11" s="54">
        <v>311.64431551151137</v>
      </c>
      <c r="D11" s="54">
        <v>307.72239825232788</v>
      </c>
      <c r="E11" s="54">
        <v>306.61549981562905</v>
      </c>
      <c r="F11" s="54">
        <v>302.42738791278907</v>
      </c>
      <c r="G11" s="54">
        <v>298.01145752370417</v>
      </c>
      <c r="H11" s="54">
        <v>293.76992902409978</v>
      </c>
      <c r="I11" s="54">
        <v>289.29163557102248</v>
      </c>
      <c r="J11" s="54">
        <v>284.04222914321718</v>
      </c>
      <c r="K11" s="54">
        <v>277.86695204788305</v>
      </c>
      <c r="L11" s="54">
        <v>271.86143676584385</v>
      </c>
      <c r="M11" s="54">
        <v>267.06146140237848</v>
      </c>
      <c r="N11" s="54">
        <v>264.23126603535326</v>
      </c>
      <c r="O11" s="54">
        <v>263.85426669467881</v>
      </c>
      <c r="P11" s="54">
        <v>262.91706183107891</v>
      </c>
      <c r="Q11" s="54">
        <v>264.39437298902703</v>
      </c>
      <c r="R11" s="54">
        <v>268.51357247446333</v>
      </c>
      <c r="S11" s="54">
        <v>272.99268399897329</v>
      </c>
      <c r="T11" s="54">
        <v>272.47414538580989</v>
      </c>
      <c r="U11" s="54">
        <v>272.447743084423</v>
      </c>
      <c r="V11" s="54">
        <v>269.80917925401133</v>
      </c>
      <c r="W11" s="54">
        <v>269.40103844314331</v>
      </c>
      <c r="X11" s="54">
        <v>263.6709511209732</v>
      </c>
      <c r="Y11" s="54">
        <v>260.80590745988815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1457.4185480578965</v>
      </c>
      <c r="C13" s="35">
        <v>1451.8316800919101</v>
      </c>
      <c r="D13" s="35">
        <v>1444.3102965289984</v>
      </c>
      <c r="E13" s="35">
        <v>1434.9519443090433</v>
      </c>
      <c r="F13" s="35">
        <v>1424.9722859065873</v>
      </c>
      <c r="G13" s="35">
        <v>1413.8765531351919</v>
      </c>
      <c r="H13" s="35">
        <v>1402.0692514326063</v>
      </c>
      <c r="I13" s="35">
        <v>1390.1636678089462</v>
      </c>
      <c r="J13" s="35">
        <v>1379.0412296497868</v>
      </c>
      <c r="K13" s="35">
        <v>1367.1535963551255</v>
      </c>
      <c r="L13" s="35">
        <v>1351.70778449876</v>
      </c>
      <c r="M13" s="35">
        <v>1338.2100712551023</v>
      </c>
      <c r="N13" s="35">
        <v>1310.4889655173345</v>
      </c>
      <c r="O13" s="35">
        <v>1282.5558910376424</v>
      </c>
      <c r="P13" s="35">
        <v>1243.5187136477393</v>
      </c>
      <c r="Q13" s="35">
        <v>1203.7744803100143</v>
      </c>
      <c r="R13" s="35">
        <v>1148.4583952585904</v>
      </c>
      <c r="S13" s="35">
        <v>1097.7046537826211</v>
      </c>
      <c r="T13" s="35">
        <v>1016.0317114239342</v>
      </c>
      <c r="U13" s="35">
        <v>950.91800071023567</v>
      </c>
      <c r="V13" s="35">
        <v>890.988498349981</v>
      </c>
      <c r="W13" s="35">
        <v>841.31798588142419</v>
      </c>
      <c r="X13" s="35">
        <v>783.42851621875525</v>
      </c>
      <c r="Y13" s="35">
        <v>759.0304905799394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1398.5079038353588</v>
      </c>
      <c r="D14" s="36">
        <v>1378.6883076922302</v>
      </c>
      <c r="E14" s="36">
        <v>1356.9980290742058</v>
      </c>
      <c r="F14" s="36">
        <v>1341.6157908496361</v>
      </c>
      <c r="G14" s="36">
        <v>1338.9132645206173</v>
      </c>
      <c r="H14" s="36">
        <v>1335.9170030762436</v>
      </c>
      <c r="I14" s="36">
        <v>1328.8125655053802</v>
      </c>
      <c r="J14" s="36">
        <v>1321.4726437506147</v>
      </c>
      <c r="K14" s="36">
        <v>1300.4994278134477</v>
      </c>
      <c r="L14" s="36">
        <v>1274.6476708639771</v>
      </c>
      <c r="M14" s="36">
        <v>1209.6124135571474</v>
      </c>
      <c r="N14" s="36">
        <v>1125.2204929314553</v>
      </c>
      <c r="O14" s="36">
        <v>1029.8709717418731</v>
      </c>
      <c r="P14" s="36">
        <v>906.59081206251199</v>
      </c>
      <c r="Q14" s="36">
        <v>768.08333816439711</v>
      </c>
      <c r="R14" s="36">
        <v>725.54922076220669</v>
      </c>
      <c r="S14" s="36">
        <v>705.75171933653394</v>
      </c>
      <c r="T14" s="36">
        <v>693.93340629764589</v>
      </c>
      <c r="U14" s="36">
        <v>678.68956771572414</v>
      </c>
      <c r="V14" s="36">
        <v>671.56839356865567</v>
      </c>
      <c r="W14" s="36">
        <v>664.85270963296909</v>
      </c>
      <c r="X14" s="36">
        <v>658.13702569728252</v>
      </c>
      <c r="Y14" s="36">
        <v>651.42134176159595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0.59635801883261841</v>
      </c>
      <c r="C16" s="44">
        <f>C7/RES_summary!C$6</f>
        <v>0.60307134099570581</v>
      </c>
      <c r="D16" s="44">
        <f>D7/RES_summary!D$6</f>
        <v>0.60978528987818292</v>
      </c>
      <c r="E16" s="44">
        <f>E7/RES_summary!E$6</f>
        <v>0.6164574786976359</v>
      </c>
      <c r="F16" s="44">
        <f>F7/RES_summary!F$6</f>
        <v>0.62300018675298807</v>
      </c>
      <c r="G16" s="44">
        <f>G7/RES_summary!G$6</f>
        <v>0.62800019998479573</v>
      </c>
      <c r="H16" s="44">
        <f>H7/RES_summary!H$6</f>
        <v>0.64799999463517877</v>
      </c>
      <c r="I16" s="44">
        <f>I7/RES_summary!I$6</f>
        <v>0.65799969861147856</v>
      </c>
      <c r="J16" s="44">
        <f>J7/RES_summary!J$6</f>
        <v>0.65399971685178926</v>
      </c>
      <c r="K16" s="44">
        <f>K7/RES_summary!K$6</f>
        <v>0.64300016111479463</v>
      </c>
      <c r="L16" s="44">
        <f>L7/RES_summary!L$6</f>
        <v>0.65400027400143823</v>
      </c>
      <c r="M16" s="44">
        <f>M7/RES_summary!M$6</f>
        <v>0.63599987976582628</v>
      </c>
      <c r="N16" s="44">
        <f>N7/RES_summary!N$6</f>
        <v>0.63950024010066697</v>
      </c>
      <c r="O16" s="44">
        <f>O7/RES_summary!O$6</f>
        <v>0.64299993483765272</v>
      </c>
      <c r="P16" s="44">
        <f>P7/RES_summary!P$6</f>
        <v>0.64799978699278382</v>
      </c>
      <c r="Q16" s="44">
        <f>Q7/RES_summary!Q$6</f>
        <v>0.63699977416246167</v>
      </c>
      <c r="R16" s="44">
        <f>R7/RES_summary!R$6</f>
        <v>0.64599973279437395</v>
      </c>
      <c r="S16" s="44">
        <f>S7/RES_summary!S$6</f>
        <v>0.63199990592973065</v>
      </c>
      <c r="T16" s="44">
        <f>T7/RES_summary!T$6</f>
        <v>0.65999994465307166</v>
      </c>
      <c r="U16" s="44">
        <f>U7/RES_summary!U$6</f>
        <v>0.65300026930201815</v>
      </c>
      <c r="V16" s="44">
        <f>V7/RES_summary!V$6</f>
        <v>0.65439426171180182</v>
      </c>
      <c r="W16" s="44">
        <f>W7/RES_summary!W$6</f>
        <v>0.65649917105869926</v>
      </c>
      <c r="X16" s="44">
        <f>X7/RES_summary!X$6</f>
        <v>0.6588278893371442</v>
      </c>
      <c r="Y16" s="44">
        <f>Y7/RES_summary!Y$6</f>
        <v>0.66115009524429758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869.14323792971845</v>
      </c>
      <c r="C17" s="52">
        <f t="shared" si="4"/>
        <v>875.55807821307678</v>
      </c>
      <c r="D17" s="52">
        <f t="shared" si="4"/>
        <v>880.71917284297956</v>
      </c>
      <c r="E17" s="52">
        <f t="shared" si="4"/>
        <v>884.58685764102324</v>
      </c>
      <c r="F17" s="52">
        <f t="shared" si="4"/>
        <v>887.75800023763622</v>
      </c>
      <c r="G17" s="52">
        <f t="shared" si="4"/>
        <v>887.91475812271415</v>
      </c>
      <c r="H17" s="52">
        <f t="shared" si="4"/>
        <v>908.54086740647801</v>
      </c>
      <c r="I17" s="52">
        <f t="shared" si="4"/>
        <v>914.72727443891426</v>
      </c>
      <c r="J17" s="52">
        <f t="shared" si="4"/>
        <v>901.89257371790393</v>
      </c>
      <c r="K17" s="52">
        <f t="shared" si="4"/>
        <v>879.07998272501663</v>
      </c>
      <c r="L17" s="52">
        <f t="shared" si="4"/>
        <v>884.01726143206611</v>
      </c>
      <c r="M17" s="52">
        <f t="shared" si="4"/>
        <v>851.10144441966293</v>
      </c>
      <c r="N17" s="52">
        <f t="shared" si="4"/>
        <v>838.05800809761001</v>
      </c>
      <c r="O17" s="52">
        <f t="shared" si="4"/>
        <v>824.68335436285167</v>
      </c>
      <c r="P17" s="52">
        <f t="shared" si="4"/>
        <v>805.79986156527559</v>
      </c>
      <c r="Q17" s="52">
        <f t="shared" si="4"/>
        <v>766.80407210001374</v>
      </c>
      <c r="R17" s="52">
        <f t="shared" ref="R17:V17" si="5">R13*R16</f>
        <v>741.90381646250489</v>
      </c>
      <c r="S17" s="52">
        <f t="shared" si="5"/>
        <v>693.74923792924415</v>
      </c>
      <c r="T17" s="52">
        <f t="shared" si="5"/>
        <v>670.58087330556225</v>
      </c>
      <c r="U17" s="52">
        <f t="shared" si="5"/>
        <v>620.94971054792063</v>
      </c>
      <c r="V17" s="52">
        <f t="shared" si="5"/>
        <v>583.05776057144271</v>
      </c>
      <c r="W17" s="52">
        <f t="shared" ref="W17:Y17" si="6">W13*W16</f>
        <v>552.32456032792948</v>
      </c>
      <c r="X17" s="52">
        <f t="shared" si="6"/>
        <v>516.14455578693321</v>
      </c>
      <c r="Y17" s="52">
        <f t="shared" si="6"/>
        <v>501.83308114025283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273.35926276752957</v>
      </c>
      <c r="C18" s="36">
        <f>C3*11630*1000/RES_summary!C$6</f>
        <v>272.86269797528865</v>
      </c>
      <c r="D18" s="36">
        <f>D3*11630*1000/RES_summary!D$6</f>
        <v>271.0170160540481</v>
      </c>
      <c r="E18" s="36">
        <f>E3*11630*1000/RES_summary!E$6</f>
        <v>271.228041485939</v>
      </c>
      <c r="F18" s="36">
        <f>F3*11630*1000/RES_summary!F$6</f>
        <v>268.48233311054946</v>
      </c>
      <c r="G18" s="36">
        <f>G3*11630*1000/RES_summary!G$6</f>
        <v>264.60877122495731</v>
      </c>
      <c r="H18" s="36">
        <f>H3*11630*1000/RES_summary!H$6</f>
        <v>266.90198613349497</v>
      </c>
      <c r="I18" s="36">
        <f>I3*11630*1000/RES_summary!I$6</f>
        <v>264.62294932385703</v>
      </c>
      <c r="J18" s="36">
        <f>J3*11630*1000/RES_summary!J$6</f>
        <v>256.17557708654675</v>
      </c>
      <c r="K18" s="36">
        <f>K3*11630*1000/RES_summary!K$6</f>
        <v>244.26727540610605</v>
      </c>
      <c r="L18" s="36">
        <f>L3*11630*1000/RES_summary!L$6</f>
        <v>240.33020281872805</v>
      </c>
      <c r="M18" s="36">
        <f>M3*11630*1000/RES_summary!M$6</f>
        <v>227.29639554839036</v>
      </c>
      <c r="N18" s="36">
        <f>N3*11630*1000/RES_summary!N$6</f>
        <v>221.44112849069791</v>
      </c>
      <c r="O18" s="36">
        <f>O3*11630*1000/RES_summary!O$6</f>
        <v>217.59622172071815</v>
      </c>
      <c r="P18" s="36">
        <f>P3*11630*1000/RES_summary!P$6</f>
        <v>211.85853202663239</v>
      </c>
      <c r="Q18" s="36">
        <f>Q3*11630*1000/RES_summary!Q$6</f>
        <v>202.73868184831579</v>
      </c>
      <c r="R18" s="36">
        <f>R3*11630*1000/RES_summary!R$6</f>
        <v>199.21124419078575</v>
      </c>
      <c r="S18" s="36">
        <f>S3*11630*1000/RES_summary!S$6</f>
        <v>189.38846648454665</v>
      </c>
      <c r="T18" s="36">
        <f>T3*11630*1000/RES_summary!T$6</f>
        <v>182.71595036600311</v>
      </c>
      <c r="U18" s="36">
        <f>U3*11630*1000/RES_summary!U$6</f>
        <v>169.17634720770667</v>
      </c>
      <c r="V18" s="36">
        <f>V3*11630*1000/RES_summary!V$6</f>
        <v>157.31433583746283</v>
      </c>
      <c r="W18" s="36">
        <f>W3*11630*1000/RES_summary!W$6</f>
        <v>148.79681010999676</v>
      </c>
      <c r="X18" s="36">
        <f>X3*11630*1000/RES_summary!X$6</f>
        <v>136.09232594025283</v>
      </c>
      <c r="Y18" s="36">
        <f>Y3*11630*1000/RES_summary!Y$6</f>
        <v>130.88103212017532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13.789978937624994</v>
      </c>
      <c r="C3" s="49">
        <f t="shared" ref="C3:W3" si="0">C5*C11/11630</f>
        <v>14.555760654520506</v>
      </c>
      <c r="D3" s="49">
        <f t="shared" si="0"/>
        <v>15.333957116378192</v>
      </c>
      <c r="E3" s="49">
        <f t="shared" si="0"/>
        <v>16.103923978153283</v>
      </c>
      <c r="F3" s="49">
        <f t="shared" si="0"/>
        <v>16.750589278370871</v>
      </c>
      <c r="G3" s="49">
        <f t="shared" si="0"/>
        <v>17.478946429819235</v>
      </c>
      <c r="H3" s="49">
        <f t="shared" si="0"/>
        <v>18.261303975428859</v>
      </c>
      <c r="I3" s="49">
        <f t="shared" si="0"/>
        <v>19.708677469463641</v>
      </c>
      <c r="J3" s="49">
        <f t="shared" si="0"/>
        <v>20.892435446564239</v>
      </c>
      <c r="K3" s="49">
        <f t="shared" si="0"/>
        <v>21.023083232620792</v>
      </c>
      <c r="L3" s="49">
        <f t="shared" si="0"/>
        <v>22.177394712159003</v>
      </c>
      <c r="M3" s="49">
        <f t="shared" si="0"/>
        <v>21.912337907722289</v>
      </c>
      <c r="N3" s="49">
        <f t="shared" si="0"/>
        <v>22.078425675142658</v>
      </c>
      <c r="O3" s="49">
        <f t="shared" si="0"/>
        <v>21.968938143321417</v>
      </c>
      <c r="P3" s="49">
        <f t="shared" si="0"/>
        <v>21.805633244372739</v>
      </c>
      <c r="Q3" s="49">
        <f t="shared" si="0"/>
        <v>22.206282875388204</v>
      </c>
      <c r="R3" s="49">
        <f t="shared" si="0"/>
        <v>22.261795089981085</v>
      </c>
      <c r="S3" s="49">
        <f t="shared" si="0"/>
        <v>22.676081829854002</v>
      </c>
      <c r="T3" s="49">
        <f t="shared" si="0"/>
        <v>22.942833899472806</v>
      </c>
      <c r="U3" s="49">
        <f t="shared" si="0"/>
        <v>22.935483271757406</v>
      </c>
      <c r="V3" s="49">
        <f t="shared" si="0"/>
        <v>23.679626102833755</v>
      </c>
      <c r="W3" s="49">
        <f t="shared" si="0"/>
        <v>24.726530147692145</v>
      </c>
      <c r="X3" s="49">
        <f t="shared" ref="X3:Y3" si="1">X5*X11/11630</f>
        <v>23.434661555513014</v>
      </c>
      <c r="Y3" s="49">
        <f t="shared" si="1"/>
        <v>23.306606296090212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327.78346304208702</v>
      </c>
      <c r="C5" s="49">
        <f t="shared" ref="C5:W5" si="2">C7*C13/1000000</f>
        <v>345.71507806099078</v>
      </c>
      <c r="D5" s="49">
        <f t="shared" si="2"/>
        <v>364.38756086785082</v>
      </c>
      <c r="E5" s="49">
        <f t="shared" si="2"/>
        <v>382.44287955580734</v>
      </c>
      <c r="F5" s="49">
        <f t="shared" si="2"/>
        <v>397.39978452205435</v>
      </c>
      <c r="G5" s="49">
        <f t="shared" si="2"/>
        <v>414.19777619168576</v>
      </c>
      <c r="H5" s="49">
        <f t="shared" si="2"/>
        <v>432.11422100496799</v>
      </c>
      <c r="I5" s="49">
        <f t="shared" si="2"/>
        <v>466.38554445763702</v>
      </c>
      <c r="J5" s="49">
        <f t="shared" si="2"/>
        <v>496.13641484628465</v>
      </c>
      <c r="K5" s="49">
        <f t="shared" si="2"/>
        <v>502.10276631371994</v>
      </c>
      <c r="L5" s="49">
        <f t="shared" si="2"/>
        <v>530.7706649484611</v>
      </c>
      <c r="M5" s="49">
        <f t="shared" si="2"/>
        <v>529.0976598711469</v>
      </c>
      <c r="N5" s="49">
        <f t="shared" si="2"/>
        <v>531.22927431285109</v>
      </c>
      <c r="O5" s="49">
        <f t="shared" si="2"/>
        <v>530.21482986128717</v>
      </c>
      <c r="P5" s="49">
        <f t="shared" si="2"/>
        <v>530.05387769883851</v>
      </c>
      <c r="Q5" s="49">
        <f t="shared" si="2"/>
        <v>533.79362297977605</v>
      </c>
      <c r="R5" s="49">
        <f t="shared" si="2"/>
        <v>534.7613254030158</v>
      </c>
      <c r="S5" s="49">
        <f t="shared" si="2"/>
        <v>534.07488789743786</v>
      </c>
      <c r="T5" s="49">
        <f t="shared" si="2"/>
        <v>536.88266894071717</v>
      </c>
      <c r="U5" s="49">
        <f t="shared" si="2"/>
        <v>531.92270290253134</v>
      </c>
      <c r="V5" s="49">
        <f t="shared" si="2"/>
        <v>529.91794453432055</v>
      </c>
      <c r="W5" s="49">
        <f t="shared" si="2"/>
        <v>525.38813527934678</v>
      </c>
      <c r="X5" s="49">
        <f t="shared" ref="X5:Y5" si="3">X7*X13/1000000</f>
        <v>516.75182427704158</v>
      </c>
      <c r="Y5" s="49">
        <f t="shared" si="3"/>
        <v>523.82373579687919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504174</v>
      </c>
      <c r="C7" s="35">
        <v>537681</v>
      </c>
      <c r="D7" s="35">
        <v>574062</v>
      </c>
      <c r="E7" s="35">
        <v>611241</v>
      </c>
      <c r="F7" s="35">
        <v>644616</v>
      </c>
      <c r="G7" s="35">
        <v>683332</v>
      </c>
      <c r="H7" s="35">
        <v>726212</v>
      </c>
      <c r="I7" s="35">
        <v>804012</v>
      </c>
      <c r="J7" s="35">
        <v>876092</v>
      </c>
      <c r="K7" s="35">
        <v>901593</v>
      </c>
      <c r="L7" s="35">
        <v>979615</v>
      </c>
      <c r="M7" s="35">
        <v>994260</v>
      </c>
      <c r="N7" s="35">
        <v>1020222</v>
      </c>
      <c r="O7" s="35">
        <v>1041583</v>
      </c>
      <c r="P7" s="35">
        <v>1067682</v>
      </c>
      <c r="Q7" s="35">
        <v>1105020</v>
      </c>
      <c r="R7" s="35">
        <v>1132761</v>
      </c>
      <c r="S7" s="35">
        <v>1157263</v>
      </c>
      <c r="T7" s="35">
        <v>1190671</v>
      </c>
      <c r="U7" s="35">
        <v>1202108</v>
      </c>
      <c r="V7" s="35">
        <v>1223126</v>
      </c>
      <c r="W7" s="35">
        <v>1237831</v>
      </c>
      <c r="X7" s="35">
        <v>1252200</v>
      </c>
      <c r="Y7" s="35">
        <v>1304508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56550.231507069664</v>
      </c>
      <c r="D8" s="52">
        <v>60618.745988450421</v>
      </c>
      <c r="E8" s="52">
        <v>62673.181682825671</v>
      </c>
      <c r="F8" s="52">
        <v>60190.748460547067</v>
      </c>
      <c r="G8" s="52">
        <v>66921.82258514897</v>
      </c>
      <c r="H8" s="52">
        <v>72547.955338833272</v>
      </c>
      <c r="I8" s="52">
        <v>109005.88209508371</v>
      </c>
      <c r="J8" s="52">
        <v>104903.53186158463</v>
      </c>
      <c r="K8" s="52">
        <v>60026.037317826645</v>
      </c>
      <c r="L8" s="52">
        <v>114336.74537304032</v>
      </c>
      <c r="M8" s="52">
        <v>52842.22827143257</v>
      </c>
      <c r="N8" s="52">
        <v>66139.295273095835</v>
      </c>
      <c r="O8" s="52">
        <v>63621.004940431332</v>
      </c>
      <c r="P8" s="52">
        <v>70549.678061476909</v>
      </c>
      <c r="Q8" s="52">
        <v>84092.911243152805</v>
      </c>
      <c r="R8" s="52">
        <v>84291.231507069664</v>
      </c>
      <c r="S8" s="52">
        <v>85120.745988450479</v>
      </c>
      <c r="T8" s="52">
        <v>96081.181682825554</v>
      </c>
      <c r="U8" s="52">
        <v>71627.748460547067</v>
      </c>
      <c r="V8" s="52">
        <v>87939.82258514897</v>
      </c>
      <c r="W8" s="52">
        <v>87252.955338833388</v>
      </c>
      <c r="X8" s="52">
        <v>123374.88209508359</v>
      </c>
      <c r="Y8" s="52">
        <v>157211.53186158463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23043.231507069664</v>
      </c>
      <c r="D9" s="36">
        <v>24237.745988450479</v>
      </c>
      <c r="E9" s="36">
        <v>25494.181682825671</v>
      </c>
      <c r="F9" s="36">
        <v>26815.748460547067</v>
      </c>
      <c r="G9" s="36">
        <v>28205.82258514897</v>
      </c>
      <c r="H9" s="36">
        <v>29667.955338833272</v>
      </c>
      <c r="I9" s="36">
        <v>31205.882095083711</v>
      </c>
      <c r="J9" s="36">
        <v>32823.531861584634</v>
      </c>
      <c r="K9" s="36">
        <v>34525.037317826645</v>
      </c>
      <c r="L9" s="36">
        <v>36314.745373040321</v>
      </c>
      <c r="M9" s="36">
        <v>38197.22827143257</v>
      </c>
      <c r="N9" s="36">
        <v>40177.295273095835</v>
      </c>
      <c r="O9" s="36">
        <v>42260.004940431332</v>
      </c>
      <c r="P9" s="36">
        <v>44450.678061476909</v>
      </c>
      <c r="Q9" s="36">
        <v>46754.911243152805</v>
      </c>
      <c r="R9" s="36">
        <v>56550.231507069664</v>
      </c>
      <c r="S9" s="36">
        <v>60618.745988450479</v>
      </c>
      <c r="T9" s="36">
        <v>62673.181682825554</v>
      </c>
      <c r="U9" s="36">
        <v>60190.748460547067</v>
      </c>
      <c r="V9" s="36">
        <v>66921.82258514897</v>
      </c>
      <c r="W9" s="36">
        <v>72547.955338833388</v>
      </c>
      <c r="X9" s="36">
        <v>109005.88209508359</v>
      </c>
      <c r="Y9" s="36">
        <v>104903.53186158463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489.27866450659343</v>
      </c>
      <c r="C11" s="54">
        <v>489.66188388869938</v>
      </c>
      <c r="D11" s="54">
        <v>489.40726966295415</v>
      </c>
      <c r="E11" s="54">
        <v>489.71662404448796</v>
      </c>
      <c r="F11" s="54">
        <v>490.21001242299855</v>
      </c>
      <c r="G11" s="54">
        <v>490.78039203359242</v>
      </c>
      <c r="H11" s="54">
        <v>491.48802541214195</v>
      </c>
      <c r="I11" s="54">
        <v>491.4644583086602</v>
      </c>
      <c r="J11" s="54">
        <v>489.74237119608131</v>
      </c>
      <c r="K11" s="54">
        <v>486.94903593224615</v>
      </c>
      <c r="L11" s="54">
        <v>485.94076036107623</v>
      </c>
      <c r="M11" s="54">
        <v>481.65113776702862</v>
      </c>
      <c r="N11" s="54">
        <v>483.35455709598392</v>
      </c>
      <c r="O11" s="54">
        <v>481.87779031693759</v>
      </c>
      <c r="P11" s="54">
        <v>478.44101383245226</v>
      </c>
      <c r="Q11" s="54">
        <v>483.81819999852178</v>
      </c>
      <c r="R11" s="54">
        <v>484.14996484900979</v>
      </c>
      <c r="S11" s="54">
        <v>493.79373128632591</v>
      </c>
      <c r="T11" s="54">
        <v>496.98970312698185</v>
      </c>
      <c r="U11" s="54">
        <v>501.46321823645786</v>
      </c>
      <c r="V11" s="54">
        <v>519.69187761317721</v>
      </c>
      <c r="W11" s="54">
        <v>547.34685903167576</v>
      </c>
      <c r="X11" s="54">
        <v>527.41974210138278</v>
      </c>
      <c r="Y11" s="54">
        <v>517.45618363623623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650.13956102870645</v>
      </c>
      <c r="C13" s="35">
        <v>642.97432503843493</v>
      </c>
      <c r="D13" s="35">
        <v>634.75297244522517</v>
      </c>
      <c r="E13" s="35">
        <v>625.68263509124449</v>
      </c>
      <c r="F13" s="35">
        <v>616.49072396908298</v>
      </c>
      <c r="G13" s="35">
        <v>606.14426983031046</v>
      </c>
      <c r="H13" s="35">
        <v>595.02489769511931</v>
      </c>
      <c r="I13" s="35">
        <v>580.07286515330247</v>
      </c>
      <c r="J13" s="35">
        <v>566.30629528209897</v>
      </c>
      <c r="K13" s="35">
        <v>556.90623852860426</v>
      </c>
      <c r="L13" s="35">
        <v>541.81557545409282</v>
      </c>
      <c r="M13" s="35">
        <v>532.15221357707935</v>
      </c>
      <c r="N13" s="35">
        <v>520.69968527717606</v>
      </c>
      <c r="O13" s="35">
        <v>509.04712333178168</v>
      </c>
      <c r="P13" s="35">
        <v>496.45294919164934</v>
      </c>
      <c r="Q13" s="35">
        <v>483.06240880687773</v>
      </c>
      <c r="R13" s="35">
        <v>472.08663204596184</v>
      </c>
      <c r="S13" s="35">
        <v>461.49828336120476</v>
      </c>
      <c r="T13" s="35">
        <v>450.90765538147582</v>
      </c>
      <c r="U13" s="35">
        <v>442.49160882593856</v>
      </c>
      <c r="V13" s="35">
        <v>433.24885950778622</v>
      </c>
      <c r="W13" s="35">
        <v>424.44254125106477</v>
      </c>
      <c r="X13" s="35">
        <v>412.67515115559939</v>
      </c>
      <c r="Y13" s="35">
        <v>401.54888724092086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582.01231999338893</v>
      </c>
      <c r="D14" s="36">
        <v>567.98272189062652</v>
      </c>
      <c r="E14" s="36">
        <v>552.55045054629056</v>
      </c>
      <c r="F14" s="36">
        <v>538.13725078156222</v>
      </c>
      <c r="G14" s="36">
        <v>525.02623847233474</v>
      </c>
      <c r="H14" s="36">
        <v>512.82983924394318</v>
      </c>
      <c r="I14" s="36">
        <v>500.51887926459966</v>
      </c>
      <c r="J14" s="36">
        <v>487.0259950061735</v>
      </c>
      <c r="K14" s="36">
        <v>473.3353281894689</v>
      </c>
      <c r="L14" s="36">
        <v>457.22441267569485</v>
      </c>
      <c r="M14" s="36">
        <v>438.29575135667233</v>
      </c>
      <c r="N14" s="36">
        <v>427.16608087851841</v>
      </c>
      <c r="O14" s="36">
        <v>415.90755496952841</v>
      </c>
      <c r="P14" s="36">
        <v>407.34689299114643</v>
      </c>
      <c r="Q14" s="36">
        <v>405.94340531023806</v>
      </c>
      <c r="R14" s="36">
        <v>401.94731116238324</v>
      </c>
      <c r="S14" s="36">
        <v>396.42466060056773</v>
      </c>
      <c r="T14" s="36">
        <v>389.64836988454954</v>
      </c>
      <c r="U14" s="36">
        <v>382.96496051340466</v>
      </c>
      <c r="V14" s="36">
        <v>376.74575000766379</v>
      </c>
      <c r="W14" s="36">
        <v>374.48527550761781</v>
      </c>
      <c r="X14" s="36">
        <v>372.22480100757184</v>
      </c>
      <c r="Y14" s="36">
        <v>369.96432650752581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0.38904025871508235</v>
      </c>
      <c r="C16" s="44">
        <f>C7/RES_summary!C$6</f>
        <v>0.40592932941155152</v>
      </c>
      <c r="D16" s="44">
        <f>D7/RES_summary!D$6</f>
        <v>0.42282227693930358</v>
      </c>
      <c r="E16" s="44">
        <f>E7/RES_summary!E$6</f>
        <v>0.43959751333375524</v>
      </c>
      <c r="F16" s="44">
        <f>F7/RES_summary!F$6</f>
        <v>0.45599986417964505</v>
      </c>
      <c r="G16" s="44">
        <f>G7/RES_summary!G$6</f>
        <v>0.46800003561373071</v>
      </c>
      <c r="H16" s="44">
        <f>H7/RES_summary!H$6</f>
        <v>0.48699969688759892</v>
      </c>
      <c r="I16" s="44">
        <f>I7/RES_summary!I$6</f>
        <v>0.51999997412974064</v>
      </c>
      <c r="J16" s="44">
        <f>J7/RES_summary!J$6</f>
        <v>0.54399974168935161</v>
      </c>
      <c r="K16" s="44">
        <f>K7/RES_summary!K$6</f>
        <v>0.53999989219084377</v>
      </c>
      <c r="L16" s="44">
        <f>L7/RES_summary!L$6</f>
        <v>0.57599982595616805</v>
      </c>
      <c r="M16" s="44">
        <f>M7/RES_summary!M$6</f>
        <v>0.58600014498826836</v>
      </c>
      <c r="N16" s="44">
        <f>N7/RES_summary!N$6</f>
        <v>0.5959999579385693</v>
      </c>
      <c r="O16" s="44">
        <f>O7/RES_summary!O$6</f>
        <v>0.60599993949210607</v>
      </c>
      <c r="P16" s="44">
        <f>P7/RES_summary!P$6</f>
        <v>0.61799992012229388</v>
      </c>
      <c r="Q16" s="44">
        <f>Q7/RES_summary!Q$6</f>
        <v>0.63499999138024665</v>
      </c>
      <c r="R16" s="44">
        <f>R7/RES_summary!R$6</f>
        <v>0.64400023877949564</v>
      </c>
      <c r="S16" s="44">
        <f>S7/RES_summary!S$6</f>
        <v>0.64800025085405166</v>
      </c>
      <c r="T16" s="44">
        <f>T7/RES_summary!T$6</f>
        <v>0.65899982565717563</v>
      </c>
      <c r="U16" s="44">
        <f>U7/RES_summary!U$6</f>
        <v>0.65400022305823724</v>
      </c>
      <c r="V16" s="44">
        <f>V7/RES_summary!V$6</f>
        <v>0.65589951131672075</v>
      </c>
      <c r="W16" s="44">
        <f>W7/RES_summary!W$6</f>
        <v>0.65838257249978593</v>
      </c>
      <c r="X16" s="44">
        <f>X7/RES_summary!X$6</f>
        <v>0.66105039545827438</v>
      </c>
      <c r="Y16" s="44">
        <f>Y7/RES_summary!Y$6</f>
        <v>0.6637123296592371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252.93046302351803</v>
      </c>
      <c r="C17" s="52">
        <f t="shared" si="4"/>
        <v>261.00213659169685</v>
      </c>
      <c r="D17" s="52">
        <f t="shared" si="4"/>
        <v>268.38769710328114</v>
      </c>
      <c r="E17" s="52">
        <f t="shared" si="4"/>
        <v>275.04853052222245</v>
      </c>
      <c r="F17" s="52">
        <f t="shared" si="4"/>
        <v>281.11968639791291</v>
      </c>
      <c r="G17" s="52">
        <f t="shared" si="4"/>
        <v>283.67553986764409</v>
      </c>
      <c r="H17" s="52">
        <f t="shared" si="4"/>
        <v>289.77694481809766</v>
      </c>
      <c r="I17" s="52">
        <f t="shared" si="4"/>
        <v>301.63787487308184</v>
      </c>
      <c r="J17" s="52">
        <f t="shared" si="4"/>
        <v>308.07047835051554</v>
      </c>
      <c r="K17" s="52">
        <f t="shared" si="4"/>
        <v>300.72930876585463</v>
      </c>
      <c r="L17" s="52">
        <f t="shared" si="4"/>
        <v>312.0856771618985</v>
      </c>
      <c r="M17" s="52">
        <f t="shared" si="4"/>
        <v>311.84127431199647</v>
      </c>
      <c r="N17" s="52">
        <f t="shared" si="4"/>
        <v>310.3369905238232</v>
      </c>
      <c r="O17" s="52">
        <f t="shared" si="4"/>
        <v>308.48252593769035</v>
      </c>
      <c r="P17" s="52">
        <f t="shared" si="4"/>
        <v>306.80788294491651</v>
      </c>
      <c r="Q17" s="52">
        <f t="shared" si="4"/>
        <v>306.74462542848852</v>
      </c>
      <c r="R17" s="52">
        <f t="shared" ref="R17:V17" si="5">R13*R16</f>
        <v>304.02390376220734</v>
      </c>
      <c r="S17" s="52">
        <f t="shared" si="5"/>
        <v>299.05100338677488</v>
      </c>
      <c r="T17" s="52">
        <f t="shared" si="5"/>
        <v>297.14806628387839</v>
      </c>
      <c r="U17" s="52">
        <f t="shared" si="5"/>
        <v>289.38961087356205</v>
      </c>
      <c r="V17" s="52">
        <f t="shared" si="5"/>
        <v>284.16771522968361</v>
      </c>
      <c r="W17" s="52">
        <f t="shared" ref="W17:Y17" si="6">W13*W16</f>
        <v>279.44557218722252</v>
      </c>
      <c r="X17" s="52">
        <f t="shared" si="6"/>
        <v>272.79907186721215</v>
      </c>
      <c r="Y17" s="52">
        <f t="shared" si="6"/>
        <v>266.51294742274587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123.75347916118122</v>
      </c>
      <c r="C18" s="36">
        <f>C3*11630*1000/RES_summary!C$6</f>
        <v>127.80279790246593</v>
      </c>
      <c r="D18" s="36">
        <f>D3*11630*1000/RES_summary!D$6</f>
        <v>131.35089005044475</v>
      </c>
      <c r="E18" s="36">
        <f>E3*11630*1000/RES_summary!E$6</f>
        <v>134.69583781574005</v>
      </c>
      <c r="F18" s="36">
        <f>F3*11630*1000/RES_summary!F$6</f>
        <v>137.80768496147033</v>
      </c>
      <c r="G18" s="36">
        <f>G3*11630*1000/RES_summary!G$6</f>
        <v>139.22239266658337</v>
      </c>
      <c r="H18" s="36">
        <f>H3*11630*1000/RES_summary!H$6</f>
        <v>142.42189841861006</v>
      </c>
      <c r="I18" s="36">
        <f>I3*11630*1000/RES_summary!I$6</f>
        <v>148.24429477987456</v>
      </c>
      <c r="J18" s="36">
        <f>J3*11630*1000/RES_summary!J$6</f>
        <v>150.8751665628925</v>
      </c>
      <c r="K18" s="36">
        <f>K3*11630*1000/RES_summary!K$6</f>
        <v>146.43984698010371</v>
      </c>
      <c r="L18" s="36">
        <f>L3*11630*1000/RES_summary!L$6</f>
        <v>151.6551512578543</v>
      </c>
      <c r="M18" s="36">
        <f>M3*11630*1000/RES_summary!M$6</f>
        <v>150.19870457509313</v>
      </c>
      <c r="N18" s="36">
        <f>N3*11630*1000/RES_summary!N$6</f>
        <v>150.00279860514314</v>
      </c>
      <c r="O18" s="36">
        <f>O3*11630*1000/RES_summary!O$6</f>
        <v>148.65087795024161</v>
      </c>
      <c r="P18" s="36">
        <f>P3*11630*1000/RES_summary!P$6</f>
        <v>146.78947456795419</v>
      </c>
      <c r="Q18" s="36">
        <f>Q3*11630*1000/RES_summary!Q$6</f>
        <v>148.40863253403211</v>
      </c>
      <c r="R18" s="36">
        <f>R3*11630*1000/RES_summary!R$6</f>
        <v>147.19316231973144</v>
      </c>
      <c r="S18" s="36">
        <f>S3*11630*1000/RES_summary!S$6</f>
        <v>147.66951080727526</v>
      </c>
      <c r="T18" s="36">
        <f>T3*11630*1000/RES_summary!T$6</f>
        <v>147.67952924718145</v>
      </c>
      <c r="U18" s="36">
        <f>U3*11630*1000/RES_summary!U$6</f>
        <v>145.1182455928527</v>
      </c>
      <c r="V18" s="36">
        <f>V3*11630*1000/RES_summary!V$6</f>
        <v>147.67965348476093</v>
      </c>
      <c r="W18" s="36">
        <f>W3*11630*1000/RES_summary!W$6</f>
        <v>152.95365620698567</v>
      </c>
      <c r="X18" s="36">
        <f>X3*11630*1000/RES_summary!X$6</f>
        <v>143.87961612970165</v>
      </c>
      <c r="Y18" s="36">
        <f>Y3*11630*1000/RES_summary!Y$6</f>
        <v>137.90877266301894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40.636568693599052</v>
      </c>
      <c r="C3" s="49">
        <f t="shared" ref="C3:W3" si="0">C5*C11/11630</f>
        <v>48.65569825368722</v>
      </c>
      <c r="D3" s="49">
        <f t="shared" si="0"/>
        <v>55.32711530245021</v>
      </c>
      <c r="E3" s="49">
        <f t="shared" si="0"/>
        <v>62.250803320652722</v>
      </c>
      <c r="F3" s="49">
        <f t="shared" si="0"/>
        <v>66.511699903453831</v>
      </c>
      <c r="G3" s="49">
        <f t="shared" si="0"/>
        <v>71.814281950051438</v>
      </c>
      <c r="H3" s="49">
        <f t="shared" si="0"/>
        <v>78.02279424147433</v>
      </c>
      <c r="I3" s="49">
        <f t="shared" si="0"/>
        <v>83.786311582076081</v>
      </c>
      <c r="J3" s="49">
        <f t="shared" si="0"/>
        <v>90.127881904502786</v>
      </c>
      <c r="K3" s="49">
        <f t="shared" si="0"/>
        <v>96.076051033122937</v>
      </c>
      <c r="L3" s="49">
        <f t="shared" si="0"/>
        <v>98.743904701480147</v>
      </c>
      <c r="M3" s="49">
        <f t="shared" si="0"/>
        <v>100.66670304906394</v>
      </c>
      <c r="N3" s="49">
        <f t="shared" si="0"/>
        <v>103.50656523176792</v>
      </c>
      <c r="O3" s="49">
        <f t="shared" si="0"/>
        <v>106.36933891750429</v>
      </c>
      <c r="P3" s="49">
        <f t="shared" si="0"/>
        <v>108.5686460165623</v>
      </c>
      <c r="Q3" s="49">
        <f t="shared" si="0"/>
        <v>115.6088190657875</v>
      </c>
      <c r="R3" s="49">
        <f t="shared" si="0"/>
        <v>115.72660561110774</v>
      </c>
      <c r="S3" s="49">
        <f t="shared" si="0"/>
        <v>115.31097001503973</v>
      </c>
      <c r="T3" s="49">
        <f t="shared" si="0"/>
        <v>115.40643270145513</v>
      </c>
      <c r="U3" s="49">
        <f t="shared" si="0"/>
        <v>115.31008451891378</v>
      </c>
      <c r="V3" s="49">
        <f t="shared" si="0"/>
        <v>121.18611768257065</v>
      </c>
      <c r="W3" s="49">
        <f t="shared" si="0"/>
        <v>127.37318968799831</v>
      </c>
      <c r="X3" s="49">
        <f t="shared" ref="X3:Y3" si="1">X5*X11/11630</f>
        <v>122.70812603290429</v>
      </c>
      <c r="Y3" s="49">
        <f t="shared" si="1"/>
        <v>123.68611518881093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296.72278385372056</v>
      </c>
      <c r="C5" s="49">
        <f t="shared" ref="C5:W5" si="2">C7*C13/1000000</f>
        <v>352.84345654704816</v>
      </c>
      <c r="D5" s="49">
        <f t="shared" si="2"/>
        <v>399.39540023248458</v>
      </c>
      <c r="E5" s="49">
        <f t="shared" si="2"/>
        <v>448.06826784144408</v>
      </c>
      <c r="F5" s="49">
        <f t="shared" si="2"/>
        <v>477.6702971634258</v>
      </c>
      <c r="G5" s="49">
        <f t="shared" si="2"/>
        <v>515.70982148554401</v>
      </c>
      <c r="H5" s="49">
        <f t="shared" si="2"/>
        <v>560.1800515005724</v>
      </c>
      <c r="I5" s="49">
        <f t="shared" si="2"/>
        <v>602.55681913960814</v>
      </c>
      <c r="J5" s="49">
        <f t="shared" si="2"/>
        <v>651.5455368408725</v>
      </c>
      <c r="K5" s="49">
        <f t="shared" si="2"/>
        <v>700.37003974977188</v>
      </c>
      <c r="L5" s="49">
        <f t="shared" si="2"/>
        <v>724.13880998929801</v>
      </c>
      <c r="M5" s="49">
        <f t="shared" si="2"/>
        <v>738.0278466620955</v>
      </c>
      <c r="N5" s="49">
        <f t="shared" si="2"/>
        <v>760.31121722585908</v>
      </c>
      <c r="O5" s="49">
        <f t="shared" si="2"/>
        <v>783.74978548692104</v>
      </c>
      <c r="P5" s="49">
        <f t="shared" si="2"/>
        <v>803.76044475864956</v>
      </c>
      <c r="Q5" s="49">
        <f t="shared" si="2"/>
        <v>853.14190758349991</v>
      </c>
      <c r="R5" s="49">
        <f t="shared" si="2"/>
        <v>851.66953910986808</v>
      </c>
      <c r="S5" s="49">
        <f t="shared" si="2"/>
        <v>842.62740510249319</v>
      </c>
      <c r="T5" s="49">
        <f t="shared" si="2"/>
        <v>852.61908369609932</v>
      </c>
      <c r="U5" s="49">
        <f t="shared" si="2"/>
        <v>858.18111423804135</v>
      </c>
      <c r="V5" s="49">
        <f t="shared" si="2"/>
        <v>868.26410834635817</v>
      </c>
      <c r="W5" s="49">
        <f t="shared" si="2"/>
        <v>868.92926119497236</v>
      </c>
      <c r="X5" s="49">
        <f t="shared" ref="X5:Y5" si="3">X7*X13/1000000</f>
        <v>872.68838891876237</v>
      </c>
      <c r="Y5" s="49">
        <f t="shared" si="3"/>
        <v>898.74578278169656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792521.92786770477</v>
      </c>
      <c r="C7" s="35">
        <v>968365.05825771741</v>
      </c>
      <c r="D7" s="35">
        <v>1125041.9044711976</v>
      </c>
      <c r="E7" s="35">
        <v>1296110.0458951592</v>
      </c>
      <c r="F7" s="35">
        <v>1412569.2783530317</v>
      </c>
      <c r="G7" s="35">
        <v>1563189.8964052664</v>
      </c>
      <c r="H7" s="35">
        <v>1748832.113919324</v>
      </c>
      <c r="I7" s="35">
        <v>1947147.9356036012</v>
      </c>
      <c r="J7" s="35">
        <v>2191248.9840505659</v>
      </c>
      <c r="K7" s="35">
        <v>2484229.8190130629</v>
      </c>
      <c r="L7" s="35">
        <v>2687500.212083478</v>
      </c>
      <c r="M7" s="35">
        <v>2881745.4870233196</v>
      </c>
      <c r="N7" s="35">
        <v>3088949.7596189342</v>
      </c>
      <c r="O7" s="35">
        <v>3365530.7126547773</v>
      </c>
      <c r="P7" s="35">
        <v>3713102.504999632</v>
      </c>
      <c r="Q7" s="35">
        <v>4326026.2860540655</v>
      </c>
      <c r="R7" s="35">
        <v>4679717.8178347321</v>
      </c>
      <c r="S7" s="35">
        <v>5105261.3405655753</v>
      </c>
      <c r="T7" s="35">
        <v>5553775.4783938834</v>
      </c>
      <c r="U7" s="35">
        <v>5934634.5157066137</v>
      </c>
      <c r="V7" s="35">
        <v>6330738.7290459964</v>
      </c>
      <c r="W7" s="35">
        <v>6657383.0399829736</v>
      </c>
      <c r="X7" s="35">
        <v>6966740.9557677824</v>
      </c>
      <c r="Y7" s="35">
        <v>7479635.0416289242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251104.33551401366</v>
      </c>
      <c r="D8" s="52">
        <v>237749.52177985688</v>
      </c>
      <c r="E8" s="52">
        <v>258401.03375091264</v>
      </c>
      <c r="F8" s="52">
        <v>210535.73886287375</v>
      </c>
      <c r="G8" s="52">
        <v>251961.46251020534</v>
      </c>
      <c r="H8" s="52">
        <v>294808.33292274643</v>
      </c>
      <c r="I8" s="52">
        <v>315911.4546905288</v>
      </c>
      <c r="J8" s="52">
        <v>370777.10401942814</v>
      </c>
      <c r="K8" s="52">
        <v>544085.17047651066</v>
      </c>
      <c r="L8" s="52">
        <v>441019.91485027177</v>
      </c>
      <c r="M8" s="52">
        <v>452646.30869075423</v>
      </c>
      <c r="N8" s="52">
        <v>417740.01145848818</v>
      </c>
      <c r="O8" s="52">
        <v>528542.41554604843</v>
      </c>
      <c r="P8" s="52">
        <v>642380.12526760111</v>
      </c>
      <c r="Q8" s="52">
        <v>928835.23574496247</v>
      </c>
      <c r="R8" s="52">
        <v>724468.63580009481</v>
      </c>
      <c r="S8" s="52">
        <v>969628.69320735382</v>
      </c>
      <c r="T8" s="52">
        <v>889534.0526785804</v>
      </c>
      <c r="U8" s="52">
        <v>833505.34600348398</v>
      </c>
      <c r="V8" s="52">
        <v>813844.22479787096</v>
      </c>
      <c r="W8" s="52">
        <v>855186.72648302559</v>
      </c>
      <c r="X8" s="52">
        <v>951738.04105241038</v>
      </c>
      <c r="Y8" s="52">
        <v>1441729.3216061043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75261.205124001019</v>
      </c>
      <c r="D9" s="36">
        <v>81072.675566376653</v>
      </c>
      <c r="E9" s="36">
        <v>87332.892326951027</v>
      </c>
      <c r="F9" s="36">
        <v>94076.506405001273</v>
      </c>
      <c r="G9" s="36">
        <v>101340.8444579707</v>
      </c>
      <c r="H9" s="36">
        <v>109166.11540868878</v>
      </c>
      <c r="I9" s="36">
        <v>117595.63300625165</v>
      </c>
      <c r="J9" s="36">
        <v>126676.05557246367</v>
      </c>
      <c r="K9" s="36">
        <v>251104.33551401366</v>
      </c>
      <c r="L9" s="36">
        <v>237749.52177985664</v>
      </c>
      <c r="M9" s="36">
        <v>258401.03375091264</v>
      </c>
      <c r="N9" s="36">
        <v>210535.73886287352</v>
      </c>
      <c r="O9" s="36">
        <v>251961.46251020534</v>
      </c>
      <c r="P9" s="36">
        <v>294808.33292274643</v>
      </c>
      <c r="Q9" s="36">
        <v>315911.45469052903</v>
      </c>
      <c r="R9" s="36">
        <v>370777.1040194286</v>
      </c>
      <c r="S9" s="36">
        <v>544085.17047651112</v>
      </c>
      <c r="T9" s="36">
        <v>441019.91485027224</v>
      </c>
      <c r="U9" s="36">
        <v>452646.30869075377</v>
      </c>
      <c r="V9" s="36">
        <v>417740.01145848818</v>
      </c>
      <c r="W9" s="36">
        <v>528542.41554604843</v>
      </c>
      <c r="X9" s="36">
        <v>642380.12526760157</v>
      </c>
      <c r="Y9" s="36">
        <v>928835.2357449634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1592.7435290562069</v>
      </c>
      <c r="C11" s="54">
        <v>1603.7303801181015</v>
      </c>
      <c r="D11" s="54">
        <v>1611.0710103144572</v>
      </c>
      <c r="E11" s="54">
        <v>1615.7735206443622</v>
      </c>
      <c r="F11" s="54">
        <v>1619.3828137748308</v>
      </c>
      <c r="G11" s="54">
        <v>1619.5155963352347</v>
      </c>
      <c r="H11" s="54">
        <v>1619.8454311210317</v>
      </c>
      <c r="I11" s="54">
        <v>1617.166668349952</v>
      </c>
      <c r="J11" s="54">
        <v>1608.7705421660605</v>
      </c>
      <c r="K11" s="54">
        <v>1595.391593156143</v>
      </c>
      <c r="L11" s="54">
        <v>1585.8722054894229</v>
      </c>
      <c r="M11" s="54">
        <v>1586.3273476138099</v>
      </c>
      <c r="N11" s="54">
        <v>1583.2744886201831</v>
      </c>
      <c r="O11" s="54">
        <v>1578.406060860375</v>
      </c>
      <c r="P11" s="54">
        <v>1570.9324356609325</v>
      </c>
      <c r="Q11" s="54">
        <v>1575.9752906095694</v>
      </c>
      <c r="R11" s="54">
        <v>1580.3082785652589</v>
      </c>
      <c r="S11" s="54">
        <v>1591.5297474947317</v>
      </c>
      <c r="T11" s="54">
        <v>1574.1810592598908</v>
      </c>
      <c r="U11" s="54">
        <v>1562.6727979741893</v>
      </c>
      <c r="V11" s="54">
        <v>1623.2325338571713</v>
      </c>
      <c r="W11" s="54">
        <v>1704.7995299804174</v>
      </c>
      <c r="X11" s="54">
        <v>1635.2864595010944</v>
      </c>
      <c r="Y11" s="54">
        <v>1600.5299242614331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374.40324793543419</v>
      </c>
      <c r="C13" s="35">
        <v>364.37028942564717</v>
      </c>
      <c r="D13" s="35">
        <v>355.00491016840124</v>
      </c>
      <c r="E13" s="35">
        <v>345.70233388784936</v>
      </c>
      <c r="F13" s="35">
        <v>338.15707624645484</v>
      </c>
      <c r="G13" s="35">
        <v>329.90861997731537</v>
      </c>
      <c r="H13" s="35">
        <v>320.31665420710266</v>
      </c>
      <c r="I13" s="35">
        <v>309.45610660692819</v>
      </c>
      <c r="J13" s="35">
        <v>297.33980099170572</v>
      </c>
      <c r="K13" s="35">
        <v>281.92642821911522</v>
      </c>
      <c r="L13" s="35">
        <v>269.44697780243564</v>
      </c>
      <c r="M13" s="35">
        <v>256.1044512728418</v>
      </c>
      <c r="N13" s="35">
        <v>246.13906874278661</v>
      </c>
      <c r="O13" s="35">
        <v>232.87554100752459</v>
      </c>
      <c r="P13" s="35">
        <v>216.46599943750522</v>
      </c>
      <c r="Q13" s="35">
        <v>197.2114479132496</v>
      </c>
      <c r="R13" s="35">
        <v>181.99164399701533</v>
      </c>
      <c r="S13" s="35">
        <v>165.050787587917</v>
      </c>
      <c r="T13" s="35">
        <v>153.52062520587731</v>
      </c>
      <c r="U13" s="35">
        <v>144.60555438869534</v>
      </c>
      <c r="V13" s="35">
        <v>137.15051994843583</v>
      </c>
      <c r="W13" s="35">
        <v>130.52114561778237</v>
      </c>
      <c r="X13" s="35">
        <v>125.26494015774497</v>
      </c>
      <c r="Y13" s="35">
        <v>120.15904222326422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335.71189506835083</v>
      </c>
      <c r="D14" s="36">
        <v>323.47411746852714</v>
      </c>
      <c r="E14" s="36">
        <v>314.90038939319123</v>
      </c>
      <c r="F14" s="36">
        <v>307.90296804028327</v>
      </c>
      <c r="G14" s="36">
        <v>301.56145657641815</v>
      </c>
      <c r="H14" s="36">
        <v>289.48428065939265</v>
      </c>
      <c r="I14" s="36">
        <v>273.51003990736331</v>
      </c>
      <c r="J14" s="36">
        <v>260.03936947032292</v>
      </c>
      <c r="K14" s="36">
        <v>244.67348582134346</v>
      </c>
      <c r="L14" s="36">
        <v>228.27673668661689</v>
      </c>
      <c r="M14" s="36">
        <v>210.45045765665114</v>
      </c>
      <c r="N14" s="36">
        <v>208.52192045016119</v>
      </c>
      <c r="O14" s="36">
        <v>188.10303766075384</v>
      </c>
      <c r="P14" s="36">
        <v>164.0041983185217</v>
      </c>
      <c r="Q14" s="36">
        <v>146.18999385347828</v>
      </c>
      <c r="R14" s="36">
        <v>131.0536732411573</v>
      </c>
      <c r="S14" s="36">
        <v>127.96762524258178</v>
      </c>
      <c r="T14" s="36">
        <v>124.40925137851181</v>
      </c>
      <c r="U14" s="36">
        <v>120.96101584222328</v>
      </c>
      <c r="V14" s="36">
        <v>119.42204734653224</v>
      </c>
      <c r="W14" s="36">
        <v>117.0336063996016</v>
      </c>
      <c r="X14" s="36">
        <v>114.64516545267095</v>
      </c>
      <c r="Y14" s="36">
        <v>112.25672450574029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0.61154072969853213</v>
      </c>
      <c r="C16" s="44">
        <f>C7/RES_summary!C$6</f>
        <v>0.73107991304162367</v>
      </c>
      <c r="D16" s="44">
        <f>D7/RES_summary!D$6</f>
        <v>0.82864356062697453</v>
      </c>
      <c r="E16" s="44">
        <f>E7/RES_summary!E$6</f>
        <v>0.93214747240844675</v>
      </c>
      <c r="F16" s="44">
        <f>F7/RES_summary!F$6</f>
        <v>0.99924823317032418</v>
      </c>
      <c r="G16" s="44">
        <f>G7/RES_summary!G$6</f>
        <v>1.0705966165622109</v>
      </c>
      <c r="H16" s="44">
        <f>H7/RES_summary!H$6</f>
        <v>1.172771462583942</v>
      </c>
      <c r="I16" s="44">
        <f>I7/RES_summary!I$6</f>
        <v>1.2593305524552501</v>
      </c>
      <c r="J16" s="44">
        <f>J7/RES_summary!J$6</f>
        <v>1.360632081220422</v>
      </c>
      <c r="K16" s="44">
        <f>K7/RES_summary!K$6</f>
        <v>1.4879040037404165</v>
      </c>
      <c r="L16" s="44">
        <f>L7/RES_summary!L$6</f>
        <v>1.5802122817813609</v>
      </c>
      <c r="M16" s="44">
        <f>M7/RES_summary!M$6</f>
        <v>1.6984523899331696</v>
      </c>
      <c r="N16" s="44">
        <f>N7/RES_summary!N$6</f>
        <v>1.8045228654226615</v>
      </c>
      <c r="O16" s="44">
        <f>O7/RES_summary!O$6</f>
        <v>1.9580882255447907</v>
      </c>
      <c r="P16" s="44">
        <f>P7/RES_summary!P$6</f>
        <v>2.1492326849152295</v>
      </c>
      <c r="Q16" s="44">
        <f>Q7/RES_summary!Q$6</f>
        <v>2.4859519776610846</v>
      </c>
      <c r="R16" s="44">
        <f>R7/RES_summary!R$6</f>
        <v>2.6605253818821692</v>
      </c>
      <c r="S16" s="44">
        <f>S7/RES_summary!S$6</f>
        <v>2.8586506518932904</v>
      </c>
      <c r="T16" s="44">
        <f>T7/RES_summary!T$6</f>
        <v>3.0738441366260423</v>
      </c>
      <c r="U16" s="44">
        <f>U7/RES_summary!U$6</f>
        <v>3.2287051554779098</v>
      </c>
      <c r="V16" s="44">
        <f>V7/RES_summary!V$6</f>
        <v>3.3948492948846698</v>
      </c>
      <c r="W16" s="44">
        <f>W7/RES_summary!W$6</f>
        <v>3.5409558913780921</v>
      </c>
      <c r="X16" s="44">
        <f>X7/RES_summary!X$6</f>
        <v>3.677820526965061</v>
      </c>
      <c r="Y16" s="44">
        <f>Y7/RES_summary!Y$6</f>
        <v>3.8055159481432064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228.96283544393586</v>
      </c>
      <c r="C17" s="52">
        <f t="shared" si="4"/>
        <v>266.38379950825339</v>
      </c>
      <c r="D17" s="52">
        <f t="shared" si="4"/>
        <v>294.17253280200322</v>
      </c>
      <c r="E17" s="52">
        <f t="shared" si="4"/>
        <v>322.24555673925971</v>
      </c>
      <c r="F17" s="52">
        <f t="shared" si="4"/>
        <v>337.90286097331261</v>
      </c>
      <c r="G17" s="52">
        <f t="shared" si="4"/>
        <v>353.19905232242206</v>
      </c>
      <c r="H17" s="52">
        <f t="shared" si="4"/>
        <v>375.6582310444586</v>
      </c>
      <c r="I17" s="52">
        <f t="shared" si="4"/>
        <v>389.70752969395363</v>
      </c>
      <c r="J17" s="52">
        <f t="shared" si="4"/>
        <v>404.57007225301066</v>
      </c>
      <c r="K17" s="52">
        <f t="shared" si="4"/>
        <v>419.47946130745669</v>
      </c>
      <c r="L17" s="52">
        <f t="shared" si="4"/>
        <v>425.78342361227851</v>
      </c>
      <c r="M17" s="52">
        <f t="shared" si="4"/>
        <v>434.98121733688112</v>
      </c>
      <c r="N17" s="52">
        <f t="shared" si="4"/>
        <v>444.16357762019874</v>
      </c>
      <c r="O17" s="52">
        <f t="shared" si="4"/>
        <v>455.99085486420694</v>
      </c>
      <c r="P17" s="52">
        <f t="shared" si="4"/>
        <v>465.23580116392787</v>
      </c>
      <c r="Q17" s="52">
        <f t="shared" si="4"/>
        <v>490.25818895734881</v>
      </c>
      <c r="R17" s="52">
        <f t="shared" ref="R17:V17" si="5">R13*R16</f>
        <v>484.193388144523</v>
      </c>
      <c r="S17" s="52">
        <f t="shared" si="5"/>
        <v>471.8225415336999</v>
      </c>
      <c r="T17" s="52">
        <f t="shared" si="5"/>
        <v>471.89847364025019</v>
      </c>
      <c r="U17" s="52">
        <f t="shared" si="5"/>
        <v>466.88869896552194</v>
      </c>
      <c r="V17" s="52">
        <f t="shared" si="5"/>
        <v>465.60534594001319</v>
      </c>
      <c r="W17" s="52">
        <f t="shared" ref="W17:Y17" si="6">W13*W16</f>
        <v>462.16961952470433</v>
      </c>
      <c r="X17" s="52">
        <f t="shared" si="6"/>
        <v>460.70196822120442</v>
      </c>
      <c r="Y17" s="52">
        <f t="shared" si="6"/>
        <v>457.2671514942449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364.67907454768994</v>
      </c>
      <c r="C18" s="36">
        <f>C3*11630*1000/RES_summary!C$6</f>
        <v>427.20779204267529</v>
      </c>
      <c r="D18" s="36">
        <f>D3*11630*1000/RES_summary!D$6</f>
        <v>473.93283962808613</v>
      </c>
      <c r="E18" s="36">
        <f>E3*11630*1000/RES_summary!E$6</f>
        <v>520.67583772459625</v>
      </c>
      <c r="F18" s="36">
        <f>F3*11630*1000/RES_summary!F$6</f>
        <v>547.19408578552839</v>
      </c>
      <c r="G18" s="36">
        <f>G3*11630*1000/RES_summary!G$6</f>
        <v>572.01137384698711</v>
      </c>
      <c r="H18" s="36">
        <f>H3*11630*1000/RES_summary!H$6</f>
        <v>608.50826922037515</v>
      </c>
      <c r="I18" s="36">
        <f>I3*11630*1000/RES_summary!I$6</f>
        <v>630.22202742606112</v>
      </c>
      <c r="J18" s="36">
        <f>J3*11630*1000/RES_summary!J$6</f>
        <v>650.86041448263813</v>
      </c>
      <c r="K18" s="36">
        <f>K3*11630*1000/RES_summary!K$6</f>
        <v>669.23400607158385</v>
      </c>
      <c r="L18" s="36">
        <f>L3*11630*1000/RES_summary!L$6</f>
        <v>675.23809706484133</v>
      </c>
      <c r="M18" s="36">
        <f>M3*11630*1000/RES_summary!M$6</f>
        <v>690.02260075984077</v>
      </c>
      <c r="N18" s="36">
        <f>N3*11630*1000/RES_summary!N$6</f>
        <v>703.23286122033107</v>
      </c>
      <c r="O18" s="36">
        <f>O3*11630*1000/RES_summary!O$6</f>
        <v>719.73872901456787</v>
      </c>
      <c r="P18" s="36">
        <f>P3*11630*1000/RES_summary!P$6</f>
        <v>730.8540102791145</v>
      </c>
      <c r="Q18" s="36">
        <f>Q3*11630*1000/RES_summary!Q$6</f>
        <v>772.63479181577895</v>
      </c>
      <c r="R18" s="36">
        <f>R3*11630*1000/RES_summary!R$6</f>
        <v>765.17481971135146</v>
      </c>
      <c r="S18" s="36">
        <f>S3*11630*1000/RES_summary!S$6</f>
        <v>750.91961038945192</v>
      </c>
      <c r="T18" s="36">
        <f>T3*11630*1000/RES_summary!T$6</f>
        <v>742.85363909813452</v>
      </c>
      <c r="U18" s="36">
        <f>U3*11630*1000/RES_summary!U$6</f>
        <v>729.594269554981</v>
      </c>
      <c r="V18" s="36">
        <f>V3*11630*1000/RES_summary!V$6</f>
        <v>755.78574546765242</v>
      </c>
      <c r="W18" s="36">
        <f>W3*11630*1000/RES_summary!W$6</f>
        <v>787.90655013694436</v>
      </c>
      <c r="X18" s="36">
        <f>X3*11630*1000/RES_summary!X$6</f>
        <v>753.3796904976391</v>
      </c>
      <c r="Y18" s="36">
        <f>Y3*11630*1000/RES_summary!Y$6</f>
        <v>731.86975934832503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9.2229357291026197</v>
      </c>
      <c r="C3" s="49">
        <f t="shared" ref="C3:W3" si="0">C5*C11/11630</f>
        <v>9.9632005721479988</v>
      </c>
      <c r="D3" s="49">
        <f t="shared" si="0"/>
        <v>11.065086246560682</v>
      </c>
      <c r="E3" s="49">
        <f t="shared" si="0"/>
        <v>12.621525733823731</v>
      </c>
      <c r="F3" s="49">
        <f t="shared" si="0"/>
        <v>14.084732283854034</v>
      </c>
      <c r="G3" s="49">
        <f t="shared" si="0"/>
        <v>16.206236907332883</v>
      </c>
      <c r="H3" s="49">
        <f t="shared" si="0"/>
        <v>17.6272446020314</v>
      </c>
      <c r="I3" s="49">
        <f t="shared" si="0"/>
        <v>19.558807138666932</v>
      </c>
      <c r="J3" s="49">
        <f t="shared" si="0"/>
        <v>21.538488227810369</v>
      </c>
      <c r="K3" s="49">
        <f t="shared" si="0"/>
        <v>23.524121809283503</v>
      </c>
      <c r="L3" s="49">
        <f t="shared" si="0"/>
        <v>24.727175021569</v>
      </c>
      <c r="M3" s="49">
        <f t="shared" si="0"/>
        <v>26.040228600911188</v>
      </c>
      <c r="N3" s="49">
        <f t="shared" si="0"/>
        <v>27.196396737118601</v>
      </c>
      <c r="O3" s="49">
        <f t="shared" si="0"/>
        <v>28.530657698576483</v>
      </c>
      <c r="P3" s="49">
        <f t="shared" si="0"/>
        <v>30.570789876731467</v>
      </c>
      <c r="Q3" s="49">
        <f t="shared" si="0"/>
        <v>34.105287771318594</v>
      </c>
      <c r="R3" s="49">
        <f t="shared" si="0"/>
        <v>36.525478008873485</v>
      </c>
      <c r="S3" s="49">
        <f t="shared" si="0"/>
        <v>38.761096217292085</v>
      </c>
      <c r="T3" s="49">
        <f t="shared" si="0"/>
        <v>40.912382012354456</v>
      </c>
      <c r="U3" s="49">
        <f t="shared" si="0"/>
        <v>43.427431558063425</v>
      </c>
      <c r="V3" s="49">
        <f t="shared" si="0"/>
        <v>48.08682268935064</v>
      </c>
      <c r="W3" s="49">
        <f t="shared" si="0"/>
        <v>52.281483105176058</v>
      </c>
      <c r="X3" s="49">
        <f t="shared" ref="X3:Y3" si="1">X5*X11/11630</f>
        <v>51.903017557190516</v>
      </c>
      <c r="Y3" s="49">
        <f t="shared" si="1"/>
        <v>53.524939994909673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156.10574961245604</v>
      </c>
      <c r="C5" s="49">
        <f t="shared" ref="C5:W5" si="2">C7*C13/1000000</f>
        <v>165.33866451681519</v>
      </c>
      <c r="D5" s="49">
        <f t="shared" si="2"/>
        <v>180.39257095247555</v>
      </c>
      <c r="E5" s="49">
        <f t="shared" si="2"/>
        <v>202.4009049984995</v>
      </c>
      <c r="F5" s="49">
        <f t="shared" si="2"/>
        <v>222.26508188898356</v>
      </c>
      <c r="G5" s="49">
        <f t="shared" si="2"/>
        <v>252.17849000845192</v>
      </c>
      <c r="H5" s="49">
        <f t="shared" si="2"/>
        <v>270.3652228016025</v>
      </c>
      <c r="I5" s="49">
        <f t="shared" si="2"/>
        <v>296.14220235555143</v>
      </c>
      <c r="J5" s="49">
        <f t="shared" si="2"/>
        <v>323.07552522802212</v>
      </c>
      <c r="K5" s="49">
        <f t="shared" si="2"/>
        <v>350.59008834402681</v>
      </c>
      <c r="L5" s="49">
        <f t="shared" si="2"/>
        <v>365.20962453671041</v>
      </c>
      <c r="M5" s="49">
        <f t="shared" si="2"/>
        <v>382.74421660898196</v>
      </c>
      <c r="N5" s="49">
        <f t="shared" si="2"/>
        <v>398.65590705452445</v>
      </c>
      <c r="O5" s="49">
        <f t="shared" si="2"/>
        <v>416.70233355785911</v>
      </c>
      <c r="P5" s="49">
        <f t="shared" si="2"/>
        <v>443.88117039703093</v>
      </c>
      <c r="Q5" s="49">
        <f t="shared" si="2"/>
        <v>492.69814078878022</v>
      </c>
      <c r="R5" s="49">
        <f t="shared" si="2"/>
        <v>526.27756432153558</v>
      </c>
      <c r="S5" s="49">
        <f t="shared" si="2"/>
        <v>554.07551109154701</v>
      </c>
      <c r="T5" s="49">
        <f t="shared" si="2"/>
        <v>591.74409497761064</v>
      </c>
      <c r="U5" s="49">
        <f t="shared" si="2"/>
        <v>632.77876323478051</v>
      </c>
      <c r="V5" s="49">
        <f t="shared" si="2"/>
        <v>675.23612267295721</v>
      </c>
      <c r="W5" s="49">
        <f t="shared" si="2"/>
        <v>704.72945374075539</v>
      </c>
      <c r="X5" s="49">
        <f t="shared" ref="X5:Y5" si="3">X7*X13/1000000</f>
        <v>726.60227547672298</v>
      </c>
      <c r="Y5" s="49">
        <f t="shared" si="3"/>
        <v>764.0367699103283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448995.23845785332</v>
      </c>
      <c r="C7" s="35">
        <v>483980.21261984913</v>
      </c>
      <c r="D7" s="35">
        <v>541770.11082824133</v>
      </c>
      <c r="E7" s="35">
        <v>627888.81924327486</v>
      </c>
      <c r="F7" s="35">
        <v>714226.20093788765</v>
      </c>
      <c r="G7" s="35">
        <v>846425.16646624915</v>
      </c>
      <c r="H7" s="35">
        <v>939126.57489669218</v>
      </c>
      <c r="I7" s="35">
        <v>1073812.863282226</v>
      </c>
      <c r="J7" s="35">
        <v>1228630.6261388541</v>
      </c>
      <c r="K7" s="35">
        <v>1397690.2596474374</v>
      </c>
      <c r="L7" s="35">
        <v>1539105.2158585796</v>
      </c>
      <c r="M7" s="35">
        <v>1699449.515864237</v>
      </c>
      <c r="N7" s="35">
        <v>1890512.0751252447</v>
      </c>
      <c r="O7" s="35">
        <v>2140630.1001510452</v>
      </c>
      <c r="P7" s="35">
        <v>2487775.2712605651</v>
      </c>
      <c r="Q7" s="35">
        <v>3009255.992435276</v>
      </c>
      <c r="R7" s="35">
        <v>3397315.7015957977</v>
      </c>
      <c r="S7" s="35">
        <v>3742731.607742561</v>
      </c>
      <c r="T7" s="35">
        <v>4141024.6552495807</v>
      </c>
      <c r="U7" s="35">
        <v>4526506.032575082</v>
      </c>
      <c r="V7" s="35">
        <v>4889278.3015009547</v>
      </c>
      <c r="W7" s="35">
        <v>5156088.6001488157</v>
      </c>
      <c r="X7" s="35">
        <v>5373055.5404147794</v>
      </c>
      <c r="Y7" s="35">
        <v>5717849.2816973496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118749.89157209138</v>
      </c>
      <c r="D8" s="52">
        <v>144468.73896623467</v>
      </c>
      <c r="E8" s="52">
        <v>175812.83893438027</v>
      </c>
      <c r="F8" s="52">
        <v>179151.6946143863</v>
      </c>
      <c r="G8" s="52">
        <v>228242.00237915653</v>
      </c>
      <c r="H8" s="52">
        <v>211451.30000253441</v>
      </c>
      <c r="I8" s="52">
        <v>279155.02735176845</v>
      </c>
      <c r="J8" s="52">
        <v>330630.60179100838</v>
      </c>
      <c r="K8" s="52">
        <v>348211.32812296972</v>
      </c>
      <c r="L8" s="52">
        <v>369656.95859029889</v>
      </c>
      <c r="M8" s="52">
        <v>371795.60000819177</v>
      </c>
      <c r="N8" s="52">
        <v>470217.58661277615</v>
      </c>
      <c r="O8" s="52">
        <v>580748.62681680894</v>
      </c>
      <c r="P8" s="52">
        <v>695356.49923248962</v>
      </c>
      <c r="Q8" s="52">
        <v>891137.67976500979</v>
      </c>
      <c r="R8" s="52">
        <v>759855.30916871363</v>
      </c>
      <c r="S8" s="52">
        <v>815633.49275953975</v>
      </c>
      <c r="T8" s="52">
        <v>979041.67432382889</v>
      </c>
      <c r="U8" s="52">
        <v>1080837.8765579909</v>
      </c>
      <c r="V8" s="52">
        <v>1253909.9486908824</v>
      </c>
      <c r="W8" s="52">
        <v>1026665.6078165746</v>
      </c>
      <c r="X8" s="52">
        <v>1032600.4330255035</v>
      </c>
      <c r="Y8" s="52">
        <v>1323835.4156063991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83764.917410095572</v>
      </c>
      <c r="D9" s="36">
        <v>86678.840757842408</v>
      </c>
      <c r="E9" s="36">
        <v>89694.1305193468</v>
      </c>
      <c r="F9" s="36">
        <v>92814.312919773511</v>
      </c>
      <c r="G9" s="36">
        <v>96043.036850795033</v>
      </c>
      <c r="H9" s="36">
        <v>118749.89157209138</v>
      </c>
      <c r="I9" s="36">
        <v>144468.73896623449</v>
      </c>
      <c r="J9" s="36">
        <v>175812.83893438033</v>
      </c>
      <c r="K9" s="36">
        <v>179151.69461438642</v>
      </c>
      <c r="L9" s="36">
        <v>228242.00237915665</v>
      </c>
      <c r="M9" s="36">
        <v>211451.30000253441</v>
      </c>
      <c r="N9" s="36">
        <v>279155.02735176845</v>
      </c>
      <c r="O9" s="36">
        <v>330630.60179100838</v>
      </c>
      <c r="P9" s="36">
        <v>348211.32812296972</v>
      </c>
      <c r="Q9" s="36">
        <v>369656.95859029889</v>
      </c>
      <c r="R9" s="36">
        <v>371795.60000819201</v>
      </c>
      <c r="S9" s="36">
        <v>470217.58661277592</v>
      </c>
      <c r="T9" s="36">
        <v>580748.62681680918</v>
      </c>
      <c r="U9" s="36">
        <v>695356.49923248962</v>
      </c>
      <c r="V9" s="36">
        <v>891137.67976500932</v>
      </c>
      <c r="W9" s="36">
        <v>759855.30916871317</v>
      </c>
      <c r="X9" s="36">
        <v>815633.49275953975</v>
      </c>
      <c r="Y9" s="36">
        <v>979041.67432382889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687.11589929103252</v>
      </c>
      <c r="C11" s="54">
        <v>700.81624883511063</v>
      </c>
      <c r="D11" s="54">
        <v>713.37168913349171</v>
      </c>
      <c r="E11" s="54">
        <v>725.23561238749505</v>
      </c>
      <c r="F11" s="54">
        <v>736.98232339994627</v>
      </c>
      <c r="G11" s="54">
        <v>747.40131573459917</v>
      </c>
      <c r="H11" s="54">
        <v>758.25157021789153</v>
      </c>
      <c r="I11" s="54">
        <v>768.10709589305623</v>
      </c>
      <c r="J11" s="54">
        <v>775.33764872049801</v>
      </c>
      <c r="K11" s="54">
        <v>780.35730540534655</v>
      </c>
      <c r="L11" s="54">
        <v>787.43008447725231</v>
      </c>
      <c r="M11" s="54">
        <v>791.25391184680302</v>
      </c>
      <c r="N11" s="54">
        <v>793.40124768157409</v>
      </c>
      <c r="O11" s="54">
        <v>796.27955572361213</v>
      </c>
      <c r="P11" s="54">
        <v>800.97627468264682</v>
      </c>
      <c r="Q11" s="54">
        <v>805.04565360330184</v>
      </c>
      <c r="R11" s="54">
        <v>807.16210996155507</v>
      </c>
      <c r="S11" s="54">
        <v>813.59226311777036</v>
      </c>
      <c r="T11" s="54">
        <v>804.08238433149927</v>
      </c>
      <c r="U11" s="54">
        <v>798.16368431581566</v>
      </c>
      <c r="V11" s="54">
        <v>828.22842128665866</v>
      </c>
      <c r="W11" s="54">
        <v>862.79017470564133</v>
      </c>
      <c r="X11" s="54">
        <v>830.75998323028</v>
      </c>
      <c r="Y11" s="54">
        <v>814.74488749259933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347.6779623512856</v>
      </c>
      <c r="C13" s="35">
        <v>341.62277755492329</v>
      </c>
      <c r="D13" s="35">
        <v>332.96885034262408</v>
      </c>
      <c r="E13" s="35">
        <v>322.3515036347215</v>
      </c>
      <c r="F13" s="35">
        <v>311.19704317359918</v>
      </c>
      <c r="G13" s="35">
        <v>297.93359176839579</v>
      </c>
      <c r="H13" s="35">
        <v>287.89007789641539</v>
      </c>
      <c r="I13" s="35">
        <v>275.78567223562635</v>
      </c>
      <c r="J13" s="35">
        <v>262.95578048817873</v>
      </c>
      <c r="K13" s="35">
        <v>250.83532343744167</v>
      </c>
      <c r="L13" s="35">
        <v>237.28697737729425</v>
      </c>
      <c r="M13" s="35">
        <v>225.21658515660081</v>
      </c>
      <c r="N13" s="35">
        <v>210.87191787871222</v>
      </c>
      <c r="O13" s="35">
        <v>194.66340005611252</v>
      </c>
      <c r="P13" s="35">
        <v>178.4249467887486</v>
      </c>
      <c r="Q13" s="35">
        <v>163.7275599109328</v>
      </c>
      <c r="R13" s="35">
        <v>154.90982014839858</v>
      </c>
      <c r="S13" s="35">
        <v>148.04040715752504</v>
      </c>
      <c r="T13" s="35">
        <v>142.89798884135018</v>
      </c>
      <c r="U13" s="35">
        <v>139.794083710698</v>
      </c>
      <c r="V13" s="35">
        <v>138.10547917995731</v>
      </c>
      <c r="W13" s="35">
        <v>136.67908144953432</v>
      </c>
      <c r="X13" s="35">
        <v>135.23073975532216</v>
      </c>
      <c r="Y13" s="35">
        <v>133.62310411993286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322.99929034242069</v>
      </c>
      <c r="D14" s="36">
        <v>312.80282151476706</v>
      </c>
      <c r="E14" s="36">
        <v>302.55473321669206</v>
      </c>
      <c r="F14" s="36">
        <v>291.00293020214076</v>
      </c>
      <c r="G14" s="36">
        <v>277.36111149524072</v>
      </c>
      <c r="H14" s="36">
        <v>267.40371659336085</v>
      </c>
      <c r="I14" s="36">
        <v>254.22149619336935</v>
      </c>
      <c r="J14" s="36">
        <v>242.34396035421787</v>
      </c>
      <c r="K14" s="36">
        <v>228.73532469151237</v>
      </c>
      <c r="L14" s="36">
        <v>210.80352973642306</v>
      </c>
      <c r="M14" s="36">
        <v>199.24242129227699</v>
      </c>
      <c r="N14" s="36">
        <v>184.76318547471666</v>
      </c>
      <c r="O14" s="36">
        <v>169.04517965676322</v>
      </c>
      <c r="P14" s="36">
        <v>153.62920768922709</v>
      </c>
      <c r="Q14" s="36">
        <v>142.22489401148042</v>
      </c>
      <c r="R14" s="36">
        <v>141.68076185712198</v>
      </c>
      <c r="S14" s="36">
        <v>140.59850037647959</v>
      </c>
      <c r="T14" s="36">
        <v>138.74929270559181</v>
      </c>
      <c r="U14" s="36">
        <v>136.80288182228475</v>
      </c>
      <c r="V14" s="36">
        <v>134.93737861242795</v>
      </c>
      <c r="W14" s="36">
        <v>133.58800482630366</v>
      </c>
      <c r="X14" s="36">
        <v>132.2386310401794</v>
      </c>
      <c r="Y14" s="36">
        <v>130.88925725405511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0.34646218117452182</v>
      </c>
      <c r="C16" s="44">
        <f>C7/RES_summary!C$6</f>
        <v>0.3653872150164047</v>
      </c>
      <c r="D16" s="44">
        <f>D7/RES_summary!D$6</f>
        <v>0.39903785973998601</v>
      </c>
      <c r="E16" s="44">
        <f>E7/RES_summary!E$6</f>
        <v>0.45157043390317625</v>
      </c>
      <c r="F16" s="44">
        <f>F7/RES_summary!F$6</f>
        <v>0.50524195896661062</v>
      </c>
      <c r="G16" s="44">
        <f>G7/RES_summary!G$6</f>
        <v>0.57969919168217288</v>
      </c>
      <c r="H16" s="44">
        <f>H7/RES_summary!H$6</f>
        <v>0.62978077656907083</v>
      </c>
      <c r="I16" s="44">
        <f>I7/RES_summary!I$6</f>
        <v>0.69449543181810747</v>
      </c>
      <c r="J16" s="44">
        <f>J7/RES_summary!J$6</f>
        <v>0.7629047443090029</v>
      </c>
      <c r="K16" s="44">
        <f>K7/RES_summary!K$6</f>
        <v>0.83713226425427945</v>
      </c>
      <c r="L16" s="44">
        <f>L7/RES_summary!L$6</f>
        <v>0.90497219465072731</v>
      </c>
      <c r="M16" s="44">
        <f>M7/RES_summary!M$6</f>
        <v>1.0016270016863651</v>
      </c>
      <c r="N16" s="44">
        <f>N7/RES_summary!N$6</f>
        <v>1.1044117037831014</v>
      </c>
      <c r="O16" s="44">
        <f>O7/RES_summary!O$6</f>
        <v>1.2454328758884452</v>
      </c>
      <c r="P16" s="44">
        <f>P7/RES_summary!P$6</f>
        <v>1.4399839267883576</v>
      </c>
      <c r="Q16" s="44">
        <f>Q7/RES_summary!Q$6</f>
        <v>1.729269632456748</v>
      </c>
      <c r="R16" s="44">
        <f>R7/RES_summary!R$6</f>
        <v>1.9314507853263165</v>
      </c>
      <c r="S16" s="44">
        <f>S7/RES_summary!S$6</f>
        <v>2.0957129197914108</v>
      </c>
      <c r="T16" s="44">
        <f>T7/RES_summary!T$6</f>
        <v>2.2919299502982264</v>
      </c>
      <c r="U16" s="44">
        <f>U7/RES_summary!U$6</f>
        <v>2.4626206255831922</v>
      </c>
      <c r="V16" s="44">
        <f>V7/RES_summary!V$6</f>
        <v>2.6218682692101405</v>
      </c>
      <c r="W16" s="44">
        <f>W7/RES_summary!W$6</f>
        <v>2.7424413159815817</v>
      </c>
      <c r="X16" s="44">
        <f>X7/RES_summary!X$6</f>
        <v>2.8364961586092177</v>
      </c>
      <c r="Y16" s="44">
        <f>Y7/RES_summary!Y$6</f>
        <v>2.9091481749408539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120.45726518253969</v>
      </c>
      <c r="C17" s="52">
        <f t="shared" si="4"/>
        <v>124.82459527696214</v>
      </c>
      <c r="D17" s="52">
        <f t="shared" si="4"/>
        <v>132.86717740080442</v>
      </c>
      <c r="E17" s="52">
        <f t="shared" si="4"/>
        <v>145.56440836567248</v>
      </c>
      <c r="F17" s="52">
        <f t="shared" si="4"/>
        <v>157.22980371764615</v>
      </c>
      <c r="G17" s="52">
        <f t="shared" si="4"/>
        <v>172.71186232310552</v>
      </c>
      <c r="H17" s="52">
        <f t="shared" si="4"/>
        <v>181.30763682413479</v>
      </c>
      <c r="I17" s="52">
        <f t="shared" si="4"/>
        <v>191.53188952852838</v>
      </c>
      <c r="J17" s="52">
        <f t="shared" si="4"/>
        <v>200.61021247790828</v>
      </c>
      <c r="K17" s="52">
        <f t="shared" si="4"/>
        <v>209.98234226414007</v>
      </c>
      <c r="L17" s="52">
        <f t="shared" si="4"/>
        <v>214.73811667916746</v>
      </c>
      <c r="M17" s="52">
        <f t="shared" si="4"/>
        <v>225.583012920448</v>
      </c>
      <c r="N17" s="52">
        <f t="shared" si="4"/>
        <v>232.8894141044388</v>
      </c>
      <c r="O17" s="52">
        <f t="shared" si="4"/>
        <v>242.44019816210715</v>
      </c>
      <c r="P17" s="52">
        <f t="shared" si="4"/>
        <v>256.92905551386599</v>
      </c>
      <c r="Q17" s="52">
        <f t="shared" si="4"/>
        <v>283.12909735021896</v>
      </c>
      <c r="R17" s="52">
        <f t="shared" ref="R17:V17" si="5">R13*R16</f>
        <v>299.20069378038289</v>
      </c>
      <c r="S17" s="52">
        <f t="shared" si="5"/>
        <v>310.25019393120607</v>
      </c>
      <c r="T17" s="52">
        <f t="shared" si="5"/>
        <v>327.51218046287227</v>
      </c>
      <c r="U17" s="52">
        <f t="shared" si="5"/>
        <v>344.25979388046824</v>
      </c>
      <c r="V17" s="52">
        <f t="shared" si="5"/>
        <v>362.09437366599178</v>
      </c>
      <c r="W17" s="52">
        <f t="shared" ref="W17:Y17" si="6">W13*W16</f>
        <v>374.83435999761468</v>
      </c>
      <c r="X17" s="52">
        <f t="shared" si="6"/>
        <v>383.58147384185412</v>
      </c>
      <c r="Y17" s="52">
        <f t="shared" si="6"/>
        <v>388.72940948043436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82.768102092039129</v>
      </c>
      <c r="C18" s="36">
        <f>C3*11630*1000/RES_summary!C$6</f>
        <v>87.479104624361469</v>
      </c>
      <c r="D18" s="36">
        <f>D3*11630*1000/RES_summary!D$6</f>
        <v>94.783682772811133</v>
      </c>
      <c r="E18" s="36">
        <f>E3*11630*1000/RES_summary!E$6</f>
        <v>105.56849284290188</v>
      </c>
      <c r="F18" s="36">
        <f>F3*11630*1000/RES_summary!F$6</f>
        <v>115.87558605154835</v>
      </c>
      <c r="G18" s="36">
        <f>G3*11630*1000/RES_summary!G$6</f>
        <v>129.08507314326201</v>
      </c>
      <c r="H18" s="36">
        <f>H3*11630*1000/RES_summary!H$6</f>
        <v>137.4768003143954</v>
      </c>
      <c r="I18" s="36">
        <f>I3*11630*1000/RES_summary!I$6</f>
        <v>147.1170034366676</v>
      </c>
      <c r="J18" s="36">
        <f>J3*11630*1000/RES_summary!J$6</f>
        <v>155.54065045194093</v>
      </c>
      <c r="K18" s="36">
        <f>K3*11630*1000/RES_summary!K$6</f>
        <v>163.86125479194757</v>
      </c>
      <c r="L18" s="36">
        <f>L3*11630*1000/RES_summary!L$6</f>
        <v>169.09125335716291</v>
      </c>
      <c r="M18" s="36">
        <f>M3*11630*1000/RES_summary!M$6</f>
        <v>178.4934414194924</v>
      </c>
      <c r="N18" s="36">
        <f>N3*11630*1000/RES_summary!N$6</f>
        <v>184.77475172229251</v>
      </c>
      <c r="O18" s="36">
        <f>O3*11630*1000/RES_summary!O$6</f>
        <v>193.05017328206716</v>
      </c>
      <c r="P18" s="36">
        <f>P3*11630*1000/RES_summary!P$6</f>
        <v>205.79407774322732</v>
      </c>
      <c r="Q18" s="36">
        <f>Q3*11630*1000/RES_summary!Q$6</f>
        <v>227.93184923041994</v>
      </c>
      <c r="R18" s="36">
        <f>R3*11630*1000/RES_summary!R$6</f>
        <v>241.50346329373491</v>
      </c>
      <c r="S18" s="36">
        <f>S3*11630*1000/RES_summary!S$6</f>
        <v>252.41715741321704</v>
      </c>
      <c r="T18" s="36">
        <f>T3*11630*1000/RES_summary!T$6</f>
        <v>263.34677496419459</v>
      </c>
      <c r="U18" s="36">
        <f>U3*11630*1000/RES_summary!U$6</f>
        <v>274.77566544543782</v>
      </c>
      <c r="V18" s="36">
        <f>V3*11630*1000/RES_summary!V$6</f>
        <v>299.89685145816594</v>
      </c>
      <c r="W18" s="36">
        <f>W3*11630*1000/RES_summary!W$6</f>
        <v>323.40340294801928</v>
      </c>
      <c r="X18" s="36">
        <f>X3*11630*1000/RES_summary!X$6</f>
        <v>318.66413877630487</v>
      </c>
      <c r="Y18" s="36">
        <f>Y3*11630*1000/RES_summary!Y$6</f>
        <v>316.7152989922011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54.976392924287353</v>
      </c>
      <c r="C3" s="49">
        <f t="shared" ref="C3:W3" si="0">C5*C11/11630</f>
        <v>56.6097629506326</v>
      </c>
      <c r="D3" s="49">
        <f t="shared" si="0"/>
        <v>58.001116104469304</v>
      </c>
      <c r="E3" s="49">
        <f t="shared" si="0"/>
        <v>59.146684913247839</v>
      </c>
      <c r="F3" s="49">
        <f t="shared" si="0"/>
        <v>59.731863807250626</v>
      </c>
      <c r="G3" s="49">
        <f t="shared" si="0"/>
        <v>61.28359356531368</v>
      </c>
      <c r="H3" s="49">
        <f t="shared" si="0"/>
        <v>62.283576773110788</v>
      </c>
      <c r="I3" s="49">
        <f t="shared" si="0"/>
        <v>64.201315518076186</v>
      </c>
      <c r="J3" s="49">
        <f t="shared" si="0"/>
        <v>66.1294572284054</v>
      </c>
      <c r="K3" s="49">
        <f t="shared" si="0"/>
        <v>66.912057836860441</v>
      </c>
      <c r="L3" s="49">
        <f t="shared" si="0"/>
        <v>65.828711275672688</v>
      </c>
      <c r="M3" s="49">
        <f t="shared" si="0"/>
        <v>62.615468317360097</v>
      </c>
      <c r="N3" s="49">
        <f t="shared" si="0"/>
        <v>59.633690779021286</v>
      </c>
      <c r="O3" s="49">
        <f t="shared" si="0"/>
        <v>57.434132103225707</v>
      </c>
      <c r="P3" s="49">
        <f t="shared" si="0"/>
        <v>54.4379846710412</v>
      </c>
      <c r="Q3" s="49">
        <f t="shared" si="0"/>
        <v>51.997021748206521</v>
      </c>
      <c r="R3" s="49">
        <f t="shared" si="0"/>
        <v>50.230444565734757</v>
      </c>
      <c r="S3" s="49">
        <f t="shared" si="0"/>
        <v>47.995204172849824</v>
      </c>
      <c r="T3" s="49">
        <f t="shared" si="0"/>
        <v>44.968209806228209</v>
      </c>
      <c r="U3" s="49">
        <f t="shared" si="0"/>
        <v>42.219734405519183</v>
      </c>
      <c r="V3" s="49">
        <f t="shared" si="0"/>
        <v>41.767225798395998</v>
      </c>
      <c r="W3" s="49">
        <f t="shared" si="0"/>
        <v>41.600572539837586</v>
      </c>
      <c r="X3" s="49">
        <f t="shared" ref="X3:Y3" si="1">X5*X11/11630</f>
        <v>38.050951764890833</v>
      </c>
      <c r="Y3" s="49">
        <f t="shared" si="1"/>
        <v>35.965530696781819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1207.327686881968</v>
      </c>
      <c r="C5" s="49">
        <f t="shared" ref="C5:W5" si="2">C7*C13/1000000</f>
        <v>1241.0893686091015</v>
      </c>
      <c r="D5" s="49">
        <f t="shared" si="2"/>
        <v>1270.3761988363917</v>
      </c>
      <c r="E5" s="49">
        <f t="shared" si="2"/>
        <v>1294.5092839190502</v>
      </c>
      <c r="F5" s="49">
        <f t="shared" si="2"/>
        <v>1304.8882891161481</v>
      </c>
      <c r="G5" s="49">
        <f t="shared" si="2"/>
        <v>1337.9394003136811</v>
      </c>
      <c r="H5" s="49">
        <f t="shared" si="2"/>
        <v>1356.8736021699863</v>
      </c>
      <c r="I5" s="49">
        <f t="shared" si="2"/>
        <v>1396.9600338736414</v>
      </c>
      <c r="J5" s="49">
        <f t="shared" si="2"/>
        <v>1441.608718884592</v>
      </c>
      <c r="K5" s="49">
        <f t="shared" si="2"/>
        <v>1465.178758473791</v>
      </c>
      <c r="L5" s="49">
        <f t="shared" si="2"/>
        <v>1443.1748142765996</v>
      </c>
      <c r="M5" s="49">
        <f t="shared" si="2"/>
        <v>1370.2672733144348</v>
      </c>
      <c r="N5" s="49">
        <f t="shared" si="2"/>
        <v>1305.5583426396183</v>
      </c>
      <c r="O5" s="49">
        <f t="shared" si="2"/>
        <v>1256.709675305168</v>
      </c>
      <c r="P5" s="49">
        <f t="shared" si="2"/>
        <v>1187.1223695416722</v>
      </c>
      <c r="Q5" s="49">
        <f t="shared" si="2"/>
        <v>1131.4143586295047</v>
      </c>
      <c r="R5" s="49">
        <f t="shared" si="2"/>
        <v>1088.491206382075</v>
      </c>
      <c r="S5" s="49">
        <f t="shared" si="2"/>
        <v>1032.3249870173595</v>
      </c>
      <c r="T5" s="49">
        <f t="shared" si="2"/>
        <v>975.5553982000622</v>
      </c>
      <c r="U5" s="49">
        <f t="shared" si="2"/>
        <v>919.12194634311811</v>
      </c>
      <c r="V5" s="49">
        <f t="shared" si="2"/>
        <v>872.03993964279084</v>
      </c>
      <c r="W5" s="49">
        <f t="shared" si="2"/>
        <v>829.14249134082138</v>
      </c>
      <c r="X5" s="49">
        <f t="shared" ref="X5:Y5" si="3">X7*X13/1000000</f>
        <v>791.26140249201922</v>
      </c>
      <c r="Y5" s="49">
        <f t="shared" si="3"/>
        <v>764.46020862232069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17664252.127431743</v>
      </c>
      <c r="C7" s="35">
        <v>18333804.996290699</v>
      </c>
      <c r="D7" s="35">
        <v>19091219.538458373</v>
      </c>
      <c r="E7" s="35">
        <v>19870529.113667358</v>
      </c>
      <c r="F7" s="35">
        <v>20540580.305352703</v>
      </c>
      <c r="G7" s="35">
        <v>21608241.963023368</v>
      </c>
      <c r="H7" s="35">
        <v>22459961.863408297</v>
      </c>
      <c r="I7" s="35">
        <v>23720908.809240717</v>
      </c>
      <c r="J7" s="35">
        <v>25202308.04836091</v>
      </c>
      <c r="K7" s="35">
        <v>26652904.691910341</v>
      </c>
      <c r="L7" s="35">
        <v>27671526.534223218</v>
      </c>
      <c r="M7" s="35">
        <v>27820827.377822209</v>
      </c>
      <c r="N7" s="35">
        <v>28270689.490875006</v>
      </c>
      <c r="O7" s="35">
        <v>28606289.319258239</v>
      </c>
      <c r="P7" s="35">
        <v>28400706.803396389</v>
      </c>
      <c r="Q7" s="35">
        <v>29186742.916247234</v>
      </c>
      <c r="R7" s="35">
        <v>30472744.724941891</v>
      </c>
      <c r="S7" s="35">
        <v>31141098.124452334</v>
      </c>
      <c r="T7" s="35">
        <v>32311049.01316556</v>
      </c>
      <c r="U7" s="35">
        <v>33473762.4818714</v>
      </c>
      <c r="V7" s="35">
        <v>34627725.881149866</v>
      </c>
      <c r="W7" s="35">
        <v>35225357.93821089</v>
      </c>
      <c r="X7" s="35">
        <v>35799592.523390353</v>
      </c>
      <c r="Y7" s="35">
        <v>37584869.228229277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4921577.8813557923</v>
      </c>
      <c r="D8" s="52">
        <v>5050142.3348909058</v>
      </c>
      <c r="E8" s="52">
        <v>5168920.4278288856</v>
      </c>
      <c r="F8" s="52">
        <v>5104252.8617033511</v>
      </c>
      <c r="G8" s="52">
        <v>5705230.046971418</v>
      </c>
      <c r="H8" s="52">
        <v>5645583.488621518</v>
      </c>
      <c r="I8" s="52">
        <v>6382385.8622987047</v>
      </c>
      <c r="J8" s="52">
        <v>6729601.4583141021</v>
      </c>
      <c r="K8" s="52">
        <v>6948144.5802181438</v>
      </c>
      <c r="L8" s="52">
        <v>6819754.8836137168</v>
      </c>
      <c r="M8" s="52">
        <v>6200195.2371873967</v>
      </c>
      <c r="N8" s="52">
        <v>6112427.8664870784</v>
      </c>
      <c r="O8" s="52">
        <v>4681798.0931281634</v>
      </c>
      <c r="P8" s="52">
        <v>4135011.1331746578</v>
      </c>
      <c r="Q8" s="52">
        <v>5826735.2029337771</v>
      </c>
      <c r="R8" s="52">
        <v>5351362.9003333487</v>
      </c>
      <c r="S8" s="52">
        <v>3845505.7503430843</v>
      </c>
      <c r="T8" s="52">
        <v>4179572.7104604281</v>
      </c>
      <c r="U8" s="52">
        <v>3788460.3149442114</v>
      </c>
      <c r="V8" s="52">
        <v>3357851.0358012542</v>
      </c>
      <c r="W8" s="52">
        <v>2427678.8553459793</v>
      </c>
      <c r="X8" s="52">
        <v>2236908.9751592726</v>
      </c>
      <c r="Y8" s="52">
        <v>3490226.7780958787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4252025.0124968365</v>
      </c>
      <c r="D9" s="36">
        <v>4292727.792723231</v>
      </c>
      <c r="E9" s="36">
        <v>4389610.8526199013</v>
      </c>
      <c r="F9" s="36">
        <v>4434201.6700180061</v>
      </c>
      <c r="G9" s="36">
        <v>4637568.3893007524</v>
      </c>
      <c r="H9" s="36">
        <v>4793863.588236589</v>
      </c>
      <c r="I9" s="36">
        <v>5121438.9164662845</v>
      </c>
      <c r="J9" s="36">
        <v>5248202.2191939093</v>
      </c>
      <c r="K9" s="36">
        <v>5497547.9366687126</v>
      </c>
      <c r="L9" s="36">
        <v>5801133.0413008407</v>
      </c>
      <c r="M9" s="36">
        <v>6050894.3935884051</v>
      </c>
      <c r="N9" s="36">
        <v>5662565.7534342855</v>
      </c>
      <c r="O9" s="36">
        <v>4346198.26474493</v>
      </c>
      <c r="P9" s="36">
        <v>4340593.6490365081</v>
      </c>
      <c r="Q9" s="36">
        <v>5040699.0900829285</v>
      </c>
      <c r="R9" s="36">
        <v>4065361.091638688</v>
      </c>
      <c r="S9" s="36">
        <v>3177152.3508326449</v>
      </c>
      <c r="T9" s="36">
        <v>3009621.8217472024</v>
      </c>
      <c r="U9" s="36">
        <v>2625746.846238371</v>
      </c>
      <c r="V9" s="36">
        <v>2203887.6365227923</v>
      </c>
      <c r="W9" s="36">
        <v>1830046.7982849553</v>
      </c>
      <c r="X9" s="36">
        <v>1662674.3899798095</v>
      </c>
      <c r="Y9" s="36">
        <v>1704950.0732569546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529.57905020856958</v>
      </c>
      <c r="C11" s="54">
        <v>530.47875500996292</v>
      </c>
      <c r="D11" s="54">
        <v>530.98679030104518</v>
      </c>
      <c r="E11" s="54">
        <v>531.37969274238708</v>
      </c>
      <c r="F11" s="54">
        <v>532.36861873353143</v>
      </c>
      <c r="G11" s="54">
        <v>532.70588563091746</v>
      </c>
      <c r="H11" s="54">
        <v>533.8433857898375</v>
      </c>
      <c r="I11" s="54">
        <v>534.49009375365097</v>
      </c>
      <c r="J11" s="54">
        <v>533.49121539818043</v>
      </c>
      <c r="K11" s="54">
        <v>531.12101724248896</v>
      </c>
      <c r="L11" s="54">
        <v>530.48868686073149</v>
      </c>
      <c r="M11" s="54">
        <v>531.44223080616041</v>
      </c>
      <c r="N11" s="54">
        <v>531.22085862344318</v>
      </c>
      <c r="O11" s="54">
        <v>531.51413527417446</v>
      </c>
      <c r="P11" s="54">
        <v>533.31802851010514</v>
      </c>
      <c r="Q11" s="54">
        <v>534.48620155762626</v>
      </c>
      <c r="R11" s="54">
        <v>536.68790971788542</v>
      </c>
      <c r="S11" s="54">
        <v>540.7059129150548</v>
      </c>
      <c r="T11" s="54">
        <v>536.08465599324563</v>
      </c>
      <c r="U11" s="54">
        <v>534.22237722619536</v>
      </c>
      <c r="V11" s="54">
        <v>557.03049132625949</v>
      </c>
      <c r="W11" s="54">
        <v>583.51207867290168</v>
      </c>
      <c r="X11" s="54">
        <v>559.27480808738653</v>
      </c>
      <c r="Y11" s="54">
        <v>547.1561727946289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68.348644379177856</v>
      </c>
      <c r="C13" s="35">
        <v>67.694042172925862</v>
      </c>
      <c r="D13" s="35">
        <v>66.542433094820268</v>
      </c>
      <c r="E13" s="35">
        <v>65.147197465852088</v>
      </c>
      <c r="F13" s="35">
        <v>63.527333196915826</v>
      </c>
      <c r="G13" s="35">
        <v>61.918012701042535</v>
      </c>
      <c r="H13" s="35">
        <v>60.412996710408521</v>
      </c>
      <c r="I13" s="35">
        <v>58.891505595664256</v>
      </c>
      <c r="J13" s="35">
        <v>57.201456157042344</v>
      </c>
      <c r="K13" s="35">
        <v>54.972573361525598</v>
      </c>
      <c r="L13" s="35">
        <v>52.153783872087047</v>
      </c>
      <c r="M13" s="35">
        <v>49.253289799956271</v>
      </c>
      <c r="N13" s="35">
        <v>46.180633233618742</v>
      </c>
      <c r="O13" s="35">
        <v>43.931236983579339</v>
      </c>
      <c r="P13" s="35">
        <v>41.799043163239389</v>
      </c>
      <c r="Q13" s="35">
        <v>38.764666611692604</v>
      </c>
      <c r="R13" s="35">
        <v>35.720156362913606</v>
      </c>
      <c r="S13" s="35">
        <v>33.149922423794251</v>
      </c>
      <c r="T13" s="35">
        <v>30.192625371047512</v>
      </c>
      <c r="U13" s="35">
        <v>27.457981361996364</v>
      </c>
      <c r="V13" s="35">
        <v>25.183286440346322</v>
      </c>
      <c r="W13" s="35">
        <v>23.538227568765308</v>
      </c>
      <c r="X13" s="35">
        <v>22.102525384193502</v>
      </c>
      <c r="Y13" s="35">
        <v>20.339573459208665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65.910127812157739</v>
      </c>
      <c r="D14" s="36">
        <v>63.894682526599169</v>
      </c>
      <c r="E14" s="36">
        <v>62.63929908494994</v>
      </c>
      <c r="F14" s="36">
        <v>60.848426616573249</v>
      </c>
      <c r="G14" s="36">
        <v>59.593645928879461</v>
      </c>
      <c r="H14" s="36">
        <v>57.878589365189782</v>
      </c>
      <c r="I14" s="36">
        <v>56.637377734636452</v>
      </c>
      <c r="J14" s="36">
        <v>54.368101026364457</v>
      </c>
      <c r="K14" s="36">
        <v>50.610009934657377</v>
      </c>
      <c r="L14" s="36">
        <v>46.257702956757086</v>
      </c>
      <c r="M14" s="36">
        <v>43.491118183332162</v>
      </c>
      <c r="N14" s="36">
        <v>40.327259440918851</v>
      </c>
      <c r="O14" s="36">
        <v>38.221019166247288</v>
      </c>
      <c r="P14" s="36">
        <v>34.806739560116526</v>
      </c>
      <c r="Q14" s="36">
        <v>31.586109102070761</v>
      </c>
      <c r="R14" s="36">
        <v>26.568367641201679</v>
      </c>
      <c r="S14" s="36">
        <v>21.116729958188937</v>
      </c>
      <c r="T14" s="36">
        <v>16.572057321887335</v>
      </c>
      <c r="U14" s="36">
        <v>13.27554505874004</v>
      </c>
      <c r="V14" s="36">
        <v>11.862614642905138</v>
      </c>
      <c r="W14" s="36">
        <v>11.150857764330828</v>
      </c>
      <c r="X14" s="36">
        <v>10.43910088575652</v>
      </c>
      <c r="Y14" s="36">
        <v>9.7273440071822108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13.630423658626762</v>
      </c>
      <c r="C16" s="44">
        <f>C7/RES_summary!C$6</f>
        <v>13.841346760823679</v>
      </c>
      <c r="D16" s="44">
        <f>D7/RES_summary!D$6</f>
        <v>14.061535016773606</v>
      </c>
      <c r="E16" s="44">
        <f>E7/RES_summary!E$6</f>
        <v>14.290656528266524</v>
      </c>
      <c r="F16" s="44">
        <f>F7/RES_summary!F$6</f>
        <v>14.530358894926476</v>
      </c>
      <c r="G16" s="44">
        <f>G7/RES_summary!G$6</f>
        <v>14.799040595559768</v>
      </c>
      <c r="H16" s="44">
        <f>H7/RES_summary!H$6</f>
        <v>15.061710106121728</v>
      </c>
      <c r="I16" s="44">
        <f>I7/RES_summary!I$6</f>
        <v>15.3416515762689</v>
      </c>
      <c r="J16" s="44">
        <f>J7/RES_summary!J$6</f>
        <v>15.64909743301366</v>
      </c>
      <c r="K16" s="44">
        <f>K7/RES_summary!K$6</f>
        <v>15.963484255317441</v>
      </c>
      <c r="L16" s="44">
        <f>L7/RES_summary!L$6</f>
        <v>16.270467956956619</v>
      </c>
      <c r="M16" s="44">
        <f>M7/RES_summary!M$6</f>
        <v>16.397128394079417</v>
      </c>
      <c r="N16" s="44">
        <f>N7/RES_summary!N$6</f>
        <v>16.515356214094439</v>
      </c>
      <c r="O16" s="44">
        <f>O7/RES_summary!O$6</f>
        <v>16.643330004967606</v>
      </c>
      <c r="P16" s="44">
        <f>P7/RES_summary!P$6</f>
        <v>16.439009495257633</v>
      </c>
      <c r="Q16" s="44">
        <f>Q7/RES_summary!Q$6</f>
        <v>16.772168377255134</v>
      </c>
      <c r="R16" s="44">
        <f>R7/RES_summary!R$6</f>
        <v>17.324444325969196</v>
      </c>
      <c r="S16" s="44">
        <f>S7/RES_summary!S$6</f>
        <v>17.437211244562171</v>
      </c>
      <c r="T16" s="44">
        <f>T7/RES_summary!T$6</f>
        <v>17.883173157384835</v>
      </c>
      <c r="U16" s="44">
        <f>U7/RES_summary!U$6</f>
        <v>18.211215739136872</v>
      </c>
      <c r="V16" s="44">
        <f>V7/RES_summary!V$6</f>
        <v>18.569066869198725</v>
      </c>
      <c r="W16" s="44">
        <f>W7/RES_summary!W$6</f>
        <v>18.735806242197068</v>
      </c>
      <c r="X16" s="44">
        <f>X7/RES_summary!X$6</f>
        <v>18.899005586034402</v>
      </c>
      <c r="Y16" s="44">
        <f>Y7/RES_summary!Y$6</f>
        <v>19.122566603965499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931.62097938101294</v>
      </c>
      <c r="C17" s="52">
        <f t="shared" si="4"/>
        <v>936.97671135728888</v>
      </c>
      <c r="D17" s="52">
        <f t="shared" si="4"/>
        <v>935.68875306413008</v>
      </c>
      <c r="E17" s="52">
        <f t="shared" si="4"/>
        <v>930.99622276364744</v>
      </c>
      <c r="F17" s="52">
        <f t="shared" si="4"/>
        <v>923.07495098876382</v>
      </c>
      <c r="G17" s="52">
        <f t="shared" si="4"/>
        <v>916.32718355911379</v>
      </c>
      <c r="H17" s="52">
        <f t="shared" si="4"/>
        <v>909.92304309425867</v>
      </c>
      <c r="I17" s="52">
        <f t="shared" si="4"/>
        <v>903.49295965057127</v>
      </c>
      <c r="J17" s="52">
        <f t="shared" si="4"/>
        <v>895.15116071181478</v>
      </c>
      <c r="K17" s="52">
        <f t="shared" si="4"/>
        <v>877.55380933099684</v>
      </c>
      <c r="L17" s="52">
        <f t="shared" si="4"/>
        <v>848.56646932483318</v>
      </c>
      <c r="M17" s="52">
        <f t="shared" si="4"/>
        <v>807.61251668068508</v>
      </c>
      <c r="N17" s="52">
        <f t="shared" si="4"/>
        <v>762.68960804566143</v>
      </c>
      <c r="O17" s="52">
        <f t="shared" si="4"/>
        <v>731.16207464414856</v>
      </c>
      <c r="P17" s="52">
        <f t="shared" si="4"/>
        <v>687.13486745317596</v>
      </c>
      <c r="Q17" s="52">
        <f t="shared" si="4"/>
        <v>650.16751549946866</v>
      </c>
      <c r="R17" s="52">
        <f t="shared" ref="R17:V17" si="5">R13*R16</f>
        <v>618.83186022421114</v>
      </c>
      <c r="S17" s="52">
        <f t="shared" si="5"/>
        <v>578.04220004454874</v>
      </c>
      <c r="T17" s="52">
        <f t="shared" si="5"/>
        <v>539.93994758649319</v>
      </c>
      <c r="U17" s="52">
        <f t="shared" si="5"/>
        <v>500.04322234451507</v>
      </c>
      <c r="V17" s="52">
        <f t="shared" si="5"/>
        <v>467.63012989697637</v>
      </c>
      <c r="W17" s="52">
        <f t="shared" ref="W17:Y17" si="6">W13*W16</f>
        <v>441.00767101312817</v>
      </c>
      <c r="X17" s="52">
        <f t="shared" si="6"/>
        <v>417.71575070134014</v>
      </c>
      <c r="Y17" s="52">
        <f t="shared" si="6"/>
        <v>388.94484816996663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493.3669534149742</v>
      </c>
      <c r="C18" s="52">
        <f>C3*11630*1000/RES_summary!C$6</f>
        <v>497.04623931414403</v>
      </c>
      <c r="D18" s="52">
        <f>D3*11630*1000/RES_summary!D$6</f>
        <v>496.83836771030963</v>
      </c>
      <c r="E18" s="52">
        <f>E3*11630*1000/RES_summary!E$6</f>
        <v>494.71248679646993</v>
      </c>
      <c r="F18" s="52">
        <f>F3*11630*1000/RES_summary!F$6</f>
        <v>491.4161366454104</v>
      </c>
      <c r="G18" s="52">
        <f>G3*11630*1000/RES_summary!G$6</f>
        <v>488.13288384554193</v>
      </c>
      <c r="H18" s="52">
        <f>H3*11630*1000/RES_summary!H$6</f>
        <v>485.75639813363125</v>
      </c>
      <c r="I18" s="52">
        <f>I3*11630*1000/RES_summary!I$6</f>
        <v>482.90803670939749</v>
      </c>
      <c r="J18" s="52">
        <f>J3*11630*1000/RES_summary!J$6</f>
        <v>477.55528069323793</v>
      </c>
      <c r="K18" s="52">
        <f>K3*11630*1000/RES_summary!K$6</f>
        <v>466.08727189690029</v>
      </c>
      <c r="L18" s="52">
        <f>L3*11630*1000/RES_summary!L$6</f>
        <v>450.15491202617795</v>
      </c>
      <c r="M18" s="52">
        <f>M3*11630*1000/RES_summary!M$6</f>
        <v>429.19939749176069</v>
      </c>
      <c r="N18" s="52">
        <f>N3*11630*1000/RES_summary!N$6</f>
        <v>405.15662844919359</v>
      </c>
      <c r="O18" s="52">
        <f>O3*11630*1000/RES_summary!O$6</f>
        <v>388.62297784975601</v>
      </c>
      <c r="P18" s="52">
        <f>P3*11630*1000/RES_summary!P$6</f>
        <v>366.46141283068022</v>
      </c>
      <c r="Q18" s="52">
        <f>Q3*11630*1000/RES_summary!Q$6</f>
        <v>347.50556573546999</v>
      </c>
      <c r="R18" s="52">
        <f>R3*11630*1000/RES_summary!R$6</f>
        <v>332.11957753056248</v>
      </c>
      <c r="S18" s="52">
        <f>S3*11630*1000/RES_summary!S$6</f>
        <v>312.55083547851439</v>
      </c>
      <c r="T18" s="52">
        <f>T3*11630*1000/RES_summary!T$6</f>
        <v>289.45352105891629</v>
      </c>
      <c r="U18" s="52">
        <f>U3*11630*1000/RES_summary!U$6</f>
        <v>267.13427895673385</v>
      </c>
      <c r="V18" s="52">
        <f>V3*11630*1000/RES_summary!V$6</f>
        <v>260.48424101547528</v>
      </c>
      <c r="W18" s="52">
        <f>W3*11630*1000/RES_summary!W$6</f>
        <v>257.33330282356565</v>
      </c>
      <c r="X18" s="52">
        <f>X3*11630*1000/RES_summary!X$6</f>
        <v>233.61789630857061</v>
      </c>
      <c r="Y18" s="52">
        <f>Y3*11630*1000/RES_summary!Y$6</f>
        <v>212.81357455286698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135.25086268074099</v>
      </c>
      <c r="D19" s="36">
        <v>137.43054535149204</v>
      </c>
      <c r="E19" s="36">
        <v>139.09691558974251</v>
      </c>
      <c r="F19" s="36">
        <v>139.92513841270687</v>
      </c>
      <c r="G19" s="36">
        <v>144.36472408961384</v>
      </c>
      <c r="H19" s="36">
        <v>144.6880726544768</v>
      </c>
      <c r="I19" s="36">
        <v>149.12285847139734</v>
      </c>
      <c r="J19" s="36">
        <v>152.12393942854138</v>
      </c>
      <c r="K19" s="36">
        <v>153.65426882740792</v>
      </c>
      <c r="L19" s="36">
        <v>153.09928357901356</v>
      </c>
      <c r="M19" s="36">
        <v>150.52169826199301</v>
      </c>
      <c r="N19" s="36">
        <v>152.87631082753248</v>
      </c>
      <c r="O19" s="36">
        <v>152.76459322413444</v>
      </c>
      <c r="P19" s="36">
        <v>150.54048204143851</v>
      </c>
      <c r="Q19" s="36">
        <v>153.36433439128874</v>
      </c>
      <c r="R19" s="36">
        <v>158.35497974652833</v>
      </c>
      <c r="S19" s="36">
        <v>159.39554828280788</v>
      </c>
      <c r="T19" s="36">
        <v>162.0747071077875</v>
      </c>
      <c r="U19" s="36">
        <v>165.16734965664705</v>
      </c>
      <c r="V19" s="36">
        <v>167.0264777417859</v>
      </c>
      <c r="W19" s="36">
        <v>166.57956510972238</v>
      </c>
      <c r="X19" s="36">
        <v>167.07091333779471</v>
      </c>
      <c r="Y19" s="36">
        <v>173.16010945498425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17.315069859790789</v>
      </c>
      <c r="C3" s="49">
        <f t="shared" ref="C3:W3" si="0">C5*C11/11630</f>
        <v>19.02522139973863</v>
      </c>
      <c r="D3" s="49">
        <f t="shared" si="0"/>
        <v>20.541298292407234</v>
      </c>
      <c r="E3" s="49">
        <f t="shared" si="0"/>
        <v>21.836611094225969</v>
      </c>
      <c r="F3" s="49">
        <f t="shared" si="0"/>
        <v>22.562058985371287</v>
      </c>
      <c r="G3" s="49">
        <f t="shared" si="0"/>
        <v>23.768982156035701</v>
      </c>
      <c r="H3" s="49">
        <f t="shared" si="0"/>
        <v>25.2915672045132</v>
      </c>
      <c r="I3" s="49">
        <f t="shared" si="0"/>
        <v>27.584936385363072</v>
      </c>
      <c r="J3" s="49">
        <f t="shared" si="0"/>
        <v>29.88220849078084</v>
      </c>
      <c r="K3" s="49">
        <f t="shared" si="0"/>
        <v>32.526376646268432</v>
      </c>
      <c r="L3" s="49">
        <f t="shared" si="0"/>
        <v>33.948071718202193</v>
      </c>
      <c r="M3" s="49">
        <f t="shared" si="0"/>
        <v>34.758493078948355</v>
      </c>
      <c r="N3" s="49">
        <f t="shared" si="0"/>
        <v>35.874951228285632</v>
      </c>
      <c r="O3" s="49">
        <f t="shared" si="0"/>
        <v>36.427105905129771</v>
      </c>
      <c r="P3" s="49">
        <f t="shared" si="0"/>
        <v>36.013488176400067</v>
      </c>
      <c r="Q3" s="49">
        <f t="shared" si="0"/>
        <v>37.151044504954839</v>
      </c>
      <c r="R3" s="49">
        <f t="shared" si="0"/>
        <v>37.994102064023139</v>
      </c>
      <c r="S3" s="49">
        <f t="shared" si="0"/>
        <v>38.359421567601068</v>
      </c>
      <c r="T3" s="49">
        <f t="shared" si="0"/>
        <v>38.600137549167279</v>
      </c>
      <c r="U3" s="49">
        <f t="shared" si="0"/>
        <v>39.074535440496753</v>
      </c>
      <c r="V3" s="49">
        <f t="shared" si="0"/>
        <v>41.38224726484664</v>
      </c>
      <c r="W3" s="49">
        <f t="shared" si="0"/>
        <v>43.357976787885477</v>
      </c>
      <c r="X3" s="49">
        <f t="shared" ref="X3:Y3" si="1">X5*X11/11630</f>
        <v>41.833223070040617</v>
      </c>
      <c r="Y3" s="49">
        <f t="shared" si="1"/>
        <v>41.908888855439777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5492.7438351050396</v>
      </c>
      <c r="C5" s="49">
        <f t="shared" ref="C5:W5" si="2">C7*C13/1000000</f>
        <v>5988.4282927400927</v>
      </c>
      <c r="D5" s="49">
        <f t="shared" si="2"/>
        <v>6430.7690315283762</v>
      </c>
      <c r="E5" s="49">
        <f t="shared" si="2"/>
        <v>6810.4626023507099</v>
      </c>
      <c r="F5" s="49">
        <f t="shared" si="2"/>
        <v>7010.8551101367148</v>
      </c>
      <c r="G5" s="49">
        <f t="shared" si="2"/>
        <v>7375.7232018529594</v>
      </c>
      <c r="H5" s="49">
        <f t="shared" si="2"/>
        <v>7833.1917142780139</v>
      </c>
      <c r="I5" s="49">
        <f t="shared" si="2"/>
        <v>8542.4551770045782</v>
      </c>
      <c r="J5" s="49">
        <f t="shared" si="2"/>
        <v>9288.6877038734001</v>
      </c>
      <c r="K5" s="49">
        <f t="shared" si="2"/>
        <v>10182.336292635018</v>
      </c>
      <c r="L5" s="49">
        <f t="shared" si="2"/>
        <v>10675.187717908089</v>
      </c>
      <c r="M5" s="49">
        <f t="shared" si="2"/>
        <v>10943.738406842094</v>
      </c>
      <c r="N5" s="49">
        <f t="shared" si="2"/>
        <v>11338.742275886507</v>
      </c>
      <c r="O5" s="49">
        <f t="shared" si="2"/>
        <v>11550.461664297076</v>
      </c>
      <c r="P5" s="49">
        <f t="shared" si="2"/>
        <v>11427.547145903125</v>
      </c>
      <c r="Q5" s="49">
        <f t="shared" si="2"/>
        <v>11814.874222647424</v>
      </c>
      <c r="R5" s="49">
        <f t="shared" si="2"/>
        <v>12065.99543561397</v>
      </c>
      <c r="S5" s="49">
        <f t="shared" si="2"/>
        <v>12021.953343512627</v>
      </c>
      <c r="T5" s="49">
        <f t="shared" si="2"/>
        <v>12209.909790687723</v>
      </c>
      <c r="U5" s="49">
        <f t="shared" si="2"/>
        <v>12414.247957176995</v>
      </c>
      <c r="V5" s="49">
        <f t="shared" si="2"/>
        <v>12641.80416737594</v>
      </c>
      <c r="W5" s="49">
        <f t="shared" si="2"/>
        <v>12627.657963398609</v>
      </c>
      <c r="X5" s="49">
        <f t="shared" ref="X5:Y5" si="3">X7*X13/1000000</f>
        <v>12656.152303464436</v>
      </c>
      <c r="Y5" s="49">
        <f t="shared" si="3"/>
        <v>12929.799067393238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618609.78698079509</v>
      </c>
      <c r="C7" s="35">
        <v>686907.21395070653</v>
      </c>
      <c r="D7" s="35">
        <v>751564.92339570553</v>
      </c>
      <c r="E7" s="35">
        <v>810379.49460934964</v>
      </c>
      <c r="F7" s="35">
        <v>846459.47308127023</v>
      </c>
      <c r="G7" s="35">
        <v>904060.717331419</v>
      </c>
      <c r="H7" s="35">
        <v>974389.48411825078</v>
      </c>
      <c r="I7" s="35">
        <v>1080309.0707012583</v>
      </c>
      <c r="J7" s="35">
        <v>1193345.1244535914</v>
      </c>
      <c r="K7" s="35">
        <v>1326748.5365231461</v>
      </c>
      <c r="L7" s="35">
        <v>1409661.9085283088</v>
      </c>
      <c r="M7" s="35">
        <v>1462616.5107547375</v>
      </c>
      <c r="N7" s="35">
        <v>1538120.4166661461</v>
      </c>
      <c r="O7" s="35">
        <v>1592680.1888048563</v>
      </c>
      <c r="P7" s="35">
        <v>1604616.2456860826</v>
      </c>
      <c r="Q7" s="35">
        <v>1700280.0610164308</v>
      </c>
      <c r="R7" s="35">
        <v>1778231.3518972835</v>
      </c>
      <c r="S7" s="35">
        <v>1825195.6286522581</v>
      </c>
      <c r="T7" s="35">
        <v>1897286.3419460889</v>
      </c>
      <c r="U7" s="35">
        <v>1966940.5917122299</v>
      </c>
      <c r="V7" s="35">
        <v>2037960.5421413388</v>
      </c>
      <c r="W7" s="35">
        <v>2066366.633332124</v>
      </c>
      <c r="X7" s="35">
        <v>2092568.6115184464</v>
      </c>
      <c r="Y7" s="35">
        <v>2181232.9011015706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141076.15453428985</v>
      </c>
      <c r="D8" s="52">
        <v>138691.48929546843</v>
      </c>
      <c r="E8" s="52">
        <v>134125.0464359459</v>
      </c>
      <c r="F8" s="52">
        <v>112689.16538179258</v>
      </c>
      <c r="G8" s="52">
        <v>135531.53882959031</v>
      </c>
      <c r="H8" s="52">
        <v>149602.95123135997</v>
      </c>
      <c r="I8" s="52">
        <v>186560.83596182009</v>
      </c>
      <c r="J8" s="52">
        <v>195067.94278332416</v>
      </c>
      <c r="K8" s="52">
        <v>274479.56660384452</v>
      </c>
      <c r="L8" s="52">
        <v>221604.86130063119</v>
      </c>
      <c r="M8" s="52">
        <v>187079.64866237459</v>
      </c>
      <c r="N8" s="52">
        <v>188193.07129320106</v>
      </c>
      <c r="O8" s="52">
        <v>190091.31096830056</v>
      </c>
      <c r="P8" s="52">
        <v>161539.00811258634</v>
      </c>
      <c r="Q8" s="52">
        <v>282224.6512921683</v>
      </c>
      <c r="R8" s="52">
        <v>273019.23366417689</v>
      </c>
      <c r="S8" s="52">
        <v>321443.84335881914</v>
      </c>
      <c r="T8" s="52">
        <v>293695.57459446206</v>
      </c>
      <c r="U8" s="52">
        <v>256733.89842851553</v>
      </c>
      <c r="V8" s="52">
        <v>259213.02172230999</v>
      </c>
      <c r="W8" s="52">
        <v>218497.40215908573</v>
      </c>
      <c r="X8" s="52">
        <v>187740.98629890871</v>
      </c>
      <c r="Y8" s="52">
        <v>370888.94087529252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72778.727564378409</v>
      </c>
      <c r="D9" s="36">
        <v>74033.779850469436</v>
      </c>
      <c r="E9" s="36">
        <v>75310.475222301786</v>
      </c>
      <c r="F9" s="36">
        <v>76609.186909871991</v>
      </c>
      <c r="G9" s="36">
        <v>77930.294579441543</v>
      </c>
      <c r="H9" s="36">
        <v>79274.184444528189</v>
      </c>
      <c r="I9" s="36">
        <v>80641.249378812499</v>
      </c>
      <c r="J9" s="36">
        <v>82031.889030990889</v>
      </c>
      <c r="K9" s="36">
        <v>141076.15453428985</v>
      </c>
      <c r="L9" s="36">
        <v>138691.48929546843</v>
      </c>
      <c r="M9" s="36">
        <v>134125.0464359459</v>
      </c>
      <c r="N9" s="36">
        <v>112689.16538179247</v>
      </c>
      <c r="O9" s="36">
        <v>135531.53882959043</v>
      </c>
      <c r="P9" s="36">
        <v>149602.95123135997</v>
      </c>
      <c r="Q9" s="36">
        <v>186560.83596182009</v>
      </c>
      <c r="R9" s="36">
        <v>195067.94278332428</v>
      </c>
      <c r="S9" s="36">
        <v>274479.56660384475</v>
      </c>
      <c r="T9" s="36">
        <v>221604.86130063119</v>
      </c>
      <c r="U9" s="36">
        <v>187079.64866237435</v>
      </c>
      <c r="V9" s="36">
        <v>188193.0712932013</v>
      </c>
      <c r="W9" s="36">
        <v>190091.31096830033</v>
      </c>
      <c r="X9" s="36">
        <v>161539.0081125861</v>
      </c>
      <c r="Y9" s="36">
        <v>282224.65129216854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36.661870372026179</v>
      </c>
      <c r="C11" s="54">
        <v>36.948480312806417</v>
      </c>
      <c r="D11" s="54">
        <v>37.148791687192471</v>
      </c>
      <c r="E11" s="54">
        <v>37.289652972793782</v>
      </c>
      <c r="F11" s="54">
        <v>37.427209930565979</v>
      </c>
      <c r="G11" s="54">
        <v>37.47880104899388</v>
      </c>
      <c r="H11" s="54">
        <v>37.550584400014202</v>
      </c>
      <c r="I11" s="54">
        <v>37.55510605725717</v>
      </c>
      <c r="J11" s="54">
        <v>37.414336214884315</v>
      </c>
      <c r="K11" s="54">
        <v>37.150782445647245</v>
      </c>
      <c r="L11" s="54">
        <v>36.984461961298393</v>
      </c>
      <c r="M11" s="54">
        <v>36.938133888090306</v>
      </c>
      <c r="N11" s="54">
        <v>36.796469364353868</v>
      </c>
      <c r="O11" s="54">
        <v>36.677948811879034</v>
      </c>
      <c r="P11" s="54">
        <v>36.651510787394955</v>
      </c>
      <c r="Q11" s="54">
        <v>36.569720460029515</v>
      </c>
      <c r="R11" s="54">
        <v>36.621214500078651</v>
      </c>
      <c r="S11" s="54">
        <v>37.108784245277327</v>
      </c>
      <c r="T11" s="54">
        <v>36.76682362053144</v>
      </c>
      <c r="U11" s="54">
        <v>36.606071406061744</v>
      </c>
      <c r="V11" s="54">
        <v>38.070162242519913</v>
      </c>
      <c r="W11" s="54">
        <v>39.932446024804534</v>
      </c>
      <c r="X11" s="54">
        <v>38.441413522765096</v>
      </c>
      <c r="Y11" s="54">
        <v>37.695897271745373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8879.1738357601571</v>
      </c>
      <c r="C13" s="35">
        <v>8717.9580751496233</v>
      </c>
      <c r="D13" s="35">
        <v>8556.505008872693</v>
      </c>
      <c r="E13" s="35">
        <v>8404.0411284514939</v>
      </c>
      <c r="F13" s="35">
        <v>8282.5644145913993</v>
      </c>
      <c r="G13" s="35">
        <v>8158.4378797304807</v>
      </c>
      <c r="H13" s="35">
        <v>8039.0766135643016</v>
      </c>
      <c r="I13" s="35">
        <v>7907.4178017032073</v>
      </c>
      <c r="J13" s="35">
        <v>7783.7396018410864</v>
      </c>
      <c r="K13" s="35">
        <v>7674.6542485878063</v>
      </c>
      <c r="L13" s="35">
        <v>7572.8709510587651</v>
      </c>
      <c r="M13" s="35">
        <v>7482.3019748320221</v>
      </c>
      <c r="N13" s="35">
        <v>7371.8170261747564</v>
      </c>
      <c r="O13" s="35">
        <v>7252.2165752337987</v>
      </c>
      <c r="P13" s="35">
        <v>7121.6698550980154</v>
      </c>
      <c r="Q13" s="35">
        <v>6948.781258767729</v>
      </c>
      <c r="R13" s="35">
        <v>6785.3912387385135</v>
      </c>
      <c r="S13" s="35">
        <v>6586.665645473714</v>
      </c>
      <c r="T13" s="35">
        <v>6435.4596988052663</v>
      </c>
      <c r="U13" s="35">
        <v>6311.4503861910443</v>
      </c>
      <c r="V13" s="35">
        <v>6203.1643429626283</v>
      </c>
      <c r="W13" s="35">
        <v>6111.0442647033324</v>
      </c>
      <c r="X13" s="35">
        <v>6048.1420937881012</v>
      </c>
      <c r="Y13" s="35">
        <v>5927.7480460080196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8094.2058209209908</v>
      </c>
      <c r="D14" s="36">
        <v>7929.1061433207342</v>
      </c>
      <c r="E14" s="36">
        <v>7816.499601180295</v>
      </c>
      <c r="F14" s="36">
        <v>7814.5826423636281</v>
      </c>
      <c r="G14" s="36">
        <v>7797.6294926297196</v>
      </c>
      <c r="H14" s="36">
        <v>7762.9336001540651</v>
      </c>
      <c r="I14" s="36">
        <v>7639.819616726063</v>
      </c>
      <c r="J14" s="36">
        <v>7559.4580463112316</v>
      </c>
      <c r="K14" s="36">
        <v>7416.0275213641507</v>
      </c>
      <c r="L14" s="36">
        <v>7186.4441769244477</v>
      </c>
      <c r="M14" s="36">
        <v>7039.4565647574209</v>
      </c>
      <c r="N14" s="36">
        <v>6778.2658312219155</v>
      </c>
      <c r="O14" s="36">
        <v>6673.3408608098562</v>
      </c>
      <c r="P14" s="36">
        <v>6428.4365153364834</v>
      </c>
      <c r="Q14" s="36">
        <v>6422.6076734939188</v>
      </c>
      <c r="R14" s="36">
        <v>6320.906844021215</v>
      </c>
      <c r="S14" s="36">
        <v>6195.5018552394768</v>
      </c>
      <c r="T14" s="36">
        <v>6062.4250627736237</v>
      </c>
      <c r="U14" s="36">
        <v>5925.5019952954017</v>
      </c>
      <c r="V14" s="36">
        <v>5799.0098839582479</v>
      </c>
      <c r="W14" s="36">
        <v>5741.0197851186649</v>
      </c>
      <c r="X14" s="36">
        <v>5683.0296862790829</v>
      </c>
      <c r="Y14" s="36">
        <v>5625.0395874394999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0.47734336076570888</v>
      </c>
      <c r="C16" s="44">
        <f>C7/RES_summary!C$6</f>
        <v>0.51858961861581021</v>
      </c>
      <c r="D16" s="44">
        <f>D7/RES_summary!D$6</f>
        <v>0.5535610999820324</v>
      </c>
      <c r="E16" s="44">
        <f>E7/RES_summary!E$6</f>
        <v>0.58281563358304733</v>
      </c>
      <c r="F16" s="44">
        <f>F7/RES_summary!F$6</f>
        <v>0.59878346916401881</v>
      </c>
      <c r="G16" s="44">
        <f>G7/RES_summary!G$6</f>
        <v>0.6191725953242041</v>
      </c>
      <c r="H16" s="44">
        <f>H7/RES_summary!H$6</f>
        <v>0.65342817719350832</v>
      </c>
      <c r="I16" s="44">
        <f>I7/RES_summary!I$6</f>
        <v>0.69869689608709629</v>
      </c>
      <c r="J16" s="44">
        <f>J7/RES_summary!J$6</f>
        <v>0.74099459811184321</v>
      </c>
      <c r="K16" s="44">
        <f>K7/RES_summary!K$6</f>
        <v>0.794642445856233</v>
      </c>
      <c r="L16" s="44">
        <f>L7/RES_summary!L$6</f>
        <v>0.82886135264297256</v>
      </c>
      <c r="M16" s="44">
        <f>M7/RES_summary!M$6</f>
        <v>0.86204160618400749</v>
      </c>
      <c r="N16" s="44">
        <f>N7/RES_summary!N$6</f>
        <v>0.89854924088823585</v>
      </c>
      <c r="O16" s="44">
        <f>O7/RES_summary!O$6</f>
        <v>0.92663196120330205</v>
      </c>
      <c r="P16" s="44">
        <f>P7/RES_summary!P$6</f>
        <v>0.92879032489161961</v>
      </c>
      <c r="Q16" s="44">
        <f>Q7/RES_summary!Q$6</f>
        <v>0.9770663192425828</v>
      </c>
      <c r="R16" s="44">
        <f>R7/RES_summary!R$6</f>
        <v>1.0109647270933904</v>
      </c>
      <c r="S16" s="44">
        <f>S7/RES_summary!S$6</f>
        <v>1.022003835968472</v>
      </c>
      <c r="T16" s="44">
        <f>T7/RES_summary!T$6</f>
        <v>1.0500897129133178</v>
      </c>
      <c r="U16" s="44">
        <f>U7/RES_summary!U$6</f>
        <v>1.0701031735269206</v>
      </c>
      <c r="V16" s="44">
        <f>V7/RES_summary!V$6</f>
        <v>1.0928533312784319</v>
      </c>
      <c r="W16" s="44">
        <f>W7/RES_summary!W$6</f>
        <v>1.0990674654140393</v>
      </c>
      <c r="X16" s="44">
        <f>X7/RES_summary!X$6</f>
        <v>1.1046903914453292</v>
      </c>
      <c r="Y16" s="44">
        <f>Y7/RES_summary!Y$6</f>
        <v>1.1097756167992068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4238.4146795847037</v>
      </c>
      <c r="C17" s="52">
        <f t="shared" si="4"/>
        <v>4521.0425533004664</v>
      </c>
      <c r="D17" s="52">
        <f t="shared" si="4"/>
        <v>4736.5483247133379</v>
      </c>
      <c r="E17" s="52">
        <f t="shared" si="4"/>
        <v>4898.0065549364454</v>
      </c>
      <c r="F17" s="52">
        <f t="shared" si="4"/>
        <v>4959.4626537434888</v>
      </c>
      <c r="G17" s="52">
        <f t="shared" si="4"/>
        <v>5051.4811557840185</v>
      </c>
      <c r="H17" s="52">
        <f t="shared" si="4"/>
        <v>5252.9591779202829</v>
      </c>
      <c r="I17" s="52">
        <f t="shared" si="4"/>
        <v>5524.8882741138814</v>
      </c>
      <c r="J17" s="52">
        <f t="shared" si="4"/>
        <v>5767.7089980734745</v>
      </c>
      <c r="K17" s="52">
        <f t="shared" si="4"/>
        <v>6098.606023198744</v>
      </c>
      <c r="L17" s="52">
        <f t="shared" si="4"/>
        <v>6276.8600598852418</v>
      </c>
      <c r="M17" s="52">
        <f t="shared" si="4"/>
        <v>6450.0556123379674</v>
      </c>
      <c r="N17" s="52">
        <f t="shared" si="4"/>
        <v>6623.9405928362994</v>
      </c>
      <c r="O17" s="52">
        <f t="shared" si="4"/>
        <v>6720.1356681799898</v>
      </c>
      <c r="P17" s="52">
        <f t="shared" si="4"/>
        <v>6614.5380584873392</v>
      </c>
      <c r="Q17" s="52">
        <f t="shared" si="4"/>
        <v>6789.4201277260263</v>
      </c>
      <c r="R17" s="52">
        <f t="shared" ref="R17:V17" si="5">R13*R16</f>
        <v>6859.7912018931629</v>
      </c>
      <c r="S17" s="52">
        <f t="shared" si="5"/>
        <v>6731.5975559158869</v>
      </c>
      <c r="T17" s="52">
        <f t="shared" si="5"/>
        <v>6757.8100275836487</v>
      </c>
      <c r="U17" s="52">
        <f t="shared" si="5"/>
        <v>6753.903087820745</v>
      </c>
      <c r="V17" s="52">
        <f t="shared" si="5"/>
        <v>6779.1488166742938</v>
      </c>
      <c r="W17" s="52">
        <f t="shared" ref="W17:Y17" si="6">W13*W16</f>
        <v>6716.4499310404935</v>
      </c>
      <c r="X17" s="52">
        <f t="shared" si="6"/>
        <v>6681.3244571037503</v>
      </c>
      <c r="Y17" s="52">
        <f t="shared" si="6"/>
        <v>6578.4702439888424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155.38820956582722</v>
      </c>
      <c r="C18" s="36">
        <f>C3*11630*1000/RES_summary!C$6</f>
        <v>167.04565177398234</v>
      </c>
      <c r="D18" s="36">
        <f>D3*11630*1000/RES_summary!D$6</f>
        <v>175.95704703109627</v>
      </c>
      <c r="E18" s="36">
        <f>E3*11630*1000/RES_summary!E$6</f>
        <v>182.64496469204926</v>
      </c>
      <c r="F18" s="36">
        <f>F3*11630*1000/RES_summary!F$6</f>
        <v>185.61884988445939</v>
      </c>
      <c r="G18" s="36">
        <f>G3*11630*1000/RES_summary!G$6</f>
        <v>189.32345724037091</v>
      </c>
      <c r="H18" s="36">
        <f>H3*11630*1000/RES_summary!H$6</f>
        <v>197.2516869603248</v>
      </c>
      <c r="I18" s="36">
        <f>I3*11630*1000/RES_summary!I$6</f>
        <v>207.48776508884336</v>
      </c>
      <c r="J18" s="36">
        <f>J3*11630*1000/RES_summary!J$6</f>
        <v>215.7950036435345</v>
      </c>
      <c r="K18" s="36">
        <f>K3*11630*1000/RES_summary!K$6</f>
        <v>226.56798558957044</v>
      </c>
      <c r="L18" s="36">
        <f>L3*11630*1000/RES_summary!L$6</f>
        <v>232.14629212121889</v>
      </c>
      <c r="M18" s="36">
        <f>M3*11630*1000/RES_summary!M$6</f>
        <v>238.25301779416819</v>
      </c>
      <c r="N18" s="36">
        <f>N3*11630*1000/RES_summary!N$6</f>
        <v>243.73762709560089</v>
      </c>
      <c r="O18" s="36">
        <f>O3*11630*1000/RES_summary!O$6</f>
        <v>246.48079204638819</v>
      </c>
      <c r="P18" s="36">
        <f>P3*11630*1000/RES_summary!P$6</f>
        <v>242.43281300428316</v>
      </c>
      <c r="Q18" s="36">
        <f>Q3*11630*1000/RES_summary!Q$6</f>
        <v>248.2871961566386</v>
      </c>
      <c r="R18" s="36">
        <f>R3*11630*1000/RES_summary!R$6</f>
        <v>251.21388503028183</v>
      </c>
      <c r="S18" s="36">
        <f>S3*11630*1000/RES_summary!S$6</f>
        <v>249.80140132851881</v>
      </c>
      <c r="T18" s="36">
        <f>T3*11630*1000/RES_summary!T$6</f>
        <v>248.46320934522674</v>
      </c>
      <c r="U18" s="36">
        <f>U3*11630*1000/RES_summary!U$6</f>
        <v>247.2338587023871</v>
      </c>
      <c r="V18" s="36">
        <f>V3*11630*1000/RES_summary!V$6</f>
        <v>258.08329531697728</v>
      </c>
      <c r="W18" s="36">
        <f>W3*11630*1000/RES_summary!W$6</f>
        <v>268.20427434957662</v>
      </c>
      <c r="X18" s="36">
        <f>X3*11630*1000/RES_summary!X$6</f>
        <v>256.83955633528927</v>
      </c>
      <c r="Y18" s="36">
        <f>Y3*11630*1000/RES_summary!Y$6</f>
        <v>247.98133852263709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371819</v>
      </c>
      <c r="C3" s="120">
        <v>357893</v>
      </c>
      <c r="D3" s="120">
        <v>344589</v>
      </c>
      <c r="E3" s="120">
        <v>327873</v>
      </c>
      <c r="F3" s="120">
        <v>317292</v>
      </c>
      <c r="G3" s="120">
        <v>312893</v>
      </c>
      <c r="H3" s="120">
        <v>310744</v>
      </c>
      <c r="I3" s="120">
        <v>316038</v>
      </c>
      <c r="J3" s="120">
        <v>320948</v>
      </c>
      <c r="K3" s="120">
        <v>333131</v>
      </c>
      <c r="L3" s="120">
        <v>335134</v>
      </c>
      <c r="M3" s="120">
        <v>350527</v>
      </c>
      <c r="N3" s="120">
        <v>370358</v>
      </c>
      <c r="O3" s="120">
        <v>391474</v>
      </c>
      <c r="P3" s="120">
        <v>400434</v>
      </c>
      <c r="Q3" s="120">
        <v>391872</v>
      </c>
      <c r="R3" s="120">
        <v>373502</v>
      </c>
      <c r="S3" s="120">
        <v>344660</v>
      </c>
      <c r="T3" s="120">
        <v>323269</v>
      </c>
      <c r="U3" s="120">
        <v>303283</v>
      </c>
      <c r="V3" s="120">
        <v>287208</v>
      </c>
      <c r="W3" s="120">
        <v>270955</v>
      </c>
      <c r="X3" s="120">
        <v>250838</v>
      </c>
      <c r="Y3" s="120">
        <v>234932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371819</v>
      </c>
      <c r="C5" s="52">
        <v>357893</v>
      </c>
      <c r="D5" s="52">
        <v>344589</v>
      </c>
      <c r="E5" s="52">
        <v>327873</v>
      </c>
      <c r="F5" s="52">
        <v>317292</v>
      </c>
      <c r="G5" s="52">
        <v>312893</v>
      </c>
      <c r="H5" s="52">
        <v>310744</v>
      </c>
      <c r="I5" s="52">
        <v>316038</v>
      </c>
      <c r="J5" s="52">
        <v>320948</v>
      </c>
      <c r="K5" s="52">
        <v>333131</v>
      </c>
      <c r="L5" s="52">
        <v>335134</v>
      </c>
      <c r="M5" s="52">
        <v>350527</v>
      </c>
      <c r="N5" s="52">
        <v>370358</v>
      </c>
      <c r="O5" s="52">
        <v>391474</v>
      </c>
      <c r="P5" s="52">
        <v>400434</v>
      </c>
      <c r="Q5" s="52">
        <v>391872</v>
      </c>
      <c r="R5" s="52">
        <v>373502</v>
      </c>
      <c r="S5" s="52">
        <v>344660</v>
      </c>
      <c r="T5" s="52">
        <v>323269</v>
      </c>
      <c r="U5" s="52">
        <v>303283</v>
      </c>
      <c r="V5" s="52">
        <v>287208</v>
      </c>
      <c r="W5" s="52">
        <v>270955</v>
      </c>
      <c r="X5" s="52">
        <v>250838</v>
      </c>
      <c r="Y5" s="52">
        <v>234932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2159</v>
      </c>
      <c r="C8" s="52">
        <v>2071</v>
      </c>
      <c r="D8" s="52">
        <v>2163</v>
      </c>
      <c r="E8" s="52">
        <v>2035</v>
      </c>
      <c r="F8" s="52">
        <v>1968</v>
      </c>
      <c r="G8" s="52">
        <v>2088</v>
      </c>
      <c r="H8" s="52">
        <v>2310</v>
      </c>
      <c r="I8" s="52">
        <v>2855</v>
      </c>
      <c r="J8" s="52">
        <v>3371</v>
      </c>
      <c r="K8" s="52">
        <v>3903</v>
      </c>
      <c r="L8" s="52">
        <v>4404</v>
      </c>
      <c r="M8" s="52">
        <v>4883</v>
      </c>
      <c r="N8" s="52">
        <v>5594</v>
      </c>
      <c r="O8" s="52">
        <v>6438</v>
      </c>
      <c r="P8" s="52">
        <v>7281</v>
      </c>
      <c r="Q8" s="52">
        <v>7657</v>
      </c>
      <c r="R8" s="52">
        <v>7403</v>
      </c>
      <c r="S8" s="52">
        <v>6630</v>
      </c>
      <c r="T8" s="52">
        <v>5639</v>
      </c>
      <c r="U8" s="52">
        <v>4554</v>
      </c>
      <c r="V8" s="52">
        <v>3546</v>
      </c>
      <c r="W8" s="52">
        <v>2638</v>
      </c>
      <c r="X8" s="52">
        <v>2541</v>
      </c>
      <c r="Y8" s="52">
        <v>2937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210922</v>
      </c>
      <c r="C10" s="52">
        <v>202276</v>
      </c>
      <c r="D10" s="52">
        <v>193686</v>
      </c>
      <c r="E10" s="52">
        <v>183263</v>
      </c>
      <c r="F10" s="52">
        <v>176457</v>
      </c>
      <c r="G10" s="52">
        <v>173250</v>
      </c>
      <c r="H10" s="52">
        <v>171462</v>
      </c>
      <c r="I10" s="52">
        <v>173943</v>
      </c>
      <c r="J10" s="52">
        <v>176408</v>
      </c>
      <c r="K10" s="52">
        <v>176730</v>
      </c>
      <c r="L10" s="52">
        <v>178201</v>
      </c>
      <c r="M10" s="52">
        <v>175905</v>
      </c>
      <c r="N10" s="52">
        <v>173061</v>
      </c>
      <c r="O10" s="52">
        <v>173567</v>
      </c>
      <c r="P10" s="52">
        <v>173108</v>
      </c>
      <c r="Q10" s="52">
        <v>168016</v>
      </c>
      <c r="R10" s="52">
        <v>160099</v>
      </c>
      <c r="S10" s="52">
        <v>148296</v>
      </c>
      <c r="T10" s="52">
        <v>139690</v>
      </c>
      <c r="U10" s="52">
        <v>131999</v>
      </c>
      <c r="V10" s="52">
        <v>126966</v>
      </c>
      <c r="W10" s="52">
        <v>121563</v>
      </c>
      <c r="X10" s="52">
        <v>115414</v>
      </c>
      <c r="Y10" s="52">
        <v>108398</v>
      </c>
      <c r="DA10" s="63" t="s">
        <v>1061</v>
      </c>
    </row>
    <row r="11" spans="1:105" ht="12" customHeight="1" x14ac:dyDescent="0.25">
      <c r="A11" s="97" t="s">
        <v>124</v>
      </c>
      <c r="B11" s="52">
        <v>10510</v>
      </c>
      <c r="C11" s="52">
        <v>10337</v>
      </c>
      <c r="D11" s="52">
        <v>10335</v>
      </c>
      <c r="E11" s="52">
        <v>10136</v>
      </c>
      <c r="F11" s="52">
        <v>9923</v>
      </c>
      <c r="G11" s="52">
        <v>9945</v>
      </c>
      <c r="H11" s="52">
        <v>9803</v>
      </c>
      <c r="I11" s="52">
        <v>9874</v>
      </c>
      <c r="J11" s="52">
        <v>9765</v>
      </c>
      <c r="K11" s="52">
        <v>10101</v>
      </c>
      <c r="L11" s="52">
        <v>10269</v>
      </c>
      <c r="M11" s="52">
        <v>11370</v>
      </c>
      <c r="N11" s="52">
        <v>12559</v>
      </c>
      <c r="O11" s="52">
        <v>14332</v>
      </c>
      <c r="P11" s="52">
        <v>15543</v>
      </c>
      <c r="Q11" s="52">
        <v>16322</v>
      </c>
      <c r="R11" s="52">
        <v>17088</v>
      </c>
      <c r="S11" s="52">
        <v>16867</v>
      </c>
      <c r="T11" s="52">
        <v>16777</v>
      </c>
      <c r="U11" s="52">
        <v>16066</v>
      </c>
      <c r="V11" s="52">
        <v>15354</v>
      </c>
      <c r="W11" s="52">
        <v>14321</v>
      </c>
      <c r="X11" s="52">
        <v>13049</v>
      </c>
      <c r="Y11" s="52">
        <v>12400</v>
      </c>
      <c r="DA11" s="63" t="s">
        <v>1062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1</v>
      </c>
      <c r="F12" s="52">
        <v>2</v>
      </c>
      <c r="G12" s="52">
        <v>4</v>
      </c>
      <c r="H12" s="52">
        <v>6</v>
      </c>
      <c r="I12" s="52">
        <v>12</v>
      </c>
      <c r="J12" s="52">
        <v>23</v>
      </c>
      <c r="K12" s="52">
        <v>44</v>
      </c>
      <c r="L12" s="52">
        <v>59</v>
      </c>
      <c r="M12" s="52">
        <v>77</v>
      </c>
      <c r="N12" s="52">
        <v>77</v>
      </c>
      <c r="O12" s="52">
        <v>111</v>
      </c>
      <c r="P12" s="52">
        <v>120</v>
      </c>
      <c r="Q12" s="52">
        <v>124</v>
      </c>
      <c r="R12" s="52">
        <v>148</v>
      </c>
      <c r="S12" s="52">
        <v>149</v>
      </c>
      <c r="T12" s="52">
        <v>153</v>
      </c>
      <c r="U12" s="52">
        <v>148</v>
      </c>
      <c r="V12" s="52">
        <v>144</v>
      </c>
      <c r="W12" s="52">
        <v>119</v>
      </c>
      <c r="X12" s="52">
        <v>107</v>
      </c>
      <c r="Y12" s="52">
        <v>103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149033</v>
      </c>
      <c r="C15" s="52">
        <v>143934</v>
      </c>
      <c r="D15" s="52">
        <v>138776</v>
      </c>
      <c r="E15" s="52">
        <v>132245</v>
      </c>
      <c r="F15" s="52">
        <v>128122</v>
      </c>
      <c r="G15" s="52">
        <v>125057</v>
      </c>
      <c r="H15" s="52">
        <v>123165</v>
      </c>
      <c r="I15" s="52">
        <v>117408</v>
      </c>
      <c r="J15" s="52">
        <v>104198</v>
      </c>
      <c r="K15" s="52">
        <v>88933</v>
      </c>
      <c r="L15" s="52">
        <v>70350</v>
      </c>
      <c r="M15" s="52">
        <v>72144</v>
      </c>
      <c r="N15" s="52">
        <v>82765</v>
      </c>
      <c r="O15" s="52">
        <v>80879</v>
      </c>
      <c r="P15" s="52">
        <v>76075</v>
      </c>
      <c r="Q15" s="52">
        <v>68943</v>
      </c>
      <c r="R15" s="52">
        <v>64038</v>
      </c>
      <c r="S15" s="52">
        <v>57561</v>
      </c>
      <c r="T15" s="52">
        <v>50135</v>
      </c>
      <c r="U15" s="52">
        <v>45151</v>
      </c>
      <c r="V15" s="52">
        <v>41619</v>
      </c>
      <c r="W15" s="52">
        <v>40427</v>
      </c>
      <c r="X15" s="52">
        <v>38532</v>
      </c>
      <c r="Y15" s="52">
        <v>39320</v>
      </c>
      <c r="DA15" s="63" t="s">
        <v>1064</v>
      </c>
    </row>
    <row r="16" spans="1:105" ht="12" customHeight="1" x14ac:dyDescent="0.25">
      <c r="A16" s="97" t="s">
        <v>121</v>
      </c>
      <c r="B16" s="52">
        <v>1353</v>
      </c>
      <c r="C16" s="52">
        <v>1345</v>
      </c>
      <c r="D16" s="52">
        <v>1791</v>
      </c>
      <c r="E16" s="52">
        <v>2228</v>
      </c>
      <c r="F16" s="52">
        <v>2788</v>
      </c>
      <c r="G16" s="52">
        <v>4637</v>
      </c>
      <c r="H16" s="52">
        <v>6308</v>
      </c>
      <c r="I16" s="52">
        <v>14801</v>
      </c>
      <c r="J16" s="52">
        <v>30554</v>
      </c>
      <c r="K16" s="52">
        <v>57323</v>
      </c>
      <c r="L16" s="52">
        <v>76255</v>
      </c>
      <c r="M16" s="52">
        <v>91031</v>
      </c>
      <c r="N16" s="52">
        <v>101896</v>
      </c>
      <c r="O16" s="52">
        <v>122585</v>
      </c>
      <c r="P16" s="52">
        <v>135588</v>
      </c>
      <c r="Q16" s="52">
        <v>138467</v>
      </c>
      <c r="R16" s="52">
        <v>132129</v>
      </c>
      <c r="S16" s="52">
        <v>121787</v>
      </c>
      <c r="T16" s="52">
        <v>116514</v>
      </c>
      <c r="U16" s="52">
        <v>109919</v>
      </c>
      <c r="V16" s="52">
        <v>103125</v>
      </c>
      <c r="W16" s="52">
        <v>94525</v>
      </c>
      <c r="X16" s="52">
        <v>83736</v>
      </c>
      <c r="Y16" s="52">
        <v>74711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5437</v>
      </c>
      <c r="C21" s="52">
        <v>5169</v>
      </c>
      <c r="D21" s="52">
        <v>4925</v>
      </c>
      <c r="E21" s="52">
        <v>4657</v>
      </c>
      <c r="F21" s="52">
        <v>4527</v>
      </c>
      <c r="G21" s="52">
        <v>4452</v>
      </c>
      <c r="H21" s="52">
        <v>4453</v>
      </c>
      <c r="I21" s="52">
        <v>4450</v>
      </c>
      <c r="J21" s="52">
        <v>4433</v>
      </c>
      <c r="K21" s="52">
        <v>4482</v>
      </c>
      <c r="L21" s="52">
        <v>4595</v>
      </c>
      <c r="M21" s="52">
        <v>5048</v>
      </c>
      <c r="N21" s="52">
        <v>5519</v>
      </c>
      <c r="O21" s="52">
        <v>5976</v>
      </c>
      <c r="P21" s="52">
        <v>6196</v>
      </c>
      <c r="Q21" s="52">
        <v>6238</v>
      </c>
      <c r="R21" s="52">
        <v>6346</v>
      </c>
      <c r="S21" s="52">
        <v>6127</v>
      </c>
      <c r="T21" s="52">
        <v>5789</v>
      </c>
      <c r="U21" s="52">
        <v>5367</v>
      </c>
      <c r="V21" s="52">
        <v>5017</v>
      </c>
      <c r="W21" s="52">
        <v>4860</v>
      </c>
      <c r="X21" s="52">
        <v>4556</v>
      </c>
      <c r="Y21" s="52">
        <v>4368</v>
      </c>
      <c r="DA21" s="63" t="s">
        <v>1067</v>
      </c>
    </row>
    <row r="22" spans="1:105" ht="12" customHeight="1" x14ac:dyDescent="0.25">
      <c r="A22" s="109" t="s">
        <v>120</v>
      </c>
      <c r="B22" s="36">
        <v>366382</v>
      </c>
      <c r="C22" s="36">
        <v>352724</v>
      </c>
      <c r="D22" s="36">
        <v>339664</v>
      </c>
      <c r="E22" s="36">
        <v>323216</v>
      </c>
      <c r="F22" s="36">
        <v>312765</v>
      </c>
      <c r="G22" s="36">
        <v>308441</v>
      </c>
      <c r="H22" s="36">
        <v>306291</v>
      </c>
      <c r="I22" s="36">
        <v>311588</v>
      </c>
      <c r="J22" s="36">
        <v>316515</v>
      </c>
      <c r="K22" s="36">
        <v>328649</v>
      </c>
      <c r="L22" s="36">
        <v>330539</v>
      </c>
      <c r="M22" s="36">
        <v>345479</v>
      </c>
      <c r="N22" s="36">
        <v>364839</v>
      </c>
      <c r="O22" s="36">
        <v>385498</v>
      </c>
      <c r="P22" s="36">
        <v>394238</v>
      </c>
      <c r="Q22" s="36">
        <v>385634</v>
      </c>
      <c r="R22" s="36">
        <v>367156</v>
      </c>
      <c r="S22" s="36">
        <v>338533</v>
      </c>
      <c r="T22" s="36">
        <v>317480</v>
      </c>
      <c r="U22" s="36">
        <v>297916</v>
      </c>
      <c r="V22" s="36">
        <v>282191</v>
      </c>
      <c r="W22" s="36">
        <v>266095</v>
      </c>
      <c r="X22" s="36">
        <v>246282</v>
      </c>
      <c r="Y22" s="36">
        <v>230564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30173</v>
      </c>
      <c r="C24" s="120">
        <v>29067</v>
      </c>
      <c r="D24" s="120">
        <v>27133</v>
      </c>
      <c r="E24" s="120">
        <v>25482</v>
      </c>
      <c r="F24" s="120">
        <v>24479</v>
      </c>
      <c r="G24" s="120">
        <v>24304</v>
      </c>
      <c r="H24" s="120">
        <v>23389</v>
      </c>
      <c r="I24" s="120">
        <v>21721</v>
      </c>
      <c r="J24" s="120">
        <v>20035</v>
      </c>
      <c r="K24" s="120">
        <v>19072</v>
      </c>
      <c r="L24" s="120">
        <v>19104</v>
      </c>
      <c r="M24" s="120">
        <v>19692</v>
      </c>
      <c r="N24" s="120">
        <v>21524</v>
      </c>
      <c r="O24" s="120">
        <v>24224</v>
      </c>
      <c r="P24" s="120">
        <v>26286</v>
      </c>
      <c r="Q24" s="120">
        <v>28203</v>
      </c>
      <c r="R24" s="120">
        <v>31492</v>
      </c>
      <c r="S24" s="120">
        <v>33587</v>
      </c>
      <c r="T24" s="120">
        <v>35111</v>
      </c>
      <c r="U24" s="120">
        <v>34819</v>
      </c>
      <c r="V24" s="120">
        <v>34549</v>
      </c>
      <c r="W24" s="120">
        <v>34538</v>
      </c>
      <c r="X24" s="120">
        <v>36025</v>
      </c>
      <c r="Y24" s="120">
        <v>39872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30173</v>
      </c>
      <c r="C26" s="52">
        <v>29067</v>
      </c>
      <c r="D26" s="52">
        <v>27133</v>
      </c>
      <c r="E26" s="52">
        <v>25482</v>
      </c>
      <c r="F26" s="52">
        <v>24479</v>
      </c>
      <c r="G26" s="52">
        <v>24304</v>
      </c>
      <c r="H26" s="52">
        <v>23389</v>
      </c>
      <c r="I26" s="52">
        <v>21721</v>
      </c>
      <c r="J26" s="52">
        <v>20035</v>
      </c>
      <c r="K26" s="52">
        <v>19072</v>
      </c>
      <c r="L26" s="52">
        <v>19104</v>
      </c>
      <c r="M26" s="52">
        <v>19692</v>
      </c>
      <c r="N26" s="52">
        <v>21524</v>
      </c>
      <c r="O26" s="52">
        <v>24224</v>
      </c>
      <c r="P26" s="52">
        <v>26286</v>
      </c>
      <c r="Q26" s="52">
        <v>28203</v>
      </c>
      <c r="R26" s="52">
        <v>31492</v>
      </c>
      <c r="S26" s="52">
        <v>33587</v>
      </c>
      <c r="T26" s="52">
        <v>35111</v>
      </c>
      <c r="U26" s="52">
        <v>34819</v>
      </c>
      <c r="V26" s="52">
        <v>34549</v>
      </c>
      <c r="W26" s="52">
        <v>34538</v>
      </c>
      <c r="X26" s="52">
        <v>36025</v>
      </c>
      <c r="Y26" s="52">
        <v>39872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175</v>
      </c>
      <c r="C29" s="52">
        <v>169</v>
      </c>
      <c r="D29" s="52">
        <v>173</v>
      </c>
      <c r="E29" s="52">
        <v>158</v>
      </c>
      <c r="F29" s="52">
        <v>145</v>
      </c>
      <c r="G29" s="52">
        <v>152</v>
      </c>
      <c r="H29" s="52">
        <v>164</v>
      </c>
      <c r="I29" s="52">
        <v>180</v>
      </c>
      <c r="J29" s="52">
        <v>185</v>
      </c>
      <c r="K29" s="52">
        <v>180</v>
      </c>
      <c r="L29" s="52">
        <v>191</v>
      </c>
      <c r="M29" s="52">
        <v>215</v>
      </c>
      <c r="N29" s="52">
        <v>271</v>
      </c>
      <c r="O29" s="52">
        <v>345</v>
      </c>
      <c r="P29" s="52">
        <v>451</v>
      </c>
      <c r="Q29" s="52">
        <v>544</v>
      </c>
      <c r="R29" s="52">
        <v>618</v>
      </c>
      <c r="S29" s="52">
        <v>689</v>
      </c>
      <c r="T29" s="52">
        <v>725</v>
      </c>
      <c r="U29" s="52">
        <v>706</v>
      </c>
      <c r="V29" s="52">
        <v>664</v>
      </c>
      <c r="W29" s="52">
        <v>583</v>
      </c>
      <c r="X29" s="52">
        <v>585</v>
      </c>
      <c r="Y29" s="52">
        <v>697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1971</v>
      </c>
      <c r="C31" s="52">
        <v>1929</v>
      </c>
      <c r="D31" s="52">
        <v>1844</v>
      </c>
      <c r="E31" s="52">
        <v>1770</v>
      </c>
      <c r="F31" s="52">
        <v>1710</v>
      </c>
      <c r="G31" s="52">
        <v>1717</v>
      </c>
      <c r="H31" s="52">
        <v>1638</v>
      </c>
      <c r="I31" s="52">
        <v>1515</v>
      </c>
      <c r="J31" s="52">
        <v>1368</v>
      </c>
      <c r="K31" s="52">
        <v>1266</v>
      </c>
      <c r="L31" s="52">
        <v>1292</v>
      </c>
      <c r="M31" s="52">
        <v>1324</v>
      </c>
      <c r="N31" s="52">
        <v>1408</v>
      </c>
      <c r="O31" s="52">
        <v>1640</v>
      </c>
      <c r="P31" s="52">
        <v>1831</v>
      </c>
      <c r="Q31" s="52">
        <v>2128</v>
      </c>
      <c r="R31" s="52">
        <v>2820</v>
      </c>
      <c r="S31" s="52">
        <v>3280</v>
      </c>
      <c r="T31" s="52">
        <v>3587</v>
      </c>
      <c r="U31" s="52">
        <v>3575</v>
      </c>
      <c r="V31" s="52">
        <v>3547</v>
      </c>
      <c r="W31" s="52">
        <v>3507</v>
      </c>
      <c r="X31" s="52">
        <v>3694</v>
      </c>
      <c r="Y31" s="52">
        <v>4346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3</v>
      </c>
      <c r="M32" s="52">
        <v>4</v>
      </c>
      <c r="N32" s="52">
        <v>5</v>
      </c>
      <c r="O32" s="52">
        <v>8</v>
      </c>
      <c r="P32" s="52">
        <v>9</v>
      </c>
      <c r="Q32" s="52">
        <v>10</v>
      </c>
      <c r="R32" s="52">
        <v>21</v>
      </c>
      <c r="S32" s="52">
        <v>21</v>
      </c>
      <c r="T32" s="52">
        <v>22</v>
      </c>
      <c r="U32" s="52">
        <v>20</v>
      </c>
      <c r="V32" s="52">
        <v>19</v>
      </c>
      <c r="W32" s="52">
        <v>17</v>
      </c>
      <c r="X32" s="52">
        <v>17</v>
      </c>
      <c r="Y32" s="52">
        <v>22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27948</v>
      </c>
      <c r="C35" s="52">
        <v>26887</v>
      </c>
      <c r="D35" s="52">
        <v>24988</v>
      </c>
      <c r="E35" s="52">
        <v>23345</v>
      </c>
      <c r="F35" s="52">
        <v>22308</v>
      </c>
      <c r="G35" s="52">
        <v>21777</v>
      </c>
      <c r="H35" s="52">
        <v>20688</v>
      </c>
      <c r="I35" s="52">
        <v>18526</v>
      </c>
      <c r="J35" s="52">
        <v>15856</v>
      </c>
      <c r="K35" s="52">
        <v>13100</v>
      </c>
      <c r="L35" s="52">
        <v>10222</v>
      </c>
      <c r="M35" s="52">
        <v>9227</v>
      </c>
      <c r="N35" s="52">
        <v>9554</v>
      </c>
      <c r="O35" s="52">
        <v>8843</v>
      </c>
      <c r="P35" s="52">
        <v>8849</v>
      </c>
      <c r="Q35" s="52">
        <v>8343</v>
      </c>
      <c r="R35" s="52">
        <v>8109</v>
      </c>
      <c r="S35" s="52">
        <v>8092</v>
      </c>
      <c r="T35" s="52">
        <v>8012</v>
      </c>
      <c r="U35" s="52">
        <v>8057</v>
      </c>
      <c r="V35" s="52">
        <v>8192</v>
      </c>
      <c r="W35" s="52">
        <v>8579</v>
      </c>
      <c r="X35" s="52">
        <v>9159</v>
      </c>
      <c r="Y35" s="52">
        <v>11485</v>
      </c>
      <c r="DA35" s="63" t="s">
        <v>1073</v>
      </c>
    </row>
    <row r="36" spans="1:105" ht="12" customHeight="1" x14ac:dyDescent="0.25">
      <c r="A36" s="97" t="s">
        <v>121</v>
      </c>
      <c r="B36" s="52">
        <v>254</v>
      </c>
      <c r="C36" s="52">
        <v>251</v>
      </c>
      <c r="D36" s="52">
        <v>301</v>
      </c>
      <c r="E36" s="52">
        <v>367</v>
      </c>
      <c r="F36" s="52">
        <v>461</v>
      </c>
      <c r="G36" s="52">
        <v>810</v>
      </c>
      <c r="H36" s="52">
        <v>1063</v>
      </c>
      <c r="I36" s="52">
        <v>1680</v>
      </c>
      <c r="J36" s="52">
        <v>2811</v>
      </c>
      <c r="K36" s="52">
        <v>4705</v>
      </c>
      <c r="L36" s="52">
        <v>7587</v>
      </c>
      <c r="M36" s="52">
        <v>9137</v>
      </c>
      <c r="N36" s="52">
        <v>10557</v>
      </c>
      <c r="O36" s="52">
        <v>13733</v>
      </c>
      <c r="P36" s="52">
        <v>15597</v>
      </c>
      <c r="Q36" s="52">
        <v>17722</v>
      </c>
      <c r="R36" s="52">
        <v>20542</v>
      </c>
      <c r="S36" s="52">
        <v>22194</v>
      </c>
      <c r="T36" s="52">
        <v>23490</v>
      </c>
      <c r="U36" s="52">
        <v>23167</v>
      </c>
      <c r="V36" s="52">
        <v>22791</v>
      </c>
      <c r="W36" s="52">
        <v>22435</v>
      </c>
      <c r="X36" s="52">
        <v>23155</v>
      </c>
      <c r="Y36" s="52">
        <v>24019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441</v>
      </c>
      <c r="C40" s="52">
        <v>419</v>
      </c>
      <c r="D40" s="52">
        <v>388</v>
      </c>
      <c r="E40" s="52">
        <v>363</v>
      </c>
      <c r="F40" s="52">
        <v>350</v>
      </c>
      <c r="G40" s="52">
        <v>345</v>
      </c>
      <c r="H40" s="52">
        <v>335</v>
      </c>
      <c r="I40" s="52">
        <v>304</v>
      </c>
      <c r="J40" s="52">
        <v>277</v>
      </c>
      <c r="K40" s="52">
        <v>259</v>
      </c>
      <c r="L40" s="52">
        <v>266</v>
      </c>
      <c r="M40" s="52">
        <v>288</v>
      </c>
      <c r="N40" s="52">
        <v>328</v>
      </c>
      <c r="O40" s="52">
        <v>379</v>
      </c>
      <c r="P40" s="52">
        <v>414</v>
      </c>
      <c r="Q40" s="52">
        <v>460</v>
      </c>
      <c r="R40" s="52">
        <v>556</v>
      </c>
      <c r="S40" s="52">
        <v>614</v>
      </c>
      <c r="T40" s="52">
        <v>637</v>
      </c>
      <c r="U40" s="52">
        <v>617</v>
      </c>
      <c r="V40" s="52">
        <v>595</v>
      </c>
      <c r="W40" s="52">
        <v>585</v>
      </c>
      <c r="X40" s="52">
        <v>620</v>
      </c>
      <c r="Y40" s="52">
        <v>734</v>
      </c>
      <c r="DA40" s="63" t="s">
        <v>1075</v>
      </c>
    </row>
    <row r="41" spans="1:105" ht="12" customHeight="1" x14ac:dyDescent="0.25">
      <c r="A41" s="109" t="s">
        <v>120</v>
      </c>
      <c r="B41" s="36">
        <v>29732</v>
      </c>
      <c r="C41" s="36">
        <v>28648</v>
      </c>
      <c r="D41" s="36">
        <v>26745</v>
      </c>
      <c r="E41" s="36">
        <v>25119</v>
      </c>
      <c r="F41" s="36">
        <v>24129</v>
      </c>
      <c r="G41" s="36">
        <v>23959</v>
      </c>
      <c r="H41" s="36">
        <v>23054</v>
      </c>
      <c r="I41" s="36">
        <v>21417</v>
      </c>
      <c r="J41" s="36">
        <v>19758</v>
      </c>
      <c r="K41" s="36">
        <v>18813</v>
      </c>
      <c r="L41" s="36">
        <v>18838</v>
      </c>
      <c r="M41" s="36">
        <v>19404</v>
      </c>
      <c r="N41" s="36">
        <v>21196</v>
      </c>
      <c r="O41" s="36">
        <v>23845</v>
      </c>
      <c r="P41" s="36">
        <v>25872</v>
      </c>
      <c r="Q41" s="36">
        <v>27743</v>
      </c>
      <c r="R41" s="36">
        <v>30936</v>
      </c>
      <c r="S41" s="36">
        <v>32973</v>
      </c>
      <c r="T41" s="36">
        <v>34474</v>
      </c>
      <c r="U41" s="36">
        <v>34202</v>
      </c>
      <c r="V41" s="36">
        <v>33954</v>
      </c>
      <c r="W41" s="36">
        <v>33953</v>
      </c>
      <c r="X41" s="36">
        <v>35405</v>
      </c>
      <c r="Y41" s="36">
        <v>39138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552939</v>
      </c>
      <c r="C43" s="120">
        <v>588210</v>
      </c>
      <c r="D43" s="120">
        <v>618900</v>
      </c>
      <c r="E43" s="120">
        <v>643378</v>
      </c>
      <c r="F43" s="120">
        <v>648395</v>
      </c>
      <c r="G43" s="120">
        <v>676912</v>
      </c>
      <c r="H43" s="120">
        <v>684348</v>
      </c>
      <c r="I43" s="120">
        <v>721889</v>
      </c>
      <c r="J43" s="120">
        <v>765633</v>
      </c>
      <c r="K43" s="120">
        <v>805632</v>
      </c>
      <c r="L43" s="120">
        <v>809662</v>
      </c>
      <c r="M43" s="120">
        <v>772866</v>
      </c>
      <c r="N43" s="120">
        <v>738679</v>
      </c>
      <c r="O43" s="120">
        <v>706569</v>
      </c>
      <c r="P43" s="120">
        <v>695644</v>
      </c>
      <c r="Q43" s="120">
        <v>713171</v>
      </c>
      <c r="R43" s="120">
        <v>743162</v>
      </c>
      <c r="S43" s="120">
        <v>779889</v>
      </c>
      <c r="T43" s="120">
        <v>805876</v>
      </c>
      <c r="U43" s="120">
        <v>839867</v>
      </c>
      <c r="V43" s="120">
        <v>867345</v>
      </c>
      <c r="W43" s="120">
        <v>864033</v>
      </c>
      <c r="X43" s="120">
        <v>860184</v>
      </c>
      <c r="Y43" s="120">
        <v>904180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552939</v>
      </c>
      <c r="C45" s="52">
        <v>588210</v>
      </c>
      <c r="D45" s="52">
        <v>618900</v>
      </c>
      <c r="E45" s="52">
        <v>643378</v>
      </c>
      <c r="F45" s="52">
        <v>648395</v>
      </c>
      <c r="G45" s="52">
        <v>676912</v>
      </c>
      <c r="H45" s="52">
        <v>684348</v>
      </c>
      <c r="I45" s="52">
        <v>721889</v>
      </c>
      <c r="J45" s="52">
        <v>765633</v>
      </c>
      <c r="K45" s="52">
        <v>805632</v>
      </c>
      <c r="L45" s="52">
        <v>809662</v>
      </c>
      <c r="M45" s="52">
        <v>772866</v>
      </c>
      <c r="N45" s="52">
        <v>738679</v>
      </c>
      <c r="O45" s="52">
        <v>706569</v>
      </c>
      <c r="P45" s="52">
        <v>695644</v>
      </c>
      <c r="Q45" s="52">
        <v>713171</v>
      </c>
      <c r="R45" s="52">
        <v>743162</v>
      </c>
      <c r="S45" s="52">
        <v>779889</v>
      </c>
      <c r="T45" s="52">
        <v>805876</v>
      </c>
      <c r="U45" s="52">
        <v>839867</v>
      </c>
      <c r="V45" s="52">
        <v>867345</v>
      </c>
      <c r="W45" s="52">
        <v>864033</v>
      </c>
      <c r="X45" s="52">
        <v>860184</v>
      </c>
      <c r="Y45" s="52">
        <v>904180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3210</v>
      </c>
      <c r="C48" s="52">
        <v>3100</v>
      </c>
      <c r="D48" s="52">
        <v>3536</v>
      </c>
      <c r="E48" s="52">
        <v>4020</v>
      </c>
      <c r="F48" s="52">
        <v>4591</v>
      </c>
      <c r="G48" s="52">
        <v>5599</v>
      </c>
      <c r="H48" s="52">
        <v>6455</v>
      </c>
      <c r="I48" s="52">
        <v>7901</v>
      </c>
      <c r="J48" s="52">
        <v>9137</v>
      </c>
      <c r="K48" s="52">
        <v>10297</v>
      </c>
      <c r="L48" s="52">
        <v>11080</v>
      </c>
      <c r="M48" s="52">
        <v>11265</v>
      </c>
      <c r="N48" s="52">
        <v>11111</v>
      </c>
      <c r="O48" s="52">
        <v>10417</v>
      </c>
      <c r="P48" s="52">
        <v>9910</v>
      </c>
      <c r="Q48" s="52">
        <v>9430</v>
      </c>
      <c r="R48" s="52">
        <v>9710</v>
      </c>
      <c r="S48" s="52">
        <v>10712</v>
      </c>
      <c r="T48" s="52">
        <v>11857</v>
      </c>
      <c r="U48" s="52">
        <v>12841</v>
      </c>
      <c r="V48" s="52">
        <v>14647</v>
      </c>
      <c r="W48" s="52">
        <v>15425</v>
      </c>
      <c r="X48" s="52">
        <v>17586</v>
      </c>
      <c r="Y48" s="52">
        <v>20201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481280</v>
      </c>
      <c r="C50" s="52">
        <v>514174</v>
      </c>
      <c r="D50" s="52">
        <v>542917</v>
      </c>
      <c r="E50" s="52">
        <v>566101</v>
      </c>
      <c r="F50" s="52">
        <v>570997</v>
      </c>
      <c r="G50" s="52">
        <v>598460</v>
      </c>
      <c r="H50" s="52">
        <v>604898</v>
      </c>
      <c r="I50" s="52">
        <v>639149</v>
      </c>
      <c r="J50" s="52">
        <v>678831</v>
      </c>
      <c r="K50" s="52">
        <v>717496</v>
      </c>
      <c r="L50" s="52">
        <v>729291</v>
      </c>
      <c r="M50" s="52">
        <v>713186</v>
      </c>
      <c r="N50" s="52">
        <v>705402</v>
      </c>
      <c r="O50" s="52">
        <v>689852</v>
      </c>
      <c r="P50" s="52">
        <v>685250</v>
      </c>
      <c r="Q50" s="52">
        <v>702054</v>
      </c>
      <c r="R50" s="52">
        <v>729732</v>
      </c>
      <c r="S50" s="52">
        <v>763872</v>
      </c>
      <c r="T50" s="52">
        <v>786652</v>
      </c>
      <c r="U50" s="52">
        <v>817127</v>
      </c>
      <c r="V50" s="52">
        <v>840172</v>
      </c>
      <c r="W50" s="52">
        <v>834242</v>
      </c>
      <c r="X50" s="52">
        <v>836671</v>
      </c>
      <c r="Y50" s="52">
        <v>873329</v>
      </c>
      <c r="DA50" s="63" t="s">
        <v>1079</v>
      </c>
    </row>
    <row r="51" spans="1:105" ht="12" customHeight="1" x14ac:dyDescent="0.25">
      <c r="A51" s="97" t="s">
        <v>137</v>
      </c>
      <c r="B51" s="52">
        <v>43</v>
      </c>
      <c r="C51" s="52">
        <v>48</v>
      </c>
      <c r="D51" s="52">
        <v>75</v>
      </c>
      <c r="E51" s="52">
        <v>103</v>
      </c>
      <c r="F51" s="52">
        <v>130</v>
      </c>
      <c r="G51" s="52">
        <v>230</v>
      </c>
      <c r="H51" s="52">
        <v>293</v>
      </c>
      <c r="I51" s="52">
        <v>699</v>
      </c>
      <c r="J51" s="52">
        <v>1580</v>
      </c>
      <c r="K51" s="52">
        <v>2912</v>
      </c>
      <c r="L51" s="52">
        <v>4015</v>
      </c>
      <c r="M51" s="52">
        <v>4619</v>
      </c>
      <c r="N51" s="52">
        <v>4879</v>
      </c>
      <c r="O51" s="52">
        <v>4958</v>
      </c>
      <c r="P51" s="52">
        <v>5048</v>
      </c>
      <c r="Q51" s="52">
        <v>5698</v>
      </c>
      <c r="R51" s="52">
        <v>6211</v>
      </c>
      <c r="S51" s="52">
        <v>6663</v>
      </c>
      <c r="T51" s="52">
        <v>6915</v>
      </c>
      <c r="U51" s="52">
        <v>7079</v>
      </c>
      <c r="V51" s="52">
        <v>7552</v>
      </c>
      <c r="W51" s="52">
        <v>7083</v>
      </c>
      <c r="X51" s="52">
        <v>6624</v>
      </c>
      <c r="Y51" s="52">
        <v>6896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70972</v>
      </c>
      <c r="C54" s="52">
        <v>73295</v>
      </c>
      <c r="D54" s="52">
        <v>74855</v>
      </c>
      <c r="E54" s="52">
        <v>75757</v>
      </c>
      <c r="F54" s="52">
        <v>75511</v>
      </c>
      <c r="G54" s="52">
        <v>75416</v>
      </c>
      <c r="H54" s="52">
        <v>75429</v>
      </c>
      <c r="I54" s="52">
        <v>72846</v>
      </c>
      <c r="J54" s="52">
        <v>64536</v>
      </c>
      <c r="K54" s="52">
        <v>53518</v>
      </c>
      <c r="L54" s="52">
        <v>41531</v>
      </c>
      <c r="M54" s="52">
        <v>22380</v>
      </c>
      <c r="N54" s="52">
        <v>2577</v>
      </c>
      <c r="O54" s="52">
        <v>1052</v>
      </c>
      <c r="P54" s="52">
        <v>287</v>
      </c>
      <c r="Q54" s="52">
        <v>287</v>
      </c>
      <c r="R54" s="52">
        <v>486</v>
      </c>
      <c r="S54" s="52">
        <v>1258</v>
      </c>
      <c r="T54" s="52">
        <v>2363</v>
      </c>
      <c r="U54" s="52">
        <v>4032</v>
      </c>
      <c r="V54" s="52">
        <v>5851</v>
      </c>
      <c r="W54" s="52">
        <v>6941</v>
      </c>
      <c r="X54" s="52">
        <v>5973</v>
      </c>
      <c r="Y54" s="52">
        <v>8770</v>
      </c>
      <c r="DA54" s="63" t="s">
        <v>1081</v>
      </c>
    </row>
    <row r="55" spans="1:105" ht="12" customHeight="1" x14ac:dyDescent="0.25">
      <c r="A55" s="97" t="s">
        <v>121</v>
      </c>
      <c r="B55" s="52">
        <v>644</v>
      </c>
      <c r="C55" s="52">
        <v>693</v>
      </c>
      <c r="D55" s="52">
        <v>1053</v>
      </c>
      <c r="E55" s="52">
        <v>1417</v>
      </c>
      <c r="F55" s="52">
        <v>1757</v>
      </c>
      <c r="G55" s="52">
        <v>2806</v>
      </c>
      <c r="H55" s="52">
        <v>3728</v>
      </c>
      <c r="I55" s="52">
        <v>9195</v>
      </c>
      <c r="J55" s="52">
        <v>20686</v>
      </c>
      <c r="K55" s="52">
        <v>31706</v>
      </c>
      <c r="L55" s="52">
        <v>34825</v>
      </c>
      <c r="M55" s="52">
        <v>32681</v>
      </c>
      <c r="N55" s="52">
        <v>25821</v>
      </c>
      <c r="O55" s="52">
        <v>10707</v>
      </c>
      <c r="P55" s="52">
        <v>5059</v>
      </c>
      <c r="Q55" s="52">
        <v>5132</v>
      </c>
      <c r="R55" s="52">
        <v>6733</v>
      </c>
      <c r="S55" s="52">
        <v>8096</v>
      </c>
      <c r="T55" s="52">
        <v>9946</v>
      </c>
      <c r="U55" s="52">
        <v>11629</v>
      </c>
      <c r="V55" s="52">
        <v>13770</v>
      </c>
      <c r="W55" s="52">
        <v>15767</v>
      </c>
      <c r="X55" s="52">
        <v>10916</v>
      </c>
      <c r="Y55" s="52">
        <v>15185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8085</v>
      </c>
      <c r="C59" s="52">
        <v>8428</v>
      </c>
      <c r="D59" s="52">
        <v>8747</v>
      </c>
      <c r="E59" s="52">
        <v>9046</v>
      </c>
      <c r="F59" s="52">
        <v>9173</v>
      </c>
      <c r="G59" s="52">
        <v>9569</v>
      </c>
      <c r="H59" s="52">
        <v>9749</v>
      </c>
      <c r="I59" s="52">
        <v>10101</v>
      </c>
      <c r="J59" s="52">
        <v>10458</v>
      </c>
      <c r="K59" s="52">
        <v>10690</v>
      </c>
      <c r="L59" s="52">
        <v>10946</v>
      </c>
      <c r="M59" s="52">
        <v>10716</v>
      </c>
      <c r="N59" s="52">
        <v>10472</v>
      </c>
      <c r="O59" s="52">
        <v>10239</v>
      </c>
      <c r="P59" s="52">
        <v>10308</v>
      </c>
      <c r="Q59" s="52">
        <v>11172</v>
      </c>
      <c r="R59" s="52">
        <v>13235</v>
      </c>
      <c r="S59" s="52">
        <v>14882</v>
      </c>
      <c r="T59" s="52">
        <v>15377</v>
      </c>
      <c r="U59" s="52">
        <v>15642</v>
      </c>
      <c r="V59" s="52">
        <v>15761</v>
      </c>
      <c r="W59" s="52">
        <v>15883</v>
      </c>
      <c r="X59" s="52">
        <v>15946</v>
      </c>
      <c r="Y59" s="52">
        <v>17688</v>
      </c>
      <c r="DA59" s="63" t="s">
        <v>1083</v>
      </c>
    </row>
    <row r="60" spans="1:105" ht="12" customHeight="1" x14ac:dyDescent="0.25">
      <c r="A60" s="109" t="s">
        <v>120</v>
      </c>
      <c r="B60" s="36">
        <v>544854</v>
      </c>
      <c r="C60" s="36">
        <v>579782</v>
      </c>
      <c r="D60" s="36">
        <v>610153</v>
      </c>
      <c r="E60" s="36">
        <v>634332</v>
      </c>
      <c r="F60" s="36">
        <v>639222</v>
      </c>
      <c r="G60" s="36">
        <v>667343</v>
      </c>
      <c r="H60" s="36">
        <v>674599</v>
      </c>
      <c r="I60" s="36">
        <v>711788</v>
      </c>
      <c r="J60" s="36">
        <v>755175</v>
      </c>
      <c r="K60" s="36">
        <v>794942</v>
      </c>
      <c r="L60" s="36">
        <v>798716</v>
      </c>
      <c r="M60" s="36">
        <v>762150</v>
      </c>
      <c r="N60" s="36">
        <v>728207</v>
      </c>
      <c r="O60" s="36">
        <v>696330</v>
      </c>
      <c r="P60" s="36">
        <v>685336</v>
      </c>
      <c r="Q60" s="36">
        <v>701999</v>
      </c>
      <c r="R60" s="36">
        <v>729927</v>
      </c>
      <c r="S60" s="36">
        <v>765007</v>
      </c>
      <c r="T60" s="36">
        <v>790499</v>
      </c>
      <c r="U60" s="36">
        <v>824225</v>
      </c>
      <c r="V60" s="36">
        <v>851584</v>
      </c>
      <c r="W60" s="36">
        <v>848150</v>
      </c>
      <c r="X60" s="36">
        <v>844238</v>
      </c>
      <c r="Y60" s="36">
        <v>886492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234133</v>
      </c>
      <c r="C62" s="120">
        <v>241493</v>
      </c>
      <c r="D62" s="120">
        <v>257247</v>
      </c>
      <c r="E62" s="120">
        <v>275698</v>
      </c>
      <c r="F62" s="120">
        <v>293401</v>
      </c>
      <c r="G62" s="120">
        <v>303506</v>
      </c>
      <c r="H62" s="120">
        <v>314229</v>
      </c>
      <c r="I62" s="120">
        <v>321082</v>
      </c>
      <c r="J62" s="120">
        <v>334002</v>
      </c>
      <c r="K62" s="120">
        <v>336938</v>
      </c>
      <c r="L62" s="120">
        <v>357981</v>
      </c>
      <c r="M62" s="120">
        <v>365492</v>
      </c>
      <c r="N62" s="120">
        <v>385320</v>
      </c>
      <c r="O62" s="120">
        <v>397427</v>
      </c>
      <c r="P62" s="120">
        <v>402839</v>
      </c>
      <c r="Q62" s="120">
        <v>401416</v>
      </c>
      <c r="R62" s="120">
        <v>402145</v>
      </c>
      <c r="S62" s="120">
        <v>410967</v>
      </c>
      <c r="T62" s="120">
        <v>418214</v>
      </c>
      <c r="U62" s="120">
        <v>424321</v>
      </c>
      <c r="V62" s="120">
        <v>423727</v>
      </c>
      <c r="W62" s="120">
        <v>433961</v>
      </c>
      <c r="X62" s="120">
        <v>437754</v>
      </c>
      <c r="Y62" s="120">
        <v>446496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234133</v>
      </c>
      <c r="C64" s="52">
        <v>241493</v>
      </c>
      <c r="D64" s="52">
        <v>257247</v>
      </c>
      <c r="E64" s="52">
        <v>275698</v>
      </c>
      <c r="F64" s="52">
        <v>293401</v>
      </c>
      <c r="G64" s="52">
        <v>303506</v>
      </c>
      <c r="H64" s="52">
        <v>314229</v>
      </c>
      <c r="I64" s="52">
        <v>321082</v>
      </c>
      <c r="J64" s="52">
        <v>334002</v>
      </c>
      <c r="K64" s="52">
        <v>336938</v>
      </c>
      <c r="L64" s="52">
        <v>357981</v>
      </c>
      <c r="M64" s="52">
        <v>365492</v>
      </c>
      <c r="N64" s="52">
        <v>385320</v>
      </c>
      <c r="O64" s="52">
        <v>397427</v>
      </c>
      <c r="P64" s="52">
        <v>402839</v>
      </c>
      <c r="Q64" s="52">
        <v>401416</v>
      </c>
      <c r="R64" s="52">
        <v>402145</v>
      </c>
      <c r="S64" s="52">
        <v>410967</v>
      </c>
      <c r="T64" s="52">
        <v>418214</v>
      </c>
      <c r="U64" s="52">
        <v>424321</v>
      </c>
      <c r="V64" s="52">
        <v>423727</v>
      </c>
      <c r="W64" s="52">
        <v>433961</v>
      </c>
      <c r="X64" s="52">
        <v>437754</v>
      </c>
      <c r="Y64" s="52">
        <v>446496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1359</v>
      </c>
      <c r="C67" s="52">
        <v>1310</v>
      </c>
      <c r="D67" s="52">
        <v>1500</v>
      </c>
      <c r="E67" s="52">
        <v>1703</v>
      </c>
      <c r="F67" s="52">
        <v>2087</v>
      </c>
      <c r="G67" s="52">
        <v>2661</v>
      </c>
      <c r="H67" s="52">
        <v>3180</v>
      </c>
      <c r="I67" s="52">
        <v>3700</v>
      </c>
      <c r="J67" s="52">
        <v>4130</v>
      </c>
      <c r="K67" s="52">
        <v>4379</v>
      </c>
      <c r="L67" s="52">
        <v>4648</v>
      </c>
      <c r="M67" s="52">
        <v>4772</v>
      </c>
      <c r="N67" s="52">
        <v>5266</v>
      </c>
      <c r="O67" s="52">
        <v>5735</v>
      </c>
      <c r="P67" s="52">
        <v>6359</v>
      </c>
      <c r="Q67" s="52">
        <v>6767</v>
      </c>
      <c r="R67" s="52">
        <v>6978</v>
      </c>
      <c r="S67" s="52">
        <v>7037</v>
      </c>
      <c r="T67" s="52">
        <v>7061</v>
      </c>
      <c r="U67" s="52">
        <v>6968</v>
      </c>
      <c r="V67" s="52">
        <v>7056</v>
      </c>
      <c r="W67" s="52">
        <v>6800</v>
      </c>
      <c r="X67" s="52">
        <v>7621</v>
      </c>
      <c r="Y67" s="52">
        <v>8925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228400</v>
      </c>
      <c r="C69" s="52">
        <v>235653</v>
      </c>
      <c r="D69" s="52">
        <v>251108</v>
      </c>
      <c r="E69" s="52">
        <v>269194</v>
      </c>
      <c r="F69" s="52">
        <v>286528</v>
      </c>
      <c r="G69" s="52">
        <v>296398</v>
      </c>
      <c r="H69" s="52">
        <v>306868</v>
      </c>
      <c r="I69" s="52">
        <v>313404</v>
      </c>
      <c r="J69" s="52">
        <v>326599</v>
      </c>
      <c r="K69" s="52">
        <v>334756</v>
      </c>
      <c r="L69" s="52">
        <v>349262</v>
      </c>
      <c r="M69" s="52">
        <v>355512</v>
      </c>
      <c r="N69" s="52">
        <v>373879</v>
      </c>
      <c r="O69" s="52">
        <v>385363</v>
      </c>
      <c r="P69" s="52">
        <v>390507</v>
      </c>
      <c r="Q69" s="52">
        <v>388379</v>
      </c>
      <c r="R69" s="52">
        <v>387868</v>
      </c>
      <c r="S69" s="52">
        <v>394088</v>
      </c>
      <c r="T69" s="52">
        <v>400351</v>
      </c>
      <c r="U69" s="52">
        <v>406152</v>
      </c>
      <c r="V69" s="52">
        <v>407788</v>
      </c>
      <c r="W69" s="52">
        <v>418470</v>
      </c>
      <c r="X69" s="52">
        <v>423988</v>
      </c>
      <c r="Y69" s="52">
        <v>434296</v>
      </c>
      <c r="DA69" s="63" t="s">
        <v>1087</v>
      </c>
    </row>
    <row r="70" spans="1:105" ht="12" customHeight="1" x14ac:dyDescent="0.25">
      <c r="A70" s="97" t="s">
        <v>133</v>
      </c>
      <c r="B70" s="52">
        <v>20</v>
      </c>
      <c r="C70" s="52">
        <v>22</v>
      </c>
      <c r="D70" s="52">
        <v>32</v>
      </c>
      <c r="E70" s="52">
        <v>49</v>
      </c>
      <c r="F70" s="52">
        <v>67</v>
      </c>
      <c r="G70" s="52">
        <v>112</v>
      </c>
      <c r="H70" s="52">
        <v>153</v>
      </c>
      <c r="I70" s="52">
        <v>335</v>
      </c>
      <c r="J70" s="52">
        <v>765</v>
      </c>
      <c r="K70" s="52">
        <v>1341</v>
      </c>
      <c r="L70" s="52">
        <v>2042</v>
      </c>
      <c r="M70" s="52">
        <v>2127</v>
      </c>
      <c r="N70" s="52">
        <v>2603</v>
      </c>
      <c r="O70" s="52">
        <v>2897</v>
      </c>
      <c r="P70" s="52">
        <v>2992</v>
      </c>
      <c r="Q70" s="52">
        <v>3131</v>
      </c>
      <c r="R70" s="52">
        <v>3225</v>
      </c>
      <c r="S70" s="52">
        <v>3382</v>
      </c>
      <c r="T70" s="52">
        <v>3565</v>
      </c>
      <c r="U70" s="52">
        <v>3634</v>
      </c>
      <c r="V70" s="52">
        <v>3398</v>
      </c>
      <c r="W70" s="52">
        <v>3518</v>
      </c>
      <c r="X70" s="52">
        <v>3653</v>
      </c>
      <c r="Y70" s="52">
        <v>3390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5662</v>
      </c>
      <c r="C73" s="52">
        <v>5764</v>
      </c>
      <c r="D73" s="52">
        <v>6020</v>
      </c>
      <c r="E73" s="52">
        <v>6329</v>
      </c>
      <c r="F73" s="52">
        <v>6639</v>
      </c>
      <c r="G73" s="52">
        <v>6737</v>
      </c>
      <c r="H73" s="52">
        <v>6864</v>
      </c>
      <c r="I73" s="52">
        <v>6594</v>
      </c>
      <c r="J73" s="52">
        <v>5855</v>
      </c>
      <c r="K73" s="52">
        <v>441</v>
      </c>
      <c r="L73" s="52">
        <v>558</v>
      </c>
      <c r="M73" s="52">
        <v>1194</v>
      </c>
      <c r="N73" s="52">
        <v>1887</v>
      </c>
      <c r="O73" s="52">
        <v>2024</v>
      </c>
      <c r="P73" s="52">
        <v>2054</v>
      </c>
      <c r="Q73" s="52">
        <v>1818</v>
      </c>
      <c r="R73" s="52">
        <v>1865</v>
      </c>
      <c r="S73" s="52">
        <v>2511</v>
      </c>
      <c r="T73" s="52">
        <v>3036</v>
      </c>
      <c r="U73" s="52">
        <v>3236</v>
      </c>
      <c r="V73" s="52">
        <v>2650</v>
      </c>
      <c r="W73" s="52">
        <v>2672</v>
      </c>
      <c r="X73" s="52">
        <v>2405</v>
      </c>
      <c r="Y73" s="52">
        <v>2453</v>
      </c>
      <c r="DA73" s="63" t="s">
        <v>1089</v>
      </c>
    </row>
    <row r="74" spans="1:105" ht="12" customHeight="1" x14ac:dyDescent="0.25">
      <c r="A74" s="97" t="s">
        <v>121</v>
      </c>
      <c r="B74" s="52">
        <v>51</v>
      </c>
      <c r="C74" s="52">
        <v>54</v>
      </c>
      <c r="D74" s="52">
        <v>87</v>
      </c>
      <c r="E74" s="52">
        <v>126</v>
      </c>
      <c r="F74" s="52">
        <v>167</v>
      </c>
      <c r="G74" s="52">
        <v>259</v>
      </c>
      <c r="H74" s="52">
        <v>344</v>
      </c>
      <c r="I74" s="52">
        <v>749</v>
      </c>
      <c r="J74" s="52">
        <v>783</v>
      </c>
      <c r="K74" s="52">
        <v>400</v>
      </c>
      <c r="L74" s="52">
        <v>6119</v>
      </c>
      <c r="M74" s="52">
        <v>6659</v>
      </c>
      <c r="N74" s="52">
        <v>6951</v>
      </c>
      <c r="O74" s="52">
        <v>7143</v>
      </c>
      <c r="P74" s="52">
        <v>7286</v>
      </c>
      <c r="Q74" s="52">
        <v>8088</v>
      </c>
      <c r="R74" s="52">
        <v>9187</v>
      </c>
      <c r="S74" s="52">
        <v>10986</v>
      </c>
      <c r="T74" s="52">
        <v>11262</v>
      </c>
      <c r="U74" s="52">
        <v>11299</v>
      </c>
      <c r="V74" s="52">
        <v>9891</v>
      </c>
      <c r="W74" s="52">
        <v>9301</v>
      </c>
      <c r="X74" s="52">
        <v>7708</v>
      </c>
      <c r="Y74" s="52">
        <v>6357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168574</v>
      </c>
      <c r="C78" s="52">
        <v>174498</v>
      </c>
      <c r="D78" s="52">
        <v>186999</v>
      </c>
      <c r="E78" s="52">
        <v>201501</v>
      </c>
      <c r="F78" s="52">
        <v>215507</v>
      </c>
      <c r="G78" s="52">
        <v>223931</v>
      </c>
      <c r="H78" s="52">
        <v>232835</v>
      </c>
      <c r="I78" s="52">
        <v>238829</v>
      </c>
      <c r="J78" s="52">
        <v>250101</v>
      </c>
      <c r="K78" s="52">
        <v>259645</v>
      </c>
      <c r="L78" s="52">
        <v>272407</v>
      </c>
      <c r="M78" s="52">
        <v>278745</v>
      </c>
      <c r="N78" s="52">
        <v>282403</v>
      </c>
      <c r="O78" s="52">
        <v>285831</v>
      </c>
      <c r="P78" s="52">
        <v>285754</v>
      </c>
      <c r="Q78" s="52">
        <v>287040</v>
      </c>
      <c r="R78" s="52">
        <v>290309</v>
      </c>
      <c r="S78" s="52">
        <v>297687</v>
      </c>
      <c r="T78" s="52">
        <v>302330</v>
      </c>
      <c r="U78" s="52">
        <v>304314</v>
      </c>
      <c r="V78" s="52">
        <v>302737</v>
      </c>
      <c r="W78" s="52">
        <v>304275</v>
      </c>
      <c r="X78" s="52">
        <v>311334</v>
      </c>
      <c r="Y78" s="52">
        <v>309726</v>
      </c>
      <c r="DA78" s="63" t="s">
        <v>1091</v>
      </c>
    </row>
    <row r="79" spans="1:105" ht="12" customHeight="1" x14ac:dyDescent="0.25">
      <c r="A79" s="109" t="s">
        <v>120</v>
      </c>
      <c r="B79" s="36">
        <v>65559</v>
      </c>
      <c r="C79" s="36">
        <v>66995</v>
      </c>
      <c r="D79" s="36">
        <v>70248</v>
      </c>
      <c r="E79" s="36">
        <v>74197</v>
      </c>
      <c r="F79" s="36">
        <v>77894</v>
      </c>
      <c r="G79" s="36">
        <v>79575</v>
      </c>
      <c r="H79" s="36">
        <v>81394</v>
      </c>
      <c r="I79" s="36">
        <v>82253</v>
      </c>
      <c r="J79" s="36">
        <v>83901</v>
      </c>
      <c r="K79" s="36">
        <v>77293</v>
      </c>
      <c r="L79" s="36">
        <v>85574</v>
      </c>
      <c r="M79" s="36">
        <v>86747</v>
      </c>
      <c r="N79" s="36">
        <v>102917</v>
      </c>
      <c r="O79" s="36">
        <v>111596</v>
      </c>
      <c r="P79" s="36">
        <v>117085</v>
      </c>
      <c r="Q79" s="36">
        <v>114376</v>
      </c>
      <c r="R79" s="36">
        <v>111836</v>
      </c>
      <c r="S79" s="36">
        <v>113280</v>
      </c>
      <c r="T79" s="36">
        <v>115884</v>
      </c>
      <c r="U79" s="36">
        <v>120007</v>
      </c>
      <c r="V79" s="36">
        <v>120990</v>
      </c>
      <c r="W79" s="36">
        <v>129686</v>
      </c>
      <c r="X79" s="36">
        <v>126420</v>
      </c>
      <c r="Y79" s="36">
        <v>136770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8229</v>
      </c>
      <c r="C81" s="120">
        <v>8023</v>
      </c>
      <c r="D81" s="120">
        <v>7831</v>
      </c>
      <c r="E81" s="120">
        <v>7571</v>
      </c>
      <c r="F81" s="120">
        <v>7571</v>
      </c>
      <c r="G81" s="120">
        <v>8298</v>
      </c>
      <c r="H81" s="120">
        <v>9430</v>
      </c>
      <c r="I81" s="120">
        <v>11585</v>
      </c>
      <c r="J81" s="120">
        <v>12775</v>
      </c>
      <c r="K81" s="120">
        <v>14740</v>
      </c>
      <c r="L81" s="120">
        <v>15894</v>
      </c>
      <c r="M81" s="120">
        <v>17372</v>
      </c>
      <c r="N81" s="120">
        <v>19802</v>
      </c>
      <c r="O81" s="120">
        <v>22063</v>
      </c>
      <c r="P81" s="120">
        <v>24221</v>
      </c>
      <c r="Q81" s="120">
        <v>25966</v>
      </c>
      <c r="R81" s="120">
        <v>25915</v>
      </c>
      <c r="S81" s="120">
        <v>24223</v>
      </c>
      <c r="T81" s="120">
        <v>22361</v>
      </c>
      <c r="U81" s="120">
        <v>20551</v>
      </c>
      <c r="V81" s="120">
        <v>19627</v>
      </c>
      <c r="W81" s="120">
        <v>20018</v>
      </c>
      <c r="X81" s="120">
        <v>20959</v>
      </c>
      <c r="Y81" s="120">
        <v>22741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8229</v>
      </c>
      <c r="C83" s="52">
        <v>8023</v>
      </c>
      <c r="D83" s="52">
        <v>7831</v>
      </c>
      <c r="E83" s="52">
        <v>7571</v>
      </c>
      <c r="F83" s="52">
        <v>7571</v>
      </c>
      <c r="G83" s="52">
        <v>8298</v>
      </c>
      <c r="H83" s="52">
        <v>9430</v>
      </c>
      <c r="I83" s="52">
        <v>11585</v>
      </c>
      <c r="J83" s="52">
        <v>12775</v>
      </c>
      <c r="K83" s="52">
        <v>14740</v>
      </c>
      <c r="L83" s="52">
        <v>15894</v>
      </c>
      <c r="M83" s="52">
        <v>17372</v>
      </c>
      <c r="N83" s="52">
        <v>19802</v>
      </c>
      <c r="O83" s="52">
        <v>22063</v>
      </c>
      <c r="P83" s="52">
        <v>24221</v>
      </c>
      <c r="Q83" s="52">
        <v>25966</v>
      </c>
      <c r="R83" s="52">
        <v>25915</v>
      </c>
      <c r="S83" s="52">
        <v>24223</v>
      </c>
      <c r="T83" s="52">
        <v>22361</v>
      </c>
      <c r="U83" s="52">
        <v>20551</v>
      </c>
      <c r="V83" s="52">
        <v>19627</v>
      </c>
      <c r="W83" s="52">
        <v>20018</v>
      </c>
      <c r="X83" s="52">
        <v>20959</v>
      </c>
      <c r="Y83" s="52">
        <v>22741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48</v>
      </c>
      <c r="C86" s="52">
        <v>46</v>
      </c>
      <c r="D86" s="52">
        <v>48</v>
      </c>
      <c r="E86" s="52">
        <v>46</v>
      </c>
      <c r="F86" s="52">
        <v>46</v>
      </c>
      <c r="G86" s="52">
        <v>58</v>
      </c>
      <c r="H86" s="52">
        <v>82</v>
      </c>
      <c r="I86" s="52">
        <v>134</v>
      </c>
      <c r="J86" s="52">
        <v>176</v>
      </c>
      <c r="K86" s="52">
        <v>221</v>
      </c>
      <c r="L86" s="52">
        <v>257</v>
      </c>
      <c r="M86" s="52">
        <v>289</v>
      </c>
      <c r="N86" s="52">
        <v>323</v>
      </c>
      <c r="O86" s="52">
        <v>369</v>
      </c>
      <c r="P86" s="52">
        <v>426</v>
      </c>
      <c r="Q86" s="52">
        <v>479</v>
      </c>
      <c r="R86" s="52">
        <v>524</v>
      </c>
      <c r="S86" s="52">
        <v>521</v>
      </c>
      <c r="T86" s="52">
        <v>472</v>
      </c>
      <c r="U86" s="52">
        <v>402</v>
      </c>
      <c r="V86" s="52">
        <v>322</v>
      </c>
      <c r="W86" s="52">
        <v>248</v>
      </c>
      <c r="X86" s="52">
        <v>246</v>
      </c>
      <c r="Y86" s="52">
        <v>339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6510</v>
      </c>
      <c r="C88" s="52">
        <v>6300</v>
      </c>
      <c r="D88" s="52">
        <v>6079</v>
      </c>
      <c r="E88" s="52">
        <v>5811</v>
      </c>
      <c r="F88" s="52">
        <v>5760</v>
      </c>
      <c r="G88" s="52">
        <v>6283</v>
      </c>
      <c r="H88" s="52">
        <v>7134</v>
      </c>
      <c r="I88" s="52">
        <v>8771</v>
      </c>
      <c r="J88" s="52">
        <v>9683</v>
      </c>
      <c r="K88" s="52">
        <v>11282</v>
      </c>
      <c r="L88" s="52">
        <v>12291</v>
      </c>
      <c r="M88" s="52">
        <v>13656</v>
      </c>
      <c r="N88" s="52">
        <v>15311</v>
      </c>
      <c r="O88" s="52">
        <v>16901</v>
      </c>
      <c r="P88" s="52">
        <v>18363</v>
      </c>
      <c r="Q88" s="52">
        <v>19620</v>
      </c>
      <c r="R88" s="52">
        <v>19582</v>
      </c>
      <c r="S88" s="52">
        <v>18372</v>
      </c>
      <c r="T88" s="52">
        <v>17047</v>
      </c>
      <c r="U88" s="52">
        <v>15840</v>
      </c>
      <c r="V88" s="52">
        <v>15879</v>
      </c>
      <c r="W88" s="52">
        <v>16309</v>
      </c>
      <c r="X88" s="52">
        <v>18313</v>
      </c>
      <c r="Y88" s="52">
        <v>20833</v>
      </c>
      <c r="DA88" s="63" t="s">
        <v>1095</v>
      </c>
    </row>
    <row r="89" spans="1:105" ht="12" customHeight="1" x14ac:dyDescent="0.25">
      <c r="A89" s="97" t="s">
        <v>131</v>
      </c>
      <c r="B89" s="52">
        <v>1</v>
      </c>
      <c r="C89" s="52">
        <v>1</v>
      </c>
      <c r="D89" s="52">
        <v>1</v>
      </c>
      <c r="E89" s="52">
        <v>1</v>
      </c>
      <c r="F89" s="52">
        <v>1</v>
      </c>
      <c r="G89" s="52">
        <v>1</v>
      </c>
      <c r="H89" s="52">
        <v>3</v>
      </c>
      <c r="I89" s="52">
        <v>11</v>
      </c>
      <c r="J89" s="52">
        <v>18</v>
      </c>
      <c r="K89" s="52">
        <v>46</v>
      </c>
      <c r="L89" s="52">
        <v>64</v>
      </c>
      <c r="M89" s="52">
        <v>77</v>
      </c>
      <c r="N89" s="52">
        <v>110</v>
      </c>
      <c r="O89" s="52">
        <v>119</v>
      </c>
      <c r="P89" s="52">
        <v>133</v>
      </c>
      <c r="Q89" s="52">
        <v>169</v>
      </c>
      <c r="R89" s="52">
        <v>172</v>
      </c>
      <c r="S89" s="52">
        <v>165</v>
      </c>
      <c r="T89" s="52">
        <v>155</v>
      </c>
      <c r="U89" s="52">
        <v>147</v>
      </c>
      <c r="V89" s="52">
        <v>138</v>
      </c>
      <c r="W89" s="52">
        <v>133</v>
      </c>
      <c r="X89" s="52">
        <v>146</v>
      </c>
      <c r="Y89" s="52">
        <v>169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112</v>
      </c>
      <c r="C92" s="52">
        <v>115</v>
      </c>
      <c r="D92" s="52">
        <v>121</v>
      </c>
      <c r="E92" s="52">
        <v>126</v>
      </c>
      <c r="F92" s="52">
        <v>130</v>
      </c>
      <c r="G92" s="52">
        <v>145</v>
      </c>
      <c r="H92" s="52">
        <v>160</v>
      </c>
      <c r="I92" s="52">
        <v>191</v>
      </c>
      <c r="J92" s="52">
        <v>204</v>
      </c>
      <c r="K92" s="52">
        <v>218</v>
      </c>
      <c r="L92" s="52">
        <v>228</v>
      </c>
      <c r="M92" s="52">
        <v>230</v>
      </c>
      <c r="N92" s="52">
        <v>272</v>
      </c>
      <c r="O92" s="52">
        <v>327</v>
      </c>
      <c r="P92" s="52">
        <v>393</v>
      </c>
      <c r="Q92" s="52">
        <v>473</v>
      </c>
      <c r="R92" s="52">
        <v>519</v>
      </c>
      <c r="S92" s="52">
        <v>503</v>
      </c>
      <c r="T92" s="52">
        <v>472</v>
      </c>
      <c r="U92" s="52">
        <v>422</v>
      </c>
      <c r="V92" s="52">
        <v>350</v>
      </c>
      <c r="W92" s="52">
        <v>343</v>
      </c>
      <c r="X92" s="52">
        <v>239</v>
      </c>
      <c r="Y92" s="52">
        <v>147</v>
      </c>
      <c r="DA92" s="63" t="s">
        <v>1097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1</v>
      </c>
      <c r="P93" s="52">
        <v>1</v>
      </c>
      <c r="Q93" s="52">
        <v>1</v>
      </c>
      <c r="R93" s="52">
        <v>2</v>
      </c>
      <c r="S93" s="52">
        <v>2</v>
      </c>
      <c r="T93" s="52">
        <v>2</v>
      </c>
      <c r="U93" s="52">
        <v>2</v>
      </c>
      <c r="V93" s="52">
        <v>1</v>
      </c>
      <c r="W93" s="52">
        <v>1</v>
      </c>
      <c r="X93" s="52">
        <v>1</v>
      </c>
      <c r="Y93" s="52">
        <v>0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1592</v>
      </c>
      <c r="C96" s="52">
        <v>1592</v>
      </c>
      <c r="D96" s="52">
        <v>1608</v>
      </c>
      <c r="E96" s="52">
        <v>1605</v>
      </c>
      <c r="F96" s="52">
        <v>1642</v>
      </c>
      <c r="G96" s="52">
        <v>1793</v>
      </c>
      <c r="H96" s="52">
        <v>2019</v>
      </c>
      <c r="I96" s="52">
        <v>2197</v>
      </c>
      <c r="J96" s="52">
        <v>2023</v>
      </c>
      <c r="K96" s="52">
        <v>1814</v>
      </c>
      <c r="L96" s="52">
        <v>1517</v>
      </c>
      <c r="M96" s="52">
        <v>1450</v>
      </c>
      <c r="N96" s="52">
        <v>1850</v>
      </c>
      <c r="O96" s="52">
        <v>1882</v>
      </c>
      <c r="P96" s="52">
        <v>1851</v>
      </c>
      <c r="Q96" s="52">
        <v>1672</v>
      </c>
      <c r="R96" s="52">
        <v>1587</v>
      </c>
      <c r="S96" s="52">
        <v>1424</v>
      </c>
      <c r="T96" s="52">
        <v>1219</v>
      </c>
      <c r="U96" s="52">
        <v>996</v>
      </c>
      <c r="V96" s="52">
        <v>666</v>
      </c>
      <c r="W96" s="52">
        <v>735</v>
      </c>
      <c r="X96" s="52">
        <v>598</v>
      </c>
      <c r="Y96" s="52">
        <v>524</v>
      </c>
      <c r="DA96" s="63" t="s">
        <v>1099</v>
      </c>
    </row>
    <row r="97" spans="1:105" ht="12" customHeight="1" x14ac:dyDescent="0.25">
      <c r="A97" s="97" t="s">
        <v>121</v>
      </c>
      <c r="B97" s="52">
        <v>14</v>
      </c>
      <c r="C97" s="52">
        <v>15</v>
      </c>
      <c r="D97" s="52">
        <v>22</v>
      </c>
      <c r="E97" s="52">
        <v>28</v>
      </c>
      <c r="F97" s="52">
        <v>38</v>
      </c>
      <c r="G97" s="52">
        <v>76</v>
      </c>
      <c r="H97" s="52">
        <v>114</v>
      </c>
      <c r="I97" s="52">
        <v>415</v>
      </c>
      <c r="J97" s="52">
        <v>847</v>
      </c>
      <c r="K97" s="52">
        <v>1380</v>
      </c>
      <c r="L97" s="52">
        <v>1794</v>
      </c>
      <c r="M97" s="52">
        <v>1959</v>
      </c>
      <c r="N97" s="52">
        <v>2259</v>
      </c>
      <c r="O97" s="52">
        <v>2833</v>
      </c>
      <c r="P97" s="52">
        <v>3480</v>
      </c>
      <c r="Q97" s="52">
        <v>4031</v>
      </c>
      <c r="R97" s="52">
        <v>4053</v>
      </c>
      <c r="S97" s="52">
        <v>3757</v>
      </c>
      <c r="T97" s="52">
        <v>3466</v>
      </c>
      <c r="U97" s="52">
        <v>3144</v>
      </c>
      <c r="V97" s="52">
        <v>2593</v>
      </c>
      <c r="W97" s="52">
        <v>2497</v>
      </c>
      <c r="X97" s="52">
        <v>1662</v>
      </c>
      <c r="Y97" s="52">
        <v>1068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1101</v>
      </c>
    </row>
    <row r="102" spans="1:105" ht="12" customHeight="1" x14ac:dyDescent="0.25">
      <c r="A102" s="97" t="s">
        <v>50</v>
      </c>
      <c r="B102" s="52">
        <v>120</v>
      </c>
      <c r="C102" s="52">
        <v>115</v>
      </c>
      <c r="D102" s="52">
        <v>112</v>
      </c>
      <c r="E102" s="52">
        <v>107</v>
      </c>
      <c r="F102" s="52">
        <v>108</v>
      </c>
      <c r="G102" s="52">
        <v>117</v>
      </c>
      <c r="H102" s="52">
        <v>133</v>
      </c>
      <c r="I102" s="52">
        <v>156</v>
      </c>
      <c r="J102" s="52">
        <v>165</v>
      </c>
      <c r="K102" s="52">
        <v>181</v>
      </c>
      <c r="L102" s="52">
        <v>202</v>
      </c>
      <c r="M102" s="52">
        <v>239</v>
      </c>
      <c r="N102" s="52">
        <v>284</v>
      </c>
      <c r="O102" s="52">
        <v>327</v>
      </c>
      <c r="P102" s="52">
        <v>368</v>
      </c>
      <c r="Q102" s="52">
        <v>417</v>
      </c>
      <c r="R102" s="52">
        <v>451</v>
      </c>
      <c r="S102" s="52">
        <v>432</v>
      </c>
      <c r="T102" s="52">
        <v>401</v>
      </c>
      <c r="U102" s="52">
        <v>361</v>
      </c>
      <c r="V102" s="52">
        <v>322</v>
      </c>
      <c r="W102" s="52">
        <v>340</v>
      </c>
      <c r="X102" s="52">
        <v>362</v>
      </c>
      <c r="Y102" s="52">
        <v>422</v>
      </c>
      <c r="DA102" s="63" t="s">
        <v>1102</v>
      </c>
    </row>
    <row r="103" spans="1:105" ht="12" customHeight="1" x14ac:dyDescent="0.25">
      <c r="A103" s="109" t="s">
        <v>120</v>
      </c>
      <c r="B103" s="36">
        <v>8109</v>
      </c>
      <c r="C103" s="36">
        <v>7908</v>
      </c>
      <c r="D103" s="36">
        <v>7719</v>
      </c>
      <c r="E103" s="36">
        <v>7464</v>
      </c>
      <c r="F103" s="36">
        <v>7463</v>
      </c>
      <c r="G103" s="36">
        <v>8181</v>
      </c>
      <c r="H103" s="36">
        <v>9297</v>
      </c>
      <c r="I103" s="36">
        <v>11429</v>
      </c>
      <c r="J103" s="36">
        <v>12610</v>
      </c>
      <c r="K103" s="36">
        <v>14559</v>
      </c>
      <c r="L103" s="36">
        <v>15692</v>
      </c>
      <c r="M103" s="36">
        <v>17133</v>
      </c>
      <c r="N103" s="36">
        <v>19518</v>
      </c>
      <c r="O103" s="36">
        <v>21736</v>
      </c>
      <c r="P103" s="36">
        <v>23853</v>
      </c>
      <c r="Q103" s="36">
        <v>25549</v>
      </c>
      <c r="R103" s="36">
        <v>25464</v>
      </c>
      <c r="S103" s="36">
        <v>23791</v>
      </c>
      <c r="T103" s="36">
        <v>21960</v>
      </c>
      <c r="U103" s="36">
        <v>20190</v>
      </c>
      <c r="V103" s="36">
        <v>19305</v>
      </c>
      <c r="W103" s="36">
        <v>19678</v>
      </c>
      <c r="X103" s="36">
        <v>20597</v>
      </c>
      <c r="Y103" s="36">
        <v>22319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0</v>
      </c>
      <c r="C124" s="120">
        <v>0</v>
      </c>
      <c r="D124" s="120">
        <v>0</v>
      </c>
      <c r="E124" s="120">
        <v>0</v>
      </c>
      <c r="F124" s="120">
        <v>0</v>
      </c>
      <c r="G124" s="120">
        <v>0</v>
      </c>
      <c r="H124" s="120">
        <v>0</v>
      </c>
      <c r="I124" s="120">
        <v>0</v>
      </c>
      <c r="J124" s="120">
        <v>0</v>
      </c>
      <c r="K124" s="120">
        <v>0</v>
      </c>
      <c r="L124" s="120">
        <v>0</v>
      </c>
      <c r="M124" s="120">
        <v>0</v>
      </c>
      <c r="N124" s="120">
        <v>0</v>
      </c>
      <c r="O124" s="120">
        <v>0</v>
      </c>
      <c r="P124" s="120">
        <v>0</v>
      </c>
      <c r="Q124" s="120">
        <v>0</v>
      </c>
      <c r="R124" s="120">
        <v>0</v>
      </c>
      <c r="S124" s="120">
        <v>0</v>
      </c>
      <c r="T124" s="120">
        <v>0</v>
      </c>
      <c r="U124" s="120">
        <v>0</v>
      </c>
      <c r="V124" s="120">
        <v>0</v>
      </c>
      <c r="W124" s="120">
        <v>0</v>
      </c>
      <c r="X124" s="120">
        <v>0</v>
      </c>
      <c r="Y124" s="120">
        <v>0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1114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1116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1118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897</v>
      </c>
      <c r="C143" s="120">
        <v>1052</v>
      </c>
      <c r="D143" s="120">
        <v>1876</v>
      </c>
      <c r="E143" s="120">
        <v>3290</v>
      </c>
      <c r="F143" s="120">
        <v>5281</v>
      </c>
      <c r="G143" s="120">
        <v>7961</v>
      </c>
      <c r="H143" s="120">
        <v>11068</v>
      </c>
      <c r="I143" s="120">
        <v>14483</v>
      </c>
      <c r="J143" s="120">
        <v>17236</v>
      </c>
      <c r="K143" s="120">
        <v>19696</v>
      </c>
      <c r="L143" s="120">
        <v>21822</v>
      </c>
      <c r="M143" s="120">
        <v>24740</v>
      </c>
      <c r="N143" s="120">
        <v>27975</v>
      </c>
      <c r="O143" s="120">
        <v>31369</v>
      </c>
      <c r="P143" s="120">
        <v>35685</v>
      </c>
      <c r="Q143" s="120">
        <v>39668</v>
      </c>
      <c r="R143" s="120">
        <v>43808</v>
      </c>
      <c r="S143" s="120">
        <v>48517</v>
      </c>
      <c r="T143" s="120">
        <v>51928</v>
      </c>
      <c r="U143" s="120">
        <v>58354</v>
      </c>
      <c r="V143" s="120">
        <v>68590</v>
      </c>
      <c r="W143" s="120">
        <v>88884</v>
      </c>
      <c r="X143" s="120">
        <v>118528</v>
      </c>
      <c r="Y143" s="120">
        <v>146608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897</v>
      </c>
      <c r="C145" s="52">
        <v>1052</v>
      </c>
      <c r="D145" s="52">
        <v>1876</v>
      </c>
      <c r="E145" s="52">
        <v>3290</v>
      </c>
      <c r="F145" s="52">
        <v>5281</v>
      </c>
      <c r="G145" s="52">
        <v>7961</v>
      </c>
      <c r="H145" s="52">
        <v>11068</v>
      </c>
      <c r="I145" s="52">
        <v>14483</v>
      </c>
      <c r="J145" s="52">
        <v>17236</v>
      </c>
      <c r="K145" s="52">
        <v>19696</v>
      </c>
      <c r="L145" s="52">
        <v>21822</v>
      </c>
      <c r="M145" s="52">
        <v>24740</v>
      </c>
      <c r="N145" s="52">
        <v>27975</v>
      </c>
      <c r="O145" s="52">
        <v>31369</v>
      </c>
      <c r="P145" s="52">
        <v>35685</v>
      </c>
      <c r="Q145" s="52">
        <v>39668</v>
      </c>
      <c r="R145" s="52">
        <v>43808</v>
      </c>
      <c r="S145" s="52">
        <v>48517</v>
      </c>
      <c r="T145" s="52">
        <v>51928</v>
      </c>
      <c r="U145" s="52">
        <v>58354</v>
      </c>
      <c r="V145" s="52">
        <v>68590</v>
      </c>
      <c r="W145" s="52">
        <v>88884</v>
      </c>
      <c r="X145" s="52">
        <v>118528</v>
      </c>
      <c r="Y145" s="52">
        <v>146608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52</v>
      </c>
      <c r="C147" s="52">
        <v>51</v>
      </c>
      <c r="D147" s="52">
        <v>75</v>
      </c>
      <c r="E147" s="52">
        <v>120</v>
      </c>
      <c r="F147" s="52">
        <v>210</v>
      </c>
      <c r="G147" s="52">
        <v>381</v>
      </c>
      <c r="H147" s="52">
        <v>627</v>
      </c>
      <c r="I147" s="52">
        <v>982</v>
      </c>
      <c r="J147" s="52">
        <v>1372</v>
      </c>
      <c r="K147" s="52">
        <v>1759</v>
      </c>
      <c r="L147" s="52">
        <v>2055</v>
      </c>
      <c r="M147" s="52">
        <v>2249</v>
      </c>
      <c r="N147" s="52">
        <v>2422</v>
      </c>
      <c r="O147" s="52">
        <v>2590</v>
      </c>
      <c r="P147" s="52">
        <v>2945</v>
      </c>
      <c r="Q147" s="52">
        <v>3251</v>
      </c>
      <c r="R147" s="52">
        <v>3727</v>
      </c>
      <c r="S147" s="52">
        <v>4158</v>
      </c>
      <c r="T147" s="52">
        <v>4578</v>
      </c>
      <c r="U147" s="52">
        <v>4894</v>
      </c>
      <c r="V147" s="52">
        <v>5886</v>
      </c>
      <c r="W147" s="52">
        <v>7295</v>
      </c>
      <c r="X147" s="52">
        <v>11067</v>
      </c>
      <c r="Y147" s="52">
        <v>17697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59</v>
      </c>
      <c r="C149" s="52">
        <v>71</v>
      </c>
      <c r="D149" s="52">
        <v>140</v>
      </c>
      <c r="E149" s="52">
        <v>250</v>
      </c>
      <c r="F149" s="52">
        <v>383</v>
      </c>
      <c r="G149" s="52">
        <v>571</v>
      </c>
      <c r="H149" s="52">
        <v>765</v>
      </c>
      <c r="I149" s="52">
        <v>977</v>
      </c>
      <c r="J149" s="52">
        <v>1127</v>
      </c>
      <c r="K149" s="52">
        <v>1248</v>
      </c>
      <c r="L149" s="52">
        <v>1431</v>
      </c>
      <c r="M149" s="52">
        <v>1626</v>
      </c>
      <c r="N149" s="52">
        <v>1803</v>
      </c>
      <c r="O149" s="52">
        <v>2087</v>
      </c>
      <c r="P149" s="52">
        <v>2499</v>
      </c>
      <c r="Q149" s="52">
        <v>3099</v>
      </c>
      <c r="R149" s="52">
        <v>4036</v>
      </c>
      <c r="S149" s="52">
        <v>4854</v>
      </c>
      <c r="T149" s="52">
        <v>5404</v>
      </c>
      <c r="U149" s="52">
        <v>5887</v>
      </c>
      <c r="V149" s="52">
        <v>6677</v>
      </c>
      <c r="W149" s="52">
        <v>8312</v>
      </c>
      <c r="X149" s="52">
        <v>11596</v>
      </c>
      <c r="Y149" s="52">
        <v>15771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1</v>
      </c>
      <c r="J150" s="52">
        <v>3</v>
      </c>
      <c r="K150" s="52">
        <v>5</v>
      </c>
      <c r="L150" s="52">
        <v>7</v>
      </c>
      <c r="M150" s="52">
        <v>9</v>
      </c>
      <c r="N150" s="52">
        <v>9</v>
      </c>
      <c r="O150" s="52">
        <v>12</v>
      </c>
      <c r="P150" s="52">
        <v>13</v>
      </c>
      <c r="Q150" s="52">
        <v>13</v>
      </c>
      <c r="R150" s="52">
        <v>29</v>
      </c>
      <c r="S150" s="52">
        <v>32</v>
      </c>
      <c r="T150" s="52">
        <v>34</v>
      </c>
      <c r="U150" s="52">
        <v>36</v>
      </c>
      <c r="V150" s="52">
        <v>44</v>
      </c>
      <c r="W150" s="52">
        <v>46</v>
      </c>
      <c r="X150" s="52">
        <v>80</v>
      </c>
      <c r="Y150" s="52">
        <v>123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830</v>
      </c>
      <c r="C153" s="52">
        <v>971</v>
      </c>
      <c r="D153" s="52">
        <v>1696</v>
      </c>
      <c r="E153" s="52">
        <v>2950</v>
      </c>
      <c r="F153" s="52">
        <v>4733</v>
      </c>
      <c r="G153" s="52">
        <v>6995</v>
      </c>
      <c r="H153" s="52">
        <v>9683</v>
      </c>
      <c r="I153" s="52">
        <v>11312</v>
      </c>
      <c r="J153" s="52">
        <v>10696</v>
      </c>
      <c r="K153" s="52">
        <v>10036</v>
      </c>
      <c r="L153" s="52">
        <v>8552</v>
      </c>
      <c r="M153" s="52">
        <v>9339</v>
      </c>
      <c r="N153" s="52">
        <v>11061</v>
      </c>
      <c r="O153" s="52">
        <v>11168</v>
      </c>
      <c r="P153" s="52">
        <v>11145</v>
      </c>
      <c r="Q153" s="52">
        <v>10134</v>
      </c>
      <c r="R153" s="52">
        <v>9907</v>
      </c>
      <c r="S153" s="52">
        <v>10345</v>
      </c>
      <c r="T153" s="52">
        <v>10696</v>
      </c>
      <c r="U153" s="52">
        <v>13944</v>
      </c>
      <c r="V153" s="52">
        <v>18556</v>
      </c>
      <c r="W153" s="52">
        <v>25015</v>
      </c>
      <c r="X153" s="52">
        <v>31571</v>
      </c>
      <c r="Y153" s="52">
        <v>42621</v>
      </c>
      <c r="DA153" s="63" t="s">
        <v>1124</v>
      </c>
    </row>
    <row r="154" spans="1:105" ht="12" customHeight="1" x14ac:dyDescent="0.25">
      <c r="A154" s="97" t="s">
        <v>121</v>
      </c>
      <c r="B154" s="52">
        <v>8</v>
      </c>
      <c r="C154" s="52">
        <v>10</v>
      </c>
      <c r="D154" s="52">
        <v>40</v>
      </c>
      <c r="E154" s="52">
        <v>90</v>
      </c>
      <c r="F154" s="52">
        <v>165</v>
      </c>
      <c r="G154" s="52">
        <v>395</v>
      </c>
      <c r="H154" s="52">
        <v>620</v>
      </c>
      <c r="I154" s="52">
        <v>2193</v>
      </c>
      <c r="J154" s="52">
        <v>5410</v>
      </c>
      <c r="K154" s="52">
        <v>8407</v>
      </c>
      <c r="L154" s="52">
        <v>11832</v>
      </c>
      <c r="M154" s="52">
        <v>13766</v>
      </c>
      <c r="N154" s="52">
        <v>15102</v>
      </c>
      <c r="O154" s="52">
        <v>18102</v>
      </c>
      <c r="P154" s="52">
        <v>22028</v>
      </c>
      <c r="Q154" s="52">
        <v>26422</v>
      </c>
      <c r="R154" s="52">
        <v>29836</v>
      </c>
      <c r="S154" s="52">
        <v>33286</v>
      </c>
      <c r="T154" s="52">
        <v>35794</v>
      </c>
      <c r="U154" s="52">
        <v>38487</v>
      </c>
      <c r="V154" s="52">
        <v>43313</v>
      </c>
      <c r="W154" s="52">
        <v>55511</v>
      </c>
      <c r="X154" s="52">
        <v>75281</v>
      </c>
      <c r="Y154" s="52">
        <v>88093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13</v>
      </c>
      <c r="C158" s="52">
        <v>15</v>
      </c>
      <c r="D158" s="52">
        <v>27</v>
      </c>
      <c r="E158" s="52">
        <v>47</v>
      </c>
      <c r="F158" s="52">
        <v>77</v>
      </c>
      <c r="G158" s="52">
        <v>115</v>
      </c>
      <c r="H158" s="52">
        <v>157</v>
      </c>
      <c r="I158" s="52">
        <v>200</v>
      </c>
      <c r="J158" s="52">
        <v>230</v>
      </c>
      <c r="K158" s="52">
        <v>254</v>
      </c>
      <c r="L158" s="52">
        <v>286</v>
      </c>
      <c r="M158" s="52">
        <v>351</v>
      </c>
      <c r="N158" s="52">
        <v>414</v>
      </c>
      <c r="O158" s="52">
        <v>480</v>
      </c>
      <c r="P158" s="52">
        <v>560</v>
      </c>
      <c r="Q158" s="52">
        <v>645</v>
      </c>
      <c r="R158" s="52">
        <v>776</v>
      </c>
      <c r="S158" s="52">
        <v>903</v>
      </c>
      <c r="T158" s="52">
        <v>957</v>
      </c>
      <c r="U158" s="52">
        <v>1030</v>
      </c>
      <c r="V158" s="52">
        <v>1156</v>
      </c>
      <c r="W158" s="52">
        <v>1564</v>
      </c>
      <c r="X158" s="52">
        <v>2156</v>
      </c>
      <c r="Y158" s="52">
        <v>2885</v>
      </c>
      <c r="DA158" s="63" t="s">
        <v>1126</v>
      </c>
    </row>
    <row r="159" spans="1:105" ht="12" customHeight="1" x14ac:dyDescent="0.25">
      <c r="A159" s="109" t="s">
        <v>120</v>
      </c>
      <c r="B159" s="36">
        <v>884</v>
      </c>
      <c r="C159" s="36">
        <v>1037</v>
      </c>
      <c r="D159" s="36">
        <v>1849</v>
      </c>
      <c r="E159" s="36">
        <v>3243</v>
      </c>
      <c r="F159" s="36">
        <v>5204</v>
      </c>
      <c r="G159" s="36">
        <v>7846</v>
      </c>
      <c r="H159" s="36">
        <v>10911</v>
      </c>
      <c r="I159" s="36">
        <v>14283</v>
      </c>
      <c r="J159" s="36">
        <v>17006</v>
      </c>
      <c r="K159" s="36">
        <v>19442</v>
      </c>
      <c r="L159" s="36">
        <v>21536</v>
      </c>
      <c r="M159" s="36">
        <v>24389</v>
      </c>
      <c r="N159" s="36">
        <v>27561</v>
      </c>
      <c r="O159" s="36">
        <v>30889</v>
      </c>
      <c r="P159" s="36">
        <v>35125</v>
      </c>
      <c r="Q159" s="36">
        <v>39023</v>
      </c>
      <c r="R159" s="36">
        <v>43032</v>
      </c>
      <c r="S159" s="36">
        <v>47614</v>
      </c>
      <c r="T159" s="36">
        <v>50971</v>
      </c>
      <c r="U159" s="36">
        <v>57324</v>
      </c>
      <c r="V159" s="36">
        <v>67434</v>
      </c>
      <c r="W159" s="36">
        <v>87320</v>
      </c>
      <c r="X159" s="36">
        <v>116372</v>
      </c>
      <c r="Y159" s="36">
        <v>143723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97753</v>
      </c>
      <c r="C161" s="120">
        <v>98830</v>
      </c>
      <c r="D161" s="120">
        <v>100115</v>
      </c>
      <c r="E161" s="120">
        <v>107164</v>
      </c>
      <c r="F161" s="120">
        <v>117213</v>
      </c>
      <c r="G161" s="120">
        <v>126237</v>
      </c>
      <c r="H161" s="120">
        <v>137988</v>
      </c>
      <c r="I161" s="120">
        <v>139379</v>
      </c>
      <c r="J161" s="120">
        <v>139835</v>
      </c>
      <c r="K161" s="120">
        <v>140408</v>
      </c>
      <c r="L161" s="120">
        <v>141124</v>
      </c>
      <c r="M161" s="120">
        <v>146000</v>
      </c>
      <c r="N161" s="120">
        <v>148124</v>
      </c>
      <c r="O161" s="120">
        <v>145658</v>
      </c>
      <c r="P161" s="120">
        <v>142532</v>
      </c>
      <c r="Q161" s="120">
        <v>139893</v>
      </c>
      <c r="R161" s="120">
        <v>138921</v>
      </c>
      <c r="S161" s="120">
        <v>144056</v>
      </c>
      <c r="T161" s="120">
        <v>150026</v>
      </c>
      <c r="U161" s="120">
        <v>156890</v>
      </c>
      <c r="V161" s="120">
        <v>163761</v>
      </c>
      <c r="W161" s="120">
        <v>167720</v>
      </c>
      <c r="X161" s="120">
        <v>169970</v>
      </c>
      <c r="Y161" s="120">
        <v>170643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97753</v>
      </c>
      <c r="C163" s="52">
        <v>98830</v>
      </c>
      <c r="D163" s="52">
        <v>100115</v>
      </c>
      <c r="E163" s="52">
        <v>107164</v>
      </c>
      <c r="F163" s="52">
        <v>117213</v>
      </c>
      <c r="G163" s="52">
        <v>126237</v>
      </c>
      <c r="H163" s="52">
        <v>137988</v>
      </c>
      <c r="I163" s="52">
        <v>139379</v>
      </c>
      <c r="J163" s="52">
        <v>139835</v>
      </c>
      <c r="K163" s="52">
        <v>140408</v>
      </c>
      <c r="L163" s="52">
        <v>141124</v>
      </c>
      <c r="M163" s="52">
        <v>146000</v>
      </c>
      <c r="N163" s="52">
        <v>148124</v>
      </c>
      <c r="O163" s="52">
        <v>145658</v>
      </c>
      <c r="P163" s="52">
        <v>142532</v>
      </c>
      <c r="Q163" s="52">
        <v>139893</v>
      </c>
      <c r="R163" s="52">
        <v>138921</v>
      </c>
      <c r="S163" s="52">
        <v>144056</v>
      </c>
      <c r="T163" s="52">
        <v>150026</v>
      </c>
      <c r="U163" s="52">
        <v>156890</v>
      </c>
      <c r="V163" s="52">
        <v>163761</v>
      </c>
      <c r="W163" s="52">
        <v>167720</v>
      </c>
      <c r="X163" s="52">
        <v>169970</v>
      </c>
      <c r="Y163" s="52">
        <v>170643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2838</v>
      </c>
      <c r="C165" s="52">
        <v>2724</v>
      </c>
      <c r="D165" s="52">
        <v>2956</v>
      </c>
      <c r="E165" s="52">
        <v>3068</v>
      </c>
      <c r="F165" s="52">
        <v>3529</v>
      </c>
      <c r="G165" s="52">
        <v>4430</v>
      </c>
      <c r="H165" s="52">
        <v>5612</v>
      </c>
      <c r="I165" s="52">
        <v>6724</v>
      </c>
      <c r="J165" s="52">
        <v>7477</v>
      </c>
      <c r="K165" s="52">
        <v>7827</v>
      </c>
      <c r="L165" s="52">
        <v>8016</v>
      </c>
      <c r="M165" s="52">
        <v>8105</v>
      </c>
      <c r="N165" s="52">
        <v>8234</v>
      </c>
      <c r="O165" s="52">
        <v>8102</v>
      </c>
      <c r="P165" s="52">
        <v>7861</v>
      </c>
      <c r="Q165" s="52">
        <v>7481</v>
      </c>
      <c r="R165" s="52">
        <v>7267</v>
      </c>
      <c r="S165" s="52">
        <v>7336</v>
      </c>
      <c r="T165" s="52">
        <v>7819</v>
      </c>
      <c r="U165" s="52">
        <v>8428</v>
      </c>
      <c r="V165" s="52">
        <v>9982</v>
      </c>
      <c r="W165" s="52">
        <v>11110</v>
      </c>
      <c r="X165" s="52">
        <v>13389</v>
      </c>
      <c r="Y165" s="52">
        <v>15842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6385</v>
      </c>
      <c r="C167" s="52">
        <v>6597</v>
      </c>
      <c r="D167" s="52">
        <v>6929</v>
      </c>
      <c r="E167" s="52">
        <v>7641</v>
      </c>
      <c r="F167" s="52">
        <v>8340</v>
      </c>
      <c r="G167" s="52">
        <v>9042</v>
      </c>
      <c r="H167" s="52">
        <v>9685</v>
      </c>
      <c r="I167" s="52">
        <v>9683</v>
      </c>
      <c r="J167" s="52">
        <v>9457</v>
      </c>
      <c r="K167" s="52">
        <v>9176</v>
      </c>
      <c r="L167" s="52">
        <v>9363</v>
      </c>
      <c r="M167" s="52">
        <v>9603</v>
      </c>
      <c r="N167" s="52">
        <v>9545</v>
      </c>
      <c r="O167" s="52">
        <v>9593</v>
      </c>
      <c r="P167" s="52">
        <v>9675</v>
      </c>
      <c r="Q167" s="52">
        <v>10200</v>
      </c>
      <c r="R167" s="52">
        <v>11727</v>
      </c>
      <c r="S167" s="52">
        <v>13593</v>
      </c>
      <c r="T167" s="52">
        <v>15088</v>
      </c>
      <c r="U167" s="52">
        <v>15689</v>
      </c>
      <c r="V167" s="52">
        <v>16255</v>
      </c>
      <c r="W167" s="52">
        <v>16362</v>
      </c>
      <c r="X167" s="52">
        <v>16711</v>
      </c>
      <c r="Y167" s="52">
        <v>17406</v>
      </c>
      <c r="DA167" s="63" t="s">
        <v>1130</v>
      </c>
    </row>
    <row r="168" spans="1:105" ht="12" customHeight="1" x14ac:dyDescent="0.25">
      <c r="A168" s="97" t="s">
        <v>123</v>
      </c>
      <c r="B168" s="52">
        <v>1</v>
      </c>
      <c r="C168" s="52">
        <v>1</v>
      </c>
      <c r="D168" s="52">
        <v>1</v>
      </c>
      <c r="E168" s="52">
        <v>1</v>
      </c>
      <c r="F168" s="52">
        <v>3</v>
      </c>
      <c r="G168" s="52">
        <v>3</v>
      </c>
      <c r="H168" s="52">
        <v>6</v>
      </c>
      <c r="I168" s="52">
        <v>10</v>
      </c>
      <c r="J168" s="52">
        <v>21</v>
      </c>
      <c r="K168" s="52">
        <v>35</v>
      </c>
      <c r="L168" s="52">
        <v>50</v>
      </c>
      <c r="M168" s="52">
        <v>62</v>
      </c>
      <c r="N168" s="52">
        <v>66</v>
      </c>
      <c r="O168" s="52">
        <v>75</v>
      </c>
      <c r="P168" s="52">
        <v>79</v>
      </c>
      <c r="Q168" s="52">
        <v>75</v>
      </c>
      <c r="R168" s="52">
        <v>110</v>
      </c>
      <c r="S168" s="52">
        <v>126</v>
      </c>
      <c r="T168" s="52">
        <v>144</v>
      </c>
      <c r="U168" s="52">
        <v>143</v>
      </c>
      <c r="V168" s="52">
        <v>156</v>
      </c>
      <c r="W168" s="52">
        <v>142</v>
      </c>
      <c r="X168" s="52">
        <v>140</v>
      </c>
      <c r="Y168" s="52">
        <v>141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90545</v>
      </c>
      <c r="C171" s="52">
        <v>91371</v>
      </c>
      <c r="D171" s="52">
        <v>91920</v>
      </c>
      <c r="E171" s="52">
        <v>97617</v>
      </c>
      <c r="F171" s="52">
        <v>106188</v>
      </c>
      <c r="G171" s="52">
        <v>112571</v>
      </c>
      <c r="H171" s="52">
        <v>121794</v>
      </c>
      <c r="I171" s="52">
        <v>117137</v>
      </c>
      <c r="J171" s="52">
        <v>103688</v>
      </c>
      <c r="K171" s="52">
        <v>88496</v>
      </c>
      <c r="L171" s="52">
        <v>69945</v>
      </c>
      <c r="M171" s="52">
        <v>64182</v>
      </c>
      <c r="N171" s="52">
        <v>61215</v>
      </c>
      <c r="O171" s="52">
        <v>51528</v>
      </c>
      <c r="P171" s="52">
        <v>45558</v>
      </c>
      <c r="Q171" s="52">
        <v>41088</v>
      </c>
      <c r="R171" s="52">
        <v>38550</v>
      </c>
      <c r="S171" s="52">
        <v>37666</v>
      </c>
      <c r="T171" s="52">
        <v>36924</v>
      </c>
      <c r="U171" s="52">
        <v>40318</v>
      </c>
      <c r="V171" s="52">
        <v>43568</v>
      </c>
      <c r="W171" s="52">
        <v>46071</v>
      </c>
      <c r="X171" s="52">
        <v>47099</v>
      </c>
      <c r="Y171" s="52">
        <v>50968</v>
      </c>
      <c r="DA171" s="63" t="s">
        <v>1132</v>
      </c>
    </row>
    <row r="172" spans="1:105" ht="12" customHeight="1" x14ac:dyDescent="0.25">
      <c r="A172" s="97" t="s">
        <v>121</v>
      </c>
      <c r="B172" s="52">
        <v>822</v>
      </c>
      <c r="C172" s="52">
        <v>861</v>
      </c>
      <c r="D172" s="52">
        <v>1265</v>
      </c>
      <c r="E172" s="52">
        <v>1905</v>
      </c>
      <c r="F172" s="52">
        <v>2682</v>
      </c>
      <c r="G172" s="52">
        <v>4621</v>
      </c>
      <c r="H172" s="52">
        <v>6503</v>
      </c>
      <c r="I172" s="52">
        <v>12549</v>
      </c>
      <c r="J172" s="52">
        <v>26669</v>
      </c>
      <c r="K172" s="52">
        <v>42701</v>
      </c>
      <c r="L172" s="52">
        <v>61766</v>
      </c>
      <c r="M172" s="52">
        <v>72153</v>
      </c>
      <c r="N172" s="52">
        <v>77298</v>
      </c>
      <c r="O172" s="52">
        <v>84462</v>
      </c>
      <c r="P172" s="52">
        <v>87220</v>
      </c>
      <c r="Q172" s="52">
        <v>88530</v>
      </c>
      <c r="R172" s="52">
        <v>88534</v>
      </c>
      <c r="S172" s="52">
        <v>92671</v>
      </c>
      <c r="T172" s="52">
        <v>97870</v>
      </c>
      <c r="U172" s="52">
        <v>100740</v>
      </c>
      <c r="V172" s="52">
        <v>103782</v>
      </c>
      <c r="W172" s="52">
        <v>105145</v>
      </c>
      <c r="X172" s="52">
        <v>106020</v>
      </c>
      <c r="Y172" s="52">
        <v>102128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1429</v>
      </c>
      <c r="C176" s="52">
        <v>1422</v>
      </c>
      <c r="D176" s="52">
        <v>1422</v>
      </c>
      <c r="E176" s="52">
        <v>1513</v>
      </c>
      <c r="F176" s="52">
        <v>1674</v>
      </c>
      <c r="G176" s="52">
        <v>1799</v>
      </c>
      <c r="H176" s="52">
        <v>1983</v>
      </c>
      <c r="I176" s="52">
        <v>1978</v>
      </c>
      <c r="J176" s="52">
        <v>1955</v>
      </c>
      <c r="K176" s="52">
        <v>1922</v>
      </c>
      <c r="L176" s="52">
        <v>1968</v>
      </c>
      <c r="M176" s="52">
        <v>2137</v>
      </c>
      <c r="N176" s="52">
        <v>2231</v>
      </c>
      <c r="O176" s="52">
        <v>2237</v>
      </c>
      <c r="P176" s="52">
        <v>2215</v>
      </c>
      <c r="Q176" s="52">
        <v>2225</v>
      </c>
      <c r="R176" s="52">
        <v>2413</v>
      </c>
      <c r="S176" s="52">
        <v>2655</v>
      </c>
      <c r="T176" s="52">
        <v>2767</v>
      </c>
      <c r="U176" s="52">
        <v>2803</v>
      </c>
      <c r="V176" s="52">
        <v>2843</v>
      </c>
      <c r="W176" s="52">
        <v>2971</v>
      </c>
      <c r="X176" s="52">
        <v>3050</v>
      </c>
      <c r="Y176" s="52">
        <v>3173</v>
      </c>
      <c r="DA176" s="63" t="s">
        <v>1134</v>
      </c>
    </row>
    <row r="177" spans="1:105" ht="12" customHeight="1" x14ac:dyDescent="0.25">
      <c r="A177" s="109" t="s">
        <v>120</v>
      </c>
      <c r="B177" s="36">
        <v>96324</v>
      </c>
      <c r="C177" s="36">
        <v>97408</v>
      </c>
      <c r="D177" s="36">
        <v>98693</v>
      </c>
      <c r="E177" s="36">
        <v>105651</v>
      </c>
      <c r="F177" s="36">
        <v>115539</v>
      </c>
      <c r="G177" s="36">
        <v>124438</v>
      </c>
      <c r="H177" s="36">
        <v>136005</v>
      </c>
      <c r="I177" s="36">
        <v>137401</v>
      </c>
      <c r="J177" s="36">
        <v>137880</v>
      </c>
      <c r="K177" s="36">
        <v>138486</v>
      </c>
      <c r="L177" s="36">
        <v>139156</v>
      </c>
      <c r="M177" s="36">
        <v>143863</v>
      </c>
      <c r="N177" s="36">
        <v>145893</v>
      </c>
      <c r="O177" s="36">
        <v>143421</v>
      </c>
      <c r="P177" s="36">
        <v>140317</v>
      </c>
      <c r="Q177" s="36">
        <v>137668</v>
      </c>
      <c r="R177" s="36">
        <v>136508</v>
      </c>
      <c r="S177" s="36">
        <v>141401</v>
      </c>
      <c r="T177" s="36">
        <v>147259</v>
      </c>
      <c r="U177" s="36">
        <v>154087</v>
      </c>
      <c r="V177" s="36">
        <v>160918</v>
      </c>
      <c r="W177" s="36">
        <v>164749</v>
      </c>
      <c r="X177" s="36">
        <v>166920</v>
      </c>
      <c r="Y177" s="36">
        <v>167470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29048</v>
      </c>
      <c r="D5" s="52">
        <v>29053</v>
      </c>
      <c r="E5" s="52">
        <v>29078</v>
      </c>
      <c r="F5" s="52">
        <v>29148</v>
      </c>
      <c r="G5" s="52">
        <v>29284</v>
      </c>
      <c r="H5" s="52">
        <v>29511</v>
      </c>
      <c r="I5" s="52">
        <v>29865</v>
      </c>
      <c r="J5" s="52">
        <v>30392</v>
      </c>
      <c r="K5" s="52">
        <v>31128</v>
      </c>
      <c r="L5" s="52">
        <v>32148</v>
      </c>
      <c r="M5" s="52">
        <v>33490</v>
      </c>
      <c r="N5" s="52">
        <v>35225</v>
      </c>
      <c r="O5" s="52">
        <v>31610</v>
      </c>
      <c r="P5" s="52">
        <v>11092</v>
      </c>
      <c r="Q5" s="52">
        <v>14425</v>
      </c>
      <c r="R5" s="52">
        <v>18399</v>
      </c>
      <c r="S5" s="52">
        <v>28842</v>
      </c>
      <c r="T5" s="52">
        <v>21391</v>
      </c>
      <c r="U5" s="52">
        <v>25771</v>
      </c>
      <c r="V5" s="52">
        <v>30951</v>
      </c>
      <c r="W5" s="52">
        <v>33385</v>
      </c>
      <c r="X5" s="52">
        <v>34665</v>
      </c>
      <c r="Y5" s="52">
        <v>35453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337</v>
      </c>
      <c r="D8" s="52">
        <v>338</v>
      </c>
      <c r="E8" s="52">
        <v>342</v>
      </c>
      <c r="F8" s="52">
        <v>351</v>
      </c>
      <c r="G8" s="52">
        <v>373</v>
      </c>
      <c r="H8" s="52">
        <v>410</v>
      </c>
      <c r="I8" s="52">
        <v>268</v>
      </c>
      <c r="J8" s="52">
        <v>211</v>
      </c>
      <c r="K8" s="52">
        <v>332</v>
      </c>
      <c r="L8" s="52">
        <v>386</v>
      </c>
      <c r="M8" s="52">
        <v>408</v>
      </c>
      <c r="N8" s="52">
        <v>519</v>
      </c>
      <c r="O8" s="52">
        <v>701</v>
      </c>
      <c r="P8" s="52">
        <v>745</v>
      </c>
      <c r="Q8" s="52">
        <v>824</v>
      </c>
      <c r="R8" s="52">
        <v>884</v>
      </c>
      <c r="S8" s="52">
        <v>1009</v>
      </c>
      <c r="T8" s="52">
        <v>1099</v>
      </c>
      <c r="U8" s="52">
        <v>1173</v>
      </c>
      <c r="V8" s="52">
        <v>1285</v>
      </c>
      <c r="W8" s="52">
        <v>1227</v>
      </c>
      <c r="X8" s="52">
        <v>987</v>
      </c>
      <c r="Y8" s="52">
        <v>644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16478</v>
      </c>
      <c r="D10" s="52">
        <v>16481</v>
      </c>
      <c r="E10" s="52">
        <v>16493</v>
      </c>
      <c r="F10" s="52">
        <v>16529</v>
      </c>
      <c r="G10" s="52">
        <v>16597</v>
      </c>
      <c r="H10" s="52">
        <v>16716</v>
      </c>
      <c r="I10" s="52">
        <v>16896</v>
      </c>
      <c r="J10" s="52">
        <v>24270</v>
      </c>
      <c r="K10" s="52">
        <v>23347</v>
      </c>
      <c r="L10" s="52">
        <v>24390</v>
      </c>
      <c r="M10" s="52">
        <v>25947</v>
      </c>
      <c r="N10" s="52">
        <v>28388</v>
      </c>
      <c r="O10" s="52">
        <v>25025</v>
      </c>
      <c r="P10" s="52">
        <v>5445</v>
      </c>
      <c r="Q10" s="52">
        <v>11804</v>
      </c>
      <c r="R10" s="52">
        <v>18525</v>
      </c>
      <c r="S10" s="52">
        <v>27105</v>
      </c>
      <c r="T10" s="52">
        <v>20528</v>
      </c>
      <c r="U10" s="52">
        <v>18678</v>
      </c>
      <c r="V10" s="52">
        <v>16321</v>
      </c>
      <c r="W10" s="52">
        <v>17537</v>
      </c>
      <c r="X10" s="52">
        <v>17200</v>
      </c>
      <c r="Y10" s="52">
        <v>17021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1642</v>
      </c>
      <c r="D11" s="52">
        <v>1645</v>
      </c>
      <c r="E11" s="52">
        <v>1666</v>
      </c>
      <c r="F11" s="52">
        <v>1722</v>
      </c>
      <c r="G11" s="52">
        <v>1835</v>
      </c>
      <c r="H11" s="52">
        <v>2010</v>
      </c>
      <c r="I11" s="52">
        <v>1305</v>
      </c>
      <c r="J11" s="52">
        <v>1123</v>
      </c>
      <c r="K11" s="52">
        <v>1596</v>
      </c>
      <c r="L11" s="52">
        <v>1625</v>
      </c>
      <c r="M11" s="52">
        <v>1588</v>
      </c>
      <c r="N11" s="52">
        <v>1648</v>
      </c>
      <c r="O11" s="52">
        <v>1716</v>
      </c>
      <c r="P11" s="52">
        <v>1595</v>
      </c>
      <c r="Q11" s="52">
        <v>1652</v>
      </c>
      <c r="R11" s="52">
        <v>1803</v>
      </c>
      <c r="S11" s="52">
        <v>2237</v>
      </c>
      <c r="T11" s="52">
        <v>2470</v>
      </c>
      <c r="U11" s="52">
        <v>2872</v>
      </c>
      <c r="V11" s="52">
        <v>3078</v>
      </c>
      <c r="W11" s="52">
        <v>2947</v>
      </c>
      <c r="X11" s="52">
        <v>2510</v>
      </c>
      <c r="Y11" s="52">
        <v>2384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1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2</v>
      </c>
      <c r="N12" s="52">
        <v>7</v>
      </c>
      <c r="O12" s="52">
        <v>3</v>
      </c>
      <c r="P12" s="52">
        <v>10</v>
      </c>
      <c r="Q12" s="52">
        <v>9</v>
      </c>
      <c r="R12" s="52">
        <v>19</v>
      </c>
      <c r="S12" s="52">
        <v>17</v>
      </c>
      <c r="T12" s="52">
        <v>16</v>
      </c>
      <c r="U12" s="52">
        <v>15</v>
      </c>
      <c r="V12" s="52">
        <v>24</v>
      </c>
      <c r="W12" s="52">
        <v>29</v>
      </c>
      <c r="X12" s="52">
        <v>22</v>
      </c>
      <c r="Y12" s="52">
        <v>21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23286</v>
      </c>
      <c r="D15" s="52">
        <v>23323</v>
      </c>
      <c r="E15" s="52">
        <v>23570</v>
      </c>
      <c r="F15" s="52">
        <v>24244</v>
      </c>
      <c r="G15" s="52">
        <v>25546</v>
      </c>
      <c r="H15" s="52">
        <v>27714</v>
      </c>
      <c r="I15" s="52">
        <v>17050</v>
      </c>
      <c r="J15" s="52">
        <v>13534</v>
      </c>
      <c r="K15" s="52">
        <v>19183</v>
      </c>
      <c r="L15" s="52">
        <v>19013</v>
      </c>
      <c r="M15" s="52">
        <v>18494</v>
      </c>
      <c r="N15" s="52">
        <v>18293</v>
      </c>
      <c r="O15" s="52">
        <v>16441</v>
      </c>
      <c r="P15" s="52">
        <v>12141</v>
      </c>
      <c r="Q15" s="52">
        <v>7532</v>
      </c>
      <c r="R15" s="52">
        <v>6198</v>
      </c>
      <c r="S15" s="52">
        <v>9519</v>
      </c>
      <c r="T15" s="52">
        <v>12540</v>
      </c>
      <c r="U15" s="52">
        <v>17383</v>
      </c>
      <c r="V15" s="52">
        <v>14895</v>
      </c>
      <c r="W15" s="52">
        <v>7614</v>
      </c>
      <c r="X15" s="52">
        <v>4247</v>
      </c>
      <c r="Y15" s="52">
        <v>3402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211</v>
      </c>
      <c r="D16" s="52">
        <v>212</v>
      </c>
      <c r="E16" s="52">
        <v>215</v>
      </c>
      <c r="F16" s="52">
        <v>228</v>
      </c>
      <c r="G16" s="52">
        <v>263</v>
      </c>
      <c r="H16" s="52">
        <v>322</v>
      </c>
      <c r="I16" s="52">
        <v>309</v>
      </c>
      <c r="J16" s="52">
        <v>480</v>
      </c>
      <c r="K16" s="52">
        <v>853</v>
      </c>
      <c r="L16" s="52">
        <v>1687</v>
      </c>
      <c r="M16" s="52">
        <v>3008</v>
      </c>
      <c r="N16" s="52">
        <v>5071</v>
      </c>
      <c r="O16" s="52">
        <v>8080</v>
      </c>
      <c r="P16" s="52">
        <v>11735</v>
      </c>
      <c r="Q16" s="52">
        <v>16846</v>
      </c>
      <c r="R16" s="52">
        <v>20319</v>
      </c>
      <c r="S16" s="52">
        <v>22010</v>
      </c>
      <c r="T16" s="52">
        <v>19885</v>
      </c>
      <c r="U16" s="52">
        <v>20263</v>
      </c>
      <c r="V16" s="52">
        <v>22250</v>
      </c>
      <c r="W16" s="52">
        <v>22949</v>
      </c>
      <c r="X16" s="52">
        <v>18513</v>
      </c>
      <c r="Y16" s="52">
        <v>15602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850</v>
      </c>
      <c r="D21" s="52">
        <v>850</v>
      </c>
      <c r="E21" s="52">
        <v>859</v>
      </c>
      <c r="F21" s="52">
        <v>881</v>
      </c>
      <c r="G21" s="52">
        <v>922</v>
      </c>
      <c r="H21" s="52">
        <v>995</v>
      </c>
      <c r="I21" s="52">
        <v>600</v>
      </c>
      <c r="J21" s="52">
        <v>552</v>
      </c>
      <c r="K21" s="52">
        <v>635</v>
      </c>
      <c r="L21" s="52">
        <v>686</v>
      </c>
      <c r="M21" s="52">
        <v>743</v>
      </c>
      <c r="N21" s="52">
        <v>838</v>
      </c>
      <c r="O21" s="52">
        <v>830</v>
      </c>
      <c r="P21" s="52">
        <v>579</v>
      </c>
      <c r="Q21" s="52">
        <v>680</v>
      </c>
      <c r="R21" s="52">
        <v>792</v>
      </c>
      <c r="S21" s="52">
        <v>973</v>
      </c>
      <c r="T21" s="52">
        <v>1043</v>
      </c>
      <c r="U21" s="52">
        <v>1140</v>
      </c>
      <c r="V21" s="52">
        <v>1092</v>
      </c>
      <c r="W21" s="52">
        <v>981</v>
      </c>
      <c r="X21" s="52">
        <v>797</v>
      </c>
      <c r="Y21" s="52">
        <v>789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57247</v>
      </c>
      <c r="D22" s="36">
        <v>57332</v>
      </c>
      <c r="E22" s="36">
        <v>57930</v>
      </c>
      <c r="F22" s="36">
        <v>59552</v>
      </c>
      <c r="G22" s="36">
        <v>62702</v>
      </c>
      <c r="H22" s="36">
        <v>67964</v>
      </c>
      <c r="I22" s="36">
        <v>41663</v>
      </c>
      <c r="J22" s="36">
        <v>39421</v>
      </c>
      <c r="K22" s="36">
        <v>45549</v>
      </c>
      <c r="L22" s="36">
        <v>48012</v>
      </c>
      <c r="M22" s="36">
        <v>51513</v>
      </c>
      <c r="N22" s="36">
        <v>57875</v>
      </c>
      <c r="O22" s="36">
        <v>58597</v>
      </c>
      <c r="P22" s="36">
        <v>42251</v>
      </c>
      <c r="Q22" s="36">
        <v>49685</v>
      </c>
      <c r="R22" s="36">
        <v>55368</v>
      </c>
      <c r="S22" s="36">
        <v>63308</v>
      </c>
      <c r="T22" s="36">
        <v>61729</v>
      </c>
      <c r="U22" s="36">
        <v>66282</v>
      </c>
      <c r="V22" s="36">
        <v>64944</v>
      </c>
      <c r="W22" s="36">
        <v>57464</v>
      </c>
      <c r="X22" s="36">
        <v>44770</v>
      </c>
      <c r="Y22" s="36">
        <v>40387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2357</v>
      </c>
      <c r="D26" s="52">
        <v>2358</v>
      </c>
      <c r="E26" s="52">
        <v>2359</v>
      </c>
      <c r="F26" s="52">
        <v>2364</v>
      </c>
      <c r="G26" s="52">
        <v>2373</v>
      </c>
      <c r="H26" s="52">
        <v>2386</v>
      </c>
      <c r="I26" s="52">
        <v>2407</v>
      </c>
      <c r="J26" s="52">
        <v>2441</v>
      </c>
      <c r="K26" s="52">
        <v>2485</v>
      </c>
      <c r="L26" s="52">
        <v>2546</v>
      </c>
      <c r="M26" s="52">
        <v>2618</v>
      </c>
      <c r="N26" s="52">
        <v>2708</v>
      </c>
      <c r="O26" s="52">
        <v>2356</v>
      </c>
      <c r="P26" s="52">
        <v>617</v>
      </c>
      <c r="Q26" s="52">
        <v>802</v>
      </c>
      <c r="R26" s="52">
        <v>1029</v>
      </c>
      <c r="S26" s="52">
        <v>1305</v>
      </c>
      <c r="T26" s="52">
        <v>1377</v>
      </c>
      <c r="U26" s="52">
        <v>1643</v>
      </c>
      <c r="V26" s="52">
        <v>1896</v>
      </c>
      <c r="W26" s="52">
        <v>2071</v>
      </c>
      <c r="X26" s="52">
        <v>2111</v>
      </c>
      <c r="Y26" s="52">
        <v>2280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27</v>
      </c>
      <c r="D29" s="52">
        <v>28</v>
      </c>
      <c r="E29" s="52">
        <v>27</v>
      </c>
      <c r="F29" s="52">
        <v>28</v>
      </c>
      <c r="G29" s="52">
        <v>30</v>
      </c>
      <c r="H29" s="52">
        <v>32</v>
      </c>
      <c r="I29" s="52">
        <v>19</v>
      </c>
      <c r="J29" s="52">
        <v>14</v>
      </c>
      <c r="K29" s="52">
        <v>28</v>
      </c>
      <c r="L29" s="52">
        <v>25</v>
      </c>
      <c r="M29" s="52">
        <v>22</v>
      </c>
      <c r="N29" s="52">
        <v>30</v>
      </c>
      <c r="O29" s="52">
        <v>39</v>
      </c>
      <c r="P29" s="52">
        <v>33</v>
      </c>
      <c r="Q29" s="52">
        <v>32</v>
      </c>
      <c r="R29" s="52">
        <v>37</v>
      </c>
      <c r="S29" s="52">
        <v>48</v>
      </c>
      <c r="T29" s="52">
        <v>67</v>
      </c>
      <c r="U29" s="52">
        <v>89</v>
      </c>
      <c r="V29" s="52">
        <v>110</v>
      </c>
      <c r="W29" s="52">
        <v>119</v>
      </c>
      <c r="X29" s="52">
        <v>122</v>
      </c>
      <c r="Y29" s="52">
        <v>111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308</v>
      </c>
      <c r="D31" s="52">
        <v>308</v>
      </c>
      <c r="E31" s="52">
        <v>313</v>
      </c>
      <c r="F31" s="52">
        <v>320</v>
      </c>
      <c r="G31" s="52">
        <v>339</v>
      </c>
      <c r="H31" s="52">
        <v>371</v>
      </c>
      <c r="I31" s="52">
        <v>227</v>
      </c>
      <c r="J31" s="52">
        <v>225</v>
      </c>
      <c r="K31" s="52">
        <v>245</v>
      </c>
      <c r="L31" s="52">
        <v>244</v>
      </c>
      <c r="M31" s="52">
        <v>256</v>
      </c>
      <c r="N31" s="52">
        <v>266</v>
      </c>
      <c r="O31" s="52">
        <v>250</v>
      </c>
      <c r="P31" s="52">
        <v>123</v>
      </c>
      <c r="Q31" s="52">
        <v>138</v>
      </c>
      <c r="R31" s="52">
        <v>196</v>
      </c>
      <c r="S31" s="52">
        <v>256</v>
      </c>
      <c r="T31" s="52">
        <v>351</v>
      </c>
      <c r="U31" s="52">
        <v>385</v>
      </c>
      <c r="V31" s="52">
        <v>460</v>
      </c>
      <c r="W31" s="52">
        <v>504</v>
      </c>
      <c r="X31" s="52">
        <v>509</v>
      </c>
      <c r="Y31" s="52">
        <v>607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1</v>
      </c>
      <c r="S32" s="52">
        <v>2</v>
      </c>
      <c r="T32" s="52">
        <v>1</v>
      </c>
      <c r="U32" s="52">
        <v>2</v>
      </c>
      <c r="V32" s="52">
        <v>2</v>
      </c>
      <c r="W32" s="52">
        <v>2</v>
      </c>
      <c r="X32" s="52">
        <v>3</v>
      </c>
      <c r="Y32" s="52">
        <v>6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4367</v>
      </c>
      <c r="D35" s="52">
        <v>4373</v>
      </c>
      <c r="E35" s="52">
        <v>4417</v>
      </c>
      <c r="F35" s="52">
        <v>4529</v>
      </c>
      <c r="G35" s="52">
        <v>4741</v>
      </c>
      <c r="H35" s="52">
        <v>5096</v>
      </c>
      <c r="I35" s="52">
        <v>3023</v>
      </c>
      <c r="J35" s="52">
        <v>2697</v>
      </c>
      <c r="K35" s="52">
        <v>3042</v>
      </c>
      <c r="L35" s="52">
        <v>2941</v>
      </c>
      <c r="M35" s="52">
        <v>3144</v>
      </c>
      <c r="N35" s="52">
        <v>3254</v>
      </c>
      <c r="O35" s="52">
        <v>2724</v>
      </c>
      <c r="P35" s="52">
        <v>818</v>
      </c>
      <c r="Q35" s="52">
        <v>575</v>
      </c>
      <c r="R35" s="52">
        <v>675</v>
      </c>
      <c r="S35" s="52">
        <v>1101</v>
      </c>
      <c r="T35" s="52">
        <v>1490</v>
      </c>
      <c r="U35" s="52">
        <v>2108</v>
      </c>
      <c r="V35" s="52">
        <v>1955</v>
      </c>
      <c r="W35" s="52">
        <v>1161</v>
      </c>
      <c r="X35" s="52">
        <v>740</v>
      </c>
      <c r="Y35" s="52">
        <v>736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40</v>
      </c>
      <c r="D36" s="52">
        <v>39</v>
      </c>
      <c r="E36" s="52">
        <v>40</v>
      </c>
      <c r="F36" s="52">
        <v>42</v>
      </c>
      <c r="G36" s="52">
        <v>47</v>
      </c>
      <c r="H36" s="52">
        <v>57</v>
      </c>
      <c r="I36" s="52">
        <v>52</v>
      </c>
      <c r="J36" s="52">
        <v>117</v>
      </c>
      <c r="K36" s="52">
        <v>131</v>
      </c>
      <c r="L36" s="52">
        <v>220</v>
      </c>
      <c r="M36" s="52">
        <v>333</v>
      </c>
      <c r="N36" s="52">
        <v>548</v>
      </c>
      <c r="O36" s="52">
        <v>815</v>
      </c>
      <c r="P36" s="52">
        <v>950</v>
      </c>
      <c r="Q36" s="52">
        <v>1463</v>
      </c>
      <c r="R36" s="52">
        <v>2023</v>
      </c>
      <c r="S36" s="52">
        <v>2526</v>
      </c>
      <c r="T36" s="52">
        <v>2737</v>
      </c>
      <c r="U36" s="52">
        <v>2715</v>
      </c>
      <c r="V36" s="52">
        <v>3224</v>
      </c>
      <c r="W36" s="52">
        <v>3822</v>
      </c>
      <c r="X36" s="52">
        <v>3645</v>
      </c>
      <c r="Y36" s="52">
        <v>3937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69</v>
      </c>
      <c r="D40" s="52">
        <v>69</v>
      </c>
      <c r="E40" s="52">
        <v>69</v>
      </c>
      <c r="F40" s="52">
        <v>71</v>
      </c>
      <c r="G40" s="52">
        <v>76</v>
      </c>
      <c r="H40" s="52">
        <v>78</v>
      </c>
      <c r="I40" s="52">
        <v>49</v>
      </c>
      <c r="J40" s="52">
        <v>40</v>
      </c>
      <c r="K40" s="52">
        <v>48</v>
      </c>
      <c r="L40" s="52">
        <v>47</v>
      </c>
      <c r="M40" s="52">
        <v>51</v>
      </c>
      <c r="N40" s="52">
        <v>58</v>
      </c>
      <c r="O40" s="52">
        <v>53</v>
      </c>
      <c r="P40" s="52">
        <v>22</v>
      </c>
      <c r="Q40" s="52">
        <v>22</v>
      </c>
      <c r="R40" s="52">
        <v>43</v>
      </c>
      <c r="S40" s="52">
        <v>60</v>
      </c>
      <c r="T40" s="52">
        <v>74</v>
      </c>
      <c r="U40" s="52">
        <v>80</v>
      </c>
      <c r="V40" s="52">
        <v>88</v>
      </c>
      <c r="W40" s="52">
        <v>107</v>
      </c>
      <c r="X40" s="52">
        <v>82</v>
      </c>
      <c r="Y40" s="52">
        <v>99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4646</v>
      </c>
      <c r="D41" s="36">
        <v>4652</v>
      </c>
      <c r="E41" s="36">
        <v>4699</v>
      </c>
      <c r="F41" s="36">
        <v>4823</v>
      </c>
      <c r="G41" s="36">
        <v>5053</v>
      </c>
      <c r="H41" s="36">
        <v>5443</v>
      </c>
      <c r="I41" s="36">
        <v>3259</v>
      </c>
      <c r="J41" s="36">
        <v>2999</v>
      </c>
      <c r="K41" s="36">
        <v>3370</v>
      </c>
      <c r="L41" s="36">
        <v>3363</v>
      </c>
      <c r="M41" s="36">
        <v>3689</v>
      </c>
      <c r="N41" s="36">
        <v>4012</v>
      </c>
      <c r="O41" s="36">
        <v>3741</v>
      </c>
      <c r="P41" s="36">
        <v>1874</v>
      </c>
      <c r="Q41" s="36">
        <v>2171</v>
      </c>
      <c r="R41" s="36">
        <v>2837</v>
      </c>
      <c r="S41" s="36">
        <v>3827</v>
      </c>
      <c r="T41" s="36">
        <v>4514</v>
      </c>
      <c r="U41" s="36">
        <v>5116</v>
      </c>
      <c r="V41" s="36">
        <v>5552</v>
      </c>
      <c r="W41" s="36">
        <v>5405</v>
      </c>
      <c r="X41" s="36">
        <v>4860</v>
      </c>
      <c r="Y41" s="36">
        <v>5179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43198</v>
      </c>
      <c r="D45" s="52">
        <v>43218</v>
      </c>
      <c r="E45" s="52">
        <v>43350</v>
      </c>
      <c r="F45" s="52">
        <v>43706</v>
      </c>
      <c r="G45" s="52">
        <v>44377</v>
      </c>
      <c r="H45" s="52">
        <v>45449</v>
      </c>
      <c r="I45" s="52">
        <v>47019</v>
      </c>
      <c r="J45" s="52">
        <v>49175</v>
      </c>
      <c r="K45" s="52">
        <v>52027</v>
      </c>
      <c r="L45" s="52">
        <v>55729</v>
      </c>
      <c r="M45" s="52">
        <v>60388</v>
      </c>
      <c r="N45" s="52">
        <v>66100</v>
      </c>
      <c r="O45" s="52">
        <v>64273</v>
      </c>
      <c r="P45" s="52">
        <v>37664</v>
      </c>
      <c r="Q45" s="52">
        <v>46804</v>
      </c>
      <c r="R45" s="52">
        <v>57183</v>
      </c>
      <c r="S45" s="52">
        <v>68885</v>
      </c>
      <c r="T45" s="52">
        <v>66399</v>
      </c>
      <c r="U45" s="52">
        <v>64454</v>
      </c>
      <c r="V45" s="52">
        <v>63525</v>
      </c>
      <c r="W45" s="52">
        <v>66367</v>
      </c>
      <c r="X45" s="52">
        <v>64863</v>
      </c>
      <c r="Y45" s="52">
        <v>67257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502</v>
      </c>
      <c r="D48" s="52">
        <v>502</v>
      </c>
      <c r="E48" s="52">
        <v>509</v>
      </c>
      <c r="F48" s="52">
        <v>532</v>
      </c>
      <c r="G48" s="52">
        <v>580</v>
      </c>
      <c r="H48" s="52">
        <v>669</v>
      </c>
      <c r="I48" s="52">
        <v>516</v>
      </c>
      <c r="J48" s="52">
        <v>544</v>
      </c>
      <c r="K48" s="52">
        <v>874</v>
      </c>
      <c r="L48" s="52">
        <v>1158</v>
      </c>
      <c r="M48" s="52">
        <v>1298</v>
      </c>
      <c r="N48" s="52">
        <v>1495</v>
      </c>
      <c r="O48" s="52">
        <v>1757</v>
      </c>
      <c r="P48" s="52">
        <v>1729</v>
      </c>
      <c r="Q48" s="52">
        <v>1845</v>
      </c>
      <c r="R48" s="52">
        <v>1783</v>
      </c>
      <c r="S48" s="52">
        <v>1777</v>
      </c>
      <c r="T48" s="52">
        <v>1601</v>
      </c>
      <c r="U48" s="52">
        <v>1425</v>
      </c>
      <c r="V48" s="52">
        <v>1376</v>
      </c>
      <c r="W48" s="52">
        <v>1499</v>
      </c>
      <c r="X48" s="52">
        <v>1752</v>
      </c>
      <c r="Y48" s="52">
        <v>2123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37600</v>
      </c>
      <c r="D50" s="52">
        <v>37617</v>
      </c>
      <c r="E50" s="52">
        <v>37736</v>
      </c>
      <c r="F50" s="52">
        <v>38056</v>
      </c>
      <c r="G50" s="52">
        <v>38659</v>
      </c>
      <c r="H50" s="52">
        <v>39619</v>
      </c>
      <c r="I50" s="52">
        <v>41850</v>
      </c>
      <c r="J50" s="52">
        <v>48085</v>
      </c>
      <c r="K50" s="52">
        <v>50428</v>
      </c>
      <c r="L50" s="52">
        <v>54129</v>
      </c>
      <c r="M50" s="52">
        <v>58789</v>
      </c>
      <c r="N50" s="52">
        <v>65329</v>
      </c>
      <c r="O50" s="52">
        <v>63870</v>
      </c>
      <c r="P50" s="52">
        <v>37503</v>
      </c>
      <c r="Q50" s="52">
        <v>46569</v>
      </c>
      <c r="R50" s="52">
        <v>56856</v>
      </c>
      <c r="S50" s="52">
        <v>67232</v>
      </c>
      <c r="T50" s="52">
        <v>65840</v>
      </c>
      <c r="U50" s="52">
        <v>63991</v>
      </c>
      <c r="V50" s="52">
        <v>62974</v>
      </c>
      <c r="W50" s="52">
        <v>65697</v>
      </c>
      <c r="X50" s="52">
        <v>64067</v>
      </c>
      <c r="Y50" s="52">
        <v>66479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4</v>
      </c>
      <c r="E51" s="52">
        <v>3</v>
      </c>
      <c r="F51" s="52">
        <v>3</v>
      </c>
      <c r="G51" s="52">
        <v>4</v>
      </c>
      <c r="H51" s="52">
        <v>3</v>
      </c>
      <c r="I51" s="52">
        <v>4</v>
      </c>
      <c r="J51" s="52">
        <v>5</v>
      </c>
      <c r="K51" s="52">
        <v>9</v>
      </c>
      <c r="L51" s="52">
        <v>16</v>
      </c>
      <c r="M51" s="52">
        <v>27</v>
      </c>
      <c r="N51" s="52">
        <v>45</v>
      </c>
      <c r="O51" s="52">
        <v>85</v>
      </c>
      <c r="P51" s="52">
        <v>110</v>
      </c>
      <c r="Q51" s="52">
        <v>167</v>
      </c>
      <c r="R51" s="52">
        <v>229</v>
      </c>
      <c r="S51" s="52">
        <v>319</v>
      </c>
      <c r="T51" s="52">
        <v>387</v>
      </c>
      <c r="U51" s="52">
        <v>443</v>
      </c>
      <c r="V51" s="52">
        <v>496</v>
      </c>
      <c r="W51" s="52">
        <v>546</v>
      </c>
      <c r="X51" s="52">
        <v>595</v>
      </c>
      <c r="Y51" s="52">
        <v>651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11089</v>
      </c>
      <c r="D54" s="52">
        <v>11116</v>
      </c>
      <c r="E54" s="52">
        <v>11297</v>
      </c>
      <c r="F54" s="52">
        <v>11784</v>
      </c>
      <c r="G54" s="52">
        <v>12718</v>
      </c>
      <c r="H54" s="52">
        <v>14237</v>
      </c>
      <c r="I54" s="52">
        <v>9840</v>
      </c>
      <c r="J54" s="52">
        <v>8544</v>
      </c>
      <c r="K54" s="52">
        <v>12655</v>
      </c>
      <c r="L54" s="52">
        <v>12072</v>
      </c>
      <c r="M54" s="52">
        <v>19153</v>
      </c>
      <c r="N54" s="52">
        <v>19803</v>
      </c>
      <c r="O54" s="52">
        <v>1525</v>
      </c>
      <c r="P54" s="52">
        <v>765</v>
      </c>
      <c r="Q54" s="52">
        <v>10</v>
      </c>
      <c r="R54" s="52">
        <v>18</v>
      </c>
      <c r="S54" s="52">
        <v>230</v>
      </c>
      <c r="T54" s="52">
        <v>32</v>
      </c>
      <c r="U54" s="52">
        <v>25</v>
      </c>
      <c r="V54" s="52">
        <v>71</v>
      </c>
      <c r="W54" s="52">
        <v>166</v>
      </c>
      <c r="X54" s="52">
        <v>968</v>
      </c>
      <c r="Y54" s="52">
        <v>348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101</v>
      </c>
      <c r="D55" s="52">
        <v>100</v>
      </c>
      <c r="E55" s="52">
        <v>103</v>
      </c>
      <c r="F55" s="52">
        <v>112</v>
      </c>
      <c r="G55" s="52">
        <v>137</v>
      </c>
      <c r="H55" s="52">
        <v>178</v>
      </c>
      <c r="I55" s="52">
        <v>192</v>
      </c>
      <c r="J55" s="52">
        <v>275</v>
      </c>
      <c r="K55" s="52">
        <v>525</v>
      </c>
      <c r="L55" s="52">
        <v>961</v>
      </c>
      <c r="M55" s="52">
        <v>2144</v>
      </c>
      <c r="N55" s="52">
        <v>6860</v>
      </c>
      <c r="O55" s="52">
        <v>15116</v>
      </c>
      <c r="P55" s="52">
        <v>5649</v>
      </c>
      <c r="Q55" s="52">
        <v>493</v>
      </c>
      <c r="R55" s="52">
        <v>739</v>
      </c>
      <c r="S55" s="52">
        <v>2488</v>
      </c>
      <c r="T55" s="52">
        <v>1405</v>
      </c>
      <c r="U55" s="52">
        <v>186</v>
      </c>
      <c r="V55" s="52">
        <v>428</v>
      </c>
      <c r="W55" s="52">
        <v>810</v>
      </c>
      <c r="X55" s="52">
        <v>4851</v>
      </c>
      <c r="Y55" s="52">
        <v>662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1263</v>
      </c>
      <c r="D59" s="52">
        <v>1267</v>
      </c>
      <c r="E59" s="52">
        <v>1288</v>
      </c>
      <c r="F59" s="52">
        <v>1347</v>
      </c>
      <c r="G59" s="52">
        <v>1463</v>
      </c>
      <c r="H59" s="52">
        <v>1650</v>
      </c>
      <c r="I59" s="52">
        <v>1178</v>
      </c>
      <c r="J59" s="52">
        <v>1268</v>
      </c>
      <c r="K59" s="52">
        <v>1595</v>
      </c>
      <c r="L59" s="52">
        <v>1637</v>
      </c>
      <c r="M59" s="52">
        <v>1685</v>
      </c>
      <c r="N59" s="52">
        <v>1749</v>
      </c>
      <c r="O59" s="52">
        <v>1811</v>
      </c>
      <c r="P59" s="52">
        <v>1404</v>
      </c>
      <c r="Q59" s="52">
        <v>1603</v>
      </c>
      <c r="R59" s="52">
        <v>1696</v>
      </c>
      <c r="S59" s="52">
        <v>1835</v>
      </c>
      <c r="T59" s="52">
        <v>1814</v>
      </c>
      <c r="U59" s="52">
        <v>1752</v>
      </c>
      <c r="V59" s="52">
        <v>1895</v>
      </c>
      <c r="W59" s="52">
        <v>2143</v>
      </c>
      <c r="X59" s="52">
        <v>2401</v>
      </c>
      <c r="Y59" s="52">
        <v>2883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85133</v>
      </c>
      <c r="D60" s="36">
        <v>85368</v>
      </c>
      <c r="E60" s="36">
        <v>87001</v>
      </c>
      <c r="F60" s="36">
        <v>91388</v>
      </c>
      <c r="G60" s="36">
        <v>99812</v>
      </c>
      <c r="H60" s="36">
        <v>113492</v>
      </c>
      <c r="I60" s="36">
        <v>82775</v>
      </c>
      <c r="J60" s="36">
        <v>90710</v>
      </c>
      <c r="K60" s="36">
        <v>114544</v>
      </c>
      <c r="L60" s="36">
        <v>114811</v>
      </c>
      <c r="M60" s="36">
        <v>117209</v>
      </c>
      <c r="N60" s="36">
        <v>122645</v>
      </c>
      <c r="O60" s="36">
        <v>129098</v>
      </c>
      <c r="P60" s="36">
        <v>104777</v>
      </c>
      <c r="Q60" s="36">
        <v>121807</v>
      </c>
      <c r="R60" s="36">
        <v>125438</v>
      </c>
      <c r="S60" s="36">
        <v>124364</v>
      </c>
      <c r="T60" s="36">
        <v>106432</v>
      </c>
      <c r="U60" s="36">
        <v>98551</v>
      </c>
      <c r="V60" s="36">
        <v>105766</v>
      </c>
      <c r="W60" s="36">
        <v>117607</v>
      </c>
      <c r="X60" s="36">
        <v>127255</v>
      </c>
      <c r="Y60" s="36">
        <v>145452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18292</v>
      </c>
      <c r="D64" s="52">
        <v>18298</v>
      </c>
      <c r="E64" s="52">
        <v>18343</v>
      </c>
      <c r="F64" s="52">
        <v>18479</v>
      </c>
      <c r="G64" s="52">
        <v>18751</v>
      </c>
      <c r="H64" s="52">
        <v>19221</v>
      </c>
      <c r="I64" s="52">
        <v>19926</v>
      </c>
      <c r="J64" s="52">
        <v>20909</v>
      </c>
      <c r="K64" s="52">
        <v>22215</v>
      </c>
      <c r="L64" s="52">
        <v>23891</v>
      </c>
      <c r="M64" s="52">
        <v>25969</v>
      </c>
      <c r="N64" s="52">
        <v>28530</v>
      </c>
      <c r="O64" s="52">
        <v>27941</v>
      </c>
      <c r="P64" s="52">
        <v>16980</v>
      </c>
      <c r="Q64" s="52">
        <v>21295</v>
      </c>
      <c r="R64" s="52">
        <v>26282</v>
      </c>
      <c r="S64" s="52">
        <v>31999</v>
      </c>
      <c r="T64" s="52">
        <v>33354</v>
      </c>
      <c r="U64" s="52">
        <v>33193</v>
      </c>
      <c r="V64" s="52">
        <v>32480</v>
      </c>
      <c r="W64" s="52">
        <v>31812</v>
      </c>
      <c r="X64" s="52">
        <v>32544</v>
      </c>
      <c r="Y64" s="52">
        <v>33156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212</v>
      </c>
      <c r="D67" s="52">
        <v>213</v>
      </c>
      <c r="E67" s="52">
        <v>214</v>
      </c>
      <c r="F67" s="52">
        <v>224</v>
      </c>
      <c r="G67" s="52">
        <v>246</v>
      </c>
      <c r="H67" s="52">
        <v>286</v>
      </c>
      <c r="I67" s="52">
        <v>228</v>
      </c>
      <c r="J67" s="52">
        <v>244</v>
      </c>
      <c r="K67" s="52">
        <v>398</v>
      </c>
      <c r="L67" s="52">
        <v>542</v>
      </c>
      <c r="M67" s="52">
        <v>622</v>
      </c>
      <c r="N67" s="52">
        <v>720</v>
      </c>
      <c r="O67" s="52">
        <v>794</v>
      </c>
      <c r="P67" s="52">
        <v>746</v>
      </c>
      <c r="Q67" s="52">
        <v>730</v>
      </c>
      <c r="R67" s="52">
        <v>760</v>
      </c>
      <c r="S67" s="52">
        <v>887</v>
      </c>
      <c r="T67" s="52">
        <v>1006</v>
      </c>
      <c r="U67" s="52">
        <v>1095</v>
      </c>
      <c r="V67" s="52">
        <v>1223</v>
      </c>
      <c r="W67" s="52">
        <v>1192</v>
      </c>
      <c r="X67" s="52">
        <v>1147</v>
      </c>
      <c r="Y67" s="52">
        <v>1037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17844</v>
      </c>
      <c r="D69" s="52">
        <v>17849</v>
      </c>
      <c r="E69" s="52">
        <v>17895</v>
      </c>
      <c r="F69" s="52">
        <v>18027</v>
      </c>
      <c r="G69" s="52">
        <v>18295</v>
      </c>
      <c r="H69" s="52">
        <v>18751</v>
      </c>
      <c r="I69" s="52">
        <v>19505</v>
      </c>
      <c r="J69" s="52">
        <v>20811</v>
      </c>
      <c r="K69" s="52">
        <v>22071</v>
      </c>
      <c r="L69" s="52">
        <v>23883</v>
      </c>
      <c r="M69" s="52">
        <v>25960</v>
      </c>
      <c r="N69" s="52">
        <v>28474</v>
      </c>
      <c r="O69" s="52">
        <v>27865</v>
      </c>
      <c r="P69" s="52">
        <v>16852</v>
      </c>
      <c r="Q69" s="52">
        <v>21096</v>
      </c>
      <c r="R69" s="52">
        <v>26034</v>
      </c>
      <c r="S69" s="52">
        <v>31648</v>
      </c>
      <c r="T69" s="52">
        <v>32881</v>
      </c>
      <c r="U69" s="52">
        <v>32855</v>
      </c>
      <c r="V69" s="52">
        <v>32072</v>
      </c>
      <c r="W69" s="52">
        <v>31413</v>
      </c>
      <c r="X69" s="52">
        <v>31953</v>
      </c>
      <c r="Y69" s="52">
        <v>32507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2</v>
      </c>
      <c r="D70" s="52">
        <v>1</v>
      </c>
      <c r="E70" s="52">
        <v>2</v>
      </c>
      <c r="F70" s="52">
        <v>1</v>
      </c>
      <c r="G70" s="52">
        <v>2</v>
      </c>
      <c r="H70" s="52">
        <v>1</v>
      </c>
      <c r="I70" s="52">
        <v>2</v>
      </c>
      <c r="J70" s="52">
        <v>1</v>
      </c>
      <c r="K70" s="52">
        <v>4</v>
      </c>
      <c r="L70" s="52">
        <v>9</v>
      </c>
      <c r="M70" s="52">
        <v>8</v>
      </c>
      <c r="N70" s="52">
        <v>20</v>
      </c>
      <c r="O70" s="52">
        <v>24</v>
      </c>
      <c r="P70" s="52">
        <v>38</v>
      </c>
      <c r="Q70" s="52">
        <v>58</v>
      </c>
      <c r="R70" s="52">
        <v>84</v>
      </c>
      <c r="S70" s="52">
        <v>112</v>
      </c>
      <c r="T70" s="52">
        <v>154</v>
      </c>
      <c r="U70" s="52">
        <v>191</v>
      </c>
      <c r="V70" s="52">
        <v>242</v>
      </c>
      <c r="W70" s="52">
        <v>271</v>
      </c>
      <c r="X70" s="52">
        <v>311</v>
      </c>
      <c r="Y70" s="52">
        <v>362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885</v>
      </c>
      <c r="D73" s="52">
        <v>886</v>
      </c>
      <c r="E73" s="52">
        <v>901</v>
      </c>
      <c r="F73" s="52">
        <v>939</v>
      </c>
      <c r="G73" s="52">
        <v>1016</v>
      </c>
      <c r="H73" s="52">
        <v>1150</v>
      </c>
      <c r="I73" s="52">
        <v>816</v>
      </c>
      <c r="J73" s="52">
        <v>740</v>
      </c>
      <c r="K73" s="52">
        <v>5414</v>
      </c>
      <c r="L73" s="52">
        <v>0</v>
      </c>
      <c r="M73" s="52">
        <v>0</v>
      </c>
      <c r="N73" s="52">
        <v>29</v>
      </c>
      <c r="O73" s="52">
        <v>111</v>
      </c>
      <c r="P73" s="52">
        <v>176</v>
      </c>
      <c r="Q73" s="52">
        <v>270</v>
      </c>
      <c r="R73" s="52">
        <v>162</v>
      </c>
      <c r="S73" s="52">
        <v>255</v>
      </c>
      <c r="T73" s="52">
        <v>375</v>
      </c>
      <c r="U73" s="52">
        <v>480</v>
      </c>
      <c r="V73" s="52">
        <v>586</v>
      </c>
      <c r="W73" s="52">
        <v>134</v>
      </c>
      <c r="X73" s="52">
        <v>267</v>
      </c>
      <c r="Y73" s="52">
        <v>381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8</v>
      </c>
      <c r="D74" s="52">
        <v>8</v>
      </c>
      <c r="E74" s="52">
        <v>8</v>
      </c>
      <c r="F74" s="52">
        <v>8</v>
      </c>
      <c r="G74" s="52">
        <v>12</v>
      </c>
      <c r="H74" s="52">
        <v>13</v>
      </c>
      <c r="I74" s="52">
        <v>19</v>
      </c>
      <c r="J74" s="52">
        <v>24</v>
      </c>
      <c r="K74" s="52">
        <v>383</v>
      </c>
      <c r="L74" s="52">
        <v>0</v>
      </c>
      <c r="M74" s="52">
        <v>14</v>
      </c>
      <c r="N74" s="52">
        <v>104</v>
      </c>
      <c r="O74" s="52">
        <v>301</v>
      </c>
      <c r="P74" s="52">
        <v>557</v>
      </c>
      <c r="Q74" s="52">
        <v>894</v>
      </c>
      <c r="R74" s="52">
        <v>1164</v>
      </c>
      <c r="S74" s="52">
        <v>1656</v>
      </c>
      <c r="T74" s="52">
        <v>2300</v>
      </c>
      <c r="U74" s="52">
        <v>712</v>
      </c>
      <c r="V74" s="52">
        <v>1408</v>
      </c>
      <c r="W74" s="52">
        <v>932</v>
      </c>
      <c r="X74" s="52">
        <v>1593</v>
      </c>
      <c r="Y74" s="52">
        <v>2021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26340</v>
      </c>
      <c r="D78" s="52">
        <v>26402</v>
      </c>
      <c r="E78" s="52">
        <v>26857</v>
      </c>
      <c r="F78" s="52">
        <v>28148</v>
      </c>
      <c r="G78" s="52">
        <v>30761</v>
      </c>
      <c r="H78" s="52">
        <v>35184</v>
      </c>
      <c r="I78" s="52">
        <v>26079</v>
      </c>
      <c r="J78" s="52">
        <v>30599</v>
      </c>
      <c r="K78" s="52">
        <v>37321</v>
      </c>
      <c r="L78" s="52">
        <v>40666</v>
      </c>
      <c r="M78" s="52">
        <v>42256</v>
      </c>
      <c r="N78" s="52">
        <v>43406</v>
      </c>
      <c r="O78" s="52">
        <v>42050</v>
      </c>
      <c r="P78" s="52">
        <v>34073</v>
      </c>
      <c r="Q78" s="52">
        <v>40057</v>
      </c>
      <c r="R78" s="52">
        <v>46298</v>
      </c>
      <c r="S78" s="52">
        <v>50198</v>
      </c>
      <c r="T78" s="52">
        <v>50695</v>
      </c>
      <c r="U78" s="52">
        <v>48147</v>
      </c>
      <c r="V78" s="52">
        <v>46315</v>
      </c>
      <c r="W78" s="52">
        <v>44587</v>
      </c>
      <c r="X78" s="52">
        <v>43838</v>
      </c>
      <c r="Y78" s="52">
        <v>48033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10244</v>
      </c>
      <c r="D79" s="36">
        <v>10266</v>
      </c>
      <c r="E79" s="36">
        <v>10430</v>
      </c>
      <c r="F79" s="36">
        <v>10889</v>
      </c>
      <c r="G79" s="36">
        <v>11812</v>
      </c>
      <c r="H79" s="36">
        <v>13374</v>
      </c>
      <c r="I79" s="36">
        <v>9580</v>
      </c>
      <c r="J79" s="36">
        <v>9012</v>
      </c>
      <c r="K79" s="36">
        <v>13264</v>
      </c>
      <c r="L79" s="36">
        <v>13950</v>
      </c>
      <c r="M79" s="36">
        <v>14061</v>
      </c>
      <c r="N79" s="36">
        <v>13838</v>
      </c>
      <c r="O79" s="36">
        <v>13184</v>
      </c>
      <c r="P79" s="36">
        <v>12096</v>
      </c>
      <c r="Q79" s="36">
        <v>12488</v>
      </c>
      <c r="R79" s="36">
        <v>14155</v>
      </c>
      <c r="S79" s="36">
        <v>16364</v>
      </c>
      <c r="T79" s="36">
        <v>20831</v>
      </c>
      <c r="U79" s="36">
        <v>19927</v>
      </c>
      <c r="V79" s="36">
        <v>21526</v>
      </c>
      <c r="W79" s="36">
        <v>17317</v>
      </c>
      <c r="X79" s="36">
        <v>15432</v>
      </c>
      <c r="Y79" s="36">
        <v>14952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643</v>
      </c>
      <c r="D83" s="52">
        <v>643</v>
      </c>
      <c r="E83" s="52">
        <v>643</v>
      </c>
      <c r="F83" s="52">
        <v>646</v>
      </c>
      <c r="G83" s="52">
        <v>649</v>
      </c>
      <c r="H83" s="52">
        <v>658</v>
      </c>
      <c r="I83" s="52">
        <v>666</v>
      </c>
      <c r="J83" s="52">
        <v>690</v>
      </c>
      <c r="K83" s="52">
        <v>716</v>
      </c>
      <c r="L83" s="52">
        <v>768</v>
      </c>
      <c r="M83" s="52">
        <v>826</v>
      </c>
      <c r="N83" s="52">
        <v>911</v>
      </c>
      <c r="O83" s="52">
        <v>892</v>
      </c>
      <c r="P83" s="52">
        <v>516</v>
      </c>
      <c r="Q83" s="52">
        <v>691</v>
      </c>
      <c r="R83" s="52">
        <v>902</v>
      </c>
      <c r="S83" s="52">
        <v>1692</v>
      </c>
      <c r="T83" s="52">
        <v>1862</v>
      </c>
      <c r="U83" s="52">
        <v>1810</v>
      </c>
      <c r="V83" s="52">
        <v>1121</v>
      </c>
      <c r="W83" s="52">
        <v>1876</v>
      </c>
      <c r="X83" s="52">
        <v>2115</v>
      </c>
      <c r="Y83" s="52">
        <v>2267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7</v>
      </c>
      <c r="D86" s="52">
        <v>8</v>
      </c>
      <c r="E86" s="52">
        <v>7</v>
      </c>
      <c r="F86" s="52">
        <v>8</v>
      </c>
      <c r="G86" s="52">
        <v>8</v>
      </c>
      <c r="H86" s="52">
        <v>9</v>
      </c>
      <c r="I86" s="52">
        <v>5</v>
      </c>
      <c r="J86" s="52">
        <v>4</v>
      </c>
      <c r="K86" s="52">
        <v>10</v>
      </c>
      <c r="L86" s="52">
        <v>14</v>
      </c>
      <c r="M86" s="52">
        <v>18</v>
      </c>
      <c r="N86" s="52">
        <v>28</v>
      </c>
      <c r="O86" s="52">
        <v>38</v>
      </c>
      <c r="P86" s="52">
        <v>45</v>
      </c>
      <c r="Q86" s="52">
        <v>52</v>
      </c>
      <c r="R86" s="52">
        <v>54</v>
      </c>
      <c r="S86" s="52">
        <v>57</v>
      </c>
      <c r="T86" s="52">
        <v>61</v>
      </c>
      <c r="U86" s="52">
        <v>70</v>
      </c>
      <c r="V86" s="52">
        <v>84</v>
      </c>
      <c r="W86" s="52">
        <v>84</v>
      </c>
      <c r="X86" s="52">
        <v>88</v>
      </c>
      <c r="Y86" s="52">
        <v>71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509</v>
      </c>
      <c r="D88" s="52">
        <v>508</v>
      </c>
      <c r="E88" s="52">
        <v>509</v>
      </c>
      <c r="F88" s="52">
        <v>510</v>
      </c>
      <c r="G88" s="52">
        <v>513</v>
      </c>
      <c r="H88" s="52">
        <v>517</v>
      </c>
      <c r="I88" s="52">
        <v>549</v>
      </c>
      <c r="J88" s="52">
        <v>661</v>
      </c>
      <c r="K88" s="52">
        <v>679</v>
      </c>
      <c r="L88" s="52">
        <v>718</v>
      </c>
      <c r="M88" s="52">
        <v>775</v>
      </c>
      <c r="N88" s="52">
        <v>850</v>
      </c>
      <c r="O88" s="52">
        <v>819</v>
      </c>
      <c r="P88" s="52">
        <v>431</v>
      </c>
      <c r="Q88" s="52">
        <v>608</v>
      </c>
      <c r="R88" s="52">
        <v>816</v>
      </c>
      <c r="S88" s="52">
        <v>2053</v>
      </c>
      <c r="T88" s="52">
        <v>2536</v>
      </c>
      <c r="U88" s="52">
        <v>2326</v>
      </c>
      <c r="V88" s="52">
        <v>1070</v>
      </c>
      <c r="W88" s="52">
        <v>1738</v>
      </c>
      <c r="X88" s="52">
        <v>1935</v>
      </c>
      <c r="Y88" s="52">
        <v>2042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3</v>
      </c>
      <c r="R89" s="52">
        <v>1</v>
      </c>
      <c r="S89" s="52">
        <v>7</v>
      </c>
      <c r="T89" s="52">
        <v>10</v>
      </c>
      <c r="U89" s="52">
        <v>8</v>
      </c>
      <c r="V89" s="52">
        <v>9</v>
      </c>
      <c r="W89" s="52">
        <v>14</v>
      </c>
      <c r="X89" s="52">
        <v>17</v>
      </c>
      <c r="Y89" s="52">
        <v>16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17</v>
      </c>
      <c r="D92" s="52">
        <v>18</v>
      </c>
      <c r="E92" s="52">
        <v>17</v>
      </c>
      <c r="F92" s="52">
        <v>19</v>
      </c>
      <c r="G92" s="52">
        <v>20</v>
      </c>
      <c r="H92" s="52">
        <v>24</v>
      </c>
      <c r="I92" s="52">
        <v>16</v>
      </c>
      <c r="J92" s="52">
        <v>14</v>
      </c>
      <c r="K92" s="52">
        <v>23</v>
      </c>
      <c r="L92" s="52">
        <v>27</v>
      </c>
      <c r="M92" s="52">
        <v>31</v>
      </c>
      <c r="N92" s="52">
        <v>31</v>
      </c>
      <c r="O92" s="52">
        <v>38</v>
      </c>
      <c r="P92" s="52">
        <v>38</v>
      </c>
      <c r="Q92" s="52">
        <v>38</v>
      </c>
      <c r="R92" s="52">
        <v>37</v>
      </c>
      <c r="S92" s="52">
        <v>45</v>
      </c>
      <c r="T92" s="52">
        <v>58</v>
      </c>
      <c r="U92" s="52">
        <v>73</v>
      </c>
      <c r="V92" s="52">
        <v>84</v>
      </c>
      <c r="W92" s="52">
        <v>94</v>
      </c>
      <c r="X92" s="52">
        <v>104</v>
      </c>
      <c r="Y92" s="52">
        <v>93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1</v>
      </c>
      <c r="W93" s="52">
        <v>0</v>
      </c>
      <c r="X93" s="52">
        <v>0</v>
      </c>
      <c r="Y93" s="52">
        <v>1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249</v>
      </c>
      <c r="D96" s="52">
        <v>248</v>
      </c>
      <c r="E96" s="52">
        <v>253</v>
      </c>
      <c r="F96" s="52">
        <v>262</v>
      </c>
      <c r="G96" s="52">
        <v>281</v>
      </c>
      <c r="H96" s="52">
        <v>311</v>
      </c>
      <c r="I96" s="52">
        <v>212</v>
      </c>
      <c r="J96" s="52">
        <v>183</v>
      </c>
      <c r="K96" s="52">
        <v>286</v>
      </c>
      <c r="L96" s="52">
        <v>305</v>
      </c>
      <c r="M96" s="52">
        <v>328</v>
      </c>
      <c r="N96" s="52">
        <v>351</v>
      </c>
      <c r="O96" s="52">
        <v>355</v>
      </c>
      <c r="P96" s="52">
        <v>305</v>
      </c>
      <c r="Q96" s="52">
        <v>198</v>
      </c>
      <c r="R96" s="52">
        <v>127</v>
      </c>
      <c r="S96" s="52">
        <v>204</v>
      </c>
      <c r="T96" s="52">
        <v>267</v>
      </c>
      <c r="U96" s="52">
        <v>376</v>
      </c>
      <c r="V96" s="52">
        <v>397</v>
      </c>
      <c r="W96" s="52">
        <v>221</v>
      </c>
      <c r="X96" s="52">
        <v>137</v>
      </c>
      <c r="Y96" s="52">
        <v>76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2</v>
      </c>
      <c r="D97" s="52">
        <v>2</v>
      </c>
      <c r="E97" s="52">
        <v>3</v>
      </c>
      <c r="F97" s="52">
        <v>2</v>
      </c>
      <c r="G97" s="52">
        <v>2</v>
      </c>
      <c r="H97" s="52">
        <v>3</v>
      </c>
      <c r="I97" s="52">
        <v>4</v>
      </c>
      <c r="J97" s="52">
        <v>8</v>
      </c>
      <c r="K97" s="52">
        <v>16</v>
      </c>
      <c r="L97" s="52">
        <v>34</v>
      </c>
      <c r="M97" s="52">
        <v>62</v>
      </c>
      <c r="N97" s="52">
        <v>114</v>
      </c>
      <c r="O97" s="52">
        <v>189</v>
      </c>
      <c r="P97" s="52">
        <v>279</v>
      </c>
      <c r="Q97" s="52">
        <v>409</v>
      </c>
      <c r="R97" s="52">
        <v>459</v>
      </c>
      <c r="S97" s="52">
        <v>491</v>
      </c>
      <c r="T97" s="52">
        <v>474</v>
      </c>
      <c r="U97" s="52">
        <v>510</v>
      </c>
      <c r="V97" s="52">
        <v>666</v>
      </c>
      <c r="W97" s="52">
        <v>755</v>
      </c>
      <c r="X97" s="52">
        <v>835</v>
      </c>
      <c r="Y97" s="52">
        <v>601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19</v>
      </c>
      <c r="D102" s="52">
        <v>18</v>
      </c>
      <c r="E102" s="52">
        <v>19</v>
      </c>
      <c r="F102" s="52">
        <v>19</v>
      </c>
      <c r="G102" s="52">
        <v>20</v>
      </c>
      <c r="H102" s="52">
        <v>22</v>
      </c>
      <c r="I102" s="52">
        <v>14</v>
      </c>
      <c r="J102" s="52">
        <v>14</v>
      </c>
      <c r="K102" s="52">
        <v>19</v>
      </c>
      <c r="L102" s="52">
        <v>20</v>
      </c>
      <c r="M102" s="52">
        <v>21</v>
      </c>
      <c r="N102" s="52">
        <v>32</v>
      </c>
      <c r="O102" s="52">
        <v>32</v>
      </c>
      <c r="P102" s="52">
        <v>29</v>
      </c>
      <c r="Q102" s="52">
        <v>31</v>
      </c>
      <c r="R102" s="52">
        <v>34</v>
      </c>
      <c r="S102" s="52">
        <v>56</v>
      </c>
      <c r="T102" s="52">
        <v>58</v>
      </c>
      <c r="U102" s="52">
        <v>66</v>
      </c>
      <c r="V102" s="52">
        <v>79</v>
      </c>
      <c r="W102" s="52">
        <v>67</v>
      </c>
      <c r="X102" s="52">
        <v>68</v>
      </c>
      <c r="Y102" s="52">
        <v>66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1267</v>
      </c>
      <c r="D103" s="36">
        <v>1268</v>
      </c>
      <c r="E103" s="36">
        <v>1284</v>
      </c>
      <c r="F103" s="36">
        <v>1323</v>
      </c>
      <c r="G103" s="36">
        <v>1401</v>
      </c>
      <c r="H103" s="36">
        <v>1530</v>
      </c>
      <c r="I103" s="36">
        <v>983</v>
      </c>
      <c r="J103" s="36">
        <v>997</v>
      </c>
      <c r="K103" s="36">
        <v>1244</v>
      </c>
      <c r="L103" s="36">
        <v>1447</v>
      </c>
      <c r="M103" s="36">
        <v>1751</v>
      </c>
      <c r="N103" s="36">
        <v>2209</v>
      </c>
      <c r="O103" s="36">
        <v>2597</v>
      </c>
      <c r="P103" s="36">
        <v>2512</v>
      </c>
      <c r="Q103" s="36">
        <v>2905</v>
      </c>
      <c r="R103" s="36">
        <v>2972</v>
      </c>
      <c r="S103" s="36">
        <v>3585</v>
      </c>
      <c r="T103" s="36">
        <v>3721</v>
      </c>
      <c r="U103" s="36">
        <v>3988</v>
      </c>
      <c r="V103" s="36">
        <v>4169</v>
      </c>
      <c r="W103" s="36">
        <v>4265</v>
      </c>
      <c r="X103" s="36">
        <v>3865</v>
      </c>
      <c r="Y103" s="36">
        <v>3420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70</v>
      </c>
      <c r="D145" s="52">
        <v>70</v>
      </c>
      <c r="E145" s="52">
        <v>70</v>
      </c>
      <c r="F145" s="52">
        <v>74</v>
      </c>
      <c r="G145" s="52">
        <v>79</v>
      </c>
      <c r="H145" s="52">
        <v>92</v>
      </c>
      <c r="I145" s="52">
        <v>119</v>
      </c>
      <c r="J145" s="52">
        <v>154</v>
      </c>
      <c r="K145" s="52">
        <v>217</v>
      </c>
      <c r="L145" s="52">
        <v>299</v>
      </c>
      <c r="M145" s="52">
        <v>420</v>
      </c>
      <c r="N145" s="52">
        <v>561</v>
      </c>
      <c r="O145" s="52">
        <v>738</v>
      </c>
      <c r="P145" s="52">
        <v>903</v>
      </c>
      <c r="Q145" s="52">
        <v>1180</v>
      </c>
      <c r="R145" s="52">
        <v>1523</v>
      </c>
      <c r="S145" s="52">
        <v>1913</v>
      </c>
      <c r="T145" s="52">
        <v>2346</v>
      </c>
      <c r="U145" s="52">
        <v>2694</v>
      </c>
      <c r="V145" s="52">
        <v>3027</v>
      </c>
      <c r="W145" s="52">
        <v>3306</v>
      </c>
      <c r="X145" s="52">
        <v>3490</v>
      </c>
      <c r="Y145" s="52">
        <v>3705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8</v>
      </c>
      <c r="D147" s="52">
        <v>8</v>
      </c>
      <c r="E147" s="52">
        <v>8</v>
      </c>
      <c r="F147" s="52">
        <v>8</v>
      </c>
      <c r="G147" s="52">
        <v>11</v>
      </c>
      <c r="H147" s="52">
        <v>16</v>
      </c>
      <c r="I147" s="52">
        <v>17</v>
      </c>
      <c r="J147" s="52">
        <v>29</v>
      </c>
      <c r="K147" s="52">
        <v>60</v>
      </c>
      <c r="L147" s="52">
        <v>102</v>
      </c>
      <c r="M147" s="52">
        <v>157</v>
      </c>
      <c r="N147" s="52">
        <v>220</v>
      </c>
      <c r="O147" s="52">
        <v>294</v>
      </c>
      <c r="P147" s="52">
        <v>354</v>
      </c>
      <c r="Q147" s="52">
        <v>397</v>
      </c>
      <c r="R147" s="52">
        <v>408</v>
      </c>
      <c r="S147" s="52">
        <v>433</v>
      </c>
      <c r="T147" s="52">
        <v>446</v>
      </c>
      <c r="U147" s="52">
        <v>481</v>
      </c>
      <c r="V147" s="52">
        <v>570</v>
      </c>
      <c r="W147" s="52">
        <v>680</v>
      </c>
      <c r="X147" s="52">
        <v>797</v>
      </c>
      <c r="Y147" s="52">
        <v>877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9</v>
      </c>
      <c r="D149" s="52">
        <v>9</v>
      </c>
      <c r="E149" s="52">
        <v>10</v>
      </c>
      <c r="F149" s="52">
        <v>11</v>
      </c>
      <c r="G149" s="52">
        <v>16</v>
      </c>
      <c r="H149" s="52">
        <v>23</v>
      </c>
      <c r="I149" s="52">
        <v>35</v>
      </c>
      <c r="J149" s="52">
        <v>53</v>
      </c>
      <c r="K149" s="52">
        <v>92</v>
      </c>
      <c r="L149" s="52">
        <v>129</v>
      </c>
      <c r="M149" s="52">
        <v>161</v>
      </c>
      <c r="N149" s="52">
        <v>194</v>
      </c>
      <c r="O149" s="52">
        <v>228</v>
      </c>
      <c r="P149" s="52">
        <v>231</v>
      </c>
      <c r="Q149" s="52">
        <v>262</v>
      </c>
      <c r="R149" s="52">
        <v>274</v>
      </c>
      <c r="S149" s="52">
        <v>336</v>
      </c>
      <c r="T149" s="52">
        <v>427</v>
      </c>
      <c r="U149" s="52">
        <v>510</v>
      </c>
      <c r="V149" s="52">
        <v>632</v>
      </c>
      <c r="W149" s="52">
        <v>759</v>
      </c>
      <c r="X149" s="52">
        <v>911</v>
      </c>
      <c r="Y149" s="52">
        <v>1079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2</v>
      </c>
      <c r="R150" s="52">
        <v>2</v>
      </c>
      <c r="S150" s="52">
        <v>2</v>
      </c>
      <c r="T150" s="52">
        <v>2</v>
      </c>
      <c r="U150" s="52">
        <v>1</v>
      </c>
      <c r="V150" s="52">
        <v>3</v>
      </c>
      <c r="W150" s="52">
        <v>2</v>
      </c>
      <c r="X150" s="52">
        <v>5</v>
      </c>
      <c r="Y150" s="52">
        <v>13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130</v>
      </c>
      <c r="D153" s="52">
        <v>129</v>
      </c>
      <c r="E153" s="52">
        <v>136</v>
      </c>
      <c r="F153" s="52">
        <v>154</v>
      </c>
      <c r="G153" s="52">
        <v>204</v>
      </c>
      <c r="H153" s="52">
        <v>305</v>
      </c>
      <c r="I153" s="52">
        <v>411</v>
      </c>
      <c r="J153" s="52">
        <v>679</v>
      </c>
      <c r="K153" s="52">
        <v>1095</v>
      </c>
      <c r="L153" s="52">
        <v>1560</v>
      </c>
      <c r="M153" s="52">
        <v>1894</v>
      </c>
      <c r="N153" s="52">
        <v>2060</v>
      </c>
      <c r="O153" s="52">
        <v>2018</v>
      </c>
      <c r="P153" s="52">
        <v>1712</v>
      </c>
      <c r="Q153" s="52">
        <v>1149</v>
      </c>
      <c r="R153" s="52">
        <v>831</v>
      </c>
      <c r="S153" s="52">
        <v>1298</v>
      </c>
      <c r="T153" s="52">
        <v>1743</v>
      </c>
      <c r="U153" s="52">
        <v>2479</v>
      </c>
      <c r="V153" s="52">
        <v>2256</v>
      </c>
      <c r="W153" s="52">
        <v>1592</v>
      </c>
      <c r="X153" s="52">
        <v>1451</v>
      </c>
      <c r="Y153" s="52">
        <v>1620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1</v>
      </c>
      <c r="D154" s="52">
        <v>1</v>
      </c>
      <c r="E154" s="52">
        <v>2</v>
      </c>
      <c r="F154" s="52">
        <v>1</v>
      </c>
      <c r="G154" s="52">
        <v>3</v>
      </c>
      <c r="H154" s="52">
        <v>6</v>
      </c>
      <c r="I154" s="52">
        <v>15</v>
      </c>
      <c r="J154" s="52">
        <v>36</v>
      </c>
      <c r="K154" s="52">
        <v>74</v>
      </c>
      <c r="L154" s="52">
        <v>194</v>
      </c>
      <c r="M154" s="52">
        <v>409</v>
      </c>
      <c r="N154" s="52">
        <v>743</v>
      </c>
      <c r="O154" s="52">
        <v>1213</v>
      </c>
      <c r="P154" s="52">
        <v>1804</v>
      </c>
      <c r="Q154" s="52">
        <v>2636</v>
      </c>
      <c r="R154" s="52">
        <v>3190</v>
      </c>
      <c r="S154" s="52">
        <v>3232</v>
      </c>
      <c r="T154" s="52">
        <v>3473</v>
      </c>
      <c r="U154" s="52">
        <v>3631</v>
      </c>
      <c r="V154" s="52">
        <v>4513</v>
      </c>
      <c r="W154" s="52">
        <v>5766</v>
      </c>
      <c r="X154" s="52">
        <v>6533</v>
      </c>
      <c r="Y154" s="52">
        <v>7060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2</v>
      </c>
      <c r="D158" s="52">
        <v>2</v>
      </c>
      <c r="E158" s="52">
        <v>2</v>
      </c>
      <c r="F158" s="52">
        <v>2</v>
      </c>
      <c r="G158" s="52">
        <v>2</v>
      </c>
      <c r="H158" s="52">
        <v>6</v>
      </c>
      <c r="I158" s="52">
        <v>5</v>
      </c>
      <c r="J158" s="52">
        <v>12</v>
      </c>
      <c r="K158" s="52">
        <v>16</v>
      </c>
      <c r="L158" s="52">
        <v>28</v>
      </c>
      <c r="M158" s="52">
        <v>32</v>
      </c>
      <c r="N158" s="52">
        <v>40</v>
      </c>
      <c r="O158" s="52">
        <v>43</v>
      </c>
      <c r="P158" s="52">
        <v>43</v>
      </c>
      <c r="Q158" s="52">
        <v>51</v>
      </c>
      <c r="R158" s="52">
        <v>65</v>
      </c>
      <c r="S158" s="52">
        <v>68</v>
      </c>
      <c r="T158" s="52">
        <v>92</v>
      </c>
      <c r="U158" s="52">
        <v>110</v>
      </c>
      <c r="V158" s="52">
        <v>129</v>
      </c>
      <c r="W158" s="52">
        <v>141</v>
      </c>
      <c r="X158" s="52">
        <v>156</v>
      </c>
      <c r="Y158" s="52">
        <v>180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138</v>
      </c>
      <c r="D159" s="36">
        <v>138</v>
      </c>
      <c r="E159" s="36">
        <v>145</v>
      </c>
      <c r="F159" s="36">
        <v>164</v>
      </c>
      <c r="G159" s="36">
        <v>221</v>
      </c>
      <c r="H159" s="36">
        <v>334</v>
      </c>
      <c r="I159" s="36">
        <v>451</v>
      </c>
      <c r="J159" s="36">
        <v>755</v>
      </c>
      <c r="K159" s="36">
        <v>1254</v>
      </c>
      <c r="L159" s="36">
        <v>1858</v>
      </c>
      <c r="M159" s="36">
        <v>2432</v>
      </c>
      <c r="N159" s="36">
        <v>2969</v>
      </c>
      <c r="O159" s="36">
        <v>3420</v>
      </c>
      <c r="P159" s="36">
        <v>3705</v>
      </c>
      <c r="Q159" s="36">
        <v>3999</v>
      </c>
      <c r="R159" s="36">
        <v>4233</v>
      </c>
      <c r="S159" s="36">
        <v>4798</v>
      </c>
      <c r="T159" s="36">
        <v>5560</v>
      </c>
      <c r="U159" s="36">
        <v>6505</v>
      </c>
      <c r="V159" s="36">
        <v>7283</v>
      </c>
      <c r="W159" s="36">
        <v>7996</v>
      </c>
      <c r="X159" s="36">
        <v>8767</v>
      </c>
      <c r="Y159" s="36">
        <v>9597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7637</v>
      </c>
      <c r="D163" s="52">
        <v>7639</v>
      </c>
      <c r="E163" s="52">
        <v>7654</v>
      </c>
      <c r="F163" s="52">
        <v>7696</v>
      </c>
      <c r="G163" s="52">
        <v>7787</v>
      </c>
      <c r="H163" s="52">
        <v>7950</v>
      </c>
      <c r="I163" s="52">
        <v>8213</v>
      </c>
      <c r="J163" s="52">
        <v>8596</v>
      </c>
      <c r="K163" s="52">
        <v>9126</v>
      </c>
      <c r="L163" s="52">
        <v>9808</v>
      </c>
      <c r="M163" s="52">
        <v>10654</v>
      </c>
      <c r="N163" s="52">
        <v>11694</v>
      </c>
      <c r="O163" s="52">
        <v>11412</v>
      </c>
      <c r="P163" s="52">
        <v>6760</v>
      </c>
      <c r="Q163" s="52">
        <v>8470</v>
      </c>
      <c r="R163" s="52">
        <v>10425</v>
      </c>
      <c r="S163" s="52">
        <v>12623</v>
      </c>
      <c r="T163" s="52">
        <v>13374</v>
      </c>
      <c r="U163" s="52">
        <v>14127</v>
      </c>
      <c r="V163" s="52">
        <v>13850</v>
      </c>
      <c r="W163" s="52">
        <v>12904</v>
      </c>
      <c r="X163" s="52">
        <v>12039</v>
      </c>
      <c r="Y163" s="52">
        <v>10539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443</v>
      </c>
      <c r="D165" s="52">
        <v>445</v>
      </c>
      <c r="E165" s="52">
        <v>448</v>
      </c>
      <c r="F165" s="52">
        <v>465</v>
      </c>
      <c r="G165" s="52">
        <v>503</v>
      </c>
      <c r="H165" s="52">
        <v>568</v>
      </c>
      <c r="I165" s="52">
        <v>413</v>
      </c>
      <c r="J165" s="52">
        <v>410</v>
      </c>
      <c r="K165" s="52">
        <v>678</v>
      </c>
      <c r="L165" s="52">
        <v>898</v>
      </c>
      <c r="M165" s="52">
        <v>1041</v>
      </c>
      <c r="N165" s="52">
        <v>1281</v>
      </c>
      <c r="O165" s="52">
        <v>1484</v>
      </c>
      <c r="P165" s="52">
        <v>1402</v>
      </c>
      <c r="Q165" s="52">
        <v>1247</v>
      </c>
      <c r="R165" s="52">
        <v>1139</v>
      </c>
      <c r="S165" s="52">
        <v>1163</v>
      </c>
      <c r="T165" s="52">
        <v>1222</v>
      </c>
      <c r="U165" s="52">
        <v>1284</v>
      </c>
      <c r="V165" s="52">
        <v>1301</v>
      </c>
      <c r="W165" s="52">
        <v>1204</v>
      </c>
      <c r="X165" s="52">
        <v>1170</v>
      </c>
      <c r="Y165" s="52">
        <v>1170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998</v>
      </c>
      <c r="D167" s="52">
        <v>1000</v>
      </c>
      <c r="E167" s="52">
        <v>1017</v>
      </c>
      <c r="F167" s="52">
        <v>1064</v>
      </c>
      <c r="G167" s="52">
        <v>1158</v>
      </c>
      <c r="H167" s="52">
        <v>1332</v>
      </c>
      <c r="I167" s="52">
        <v>989</v>
      </c>
      <c r="J167" s="52">
        <v>1138</v>
      </c>
      <c r="K167" s="52">
        <v>1457</v>
      </c>
      <c r="L167" s="52">
        <v>1605</v>
      </c>
      <c r="M167" s="52">
        <v>1725</v>
      </c>
      <c r="N167" s="52">
        <v>1730</v>
      </c>
      <c r="O167" s="52">
        <v>1611</v>
      </c>
      <c r="P167" s="52">
        <v>1208</v>
      </c>
      <c r="Q167" s="52">
        <v>1170</v>
      </c>
      <c r="R167" s="52">
        <v>1343</v>
      </c>
      <c r="S167" s="52">
        <v>1629</v>
      </c>
      <c r="T167" s="52">
        <v>1848</v>
      </c>
      <c r="U167" s="52">
        <v>1919</v>
      </c>
      <c r="V167" s="52">
        <v>1912</v>
      </c>
      <c r="W167" s="52">
        <v>2006</v>
      </c>
      <c r="X167" s="52">
        <v>2157</v>
      </c>
      <c r="Y167" s="52">
        <v>2503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1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3</v>
      </c>
      <c r="N168" s="52">
        <v>0</v>
      </c>
      <c r="O168" s="52">
        <v>7</v>
      </c>
      <c r="P168" s="52">
        <v>3</v>
      </c>
      <c r="Q168" s="52">
        <v>11</v>
      </c>
      <c r="R168" s="52">
        <v>13</v>
      </c>
      <c r="S168" s="52">
        <v>14</v>
      </c>
      <c r="T168" s="52">
        <v>13</v>
      </c>
      <c r="U168" s="52">
        <v>14</v>
      </c>
      <c r="V168" s="52">
        <v>6</v>
      </c>
      <c r="W168" s="52">
        <v>16</v>
      </c>
      <c r="X168" s="52">
        <v>20</v>
      </c>
      <c r="Y168" s="52">
        <v>24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14148</v>
      </c>
      <c r="D171" s="52">
        <v>14177</v>
      </c>
      <c r="E171" s="52">
        <v>14380</v>
      </c>
      <c r="F171" s="52">
        <v>14945</v>
      </c>
      <c r="G171" s="52">
        <v>16093</v>
      </c>
      <c r="H171" s="52">
        <v>18108</v>
      </c>
      <c r="I171" s="52">
        <v>12759</v>
      </c>
      <c r="J171" s="52">
        <v>13740</v>
      </c>
      <c r="K171" s="52">
        <v>17580</v>
      </c>
      <c r="L171" s="52">
        <v>18980</v>
      </c>
      <c r="M171" s="52">
        <v>20601</v>
      </c>
      <c r="N171" s="52">
        <v>20082</v>
      </c>
      <c r="O171" s="52">
        <v>16605</v>
      </c>
      <c r="P171" s="52">
        <v>9349</v>
      </c>
      <c r="Q171" s="52">
        <v>4745</v>
      </c>
      <c r="R171" s="52">
        <v>3978</v>
      </c>
      <c r="S171" s="52">
        <v>6165</v>
      </c>
      <c r="T171" s="52">
        <v>7934</v>
      </c>
      <c r="U171" s="52">
        <v>11046</v>
      </c>
      <c r="V171" s="52">
        <v>8675</v>
      </c>
      <c r="W171" s="52">
        <v>4607</v>
      </c>
      <c r="X171" s="52">
        <v>3747</v>
      </c>
      <c r="Y171" s="52">
        <v>3858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128</v>
      </c>
      <c r="D172" s="52">
        <v>129</v>
      </c>
      <c r="E172" s="52">
        <v>131</v>
      </c>
      <c r="F172" s="52">
        <v>145</v>
      </c>
      <c r="G172" s="52">
        <v>173</v>
      </c>
      <c r="H172" s="52">
        <v>229</v>
      </c>
      <c r="I172" s="52">
        <v>266</v>
      </c>
      <c r="J172" s="52">
        <v>571</v>
      </c>
      <c r="K172" s="52">
        <v>817</v>
      </c>
      <c r="L172" s="52">
        <v>1545</v>
      </c>
      <c r="M172" s="52">
        <v>2613</v>
      </c>
      <c r="N172" s="52">
        <v>4277</v>
      </c>
      <c r="O172" s="52">
        <v>6523</v>
      </c>
      <c r="P172" s="52">
        <v>8640</v>
      </c>
      <c r="Q172" s="52">
        <v>12497</v>
      </c>
      <c r="R172" s="52">
        <v>15601</v>
      </c>
      <c r="S172" s="52">
        <v>16137</v>
      </c>
      <c r="T172" s="52">
        <v>15367</v>
      </c>
      <c r="U172" s="52">
        <v>13065</v>
      </c>
      <c r="V172" s="52">
        <v>13166</v>
      </c>
      <c r="W172" s="52">
        <v>14515</v>
      </c>
      <c r="X172" s="52">
        <v>14825</v>
      </c>
      <c r="Y172" s="52">
        <v>16006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223</v>
      </c>
      <c r="D176" s="52">
        <v>224</v>
      </c>
      <c r="E176" s="52">
        <v>227</v>
      </c>
      <c r="F176" s="52">
        <v>234</v>
      </c>
      <c r="G176" s="52">
        <v>251</v>
      </c>
      <c r="H176" s="52">
        <v>285</v>
      </c>
      <c r="I176" s="52">
        <v>197</v>
      </c>
      <c r="J176" s="52">
        <v>212</v>
      </c>
      <c r="K176" s="52">
        <v>272</v>
      </c>
      <c r="L176" s="52">
        <v>312</v>
      </c>
      <c r="M176" s="52">
        <v>358</v>
      </c>
      <c r="N176" s="52">
        <v>375</v>
      </c>
      <c r="O176" s="52">
        <v>347</v>
      </c>
      <c r="P176" s="52">
        <v>264</v>
      </c>
      <c r="Q176" s="52">
        <v>260</v>
      </c>
      <c r="R176" s="52">
        <v>288</v>
      </c>
      <c r="S176" s="52">
        <v>369</v>
      </c>
      <c r="T176" s="52">
        <v>415</v>
      </c>
      <c r="U176" s="52">
        <v>450</v>
      </c>
      <c r="V176" s="52">
        <v>410</v>
      </c>
      <c r="W176" s="52">
        <v>358</v>
      </c>
      <c r="X176" s="52">
        <v>366</v>
      </c>
      <c r="Y176" s="52">
        <v>422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15051</v>
      </c>
      <c r="D177" s="36">
        <v>15081</v>
      </c>
      <c r="E177" s="36">
        <v>15305</v>
      </c>
      <c r="F177" s="36">
        <v>15913</v>
      </c>
      <c r="G177" s="36">
        <v>17178</v>
      </c>
      <c r="H177" s="36">
        <v>19387</v>
      </c>
      <c r="I177" s="36">
        <v>13818</v>
      </c>
      <c r="J177" s="36">
        <v>15243</v>
      </c>
      <c r="K177" s="36">
        <v>19574</v>
      </c>
      <c r="L177" s="36">
        <v>21815</v>
      </c>
      <c r="M177" s="36">
        <v>24578</v>
      </c>
      <c r="N177" s="36">
        <v>25720</v>
      </c>
      <c r="O177" s="36">
        <v>24403</v>
      </c>
      <c r="P177" s="36">
        <v>18946</v>
      </c>
      <c r="Q177" s="36">
        <v>18169</v>
      </c>
      <c r="R177" s="36">
        <v>20629</v>
      </c>
      <c r="S177" s="36">
        <v>23595</v>
      </c>
      <c r="T177" s="36">
        <v>24754</v>
      </c>
      <c r="U177" s="36">
        <v>25617</v>
      </c>
      <c r="V177" s="36">
        <v>23361</v>
      </c>
      <c r="W177" s="36">
        <v>20799</v>
      </c>
      <c r="X177" s="36">
        <v>20420</v>
      </c>
      <c r="Y177" s="36">
        <v>21967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15122</v>
      </c>
      <c r="D5" s="52">
        <v>15749</v>
      </c>
      <c r="E5" s="52">
        <v>12362</v>
      </c>
      <c r="F5" s="52">
        <v>18567</v>
      </c>
      <c r="G5" s="52">
        <v>24885</v>
      </c>
      <c r="H5" s="52">
        <v>27362</v>
      </c>
      <c r="I5" s="52">
        <v>35159</v>
      </c>
      <c r="J5" s="52">
        <v>35302</v>
      </c>
      <c r="K5" s="52">
        <v>43311</v>
      </c>
      <c r="L5" s="52">
        <v>34151</v>
      </c>
      <c r="M5" s="52">
        <v>48883</v>
      </c>
      <c r="N5" s="52">
        <v>55056</v>
      </c>
      <c r="O5" s="52">
        <v>52726</v>
      </c>
      <c r="P5" s="52">
        <v>20052</v>
      </c>
      <c r="Q5" s="52">
        <v>5863</v>
      </c>
      <c r="R5" s="52">
        <v>29</v>
      </c>
      <c r="S5" s="52">
        <v>0</v>
      </c>
      <c r="T5" s="52">
        <v>0</v>
      </c>
      <c r="U5" s="52">
        <v>5785</v>
      </c>
      <c r="V5" s="52">
        <v>14876</v>
      </c>
      <c r="W5" s="52">
        <v>17132</v>
      </c>
      <c r="X5" s="52">
        <v>14548</v>
      </c>
      <c r="Y5" s="52">
        <v>19547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249</v>
      </c>
      <c r="D8" s="52">
        <v>430</v>
      </c>
      <c r="E8" s="52">
        <v>214</v>
      </c>
      <c r="F8" s="52">
        <v>284</v>
      </c>
      <c r="G8" s="52">
        <v>493</v>
      </c>
      <c r="H8" s="52">
        <v>632</v>
      </c>
      <c r="I8" s="52">
        <v>813</v>
      </c>
      <c r="J8" s="52">
        <v>727</v>
      </c>
      <c r="K8" s="52">
        <v>864</v>
      </c>
      <c r="L8" s="52">
        <v>887</v>
      </c>
      <c r="M8" s="52">
        <v>887</v>
      </c>
      <c r="N8" s="52">
        <v>1230</v>
      </c>
      <c r="O8" s="52">
        <v>1545</v>
      </c>
      <c r="P8" s="52">
        <v>1588</v>
      </c>
      <c r="Q8" s="52">
        <v>1200</v>
      </c>
      <c r="R8" s="52">
        <v>630</v>
      </c>
      <c r="S8" s="52">
        <v>236</v>
      </c>
      <c r="T8" s="52">
        <v>108</v>
      </c>
      <c r="U8" s="52">
        <v>88</v>
      </c>
      <c r="V8" s="52">
        <v>277</v>
      </c>
      <c r="W8" s="52">
        <v>319</v>
      </c>
      <c r="X8" s="52">
        <v>890</v>
      </c>
      <c r="Y8" s="52">
        <v>1040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7832</v>
      </c>
      <c r="D10" s="52">
        <v>7891</v>
      </c>
      <c r="E10" s="52">
        <v>6070</v>
      </c>
      <c r="F10" s="52">
        <v>9723</v>
      </c>
      <c r="G10" s="52">
        <v>13390</v>
      </c>
      <c r="H10" s="52">
        <v>14928</v>
      </c>
      <c r="I10" s="52">
        <v>19377</v>
      </c>
      <c r="J10" s="52">
        <v>26735</v>
      </c>
      <c r="K10" s="52">
        <v>23669</v>
      </c>
      <c r="L10" s="52">
        <v>25861</v>
      </c>
      <c r="M10" s="52">
        <v>23651</v>
      </c>
      <c r="N10" s="52">
        <v>25544</v>
      </c>
      <c r="O10" s="52">
        <v>25531</v>
      </c>
      <c r="P10" s="52">
        <v>4986</v>
      </c>
      <c r="Q10" s="52">
        <v>6712</v>
      </c>
      <c r="R10" s="52">
        <v>10608</v>
      </c>
      <c r="S10" s="52">
        <v>15302</v>
      </c>
      <c r="T10" s="52">
        <v>11922</v>
      </c>
      <c r="U10" s="52">
        <v>10987</v>
      </c>
      <c r="V10" s="52">
        <v>11288</v>
      </c>
      <c r="W10" s="52">
        <v>12134</v>
      </c>
      <c r="X10" s="52">
        <v>11051</v>
      </c>
      <c r="Y10" s="52">
        <v>10005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1469</v>
      </c>
      <c r="D11" s="52">
        <v>1643</v>
      </c>
      <c r="E11" s="52">
        <v>1467</v>
      </c>
      <c r="F11" s="52">
        <v>1509</v>
      </c>
      <c r="G11" s="52">
        <v>1857</v>
      </c>
      <c r="H11" s="52">
        <v>1868</v>
      </c>
      <c r="I11" s="52">
        <v>1376</v>
      </c>
      <c r="J11" s="52">
        <v>1014</v>
      </c>
      <c r="K11" s="52">
        <v>1932</v>
      </c>
      <c r="L11" s="52">
        <v>1793</v>
      </c>
      <c r="M11" s="52">
        <v>2689</v>
      </c>
      <c r="N11" s="52">
        <v>2837</v>
      </c>
      <c r="O11" s="52">
        <v>3489</v>
      </c>
      <c r="P11" s="52">
        <v>2806</v>
      </c>
      <c r="Q11" s="52">
        <v>2431</v>
      </c>
      <c r="R11" s="52">
        <v>2569</v>
      </c>
      <c r="S11" s="52">
        <v>2016</v>
      </c>
      <c r="T11" s="52">
        <v>2380</v>
      </c>
      <c r="U11" s="52">
        <v>2161</v>
      </c>
      <c r="V11" s="52">
        <v>2366</v>
      </c>
      <c r="W11" s="52">
        <v>1914</v>
      </c>
      <c r="X11" s="52">
        <v>1238</v>
      </c>
      <c r="Y11" s="52">
        <v>1735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2</v>
      </c>
      <c r="G12" s="52">
        <v>2</v>
      </c>
      <c r="H12" s="52">
        <v>2</v>
      </c>
      <c r="I12" s="52">
        <v>6</v>
      </c>
      <c r="J12" s="52">
        <v>11</v>
      </c>
      <c r="K12" s="52">
        <v>21</v>
      </c>
      <c r="L12" s="52">
        <v>15</v>
      </c>
      <c r="M12" s="52">
        <v>20</v>
      </c>
      <c r="N12" s="52">
        <v>7</v>
      </c>
      <c r="O12" s="52">
        <v>37</v>
      </c>
      <c r="P12" s="52">
        <v>19</v>
      </c>
      <c r="Q12" s="52">
        <v>13</v>
      </c>
      <c r="R12" s="52">
        <v>43</v>
      </c>
      <c r="S12" s="52">
        <v>18</v>
      </c>
      <c r="T12" s="52">
        <v>20</v>
      </c>
      <c r="U12" s="52">
        <v>10</v>
      </c>
      <c r="V12" s="52">
        <v>20</v>
      </c>
      <c r="W12" s="52">
        <v>4</v>
      </c>
      <c r="X12" s="52">
        <v>10</v>
      </c>
      <c r="Y12" s="52">
        <v>17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18187</v>
      </c>
      <c r="D15" s="52">
        <v>18165</v>
      </c>
      <c r="E15" s="52">
        <v>17039</v>
      </c>
      <c r="F15" s="52">
        <v>20121</v>
      </c>
      <c r="G15" s="52">
        <v>22481</v>
      </c>
      <c r="H15" s="52">
        <v>25822</v>
      </c>
      <c r="I15" s="52">
        <v>11293</v>
      </c>
      <c r="J15" s="52">
        <v>324</v>
      </c>
      <c r="K15" s="52">
        <v>3918</v>
      </c>
      <c r="L15" s="52">
        <v>430</v>
      </c>
      <c r="M15" s="52">
        <v>20288</v>
      </c>
      <c r="N15" s="52">
        <v>28914</v>
      </c>
      <c r="O15" s="52">
        <v>14555</v>
      </c>
      <c r="P15" s="52">
        <v>7337</v>
      </c>
      <c r="Q15" s="52">
        <v>400</v>
      </c>
      <c r="R15" s="52">
        <v>1293</v>
      </c>
      <c r="S15" s="52">
        <v>3042</v>
      </c>
      <c r="T15" s="52">
        <v>5114</v>
      </c>
      <c r="U15" s="52">
        <v>12399</v>
      </c>
      <c r="V15" s="52">
        <v>11363</v>
      </c>
      <c r="W15" s="52">
        <v>6422</v>
      </c>
      <c r="X15" s="52">
        <v>2352</v>
      </c>
      <c r="Y15" s="52">
        <v>4190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203</v>
      </c>
      <c r="D16" s="52">
        <v>658</v>
      </c>
      <c r="E16" s="52">
        <v>652</v>
      </c>
      <c r="F16" s="52">
        <v>788</v>
      </c>
      <c r="G16" s="52">
        <v>2112</v>
      </c>
      <c r="H16" s="52">
        <v>1993</v>
      </c>
      <c r="I16" s="52">
        <v>8802</v>
      </c>
      <c r="J16" s="52">
        <v>16233</v>
      </c>
      <c r="K16" s="52">
        <v>27622</v>
      </c>
      <c r="L16" s="52">
        <v>20619</v>
      </c>
      <c r="M16" s="52">
        <v>17784</v>
      </c>
      <c r="N16" s="52">
        <v>15936</v>
      </c>
      <c r="O16" s="52">
        <v>28769</v>
      </c>
      <c r="P16" s="52">
        <v>24738</v>
      </c>
      <c r="Q16" s="52">
        <v>19725</v>
      </c>
      <c r="R16" s="52">
        <v>13981</v>
      </c>
      <c r="S16" s="52">
        <v>11668</v>
      </c>
      <c r="T16" s="52">
        <v>14612</v>
      </c>
      <c r="U16" s="52">
        <v>13668</v>
      </c>
      <c r="V16" s="52">
        <v>15456</v>
      </c>
      <c r="W16" s="52">
        <v>14349</v>
      </c>
      <c r="X16" s="52">
        <v>7724</v>
      </c>
      <c r="Y16" s="52">
        <v>6577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582</v>
      </c>
      <c r="D21" s="52">
        <v>606</v>
      </c>
      <c r="E21" s="52">
        <v>591</v>
      </c>
      <c r="F21" s="52">
        <v>751</v>
      </c>
      <c r="G21" s="52">
        <v>847</v>
      </c>
      <c r="H21" s="52">
        <v>996</v>
      </c>
      <c r="I21" s="52">
        <v>597</v>
      </c>
      <c r="J21" s="52">
        <v>535</v>
      </c>
      <c r="K21" s="52">
        <v>684</v>
      </c>
      <c r="L21" s="52">
        <v>799</v>
      </c>
      <c r="M21" s="52">
        <v>1196</v>
      </c>
      <c r="N21" s="52">
        <v>1309</v>
      </c>
      <c r="O21" s="52">
        <v>1287</v>
      </c>
      <c r="P21" s="52">
        <v>799</v>
      </c>
      <c r="Q21" s="52">
        <v>722</v>
      </c>
      <c r="R21" s="52">
        <v>900</v>
      </c>
      <c r="S21" s="52">
        <v>754</v>
      </c>
      <c r="T21" s="52">
        <v>705</v>
      </c>
      <c r="U21" s="52">
        <v>718</v>
      </c>
      <c r="V21" s="52">
        <v>742</v>
      </c>
      <c r="W21" s="52">
        <v>824</v>
      </c>
      <c r="X21" s="52">
        <v>493</v>
      </c>
      <c r="Y21" s="52">
        <v>601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43589</v>
      </c>
      <c r="D22" s="36">
        <v>44272</v>
      </c>
      <c r="E22" s="36">
        <v>41482</v>
      </c>
      <c r="F22" s="36">
        <v>49101</v>
      </c>
      <c r="G22" s="36">
        <v>58378</v>
      </c>
      <c r="H22" s="36">
        <v>65814</v>
      </c>
      <c r="I22" s="36">
        <v>46960</v>
      </c>
      <c r="J22" s="36">
        <v>44348</v>
      </c>
      <c r="K22" s="36">
        <v>57683</v>
      </c>
      <c r="L22" s="36">
        <v>49902</v>
      </c>
      <c r="M22" s="36">
        <v>66453</v>
      </c>
      <c r="N22" s="36">
        <v>77235</v>
      </c>
      <c r="O22" s="36">
        <v>79256</v>
      </c>
      <c r="P22" s="36">
        <v>50991</v>
      </c>
      <c r="Q22" s="36">
        <v>41081</v>
      </c>
      <c r="R22" s="36">
        <v>36890</v>
      </c>
      <c r="S22" s="36">
        <v>34685</v>
      </c>
      <c r="T22" s="36">
        <v>40676</v>
      </c>
      <c r="U22" s="36">
        <v>46718</v>
      </c>
      <c r="V22" s="36">
        <v>49219</v>
      </c>
      <c r="W22" s="36">
        <v>41368</v>
      </c>
      <c r="X22" s="36">
        <v>24957</v>
      </c>
      <c r="Y22" s="36">
        <v>24669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1251</v>
      </c>
      <c r="D26" s="52">
        <v>424</v>
      </c>
      <c r="E26" s="52">
        <v>708</v>
      </c>
      <c r="F26" s="52">
        <v>1361</v>
      </c>
      <c r="G26" s="52">
        <v>2198</v>
      </c>
      <c r="H26" s="52">
        <v>1471</v>
      </c>
      <c r="I26" s="52">
        <v>739</v>
      </c>
      <c r="J26" s="52">
        <v>755</v>
      </c>
      <c r="K26" s="52">
        <v>1522</v>
      </c>
      <c r="L26" s="52">
        <v>2578</v>
      </c>
      <c r="M26" s="52">
        <v>3206</v>
      </c>
      <c r="N26" s="52">
        <v>4540</v>
      </c>
      <c r="O26" s="52">
        <v>5056</v>
      </c>
      <c r="P26" s="52">
        <v>2679</v>
      </c>
      <c r="Q26" s="52">
        <v>2719</v>
      </c>
      <c r="R26" s="52">
        <v>4318</v>
      </c>
      <c r="S26" s="52">
        <v>3400</v>
      </c>
      <c r="T26" s="52">
        <v>2901</v>
      </c>
      <c r="U26" s="52">
        <v>1351</v>
      </c>
      <c r="V26" s="52">
        <v>1626</v>
      </c>
      <c r="W26" s="52">
        <v>2060</v>
      </c>
      <c r="X26" s="52">
        <v>3598</v>
      </c>
      <c r="Y26" s="52">
        <v>6127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21</v>
      </c>
      <c r="D29" s="52">
        <v>32</v>
      </c>
      <c r="E29" s="52">
        <v>12</v>
      </c>
      <c r="F29" s="52">
        <v>15</v>
      </c>
      <c r="G29" s="52">
        <v>37</v>
      </c>
      <c r="H29" s="52">
        <v>44</v>
      </c>
      <c r="I29" s="52">
        <v>35</v>
      </c>
      <c r="J29" s="52">
        <v>19</v>
      </c>
      <c r="K29" s="52">
        <v>23</v>
      </c>
      <c r="L29" s="52">
        <v>36</v>
      </c>
      <c r="M29" s="52">
        <v>46</v>
      </c>
      <c r="N29" s="52">
        <v>86</v>
      </c>
      <c r="O29" s="52">
        <v>113</v>
      </c>
      <c r="P29" s="52">
        <v>139</v>
      </c>
      <c r="Q29" s="52">
        <v>125</v>
      </c>
      <c r="R29" s="52">
        <v>111</v>
      </c>
      <c r="S29" s="52">
        <v>119</v>
      </c>
      <c r="T29" s="52">
        <v>103</v>
      </c>
      <c r="U29" s="52">
        <v>70</v>
      </c>
      <c r="V29" s="52">
        <v>68</v>
      </c>
      <c r="W29" s="52">
        <v>38</v>
      </c>
      <c r="X29" s="52">
        <v>124</v>
      </c>
      <c r="Y29" s="52">
        <v>223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266</v>
      </c>
      <c r="D31" s="52">
        <v>223</v>
      </c>
      <c r="E31" s="52">
        <v>239</v>
      </c>
      <c r="F31" s="52">
        <v>260</v>
      </c>
      <c r="G31" s="52">
        <v>346</v>
      </c>
      <c r="H31" s="52">
        <v>292</v>
      </c>
      <c r="I31" s="52">
        <v>104</v>
      </c>
      <c r="J31" s="52">
        <v>78</v>
      </c>
      <c r="K31" s="52">
        <v>143</v>
      </c>
      <c r="L31" s="52">
        <v>270</v>
      </c>
      <c r="M31" s="52">
        <v>288</v>
      </c>
      <c r="N31" s="52">
        <v>350</v>
      </c>
      <c r="O31" s="52">
        <v>482</v>
      </c>
      <c r="P31" s="52">
        <v>314</v>
      </c>
      <c r="Q31" s="52">
        <v>435</v>
      </c>
      <c r="R31" s="52">
        <v>888</v>
      </c>
      <c r="S31" s="52">
        <v>716</v>
      </c>
      <c r="T31" s="52">
        <v>658</v>
      </c>
      <c r="U31" s="52">
        <v>373</v>
      </c>
      <c r="V31" s="52">
        <v>432</v>
      </c>
      <c r="W31" s="52">
        <v>464</v>
      </c>
      <c r="X31" s="52">
        <v>696</v>
      </c>
      <c r="Y31" s="52">
        <v>1259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2</v>
      </c>
      <c r="M32" s="52">
        <v>1</v>
      </c>
      <c r="N32" s="52">
        <v>1</v>
      </c>
      <c r="O32" s="52">
        <v>3</v>
      </c>
      <c r="P32" s="52">
        <v>1</v>
      </c>
      <c r="Q32" s="52">
        <v>1</v>
      </c>
      <c r="R32" s="52">
        <v>12</v>
      </c>
      <c r="S32" s="52">
        <v>2</v>
      </c>
      <c r="T32" s="52">
        <v>2</v>
      </c>
      <c r="U32" s="52">
        <v>0</v>
      </c>
      <c r="V32" s="52">
        <v>1</v>
      </c>
      <c r="W32" s="52">
        <v>0</v>
      </c>
      <c r="X32" s="52">
        <v>3</v>
      </c>
      <c r="Y32" s="52">
        <v>11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3306</v>
      </c>
      <c r="D35" s="52">
        <v>2474</v>
      </c>
      <c r="E35" s="52">
        <v>2774</v>
      </c>
      <c r="F35" s="52">
        <v>3492</v>
      </c>
      <c r="G35" s="52">
        <v>4210</v>
      </c>
      <c r="H35" s="52">
        <v>4007</v>
      </c>
      <c r="I35" s="52">
        <v>861</v>
      </c>
      <c r="J35" s="52">
        <v>27</v>
      </c>
      <c r="K35" s="52">
        <v>286</v>
      </c>
      <c r="L35" s="52">
        <v>63</v>
      </c>
      <c r="M35" s="52">
        <v>2149</v>
      </c>
      <c r="N35" s="52">
        <v>3581</v>
      </c>
      <c r="O35" s="52">
        <v>2013</v>
      </c>
      <c r="P35" s="52">
        <v>824</v>
      </c>
      <c r="Q35" s="52">
        <v>69</v>
      </c>
      <c r="R35" s="52">
        <v>441</v>
      </c>
      <c r="S35" s="52">
        <v>1084</v>
      </c>
      <c r="T35" s="52">
        <v>1410</v>
      </c>
      <c r="U35" s="52">
        <v>2153</v>
      </c>
      <c r="V35" s="52">
        <v>2090</v>
      </c>
      <c r="W35" s="52">
        <v>1548</v>
      </c>
      <c r="X35" s="52">
        <v>1320</v>
      </c>
      <c r="Y35" s="52">
        <v>3062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37</v>
      </c>
      <c r="D36" s="52">
        <v>89</v>
      </c>
      <c r="E36" s="52">
        <v>106</v>
      </c>
      <c r="F36" s="52">
        <v>136</v>
      </c>
      <c r="G36" s="52">
        <v>396</v>
      </c>
      <c r="H36" s="52">
        <v>310</v>
      </c>
      <c r="I36" s="52">
        <v>669</v>
      </c>
      <c r="J36" s="52">
        <v>1248</v>
      </c>
      <c r="K36" s="52">
        <v>2025</v>
      </c>
      <c r="L36" s="52">
        <v>3102</v>
      </c>
      <c r="M36" s="52">
        <v>1883</v>
      </c>
      <c r="N36" s="52">
        <v>1968</v>
      </c>
      <c r="O36" s="52">
        <v>3991</v>
      </c>
      <c r="P36" s="52">
        <v>2814</v>
      </c>
      <c r="Q36" s="52">
        <v>3588</v>
      </c>
      <c r="R36" s="52">
        <v>4843</v>
      </c>
      <c r="S36" s="52">
        <v>4178</v>
      </c>
      <c r="T36" s="52">
        <v>4033</v>
      </c>
      <c r="U36" s="52">
        <v>2392</v>
      </c>
      <c r="V36" s="52">
        <v>2848</v>
      </c>
      <c r="W36" s="52">
        <v>3466</v>
      </c>
      <c r="X36" s="52">
        <v>4365</v>
      </c>
      <c r="Y36" s="52">
        <v>4801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47</v>
      </c>
      <c r="D40" s="52">
        <v>38</v>
      </c>
      <c r="E40" s="52">
        <v>44</v>
      </c>
      <c r="F40" s="52">
        <v>58</v>
      </c>
      <c r="G40" s="52">
        <v>71</v>
      </c>
      <c r="H40" s="52">
        <v>68</v>
      </c>
      <c r="I40" s="52">
        <v>18</v>
      </c>
      <c r="J40" s="52">
        <v>13</v>
      </c>
      <c r="K40" s="52">
        <v>30</v>
      </c>
      <c r="L40" s="52">
        <v>54</v>
      </c>
      <c r="M40" s="52">
        <v>73</v>
      </c>
      <c r="N40" s="52">
        <v>98</v>
      </c>
      <c r="O40" s="52">
        <v>104</v>
      </c>
      <c r="P40" s="52">
        <v>57</v>
      </c>
      <c r="Q40" s="52">
        <v>68</v>
      </c>
      <c r="R40" s="52">
        <v>139</v>
      </c>
      <c r="S40" s="52">
        <v>118</v>
      </c>
      <c r="T40" s="52">
        <v>97</v>
      </c>
      <c r="U40" s="52">
        <v>60</v>
      </c>
      <c r="V40" s="52">
        <v>66</v>
      </c>
      <c r="W40" s="52">
        <v>97</v>
      </c>
      <c r="X40" s="52">
        <v>117</v>
      </c>
      <c r="Y40" s="52">
        <v>213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3562</v>
      </c>
      <c r="D41" s="36">
        <v>2749</v>
      </c>
      <c r="E41" s="36">
        <v>3073</v>
      </c>
      <c r="F41" s="36">
        <v>3833</v>
      </c>
      <c r="G41" s="36">
        <v>4883</v>
      </c>
      <c r="H41" s="36">
        <v>4538</v>
      </c>
      <c r="I41" s="36">
        <v>1622</v>
      </c>
      <c r="J41" s="36">
        <v>1340</v>
      </c>
      <c r="K41" s="36">
        <v>2425</v>
      </c>
      <c r="L41" s="36">
        <v>3388</v>
      </c>
      <c r="M41" s="36">
        <v>4255</v>
      </c>
      <c r="N41" s="36">
        <v>5804</v>
      </c>
      <c r="O41" s="36">
        <v>6390</v>
      </c>
      <c r="P41" s="36">
        <v>3901</v>
      </c>
      <c r="Q41" s="36">
        <v>4042</v>
      </c>
      <c r="R41" s="36">
        <v>6030</v>
      </c>
      <c r="S41" s="36">
        <v>5864</v>
      </c>
      <c r="T41" s="36">
        <v>6015</v>
      </c>
      <c r="U41" s="36">
        <v>4844</v>
      </c>
      <c r="V41" s="36">
        <v>5304</v>
      </c>
      <c r="W41" s="36">
        <v>5404</v>
      </c>
      <c r="X41" s="36">
        <v>6312</v>
      </c>
      <c r="Y41" s="36">
        <v>8912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78469</v>
      </c>
      <c r="D45" s="52">
        <v>73908</v>
      </c>
      <c r="E45" s="52">
        <v>67828</v>
      </c>
      <c r="F45" s="52">
        <v>48723</v>
      </c>
      <c r="G45" s="52">
        <v>72894</v>
      </c>
      <c r="H45" s="52">
        <v>52885</v>
      </c>
      <c r="I45" s="52">
        <v>84560</v>
      </c>
      <c r="J45" s="52">
        <v>92919</v>
      </c>
      <c r="K45" s="52">
        <v>92026</v>
      </c>
      <c r="L45" s="52">
        <v>59759</v>
      </c>
      <c r="M45" s="52">
        <v>23592</v>
      </c>
      <c r="N45" s="52">
        <v>31913</v>
      </c>
      <c r="O45" s="52">
        <v>32163</v>
      </c>
      <c r="P45" s="52">
        <v>26739</v>
      </c>
      <c r="Q45" s="52">
        <v>64331</v>
      </c>
      <c r="R45" s="52">
        <v>87174</v>
      </c>
      <c r="S45" s="52">
        <v>105612</v>
      </c>
      <c r="T45" s="52">
        <v>92386</v>
      </c>
      <c r="U45" s="52">
        <v>98445</v>
      </c>
      <c r="V45" s="52">
        <v>91003</v>
      </c>
      <c r="W45" s="52">
        <v>63055</v>
      </c>
      <c r="X45" s="52">
        <v>61014</v>
      </c>
      <c r="Y45" s="52">
        <v>111253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392</v>
      </c>
      <c r="D48" s="52">
        <v>938</v>
      </c>
      <c r="E48" s="52">
        <v>993</v>
      </c>
      <c r="F48" s="52">
        <v>1103</v>
      </c>
      <c r="G48" s="52">
        <v>1588</v>
      </c>
      <c r="H48" s="52">
        <v>1525</v>
      </c>
      <c r="I48" s="52">
        <v>1962</v>
      </c>
      <c r="J48" s="52">
        <v>1780</v>
      </c>
      <c r="K48" s="52">
        <v>2034</v>
      </c>
      <c r="L48" s="52">
        <v>1941</v>
      </c>
      <c r="M48" s="52">
        <v>1483</v>
      </c>
      <c r="N48" s="52">
        <v>1341</v>
      </c>
      <c r="O48" s="52">
        <v>1063</v>
      </c>
      <c r="P48" s="52">
        <v>1222</v>
      </c>
      <c r="Q48" s="52">
        <v>1365</v>
      </c>
      <c r="R48" s="52">
        <v>2063</v>
      </c>
      <c r="S48" s="52">
        <v>2779</v>
      </c>
      <c r="T48" s="52">
        <v>2746</v>
      </c>
      <c r="U48" s="52">
        <v>2409</v>
      </c>
      <c r="V48" s="52">
        <v>3182</v>
      </c>
      <c r="W48" s="52">
        <v>2277</v>
      </c>
      <c r="X48" s="52">
        <v>3913</v>
      </c>
      <c r="Y48" s="52">
        <v>4738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70494</v>
      </c>
      <c r="D50" s="52">
        <v>66360</v>
      </c>
      <c r="E50" s="52">
        <v>60920</v>
      </c>
      <c r="F50" s="52">
        <v>42952</v>
      </c>
      <c r="G50" s="52">
        <v>66122</v>
      </c>
      <c r="H50" s="52">
        <v>46057</v>
      </c>
      <c r="I50" s="52">
        <v>76101</v>
      </c>
      <c r="J50" s="52">
        <v>87767</v>
      </c>
      <c r="K50" s="52">
        <v>89093</v>
      </c>
      <c r="L50" s="52">
        <v>65924</v>
      </c>
      <c r="M50" s="52">
        <v>42684</v>
      </c>
      <c r="N50" s="52">
        <v>57545</v>
      </c>
      <c r="O50" s="52">
        <v>48320</v>
      </c>
      <c r="P50" s="52">
        <v>32901</v>
      </c>
      <c r="Q50" s="52">
        <v>63373</v>
      </c>
      <c r="R50" s="52">
        <v>84534</v>
      </c>
      <c r="S50" s="52">
        <v>101372</v>
      </c>
      <c r="T50" s="52">
        <v>88620</v>
      </c>
      <c r="U50" s="52">
        <v>94466</v>
      </c>
      <c r="V50" s="52">
        <v>86019</v>
      </c>
      <c r="W50" s="52">
        <v>59767</v>
      </c>
      <c r="X50" s="52">
        <v>66496</v>
      </c>
      <c r="Y50" s="52">
        <v>103137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8</v>
      </c>
      <c r="D51" s="52">
        <v>31</v>
      </c>
      <c r="E51" s="52">
        <v>31</v>
      </c>
      <c r="F51" s="52">
        <v>30</v>
      </c>
      <c r="G51" s="52">
        <v>104</v>
      </c>
      <c r="H51" s="52">
        <v>66</v>
      </c>
      <c r="I51" s="52">
        <v>410</v>
      </c>
      <c r="J51" s="52">
        <v>886</v>
      </c>
      <c r="K51" s="52">
        <v>1341</v>
      </c>
      <c r="L51" s="52">
        <v>1119</v>
      </c>
      <c r="M51" s="52">
        <v>631</v>
      </c>
      <c r="N51" s="52">
        <v>305</v>
      </c>
      <c r="O51" s="52">
        <v>164</v>
      </c>
      <c r="P51" s="52">
        <v>200</v>
      </c>
      <c r="Q51" s="52">
        <v>817</v>
      </c>
      <c r="R51" s="52">
        <v>742</v>
      </c>
      <c r="S51" s="52">
        <v>771</v>
      </c>
      <c r="T51" s="52">
        <v>639</v>
      </c>
      <c r="U51" s="52">
        <v>607</v>
      </c>
      <c r="V51" s="52">
        <v>969</v>
      </c>
      <c r="W51" s="52">
        <v>77</v>
      </c>
      <c r="X51" s="52">
        <v>136</v>
      </c>
      <c r="Y51" s="52">
        <v>923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13412</v>
      </c>
      <c r="D54" s="52">
        <v>12676</v>
      </c>
      <c r="E54" s="52">
        <v>12199</v>
      </c>
      <c r="F54" s="52">
        <v>11538</v>
      </c>
      <c r="G54" s="52">
        <v>12623</v>
      </c>
      <c r="H54" s="52">
        <v>14250</v>
      </c>
      <c r="I54" s="52">
        <v>7257</v>
      </c>
      <c r="J54" s="52">
        <v>234</v>
      </c>
      <c r="K54" s="52">
        <v>1637</v>
      </c>
      <c r="L54" s="52">
        <v>85</v>
      </c>
      <c r="M54" s="52">
        <v>2</v>
      </c>
      <c r="N54" s="52">
        <v>0</v>
      </c>
      <c r="O54" s="52">
        <v>0</v>
      </c>
      <c r="P54" s="52">
        <v>0</v>
      </c>
      <c r="Q54" s="52">
        <v>10</v>
      </c>
      <c r="R54" s="52">
        <v>217</v>
      </c>
      <c r="S54" s="52">
        <v>1002</v>
      </c>
      <c r="T54" s="52">
        <v>1137</v>
      </c>
      <c r="U54" s="52">
        <v>1694</v>
      </c>
      <c r="V54" s="52">
        <v>1890</v>
      </c>
      <c r="W54" s="52">
        <v>1256</v>
      </c>
      <c r="X54" s="52">
        <v>0</v>
      </c>
      <c r="Y54" s="52">
        <v>3145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150</v>
      </c>
      <c r="D55" s="52">
        <v>460</v>
      </c>
      <c r="E55" s="52">
        <v>467</v>
      </c>
      <c r="F55" s="52">
        <v>452</v>
      </c>
      <c r="G55" s="52">
        <v>1186</v>
      </c>
      <c r="H55" s="52">
        <v>1100</v>
      </c>
      <c r="I55" s="52">
        <v>5659</v>
      </c>
      <c r="J55" s="52">
        <v>11766</v>
      </c>
      <c r="K55" s="52">
        <v>11545</v>
      </c>
      <c r="L55" s="52">
        <v>4080</v>
      </c>
      <c r="M55" s="52">
        <v>0</v>
      </c>
      <c r="N55" s="52">
        <v>0</v>
      </c>
      <c r="O55" s="52">
        <v>2</v>
      </c>
      <c r="P55" s="52">
        <v>1</v>
      </c>
      <c r="Q55" s="52">
        <v>566</v>
      </c>
      <c r="R55" s="52">
        <v>2340</v>
      </c>
      <c r="S55" s="52">
        <v>3851</v>
      </c>
      <c r="T55" s="52">
        <v>3255</v>
      </c>
      <c r="U55" s="52">
        <v>1869</v>
      </c>
      <c r="V55" s="52">
        <v>2569</v>
      </c>
      <c r="W55" s="52">
        <v>2807</v>
      </c>
      <c r="X55" s="52">
        <v>0</v>
      </c>
      <c r="Y55" s="52">
        <v>4931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1606</v>
      </c>
      <c r="D59" s="52">
        <v>1586</v>
      </c>
      <c r="E59" s="52">
        <v>1587</v>
      </c>
      <c r="F59" s="52">
        <v>1474</v>
      </c>
      <c r="G59" s="52">
        <v>1859</v>
      </c>
      <c r="H59" s="52">
        <v>1830</v>
      </c>
      <c r="I59" s="52">
        <v>1530</v>
      </c>
      <c r="J59" s="52">
        <v>1625</v>
      </c>
      <c r="K59" s="52">
        <v>1827</v>
      </c>
      <c r="L59" s="52">
        <v>1893</v>
      </c>
      <c r="M59" s="52">
        <v>1455</v>
      </c>
      <c r="N59" s="52">
        <v>1505</v>
      </c>
      <c r="O59" s="52">
        <v>1578</v>
      </c>
      <c r="P59" s="52">
        <v>1473</v>
      </c>
      <c r="Q59" s="52">
        <v>2467</v>
      </c>
      <c r="R59" s="52">
        <v>3759</v>
      </c>
      <c r="S59" s="52">
        <v>3482</v>
      </c>
      <c r="T59" s="52">
        <v>2309</v>
      </c>
      <c r="U59" s="52">
        <v>2017</v>
      </c>
      <c r="V59" s="52">
        <v>2014</v>
      </c>
      <c r="W59" s="52">
        <v>2265</v>
      </c>
      <c r="X59" s="52">
        <v>2464</v>
      </c>
      <c r="Y59" s="52">
        <v>4625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120061</v>
      </c>
      <c r="D60" s="36">
        <v>115739</v>
      </c>
      <c r="E60" s="36">
        <v>111180</v>
      </c>
      <c r="F60" s="36">
        <v>96278</v>
      </c>
      <c r="G60" s="36">
        <v>127933</v>
      </c>
      <c r="H60" s="36">
        <v>120748</v>
      </c>
      <c r="I60" s="36">
        <v>119964</v>
      </c>
      <c r="J60" s="36">
        <v>134097</v>
      </c>
      <c r="K60" s="36">
        <v>154311</v>
      </c>
      <c r="L60" s="36">
        <v>118585</v>
      </c>
      <c r="M60" s="36">
        <v>80643</v>
      </c>
      <c r="N60" s="36">
        <v>88702</v>
      </c>
      <c r="O60" s="36">
        <v>97221</v>
      </c>
      <c r="P60" s="36">
        <v>93783</v>
      </c>
      <c r="Q60" s="36">
        <v>138470</v>
      </c>
      <c r="R60" s="36">
        <v>153366</v>
      </c>
      <c r="S60" s="36">
        <v>159444</v>
      </c>
      <c r="T60" s="36">
        <v>131924</v>
      </c>
      <c r="U60" s="36">
        <v>132277</v>
      </c>
      <c r="V60" s="36">
        <v>133125</v>
      </c>
      <c r="W60" s="36">
        <v>114173</v>
      </c>
      <c r="X60" s="36">
        <v>123343</v>
      </c>
      <c r="Y60" s="36">
        <v>187706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25652</v>
      </c>
      <c r="D64" s="52">
        <v>34052</v>
      </c>
      <c r="E64" s="52">
        <v>36794</v>
      </c>
      <c r="F64" s="52">
        <v>36182</v>
      </c>
      <c r="G64" s="52">
        <v>28856</v>
      </c>
      <c r="H64" s="52">
        <v>29944</v>
      </c>
      <c r="I64" s="52">
        <v>26779</v>
      </c>
      <c r="J64" s="52">
        <v>33829</v>
      </c>
      <c r="K64" s="52">
        <v>25151</v>
      </c>
      <c r="L64" s="52">
        <v>44934</v>
      </c>
      <c r="M64" s="52">
        <v>33480</v>
      </c>
      <c r="N64" s="52">
        <v>48358</v>
      </c>
      <c r="O64" s="52">
        <v>40048</v>
      </c>
      <c r="P64" s="52">
        <v>22392</v>
      </c>
      <c r="Q64" s="52">
        <v>19872</v>
      </c>
      <c r="R64" s="52">
        <v>27011</v>
      </c>
      <c r="S64" s="52">
        <v>40821</v>
      </c>
      <c r="T64" s="52">
        <v>40601</v>
      </c>
      <c r="U64" s="52">
        <v>39300</v>
      </c>
      <c r="V64" s="52">
        <v>31886</v>
      </c>
      <c r="W64" s="52">
        <v>42046</v>
      </c>
      <c r="X64" s="52">
        <v>36337</v>
      </c>
      <c r="Y64" s="52">
        <v>41898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163</v>
      </c>
      <c r="D67" s="52">
        <v>403</v>
      </c>
      <c r="E67" s="52">
        <v>417</v>
      </c>
      <c r="F67" s="52">
        <v>608</v>
      </c>
      <c r="G67" s="52">
        <v>820</v>
      </c>
      <c r="H67" s="52">
        <v>805</v>
      </c>
      <c r="I67" s="52">
        <v>748</v>
      </c>
      <c r="J67" s="52">
        <v>674</v>
      </c>
      <c r="K67" s="52">
        <v>647</v>
      </c>
      <c r="L67" s="52">
        <v>811</v>
      </c>
      <c r="M67" s="52">
        <v>746</v>
      </c>
      <c r="N67" s="52">
        <v>1214</v>
      </c>
      <c r="O67" s="52">
        <v>1263</v>
      </c>
      <c r="P67" s="52">
        <v>1370</v>
      </c>
      <c r="Q67" s="52">
        <v>1138</v>
      </c>
      <c r="R67" s="52">
        <v>971</v>
      </c>
      <c r="S67" s="52">
        <v>946</v>
      </c>
      <c r="T67" s="52">
        <v>1030</v>
      </c>
      <c r="U67" s="52">
        <v>1002</v>
      </c>
      <c r="V67" s="52">
        <v>1311</v>
      </c>
      <c r="W67" s="52">
        <v>936</v>
      </c>
      <c r="X67" s="52">
        <v>1968</v>
      </c>
      <c r="Y67" s="52">
        <v>2341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25097</v>
      </c>
      <c r="D69" s="52">
        <v>33304</v>
      </c>
      <c r="E69" s="52">
        <v>35981</v>
      </c>
      <c r="F69" s="52">
        <v>35361</v>
      </c>
      <c r="G69" s="52">
        <v>28165</v>
      </c>
      <c r="H69" s="52">
        <v>29221</v>
      </c>
      <c r="I69" s="52">
        <v>26041</v>
      </c>
      <c r="J69" s="52">
        <v>34006</v>
      </c>
      <c r="K69" s="52">
        <v>30228</v>
      </c>
      <c r="L69" s="52">
        <v>38389</v>
      </c>
      <c r="M69" s="52">
        <v>32210</v>
      </c>
      <c r="N69" s="52">
        <v>46841</v>
      </c>
      <c r="O69" s="52">
        <v>39349</v>
      </c>
      <c r="P69" s="52">
        <v>21996</v>
      </c>
      <c r="Q69" s="52">
        <v>18968</v>
      </c>
      <c r="R69" s="52">
        <v>25523</v>
      </c>
      <c r="S69" s="52">
        <v>37868</v>
      </c>
      <c r="T69" s="52">
        <v>39144</v>
      </c>
      <c r="U69" s="52">
        <v>38656</v>
      </c>
      <c r="V69" s="52">
        <v>33708</v>
      </c>
      <c r="W69" s="52">
        <v>42095</v>
      </c>
      <c r="X69" s="52">
        <v>37471</v>
      </c>
      <c r="Y69" s="52">
        <v>42815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4</v>
      </c>
      <c r="D70" s="52">
        <v>11</v>
      </c>
      <c r="E70" s="52">
        <v>19</v>
      </c>
      <c r="F70" s="52">
        <v>19</v>
      </c>
      <c r="G70" s="52">
        <v>47</v>
      </c>
      <c r="H70" s="52">
        <v>42</v>
      </c>
      <c r="I70" s="52">
        <v>184</v>
      </c>
      <c r="J70" s="52">
        <v>431</v>
      </c>
      <c r="K70" s="52">
        <v>580</v>
      </c>
      <c r="L70" s="52">
        <v>710</v>
      </c>
      <c r="M70" s="52">
        <v>93</v>
      </c>
      <c r="N70" s="52">
        <v>496</v>
      </c>
      <c r="O70" s="52">
        <v>318</v>
      </c>
      <c r="P70" s="52">
        <v>133</v>
      </c>
      <c r="Q70" s="52">
        <v>197</v>
      </c>
      <c r="R70" s="52">
        <v>178</v>
      </c>
      <c r="S70" s="52">
        <v>269</v>
      </c>
      <c r="T70" s="52">
        <v>337</v>
      </c>
      <c r="U70" s="52">
        <v>260</v>
      </c>
      <c r="V70" s="52">
        <v>6</v>
      </c>
      <c r="W70" s="52">
        <v>391</v>
      </c>
      <c r="X70" s="52">
        <v>446</v>
      </c>
      <c r="Y70" s="52">
        <v>99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987</v>
      </c>
      <c r="D73" s="52">
        <v>1142</v>
      </c>
      <c r="E73" s="52">
        <v>1210</v>
      </c>
      <c r="F73" s="52">
        <v>1249</v>
      </c>
      <c r="G73" s="52">
        <v>1114</v>
      </c>
      <c r="H73" s="52">
        <v>1277</v>
      </c>
      <c r="I73" s="52">
        <v>546</v>
      </c>
      <c r="J73" s="52">
        <v>1</v>
      </c>
      <c r="K73" s="52">
        <v>0</v>
      </c>
      <c r="L73" s="52">
        <v>117</v>
      </c>
      <c r="M73" s="52">
        <v>636</v>
      </c>
      <c r="N73" s="52">
        <v>722</v>
      </c>
      <c r="O73" s="52">
        <v>248</v>
      </c>
      <c r="P73" s="52">
        <v>206</v>
      </c>
      <c r="Q73" s="52">
        <v>34</v>
      </c>
      <c r="R73" s="52">
        <v>209</v>
      </c>
      <c r="S73" s="52">
        <v>901</v>
      </c>
      <c r="T73" s="52">
        <v>900</v>
      </c>
      <c r="U73" s="52">
        <v>680</v>
      </c>
      <c r="V73" s="52">
        <v>0</v>
      </c>
      <c r="W73" s="52">
        <v>156</v>
      </c>
      <c r="X73" s="52">
        <v>0</v>
      </c>
      <c r="Y73" s="52">
        <v>429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11</v>
      </c>
      <c r="D74" s="52">
        <v>41</v>
      </c>
      <c r="E74" s="52">
        <v>47</v>
      </c>
      <c r="F74" s="52">
        <v>49</v>
      </c>
      <c r="G74" s="52">
        <v>104</v>
      </c>
      <c r="H74" s="52">
        <v>98</v>
      </c>
      <c r="I74" s="52">
        <v>424</v>
      </c>
      <c r="J74" s="52">
        <v>58</v>
      </c>
      <c r="K74" s="52">
        <v>0</v>
      </c>
      <c r="L74" s="52">
        <v>5719</v>
      </c>
      <c r="M74" s="52">
        <v>554</v>
      </c>
      <c r="N74" s="52">
        <v>396</v>
      </c>
      <c r="O74" s="52">
        <v>493</v>
      </c>
      <c r="P74" s="52">
        <v>700</v>
      </c>
      <c r="Q74" s="52">
        <v>1696</v>
      </c>
      <c r="R74" s="52">
        <v>2263</v>
      </c>
      <c r="S74" s="52">
        <v>3455</v>
      </c>
      <c r="T74" s="52">
        <v>2576</v>
      </c>
      <c r="U74" s="52">
        <v>749</v>
      </c>
      <c r="V74" s="52">
        <v>0</v>
      </c>
      <c r="W74" s="52">
        <v>342</v>
      </c>
      <c r="X74" s="52">
        <v>0</v>
      </c>
      <c r="Y74" s="52">
        <v>670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32264</v>
      </c>
      <c r="D78" s="52">
        <v>38903</v>
      </c>
      <c r="E78" s="52">
        <v>41359</v>
      </c>
      <c r="F78" s="52">
        <v>42154</v>
      </c>
      <c r="G78" s="52">
        <v>39185</v>
      </c>
      <c r="H78" s="52">
        <v>44088</v>
      </c>
      <c r="I78" s="52">
        <v>32073</v>
      </c>
      <c r="J78" s="52">
        <v>41871</v>
      </c>
      <c r="K78" s="52">
        <v>46865</v>
      </c>
      <c r="L78" s="52">
        <v>53428</v>
      </c>
      <c r="M78" s="52">
        <v>48594</v>
      </c>
      <c r="N78" s="52">
        <v>47064</v>
      </c>
      <c r="O78" s="52">
        <v>45478</v>
      </c>
      <c r="P78" s="52">
        <v>33996</v>
      </c>
      <c r="Q78" s="52">
        <v>41343</v>
      </c>
      <c r="R78" s="52">
        <v>49567</v>
      </c>
      <c r="S78" s="52">
        <v>57576</v>
      </c>
      <c r="T78" s="52">
        <v>55338</v>
      </c>
      <c r="U78" s="52">
        <v>50131</v>
      </c>
      <c r="V78" s="52">
        <v>44738</v>
      </c>
      <c r="W78" s="52">
        <v>46125</v>
      </c>
      <c r="X78" s="52">
        <v>50897</v>
      </c>
      <c r="Y78" s="52">
        <v>46425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11680</v>
      </c>
      <c r="D79" s="36">
        <v>13519</v>
      </c>
      <c r="E79" s="36">
        <v>14379</v>
      </c>
      <c r="F79" s="36">
        <v>14586</v>
      </c>
      <c r="G79" s="36">
        <v>13493</v>
      </c>
      <c r="H79" s="36">
        <v>15193</v>
      </c>
      <c r="I79" s="36">
        <v>10439</v>
      </c>
      <c r="J79" s="36">
        <v>10660</v>
      </c>
      <c r="K79" s="36">
        <v>6656</v>
      </c>
      <c r="L79" s="36">
        <v>22231</v>
      </c>
      <c r="M79" s="36">
        <v>15234</v>
      </c>
      <c r="N79" s="36">
        <v>30008</v>
      </c>
      <c r="O79" s="36">
        <v>21863</v>
      </c>
      <c r="P79" s="36">
        <v>17585</v>
      </c>
      <c r="Q79" s="36">
        <v>9779</v>
      </c>
      <c r="R79" s="36">
        <v>11615</v>
      </c>
      <c r="S79" s="36">
        <v>17808</v>
      </c>
      <c r="T79" s="36">
        <v>23435</v>
      </c>
      <c r="U79" s="36">
        <v>24050</v>
      </c>
      <c r="V79" s="36">
        <v>22509</v>
      </c>
      <c r="W79" s="36">
        <v>26013</v>
      </c>
      <c r="X79" s="36">
        <v>12166</v>
      </c>
      <c r="Y79" s="36">
        <v>25302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437</v>
      </c>
      <c r="D83" s="52">
        <v>451</v>
      </c>
      <c r="E83" s="52">
        <v>383</v>
      </c>
      <c r="F83" s="52">
        <v>646</v>
      </c>
      <c r="G83" s="52">
        <v>1376</v>
      </c>
      <c r="H83" s="52">
        <v>1790</v>
      </c>
      <c r="I83" s="52">
        <v>2821</v>
      </c>
      <c r="J83" s="52">
        <v>1880</v>
      </c>
      <c r="K83" s="52">
        <v>2681</v>
      </c>
      <c r="L83" s="52">
        <v>1922</v>
      </c>
      <c r="M83" s="52">
        <v>2304</v>
      </c>
      <c r="N83" s="52">
        <v>3341</v>
      </c>
      <c r="O83" s="52">
        <v>3153</v>
      </c>
      <c r="P83" s="52">
        <v>2674</v>
      </c>
      <c r="Q83" s="52">
        <v>2436</v>
      </c>
      <c r="R83" s="52">
        <v>851</v>
      </c>
      <c r="S83" s="52">
        <v>0</v>
      </c>
      <c r="T83" s="52">
        <v>0</v>
      </c>
      <c r="U83" s="52">
        <v>0</v>
      </c>
      <c r="V83" s="52">
        <v>197</v>
      </c>
      <c r="W83" s="52">
        <v>2267</v>
      </c>
      <c r="X83" s="52">
        <v>3056</v>
      </c>
      <c r="Y83" s="52">
        <v>4049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5</v>
      </c>
      <c r="D86" s="52">
        <v>10</v>
      </c>
      <c r="E86" s="52">
        <v>5</v>
      </c>
      <c r="F86" s="52">
        <v>8</v>
      </c>
      <c r="G86" s="52">
        <v>20</v>
      </c>
      <c r="H86" s="52">
        <v>33</v>
      </c>
      <c r="I86" s="52">
        <v>57</v>
      </c>
      <c r="J86" s="52">
        <v>46</v>
      </c>
      <c r="K86" s="52">
        <v>55</v>
      </c>
      <c r="L86" s="52">
        <v>50</v>
      </c>
      <c r="M86" s="52">
        <v>50</v>
      </c>
      <c r="N86" s="52">
        <v>62</v>
      </c>
      <c r="O86" s="52">
        <v>84</v>
      </c>
      <c r="P86" s="52">
        <v>102</v>
      </c>
      <c r="Q86" s="52">
        <v>105</v>
      </c>
      <c r="R86" s="52">
        <v>99</v>
      </c>
      <c r="S86" s="52">
        <v>54</v>
      </c>
      <c r="T86" s="52">
        <v>12</v>
      </c>
      <c r="U86" s="52">
        <v>0</v>
      </c>
      <c r="V86" s="52">
        <v>4</v>
      </c>
      <c r="W86" s="52">
        <v>10</v>
      </c>
      <c r="X86" s="52">
        <v>86</v>
      </c>
      <c r="Y86" s="52">
        <v>164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299</v>
      </c>
      <c r="D88" s="52">
        <v>287</v>
      </c>
      <c r="E88" s="52">
        <v>241</v>
      </c>
      <c r="F88" s="52">
        <v>459</v>
      </c>
      <c r="G88" s="52">
        <v>1036</v>
      </c>
      <c r="H88" s="52">
        <v>1368</v>
      </c>
      <c r="I88" s="52">
        <v>2186</v>
      </c>
      <c r="J88" s="52">
        <v>1573</v>
      </c>
      <c r="K88" s="52">
        <v>2278</v>
      </c>
      <c r="L88" s="52">
        <v>1727</v>
      </c>
      <c r="M88" s="52">
        <v>2140</v>
      </c>
      <c r="N88" s="52">
        <v>2505</v>
      </c>
      <c r="O88" s="52">
        <v>2409</v>
      </c>
      <c r="P88" s="52">
        <v>1893</v>
      </c>
      <c r="Q88" s="52">
        <v>1865</v>
      </c>
      <c r="R88" s="52">
        <v>778</v>
      </c>
      <c r="S88" s="52">
        <v>843</v>
      </c>
      <c r="T88" s="52">
        <v>1211</v>
      </c>
      <c r="U88" s="52">
        <v>1119</v>
      </c>
      <c r="V88" s="52">
        <v>1109</v>
      </c>
      <c r="W88" s="52">
        <v>2168</v>
      </c>
      <c r="X88" s="52">
        <v>3939</v>
      </c>
      <c r="Y88" s="52">
        <v>4562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2</v>
      </c>
      <c r="I89" s="52">
        <v>9</v>
      </c>
      <c r="J89" s="52">
        <v>7</v>
      </c>
      <c r="K89" s="52">
        <v>28</v>
      </c>
      <c r="L89" s="52">
        <v>18</v>
      </c>
      <c r="M89" s="52">
        <v>13</v>
      </c>
      <c r="N89" s="52">
        <v>33</v>
      </c>
      <c r="O89" s="52">
        <v>9</v>
      </c>
      <c r="P89" s="52">
        <v>14</v>
      </c>
      <c r="Q89" s="52">
        <v>39</v>
      </c>
      <c r="R89" s="52">
        <v>4</v>
      </c>
      <c r="S89" s="52">
        <v>0</v>
      </c>
      <c r="T89" s="52">
        <v>0</v>
      </c>
      <c r="U89" s="52">
        <v>0</v>
      </c>
      <c r="V89" s="52">
        <v>0</v>
      </c>
      <c r="W89" s="52">
        <v>9</v>
      </c>
      <c r="X89" s="52">
        <v>30</v>
      </c>
      <c r="Y89" s="52">
        <v>39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20</v>
      </c>
      <c r="D92" s="52">
        <v>24</v>
      </c>
      <c r="E92" s="52">
        <v>22</v>
      </c>
      <c r="F92" s="52">
        <v>23</v>
      </c>
      <c r="G92" s="52">
        <v>35</v>
      </c>
      <c r="H92" s="52">
        <v>39</v>
      </c>
      <c r="I92" s="52">
        <v>47</v>
      </c>
      <c r="J92" s="52">
        <v>27</v>
      </c>
      <c r="K92" s="52">
        <v>37</v>
      </c>
      <c r="L92" s="52">
        <v>37</v>
      </c>
      <c r="M92" s="52">
        <v>33</v>
      </c>
      <c r="N92" s="52">
        <v>73</v>
      </c>
      <c r="O92" s="52">
        <v>93</v>
      </c>
      <c r="P92" s="52">
        <v>104</v>
      </c>
      <c r="Q92" s="52">
        <v>118</v>
      </c>
      <c r="R92" s="52">
        <v>83</v>
      </c>
      <c r="S92" s="52">
        <v>29</v>
      </c>
      <c r="T92" s="52">
        <v>27</v>
      </c>
      <c r="U92" s="52">
        <v>23</v>
      </c>
      <c r="V92" s="52">
        <v>12</v>
      </c>
      <c r="W92" s="52">
        <v>87</v>
      </c>
      <c r="X92" s="52">
        <v>0</v>
      </c>
      <c r="Y92" s="52">
        <v>1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1</v>
      </c>
      <c r="P93" s="52">
        <v>0</v>
      </c>
      <c r="Q93" s="52">
        <v>0</v>
      </c>
      <c r="R93" s="52">
        <v>1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249</v>
      </c>
      <c r="D96" s="52">
        <v>264</v>
      </c>
      <c r="E96" s="52">
        <v>250</v>
      </c>
      <c r="F96" s="52">
        <v>299</v>
      </c>
      <c r="G96" s="52">
        <v>432</v>
      </c>
      <c r="H96" s="52">
        <v>537</v>
      </c>
      <c r="I96" s="52">
        <v>390</v>
      </c>
      <c r="J96" s="52">
        <v>9</v>
      </c>
      <c r="K96" s="52">
        <v>77</v>
      </c>
      <c r="L96" s="52">
        <v>8</v>
      </c>
      <c r="M96" s="52">
        <v>261</v>
      </c>
      <c r="N96" s="52">
        <v>751</v>
      </c>
      <c r="O96" s="52">
        <v>387</v>
      </c>
      <c r="P96" s="52">
        <v>274</v>
      </c>
      <c r="Q96" s="52">
        <v>19</v>
      </c>
      <c r="R96" s="52">
        <v>42</v>
      </c>
      <c r="S96" s="52">
        <v>41</v>
      </c>
      <c r="T96" s="52">
        <v>62</v>
      </c>
      <c r="U96" s="52">
        <v>153</v>
      </c>
      <c r="V96" s="52">
        <v>67</v>
      </c>
      <c r="W96" s="52">
        <v>290</v>
      </c>
      <c r="X96" s="52">
        <v>0</v>
      </c>
      <c r="Y96" s="52">
        <v>2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3</v>
      </c>
      <c r="D97" s="52">
        <v>9</v>
      </c>
      <c r="E97" s="52">
        <v>9</v>
      </c>
      <c r="F97" s="52">
        <v>12</v>
      </c>
      <c r="G97" s="52">
        <v>40</v>
      </c>
      <c r="H97" s="52">
        <v>41</v>
      </c>
      <c r="I97" s="52">
        <v>305</v>
      </c>
      <c r="J97" s="52">
        <v>440</v>
      </c>
      <c r="K97" s="52">
        <v>549</v>
      </c>
      <c r="L97" s="52">
        <v>448</v>
      </c>
      <c r="M97" s="52">
        <v>227</v>
      </c>
      <c r="N97" s="52">
        <v>414</v>
      </c>
      <c r="O97" s="52">
        <v>763</v>
      </c>
      <c r="P97" s="52">
        <v>926</v>
      </c>
      <c r="Q97" s="52">
        <v>960</v>
      </c>
      <c r="R97" s="52">
        <v>481</v>
      </c>
      <c r="S97" s="52">
        <v>195</v>
      </c>
      <c r="T97" s="52">
        <v>183</v>
      </c>
      <c r="U97" s="52">
        <v>188</v>
      </c>
      <c r="V97" s="52">
        <v>115</v>
      </c>
      <c r="W97" s="52">
        <v>659</v>
      </c>
      <c r="X97" s="52">
        <v>0</v>
      </c>
      <c r="Y97" s="52">
        <v>7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14</v>
      </c>
      <c r="D102" s="52">
        <v>15</v>
      </c>
      <c r="E102" s="52">
        <v>14</v>
      </c>
      <c r="F102" s="52">
        <v>20</v>
      </c>
      <c r="G102" s="52">
        <v>29</v>
      </c>
      <c r="H102" s="52">
        <v>38</v>
      </c>
      <c r="I102" s="52">
        <v>37</v>
      </c>
      <c r="J102" s="52">
        <v>23</v>
      </c>
      <c r="K102" s="52">
        <v>35</v>
      </c>
      <c r="L102" s="52">
        <v>41</v>
      </c>
      <c r="M102" s="52">
        <v>58</v>
      </c>
      <c r="N102" s="52">
        <v>77</v>
      </c>
      <c r="O102" s="52">
        <v>75</v>
      </c>
      <c r="P102" s="52">
        <v>70</v>
      </c>
      <c r="Q102" s="52">
        <v>80</v>
      </c>
      <c r="R102" s="52">
        <v>68</v>
      </c>
      <c r="S102" s="52">
        <v>37</v>
      </c>
      <c r="T102" s="52">
        <v>27</v>
      </c>
      <c r="U102" s="52">
        <v>26</v>
      </c>
      <c r="V102" s="52">
        <v>40</v>
      </c>
      <c r="W102" s="52">
        <v>85</v>
      </c>
      <c r="X102" s="52">
        <v>90</v>
      </c>
      <c r="Y102" s="52">
        <v>126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1066</v>
      </c>
      <c r="D103" s="36">
        <v>1079</v>
      </c>
      <c r="E103" s="36">
        <v>1029</v>
      </c>
      <c r="F103" s="36">
        <v>1322</v>
      </c>
      <c r="G103" s="36">
        <v>2119</v>
      </c>
      <c r="H103" s="36">
        <v>2646</v>
      </c>
      <c r="I103" s="36">
        <v>3115</v>
      </c>
      <c r="J103" s="36">
        <v>2178</v>
      </c>
      <c r="K103" s="36">
        <v>3193</v>
      </c>
      <c r="L103" s="36">
        <v>2580</v>
      </c>
      <c r="M103" s="36">
        <v>3192</v>
      </c>
      <c r="N103" s="36">
        <v>4594</v>
      </c>
      <c r="O103" s="36">
        <v>4815</v>
      </c>
      <c r="P103" s="36">
        <v>4629</v>
      </c>
      <c r="Q103" s="36">
        <v>4601</v>
      </c>
      <c r="R103" s="36">
        <v>2887</v>
      </c>
      <c r="S103" s="36">
        <v>1912</v>
      </c>
      <c r="T103" s="36">
        <v>1890</v>
      </c>
      <c r="U103" s="36">
        <v>2218</v>
      </c>
      <c r="V103" s="36">
        <v>3284</v>
      </c>
      <c r="W103" s="36">
        <v>4638</v>
      </c>
      <c r="X103" s="36">
        <v>4784</v>
      </c>
      <c r="Y103" s="36">
        <v>5142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225</v>
      </c>
      <c r="D145" s="52">
        <v>894</v>
      </c>
      <c r="E145" s="52">
        <v>1484</v>
      </c>
      <c r="F145" s="52">
        <v>2065</v>
      </c>
      <c r="G145" s="52">
        <v>2759</v>
      </c>
      <c r="H145" s="52">
        <v>3199</v>
      </c>
      <c r="I145" s="52">
        <v>3534</v>
      </c>
      <c r="J145" s="52">
        <v>2907</v>
      </c>
      <c r="K145" s="52">
        <v>2677</v>
      </c>
      <c r="L145" s="52">
        <v>2425</v>
      </c>
      <c r="M145" s="52">
        <v>3338</v>
      </c>
      <c r="N145" s="52">
        <v>3796</v>
      </c>
      <c r="O145" s="52">
        <v>4132</v>
      </c>
      <c r="P145" s="52">
        <v>5219</v>
      </c>
      <c r="Q145" s="52">
        <v>5163</v>
      </c>
      <c r="R145" s="52">
        <v>5663</v>
      </c>
      <c r="S145" s="52">
        <v>6622</v>
      </c>
      <c r="T145" s="52">
        <v>5757</v>
      </c>
      <c r="U145" s="52">
        <v>9120</v>
      </c>
      <c r="V145" s="52">
        <v>13263</v>
      </c>
      <c r="W145" s="52">
        <v>23600</v>
      </c>
      <c r="X145" s="52">
        <v>33134</v>
      </c>
      <c r="Y145" s="52">
        <v>31785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7</v>
      </c>
      <c r="D147" s="52">
        <v>32</v>
      </c>
      <c r="E147" s="52">
        <v>53</v>
      </c>
      <c r="F147" s="52">
        <v>98</v>
      </c>
      <c r="G147" s="52">
        <v>182</v>
      </c>
      <c r="H147" s="52">
        <v>262</v>
      </c>
      <c r="I147" s="52">
        <v>372</v>
      </c>
      <c r="J147" s="52">
        <v>419</v>
      </c>
      <c r="K147" s="52">
        <v>447</v>
      </c>
      <c r="L147" s="52">
        <v>398</v>
      </c>
      <c r="M147" s="52">
        <v>351</v>
      </c>
      <c r="N147" s="52">
        <v>393</v>
      </c>
      <c r="O147" s="52">
        <v>462</v>
      </c>
      <c r="P147" s="52">
        <v>709</v>
      </c>
      <c r="Q147" s="52">
        <v>703</v>
      </c>
      <c r="R147" s="52">
        <v>884</v>
      </c>
      <c r="S147" s="52">
        <v>864</v>
      </c>
      <c r="T147" s="52">
        <v>866</v>
      </c>
      <c r="U147" s="52">
        <v>797</v>
      </c>
      <c r="V147" s="52">
        <v>1562</v>
      </c>
      <c r="W147" s="52">
        <v>2089</v>
      </c>
      <c r="X147" s="52">
        <v>4569</v>
      </c>
      <c r="Y147" s="52">
        <v>7507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21</v>
      </c>
      <c r="D149" s="52">
        <v>78</v>
      </c>
      <c r="E149" s="52">
        <v>120</v>
      </c>
      <c r="F149" s="52">
        <v>144</v>
      </c>
      <c r="G149" s="52">
        <v>204</v>
      </c>
      <c r="H149" s="52">
        <v>217</v>
      </c>
      <c r="I149" s="52">
        <v>247</v>
      </c>
      <c r="J149" s="52">
        <v>203</v>
      </c>
      <c r="K149" s="52">
        <v>213</v>
      </c>
      <c r="L149" s="52">
        <v>312</v>
      </c>
      <c r="M149" s="52">
        <v>356</v>
      </c>
      <c r="N149" s="52">
        <v>371</v>
      </c>
      <c r="O149" s="52">
        <v>512</v>
      </c>
      <c r="P149" s="52">
        <v>643</v>
      </c>
      <c r="Q149" s="52">
        <v>862</v>
      </c>
      <c r="R149" s="52">
        <v>1211</v>
      </c>
      <c r="S149" s="52">
        <v>1154</v>
      </c>
      <c r="T149" s="52">
        <v>977</v>
      </c>
      <c r="U149" s="52">
        <v>993</v>
      </c>
      <c r="V149" s="52">
        <v>1422</v>
      </c>
      <c r="W149" s="52">
        <v>2394</v>
      </c>
      <c r="X149" s="52">
        <v>4195</v>
      </c>
      <c r="Y149" s="52">
        <v>5254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1</v>
      </c>
      <c r="J150" s="52">
        <v>2</v>
      </c>
      <c r="K150" s="52">
        <v>2</v>
      </c>
      <c r="L150" s="52">
        <v>2</v>
      </c>
      <c r="M150" s="52">
        <v>2</v>
      </c>
      <c r="N150" s="52">
        <v>0</v>
      </c>
      <c r="O150" s="52">
        <v>3</v>
      </c>
      <c r="P150" s="52">
        <v>2</v>
      </c>
      <c r="Q150" s="52">
        <v>2</v>
      </c>
      <c r="R150" s="52">
        <v>18</v>
      </c>
      <c r="S150" s="52">
        <v>5</v>
      </c>
      <c r="T150" s="52">
        <v>4</v>
      </c>
      <c r="U150" s="52">
        <v>3</v>
      </c>
      <c r="V150" s="52">
        <v>11</v>
      </c>
      <c r="W150" s="52">
        <v>4</v>
      </c>
      <c r="X150" s="52">
        <v>39</v>
      </c>
      <c r="Y150" s="52">
        <v>56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271</v>
      </c>
      <c r="D153" s="52">
        <v>854</v>
      </c>
      <c r="E153" s="52">
        <v>1390</v>
      </c>
      <c r="F153" s="52">
        <v>1937</v>
      </c>
      <c r="G153" s="52">
        <v>2466</v>
      </c>
      <c r="H153" s="52">
        <v>2993</v>
      </c>
      <c r="I153" s="52">
        <v>2040</v>
      </c>
      <c r="J153" s="52">
        <v>63</v>
      </c>
      <c r="K153" s="52">
        <v>435</v>
      </c>
      <c r="L153" s="52">
        <v>76</v>
      </c>
      <c r="M153" s="52">
        <v>2681</v>
      </c>
      <c r="N153" s="52">
        <v>3782</v>
      </c>
      <c r="O153" s="52">
        <v>2125</v>
      </c>
      <c r="P153" s="52">
        <v>1689</v>
      </c>
      <c r="Q153" s="52">
        <v>138</v>
      </c>
      <c r="R153" s="52">
        <v>604</v>
      </c>
      <c r="S153" s="52">
        <v>1736</v>
      </c>
      <c r="T153" s="52">
        <v>2094</v>
      </c>
      <c r="U153" s="52">
        <v>5727</v>
      </c>
      <c r="V153" s="52">
        <v>6868</v>
      </c>
      <c r="W153" s="52">
        <v>8051</v>
      </c>
      <c r="X153" s="52">
        <v>8007</v>
      </c>
      <c r="Y153" s="52">
        <v>12670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3</v>
      </c>
      <c r="D154" s="52">
        <v>31</v>
      </c>
      <c r="E154" s="52">
        <v>52</v>
      </c>
      <c r="F154" s="52">
        <v>76</v>
      </c>
      <c r="G154" s="52">
        <v>233</v>
      </c>
      <c r="H154" s="52">
        <v>231</v>
      </c>
      <c r="I154" s="52">
        <v>1588</v>
      </c>
      <c r="J154" s="52">
        <v>3253</v>
      </c>
      <c r="K154" s="52">
        <v>3071</v>
      </c>
      <c r="L154" s="52">
        <v>3619</v>
      </c>
      <c r="M154" s="52">
        <v>2343</v>
      </c>
      <c r="N154" s="52">
        <v>2079</v>
      </c>
      <c r="O154" s="52">
        <v>4213</v>
      </c>
      <c r="P154" s="52">
        <v>5730</v>
      </c>
      <c r="Q154" s="52">
        <v>7030</v>
      </c>
      <c r="R154" s="52">
        <v>6604</v>
      </c>
      <c r="S154" s="52">
        <v>6682</v>
      </c>
      <c r="T154" s="52">
        <v>5981</v>
      </c>
      <c r="U154" s="52">
        <v>6324</v>
      </c>
      <c r="V154" s="52">
        <v>9339</v>
      </c>
      <c r="W154" s="52">
        <v>17964</v>
      </c>
      <c r="X154" s="52">
        <v>26303</v>
      </c>
      <c r="Y154" s="52">
        <v>19872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4</v>
      </c>
      <c r="D158" s="52">
        <v>14</v>
      </c>
      <c r="E158" s="52">
        <v>22</v>
      </c>
      <c r="F158" s="52">
        <v>32</v>
      </c>
      <c r="G158" s="52">
        <v>40</v>
      </c>
      <c r="H158" s="52">
        <v>48</v>
      </c>
      <c r="I158" s="52">
        <v>48</v>
      </c>
      <c r="J158" s="52">
        <v>42</v>
      </c>
      <c r="K158" s="52">
        <v>40</v>
      </c>
      <c r="L158" s="52">
        <v>60</v>
      </c>
      <c r="M158" s="52">
        <v>97</v>
      </c>
      <c r="N158" s="52">
        <v>103</v>
      </c>
      <c r="O158" s="52">
        <v>109</v>
      </c>
      <c r="P158" s="52">
        <v>123</v>
      </c>
      <c r="Q158" s="52">
        <v>136</v>
      </c>
      <c r="R158" s="52">
        <v>196</v>
      </c>
      <c r="S158" s="52">
        <v>195</v>
      </c>
      <c r="T158" s="52">
        <v>146</v>
      </c>
      <c r="U158" s="52">
        <v>183</v>
      </c>
      <c r="V158" s="52">
        <v>255</v>
      </c>
      <c r="W158" s="52">
        <v>549</v>
      </c>
      <c r="X158" s="52">
        <v>748</v>
      </c>
      <c r="Y158" s="52">
        <v>909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291</v>
      </c>
      <c r="D159" s="36">
        <v>950</v>
      </c>
      <c r="E159" s="36">
        <v>1539</v>
      </c>
      <c r="F159" s="36">
        <v>2125</v>
      </c>
      <c r="G159" s="36">
        <v>2863</v>
      </c>
      <c r="H159" s="36">
        <v>3399</v>
      </c>
      <c r="I159" s="36">
        <v>3823</v>
      </c>
      <c r="J159" s="36">
        <v>3478</v>
      </c>
      <c r="K159" s="36">
        <v>3690</v>
      </c>
      <c r="L159" s="36">
        <v>3952</v>
      </c>
      <c r="M159" s="36">
        <v>5285</v>
      </c>
      <c r="N159" s="36">
        <v>6141</v>
      </c>
      <c r="O159" s="36">
        <v>6748</v>
      </c>
      <c r="P159" s="36">
        <v>7941</v>
      </c>
      <c r="Q159" s="36">
        <v>7897</v>
      </c>
      <c r="R159" s="36">
        <v>8242</v>
      </c>
      <c r="S159" s="36">
        <v>9380</v>
      </c>
      <c r="T159" s="36">
        <v>8917</v>
      </c>
      <c r="U159" s="36">
        <v>12858</v>
      </c>
      <c r="V159" s="36">
        <v>17393</v>
      </c>
      <c r="W159" s="36">
        <v>27882</v>
      </c>
      <c r="X159" s="36">
        <v>37819</v>
      </c>
      <c r="Y159" s="36">
        <v>36948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8714</v>
      </c>
      <c r="D163" s="52">
        <v>8924</v>
      </c>
      <c r="E163" s="52">
        <v>14703</v>
      </c>
      <c r="F163" s="52">
        <v>17745</v>
      </c>
      <c r="G163" s="52">
        <v>16811</v>
      </c>
      <c r="H163" s="52">
        <v>19701</v>
      </c>
      <c r="I163" s="52">
        <v>9604</v>
      </c>
      <c r="J163" s="52">
        <v>9052</v>
      </c>
      <c r="K163" s="52">
        <v>9699</v>
      </c>
      <c r="L163" s="52">
        <v>10524</v>
      </c>
      <c r="M163" s="52">
        <v>15530</v>
      </c>
      <c r="N163" s="52">
        <v>13818</v>
      </c>
      <c r="O163" s="52">
        <v>8946</v>
      </c>
      <c r="P163" s="52">
        <v>3634</v>
      </c>
      <c r="Q163" s="52">
        <v>5831</v>
      </c>
      <c r="R163" s="52">
        <v>9453</v>
      </c>
      <c r="S163" s="52">
        <v>17758</v>
      </c>
      <c r="T163" s="52">
        <v>19344</v>
      </c>
      <c r="U163" s="52">
        <v>20991</v>
      </c>
      <c r="V163" s="52">
        <v>20721</v>
      </c>
      <c r="W163" s="52">
        <v>16863</v>
      </c>
      <c r="X163" s="52">
        <v>14289</v>
      </c>
      <c r="Y163" s="52">
        <v>11212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329</v>
      </c>
      <c r="D165" s="52">
        <v>677</v>
      </c>
      <c r="E165" s="52">
        <v>560</v>
      </c>
      <c r="F165" s="52">
        <v>926</v>
      </c>
      <c r="G165" s="52">
        <v>1404</v>
      </c>
      <c r="H165" s="52">
        <v>1750</v>
      </c>
      <c r="I165" s="52">
        <v>1525</v>
      </c>
      <c r="J165" s="52">
        <v>1163</v>
      </c>
      <c r="K165" s="52">
        <v>1028</v>
      </c>
      <c r="L165" s="52">
        <v>1087</v>
      </c>
      <c r="M165" s="52">
        <v>1130</v>
      </c>
      <c r="N165" s="52">
        <v>1410</v>
      </c>
      <c r="O165" s="52">
        <v>1352</v>
      </c>
      <c r="P165" s="52">
        <v>1161</v>
      </c>
      <c r="Q165" s="52">
        <v>867</v>
      </c>
      <c r="R165" s="52">
        <v>925</v>
      </c>
      <c r="S165" s="52">
        <v>1232</v>
      </c>
      <c r="T165" s="52">
        <v>1705</v>
      </c>
      <c r="U165" s="52">
        <v>1893</v>
      </c>
      <c r="V165" s="52">
        <v>2855</v>
      </c>
      <c r="W165" s="52">
        <v>2332</v>
      </c>
      <c r="X165" s="52">
        <v>3449</v>
      </c>
      <c r="Y165" s="52">
        <v>3623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1210</v>
      </c>
      <c r="D167" s="52">
        <v>1332</v>
      </c>
      <c r="E167" s="52">
        <v>1729</v>
      </c>
      <c r="F167" s="52">
        <v>1763</v>
      </c>
      <c r="G167" s="52">
        <v>1860</v>
      </c>
      <c r="H167" s="52">
        <v>1975</v>
      </c>
      <c r="I167" s="52">
        <v>987</v>
      </c>
      <c r="J167" s="52">
        <v>912</v>
      </c>
      <c r="K167" s="52">
        <v>1176</v>
      </c>
      <c r="L167" s="52">
        <v>1792</v>
      </c>
      <c r="M167" s="52">
        <v>1965</v>
      </c>
      <c r="N167" s="52">
        <v>1672</v>
      </c>
      <c r="O167" s="52">
        <v>1659</v>
      </c>
      <c r="P167" s="52">
        <v>1290</v>
      </c>
      <c r="Q167" s="52">
        <v>1695</v>
      </c>
      <c r="R167" s="52">
        <v>2870</v>
      </c>
      <c r="S167" s="52">
        <v>3495</v>
      </c>
      <c r="T167" s="52">
        <v>3343</v>
      </c>
      <c r="U167" s="52">
        <v>2520</v>
      </c>
      <c r="V167" s="52">
        <v>2478</v>
      </c>
      <c r="W167" s="52">
        <v>2113</v>
      </c>
      <c r="X167" s="52">
        <v>2506</v>
      </c>
      <c r="Y167" s="52">
        <v>3198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3</v>
      </c>
      <c r="G168" s="52">
        <v>0</v>
      </c>
      <c r="H168" s="52">
        <v>3</v>
      </c>
      <c r="I168" s="52">
        <v>4</v>
      </c>
      <c r="J168" s="52">
        <v>11</v>
      </c>
      <c r="K168" s="52">
        <v>14</v>
      </c>
      <c r="L168" s="52">
        <v>15</v>
      </c>
      <c r="M168" s="52">
        <v>15</v>
      </c>
      <c r="N168" s="52">
        <v>4</v>
      </c>
      <c r="O168" s="52">
        <v>16</v>
      </c>
      <c r="P168" s="52">
        <v>7</v>
      </c>
      <c r="Q168" s="52">
        <v>7</v>
      </c>
      <c r="R168" s="52">
        <v>48</v>
      </c>
      <c r="S168" s="52">
        <v>30</v>
      </c>
      <c r="T168" s="52">
        <v>31</v>
      </c>
      <c r="U168" s="52">
        <v>13</v>
      </c>
      <c r="V168" s="52">
        <v>19</v>
      </c>
      <c r="W168" s="52">
        <v>2</v>
      </c>
      <c r="X168" s="52">
        <v>18</v>
      </c>
      <c r="Y168" s="52">
        <v>25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14974</v>
      </c>
      <c r="D171" s="52">
        <v>14726</v>
      </c>
      <c r="E171" s="52">
        <v>20077</v>
      </c>
      <c r="F171" s="52">
        <v>23516</v>
      </c>
      <c r="G171" s="52">
        <v>22476</v>
      </c>
      <c r="H171" s="52">
        <v>27331</v>
      </c>
      <c r="I171" s="52">
        <v>8102</v>
      </c>
      <c r="J171" s="52">
        <v>291</v>
      </c>
      <c r="K171" s="52">
        <v>2388</v>
      </c>
      <c r="L171" s="52">
        <v>429</v>
      </c>
      <c r="M171" s="52">
        <v>14838</v>
      </c>
      <c r="N171" s="52">
        <v>17115</v>
      </c>
      <c r="O171" s="52">
        <v>6918</v>
      </c>
      <c r="P171" s="52">
        <v>3379</v>
      </c>
      <c r="Q171" s="52">
        <v>275</v>
      </c>
      <c r="R171" s="52">
        <v>1440</v>
      </c>
      <c r="S171" s="52">
        <v>5281</v>
      </c>
      <c r="T171" s="52">
        <v>7192</v>
      </c>
      <c r="U171" s="52">
        <v>14440</v>
      </c>
      <c r="V171" s="52">
        <v>11925</v>
      </c>
      <c r="W171" s="52">
        <v>7110</v>
      </c>
      <c r="X171" s="52">
        <v>4775</v>
      </c>
      <c r="Y171" s="52">
        <v>7727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167</v>
      </c>
      <c r="D172" s="52">
        <v>533</v>
      </c>
      <c r="E172" s="52">
        <v>771</v>
      </c>
      <c r="F172" s="52">
        <v>922</v>
      </c>
      <c r="G172" s="52">
        <v>2112</v>
      </c>
      <c r="H172" s="52">
        <v>2111</v>
      </c>
      <c r="I172" s="52">
        <v>6312</v>
      </c>
      <c r="J172" s="52">
        <v>14691</v>
      </c>
      <c r="K172" s="52">
        <v>16849</v>
      </c>
      <c r="L172" s="52">
        <v>20610</v>
      </c>
      <c r="M172" s="52">
        <v>13000</v>
      </c>
      <c r="N172" s="52">
        <v>9422</v>
      </c>
      <c r="O172" s="52">
        <v>13687</v>
      </c>
      <c r="P172" s="52">
        <v>11398</v>
      </c>
      <c r="Q172" s="52">
        <v>13807</v>
      </c>
      <c r="R172" s="52">
        <v>15605</v>
      </c>
      <c r="S172" s="52">
        <v>20274</v>
      </c>
      <c r="T172" s="52">
        <v>20566</v>
      </c>
      <c r="U172" s="52">
        <v>15935</v>
      </c>
      <c r="V172" s="52">
        <v>16208</v>
      </c>
      <c r="W172" s="52">
        <v>15878</v>
      </c>
      <c r="X172" s="52">
        <v>15700</v>
      </c>
      <c r="Y172" s="52">
        <v>12114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216</v>
      </c>
      <c r="D176" s="52">
        <v>224</v>
      </c>
      <c r="E176" s="52">
        <v>318</v>
      </c>
      <c r="F176" s="52">
        <v>395</v>
      </c>
      <c r="G176" s="52">
        <v>376</v>
      </c>
      <c r="H176" s="52">
        <v>469</v>
      </c>
      <c r="I176" s="52">
        <v>192</v>
      </c>
      <c r="J176" s="52">
        <v>189</v>
      </c>
      <c r="K176" s="52">
        <v>239</v>
      </c>
      <c r="L176" s="52">
        <v>358</v>
      </c>
      <c r="M176" s="52">
        <v>527</v>
      </c>
      <c r="N176" s="52">
        <v>469</v>
      </c>
      <c r="O176" s="52">
        <v>353</v>
      </c>
      <c r="P176" s="52">
        <v>242</v>
      </c>
      <c r="Q176" s="52">
        <v>270</v>
      </c>
      <c r="R176" s="52">
        <v>476</v>
      </c>
      <c r="S176" s="52">
        <v>611</v>
      </c>
      <c r="T176" s="52">
        <v>527</v>
      </c>
      <c r="U176" s="52">
        <v>486</v>
      </c>
      <c r="V176" s="52">
        <v>450</v>
      </c>
      <c r="W176" s="52">
        <v>486</v>
      </c>
      <c r="X176" s="52">
        <v>445</v>
      </c>
      <c r="Y176" s="52">
        <v>545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16135</v>
      </c>
      <c r="D177" s="36">
        <v>16366</v>
      </c>
      <c r="E177" s="36">
        <v>22263</v>
      </c>
      <c r="F177" s="36">
        <v>25801</v>
      </c>
      <c r="G177" s="36">
        <v>26077</v>
      </c>
      <c r="H177" s="36">
        <v>30954</v>
      </c>
      <c r="I177" s="36">
        <v>15214</v>
      </c>
      <c r="J177" s="36">
        <v>15722</v>
      </c>
      <c r="K177" s="36">
        <v>20180</v>
      </c>
      <c r="L177" s="36">
        <v>22485</v>
      </c>
      <c r="M177" s="36">
        <v>29285</v>
      </c>
      <c r="N177" s="36">
        <v>27750</v>
      </c>
      <c r="O177" s="36">
        <v>21931</v>
      </c>
      <c r="P177" s="36">
        <v>15842</v>
      </c>
      <c r="Q177" s="36">
        <v>15520</v>
      </c>
      <c r="R177" s="36">
        <v>19469</v>
      </c>
      <c r="S177" s="36">
        <v>28488</v>
      </c>
      <c r="T177" s="36">
        <v>30612</v>
      </c>
      <c r="U177" s="36">
        <v>32445</v>
      </c>
      <c r="V177" s="36">
        <v>30192</v>
      </c>
      <c r="W177" s="36">
        <v>24630</v>
      </c>
      <c r="X177" s="36">
        <v>22591</v>
      </c>
      <c r="Y177" s="36">
        <v>22517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6613</v>
      </c>
      <c r="D5" s="52">
        <v>7255</v>
      </c>
      <c r="E5" s="52">
        <v>5734</v>
      </c>
      <c r="F5" s="52">
        <v>7913</v>
      </c>
      <c r="G5" s="52">
        <v>12828</v>
      </c>
      <c r="H5" s="52">
        <v>12607</v>
      </c>
      <c r="I5" s="52">
        <v>18829</v>
      </c>
      <c r="J5" s="52">
        <v>19565</v>
      </c>
      <c r="K5" s="52">
        <v>23032</v>
      </c>
      <c r="L5" s="52">
        <v>14727</v>
      </c>
      <c r="M5" s="52">
        <v>13870</v>
      </c>
      <c r="N5" s="52">
        <v>17797</v>
      </c>
      <c r="O5" s="52">
        <v>15946</v>
      </c>
      <c r="P5" s="52">
        <v>11114</v>
      </c>
      <c r="Q5" s="52">
        <v>2765</v>
      </c>
      <c r="R5" s="52">
        <v>12</v>
      </c>
      <c r="S5" s="52">
        <v>0</v>
      </c>
      <c r="T5" s="52">
        <v>0</v>
      </c>
      <c r="U5" s="52">
        <v>2333</v>
      </c>
      <c r="V5" s="52">
        <v>5714</v>
      </c>
      <c r="W5" s="52">
        <v>5727</v>
      </c>
      <c r="X5" s="52">
        <v>4822</v>
      </c>
      <c r="Y5" s="52">
        <v>9726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0</v>
      </c>
      <c r="D8" s="52">
        <v>65</v>
      </c>
      <c r="E8" s="52">
        <v>31</v>
      </c>
      <c r="F8" s="52">
        <v>93</v>
      </c>
      <c r="G8" s="52">
        <v>219</v>
      </c>
      <c r="H8" s="52">
        <v>260</v>
      </c>
      <c r="I8" s="52">
        <v>458</v>
      </c>
      <c r="J8" s="52">
        <v>375</v>
      </c>
      <c r="K8" s="52">
        <v>368</v>
      </c>
      <c r="L8" s="52">
        <v>242</v>
      </c>
      <c r="M8" s="52">
        <v>188</v>
      </c>
      <c r="N8" s="52">
        <v>247</v>
      </c>
      <c r="O8" s="52">
        <v>150</v>
      </c>
      <c r="P8" s="52">
        <v>133</v>
      </c>
      <c r="Q8" s="52">
        <v>11</v>
      </c>
      <c r="R8" s="52">
        <v>0</v>
      </c>
      <c r="S8" s="52">
        <v>0</v>
      </c>
      <c r="T8" s="52">
        <v>0</v>
      </c>
      <c r="U8" s="52">
        <v>9</v>
      </c>
      <c r="V8" s="52">
        <v>100</v>
      </c>
      <c r="W8" s="52">
        <v>59</v>
      </c>
      <c r="X8" s="52">
        <v>191</v>
      </c>
      <c r="Y8" s="52">
        <v>367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145</v>
      </c>
      <c r="D10" s="52">
        <v>276</v>
      </c>
      <c r="E10" s="52">
        <v>213</v>
      </c>
      <c r="F10" s="52">
        <v>462</v>
      </c>
      <c r="G10" s="52">
        <v>1135</v>
      </c>
      <c r="H10" s="52">
        <v>1379</v>
      </c>
      <c r="I10" s="52">
        <v>8013</v>
      </c>
      <c r="J10" s="52">
        <v>10761</v>
      </c>
      <c r="K10" s="52">
        <v>7950</v>
      </c>
      <c r="L10" s="52">
        <v>6658</v>
      </c>
      <c r="M10" s="52">
        <v>4050</v>
      </c>
      <c r="N10" s="52">
        <v>4766</v>
      </c>
      <c r="O10" s="52">
        <v>4145</v>
      </c>
      <c r="P10" s="52">
        <v>599</v>
      </c>
      <c r="Q10" s="52">
        <v>222</v>
      </c>
      <c r="R10" s="52">
        <v>2</v>
      </c>
      <c r="S10" s="52">
        <v>0</v>
      </c>
      <c r="T10" s="52">
        <v>0</v>
      </c>
      <c r="U10" s="52">
        <v>381</v>
      </c>
      <c r="V10" s="52">
        <v>1144</v>
      </c>
      <c r="W10" s="52">
        <v>1672</v>
      </c>
      <c r="X10" s="52">
        <v>2206</v>
      </c>
      <c r="Y10" s="52">
        <v>3958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478</v>
      </c>
      <c r="D11" s="52">
        <v>560</v>
      </c>
      <c r="E11" s="52">
        <v>423</v>
      </c>
      <c r="F11" s="52">
        <v>501</v>
      </c>
      <c r="G11" s="52">
        <v>821</v>
      </c>
      <c r="H11" s="52">
        <v>706</v>
      </c>
      <c r="I11" s="52">
        <v>693</v>
      </c>
      <c r="J11" s="52">
        <v>507</v>
      </c>
      <c r="K11" s="52">
        <v>870</v>
      </c>
      <c r="L11" s="52">
        <v>633</v>
      </c>
      <c r="M11" s="52">
        <v>648</v>
      </c>
      <c r="N11" s="52">
        <v>774</v>
      </c>
      <c r="O11" s="52">
        <v>879</v>
      </c>
      <c r="P11" s="52">
        <v>846</v>
      </c>
      <c r="Q11" s="52">
        <v>273</v>
      </c>
      <c r="R11" s="52">
        <v>1</v>
      </c>
      <c r="S11" s="52">
        <v>0</v>
      </c>
      <c r="T11" s="52">
        <v>0</v>
      </c>
      <c r="U11" s="52">
        <v>149</v>
      </c>
      <c r="V11" s="52">
        <v>369</v>
      </c>
      <c r="W11" s="52">
        <v>342</v>
      </c>
      <c r="X11" s="52">
        <v>285</v>
      </c>
      <c r="Y11" s="52">
        <v>799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1</v>
      </c>
      <c r="G12" s="52">
        <v>1</v>
      </c>
      <c r="H12" s="52">
        <v>1</v>
      </c>
      <c r="I12" s="52">
        <v>3</v>
      </c>
      <c r="J12" s="52">
        <v>6</v>
      </c>
      <c r="K12" s="52">
        <v>10</v>
      </c>
      <c r="L12" s="52">
        <v>6</v>
      </c>
      <c r="M12" s="52">
        <v>5</v>
      </c>
      <c r="N12" s="52">
        <v>3</v>
      </c>
      <c r="O12" s="52">
        <v>10</v>
      </c>
      <c r="P12" s="52">
        <v>6</v>
      </c>
      <c r="Q12" s="52">
        <v>2</v>
      </c>
      <c r="R12" s="52">
        <v>0</v>
      </c>
      <c r="S12" s="52">
        <v>0</v>
      </c>
      <c r="T12" s="52">
        <v>0</v>
      </c>
      <c r="U12" s="52">
        <v>1</v>
      </c>
      <c r="V12" s="52">
        <v>4</v>
      </c>
      <c r="W12" s="52">
        <v>1</v>
      </c>
      <c r="X12" s="52">
        <v>3</v>
      </c>
      <c r="Y12" s="52">
        <v>10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5924</v>
      </c>
      <c r="D15" s="52">
        <v>6195</v>
      </c>
      <c r="E15" s="52">
        <v>4910</v>
      </c>
      <c r="F15" s="52">
        <v>6687</v>
      </c>
      <c r="G15" s="52">
        <v>9937</v>
      </c>
      <c r="H15" s="52">
        <v>9767</v>
      </c>
      <c r="I15" s="52">
        <v>5687</v>
      </c>
      <c r="J15" s="52">
        <v>162</v>
      </c>
      <c r="K15" s="52">
        <v>1765</v>
      </c>
      <c r="L15" s="52">
        <v>152</v>
      </c>
      <c r="M15" s="52">
        <v>4884</v>
      </c>
      <c r="N15" s="52">
        <v>7900</v>
      </c>
      <c r="O15" s="52">
        <v>3666</v>
      </c>
      <c r="P15" s="52">
        <v>2212</v>
      </c>
      <c r="Q15" s="52">
        <v>45</v>
      </c>
      <c r="R15" s="52">
        <v>1</v>
      </c>
      <c r="S15" s="52">
        <v>0</v>
      </c>
      <c r="T15" s="52">
        <v>0</v>
      </c>
      <c r="U15" s="52">
        <v>857</v>
      </c>
      <c r="V15" s="52">
        <v>1779</v>
      </c>
      <c r="W15" s="52">
        <v>1148</v>
      </c>
      <c r="X15" s="52">
        <v>544</v>
      </c>
      <c r="Y15" s="52">
        <v>1932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66</v>
      </c>
      <c r="D16" s="52">
        <v>224</v>
      </c>
      <c r="E16" s="52">
        <v>188</v>
      </c>
      <c r="F16" s="52">
        <v>262</v>
      </c>
      <c r="G16" s="52">
        <v>934</v>
      </c>
      <c r="H16" s="52">
        <v>754</v>
      </c>
      <c r="I16" s="52">
        <v>4433</v>
      </c>
      <c r="J16" s="52">
        <v>8129</v>
      </c>
      <c r="K16" s="52">
        <v>12437</v>
      </c>
      <c r="L16" s="52">
        <v>7278</v>
      </c>
      <c r="M16" s="52">
        <v>4283</v>
      </c>
      <c r="N16" s="52">
        <v>4354</v>
      </c>
      <c r="O16" s="52">
        <v>7246</v>
      </c>
      <c r="P16" s="52">
        <v>7451</v>
      </c>
      <c r="Q16" s="52">
        <v>2223</v>
      </c>
      <c r="R16" s="52">
        <v>8</v>
      </c>
      <c r="S16" s="52">
        <v>0</v>
      </c>
      <c r="T16" s="52">
        <v>0</v>
      </c>
      <c r="U16" s="52">
        <v>945</v>
      </c>
      <c r="V16" s="52">
        <v>2418</v>
      </c>
      <c r="W16" s="52">
        <v>2564</v>
      </c>
      <c r="X16" s="52">
        <v>1784</v>
      </c>
      <c r="Y16" s="52">
        <v>3027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87</v>
      </c>
      <c r="D21" s="52">
        <v>98</v>
      </c>
      <c r="E21" s="52">
        <v>81</v>
      </c>
      <c r="F21" s="52">
        <v>119</v>
      </c>
      <c r="G21" s="52">
        <v>184</v>
      </c>
      <c r="H21" s="52">
        <v>188</v>
      </c>
      <c r="I21" s="52">
        <v>237</v>
      </c>
      <c r="J21" s="52">
        <v>234</v>
      </c>
      <c r="K21" s="52">
        <v>270</v>
      </c>
      <c r="L21" s="52">
        <v>232</v>
      </c>
      <c r="M21" s="52">
        <v>246</v>
      </c>
      <c r="N21" s="52">
        <v>298</v>
      </c>
      <c r="O21" s="52">
        <v>256</v>
      </c>
      <c r="P21" s="52">
        <v>172</v>
      </c>
      <c r="Q21" s="52">
        <v>48</v>
      </c>
      <c r="R21" s="52">
        <v>0</v>
      </c>
      <c r="S21" s="52">
        <v>0</v>
      </c>
      <c r="T21" s="52">
        <v>0</v>
      </c>
      <c r="U21" s="52">
        <v>35</v>
      </c>
      <c r="V21" s="52">
        <v>85</v>
      </c>
      <c r="W21" s="52">
        <v>112</v>
      </c>
      <c r="X21" s="52">
        <v>95</v>
      </c>
      <c r="Y21" s="52">
        <v>234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6526</v>
      </c>
      <c r="D22" s="36">
        <v>7157</v>
      </c>
      <c r="E22" s="36">
        <v>5653</v>
      </c>
      <c r="F22" s="36">
        <v>7794</v>
      </c>
      <c r="G22" s="36">
        <v>12644</v>
      </c>
      <c r="H22" s="36">
        <v>12419</v>
      </c>
      <c r="I22" s="36">
        <v>18592</v>
      </c>
      <c r="J22" s="36">
        <v>19331</v>
      </c>
      <c r="K22" s="36">
        <v>22762</v>
      </c>
      <c r="L22" s="36">
        <v>14495</v>
      </c>
      <c r="M22" s="36">
        <v>13624</v>
      </c>
      <c r="N22" s="36">
        <v>17499</v>
      </c>
      <c r="O22" s="36">
        <v>15690</v>
      </c>
      <c r="P22" s="36">
        <v>10942</v>
      </c>
      <c r="Q22" s="36">
        <v>2717</v>
      </c>
      <c r="R22" s="36">
        <v>12</v>
      </c>
      <c r="S22" s="36">
        <v>0</v>
      </c>
      <c r="T22" s="36">
        <v>0</v>
      </c>
      <c r="U22" s="36">
        <v>2298</v>
      </c>
      <c r="V22" s="36">
        <v>5629</v>
      </c>
      <c r="W22" s="36">
        <v>5615</v>
      </c>
      <c r="X22" s="36">
        <v>4727</v>
      </c>
      <c r="Y22" s="36">
        <v>9492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547</v>
      </c>
      <c r="D26" s="52">
        <v>195</v>
      </c>
      <c r="E26" s="52">
        <v>328</v>
      </c>
      <c r="F26" s="52">
        <v>580</v>
      </c>
      <c r="G26" s="52">
        <v>1133</v>
      </c>
      <c r="H26" s="52">
        <v>677</v>
      </c>
      <c r="I26" s="52">
        <v>395</v>
      </c>
      <c r="J26" s="52">
        <v>418</v>
      </c>
      <c r="K26" s="52">
        <v>809</v>
      </c>
      <c r="L26" s="52">
        <v>1111</v>
      </c>
      <c r="M26" s="52">
        <v>909</v>
      </c>
      <c r="N26" s="52">
        <v>1467</v>
      </c>
      <c r="O26" s="52">
        <v>1528</v>
      </c>
      <c r="P26" s="52">
        <v>1484</v>
      </c>
      <c r="Q26" s="52">
        <v>1282</v>
      </c>
      <c r="R26" s="52">
        <v>1816</v>
      </c>
      <c r="S26" s="52">
        <v>1272</v>
      </c>
      <c r="T26" s="52">
        <v>1075</v>
      </c>
      <c r="U26" s="52">
        <v>544</v>
      </c>
      <c r="V26" s="52">
        <v>624</v>
      </c>
      <c r="W26" s="52">
        <v>688</v>
      </c>
      <c r="X26" s="52">
        <v>1192</v>
      </c>
      <c r="Y26" s="52">
        <v>3048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2</v>
      </c>
      <c r="E29" s="52">
        <v>2</v>
      </c>
      <c r="F29" s="52">
        <v>7</v>
      </c>
      <c r="G29" s="52">
        <v>19</v>
      </c>
      <c r="H29" s="52">
        <v>14</v>
      </c>
      <c r="I29" s="52">
        <v>10</v>
      </c>
      <c r="J29" s="52">
        <v>8</v>
      </c>
      <c r="K29" s="52">
        <v>13</v>
      </c>
      <c r="L29" s="52">
        <v>18</v>
      </c>
      <c r="M29" s="52">
        <v>12</v>
      </c>
      <c r="N29" s="52">
        <v>20</v>
      </c>
      <c r="O29" s="52">
        <v>15</v>
      </c>
      <c r="P29" s="52">
        <v>18</v>
      </c>
      <c r="Q29" s="52">
        <v>5</v>
      </c>
      <c r="R29" s="52">
        <v>10</v>
      </c>
      <c r="S29" s="52">
        <v>8</v>
      </c>
      <c r="T29" s="52">
        <v>8</v>
      </c>
      <c r="U29" s="52">
        <v>2</v>
      </c>
      <c r="V29" s="52">
        <v>11</v>
      </c>
      <c r="W29" s="52">
        <v>7</v>
      </c>
      <c r="X29" s="52">
        <v>47</v>
      </c>
      <c r="Y29" s="52">
        <v>115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40</v>
      </c>
      <c r="D31" s="52">
        <v>16</v>
      </c>
      <c r="E31" s="52">
        <v>25</v>
      </c>
      <c r="F31" s="52">
        <v>39</v>
      </c>
      <c r="G31" s="52">
        <v>80</v>
      </c>
      <c r="H31" s="52">
        <v>43</v>
      </c>
      <c r="I31" s="52">
        <v>25</v>
      </c>
      <c r="J31" s="52">
        <v>24</v>
      </c>
      <c r="K31" s="52">
        <v>46</v>
      </c>
      <c r="L31" s="52">
        <v>87</v>
      </c>
      <c r="M31" s="52">
        <v>60</v>
      </c>
      <c r="N31" s="52">
        <v>88</v>
      </c>
      <c r="O31" s="52">
        <v>114</v>
      </c>
      <c r="P31" s="52">
        <v>119</v>
      </c>
      <c r="Q31" s="52">
        <v>138</v>
      </c>
      <c r="R31" s="52">
        <v>261</v>
      </c>
      <c r="S31" s="52">
        <v>153</v>
      </c>
      <c r="T31" s="52">
        <v>116</v>
      </c>
      <c r="U31" s="52">
        <v>42</v>
      </c>
      <c r="V31" s="52">
        <v>51</v>
      </c>
      <c r="W31" s="52">
        <v>58</v>
      </c>
      <c r="X31" s="52">
        <v>130</v>
      </c>
      <c r="Y31" s="52">
        <v>423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1</v>
      </c>
      <c r="M32" s="52">
        <v>0</v>
      </c>
      <c r="N32" s="52">
        <v>0</v>
      </c>
      <c r="O32" s="52">
        <v>1</v>
      </c>
      <c r="P32" s="52">
        <v>1</v>
      </c>
      <c r="Q32" s="52">
        <v>1</v>
      </c>
      <c r="R32" s="52">
        <v>5</v>
      </c>
      <c r="S32" s="52">
        <v>1</v>
      </c>
      <c r="T32" s="52">
        <v>1</v>
      </c>
      <c r="U32" s="52">
        <v>0</v>
      </c>
      <c r="V32" s="52">
        <v>0</v>
      </c>
      <c r="W32" s="52">
        <v>0</v>
      </c>
      <c r="X32" s="52">
        <v>1</v>
      </c>
      <c r="Y32" s="52">
        <v>5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501</v>
      </c>
      <c r="D35" s="52">
        <v>173</v>
      </c>
      <c r="E35" s="52">
        <v>292</v>
      </c>
      <c r="F35" s="52">
        <v>521</v>
      </c>
      <c r="G35" s="52">
        <v>963</v>
      </c>
      <c r="H35" s="52">
        <v>589</v>
      </c>
      <c r="I35" s="52">
        <v>208</v>
      </c>
      <c r="J35" s="52">
        <v>8</v>
      </c>
      <c r="K35" s="52">
        <v>95</v>
      </c>
      <c r="L35" s="52">
        <v>21</v>
      </c>
      <c r="M35" s="52">
        <v>452</v>
      </c>
      <c r="N35" s="52">
        <v>889</v>
      </c>
      <c r="O35" s="52">
        <v>475</v>
      </c>
      <c r="P35" s="52">
        <v>312</v>
      </c>
      <c r="Q35" s="52">
        <v>23</v>
      </c>
      <c r="R35" s="52">
        <v>131</v>
      </c>
      <c r="S35" s="52">
        <v>231</v>
      </c>
      <c r="T35" s="52">
        <v>248</v>
      </c>
      <c r="U35" s="52">
        <v>239</v>
      </c>
      <c r="V35" s="52">
        <v>243</v>
      </c>
      <c r="W35" s="52">
        <v>195</v>
      </c>
      <c r="X35" s="52">
        <v>248</v>
      </c>
      <c r="Y35" s="52">
        <v>1021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6</v>
      </c>
      <c r="D36" s="52">
        <v>6</v>
      </c>
      <c r="E36" s="52">
        <v>11</v>
      </c>
      <c r="F36" s="52">
        <v>20</v>
      </c>
      <c r="G36" s="52">
        <v>90</v>
      </c>
      <c r="H36" s="52">
        <v>45</v>
      </c>
      <c r="I36" s="52">
        <v>162</v>
      </c>
      <c r="J36" s="52">
        <v>386</v>
      </c>
      <c r="K36" s="52">
        <v>667</v>
      </c>
      <c r="L36" s="52">
        <v>1002</v>
      </c>
      <c r="M36" s="52">
        <v>397</v>
      </c>
      <c r="N36" s="52">
        <v>490</v>
      </c>
      <c r="O36" s="52">
        <v>938</v>
      </c>
      <c r="P36" s="52">
        <v>1052</v>
      </c>
      <c r="Q36" s="52">
        <v>1120</v>
      </c>
      <c r="R36" s="52">
        <v>1419</v>
      </c>
      <c r="S36" s="52">
        <v>887</v>
      </c>
      <c r="T36" s="52">
        <v>710</v>
      </c>
      <c r="U36" s="52">
        <v>263</v>
      </c>
      <c r="V36" s="52">
        <v>330</v>
      </c>
      <c r="W36" s="52">
        <v>435</v>
      </c>
      <c r="X36" s="52">
        <v>813</v>
      </c>
      <c r="Y36" s="52">
        <v>1599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7</v>
      </c>
      <c r="D40" s="52">
        <v>3</v>
      </c>
      <c r="E40" s="52">
        <v>5</v>
      </c>
      <c r="F40" s="52">
        <v>9</v>
      </c>
      <c r="G40" s="52">
        <v>16</v>
      </c>
      <c r="H40" s="52">
        <v>10</v>
      </c>
      <c r="I40" s="52">
        <v>5</v>
      </c>
      <c r="J40" s="52">
        <v>5</v>
      </c>
      <c r="K40" s="52">
        <v>9</v>
      </c>
      <c r="L40" s="52">
        <v>18</v>
      </c>
      <c r="M40" s="52">
        <v>16</v>
      </c>
      <c r="N40" s="52">
        <v>25</v>
      </c>
      <c r="O40" s="52">
        <v>24</v>
      </c>
      <c r="P40" s="52">
        <v>23</v>
      </c>
      <c r="Q40" s="52">
        <v>22</v>
      </c>
      <c r="R40" s="52">
        <v>43</v>
      </c>
      <c r="S40" s="52">
        <v>27</v>
      </c>
      <c r="T40" s="52">
        <v>19</v>
      </c>
      <c r="U40" s="52">
        <v>8</v>
      </c>
      <c r="V40" s="52">
        <v>9</v>
      </c>
      <c r="W40" s="52">
        <v>13</v>
      </c>
      <c r="X40" s="52">
        <v>23</v>
      </c>
      <c r="Y40" s="52">
        <v>73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540</v>
      </c>
      <c r="D41" s="36">
        <v>192</v>
      </c>
      <c r="E41" s="36">
        <v>323</v>
      </c>
      <c r="F41" s="36">
        <v>571</v>
      </c>
      <c r="G41" s="36">
        <v>1117</v>
      </c>
      <c r="H41" s="36">
        <v>667</v>
      </c>
      <c r="I41" s="36">
        <v>390</v>
      </c>
      <c r="J41" s="36">
        <v>413</v>
      </c>
      <c r="K41" s="36">
        <v>800</v>
      </c>
      <c r="L41" s="36">
        <v>1093</v>
      </c>
      <c r="M41" s="36">
        <v>893</v>
      </c>
      <c r="N41" s="36">
        <v>1442</v>
      </c>
      <c r="O41" s="36">
        <v>1504</v>
      </c>
      <c r="P41" s="36">
        <v>1461</v>
      </c>
      <c r="Q41" s="36">
        <v>1260</v>
      </c>
      <c r="R41" s="36">
        <v>1773</v>
      </c>
      <c r="S41" s="36">
        <v>1245</v>
      </c>
      <c r="T41" s="36">
        <v>1056</v>
      </c>
      <c r="U41" s="36">
        <v>536</v>
      </c>
      <c r="V41" s="36">
        <v>615</v>
      </c>
      <c r="W41" s="36">
        <v>675</v>
      </c>
      <c r="X41" s="36">
        <v>1169</v>
      </c>
      <c r="Y41" s="36">
        <v>2975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34320</v>
      </c>
      <c r="D45" s="52">
        <v>34052</v>
      </c>
      <c r="E45" s="52">
        <v>31466</v>
      </c>
      <c r="F45" s="52">
        <v>20770</v>
      </c>
      <c r="G45" s="52">
        <v>37578</v>
      </c>
      <c r="H45" s="52">
        <v>24371</v>
      </c>
      <c r="I45" s="52">
        <v>45288</v>
      </c>
      <c r="J45" s="52">
        <v>51501</v>
      </c>
      <c r="K45" s="52">
        <v>48942</v>
      </c>
      <c r="L45" s="52">
        <v>25774</v>
      </c>
      <c r="M45" s="52">
        <v>6692</v>
      </c>
      <c r="N45" s="52">
        <v>10314</v>
      </c>
      <c r="O45" s="52">
        <v>9725</v>
      </c>
      <c r="P45" s="52">
        <v>14825</v>
      </c>
      <c r="Q45" s="52">
        <v>30350</v>
      </c>
      <c r="R45" s="52">
        <v>36678</v>
      </c>
      <c r="S45" s="52">
        <v>39522</v>
      </c>
      <c r="T45" s="52">
        <v>34268</v>
      </c>
      <c r="U45" s="52">
        <v>39707</v>
      </c>
      <c r="V45" s="52">
        <v>34963</v>
      </c>
      <c r="W45" s="52">
        <v>21085</v>
      </c>
      <c r="X45" s="52">
        <v>20230</v>
      </c>
      <c r="Y45" s="52">
        <v>55363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0</v>
      </c>
      <c r="D48" s="52">
        <v>305</v>
      </c>
      <c r="E48" s="52">
        <v>174</v>
      </c>
      <c r="F48" s="52">
        <v>244</v>
      </c>
      <c r="G48" s="52">
        <v>641</v>
      </c>
      <c r="H48" s="52">
        <v>502</v>
      </c>
      <c r="I48" s="52">
        <v>1102</v>
      </c>
      <c r="J48" s="52">
        <v>986</v>
      </c>
      <c r="K48" s="52">
        <v>782</v>
      </c>
      <c r="L48" s="52">
        <v>423</v>
      </c>
      <c r="M48" s="52">
        <v>90</v>
      </c>
      <c r="N48" s="52">
        <v>143</v>
      </c>
      <c r="O48" s="52">
        <v>91</v>
      </c>
      <c r="P48" s="52">
        <v>176</v>
      </c>
      <c r="Q48" s="52">
        <v>121</v>
      </c>
      <c r="R48" s="52">
        <v>199</v>
      </c>
      <c r="S48" s="52">
        <v>242</v>
      </c>
      <c r="T48" s="52">
        <v>270</v>
      </c>
      <c r="U48" s="52">
        <v>152</v>
      </c>
      <c r="V48" s="52">
        <v>615</v>
      </c>
      <c r="W48" s="52">
        <v>218</v>
      </c>
      <c r="X48" s="52">
        <v>802</v>
      </c>
      <c r="Y48" s="52">
        <v>2091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28385</v>
      </c>
      <c r="D50" s="52">
        <v>27987</v>
      </c>
      <c r="E50" s="52">
        <v>25577</v>
      </c>
      <c r="F50" s="52">
        <v>15648</v>
      </c>
      <c r="G50" s="52">
        <v>30411</v>
      </c>
      <c r="H50" s="52">
        <v>17272</v>
      </c>
      <c r="I50" s="52">
        <v>38163</v>
      </c>
      <c r="J50" s="52">
        <v>44401</v>
      </c>
      <c r="K50" s="52">
        <v>41310</v>
      </c>
      <c r="L50" s="52">
        <v>23577</v>
      </c>
      <c r="M50" s="52">
        <v>6593</v>
      </c>
      <c r="N50" s="52">
        <v>10259</v>
      </c>
      <c r="O50" s="52">
        <v>9690</v>
      </c>
      <c r="P50" s="52">
        <v>14733</v>
      </c>
      <c r="Q50" s="52">
        <v>29695</v>
      </c>
      <c r="R50" s="52">
        <v>35292</v>
      </c>
      <c r="S50" s="52">
        <v>37420</v>
      </c>
      <c r="T50" s="52">
        <v>32405</v>
      </c>
      <c r="U50" s="52">
        <v>38024</v>
      </c>
      <c r="V50" s="52">
        <v>32881</v>
      </c>
      <c r="W50" s="52">
        <v>19700</v>
      </c>
      <c r="X50" s="52">
        <v>20186</v>
      </c>
      <c r="Y50" s="52">
        <v>50887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13</v>
      </c>
      <c r="E51" s="52">
        <v>13</v>
      </c>
      <c r="F51" s="52">
        <v>11</v>
      </c>
      <c r="G51" s="52">
        <v>48</v>
      </c>
      <c r="H51" s="52">
        <v>25</v>
      </c>
      <c r="I51" s="52">
        <v>207</v>
      </c>
      <c r="J51" s="52">
        <v>449</v>
      </c>
      <c r="K51" s="52">
        <v>621</v>
      </c>
      <c r="L51" s="52">
        <v>401</v>
      </c>
      <c r="M51" s="52">
        <v>98</v>
      </c>
      <c r="N51" s="52">
        <v>55</v>
      </c>
      <c r="O51" s="52">
        <v>34</v>
      </c>
      <c r="P51" s="52">
        <v>91</v>
      </c>
      <c r="Q51" s="52">
        <v>382</v>
      </c>
      <c r="R51" s="52">
        <v>310</v>
      </c>
      <c r="S51" s="52">
        <v>285</v>
      </c>
      <c r="T51" s="52">
        <v>234</v>
      </c>
      <c r="U51" s="52">
        <v>245</v>
      </c>
      <c r="V51" s="52">
        <v>370</v>
      </c>
      <c r="W51" s="52">
        <v>26</v>
      </c>
      <c r="X51" s="52">
        <v>44</v>
      </c>
      <c r="Y51" s="52">
        <v>458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5866</v>
      </c>
      <c r="D54" s="52">
        <v>5840</v>
      </c>
      <c r="E54" s="52">
        <v>5659</v>
      </c>
      <c r="F54" s="52">
        <v>4918</v>
      </c>
      <c r="G54" s="52">
        <v>6507</v>
      </c>
      <c r="H54" s="52">
        <v>6567</v>
      </c>
      <c r="I54" s="52">
        <v>3887</v>
      </c>
      <c r="J54" s="52">
        <v>130</v>
      </c>
      <c r="K54" s="52">
        <v>871</v>
      </c>
      <c r="L54" s="52">
        <v>37</v>
      </c>
      <c r="M54" s="52">
        <v>1</v>
      </c>
      <c r="N54" s="52">
        <v>0</v>
      </c>
      <c r="O54" s="52">
        <v>0</v>
      </c>
      <c r="P54" s="52">
        <v>0</v>
      </c>
      <c r="Q54" s="52">
        <v>5</v>
      </c>
      <c r="R54" s="52">
        <v>91</v>
      </c>
      <c r="S54" s="52">
        <v>376</v>
      </c>
      <c r="T54" s="52">
        <v>422</v>
      </c>
      <c r="U54" s="52">
        <v>684</v>
      </c>
      <c r="V54" s="52">
        <v>726</v>
      </c>
      <c r="W54" s="52">
        <v>420</v>
      </c>
      <c r="X54" s="52">
        <v>0</v>
      </c>
      <c r="Y54" s="52">
        <v>1565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66</v>
      </c>
      <c r="D55" s="52">
        <v>212</v>
      </c>
      <c r="E55" s="52">
        <v>217</v>
      </c>
      <c r="F55" s="52">
        <v>193</v>
      </c>
      <c r="G55" s="52">
        <v>612</v>
      </c>
      <c r="H55" s="52">
        <v>507</v>
      </c>
      <c r="I55" s="52">
        <v>3031</v>
      </c>
      <c r="J55" s="52">
        <v>6521</v>
      </c>
      <c r="K55" s="52">
        <v>6140</v>
      </c>
      <c r="L55" s="52">
        <v>1759</v>
      </c>
      <c r="M55" s="52">
        <v>0</v>
      </c>
      <c r="N55" s="52">
        <v>0</v>
      </c>
      <c r="O55" s="52">
        <v>1</v>
      </c>
      <c r="P55" s="52">
        <v>1</v>
      </c>
      <c r="Q55" s="52">
        <v>268</v>
      </c>
      <c r="R55" s="52">
        <v>985</v>
      </c>
      <c r="S55" s="52">
        <v>1441</v>
      </c>
      <c r="T55" s="52">
        <v>1207</v>
      </c>
      <c r="U55" s="52">
        <v>754</v>
      </c>
      <c r="V55" s="52">
        <v>986</v>
      </c>
      <c r="W55" s="52">
        <v>939</v>
      </c>
      <c r="X55" s="52">
        <v>0</v>
      </c>
      <c r="Y55" s="52">
        <v>2453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453</v>
      </c>
      <c r="D59" s="52">
        <v>460</v>
      </c>
      <c r="E59" s="52">
        <v>443</v>
      </c>
      <c r="F59" s="52">
        <v>313</v>
      </c>
      <c r="G59" s="52">
        <v>538</v>
      </c>
      <c r="H59" s="52">
        <v>364</v>
      </c>
      <c r="I59" s="52">
        <v>570</v>
      </c>
      <c r="J59" s="52">
        <v>616</v>
      </c>
      <c r="K59" s="52">
        <v>573</v>
      </c>
      <c r="L59" s="52">
        <v>406</v>
      </c>
      <c r="M59" s="52">
        <v>119</v>
      </c>
      <c r="N59" s="52">
        <v>172</v>
      </c>
      <c r="O59" s="52">
        <v>156</v>
      </c>
      <c r="P59" s="52">
        <v>230</v>
      </c>
      <c r="Q59" s="52">
        <v>532</v>
      </c>
      <c r="R59" s="52">
        <v>878</v>
      </c>
      <c r="S59" s="52">
        <v>845</v>
      </c>
      <c r="T59" s="52">
        <v>590</v>
      </c>
      <c r="U59" s="52">
        <v>598</v>
      </c>
      <c r="V59" s="52">
        <v>523</v>
      </c>
      <c r="W59" s="52">
        <v>412</v>
      </c>
      <c r="X59" s="52">
        <v>397</v>
      </c>
      <c r="Y59" s="52">
        <v>1334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33867</v>
      </c>
      <c r="D60" s="36">
        <v>33592</v>
      </c>
      <c r="E60" s="36">
        <v>31023</v>
      </c>
      <c r="F60" s="36">
        <v>20457</v>
      </c>
      <c r="G60" s="36">
        <v>37040</v>
      </c>
      <c r="H60" s="36">
        <v>24007</v>
      </c>
      <c r="I60" s="36">
        <v>44718</v>
      </c>
      <c r="J60" s="36">
        <v>50885</v>
      </c>
      <c r="K60" s="36">
        <v>48369</v>
      </c>
      <c r="L60" s="36">
        <v>25368</v>
      </c>
      <c r="M60" s="36">
        <v>6573</v>
      </c>
      <c r="N60" s="36">
        <v>10142</v>
      </c>
      <c r="O60" s="36">
        <v>9569</v>
      </c>
      <c r="P60" s="36">
        <v>14595</v>
      </c>
      <c r="Q60" s="36">
        <v>29818</v>
      </c>
      <c r="R60" s="36">
        <v>35800</v>
      </c>
      <c r="S60" s="36">
        <v>38677</v>
      </c>
      <c r="T60" s="36">
        <v>33678</v>
      </c>
      <c r="U60" s="36">
        <v>39109</v>
      </c>
      <c r="V60" s="36">
        <v>34440</v>
      </c>
      <c r="W60" s="36">
        <v>20673</v>
      </c>
      <c r="X60" s="36">
        <v>19833</v>
      </c>
      <c r="Y60" s="36">
        <v>54029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11218</v>
      </c>
      <c r="D64" s="52">
        <v>15687</v>
      </c>
      <c r="E64" s="52">
        <v>17067</v>
      </c>
      <c r="F64" s="52">
        <v>15422</v>
      </c>
      <c r="G64" s="52">
        <v>14875</v>
      </c>
      <c r="H64" s="52">
        <v>13797</v>
      </c>
      <c r="I64" s="52">
        <v>14341</v>
      </c>
      <c r="J64" s="52">
        <v>18748</v>
      </c>
      <c r="K64" s="52">
        <v>13375</v>
      </c>
      <c r="L64" s="52">
        <v>19377</v>
      </c>
      <c r="M64" s="52">
        <v>9497</v>
      </c>
      <c r="N64" s="52">
        <v>15629</v>
      </c>
      <c r="O64" s="52">
        <v>12109</v>
      </c>
      <c r="P64" s="52">
        <v>12411</v>
      </c>
      <c r="Q64" s="52">
        <v>9374</v>
      </c>
      <c r="R64" s="52">
        <v>11363</v>
      </c>
      <c r="S64" s="52">
        <v>15275</v>
      </c>
      <c r="T64" s="52">
        <v>15058</v>
      </c>
      <c r="U64" s="52">
        <v>15850</v>
      </c>
      <c r="V64" s="52">
        <v>12249</v>
      </c>
      <c r="W64" s="52">
        <v>14057</v>
      </c>
      <c r="X64" s="52">
        <v>12045</v>
      </c>
      <c r="Y64" s="52">
        <v>20848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0</v>
      </c>
      <c r="D67" s="52">
        <v>141</v>
      </c>
      <c r="E67" s="52">
        <v>94</v>
      </c>
      <c r="F67" s="52">
        <v>182</v>
      </c>
      <c r="G67" s="52">
        <v>254</v>
      </c>
      <c r="H67" s="52">
        <v>284</v>
      </c>
      <c r="I67" s="52">
        <v>349</v>
      </c>
      <c r="J67" s="52">
        <v>359</v>
      </c>
      <c r="K67" s="52">
        <v>213</v>
      </c>
      <c r="L67" s="52">
        <v>318</v>
      </c>
      <c r="M67" s="52">
        <v>129</v>
      </c>
      <c r="N67" s="52">
        <v>217</v>
      </c>
      <c r="O67" s="52">
        <v>114</v>
      </c>
      <c r="P67" s="52">
        <v>148</v>
      </c>
      <c r="Q67" s="52">
        <v>38</v>
      </c>
      <c r="R67" s="52">
        <v>61</v>
      </c>
      <c r="S67" s="52">
        <v>93</v>
      </c>
      <c r="T67" s="52">
        <v>119</v>
      </c>
      <c r="U67" s="52">
        <v>61</v>
      </c>
      <c r="V67" s="52">
        <v>215</v>
      </c>
      <c r="W67" s="52">
        <v>145</v>
      </c>
      <c r="X67" s="52">
        <v>478</v>
      </c>
      <c r="Y67" s="52">
        <v>788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10780</v>
      </c>
      <c r="D69" s="52">
        <v>15137</v>
      </c>
      <c r="E69" s="52">
        <v>16475</v>
      </c>
      <c r="F69" s="52">
        <v>14861</v>
      </c>
      <c r="G69" s="52">
        <v>14223</v>
      </c>
      <c r="H69" s="52">
        <v>13145</v>
      </c>
      <c r="I69" s="52">
        <v>13723</v>
      </c>
      <c r="J69" s="52">
        <v>18480</v>
      </c>
      <c r="K69" s="52">
        <v>13123</v>
      </c>
      <c r="L69" s="52">
        <v>16554</v>
      </c>
      <c r="M69" s="52">
        <v>9133</v>
      </c>
      <c r="N69" s="52">
        <v>15107</v>
      </c>
      <c r="O69" s="52">
        <v>11790</v>
      </c>
      <c r="P69" s="52">
        <v>11837</v>
      </c>
      <c r="Q69" s="52">
        <v>8469</v>
      </c>
      <c r="R69" s="52">
        <v>10252</v>
      </c>
      <c r="S69" s="52">
        <v>13548</v>
      </c>
      <c r="T69" s="52">
        <v>13648</v>
      </c>
      <c r="U69" s="52">
        <v>15171</v>
      </c>
      <c r="V69" s="52">
        <v>12246</v>
      </c>
      <c r="W69" s="52">
        <v>13761</v>
      </c>
      <c r="X69" s="52">
        <v>11901</v>
      </c>
      <c r="Y69" s="52">
        <v>20253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2</v>
      </c>
      <c r="D70" s="52">
        <v>5</v>
      </c>
      <c r="E70" s="52">
        <v>9</v>
      </c>
      <c r="F70" s="52">
        <v>8</v>
      </c>
      <c r="G70" s="52">
        <v>24</v>
      </c>
      <c r="H70" s="52">
        <v>19</v>
      </c>
      <c r="I70" s="52">
        <v>98</v>
      </c>
      <c r="J70" s="52">
        <v>235</v>
      </c>
      <c r="K70" s="52">
        <v>252</v>
      </c>
      <c r="L70" s="52">
        <v>306</v>
      </c>
      <c r="M70" s="52">
        <v>26</v>
      </c>
      <c r="N70" s="52">
        <v>161</v>
      </c>
      <c r="O70" s="52">
        <v>95</v>
      </c>
      <c r="P70" s="52">
        <v>72</v>
      </c>
      <c r="Q70" s="52">
        <v>89</v>
      </c>
      <c r="R70" s="52">
        <v>72</v>
      </c>
      <c r="S70" s="52">
        <v>97</v>
      </c>
      <c r="T70" s="52">
        <v>119</v>
      </c>
      <c r="U70" s="52">
        <v>103</v>
      </c>
      <c r="V70" s="52">
        <v>3</v>
      </c>
      <c r="W70" s="52">
        <v>129</v>
      </c>
      <c r="X70" s="52">
        <v>144</v>
      </c>
      <c r="Y70" s="52">
        <v>48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431</v>
      </c>
      <c r="D73" s="52">
        <v>526</v>
      </c>
      <c r="E73" s="52">
        <v>561</v>
      </c>
      <c r="F73" s="52">
        <v>532</v>
      </c>
      <c r="G73" s="52">
        <v>574</v>
      </c>
      <c r="H73" s="52">
        <v>588</v>
      </c>
      <c r="I73" s="52">
        <v>292</v>
      </c>
      <c r="J73" s="52">
        <v>1</v>
      </c>
      <c r="K73" s="52">
        <v>0</v>
      </c>
      <c r="L73" s="52">
        <v>51</v>
      </c>
      <c r="M73" s="52">
        <v>180</v>
      </c>
      <c r="N73" s="52">
        <v>233</v>
      </c>
      <c r="O73" s="52">
        <v>75</v>
      </c>
      <c r="P73" s="52">
        <v>115</v>
      </c>
      <c r="Q73" s="52">
        <v>16</v>
      </c>
      <c r="R73" s="52">
        <v>88</v>
      </c>
      <c r="S73" s="52">
        <v>337</v>
      </c>
      <c r="T73" s="52">
        <v>334</v>
      </c>
      <c r="U73" s="52">
        <v>274</v>
      </c>
      <c r="V73" s="52">
        <v>0</v>
      </c>
      <c r="W73" s="52">
        <v>52</v>
      </c>
      <c r="X73" s="52">
        <v>0</v>
      </c>
      <c r="Y73" s="52">
        <v>213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5</v>
      </c>
      <c r="D74" s="52">
        <v>19</v>
      </c>
      <c r="E74" s="52">
        <v>22</v>
      </c>
      <c r="F74" s="52">
        <v>21</v>
      </c>
      <c r="G74" s="52">
        <v>54</v>
      </c>
      <c r="H74" s="52">
        <v>45</v>
      </c>
      <c r="I74" s="52">
        <v>228</v>
      </c>
      <c r="J74" s="52">
        <v>32</v>
      </c>
      <c r="K74" s="52">
        <v>0</v>
      </c>
      <c r="L74" s="52">
        <v>2466</v>
      </c>
      <c r="M74" s="52">
        <v>158</v>
      </c>
      <c r="N74" s="52">
        <v>128</v>
      </c>
      <c r="O74" s="52">
        <v>149</v>
      </c>
      <c r="P74" s="52">
        <v>387</v>
      </c>
      <c r="Q74" s="52">
        <v>800</v>
      </c>
      <c r="R74" s="52">
        <v>951</v>
      </c>
      <c r="S74" s="52">
        <v>1293</v>
      </c>
      <c r="T74" s="52">
        <v>957</v>
      </c>
      <c r="U74" s="52">
        <v>302</v>
      </c>
      <c r="V74" s="52">
        <v>0</v>
      </c>
      <c r="W74" s="52">
        <v>115</v>
      </c>
      <c r="X74" s="52">
        <v>0</v>
      </c>
      <c r="Y74" s="52">
        <v>334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6110</v>
      </c>
      <c r="D78" s="52">
        <v>9459</v>
      </c>
      <c r="E78" s="52">
        <v>10397</v>
      </c>
      <c r="F78" s="52">
        <v>9205</v>
      </c>
      <c r="G78" s="52">
        <v>8471</v>
      </c>
      <c r="H78" s="52">
        <v>7999</v>
      </c>
      <c r="I78" s="52">
        <v>9168</v>
      </c>
      <c r="J78" s="52">
        <v>13574</v>
      </c>
      <c r="K78" s="52">
        <v>10880</v>
      </c>
      <c r="L78" s="52">
        <v>11758</v>
      </c>
      <c r="M78" s="52">
        <v>6416</v>
      </c>
      <c r="N78" s="52">
        <v>8038</v>
      </c>
      <c r="O78" s="52">
        <v>7054</v>
      </c>
      <c r="P78" s="52">
        <v>6652</v>
      </c>
      <c r="Q78" s="52">
        <v>6618</v>
      </c>
      <c r="R78" s="52">
        <v>8068</v>
      </c>
      <c r="S78" s="52">
        <v>10071</v>
      </c>
      <c r="T78" s="52">
        <v>8796</v>
      </c>
      <c r="U78" s="52">
        <v>8989</v>
      </c>
      <c r="V78" s="52">
        <v>6813</v>
      </c>
      <c r="W78" s="52">
        <v>7550</v>
      </c>
      <c r="X78" s="52">
        <v>8837</v>
      </c>
      <c r="Y78" s="52">
        <v>10997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5108</v>
      </c>
      <c r="D79" s="36">
        <v>6228</v>
      </c>
      <c r="E79" s="36">
        <v>6670</v>
      </c>
      <c r="F79" s="36">
        <v>6217</v>
      </c>
      <c r="G79" s="36">
        <v>6404</v>
      </c>
      <c r="H79" s="36">
        <v>5798</v>
      </c>
      <c r="I79" s="36">
        <v>5173</v>
      </c>
      <c r="J79" s="36">
        <v>5174</v>
      </c>
      <c r="K79" s="36">
        <v>2495</v>
      </c>
      <c r="L79" s="36">
        <v>7619</v>
      </c>
      <c r="M79" s="36">
        <v>3081</v>
      </c>
      <c r="N79" s="36">
        <v>7591</v>
      </c>
      <c r="O79" s="36">
        <v>5055</v>
      </c>
      <c r="P79" s="36">
        <v>5759</v>
      </c>
      <c r="Q79" s="36">
        <v>2756</v>
      </c>
      <c r="R79" s="36">
        <v>3295</v>
      </c>
      <c r="S79" s="36">
        <v>5204</v>
      </c>
      <c r="T79" s="36">
        <v>6262</v>
      </c>
      <c r="U79" s="36">
        <v>6861</v>
      </c>
      <c r="V79" s="36">
        <v>5436</v>
      </c>
      <c r="W79" s="36">
        <v>6507</v>
      </c>
      <c r="X79" s="36">
        <v>3208</v>
      </c>
      <c r="Y79" s="36">
        <v>9851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191</v>
      </c>
      <c r="D83" s="52">
        <v>207</v>
      </c>
      <c r="E83" s="52">
        <v>177</v>
      </c>
      <c r="F83" s="52">
        <v>275</v>
      </c>
      <c r="G83" s="52">
        <v>709</v>
      </c>
      <c r="H83" s="52">
        <v>824</v>
      </c>
      <c r="I83" s="52">
        <v>1510</v>
      </c>
      <c r="J83" s="52">
        <v>1041</v>
      </c>
      <c r="K83" s="52">
        <v>1425</v>
      </c>
      <c r="L83" s="52">
        <v>828</v>
      </c>
      <c r="M83" s="52">
        <v>653</v>
      </c>
      <c r="N83" s="52">
        <v>1079</v>
      </c>
      <c r="O83" s="52">
        <v>953</v>
      </c>
      <c r="P83" s="52">
        <v>1482</v>
      </c>
      <c r="Q83" s="52">
        <v>1149</v>
      </c>
      <c r="R83" s="52">
        <v>358</v>
      </c>
      <c r="S83" s="52">
        <v>0</v>
      </c>
      <c r="T83" s="52">
        <v>0</v>
      </c>
      <c r="U83" s="52">
        <v>0</v>
      </c>
      <c r="V83" s="52">
        <v>75</v>
      </c>
      <c r="W83" s="52">
        <v>757</v>
      </c>
      <c r="X83" s="52">
        <v>1013</v>
      </c>
      <c r="Y83" s="52">
        <v>2014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0</v>
      </c>
      <c r="D86" s="52">
        <v>2</v>
      </c>
      <c r="E86" s="52">
        <v>1</v>
      </c>
      <c r="F86" s="52">
        <v>3</v>
      </c>
      <c r="G86" s="52">
        <v>12</v>
      </c>
      <c r="H86" s="52">
        <v>17</v>
      </c>
      <c r="I86" s="52">
        <v>37</v>
      </c>
      <c r="J86" s="52">
        <v>20</v>
      </c>
      <c r="K86" s="52">
        <v>23</v>
      </c>
      <c r="L86" s="52">
        <v>14</v>
      </c>
      <c r="M86" s="52">
        <v>9</v>
      </c>
      <c r="N86" s="52">
        <v>15</v>
      </c>
      <c r="O86" s="52">
        <v>9</v>
      </c>
      <c r="P86" s="52">
        <v>18</v>
      </c>
      <c r="Q86" s="52">
        <v>5</v>
      </c>
      <c r="R86" s="52">
        <v>2</v>
      </c>
      <c r="S86" s="52">
        <v>0</v>
      </c>
      <c r="T86" s="52">
        <v>0</v>
      </c>
      <c r="U86" s="52">
        <v>0</v>
      </c>
      <c r="V86" s="52">
        <v>1</v>
      </c>
      <c r="W86" s="52">
        <v>8</v>
      </c>
      <c r="X86" s="52">
        <v>40</v>
      </c>
      <c r="Y86" s="52">
        <v>76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72</v>
      </c>
      <c r="D88" s="52">
        <v>71</v>
      </c>
      <c r="E88" s="52">
        <v>47</v>
      </c>
      <c r="F88" s="52">
        <v>133</v>
      </c>
      <c r="G88" s="52">
        <v>448</v>
      </c>
      <c r="H88" s="52">
        <v>539</v>
      </c>
      <c r="I88" s="52">
        <v>1108</v>
      </c>
      <c r="J88" s="52">
        <v>774</v>
      </c>
      <c r="K88" s="52">
        <v>1061</v>
      </c>
      <c r="L88" s="52">
        <v>615</v>
      </c>
      <c r="M88" s="52">
        <v>505</v>
      </c>
      <c r="N88" s="52">
        <v>674</v>
      </c>
      <c r="O88" s="52">
        <v>575</v>
      </c>
      <c r="P88" s="52">
        <v>771</v>
      </c>
      <c r="Q88" s="52">
        <v>626</v>
      </c>
      <c r="R88" s="52">
        <v>148</v>
      </c>
      <c r="S88" s="52">
        <v>0</v>
      </c>
      <c r="T88" s="52">
        <v>0</v>
      </c>
      <c r="U88" s="52">
        <v>0</v>
      </c>
      <c r="V88" s="52">
        <v>55</v>
      </c>
      <c r="W88" s="52">
        <v>429</v>
      </c>
      <c r="X88" s="52">
        <v>1004</v>
      </c>
      <c r="Y88" s="52">
        <v>1989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1</v>
      </c>
      <c r="I89" s="52">
        <v>5</v>
      </c>
      <c r="J89" s="52">
        <v>4</v>
      </c>
      <c r="K89" s="52">
        <v>15</v>
      </c>
      <c r="L89" s="52">
        <v>8</v>
      </c>
      <c r="M89" s="52">
        <v>4</v>
      </c>
      <c r="N89" s="52">
        <v>9</v>
      </c>
      <c r="O89" s="52">
        <v>3</v>
      </c>
      <c r="P89" s="52">
        <v>6</v>
      </c>
      <c r="Q89" s="52">
        <v>14</v>
      </c>
      <c r="R89" s="52">
        <v>2</v>
      </c>
      <c r="S89" s="52">
        <v>0</v>
      </c>
      <c r="T89" s="52">
        <v>0</v>
      </c>
      <c r="U89" s="52">
        <v>0</v>
      </c>
      <c r="V89" s="52">
        <v>0</v>
      </c>
      <c r="W89" s="52">
        <v>2</v>
      </c>
      <c r="X89" s="52">
        <v>9</v>
      </c>
      <c r="Y89" s="52">
        <v>19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9</v>
      </c>
      <c r="D92" s="52">
        <v>11</v>
      </c>
      <c r="E92" s="52">
        <v>10</v>
      </c>
      <c r="F92" s="52">
        <v>10</v>
      </c>
      <c r="G92" s="52">
        <v>18</v>
      </c>
      <c r="H92" s="52">
        <v>18</v>
      </c>
      <c r="I92" s="52">
        <v>26</v>
      </c>
      <c r="J92" s="52">
        <v>15</v>
      </c>
      <c r="K92" s="52">
        <v>20</v>
      </c>
      <c r="L92" s="52">
        <v>16</v>
      </c>
      <c r="M92" s="52">
        <v>10</v>
      </c>
      <c r="N92" s="52">
        <v>24</v>
      </c>
      <c r="O92" s="52">
        <v>28</v>
      </c>
      <c r="P92" s="52">
        <v>57</v>
      </c>
      <c r="Q92" s="52">
        <v>55</v>
      </c>
      <c r="R92" s="52">
        <v>29</v>
      </c>
      <c r="S92" s="52">
        <v>0</v>
      </c>
      <c r="T92" s="52">
        <v>0</v>
      </c>
      <c r="U92" s="52">
        <v>0</v>
      </c>
      <c r="V92" s="52">
        <v>2</v>
      </c>
      <c r="W92" s="52">
        <v>28</v>
      </c>
      <c r="X92" s="52">
        <v>0</v>
      </c>
      <c r="Y92" s="52">
        <v>1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1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109</v>
      </c>
      <c r="D96" s="52">
        <v>121</v>
      </c>
      <c r="E96" s="52">
        <v>116</v>
      </c>
      <c r="F96" s="52">
        <v>127</v>
      </c>
      <c r="G96" s="52">
        <v>222</v>
      </c>
      <c r="H96" s="52">
        <v>247</v>
      </c>
      <c r="I96" s="52">
        <v>208</v>
      </c>
      <c r="J96" s="52">
        <v>5</v>
      </c>
      <c r="K96" s="52">
        <v>41</v>
      </c>
      <c r="L96" s="52">
        <v>4</v>
      </c>
      <c r="M96" s="52">
        <v>71</v>
      </c>
      <c r="N96" s="52">
        <v>240</v>
      </c>
      <c r="O96" s="52">
        <v>117</v>
      </c>
      <c r="P96" s="52">
        <v>148</v>
      </c>
      <c r="Q96" s="52">
        <v>9</v>
      </c>
      <c r="R96" s="52">
        <v>15</v>
      </c>
      <c r="S96" s="52">
        <v>0</v>
      </c>
      <c r="T96" s="52">
        <v>0</v>
      </c>
      <c r="U96" s="52">
        <v>0</v>
      </c>
      <c r="V96" s="52">
        <v>8</v>
      </c>
      <c r="W96" s="52">
        <v>92</v>
      </c>
      <c r="X96" s="52">
        <v>0</v>
      </c>
      <c r="Y96" s="52">
        <v>2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1</v>
      </c>
      <c r="D97" s="52">
        <v>4</v>
      </c>
      <c r="E97" s="52">
        <v>4</v>
      </c>
      <c r="F97" s="52">
        <v>5</v>
      </c>
      <c r="G97" s="52">
        <v>21</v>
      </c>
      <c r="H97" s="52">
        <v>19</v>
      </c>
      <c r="I97" s="52">
        <v>163</v>
      </c>
      <c r="J97" s="52">
        <v>243</v>
      </c>
      <c r="K97" s="52">
        <v>288</v>
      </c>
      <c r="L97" s="52">
        <v>185</v>
      </c>
      <c r="M97" s="52">
        <v>63</v>
      </c>
      <c r="N97" s="52">
        <v>132</v>
      </c>
      <c r="O97" s="52">
        <v>230</v>
      </c>
      <c r="P97" s="52">
        <v>500</v>
      </c>
      <c r="Q97" s="52">
        <v>445</v>
      </c>
      <c r="R97" s="52">
        <v>163</v>
      </c>
      <c r="S97" s="52">
        <v>0</v>
      </c>
      <c r="T97" s="52">
        <v>0</v>
      </c>
      <c r="U97" s="52">
        <v>0</v>
      </c>
      <c r="V97" s="52">
        <v>10</v>
      </c>
      <c r="W97" s="52">
        <v>206</v>
      </c>
      <c r="X97" s="52">
        <v>0</v>
      </c>
      <c r="Y97" s="52">
        <v>3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3</v>
      </c>
      <c r="D102" s="52">
        <v>3</v>
      </c>
      <c r="E102" s="52">
        <v>2</v>
      </c>
      <c r="F102" s="52">
        <v>4</v>
      </c>
      <c r="G102" s="52">
        <v>10</v>
      </c>
      <c r="H102" s="52">
        <v>12</v>
      </c>
      <c r="I102" s="52">
        <v>19</v>
      </c>
      <c r="J102" s="52">
        <v>12</v>
      </c>
      <c r="K102" s="52">
        <v>17</v>
      </c>
      <c r="L102" s="52">
        <v>13</v>
      </c>
      <c r="M102" s="52">
        <v>12</v>
      </c>
      <c r="N102" s="52">
        <v>18</v>
      </c>
      <c r="O102" s="52">
        <v>15</v>
      </c>
      <c r="P102" s="52">
        <v>23</v>
      </c>
      <c r="Q102" s="52">
        <v>20</v>
      </c>
      <c r="R102" s="52">
        <v>9</v>
      </c>
      <c r="S102" s="52">
        <v>0</v>
      </c>
      <c r="T102" s="52">
        <v>0</v>
      </c>
      <c r="U102" s="52">
        <v>0</v>
      </c>
      <c r="V102" s="52">
        <v>1</v>
      </c>
      <c r="W102" s="52">
        <v>15</v>
      </c>
      <c r="X102" s="52">
        <v>20</v>
      </c>
      <c r="Y102" s="52">
        <v>49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188</v>
      </c>
      <c r="D103" s="36">
        <v>204</v>
      </c>
      <c r="E103" s="36">
        <v>175</v>
      </c>
      <c r="F103" s="36">
        <v>271</v>
      </c>
      <c r="G103" s="36">
        <v>699</v>
      </c>
      <c r="H103" s="36">
        <v>812</v>
      </c>
      <c r="I103" s="36">
        <v>1491</v>
      </c>
      <c r="J103" s="36">
        <v>1029</v>
      </c>
      <c r="K103" s="36">
        <v>1408</v>
      </c>
      <c r="L103" s="36">
        <v>815</v>
      </c>
      <c r="M103" s="36">
        <v>641</v>
      </c>
      <c r="N103" s="36">
        <v>1061</v>
      </c>
      <c r="O103" s="36">
        <v>938</v>
      </c>
      <c r="P103" s="36">
        <v>1459</v>
      </c>
      <c r="Q103" s="36">
        <v>1129</v>
      </c>
      <c r="R103" s="36">
        <v>349</v>
      </c>
      <c r="S103" s="36">
        <v>0</v>
      </c>
      <c r="T103" s="36">
        <v>0</v>
      </c>
      <c r="U103" s="36">
        <v>0</v>
      </c>
      <c r="V103" s="36">
        <v>74</v>
      </c>
      <c r="W103" s="36">
        <v>742</v>
      </c>
      <c r="X103" s="36">
        <v>993</v>
      </c>
      <c r="Y103" s="36">
        <v>1965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98</v>
      </c>
      <c r="D145" s="52">
        <v>411</v>
      </c>
      <c r="E145" s="52">
        <v>688</v>
      </c>
      <c r="F145" s="52">
        <v>880</v>
      </c>
      <c r="G145" s="52">
        <v>1422</v>
      </c>
      <c r="H145" s="52">
        <v>1474</v>
      </c>
      <c r="I145" s="52">
        <v>1892</v>
      </c>
      <c r="J145" s="52">
        <v>1611</v>
      </c>
      <c r="K145" s="52">
        <v>1423</v>
      </c>
      <c r="L145" s="52">
        <v>1045</v>
      </c>
      <c r="M145" s="52">
        <v>946</v>
      </c>
      <c r="N145" s="52">
        <v>1226</v>
      </c>
      <c r="O145" s="52">
        <v>1249</v>
      </c>
      <c r="P145" s="52">
        <v>2892</v>
      </c>
      <c r="Q145" s="52">
        <v>2435</v>
      </c>
      <c r="R145" s="52">
        <v>2382</v>
      </c>
      <c r="S145" s="52">
        <v>2478</v>
      </c>
      <c r="T145" s="52">
        <v>2135</v>
      </c>
      <c r="U145" s="52">
        <v>3678</v>
      </c>
      <c r="V145" s="52">
        <v>5095</v>
      </c>
      <c r="W145" s="52">
        <v>7890</v>
      </c>
      <c r="X145" s="52">
        <v>10983</v>
      </c>
      <c r="Y145" s="52">
        <v>15816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0</v>
      </c>
      <c r="D147" s="52">
        <v>17</v>
      </c>
      <c r="E147" s="52">
        <v>30</v>
      </c>
      <c r="F147" s="52">
        <v>42</v>
      </c>
      <c r="G147" s="52">
        <v>82</v>
      </c>
      <c r="H147" s="52">
        <v>98</v>
      </c>
      <c r="I147" s="52">
        <v>145</v>
      </c>
      <c r="J147" s="52">
        <v>136</v>
      </c>
      <c r="K147" s="52">
        <v>128</v>
      </c>
      <c r="L147" s="52">
        <v>99</v>
      </c>
      <c r="M147" s="52">
        <v>94</v>
      </c>
      <c r="N147" s="52">
        <v>128</v>
      </c>
      <c r="O147" s="52">
        <v>117</v>
      </c>
      <c r="P147" s="52">
        <v>321</v>
      </c>
      <c r="Q147" s="52">
        <v>96</v>
      </c>
      <c r="R147" s="52">
        <v>129</v>
      </c>
      <c r="S147" s="52">
        <v>151</v>
      </c>
      <c r="T147" s="52">
        <v>167</v>
      </c>
      <c r="U147" s="52">
        <v>141</v>
      </c>
      <c r="V147" s="52">
        <v>624</v>
      </c>
      <c r="W147" s="52">
        <v>812</v>
      </c>
      <c r="X147" s="52">
        <v>1706</v>
      </c>
      <c r="Y147" s="52">
        <v>2948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7</v>
      </c>
      <c r="D149" s="52">
        <v>33</v>
      </c>
      <c r="E149" s="52">
        <v>53</v>
      </c>
      <c r="F149" s="52">
        <v>59</v>
      </c>
      <c r="G149" s="52">
        <v>100</v>
      </c>
      <c r="H149" s="52">
        <v>93</v>
      </c>
      <c r="I149" s="52">
        <v>121</v>
      </c>
      <c r="J149" s="52">
        <v>93</v>
      </c>
      <c r="K149" s="52">
        <v>82</v>
      </c>
      <c r="L149" s="52">
        <v>82</v>
      </c>
      <c r="M149" s="52">
        <v>62</v>
      </c>
      <c r="N149" s="52">
        <v>73</v>
      </c>
      <c r="O149" s="52">
        <v>93</v>
      </c>
      <c r="P149" s="52">
        <v>232</v>
      </c>
      <c r="Q149" s="52">
        <v>262</v>
      </c>
      <c r="R149" s="52">
        <v>343</v>
      </c>
      <c r="S149" s="52">
        <v>298</v>
      </c>
      <c r="T149" s="52">
        <v>230</v>
      </c>
      <c r="U149" s="52">
        <v>281</v>
      </c>
      <c r="V149" s="52">
        <v>411</v>
      </c>
      <c r="W149" s="52">
        <v>665</v>
      </c>
      <c r="X149" s="52">
        <v>1197</v>
      </c>
      <c r="Y149" s="52">
        <v>2192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1</v>
      </c>
      <c r="J150" s="52">
        <v>1</v>
      </c>
      <c r="K150" s="52">
        <v>1</v>
      </c>
      <c r="L150" s="52">
        <v>1</v>
      </c>
      <c r="M150" s="52">
        <v>1</v>
      </c>
      <c r="N150" s="52">
        <v>0</v>
      </c>
      <c r="O150" s="52">
        <v>1</v>
      </c>
      <c r="P150" s="52">
        <v>2</v>
      </c>
      <c r="Q150" s="52">
        <v>2</v>
      </c>
      <c r="R150" s="52">
        <v>6</v>
      </c>
      <c r="S150" s="52">
        <v>3</v>
      </c>
      <c r="T150" s="52">
        <v>2</v>
      </c>
      <c r="U150" s="52">
        <v>2</v>
      </c>
      <c r="V150" s="52">
        <v>4</v>
      </c>
      <c r="W150" s="52">
        <v>2</v>
      </c>
      <c r="X150" s="52">
        <v>12</v>
      </c>
      <c r="Y150" s="52">
        <v>27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90</v>
      </c>
      <c r="D153" s="52">
        <v>365</v>
      </c>
      <c r="E153" s="52">
        <v>612</v>
      </c>
      <c r="F153" s="52">
        <v>790</v>
      </c>
      <c r="G153" s="52">
        <v>1208</v>
      </c>
      <c r="H153" s="52">
        <v>1282</v>
      </c>
      <c r="I153" s="52">
        <v>995</v>
      </c>
      <c r="J153" s="52">
        <v>30</v>
      </c>
      <c r="K153" s="52">
        <v>167</v>
      </c>
      <c r="L153" s="52">
        <v>20</v>
      </c>
      <c r="M153" s="52">
        <v>470</v>
      </c>
      <c r="N153" s="52">
        <v>743</v>
      </c>
      <c r="O153" s="52">
        <v>388</v>
      </c>
      <c r="P153" s="52">
        <v>608</v>
      </c>
      <c r="Q153" s="52">
        <v>43</v>
      </c>
      <c r="R153" s="52">
        <v>172</v>
      </c>
      <c r="S153" s="52">
        <v>450</v>
      </c>
      <c r="T153" s="52">
        <v>493</v>
      </c>
      <c r="U153" s="52">
        <v>1615</v>
      </c>
      <c r="V153" s="52">
        <v>1984</v>
      </c>
      <c r="W153" s="52">
        <v>2234</v>
      </c>
      <c r="X153" s="52">
        <v>2283</v>
      </c>
      <c r="Y153" s="52">
        <v>5296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1</v>
      </c>
      <c r="D154" s="52">
        <v>13</v>
      </c>
      <c r="E154" s="52">
        <v>23</v>
      </c>
      <c r="F154" s="52">
        <v>31</v>
      </c>
      <c r="G154" s="52">
        <v>114</v>
      </c>
      <c r="H154" s="52">
        <v>99</v>
      </c>
      <c r="I154" s="52">
        <v>775</v>
      </c>
      <c r="J154" s="52">
        <v>1487</v>
      </c>
      <c r="K154" s="52">
        <v>1173</v>
      </c>
      <c r="L154" s="52">
        <v>942</v>
      </c>
      <c r="M154" s="52">
        <v>413</v>
      </c>
      <c r="N154" s="52">
        <v>410</v>
      </c>
      <c r="O154" s="52">
        <v>767</v>
      </c>
      <c r="P154" s="52">
        <v>2050</v>
      </c>
      <c r="Q154" s="52">
        <v>2128</v>
      </c>
      <c r="R154" s="52">
        <v>1861</v>
      </c>
      <c r="S154" s="52">
        <v>1727</v>
      </c>
      <c r="T154" s="52">
        <v>1410</v>
      </c>
      <c r="U154" s="52">
        <v>1780</v>
      </c>
      <c r="V154" s="52">
        <v>2696</v>
      </c>
      <c r="W154" s="52">
        <v>4989</v>
      </c>
      <c r="X154" s="52">
        <v>7491</v>
      </c>
      <c r="Y154" s="52">
        <v>8301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</v>
      </c>
      <c r="D158" s="52">
        <v>6</v>
      </c>
      <c r="E158" s="52">
        <v>10</v>
      </c>
      <c r="F158" s="52">
        <v>13</v>
      </c>
      <c r="G158" s="52">
        <v>20</v>
      </c>
      <c r="H158" s="52">
        <v>22</v>
      </c>
      <c r="I158" s="52">
        <v>24</v>
      </c>
      <c r="J158" s="52">
        <v>19</v>
      </c>
      <c r="K158" s="52">
        <v>17</v>
      </c>
      <c r="L158" s="52">
        <v>16</v>
      </c>
      <c r="M158" s="52">
        <v>17</v>
      </c>
      <c r="N158" s="52">
        <v>20</v>
      </c>
      <c r="O158" s="52">
        <v>20</v>
      </c>
      <c r="P158" s="52">
        <v>45</v>
      </c>
      <c r="Q158" s="52">
        <v>43</v>
      </c>
      <c r="R158" s="52">
        <v>57</v>
      </c>
      <c r="S158" s="52">
        <v>53</v>
      </c>
      <c r="T158" s="52">
        <v>37</v>
      </c>
      <c r="U158" s="52">
        <v>55</v>
      </c>
      <c r="V158" s="52">
        <v>76</v>
      </c>
      <c r="W158" s="52">
        <v>154</v>
      </c>
      <c r="X158" s="52">
        <v>215</v>
      </c>
      <c r="Y158" s="52">
        <v>381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97</v>
      </c>
      <c r="D159" s="36">
        <v>405</v>
      </c>
      <c r="E159" s="36">
        <v>678</v>
      </c>
      <c r="F159" s="36">
        <v>867</v>
      </c>
      <c r="G159" s="36">
        <v>1402</v>
      </c>
      <c r="H159" s="36">
        <v>1452</v>
      </c>
      <c r="I159" s="36">
        <v>1868</v>
      </c>
      <c r="J159" s="36">
        <v>1592</v>
      </c>
      <c r="K159" s="36">
        <v>1406</v>
      </c>
      <c r="L159" s="36">
        <v>1029</v>
      </c>
      <c r="M159" s="36">
        <v>929</v>
      </c>
      <c r="N159" s="36">
        <v>1206</v>
      </c>
      <c r="O159" s="36">
        <v>1229</v>
      </c>
      <c r="P159" s="36">
        <v>2847</v>
      </c>
      <c r="Q159" s="36">
        <v>2392</v>
      </c>
      <c r="R159" s="36">
        <v>2325</v>
      </c>
      <c r="S159" s="36">
        <v>2425</v>
      </c>
      <c r="T159" s="36">
        <v>2098</v>
      </c>
      <c r="U159" s="36">
        <v>3623</v>
      </c>
      <c r="V159" s="36">
        <v>5019</v>
      </c>
      <c r="W159" s="36">
        <v>7736</v>
      </c>
      <c r="X159" s="36">
        <v>10768</v>
      </c>
      <c r="Y159" s="36">
        <v>15435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3811</v>
      </c>
      <c r="D163" s="52">
        <v>4111</v>
      </c>
      <c r="E163" s="52">
        <v>6820</v>
      </c>
      <c r="F163" s="52">
        <v>7563</v>
      </c>
      <c r="G163" s="52">
        <v>8665</v>
      </c>
      <c r="H163" s="52">
        <v>9077</v>
      </c>
      <c r="I163" s="52">
        <v>5143</v>
      </c>
      <c r="J163" s="52">
        <v>5016</v>
      </c>
      <c r="K163" s="52">
        <v>5157</v>
      </c>
      <c r="L163" s="52">
        <v>4538</v>
      </c>
      <c r="M163" s="52">
        <v>4405</v>
      </c>
      <c r="N163" s="52">
        <v>4466</v>
      </c>
      <c r="O163" s="52">
        <v>2705</v>
      </c>
      <c r="P163" s="52">
        <v>2014</v>
      </c>
      <c r="Q163" s="52">
        <v>2750</v>
      </c>
      <c r="R163" s="52">
        <v>3977</v>
      </c>
      <c r="S163" s="52">
        <v>6645</v>
      </c>
      <c r="T163" s="52">
        <v>7174</v>
      </c>
      <c r="U163" s="52">
        <v>8466</v>
      </c>
      <c r="V163" s="52">
        <v>7960</v>
      </c>
      <c r="W163" s="52">
        <v>5637</v>
      </c>
      <c r="X163" s="52">
        <v>4736</v>
      </c>
      <c r="Y163" s="52">
        <v>5579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0</v>
      </c>
      <c r="D165" s="52">
        <v>166</v>
      </c>
      <c r="E165" s="52">
        <v>189</v>
      </c>
      <c r="F165" s="52">
        <v>357</v>
      </c>
      <c r="G165" s="52">
        <v>488</v>
      </c>
      <c r="H165" s="52">
        <v>596</v>
      </c>
      <c r="I165" s="52">
        <v>394</v>
      </c>
      <c r="J165" s="52">
        <v>424</v>
      </c>
      <c r="K165" s="52">
        <v>412</v>
      </c>
      <c r="L165" s="52">
        <v>373</v>
      </c>
      <c r="M165" s="52">
        <v>299</v>
      </c>
      <c r="N165" s="52">
        <v>310</v>
      </c>
      <c r="O165" s="52">
        <v>127</v>
      </c>
      <c r="P165" s="52">
        <v>120</v>
      </c>
      <c r="Q165" s="52">
        <v>55</v>
      </c>
      <c r="R165" s="52">
        <v>108</v>
      </c>
      <c r="S165" s="52">
        <v>203</v>
      </c>
      <c r="T165" s="52">
        <v>282</v>
      </c>
      <c r="U165" s="52">
        <v>162</v>
      </c>
      <c r="V165" s="52">
        <v>698</v>
      </c>
      <c r="W165" s="52">
        <v>290</v>
      </c>
      <c r="X165" s="52">
        <v>716</v>
      </c>
      <c r="Y165" s="52">
        <v>1017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282</v>
      </c>
      <c r="D167" s="52">
        <v>330</v>
      </c>
      <c r="E167" s="52">
        <v>522</v>
      </c>
      <c r="F167" s="52">
        <v>509</v>
      </c>
      <c r="G167" s="52">
        <v>609</v>
      </c>
      <c r="H167" s="52">
        <v>570</v>
      </c>
      <c r="I167" s="52">
        <v>329</v>
      </c>
      <c r="J167" s="52">
        <v>289</v>
      </c>
      <c r="K167" s="52">
        <v>298</v>
      </c>
      <c r="L167" s="52">
        <v>356</v>
      </c>
      <c r="M167" s="52">
        <v>291</v>
      </c>
      <c r="N167" s="52">
        <v>265</v>
      </c>
      <c r="O167" s="52">
        <v>202</v>
      </c>
      <c r="P167" s="52">
        <v>162</v>
      </c>
      <c r="Q167" s="52">
        <v>296</v>
      </c>
      <c r="R167" s="52">
        <v>572</v>
      </c>
      <c r="S167" s="52">
        <v>799</v>
      </c>
      <c r="T167" s="52">
        <v>771</v>
      </c>
      <c r="U167" s="52">
        <v>648</v>
      </c>
      <c r="V167" s="52">
        <v>643</v>
      </c>
      <c r="W167" s="52">
        <v>475</v>
      </c>
      <c r="X167" s="52">
        <v>517</v>
      </c>
      <c r="Y167" s="52">
        <v>774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1</v>
      </c>
      <c r="G168" s="52">
        <v>0</v>
      </c>
      <c r="H168" s="52">
        <v>1</v>
      </c>
      <c r="I168" s="52">
        <v>2</v>
      </c>
      <c r="J168" s="52">
        <v>3</v>
      </c>
      <c r="K168" s="52">
        <v>3</v>
      </c>
      <c r="L168" s="52">
        <v>3</v>
      </c>
      <c r="M168" s="52">
        <v>2</v>
      </c>
      <c r="N168" s="52">
        <v>1</v>
      </c>
      <c r="O168" s="52">
        <v>2</v>
      </c>
      <c r="P168" s="52">
        <v>1</v>
      </c>
      <c r="Q168" s="52">
        <v>2</v>
      </c>
      <c r="R168" s="52">
        <v>10</v>
      </c>
      <c r="S168" s="52">
        <v>8</v>
      </c>
      <c r="T168" s="52">
        <v>8</v>
      </c>
      <c r="U168" s="52">
        <v>4</v>
      </c>
      <c r="V168" s="52">
        <v>6</v>
      </c>
      <c r="W168" s="52">
        <v>1</v>
      </c>
      <c r="X168" s="52">
        <v>5</v>
      </c>
      <c r="Y168" s="52">
        <v>9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3490</v>
      </c>
      <c r="D171" s="52">
        <v>3649</v>
      </c>
      <c r="E171" s="52">
        <v>6065</v>
      </c>
      <c r="F171" s="52">
        <v>6787</v>
      </c>
      <c r="G171" s="52">
        <v>7364</v>
      </c>
      <c r="H171" s="52">
        <v>7896</v>
      </c>
      <c r="I171" s="52">
        <v>2704</v>
      </c>
      <c r="J171" s="52">
        <v>92</v>
      </c>
      <c r="K171" s="52">
        <v>604</v>
      </c>
      <c r="L171" s="52">
        <v>85</v>
      </c>
      <c r="M171" s="52">
        <v>2191</v>
      </c>
      <c r="N171" s="52">
        <v>2708</v>
      </c>
      <c r="O171" s="52">
        <v>840</v>
      </c>
      <c r="P171" s="52">
        <v>424</v>
      </c>
      <c r="Q171" s="52">
        <v>49</v>
      </c>
      <c r="R171" s="52">
        <v>287</v>
      </c>
      <c r="S171" s="52">
        <v>1207</v>
      </c>
      <c r="T171" s="52">
        <v>1657</v>
      </c>
      <c r="U171" s="52">
        <v>3717</v>
      </c>
      <c r="V171" s="52">
        <v>3099</v>
      </c>
      <c r="W171" s="52">
        <v>1596</v>
      </c>
      <c r="X171" s="52">
        <v>984</v>
      </c>
      <c r="Y171" s="52">
        <v>1868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39</v>
      </c>
      <c r="D172" s="52">
        <v>132</v>
      </c>
      <c r="E172" s="52">
        <v>233</v>
      </c>
      <c r="F172" s="52">
        <v>266</v>
      </c>
      <c r="G172" s="52">
        <v>692</v>
      </c>
      <c r="H172" s="52">
        <v>610</v>
      </c>
      <c r="I172" s="52">
        <v>2108</v>
      </c>
      <c r="J172" s="52">
        <v>4632</v>
      </c>
      <c r="K172" s="52">
        <v>4252</v>
      </c>
      <c r="L172" s="52">
        <v>4094</v>
      </c>
      <c r="M172" s="52">
        <v>1921</v>
      </c>
      <c r="N172" s="52">
        <v>1492</v>
      </c>
      <c r="O172" s="52">
        <v>1661</v>
      </c>
      <c r="P172" s="52">
        <v>1427</v>
      </c>
      <c r="Q172" s="52">
        <v>2403</v>
      </c>
      <c r="R172" s="52">
        <v>3108</v>
      </c>
      <c r="S172" s="52">
        <v>4631</v>
      </c>
      <c r="T172" s="52">
        <v>4738</v>
      </c>
      <c r="U172" s="52">
        <v>4097</v>
      </c>
      <c r="V172" s="52">
        <v>4212</v>
      </c>
      <c r="W172" s="52">
        <v>3565</v>
      </c>
      <c r="X172" s="52">
        <v>3230</v>
      </c>
      <c r="Y172" s="52">
        <v>2928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50</v>
      </c>
      <c r="D176" s="52">
        <v>56</v>
      </c>
      <c r="E176" s="52">
        <v>96</v>
      </c>
      <c r="F176" s="52">
        <v>114</v>
      </c>
      <c r="G176" s="52">
        <v>124</v>
      </c>
      <c r="H176" s="52">
        <v>135</v>
      </c>
      <c r="I176" s="52">
        <v>65</v>
      </c>
      <c r="J176" s="52">
        <v>60</v>
      </c>
      <c r="K176" s="52">
        <v>60</v>
      </c>
      <c r="L176" s="52">
        <v>72</v>
      </c>
      <c r="M176" s="52">
        <v>78</v>
      </c>
      <c r="N176" s="52">
        <v>75</v>
      </c>
      <c r="O176" s="52">
        <v>43</v>
      </c>
      <c r="P176" s="52">
        <v>31</v>
      </c>
      <c r="Q176" s="52">
        <v>48</v>
      </c>
      <c r="R176" s="52">
        <v>95</v>
      </c>
      <c r="S176" s="52">
        <v>142</v>
      </c>
      <c r="T176" s="52">
        <v>123</v>
      </c>
      <c r="U176" s="52">
        <v>128</v>
      </c>
      <c r="V176" s="52">
        <v>119</v>
      </c>
      <c r="W176" s="52">
        <v>110</v>
      </c>
      <c r="X176" s="52">
        <v>93</v>
      </c>
      <c r="Y176" s="52">
        <v>134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3761</v>
      </c>
      <c r="D177" s="36">
        <v>4055</v>
      </c>
      <c r="E177" s="36">
        <v>6724</v>
      </c>
      <c r="F177" s="36">
        <v>7449</v>
      </c>
      <c r="G177" s="36">
        <v>8541</v>
      </c>
      <c r="H177" s="36">
        <v>8942</v>
      </c>
      <c r="I177" s="36">
        <v>5078</v>
      </c>
      <c r="J177" s="36">
        <v>4956</v>
      </c>
      <c r="K177" s="36">
        <v>5097</v>
      </c>
      <c r="L177" s="36">
        <v>4466</v>
      </c>
      <c r="M177" s="36">
        <v>4327</v>
      </c>
      <c r="N177" s="36">
        <v>4391</v>
      </c>
      <c r="O177" s="36">
        <v>2662</v>
      </c>
      <c r="P177" s="36">
        <v>1983</v>
      </c>
      <c r="Q177" s="36">
        <v>2702</v>
      </c>
      <c r="R177" s="36">
        <v>3882</v>
      </c>
      <c r="S177" s="36">
        <v>6503</v>
      </c>
      <c r="T177" s="36">
        <v>7051</v>
      </c>
      <c r="U177" s="36">
        <v>8338</v>
      </c>
      <c r="V177" s="36">
        <v>7841</v>
      </c>
      <c r="W177" s="36">
        <v>5527</v>
      </c>
      <c r="X177" s="36">
        <v>4643</v>
      </c>
      <c r="Y177" s="36">
        <v>5445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8509</v>
      </c>
      <c r="D5" s="52">
        <v>8494</v>
      </c>
      <c r="E5" s="52">
        <v>6628</v>
      </c>
      <c r="F5" s="52">
        <v>10654</v>
      </c>
      <c r="G5" s="52">
        <v>12057</v>
      </c>
      <c r="H5" s="52">
        <v>14755</v>
      </c>
      <c r="I5" s="52">
        <v>16330</v>
      </c>
      <c r="J5" s="52">
        <v>15737</v>
      </c>
      <c r="K5" s="52">
        <v>20279</v>
      </c>
      <c r="L5" s="52">
        <v>19424</v>
      </c>
      <c r="M5" s="52">
        <v>35013</v>
      </c>
      <c r="N5" s="52">
        <v>37259</v>
      </c>
      <c r="O5" s="52">
        <v>36780</v>
      </c>
      <c r="P5" s="52">
        <v>8938</v>
      </c>
      <c r="Q5" s="52">
        <v>3098</v>
      </c>
      <c r="R5" s="52">
        <v>17</v>
      </c>
      <c r="S5" s="52">
        <v>0</v>
      </c>
      <c r="T5" s="52">
        <v>0</v>
      </c>
      <c r="U5" s="52">
        <v>3452</v>
      </c>
      <c r="V5" s="52">
        <v>9162</v>
      </c>
      <c r="W5" s="52">
        <v>11405</v>
      </c>
      <c r="X5" s="52">
        <v>9726</v>
      </c>
      <c r="Y5" s="52">
        <v>9821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249</v>
      </c>
      <c r="D8" s="52">
        <v>365</v>
      </c>
      <c r="E8" s="52">
        <v>183</v>
      </c>
      <c r="F8" s="52">
        <v>191</v>
      </c>
      <c r="G8" s="52">
        <v>274</v>
      </c>
      <c r="H8" s="52">
        <v>372</v>
      </c>
      <c r="I8" s="52">
        <v>355</v>
      </c>
      <c r="J8" s="52">
        <v>352</v>
      </c>
      <c r="K8" s="52">
        <v>496</v>
      </c>
      <c r="L8" s="52">
        <v>645</v>
      </c>
      <c r="M8" s="52">
        <v>699</v>
      </c>
      <c r="N8" s="52">
        <v>983</v>
      </c>
      <c r="O8" s="52">
        <v>1395</v>
      </c>
      <c r="P8" s="52">
        <v>1455</v>
      </c>
      <c r="Q8" s="52">
        <v>1189</v>
      </c>
      <c r="R8" s="52">
        <v>630</v>
      </c>
      <c r="S8" s="52">
        <v>236</v>
      </c>
      <c r="T8" s="52">
        <v>108</v>
      </c>
      <c r="U8" s="52">
        <v>79</v>
      </c>
      <c r="V8" s="52">
        <v>177</v>
      </c>
      <c r="W8" s="52">
        <v>260</v>
      </c>
      <c r="X8" s="52">
        <v>699</v>
      </c>
      <c r="Y8" s="52">
        <v>673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7687</v>
      </c>
      <c r="D10" s="52">
        <f>RES_hhdet_in!D10-RES_hhdet_in_new!D10</f>
        <v>7615</v>
      </c>
      <c r="E10" s="52">
        <f>RES_hhdet_in!E10-RES_hhdet_in_new!E10</f>
        <v>5857</v>
      </c>
      <c r="F10" s="52">
        <f>RES_hhdet_in!F10-RES_hhdet_in_new!F10</f>
        <v>9261</v>
      </c>
      <c r="G10" s="52">
        <f>RES_hhdet_in!G10-RES_hhdet_in_new!G10</f>
        <v>12255</v>
      </c>
      <c r="H10" s="52">
        <f>RES_hhdet_in!H10-RES_hhdet_in_new!H10</f>
        <v>13549</v>
      </c>
      <c r="I10" s="52">
        <f>RES_hhdet_in!I10-RES_hhdet_in_new!I10</f>
        <v>11364</v>
      </c>
      <c r="J10" s="52">
        <f>RES_hhdet_in!J10-RES_hhdet_in_new!J10</f>
        <v>15974</v>
      </c>
      <c r="K10" s="52">
        <f>RES_hhdet_in!K10-RES_hhdet_in_new!K10</f>
        <v>15719</v>
      </c>
      <c r="L10" s="52">
        <f>RES_hhdet_in!L10-RES_hhdet_in_new!L10</f>
        <v>19203</v>
      </c>
      <c r="M10" s="52">
        <f>RES_hhdet_in!M10-RES_hhdet_in_new!M10</f>
        <v>19601</v>
      </c>
      <c r="N10" s="52">
        <f>RES_hhdet_in!N10-RES_hhdet_in_new!N10</f>
        <v>20778</v>
      </c>
      <c r="O10" s="52">
        <f>RES_hhdet_in!O10-RES_hhdet_in_new!O10</f>
        <v>21386</v>
      </c>
      <c r="P10" s="52">
        <f>RES_hhdet_in!P10-RES_hhdet_in_new!P10</f>
        <v>4387</v>
      </c>
      <c r="Q10" s="52">
        <f>RES_hhdet_in!Q10-RES_hhdet_in_new!Q10</f>
        <v>6490</v>
      </c>
      <c r="R10" s="52">
        <f>RES_hhdet_in!R10-RES_hhdet_in_new!R10</f>
        <v>10606</v>
      </c>
      <c r="S10" s="52">
        <f>RES_hhdet_in!S10-RES_hhdet_in_new!S10</f>
        <v>15302</v>
      </c>
      <c r="T10" s="52">
        <f>RES_hhdet_in!T10-RES_hhdet_in_new!T10</f>
        <v>11922</v>
      </c>
      <c r="U10" s="52">
        <f>RES_hhdet_in!U10-RES_hhdet_in_new!U10</f>
        <v>10606</v>
      </c>
      <c r="V10" s="52">
        <f>RES_hhdet_in!V10-RES_hhdet_in_new!V10</f>
        <v>10144</v>
      </c>
      <c r="W10" s="52">
        <f>RES_hhdet_in!W10-RES_hhdet_in_new!W10</f>
        <v>10462</v>
      </c>
      <c r="X10" s="52">
        <f>RES_hhdet_in!X10-RES_hhdet_in_new!X10</f>
        <v>8845</v>
      </c>
      <c r="Y10" s="52">
        <f>RES_hhdet_in!Y10-RES_hhdet_in_new!Y10</f>
        <v>6047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991</v>
      </c>
      <c r="D11" s="52">
        <f>RES_hhdet_in!D11-RES_hhdet_in_new!D11</f>
        <v>1083</v>
      </c>
      <c r="E11" s="52">
        <f>RES_hhdet_in!E11-RES_hhdet_in_new!E11</f>
        <v>1044</v>
      </c>
      <c r="F11" s="52">
        <f>RES_hhdet_in!F11-RES_hhdet_in_new!F11</f>
        <v>1008</v>
      </c>
      <c r="G11" s="52">
        <f>RES_hhdet_in!G11-RES_hhdet_in_new!G11</f>
        <v>1036</v>
      </c>
      <c r="H11" s="52">
        <f>RES_hhdet_in!H11-RES_hhdet_in_new!H11</f>
        <v>1162</v>
      </c>
      <c r="I11" s="52">
        <f>RES_hhdet_in!I11-RES_hhdet_in_new!I11</f>
        <v>683</v>
      </c>
      <c r="J11" s="52">
        <f>RES_hhdet_in!J11-RES_hhdet_in_new!J11</f>
        <v>507</v>
      </c>
      <c r="K11" s="52">
        <f>RES_hhdet_in!K11-RES_hhdet_in_new!K11</f>
        <v>1062</v>
      </c>
      <c r="L11" s="52">
        <f>RES_hhdet_in!L11-RES_hhdet_in_new!L11</f>
        <v>1160</v>
      </c>
      <c r="M11" s="52">
        <f>RES_hhdet_in!M11-RES_hhdet_in_new!M11</f>
        <v>2041</v>
      </c>
      <c r="N11" s="52">
        <f>RES_hhdet_in!N11-RES_hhdet_in_new!N11</f>
        <v>2063</v>
      </c>
      <c r="O11" s="52">
        <f>RES_hhdet_in!O11-RES_hhdet_in_new!O11</f>
        <v>2610</v>
      </c>
      <c r="P11" s="52">
        <f>RES_hhdet_in!P11-RES_hhdet_in_new!P11</f>
        <v>1960</v>
      </c>
      <c r="Q11" s="52">
        <f>RES_hhdet_in!Q11-RES_hhdet_in_new!Q11</f>
        <v>2158</v>
      </c>
      <c r="R11" s="52">
        <f>RES_hhdet_in!R11-RES_hhdet_in_new!R11</f>
        <v>2568</v>
      </c>
      <c r="S11" s="52">
        <f>RES_hhdet_in!S11-RES_hhdet_in_new!S11</f>
        <v>2016</v>
      </c>
      <c r="T11" s="52">
        <f>RES_hhdet_in!T11-RES_hhdet_in_new!T11</f>
        <v>2380</v>
      </c>
      <c r="U11" s="52">
        <f>RES_hhdet_in!U11-RES_hhdet_in_new!U11</f>
        <v>2012</v>
      </c>
      <c r="V11" s="52">
        <f>RES_hhdet_in!V11-RES_hhdet_in_new!V11</f>
        <v>1997</v>
      </c>
      <c r="W11" s="52">
        <f>RES_hhdet_in!W11-RES_hhdet_in_new!W11</f>
        <v>1572</v>
      </c>
      <c r="X11" s="52">
        <f>RES_hhdet_in!X11-RES_hhdet_in_new!X11</f>
        <v>953</v>
      </c>
      <c r="Y11" s="52">
        <f>RES_hhdet_in!Y11-RES_hhdet_in_new!Y11</f>
        <v>936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1</v>
      </c>
      <c r="G12" s="52">
        <f>RES_hhdet_in!G12-RES_hhdet_in_new!G12</f>
        <v>1</v>
      </c>
      <c r="H12" s="52">
        <f>RES_hhdet_in!H12-RES_hhdet_in_new!H12</f>
        <v>1</v>
      </c>
      <c r="I12" s="52">
        <f>RES_hhdet_in!I12-RES_hhdet_in_new!I12</f>
        <v>3</v>
      </c>
      <c r="J12" s="52">
        <f>RES_hhdet_in!J12-RES_hhdet_in_new!J12</f>
        <v>5</v>
      </c>
      <c r="K12" s="52">
        <f>RES_hhdet_in!K12-RES_hhdet_in_new!K12</f>
        <v>11</v>
      </c>
      <c r="L12" s="52">
        <f>RES_hhdet_in!L12-RES_hhdet_in_new!L12</f>
        <v>9</v>
      </c>
      <c r="M12" s="52">
        <f>RES_hhdet_in!M12-RES_hhdet_in_new!M12</f>
        <v>15</v>
      </c>
      <c r="N12" s="52">
        <f>RES_hhdet_in!N12-RES_hhdet_in_new!N12</f>
        <v>4</v>
      </c>
      <c r="O12" s="52">
        <f>RES_hhdet_in!O12-RES_hhdet_in_new!O12</f>
        <v>27</v>
      </c>
      <c r="P12" s="52">
        <f>RES_hhdet_in!P12-RES_hhdet_in_new!P12</f>
        <v>13</v>
      </c>
      <c r="Q12" s="52">
        <f>RES_hhdet_in!Q12-RES_hhdet_in_new!Q12</f>
        <v>11</v>
      </c>
      <c r="R12" s="52">
        <f>RES_hhdet_in!R12-RES_hhdet_in_new!R12</f>
        <v>43</v>
      </c>
      <c r="S12" s="52">
        <f>RES_hhdet_in!S12-RES_hhdet_in_new!S12</f>
        <v>18</v>
      </c>
      <c r="T12" s="52">
        <f>RES_hhdet_in!T12-RES_hhdet_in_new!T12</f>
        <v>20</v>
      </c>
      <c r="U12" s="52">
        <f>RES_hhdet_in!U12-RES_hhdet_in_new!U12</f>
        <v>9</v>
      </c>
      <c r="V12" s="52">
        <f>RES_hhdet_in!V12-RES_hhdet_in_new!V12</f>
        <v>16</v>
      </c>
      <c r="W12" s="52">
        <f>RES_hhdet_in!W12-RES_hhdet_in_new!W12</f>
        <v>3</v>
      </c>
      <c r="X12" s="52">
        <f>RES_hhdet_in!X12-RES_hhdet_in_new!X12</f>
        <v>7</v>
      </c>
      <c r="Y12" s="52">
        <f>RES_hhdet_in!Y12-RES_hhdet_in_new!Y12</f>
        <v>7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12263</v>
      </c>
      <c r="D15" s="52">
        <f>RES_hhdet_in!D15-RES_hhdet_in_new!D15</f>
        <v>11970</v>
      </c>
      <c r="E15" s="52">
        <f>RES_hhdet_in!E15-RES_hhdet_in_new!E15</f>
        <v>12129</v>
      </c>
      <c r="F15" s="52">
        <f>RES_hhdet_in!F15-RES_hhdet_in_new!F15</f>
        <v>13434</v>
      </c>
      <c r="G15" s="52">
        <f>RES_hhdet_in!G15-RES_hhdet_in_new!G15</f>
        <v>12544</v>
      </c>
      <c r="H15" s="52">
        <f>RES_hhdet_in!H15-RES_hhdet_in_new!H15</f>
        <v>16055</v>
      </c>
      <c r="I15" s="52">
        <f>RES_hhdet_in!I15-RES_hhdet_in_new!I15</f>
        <v>5606</v>
      </c>
      <c r="J15" s="52">
        <f>RES_hhdet_in!J15-RES_hhdet_in_new!J15</f>
        <v>162</v>
      </c>
      <c r="K15" s="52">
        <f>RES_hhdet_in!K15-RES_hhdet_in_new!K15</f>
        <v>2153</v>
      </c>
      <c r="L15" s="52">
        <f>RES_hhdet_in!L15-RES_hhdet_in_new!L15</f>
        <v>278</v>
      </c>
      <c r="M15" s="52">
        <f>RES_hhdet_in!M15-RES_hhdet_in_new!M15</f>
        <v>15404</v>
      </c>
      <c r="N15" s="52">
        <f>RES_hhdet_in!N15-RES_hhdet_in_new!N15</f>
        <v>21014</v>
      </c>
      <c r="O15" s="52">
        <f>RES_hhdet_in!O15-RES_hhdet_in_new!O15</f>
        <v>10889</v>
      </c>
      <c r="P15" s="52">
        <f>RES_hhdet_in!P15-RES_hhdet_in_new!P15</f>
        <v>5125</v>
      </c>
      <c r="Q15" s="52">
        <f>RES_hhdet_in!Q15-RES_hhdet_in_new!Q15</f>
        <v>355</v>
      </c>
      <c r="R15" s="52">
        <f>RES_hhdet_in!R15-RES_hhdet_in_new!R15</f>
        <v>1292</v>
      </c>
      <c r="S15" s="52">
        <f>RES_hhdet_in!S15-RES_hhdet_in_new!S15</f>
        <v>3042</v>
      </c>
      <c r="T15" s="52">
        <f>RES_hhdet_in!T15-RES_hhdet_in_new!T15</f>
        <v>5114</v>
      </c>
      <c r="U15" s="52">
        <f>RES_hhdet_in!U15-RES_hhdet_in_new!U15</f>
        <v>11542</v>
      </c>
      <c r="V15" s="52">
        <f>RES_hhdet_in!V15-RES_hhdet_in_new!V15</f>
        <v>9584</v>
      </c>
      <c r="W15" s="52">
        <f>RES_hhdet_in!W15-RES_hhdet_in_new!W15</f>
        <v>5274</v>
      </c>
      <c r="X15" s="52">
        <f>RES_hhdet_in!X15-RES_hhdet_in_new!X15</f>
        <v>1808</v>
      </c>
      <c r="Y15" s="52">
        <f>RES_hhdet_in!Y15-RES_hhdet_in_new!Y15</f>
        <v>2258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137</v>
      </c>
      <c r="D16" s="52">
        <f>RES_hhdet_in!D16-RES_hhdet_in_new!D16</f>
        <v>434</v>
      </c>
      <c r="E16" s="52">
        <f>RES_hhdet_in!E16-RES_hhdet_in_new!E16</f>
        <v>464</v>
      </c>
      <c r="F16" s="52">
        <f>RES_hhdet_in!F16-RES_hhdet_in_new!F16</f>
        <v>526</v>
      </c>
      <c r="G16" s="52">
        <f>RES_hhdet_in!G16-RES_hhdet_in_new!G16</f>
        <v>1178</v>
      </c>
      <c r="H16" s="52">
        <f>RES_hhdet_in!H16-RES_hhdet_in_new!H16</f>
        <v>1239</v>
      </c>
      <c r="I16" s="52">
        <f>RES_hhdet_in!I16-RES_hhdet_in_new!I16</f>
        <v>4369</v>
      </c>
      <c r="J16" s="52">
        <f>RES_hhdet_in!J16-RES_hhdet_in_new!J16</f>
        <v>8104</v>
      </c>
      <c r="K16" s="52">
        <f>RES_hhdet_in!K16-RES_hhdet_in_new!K16</f>
        <v>15185</v>
      </c>
      <c r="L16" s="52">
        <f>RES_hhdet_in!L16-RES_hhdet_in_new!L16</f>
        <v>13341</v>
      </c>
      <c r="M16" s="52">
        <f>RES_hhdet_in!M16-RES_hhdet_in_new!M16</f>
        <v>13501</v>
      </c>
      <c r="N16" s="52">
        <f>RES_hhdet_in!N16-RES_hhdet_in_new!N16</f>
        <v>11582</v>
      </c>
      <c r="O16" s="52">
        <f>RES_hhdet_in!O16-RES_hhdet_in_new!O16</f>
        <v>21523</v>
      </c>
      <c r="P16" s="52">
        <f>RES_hhdet_in!P16-RES_hhdet_in_new!P16</f>
        <v>17287</v>
      </c>
      <c r="Q16" s="52">
        <f>RES_hhdet_in!Q16-RES_hhdet_in_new!Q16</f>
        <v>17502</v>
      </c>
      <c r="R16" s="52">
        <f>RES_hhdet_in!R16-RES_hhdet_in_new!R16</f>
        <v>13973</v>
      </c>
      <c r="S16" s="52">
        <f>RES_hhdet_in!S16-RES_hhdet_in_new!S16</f>
        <v>11668</v>
      </c>
      <c r="T16" s="52">
        <f>RES_hhdet_in!T16-RES_hhdet_in_new!T16</f>
        <v>14612</v>
      </c>
      <c r="U16" s="52">
        <f>RES_hhdet_in!U16-RES_hhdet_in_new!U16</f>
        <v>12723</v>
      </c>
      <c r="V16" s="52">
        <f>RES_hhdet_in!V16-RES_hhdet_in_new!V16</f>
        <v>13038</v>
      </c>
      <c r="W16" s="52">
        <f>RES_hhdet_in!W16-RES_hhdet_in_new!W16</f>
        <v>11785</v>
      </c>
      <c r="X16" s="52">
        <f>RES_hhdet_in!X16-RES_hhdet_in_new!X16</f>
        <v>5940</v>
      </c>
      <c r="Y16" s="52">
        <f>RES_hhdet_in!Y16-RES_hhdet_in_new!Y16</f>
        <v>3550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495</v>
      </c>
      <c r="D21" s="52">
        <v>508</v>
      </c>
      <c r="E21" s="52">
        <v>510</v>
      </c>
      <c r="F21" s="52">
        <v>632</v>
      </c>
      <c r="G21" s="52">
        <v>663</v>
      </c>
      <c r="H21" s="52">
        <v>808</v>
      </c>
      <c r="I21" s="52">
        <v>360</v>
      </c>
      <c r="J21" s="52">
        <v>301</v>
      </c>
      <c r="K21" s="52">
        <v>414</v>
      </c>
      <c r="L21" s="52">
        <v>567</v>
      </c>
      <c r="M21" s="52">
        <v>950</v>
      </c>
      <c r="N21" s="52">
        <v>1011</v>
      </c>
      <c r="O21" s="52">
        <v>1031</v>
      </c>
      <c r="P21" s="52">
        <v>627</v>
      </c>
      <c r="Q21" s="52">
        <v>674</v>
      </c>
      <c r="R21" s="52">
        <v>900</v>
      </c>
      <c r="S21" s="52">
        <v>754</v>
      </c>
      <c r="T21" s="52">
        <v>705</v>
      </c>
      <c r="U21" s="52">
        <v>683</v>
      </c>
      <c r="V21" s="52">
        <v>657</v>
      </c>
      <c r="W21" s="52">
        <v>712</v>
      </c>
      <c r="X21" s="52">
        <v>398</v>
      </c>
      <c r="Y21" s="52">
        <v>367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37063</v>
      </c>
      <c r="D22" s="36">
        <v>37115</v>
      </c>
      <c r="E22" s="36">
        <v>35829</v>
      </c>
      <c r="F22" s="36">
        <v>41307</v>
      </c>
      <c r="G22" s="36">
        <v>45734</v>
      </c>
      <c r="H22" s="36">
        <v>53395</v>
      </c>
      <c r="I22" s="36">
        <v>28368</v>
      </c>
      <c r="J22" s="36">
        <v>25017</v>
      </c>
      <c r="K22" s="36">
        <v>34921</v>
      </c>
      <c r="L22" s="36">
        <v>35407</v>
      </c>
      <c r="M22" s="36">
        <v>52829</v>
      </c>
      <c r="N22" s="36">
        <v>59736</v>
      </c>
      <c r="O22" s="36">
        <v>63566</v>
      </c>
      <c r="P22" s="36">
        <v>40049</v>
      </c>
      <c r="Q22" s="36">
        <v>38364</v>
      </c>
      <c r="R22" s="36">
        <v>36878</v>
      </c>
      <c r="S22" s="36">
        <v>34685</v>
      </c>
      <c r="T22" s="36">
        <v>40676</v>
      </c>
      <c r="U22" s="36">
        <v>44420</v>
      </c>
      <c r="V22" s="36">
        <v>43590</v>
      </c>
      <c r="W22" s="36">
        <v>35753</v>
      </c>
      <c r="X22" s="36">
        <v>20230</v>
      </c>
      <c r="Y22" s="36">
        <v>15177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704</v>
      </c>
      <c r="D26" s="52">
        <v>229</v>
      </c>
      <c r="E26" s="52">
        <v>380</v>
      </c>
      <c r="F26" s="52">
        <v>781</v>
      </c>
      <c r="G26" s="52">
        <v>1065</v>
      </c>
      <c r="H26" s="52">
        <v>794</v>
      </c>
      <c r="I26" s="52">
        <v>344</v>
      </c>
      <c r="J26" s="52">
        <v>337</v>
      </c>
      <c r="K26" s="52">
        <v>713</v>
      </c>
      <c r="L26" s="52">
        <v>1467</v>
      </c>
      <c r="M26" s="52">
        <v>2297</v>
      </c>
      <c r="N26" s="52">
        <v>3073</v>
      </c>
      <c r="O26" s="52">
        <v>3528</v>
      </c>
      <c r="P26" s="52">
        <v>1195</v>
      </c>
      <c r="Q26" s="52">
        <v>1437</v>
      </c>
      <c r="R26" s="52">
        <v>2502</v>
      </c>
      <c r="S26" s="52">
        <v>2128</v>
      </c>
      <c r="T26" s="52">
        <v>1826</v>
      </c>
      <c r="U26" s="52">
        <v>807</v>
      </c>
      <c r="V26" s="52">
        <v>1002</v>
      </c>
      <c r="W26" s="52">
        <v>1372</v>
      </c>
      <c r="X26" s="52">
        <v>2406</v>
      </c>
      <c r="Y26" s="52">
        <v>3079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21</v>
      </c>
      <c r="D29" s="52">
        <v>30</v>
      </c>
      <c r="E29" s="52">
        <v>10</v>
      </c>
      <c r="F29" s="52">
        <v>8</v>
      </c>
      <c r="G29" s="52">
        <v>18</v>
      </c>
      <c r="H29" s="52">
        <v>30</v>
      </c>
      <c r="I29" s="52">
        <v>25</v>
      </c>
      <c r="J29" s="52">
        <v>11</v>
      </c>
      <c r="K29" s="52">
        <v>10</v>
      </c>
      <c r="L29" s="52">
        <v>18</v>
      </c>
      <c r="M29" s="52">
        <v>34</v>
      </c>
      <c r="N29" s="52">
        <v>66</v>
      </c>
      <c r="O29" s="52">
        <v>98</v>
      </c>
      <c r="P29" s="52">
        <v>121</v>
      </c>
      <c r="Q29" s="52">
        <v>120</v>
      </c>
      <c r="R29" s="52">
        <v>101</v>
      </c>
      <c r="S29" s="52">
        <v>111</v>
      </c>
      <c r="T29" s="52">
        <v>95</v>
      </c>
      <c r="U29" s="52">
        <v>68</v>
      </c>
      <c r="V29" s="52">
        <v>57</v>
      </c>
      <c r="W29" s="52">
        <v>31</v>
      </c>
      <c r="X29" s="52">
        <v>77</v>
      </c>
      <c r="Y29" s="52">
        <v>108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226</v>
      </c>
      <c r="D31" s="52">
        <f>RES_hhdet_in!D31-RES_hhdet_in_new!D31</f>
        <v>207</v>
      </c>
      <c r="E31" s="52">
        <f>RES_hhdet_in!E31-RES_hhdet_in_new!E31</f>
        <v>214</v>
      </c>
      <c r="F31" s="52">
        <f>RES_hhdet_in!F31-RES_hhdet_in_new!F31</f>
        <v>221</v>
      </c>
      <c r="G31" s="52">
        <f>RES_hhdet_in!G31-RES_hhdet_in_new!G31</f>
        <v>266</v>
      </c>
      <c r="H31" s="52">
        <f>RES_hhdet_in!H31-RES_hhdet_in_new!H31</f>
        <v>249</v>
      </c>
      <c r="I31" s="52">
        <f>RES_hhdet_in!I31-RES_hhdet_in_new!I31</f>
        <v>79</v>
      </c>
      <c r="J31" s="52">
        <f>RES_hhdet_in!J31-RES_hhdet_in_new!J31</f>
        <v>54</v>
      </c>
      <c r="K31" s="52">
        <f>RES_hhdet_in!K31-RES_hhdet_in_new!K31</f>
        <v>97</v>
      </c>
      <c r="L31" s="52">
        <f>RES_hhdet_in!L31-RES_hhdet_in_new!L31</f>
        <v>183</v>
      </c>
      <c r="M31" s="52">
        <f>RES_hhdet_in!M31-RES_hhdet_in_new!M31</f>
        <v>228</v>
      </c>
      <c r="N31" s="52">
        <f>RES_hhdet_in!N31-RES_hhdet_in_new!N31</f>
        <v>262</v>
      </c>
      <c r="O31" s="52">
        <f>RES_hhdet_in!O31-RES_hhdet_in_new!O31</f>
        <v>368</v>
      </c>
      <c r="P31" s="52">
        <f>RES_hhdet_in!P31-RES_hhdet_in_new!P31</f>
        <v>195</v>
      </c>
      <c r="Q31" s="52">
        <f>RES_hhdet_in!Q31-RES_hhdet_in_new!Q31</f>
        <v>297</v>
      </c>
      <c r="R31" s="52">
        <f>RES_hhdet_in!R31-RES_hhdet_in_new!R31</f>
        <v>627</v>
      </c>
      <c r="S31" s="52">
        <f>RES_hhdet_in!S31-RES_hhdet_in_new!S31</f>
        <v>563</v>
      </c>
      <c r="T31" s="52">
        <f>RES_hhdet_in!T31-RES_hhdet_in_new!T31</f>
        <v>542</v>
      </c>
      <c r="U31" s="52">
        <f>RES_hhdet_in!U31-RES_hhdet_in_new!U31</f>
        <v>331</v>
      </c>
      <c r="V31" s="52">
        <f>RES_hhdet_in!V31-RES_hhdet_in_new!V31</f>
        <v>381</v>
      </c>
      <c r="W31" s="52">
        <f>RES_hhdet_in!W31-RES_hhdet_in_new!W31</f>
        <v>406</v>
      </c>
      <c r="X31" s="52">
        <f>RES_hhdet_in!X31-RES_hhdet_in_new!X31</f>
        <v>566</v>
      </c>
      <c r="Y31" s="52">
        <f>RES_hhdet_in!Y31-RES_hhdet_in_new!Y31</f>
        <v>836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1</v>
      </c>
      <c r="M32" s="52">
        <f>RES_hhdet_in!M32-RES_hhdet_in_new!M32</f>
        <v>1</v>
      </c>
      <c r="N32" s="52">
        <f>RES_hhdet_in!N32-RES_hhdet_in_new!N32</f>
        <v>1</v>
      </c>
      <c r="O32" s="52">
        <f>RES_hhdet_in!O32-RES_hhdet_in_new!O32</f>
        <v>2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7</v>
      </c>
      <c r="S32" s="52">
        <f>RES_hhdet_in!S32-RES_hhdet_in_new!S32</f>
        <v>1</v>
      </c>
      <c r="T32" s="52">
        <f>RES_hhdet_in!T32-RES_hhdet_in_new!T32</f>
        <v>1</v>
      </c>
      <c r="U32" s="52">
        <f>RES_hhdet_in!U32-RES_hhdet_in_new!U32</f>
        <v>0</v>
      </c>
      <c r="V32" s="52">
        <f>RES_hhdet_in!V32-RES_hhdet_in_new!V32</f>
        <v>1</v>
      </c>
      <c r="W32" s="52">
        <f>RES_hhdet_in!W32-RES_hhdet_in_new!W32</f>
        <v>0</v>
      </c>
      <c r="X32" s="52">
        <f>RES_hhdet_in!X32-RES_hhdet_in_new!X32</f>
        <v>2</v>
      </c>
      <c r="Y32" s="52">
        <f>RES_hhdet_in!Y32-RES_hhdet_in_new!Y32</f>
        <v>6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2805</v>
      </c>
      <c r="D35" s="52">
        <f>RES_hhdet_in!D35-RES_hhdet_in_new!D35</f>
        <v>2301</v>
      </c>
      <c r="E35" s="52">
        <f>RES_hhdet_in!E35-RES_hhdet_in_new!E35</f>
        <v>2482</v>
      </c>
      <c r="F35" s="52">
        <f>RES_hhdet_in!F35-RES_hhdet_in_new!F35</f>
        <v>2971</v>
      </c>
      <c r="G35" s="52">
        <f>RES_hhdet_in!G35-RES_hhdet_in_new!G35</f>
        <v>3247</v>
      </c>
      <c r="H35" s="52">
        <f>RES_hhdet_in!H35-RES_hhdet_in_new!H35</f>
        <v>3418</v>
      </c>
      <c r="I35" s="52">
        <f>RES_hhdet_in!I35-RES_hhdet_in_new!I35</f>
        <v>653</v>
      </c>
      <c r="J35" s="52">
        <f>RES_hhdet_in!J35-RES_hhdet_in_new!J35</f>
        <v>19</v>
      </c>
      <c r="K35" s="52">
        <f>RES_hhdet_in!K35-RES_hhdet_in_new!K35</f>
        <v>191</v>
      </c>
      <c r="L35" s="52">
        <f>RES_hhdet_in!L35-RES_hhdet_in_new!L35</f>
        <v>42</v>
      </c>
      <c r="M35" s="52">
        <f>RES_hhdet_in!M35-RES_hhdet_in_new!M35</f>
        <v>1697</v>
      </c>
      <c r="N35" s="52">
        <f>RES_hhdet_in!N35-RES_hhdet_in_new!N35</f>
        <v>2692</v>
      </c>
      <c r="O35" s="52">
        <f>RES_hhdet_in!O35-RES_hhdet_in_new!O35</f>
        <v>1538</v>
      </c>
      <c r="P35" s="52">
        <f>RES_hhdet_in!P35-RES_hhdet_in_new!P35</f>
        <v>512</v>
      </c>
      <c r="Q35" s="52">
        <f>RES_hhdet_in!Q35-RES_hhdet_in_new!Q35</f>
        <v>46</v>
      </c>
      <c r="R35" s="52">
        <f>RES_hhdet_in!R35-RES_hhdet_in_new!R35</f>
        <v>310</v>
      </c>
      <c r="S35" s="52">
        <f>RES_hhdet_in!S35-RES_hhdet_in_new!S35</f>
        <v>853</v>
      </c>
      <c r="T35" s="52">
        <f>RES_hhdet_in!T35-RES_hhdet_in_new!T35</f>
        <v>1162</v>
      </c>
      <c r="U35" s="52">
        <f>RES_hhdet_in!U35-RES_hhdet_in_new!U35</f>
        <v>1914</v>
      </c>
      <c r="V35" s="52">
        <f>RES_hhdet_in!V35-RES_hhdet_in_new!V35</f>
        <v>1847</v>
      </c>
      <c r="W35" s="52">
        <f>RES_hhdet_in!W35-RES_hhdet_in_new!W35</f>
        <v>1353</v>
      </c>
      <c r="X35" s="52">
        <f>RES_hhdet_in!X35-RES_hhdet_in_new!X35</f>
        <v>1072</v>
      </c>
      <c r="Y35" s="52">
        <f>RES_hhdet_in!Y35-RES_hhdet_in_new!Y35</f>
        <v>2041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31</v>
      </c>
      <c r="D36" s="52">
        <f>RES_hhdet_in!D36-RES_hhdet_in_new!D36</f>
        <v>83</v>
      </c>
      <c r="E36" s="52">
        <f>RES_hhdet_in!E36-RES_hhdet_in_new!E36</f>
        <v>95</v>
      </c>
      <c r="F36" s="52">
        <f>RES_hhdet_in!F36-RES_hhdet_in_new!F36</f>
        <v>116</v>
      </c>
      <c r="G36" s="52">
        <f>RES_hhdet_in!G36-RES_hhdet_in_new!G36</f>
        <v>306</v>
      </c>
      <c r="H36" s="52">
        <f>RES_hhdet_in!H36-RES_hhdet_in_new!H36</f>
        <v>265</v>
      </c>
      <c r="I36" s="52">
        <f>RES_hhdet_in!I36-RES_hhdet_in_new!I36</f>
        <v>507</v>
      </c>
      <c r="J36" s="52">
        <f>RES_hhdet_in!J36-RES_hhdet_in_new!J36</f>
        <v>862</v>
      </c>
      <c r="K36" s="52">
        <f>RES_hhdet_in!K36-RES_hhdet_in_new!K36</f>
        <v>1358</v>
      </c>
      <c r="L36" s="52">
        <f>RES_hhdet_in!L36-RES_hhdet_in_new!L36</f>
        <v>2100</v>
      </c>
      <c r="M36" s="52">
        <f>RES_hhdet_in!M36-RES_hhdet_in_new!M36</f>
        <v>1486</v>
      </c>
      <c r="N36" s="52">
        <f>RES_hhdet_in!N36-RES_hhdet_in_new!N36</f>
        <v>1478</v>
      </c>
      <c r="O36" s="52">
        <f>RES_hhdet_in!O36-RES_hhdet_in_new!O36</f>
        <v>3053</v>
      </c>
      <c r="P36" s="52">
        <f>RES_hhdet_in!P36-RES_hhdet_in_new!P36</f>
        <v>1762</v>
      </c>
      <c r="Q36" s="52">
        <f>RES_hhdet_in!Q36-RES_hhdet_in_new!Q36</f>
        <v>2468</v>
      </c>
      <c r="R36" s="52">
        <f>RES_hhdet_in!R36-RES_hhdet_in_new!R36</f>
        <v>3424</v>
      </c>
      <c r="S36" s="52">
        <f>RES_hhdet_in!S36-RES_hhdet_in_new!S36</f>
        <v>3291</v>
      </c>
      <c r="T36" s="52">
        <f>RES_hhdet_in!T36-RES_hhdet_in_new!T36</f>
        <v>3323</v>
      </c>
      <c r="U36" s="52">
        <f>RES_hhdet_in!U36-RES_hhdet_in_new!U36</f>
        <v>2129</v>
      </c>
      <c r="V36" s="52">
        <f>RES_hhdet_in!V36-RES_hhdet_in_new!V36</f>
        <v>2518</v>
      </c>
      <c r="W36" s="52">
        <f>RES_hhdet_in!W36-RES_hhdet_in_new!W36</f>
        <v>3031</v>
      </c>
      <c r="X36" s="52">
        <f>RES_hhdet_in!X36-RES_hhdet_in_new!X36</f>
        <v>3552</v>
      </c>
      <c r="Y36" s="52">
        <f>RES_hhdet_in!Y36-RES_hhdet_in_new!Y36</f>
        <v>3202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40</v>
      </c>
      <c r="D40" s="52">
        <v>35</v>
      </c>
      <c r="E40" s="52">
        <v>39</v>
      </c>
      <c r="F40" s="52">
        <v>49</v>
      </c>
      <c r="G40" s="52">
        <v>55</v>
      </c>
      <c r="H40" s="52">
        <v>58</v>
      </c>
      <c r="I40" s="52">
        <v>13</v>
      </c>
      <c r="J40" s="52">
        <v>8</v>
      </c>
      <c r="K40" s="52">
        <v>21</v>
      </c>
      <c r="L40" s="52">
        <v>36</v>
      </c>
      <c r="M40" s="52">
        <v>57</v>
      </c>
      <c r="N40" s="52">
        <v>73</v>
      </c>
      <c r="O40" s="52">
        <v>80</v>
      </c>
      <c r="P40" s="52">
        <v>34</v>
      </c>
      <c r="Q40" s="52">
        <v>46</v>
      </c>
      <c r="R40" s="52">
        <v>96</v>
      </c>
      <c r="S40" s="52">
        <v>91</v>
      </c>
      <c r="T40" s="52">
        <v>78</v>
      </c>
      <c r="U40" s="52">
        <v>52</v>
      </c>
      <c r="V40" s="52">
        <v>57</v>
      </c>
      <c r="W40" s="52">
        <v>84</v>
      </c>
      <c r="X40" s="52">
        <v>94</v>
      </c>
      <c r="Y40" s="52">
        <v>140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3022</v>
      </c>
      <c r="D41" s="36">
        <v>2557</v>
      </c>
      <c r="E41" s="36">
        <v>2750</v>
      </c>
      <c r="F41" s="36">
        <v>3262</v>
      </c>
      <c r="G41" s="36">
        <v>3766</v>
      </c>
      <c r="H41" s="36">
        <v>3871</v>
      </c>
      <c r="I41" s="36">
        <v>1232</v>
      </c>
      <c r="J41" s="36">
        <v>927</v>
      </c>
      <c r="K41" s="36">
        <v>1625</v>
      </c>
      <c r="L41" s="36">
        <v>2295</v>
      </c>
      <c r="M41" s="36">
        <v>3362</v>
      </c>
      <c r="N41" s="36">
        <v>4362</v>
      </c>
      <c r="O41" s="36">
        <v>4886</v>
      </c>
      <c r="P41" s="36">
        <v>2440</v>
      </c>
      <c r="Q41" s="36">
        <v>2782</v>
      </c>
      <c r="R41" s="36">
        <v>4257</v>
      </c>
      <c r="S41" s="36">
        <v>4619</v>
      </c>
      <c r="T41" s="36">
        <v>4959</v>
      </c>
      <c r="U41" s="36">
        <v>4308</v>
      </c>
      <c r="V41" s="36">
        <v>4689</v>
      </c>
      <c r="W41" s="36">
        <v>4729</v>
      </c>
      <c r="X41" s="36">
        <v>5143</v>
      </c>
      <c r="Y41" s="36">
        <v>5937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44149</v>
      </c>
      <c r="D45" s="52">
        <v>39856</v>
      </c>
      <c r="E45" s="52">
        <v>36362</v>
      </c>
      <c r="F45" s="52">
        <v>27953</v>
      </c>
      <c r="G45" s="52">
        <v>35316</v>
      </c>
      <c r="H45" s="52">
        <v>28514</v>
      </c>
      <c r="I45" s="52">
        <v>39272</v>
      </c>
      <c r="J45" s="52">
        <v>41418</v>
      </c>
      <c r="K45" s="52">
        <v>43084</v>
      </c>
      <c r="L45" s="52">
        <v>33985</v>
      </c>
      <c r="M45" s="52">
        <v>16900</v>
      </c>
      <c r="N45" s="52">
        <v>21599</v>
      </c>
      <c r="O45" s="52">
        <v>22438</v>
      </c>
      <c r="P45" s="52">
        <v>11914</v>
      </c>
      <c r="Q45" s="52">
        <v>33981</v>
      </c>
      <c r="R45" s="52">
        <v>50496</v>
      </c>
      <c r="S45" s="52">
        <v>66090</v>
      </c>
      <c r="T45" s="52">
        <v>58118</v>
      </c>
      <c r="U45" s="52">
        <v>58738</v>
      </c>
      <c r="V45" s="52">
        <v>56040</v>
      </c>
      <c r="W45" s="52">
        <v>41970</v>
      </c>
      <c r="X45" s="52">
        <v>40784</v>
      </c>
      <c r="Y45" s="52">
        <v>55890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392</v>
      </c>
      <c r="D48" s="52">
        <v>633</v>
      </c>
      <c r="E48" s="52">
        <v>819</v>
      </c>
      <c r="F48" s="52">
        <v>859</v>
      </c>
      <c r="G48" s="52">
        <v>947</v>
      </c>
      <c r="H48" s="52">
        <v>1023</v>
      </c>
      <c r="I48" s="52">
        <v>860</v>
      </c>
      <c r="J48" s="52">
        <v>794</v>
      </c>
      <c r="K48" s="52">
        <v>1252</v>
      </c>
      <c r="L48" s="52">
        <v>1518</v>
      </c>
      <c r="M48" s="52">
        <v>1393</v>
      </c>
      <c r="N48" s="52">
        <v>1198</v>
      </c>
      <c r="O48" s="52">
        <v>972</v>
      </c>
      <c r="P48" s="52">
        <v>1046</v>
      </c>
      <c r="Q48" s="52">
        <v>1244</v>
      </c>
      <c r="R48" s="52">
        <v>1864</v>
      </c>
      <c r="S48" s="52">
        <v>2537</v>
      </c>
      <c r="T48" s="52">
        <v>2476</v>
      </c>
      <c r="U48" s="52">
        <v>2257</v>
      </c>
      <c r="V48" s="52">
        <v>2567</v>
      </c>
      <c r="W48" s="52">
        <v>2059</v>
      </c>
      <c r="X48" s="52">
        <v>3111</v>
      </c>
      <c r="Y48" s="52">
        <v>2647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42109</v>
      </c>
      <c r="D50" s="52">
        <f>RES_hhdet_in!D50-RES_hhdet_in_new!D50</f>
        <v>38373</v>
      </c>
      <c r="E50" s="52">
        <f>RES_hhdet_in!E50-RES_hhdet_in_new!E50</f>
        <v>35343</v>
      </c>
      <c r="F50" s="52">
        <f>RES_hhdet_in!F50-RES_hhdet_in_new!F50</f>
        <v>27304</v>
      </c>
      <c r="G50" s="52">
        <f>RES_hhdet_in!G50-RES_hhdet_in_new!G50</f>
        <v>35711</v>
      </c>
      <c r="H50" s="52">
        <f>RES_hhdet_in!H50-RES_hhdet_in_new!H50</f>
        <v>28785</v>
      </c>
      <c r="I50" s="52">
        <f>RES_hhdet_in!I50-RES_hhdet_in_new!I50</f>
        <v>37938</v>
      </c>
      <c r="J50" s="52">
        <f>RES_hhdet_in!J50-RES_hhdet_in_new!J50</f>
        <v>43366</v>
      </c>
      <c r="K50" s="52">
        <f>RES_hhdet_in!K50-RES_hhdet_in_new!K50</f>
        <v>47783</v>
      </c>
      <c r="L50" s="52">
        <f>RES_hhdet_in!L50-RES_hhdet_in_new!L50</f>
        <v>42347</v>
      </c>
      <c r="M50" s="52">
        <f>RES_hhdet_in!M50-RES_hhdet_in_new!M50</f>
        <v>36091</v>
      </c>
      <c r="N50" s="52">
        <f>RES_hhdet_in!N50-RES_hhdet_in_new!N50</f>
        <v>47286</v>
      </c>
      <c r="O50" s="52">
        <f>RES_hhdet_in!O50-RES_hhdet_in_new!O50</f>
        <v>38630</v>
      </c>
      <c r="P50" s="52">
        <f>RES_hhdet_in!P50-RES_hhdet_in_new!P50</f>
        <v>18168</v>
      </c>
      <c r="Q50" s="52">
        <f>RES_hhdet_in!Q50-RES_hhdet_in_new!Q50</f>
        <v>33678</v>
      </c>
      <c r="R50" s="52">
        <f>RES_hhdet_in!R50-RES_hhdet_in_new!R50</f>
        <v>49242</v>
      </c>
      <c r="S50" s="52">
        <f>RES_hhdet_in!S50-RES_hhdet_in_new!S50</f>
        <v>63952</v>
      </c>
      <c r="T50" s="52">
        <f>RES_hhdet_in!T50-RES_hhdet_in_new!T50</f>
        <v>56215</v>
      </c>
      <c r="U50" s="52">
        <f>RES_hhdet_in!U50-RES_hhdet_in_new!U50</f>
        <v>56442</v>
      </c>
      <c r="V50" s="52">
        <f>RES_hhdet_in!V50-RES_hhdet_in_new!V50</f>
        <v>53138</v>
      </c>
      <c r="W50" s="52">
        <f>RES_hhdet_in!W50-RES_hhdet_in_new!W50</f>
        <v>40067</v>
      </c>
      <c r="X50" s="52">
        <f>RES_hhdet_in!X50-RES_hhdet_in_new!X50</f>
        <v>46310</v>
      </c>
      <c r="Y50" s="52">
        <f>RES_hhdet_in!Y50-RES_hhdet_in_new!Y50</f>
        <v>52250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5</v>
      </c>
      <c r="D51" s="52">
        <f>RES_hhdet_in!D51-RES_hhdet_in_new!D51</f>
        <v>18</v>
      </c>
      <c r="E51" s="52">
        <f>RES_hhdet_in!E51-RES_hhdet_in_new!E51</f>
        <v>18</v>
      </c>
      <c r="F51" s="52">
        <f>RES_hhdet_in!F51-RES_hhdet_in_new!F51</f>
        <v>19</v>
      </c>
      <c r="G51" s="52">
        <f>RES_hhdet_in!G51-RES_hhdet_in_new!G51</f>
        <v>56</v>
      </c>
      <c r="H51" s="52">
        <f>RES_hhdet_in!H51-RES_hhdet_in_new!H51</f>
        <v>41</v>
      </c>
      <c r="I51" s="52">
        <f>RES_hhdet_in!I51-RES_hhdet_in_new!I51</f>
        <v>203</v>
      </c>
      <c r="J51" s="52">
        <f>RES_hhdet_in!J51-RES_hhdet_in_new!J51</f>
        <v>437</v>
      </c>
      <c r="K51" s="52">
        <f>RES_hhdet_in!K51-RES_hhdet_in_new!K51</f>
        <v>720</v>
      </c>
      <c r="L51" s="52">
        <f>RES_hhdet_in!L51-RES_hhdet_in_new!L51</f>
        <v>718</v>
      </c>
      <c r="M51" s="52">
        <f>RES_hhdet_in!M51-RES_hhdet_in_new!M51</f>
        <v>533</v>
      </c>
      <c r="N51" s="52">
        <f>RES_hhdet_in!N51-RES_hhdet_in_new!N51</f>
        <v>250</v>
      </c>
      <c r="O51" s="52">
        <f>RES_hhdet_in!O51-RES_hhdet_in_new!O51</f>
        <v>130</v>
      </c>
      <c r="P51" s="52">
        <f>RES_hhdet_in!P51-RES_hhdet_in_new!P51</f>
        <v>109</v>
      </c>
      <c r="Q51" s="52">
        <f>RES_hhdet_in!Q51-RES_hhdet_in_new!Q51</f>
        <v>435</v>
      </c>
      <c r="R51" s="52">
        <f>RES_hhdet_in!R51-RES_hhdet_in_new!R51</f>
        <v>432</v>
      </c>
      <c r="S51" s="52">
        <f>RES_hhdet_in!S51-RES_hhdet_in_new!S51</f>
        <v>486</v>
      </c>
      <c r="T51" s="52">
        <f>RES_hhdet_in!T51-RES_hhdet_in_new!T51</f>
        <v>405</v>
      </c>
      <c r="U51" s="52">
        <f>RES_hhdet_in!U51-RES_hhdet_in_new!U51</f>
        <v>362</v>
      </c>
      <c r="V51" s="52">
        <f>RES_hhdet_in!V51-RES_hhdet_in_new!V51</f>
        <v>599</v>
      </c>
      <c r="W51" s="52">
        <f>RES_hhdet_in!W51-RES_hhdet_in_new!W51</f>
        <v>51</v>
      </c>
      <c r="X51" s="52">
        <f>RES_hhdet_in!X51-RES_hhdet_in_new!X51</f>
        <v>92</v>
      </c>
      <c r="Y51" s="52">
        <f>RES_hhdet_in!Y51-RES_hhdet_in_new!Y51</f>
        <v>465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7546</v>
      </c>
      <c r="D54" s="52">
        <f>RES_hhdet_in!D54-RES_hhdet_in_new!D54</f>
        <v>6836</v>
      </c>
      <c r="E54" s="52">
        <f>RES_hhdet_in!E54-RES_hhdet_in_new!E54</f>
        <v>6540</v>
      </c>
      <c r="F54" s="52">
        <f>RES_hhdet_in!F54-RES_hhdet_in_new!F54</f>
        <v>6620</v>
      </c>
      <c r="G54" s="52">
        <f>RES_hhdet_in!G54-RES_hhdet_in_new!G54</f>
        <v>6116</v>
      </c>
      <c r="H54" s="52">
        <f>RES_hhdet_in!H54-RES_hhdet_in_new!H54</f>
        <v>7683</v>
      </c>
      <c r="I54" s="52">
        <f>RES_hhdet_in!I54-RES_hhdet_in_new!I54</f>
        <v>3370</v>
      </c>
      <c r="J54" s="52">
        <f>RES_hhdet_in!J54-RES_hhdet_in_new!J54</f>
        <v>104</v>
      </c>
      <c r="K54" s="52">
        <f>RES_hhdet_in!K54-RES_hhdet_in_new!K54</f>
        <v>766</v>
      </c>
      <c r="L54" s="52">
        <f>RES_hhdet_in!L54-RES_hhdet_in_new!L54</f>
        <v>48</v>
      </c>
      <c r="M54" s="52">
        <f>RES_hhdet_in!M54-RES_hhdet_in_new!M54</f>
        <v>1</v>
      </c>
      <c r="N54" s="52">
        <f>RES_hhdet_in!N54-RES_hhdet_in_new!N54</f>
        <v>0</v>
      </c>
      <c r="O54" s="52">
        <f>RES_hhdet_in!O54-RES_hhdet_in_new!O54</f>
        <v>0</v>
      </c>
      <c r="P54" s="52">
        <f>RES_hhdet_in!P54-RES_hhdet_in_new!P54</f>
        <v>0</v>
      </c>
      <c r="Q54" s="52">
        <f>RES_hhdet_in!Q54-RES_hhdet_in_new!Q54</f>
        <v>5</v>
      </c>
      <c r="R54" s="52">
        <f>RES_hhdet_in!R54-RES_hhdet_in_new!R54</f>
        <v>126</v>
      </c>
      <c r="S54" s="52">
        <f>RES_hhdet_in!S54-RES_hhdet_in_new!S54</f>
        <v>626</v>
      </c>
      <c r="T54" s="52">
        <f>RES_hhdet_in!T54-RES_hhdet_in_new!T54</f>
        <v>715</v>
      </c>
      <c r="U54" s="52">
        <f>RES_hhdet_in!U54-RES_hhdet_in_new!U54</f>
        <v>1010</v>
      </c>
      <c r="V54" s="52">
        <f>RES_hhdet_in!V54-RES_hhdet_in_new!V54</f>
        <v>1164</v>
      </c>
      <c r="W54" s="52">
        <f>RES_hhdet_in!W54-RES_hhdet_in_new!W54</f>
        <v>836</v>
      </c>
      <c r="X54" s="52">
        <f>RES_hhdet_in!X54-RES_hhdet_in_new!X54</f>
        <v>0</v>
      </c>
      <c r="Y54" s="52">
        <f>RES_hhdet_in!Y54-RES_hhdet_in_new!Y54</f>
        <v>1580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84</v>
      </c>
      <c r="D55" s="52">
        <f>RES_hhdet_in!D55-RES_hhdet_in_new!D55</f>
        <v>248</v>
      </c>
      <c r="E55" s="52">
        <f>RES_hhdet_in!E55-RES_hhdet_in_new!E55</f>
        <v>250</v>
      </c>
      <c r="F55" s="52">
        <f>RES_hhdet_in!F55-RES_hhdet_in_new!F55</f>
        <v>259</v>
      </c>
      <c r="G55" s="52">
        <f>RES_hhdet_in!G55-RES_hhdet_in_new!G55</f>
        <v>574</v>
      </c>
      <c r="H55" s="52">
        <f>RES_hhdet_in!H55-RES_hhdet_in_new!H55</f>
        <v>593</v>
      </c>
      <c r="I55" s="52">
        <f>RES_hhdet_in!I55-RES_hhdet_in_new!I55</f>
        <v>2628</v>
      </c>
      <c r="J55" s="52">
        <f>RES_hhdet_in!J55-RES_hhdet_in_new!J55</f>
        <v>5245</v>
      </c>
      <c r="K55" s="52">
        <f>RES_hhdet_in!K55-RES_hhdet_in_new!K55</f>
        <v>5405</v>
      </c>
      <c r="L55" s="52">
        <f>RES_hhdet_in!L55-RES_hhdet_in_new!L55</f>
        <v>2321</v>
      </c>
      <c r="M55" s="52">
        <f>RES_hhdet_in!M55-RES_hhdet_in_new!M55</f>
        <v>0</v>
      </c>
      <c r="N55" s="52">
        <f>RES_hhdet_in!N55-RES_hhdet_in_new!N55</f>
        <v>0</v>
      </c>
      <c r="O55" s="52">
        <f>RES_hhdet_in!O55-RES_hhdet_in_new!O55</f>
        <v>1</v>
      </c>
      <c r="P55" s="52">
        <f>RES_hhdet_in!P55-RES_hhdet_in_new!P55</f>
        <v>0</v>
      </c>
      <c r="Q55" s="52">
        <f>RES_hhdet_in!Q55-RES_hhdet_in_new!Q55</f>
        <v>298</v>
      </c>
      <c r="R55" s="52">
        <f>RES_hhdet_in!R55-RES_hhdet_in_new!R55</f>
        <v>1355</v>
      </c>
      <c r="S55" s="52">
        <f>RES_hhdet_in!S55-RES_hhdet_in_new!S55</f>
        <v>2410</v>
      </c>
      <c r="T55" s="52">
        <f>RES_hhdet_in!T55-RES_hhdet_in_new!T55</f>
        <v>2048</v>
      </c>
      <c r="U55" s="52">
        <f>RES_hhdet_in!U55-RES_hhdet_in_new!U55</f>
        <v>1115</v>
      </c>
      <c r="V55" s="52">
        <f>RES_hhdet_in!V55-RES_hhdet_in_new!V55</f>
        <v>1583</v>
      </c>
      <c r="W55" s="52">
        <f>RES_hhdet_in!W55-RES_hhdet_in_new!W55</f>
        <v>1868</v>
      </c>
      <c r="X55" s="52">
        <f>RES_hhdet_in!X55-RES_hhdet_in_new!X55</f>
        <v>0</v>
      </c>
      <c r="Y55" s="52">
        <f>RES_hhdet_in!Y55-RES_hhdet_in_new!Y55</f>
        <v>2478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1153</v>
      </c>
      <c r="D59" s="52">
        <v>1126</v>
      </c>
      <c r="E59" s="52">
        <v>1144</v>
      </c>
      <c r="F59" s="52">
        <v>1161</v>
      </c>
      <c r="G59" s="52">
        <v>1321</v>
      </c>
      <c r="H59" s="52">
        <v>1466</v>
      </c>
      <c r="I59" s="52">
        <v>960</v>
      </c>
      <c r="J59" s="52">
        <v>1009</v>
      </c>
      <c r="K59" s="52">
        <v>1254</v>
      </c>
      <c r="L59" s="52">
        <v>1487</v>
      </c>
      <c r="M59" s="52">
        <v>1336</v>
      </c>
      <c r="N59" s="52">
        <v>1333</v>
      </c>
      <c r="O59" s="52">
        <v>1422</v>
      </c>
      <c r="P59" s="52">
        <v>1243</v>
      </c>
      <c r="Q59" s="52">
        <v>1935</v>
      </c>
      <c r="R59" s="52">
        <v>2881</v>
      </c>
      <c r="S59" s="52">
        <v>2637</v>
      </c>
      <c r="T59" s="52">
        <v>1719</v>
      </c>
      <c r="U59" s="52">
        <v>1419</v>
      </c>
      <c r="V59" s="52">
        <v>1491</v>
      </c>
      <c r="W59" s="52">
        <v>1853</v>
      </c>
      <c r="X59" s="52">
        <v>2067</v>
      </c>
      <c r="Y59" s="52">
        <v>3291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86194</v>
      </c>
      <c r="D60" s="36">
        <v>82147</v>
      </c>
      <c r="E60" s="36">
        <v>80157</v>
      </c>
      <c r="F60" s="36">
        <v>75821</v>
      </c>
      <c r="G60" s="36">
        <v>90893</v>
      </c>
      <c r="H60" s="36">
        <v>96741</v>
      </c>
      <c r="I60" s="36">
        <v>75246</v>
      </c>
      <c r="J60" s="36">
        <v>83212</v>
      </c>
      <c r="K60" s="36">
        <v>105942</v>
      </c>
      <c r="L60" s="36">
        <v>93217</v>
      </c>
      <c r="M60" s="36">
        <v>74070</v>
      </c>
      <c r="N60" s="36">
        <v>78560</v>
      </c>
      <c r="O60" s="36">
        <v>87652</v>
      </c>
      <c r="P60" s="36">
        <v>79188</v>
      </c>
      <c r="Q60" s="36">
        <v>108652</v>
      </c>
      <c r="R60" s="36">
        <v>117566</v>
      </c>
      <c r="S60" s="36">
        <v>120767</v>
      </c>
      <c r="T60" s="36">
        <v>98246</v>
      </c>
      <c r="U60" s="36">
        <v>93168</v>
      </c>
      <c r="V60" s="36">
        <v>98685</v>
      </c>
      <c r="W60" s="36">
        <v>93500</v>
      </c>
      <c r="X60" s="36">
        <v>103510</v>
      </c>
      <c r="Y60" s="36">
        <v>133677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14434</v>
      </c>
      <c r="D64" s="52">
        <v>18365</v>
      </c>
      <c r="E64" s="52">
        <v>19727</v>
      </c>
      <c r="F64" s="52">
        <v>20760</v>
      </c>
      <c r="G64" s="52">
        <v>13981</v>
      </c>
      <c r="H64" s="52">
        <v>16147</v>
      </c>
      <c r="I64" s="52">
        <v>12438</v>
      </c>
      <c r="J64" s="52">
        <v>15081</v>
      </c>
      <c r="K64" s="52">
        <v>11776</v>
      </c>
      <c r="L64" s="52">
        <v>25557</v>
      </c>
      <c r="M64" s="52">
        <v>23983</v>
      </c>
      <c r="N64" s="52">
        <v>32729</v>
      </c>
      <c r="O64" s="52">
        <v>27939</v>
      </c>
      <c r="P64" s="52">
        <v>9981</v>
      </c>
      <c r="Q64" s="52">
        <v>10498</v>
      </c>
      <c r="R64" s="52">
        <v>15648</v>
      </c>
      <c r="S64" s="52">
        <v>25546</v>
      </c>
      <c r="T64" s="52">
        <v>25543</v>
      </c>
      <c r="U64" s="52">
        <v>23450</v>
      </c>
      <c r="V64" s="52">
        <v>19637</v>
      </c>
      <c r="W64" s="52">
        <v>27989</v>
      </c>
      <c r="X64" s="52">
        <v>24292</v>
      </c>
      <c r="Y64" s="52">
        <v>21050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163</v>
      </c>
      <c r="D67" s="52">
        <v>262</v>
      </c>
      <c r="E67" s="52">
        <v>323</v>
      </c>
      <c r="F67" s="52">
        <v>426</v>
      </c>
      <c r="G67" s="52">
        <v>566</v>
      </c>
      <c r="H67" s="52">
        <v>521</v>
      </c>
      <c r="I67" s="52">
        <v>399</v>
      </c>
      <c r="J67" s="52">
        <v>315</v>
      </c>
      <c r="K67" s="52">
        <v>434</v>
      </c>
      <c r="L67" s="52">
        <v>493</v>
      </c>
      <c r="M67" s="52">
        <v>617</v>
      </c>
      <c r="N67" s="52">
        <v>997</v>
      </c>
      <c r="O67" s="52">
        <v>1149</v>
      </c>
      <c r="P67" s="52">
        <v>1222</v>
      </c>
      <c r="Q67" s="52">
        <v>1100</v>
      </c>
      <c r="R67" s="52">
        <v>910</v>
      </c>
      <c r="S67" s="52">
        <v>853</v>
      </c>
      <c r="T67" s="52">
        <v>911</v>
      </c>
      <c r="U67" s="52">
        <v>941</v>
      </c>
      <c r="V67" s="52">
        <v>1096</v>
      </c>
      <c r="W67" s="52">
        <v>791</v>
      </c>
      <c r="X67" s="52">
        <v>1490</v>
      </c>
      <c r="Y67" s="52">
        <v>1553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14317</v>
      </c>
      <c r="D69" s="52">
        <f>RES_hhdet_in!D69-RES_hhdet_in_new!D69</f>
        <v>18167</v>
      </c>
      <c r="E69" s="52">
        <f>RES_hhdet_in!E69-RES_hhdet_in_new!E69</f>
        <v>19506</v>
      </c>
      <c r="F69" s="52">
        <f>RES_hhdet_in!F69-RES_hhdet_in_new!F69</f>
        <v>20500</v>
      </c>
      <c r="G69" s="52">
        <f>RES_hhdet_in!G69-RES_hhdet_in_new!G69</f>
        <v>13942</v>
      </c>
      <c r="H69" s="52">
        <f>RES_hhdet_in!H69-RES_hhdet_in_new!H69</f>
        <v>16076</v>
      </c>
      <c r="I69" s="52">
        <f>RES_hhdet_in!I69-RES_hhdet_in_new!I69</f>
        <v>12318</v>
      </c>
      <c r="J69" s="52">
        <f>RES_hhdet_in!J69-RES_hhdet_in_new!J69</f>
        <v>15526</v>
      </c>
      <c r="K69" s="52">
        <f>RES_hhdet_in!K69-RES_hhdet_in_new!K69</f>
        <v>17105</v>
      </c>
      <c r="L69" s="52">
        <f>RES_hhdet_in!L69-RES_hhdet_in_new!L69</f>
        <v>21835</v>
      </c>
      <c r="M69" s="52">
        <f>RES_hhdet_in!M69-RES_hhdet_in_new!M69</f>
        <v>23077</v>
      </c>
      <c r="N69" s="52">
        <f>RES_hhdet_in!N69-RES_hhdet_in_new!N69</f>
        <v>31734</v>
      </c>
      <c r="O69" s="52">
        <f>RES_hhdet_in!O69-RES_hhdet_in_new!O69</f>
        <v>27559</v>
      </c>
      <c r="P69" s="52">
        <f>RES_hhdet_in!P69-RES_hhdet_in_new!P69</f>
        <v>10159</v>
      </c>
      <c r="Q69" s="52">
        <f>RES_hhdet_in!Q69-RES_hhdet_in_new!Q69</f>
        <v>10499</v>
      </c>
      <c r="R69" s="52">
        <f>RES_hhdet_in!R69-RES_hhdet_in_new!R69</f>
        <v>15271</v>
      </c>
      <c r="S69" s="52">
        <f>RES_hhdet_in!S69-RES_hhdet_in_new!S69</f>
        <v>24320</v>
      </c>
      <c r="T69" s="52">
        <f>RES_hhdet_in!T69-RES_hhdet_in_new!T69</f>
        <v>25496</v>
      </c>
      <c r="U69" s="52">
        <f>RES_hhdet_in!U69-RES_hhdet_in_new!U69</f>
        <v>23485</v>
      </c>
      <c r="V69" s="52">
        <f>RES_hhdet_in!V69-RES_hhdet_in_new!V69</f>
        <v>21462</v>
      </c>
      <c r="W69" s="52">
        <f>RES_hhdet_in!W69-RES_hhdet_in_new!W69</f>
        <v>28334</v>
      </c>
      <c r="X69" s="52">
        <f>RES_hhdet_in!X69-RES_hhdet_in_new!X69</f>
        <v>25570</v>
      </c>
      <c r="Y69" s="52">
        <f>RES_hhdet_in!Y69-RES_hhdet_in_new!Y69</f>
        <v>22562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2</v>
      </c>
      <c r="D70" s="52">
        <f>RES_hhdet_in!D70-RES_hhdet_in_new!D70</f>
        <v>6</v>
      </c>
      <c r="E70" s="52">
        <f>RES_hhdet_in!E70-RES_hhdet_in_new!E70</f>
        <v>10</v>
      </c>
      <c r="F70" s="52">
        <f>RES_hhdet_in!F70-RES_hhdet_in_new!F70</f>
        <v>11</v>
      </c>
      <c r="G70" s="52">
        <f>RES_hhdet_in!G70-RES_hhdet_in_new!G70</f>
        <v>23</v>
      </c>
      <c r="H70" s="52">
        <f>RES_hhdet_in!H70-RES_hhdet_in_new!H70</f>
        <v>23</v>
      </c>
      <c r="I70" s="52">
        <f>RES_hhdet_in!I70-RES_hhdet_in_new!I70</f>
        <v>86</v>
      </c>
      <c r="J70" s="52">
        <f>RES_hhdet_in!J70-RES_hhdet_in_new!J70</f>
        <v>196</v>
      </c>
      <c r="K70" s="52">
        <f>RES_hhdet_in!K70-RES_hhdet_in_new!K70</f>
        <v>328</v>
      </c>
      <c r="L70" s="52">
        <f>RES_hhdet_in!L70-RES_hhdet_in_new!L70</f>
        <v>404</v>
      </c>
      <c r="M70" s="52">
        <f>RES_hhdet_in!M70-RES_hhdet_in_new!M70</f>
        <v>67</v>
      </c>
      <c r="N70" s="52">
        <f>RES_hhdet_in!N70-RES_hhdet_in_new!N70</f>
        <v>335</v>
      </c>
      <c r="O70" s="52">
        <f>RES_hhdet_in!O70-RES_hhdet_in_new!O70</f>
        <v>223</v>
      </c>
      <c r="P70" s="52">
        <f>RES_hhdet_in!P70-RES_hhdet_in_new!P70</f>
        <v>61</v>
      </c>
      <c r="Q70" s="52">
        <f>RES_hhdet_in!Q70-RES_hhdet_in_new!Q70</f>
        <v>108</v>
      </c>
      <c r="R70" s="52">
        <f>RES_hhdet_in!R70-RES_hhdet_in_new!R70</f>
        <v>106</v>
      </c>
      <c r="S70" s="52">
        <f>RES_hhdet_in!S70-RES_hhdet_in_new!S70</f>
        <v>172</v>
      </c>
      <c r="T70" s="52">
        <f>RES_hhdet_in!T70-RES_hhdet_in_new!T70</f>
        <v>218</v>
      </c>
      <c r="U70" s="52">
        <f>RES_hhdet_in!U70-RES_hhdet_in_new!U70</f>
        <v>157</v>
      </c>
      <c r="V70" s="52">
        <f>RES_hhdet_in!V70-RES_hhdet_in_new!V70</f>
        <v>3</v>
      </c>
      <c r="W70" s="52">
        <f>RES_hhdet_in!W70-RES_hhdet_in_new!W70</f>
        <v>262</v>
      </c>
      <c r="X70" s="52">
        <f>RES_hhdet_in!X70-RES_hhdet_in_new!X70</f>
        <v>302</v>
      </c>
      <c r="Y70" s="52">
        <f>RES_hhdet_in!Y70-RES_hhdet_in_new!Y70</f>
        <v>51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556</v>
      </c>
      <c r="D73" s="52">
        <f>RES_hhdet_in!D73-RES_hhdet_in_new!D73</f>
        <v>616</v>
      </c>
      <c r="E73" s="52">
        <f>RES_hhdet_in!E73-RES_hhdet_in_new!E73</f>
        <v>649</v>
      </c>
      <c r="F73" s="52">
        <f>RES_hhdet_in!F73-RES_hhdet_in_new!F73</f>
        <v>717</v>
      </c>
      <c r="G73" s="52">
        <f>RES_hhdet_in!G73-RES_hhdet_in_new!G73</f>
        <v>540</v>
      </c>
      <c r="H73" s="52">
        <f>RES_hhdet_in!H73-RES_hhdet_in_new!H73</f>
        <v>689</v>
      </c>
      <c r="I73" s="52">
        <f>RES_hhdet_in!I73-RES_hhdet_in_new!I73</f>
        <v>254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66</v>
      </c>
      <c r="M73" s="52">
        <f>RES_hhdet_in!M73-RES_hhdet_in_new!M73</f>
        <v>456</v>
      </c>
      <c r="N73" s="52">
        <f>RES_hhdet_in!N73-RES_hhdet_in_new!N73</f>
        <v>489</v>
      </c>
      <c r="O73" s="52">
        <f>RES_hhdet_in!O73-RES_hhdet_in_new!O73</f>
        <v>173</v>
      </c>
      <c r="P73" s="52">
        <f>RES_hhdet_in!P73-RES_hhdet_in_new!P73</f>
        <v>91</v>
      </c>
      <c r="Q73" s="52">
        <f>RES_hhdet_in!Q73-RES_hhdet_in_new!Q73</f>
        <v>18</v>
      </c>
      <c r="R73" s="52">
        <f>RES_hhdet_in!R73-RES_hhdet_in_new!R73</f>
        <v>121</v>
      </c>
      <c r="S73" s="52">
        <f>RES_hhdet_in!S73-RES_hhdet_in_new!S73</f>
        <v>564</v>
      </c>
      <c r="T73" s="52">
        <f>RES_hhdet_in!T73-RES_hhdet_in_new!T73</f>
        <v>566</v>
      </c>
      <c r="U73" s="52">
        <f>RES_hhdet_in!U73-RES_hhdet_in_new!U73</f>
        <v>406</v>
      </c>
      <c r="V73" s="52">
        <f>RES_hhdet_in!V73-RES_hhdet_in_new!V73</f>
        <v>0</v>
      </c>
      <c r="W73" s="52">
        <f>RES_hhdet_in!W73-RES_hhdet_in_new!W73</f>
        <v>104</v>
      </c>
      <c r="X73" s="52">
        <f>RES_hhdet_in!X73-RES_hhdet_in_new!X73</f>
        <v>0</v>
      </c>
      <c r="Y73" s="52">
        <f>RES_hhdet_in!Y73-RES_hhdet_in_new!Y73</f>
        <v>216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6</v>
      </c>
      <c r="D74" s="52">
        <f>RES_hhdet_in!D74-RES_hhdet_in_new!D74</f>
        <v>22</v>
      </c>
      <c r="E74" s="52">
        <f>RES_hhdet_in!E74-RES_hhdet_in_new!E74</f>
        <v>25</v>
      </c>
      <c r="F74" s="52">
        <f>RES_hhdet_in!F74-RES_hhdet_in_new!F74</f>
        <v>28</v>
      </c>
      <c r="G74" s="52">
        <f>RES_hhdet_in!G74-RES_hhdet_in_new!G74</f>
        <v>50</v>
      </c>
      <c r="H74" s="52">
        <f>RES_hhdet_in!H74-RES_hhdet_in_new!H74</f>
        <v>53</v>
      </c>
      <c r="I74" s="52">
        <f>RES_hhdet_in!I74-RES_hhdet_in_new!I74</f>
        <v>196</v>
      </c>
      <c r="J74" s="52">
        <f>RES_hhdet_in!J74-RES_hhdet_in_new!J74</f>
        <v>26</v>
      </c>
      <c r="K74" s="52">
        <f>RES_hhdet_in!K74-RES_hhdet_in_new!K74</f>
        <v>0</v>
      </c>
      <c r="L74" s="52">
        <f>RES_hhdet_in!L74-RES_hhdet_in_new!L74</f>
        <v>3253</v>
      </c>
      <c r="M74" s="52">
        <f>RES_hhdet_in!M74-RES_hhdet_in_new!M74</f>
        <v>396</v>
      </c>
      <c r="N74" s="52">
        <f>RES_hhdet_in!N74-RES_hhdet_in_new!N74</f>
        <v>268</v>
      </c>
      <c r="O74" s="52">
        <f>RES_hhdet_in!O74-RES_hhdet_in_new!O74</f>
        <v>344</v>
      </c>
      <c r="P74" s="52">
        <f>RES_hhdet_in!P74-RES_hhdet_in_new!P74</f>
        <v>313</v>
      </c>
      <c r="Q74" s="52">
        <f>RES_hhdet_in!Q74-RES_hhdet_in_new!Q74</f>
        <v>896</v>
      </c>
      <c r="R74" s="52">
        <f>RES_hhdet_in!R74-RES_hhdet_in_new!R74</f>
        <v>1312</v>
      </c>
      <c r="S74" s="52">
        <f>RES_hhdet_in!S74-RES_hhdet_in_new!S74</f>
        <v>2162</v>
      </c>
      <c r="T74" s="52">
        <f>RES_hhdet_in!T74-RES_hhdet_in_new!T74</f>
        <v>1619</v>
      </c>
      <c r="U74" s="52">
        <f>RES_hhdet_in!U74-RES_hhdet_in_new!U74</f>
        <v>447</v>
      </c>
      <c r="V74" s="52">
        <f>RES_hhdet_in!V74-RES_hhdet_in_new!V74</f>
        <v>0</v>
      </c>
      <c r="W74" s="52">
        <f>RES_hhdet_in!W74-RES_hhdet_in_new!W74</f>
        <v>227</v>
      </c>
      <c r="X74" s="52">
        <f>RES_hhdet_in!X74-RES_hhdet_in_new!X74</f>
        <v>0</v>
      </c>
      <c r="Y74" s="52">
        <f>RES_hhdet_in!Y74-RES_hhdet_in_new!Y74</f>
        <v>336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26154</v>
      </c>
      <c r="D78" s="52">
        <v>29444</v>
      </c>
      <c r="E78" s="52">
        <v>30962</v>
      </c>
      <c r="F78" s="52">
        <v>32949</v>
      </c>
      <c r="G78" s="52">
        <v>30714</v>
      </c>
      <c r="H78" s="52">
        <v>36089</v>
      </c>
      <c r="I78" s="52">
        <v>22905</v>
      </c>
      <c r="J78" s="52">
        <v>28297</v>
      </c>
      <c r="K78" s="52">
        <v>35985</v>
      </c>
      <c r="L78" s="52">
        <v>41670</v>
      </c>
      <c r="M78" s="52">
        <v>42178</v>
      </c>
      <c r="N78" s="52">
        <v>39026</v>
      </c>
      <c r="O78" s="52">
        <v>38424</v>
      </c>
      <c r="P78" s="52">
        <v>27344</v>
      </c>
      <c r="Q78" s="52">
        <v>34725</v>
      </c>
      <c r="R78" s="52">
        <v>41499</v>
      </c>
      <c r="S78" s="52">
        <v>47505</v>
      </c>
      <c r="T78" s="52">
        <v>46542</v>
      </c>
      <c r="U78" s="52">
        <v>41142</v>
      </c>
      <c r="V78" s="52">
        <v>37925</v>
      </c>
      <c r="W78" s="52">
        <v>38575</v>
      </c>
      <c r="X78" s="52">
        <v>42060</v>
      </c>
      <c r="Y78" s="52">
        <v>35428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6572</v>
      </c>
      <c r="D79" s="36">
        <v>7291</v>
      </c>
      <c r="E79" s="36">
        <v>7709</v>
      </c>
      <c r="F79" s="36">
        <v>8369</v>
      </c>
      <c r="G79" s="36">
        <v>7089</v>
      </c>
      <c r="H79" s="36">
        <v>9395</v>
      </c>
      <c r="I79" s="36">
        <v>5266</v>
      </c>
      <c r="J79" s="36">
        <v>5486</v>
      </c>
      <c r="K79" s="36">
        <v>4161</v>
      </c>
      <c r="L79" s="36">
        <v>14612</v>
      </c>
      <c r="M79" s="36">
        <v>12153</v>
      </c>
      <c r="N79" s="36">
        <v>22417</v>
      </c>
      <c r="O79" s="36">
        <v>16808</v>
      </c>
      <c r="P79" s="36">
        <v>11826</v>
      </c>
      <c r="Q79" s="36">
        <v>7023</v>
      </c>
      <c r="R79" s="36">
        <v>8320</v>
      </c>
      <c r="S79" s="36">
        <v>12604</v>
      </c>
      <c r="T79" s="36">
        <v>17173</v>
      </c>
      <c r="U79" s="36">
        <v>17189</v>
      </c>
      <c r="V79" s="36">
        <v>17073</v>
      </c>
      <c r="W79" s="36">
        <v>19506</v>
      </c>
      <c r="X79" s="36">
        <v>8958</v>
      </c>
      <c r="Y79" s="36">
        <v>15451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246</v>
      </c>
      <c r="D83" s="52">
        <v>244</v>
      </c>
      <c r="E83" s="52">
        <v>206</v>
      </c>
      <c r="F83" s="52">
        <v>371</v>
      </c>
      <c r="G83" s="52">
        <v>667</v>
      </c>
      <c r="H83" s="52">
        <v>966</v>
      </c>
      <c r="I83" s="52">
        <v>1311</v>
      </c>
      <c r="J83" s="52">
        <v>839</v>
      </c>
      <c r="K83" s="52">
        <v>1256</v>
      </c>
      <c r="L83" s="52">
        <v>1094</v>
      </c>
      <c r="M83" s="52">
        <v>1651</v>
      </c>
      <c r="N83" s="52">
        <v>2262</v>
      </c>
      <c r="O83" s="52">
        <v>2200</v>
      </c>
      <c r="P83" s="52">
        <v>1192</v>
      </c>
      <c r="Q83" s="52">
        <v>1287</v>
      </c>
      <c r="R83" s="52">
        <v>493</v>
      </c>
      <c r="S83" s="52">
        <v>0</v>
      </c>
      <c r="T83" s="52">
        <v>0</v>
      </c>
      <c r="U83" s="52">
        <v>0</v>
      </c>
      <c r="V83" s="52">
        <v>122</v>
      </c>
      <c r="W83" s="52">
        <v>1510</v>
      </c>
      <c r="X83" s="52">
        <v>2043</v>
      </c>
      <c r="Y83" s="52">
        <v>2035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5</v>
      </c>
      <c r="D86" s="52">
        <v>8</v>
      </c>
      <c r="E86" s="52">
        <v>4</v>
      </c>
      <c r="F86" s="52">
        <v>5</v>
      </c>
      <c r="G86" s="52">
        <v>8</v>
      </c>
      <c r="H86" s="52">
        <v>16</v>
      </c>
      <c r="I86" s="52">
        <v>20</v>
      </c>
      <c r="J86" s="52">
        <v>26</v>
      </c>
      <c r="K86" s="52">
        <v>32</v>
      </c>
      <c r="L86" s="52">
        <v>36</v>
      </c>
      <c r="M86" s="52">
        <v>41</v>
      </c>
      <c r="N86" s="52">
        <v>47</v>
      </c>
      <c r="O86" s="52">
        <v>75</v>
      </c>
      <c r="P86" s="52">
        <v>84</v>
      </c>
      <c r="Q86" s="52">
        <v>100</v>
      </c>
      <c r="R86" s="52">
        <v>97</v>
      </c>
      <c r="S86" s="52">
        <v>54</v>
      </c>
      <c r="T86" s="52">
        <v>12</v>
      </c>
      <c r="U86" s="52">
        <v>0</v>
      </c>
      <c r="V86" s="52">
        <v>3</v>
      </c>
      <c r="W86" s="52">
        <v>2</v>
      </c>
      <c r="X86" s="52">
        <v>46</v>
      </c>
      <c r="Y86" s="52">
        <v>88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227</v>
      </c>
      <c r="D88" s="52">
        <f>RES_hhdet_in!D88-RES_hhdet_in_new!D88</f>
        <v>216</v>
      </c>
      <c r="E88" s="52">
        <f>RES_hhdet_in!E88-RES_hhdet_in_new!E88</f>
        <v>194</v>
      </c>
      <c r="F88" s="52">
        <f>RES_hhdet_in!F88-RES_hhdet_in_new!F88</f>
        <v>326</v>
      </c>
      <c r="G88" s="52">
        <f>RES_hhdet_in!G88-RES_hhdet_in_new!G88</f>
        <v>588</v>
      </c>
      <c r="H88" s="52">
        <f>RES_hhdet_in!H88-RES_hhdet_in_new!H88</f>
        <v>829</v>
      </c>
      <c r="I88" s="52">
        <f>RES_hhdet_in!I88-RES_hhdet_in_new!I88</f>
        <v>1078</v>
      </c>
      <c r="J88" s="52">
        <f>RES_hhdet_in!J88-RES_hhdet_in_new!J88</f>
        <v>799</v>
      </c>
      <c r="K88" s="52">
        <f>RES_hhdet_in!K88-RES_hhdet_in_new!K88</f>
        <v>1217</v>
      </c>
      <c r="L88" s="52">
        <f>RES_hhdet_in!L88-RES_hhdet_in_new!L88</f>
        <v>1112</v>
      </c>
      <c r="M88" s="52">
        <f>RES_hhdet_in!M88-RES_hhdet_in_new!M88</f>
        <v>1635</v>
      </c>
      <c r="N88" s="52">
        <f>RES_hhdet_in!N88-RES_hhdet_in_new!N88</f>
        <v>1831</v>
      </c>
      <c r="O88" s="52">
        <f>RES_hhdet_in!O88-RES_hhdet_in_new!O88</f>
        <v>1834</v>
      </c>
      <c r="P88" s="52">
        <f>RES_hhdet_in!P88-RES_hhdet_in_new!P88</f>
        <v>1122</v>
      </c>
      <c r="Q88" s="52">
        <f>RES_hhdet_in!Q88-RES_hhdet_in_new!Q88</f>
        <v>1239</v>
      </c>
      <c r="R88" s="52">
        <f>RES_hhdet_in!R88-RES_hhdet_in_new!R88</f>
        <v>630</v>
      </c>
      <c r="S88" s="52">
        <f>RES_hhdet_in!S88-RES_hhdet_in_new!S88</f>
        <v>843</v>
      </c>
      <c r="T88" s="52">
        <f>RES_hhdet_in!T88-RES_hhdet_in_new!T88</f>
        <v>1211</v>
      </c>
      <c r="U88" s="52">
        <f>RES_hhdet_in!U88-RES_hhdet_in_new!U88</f>
        <v>1119</v>
      </c>
      <c r="V88" s="52">
        <f>RES_hhdet_in!V88-RES_hhdet_in_new!V88</f>
        <v>1054</v>
      </c>
      <c r="W88" s="52">
        <f>RES_hhdet_in!W88-RES_hhdet_in_new!W88</f>
        <v>1739</v>
      </c>
      <c r="X88" s="52">
        <f>RES_hhdet_in!X88-RES_hhdet_in_new!X88</f>
        <v>2935</v>
      </c>
      <c r="Y88" s="52">
        <f>RES_hhdet_in!Y88-RES_hhdet_in_new!Y88</f>
        <v>2573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1</v>
      </c>
      <c r="I89" s="52">
        <f>RES_hhdet_in!I89-RES_hhdet_in_new!I89</f>
        <v>4</v>
      </c>
      <c r="J89" s="52">
        <f>RES_hhdet_in!J89-RES_hhdet_in_new!J89</f>
        <v>3</v>
      </c>
      <c r="K89" s="52">
        <f>RES_hhdet_in!K89-RES_hhdet_in_new!K89</f>
        <v>13</v>
      </c>
      <c r="L89" s="52">
        <f>RES_hhdet_in!L89-RES_hhdet_in_new!L89</f>
        <v>10</v>
      </c>
      <c r="M89" s="52">
        <f>RES_hhdet_in!M89-RES_hhdet_in_new!M89</f>
        <v>9</v>
      </c>
      <c r="N89" s="52">
        <f>RES_hhdet_in!N89-RES_hhdet_in_new!N89</f>
        <v>24</v>
      </c>
      <c r="O89" s="52">
        <f>RES_hhdet_in!O89-RES_hhdet_in_new!O89</f>
        <v>6</v>
      </c>
      <c r="P89" s="52">
        <f>RES_hhdet_in!P89-RES_hhdet_in_new!P89</f>
        <v>8</v>
      </c>
      <c r="Q89" s="52">
        <f>RES_hhdet_in!Q89-RES_hhdet_in_new!Q89</f>
        <v>25</v>
      </c>
      <c r="R89" s="52">
        <f>RES_hhdet_in!R89-RES_hhdet_in_new!R89</f>
        <v>2</v>
      </c>
      <c r="S89" s="52">
        <f>RES_hhdet_in!S89-RES_hhdet_in_new!S89</f>
        <v>0</v>
      </c>
      <c r="T89" s="52">
        <f>RES_hhdet_in!T89-RES_hhdet_in_new!T89</f>
        <v>0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7</v>
      </c>
      <c r="X89" s="52">
        <f>RES_hhdet_in!X89-RES_hhdet_in_new!X89</f>
        <v>21</v>
      </c>
      <c r="Y89" s="52">
        <f>RES_hhdet_in!Y89-RES_hhdet_in_new!Y89</f>
        <v>20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11</v>
      </c>
      <c r="D92" s="52">
        <f>RES_hhdet_in!D92-RES_hhdet_in_new!D92</f>
        <v>13</v>
      </c>
      <c r="E92" s="52">
        <f>RES_hhdet_in!E92-RES_hhdet_in_new!E92</f>
        <v>12</v>
      </c>
      <c r="F92" s="52">
        <f>RES_hhdet_in!F92-RES_hhdet_in_new!F92</f>
        <v>13</v>
      </c>
      <c r="G92" s="52">
        <f>RES_hhdet_in!G92-RES_hhdet_in_new!G92</f>
        <v>17</v>
      </c>
      <c r="H92" s="52">
        <f>RES_hhdet_in!H92-RES_hhdet_in_new!H92</f>
        <v>21</v>
      </c>
      <c r="I92" s="52">
        <f>RES_hhdet_in!I92-RES_hhdet_in_new!I92</f>
        <v>21</v>
      </c>
      <c r="J92" s="52">
        <f>RES_hhdet_in!J92-RES_hhdet_in_new!J92</f>
        <v>12</v>
      </c>
      <c r="K92" s="52">
        <f>RES_hhdet_in!K92-RES_hhdet_in_new!K92</f>
        <v>17</v>
      </c>
      <c r="L92" s="52">
        <f>RES_hhdet_in!L92-RES_hhdet_in_new!L92</f>
        <v>21</v>
      </c>
      <c r="M92" s="52">
        <f>RES_hhdet_in!M92-RES_hhdet_in_new!M92</f>
        <v>23</v>
      </c>
      <c r="N92" s="52">
        <f>RES_hhdet_in!N92-RES_hhdet_in_new!N92</f>
        <v>49</v>
      </c>
      <c r="O92" s="52">
        <f>RES_hhdet_in!O92-RES_hhdet_in_new!O92</f>
        <v>65</v>
      </c>
      <c r="P92" s="52">
        <f>RES_hhdet_in!P92-RES_hhdet_in_new!P92</f>
        <v>47</v>
      </c>
      <c r="Q92" s="52">
        <f>RES_hhdet_in!Q92-RES_hhdet_in_new!Q92</f>
        <v>63</v>
      </c>
      <c r="R92" s="52">
        <f>RES_hhdet_in!R92-RES_hhdet_in_new!R92</f>
        <v>54</v>
      </c>
      <c r="S92" s="52">
        <f>RES_hhdet_in!S92-RES_hhdet_in_new!S92</f>
        <v>29</v>
      </c>
      <c r="T92" s="52">
        <f>RES_hhdet_in!T92-RES_hhdet_in_new!T92</f>
        <v>27</v>
      </c>
      <c r="U92" s="52">
        <f>RES_hhdet_in!U92-RES_hhdet_in_new!U92</f>
        <v>23</v>
      </c>
      <c r="V92" s="52">
        <f>RES_hhdet_in!V92-RES_hhdet_in_new!V92</f>
        <v>10</v>
      </c>
      <c r="W92" s="52">
        <f>RES_hhdet_in!W92-RES_hhdet_in_new!W92</f>
        <v>59</v>
      </c>
      <c r="X92" s="52">
        <f>RES_hhdet_in!X92-RES_hhdet_in_new!X92</f>
        <v>0</v>
      </c>
      <c r="Y92" s="52">
        <f>RES_hhdet_in!Y92-RES_hhdet_in_new!Y92</f>
        <v>0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0</v>
      </c>
      <c r="F93" s="52">
        <f>RES_hhdet_in!F93-RES_hhdet_in_new!F93</f>
        <v>0</v>
      </c>
      <c r="G93" s="52">
        <f>RES_hhdet_in!G93-RES_hhdet_in_new!G93</f>
        <v>0</v>
      </c>
      <c r="H93" s="52">
        <f>RES_hhdet_in!H93-RES_hhdet_in_new!H93</f>
        <v>0</v>
      </c>
      <c r="I93" s="52">
        <f>RES_hhdet_in!I93-RES_hhdet_in_new!I93</f>
        <v>0</v>
      </c>
      <c r="J93" s="52">
        <f>RES_hhdet_in!J93-RES_hhdet_in_new!J93</f>
        <v>0</v>
      </c>
      <c r="K93" s="52">
        <f>RES_hhdet_in!K93-RES_hhdet_in_new!K93</f>
        <v>0</v>
      </c>
      <c r="L93" s="52">
        <f>RES_hhdet_in!L93-RES_hhdet_in_new!L93</f>
        <v>0</v>
      </c>
      <c r="M93" s="52">
        <f>RES_hhdet_in!M93-RES_hhdet_in_new!M93</f>
        <v>0</v>
      </c>
      <c r="N93" s="52">
        <f>RES_hhdet_in!N93-RES_hhdet_in_new!N93</f>
        <v>0</v>
      </c>
      <c r="O93" s="52">
        <f>RES_hhdet_in!O93-RES_hhdet_in_new!O93</f>
        <v>1</v>
      </c>
      <c r="P93" s="52">
        <f>RES_hhdet_in!P93-RES_hhdet_in_new!P93</f>
        <v>0</v>
      </c>
      <c r="Q93" s="52">
        <f>RES_hhdet_in!Q93-RES_hhdet_in_new!Q93</f>
        <v>0</v>
      </c>
      <c r="R93" s="52">
        <f>RES_hhdet_in!R93-RES_hhdet_in_new!R93</f>
        <v>0</v>
      </c>
      <c r="S93" s="52">
        <f>RES_hhdet_in!S93-RES_hhdet_in_new!S93</f>
        <v>0</v>
      </c>
      <c r="T93" s="52">
        <f>RES_hhdet_in!T93-RES_hhdet_in_new!T93</f>
        <v>0</v>
      </c>
      <c r="U93" s="52">
        <f>RES_hhdet_in!U93-RES_hhdet_in_new!U93</f>
        <v>0</v>
      </c>
      <c r="V93" s="52">
        <f>RES_hhdet_in!V93-RES_hhdet_in_new!V93</f>
        <v>0</v>
      </c>
      <c r="W93" s="52">
        <f>RES_hhdet_in!W93-RES_hhdet_in_new!W93</f>
        <v>0</v>
      </c>
      <c r="X93" s="52">
        <f>RES_hhdet_in!X93-RES_hhdet_in_new!X93</f>
        <v>0</v>
      </c>
      <c r="Y93" s="52">
        <f>RES_hhdet_in!Y93-RES_hhdet_in_new!Y93</f>
        <v>0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140</v>
      </c>
      <c r="D96" s="52">
        <f>RES_hhdet_in!D96-RES_hhdet_in_new!D96</f>
        <v>143</v>
      </c>
      <c r="E96" s="52">
        <f>RES_hhdet_in!E96-RES_hhdet_in_new!E96</f>
        <v>134</v>
      </c>
      <c r="F96" s="52">
        <f>RES_hhdet_in!F96-RES_hhdet_in_new!F96</f>
        <v>172</v>
      </c>
      <c r="G96" s="52">
        <f>RES_hhdet_in!G96-RES_hhdet_in_new!G96</f>
        <v>210</v>
      </c>
      <c r="H96" s="52">
        <f>RES_hhdet_in!H96-RES_hhdet_in_new!H96</f>
        <v>290</v>
      </c>
      <c r="I96" s="52">
        <f>RES_hhdet_in!I96-RES_hhdet_in_new!I96</f>
        <v>182</v>
      </c>
      <c r="J96" s="52">
        <f>RES_hhdet_in!J96-RES_hhdet_in_new!J96</f>
        <v>4</v>
      </c>
      <c r="K96" s="52">
        <f>RES_hhdet_in!K96-RES_hhdet_in_new!K96</f>
        <v>36</v>
      </c>
      <c r="L96" s="52">
        <f>RES_hhdet_in!L96-RES_hhdet_in_new!L96</f>
        <v>4</v>
      </c>
      <c r="M96" s="52">
        <f>RES_hhdet_in!M96-RES_hhdet_in_new!M96</f>
        <v>190</v>
      </c>
      <c r="N96" s="52">
        <f>RES_hhdet_in!N96-RES_hhdet_in_new!N96</f>
        <v>511</v>
      </c>
      <c r="O96" s="52">
        <f>RES_hhdet_in!O96-RES_hhdet_in_new!O96</f>
        <v>270</v>
      </c>
      <c r="P96" s="52">
        <f>RES_hhdet_in!P96-RES_hhdet_in_new!P96</f>
        <v>126</v>
      </c>
      <c r="Q96" s="52">
        <f>RES_hhdet_in!Q96-RES_hhdet_in_new!Q96</f>
        <v>10</v>
      </c>
      <c r="R96" s="52">
        <f>RES_hhdet_in!R96-RES_hhdet_in_new!R96</f>
        <v>27</v>
      </c>
      <c r="S96" s="52">
        <f>RES_hhdet_in!S96-RES_hhdet_in_new!S96</f>
        <v>41</v>
      </c>
      <c r="T96" s="52">
        <f>RES_hhdet_in!T96-RES_hhdet_in_new!T96</f>
        <v>62</v>
      </c>
      <c r="U96" s="52">
        <f>RES_hhdet_in!U96-RES_hhdet_in_new!U96</f>
        <v>153</v>
      </c>
      <c r="V96" s="52">
        <f>RES_hhdet_in!V96-RES_hhdet_in_new!V96</f>
        <v>59</v>
      </c>
      <c r="W96" s="52">
        <f>RES_hhdet_in!W96-RES_hhdet_in_new!W96</f>
        <v>198</v>
      </c>
      <c r="X96" s="52">
        <f>RES_hhdet_in!X96-RES_hhdet_in_new!X96</f>
        <v>0</v>
      </c>
      <c r="Y96" s="52">
        <f>RES_hhdet_in!Y96-RES_hhdet_in_new!Y96</f>
        <v>0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2</v>
      </c>
      <c r="D97" s="52">
        <f>RES_hhdet_in!D97-RES_hhdet_in_new!D97</f>
        <v>5</v>
      </c>
      <c r="E97" s="52">
        <f>RES_hhdet_in!E97-RES_hhdet_in_new!E97</f>
        <v>5</v>
      </c>
      <c r="F97" s="52">
        <f>RES_hhdet_in!F97-RES_hhdet_in_new!F97</f>
        <v>7</v>
      </c>
      <c r="G97" s="52">
        <f>RES_hhdet_in!G97-RES_hhdet_in_new!G97</f>
        <v>19</v>
      </c>
      <c r="H97" s="52">
        <f>RES_hhdet_in!H97-RES_hhdet_in_new!H97</f>
        <v>22</v>
      </c>
      <c r="I97" s="52">
        <f>RES_hhdet_in!I97-RES_hhdet_in_new!I97</f>
        <v>142</v>
      </c>
      <c r="J97" s="52">
        <f>RES_hhdet_in!J97-RES_hhdet_in_new!J97</f>
        <v>197</v>
      </c>
      <c r="K97" s="52">
        <f>RES_hhdet_in!K97-RES_hhdet_in_new!K97</f>
        <v>261</v>
      </c>
      <c r="L97" s="52">
        <f>RES_hhdet_in!L97-RES_hhdet_in_new!L97</f>
        <v>263</v>
      </c>
      <c r="M97" s="52">
        <f>RES_hhdet_in!M97-RES_hhdet_in_new!M97</f>
        <v>164</v>
      </c>
      <c r="N97" s="52">
        <f>RES_hhdet_in!N97-RES_hhdet_in_new!N97</f>
        <v>282</v>
      </c>
      <c r="O97" s="52">
        <f>RES_hhdet_in!O97-RES_hhdet_in_new!O97</f>
        <v>533</v>
      </c>
      <c r="P97" s="52">
        <f>RES_hhdet_in!P97-RES_hhdet_in_new!P97</f>
        <v>426</v>
      </c>
      <c r="Q97" s="52">
        <f>RES_hhdet_in!Q97-RES_hhdet_in_new!Q97</f>
        <v>515</v>
      </c>
      <c r="R97" s="52">
        <f>RES_hhdet_in!R97-RES_hhdet_in_new!R97</f>
        <v>318</v>
      </c>
      <c r="S97" s="52">
        <f>RES_hhdet_in!S97-RES_hhdet_in_new!S97</f>
        <v>195</v>
      </c>
      <c r="T97" s="52">
        <f>RES_hhdet_in!T97-RES_hhdet_in_new!T97</f>
        <v>183</v>
      </c>
      <c r="U97" s="52">
        <f>RES_hhdet_in!U97-RES_hhdet_in_new!U97</f>
        <v>188</v>
      </c>
      <c r="V97" s="52">
        <f>RES_hhdet_in!V97-RES_hhdet_in_new!V97</f>
        <v>105</v>
      </c>
      <c r="W97" s="52">
        <f>RES_hhdet_in!W97-RES_hhdet_in_new!W97</f>
        <v>453</v>
      </c>
      <c r="X97" s="52">
        <f>RES_hhdet_in!X97-RES_hhdet_in_new!X97</f>
        <v>0</v>
      </c>
      <c r="Y97" s="52">
        <f>RES_hhdet_in!Y97-RES_hhdet_in_new!Y97</f>
        <v>4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11</v>
      </c>
      <c r="D102" s="52">
        <v>12</v>
      </c>
      <c r="E102" s="52">
        <v>12</v>
      </c>
      <c r="F102" s="52">
        <v>16</v>
      </c>
      <c r="G102" s="52">
        <v>19</v>
      </c>
      <c r="H102" s="52">
        <v>26</v>
      </c>
      <c r="I102" s="52">
        <v>18</v>
      </c>
      <c r="J102" s="52">
        <v>11</v>
      </c>
      <c r="K102" s="52">
        <v>18</v>
      </c>
      <c r="L102" s="52">
        <v>28</v>
      </c>
      <c r="M102" s="52">
        <v>46</v>
      </c>
      <c r="N102" s="52">
        <v>59</v>
      </c>
      <c r="O102" s="52">
        <v>60</v>
      </c>
      <c r="P102" s="52">
        <v>47</v>
      </c>
      <c r="Q102" s="52">
        <v>60</v>
      </c>
      <c r="R102" s="52">
        <v>59</v>
      </c>
      <c r="S102" s="52">
        <v>37</v>
      </c>
      <c r="T102" s="52">
        <v>27</v>
      </c>
      <c r="U102" s="52">
        <v>26</v>
      </c>
      <c r="V102" s="52">
        <v>39</v>
      </c>
      <c r="W102" s="52">
        <v>70</v>
      </c>
      <c r="X102" s="52">
        <v>70</v>
      </c>
      <c r="Y102" s="52">
        <v>77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878</v>
      </c>
      <c r="D103" s="36">
        <v>875</v>
      </c>
      <c r="E103" s="36">
        <v>854</v>
      </c>
      <c r="F103" s="36">
        <v>1051</v>
      </c>
      <c r="G103" s="36">
        <v>1420</v>
      </c>
      <c r="H103" s="36">
        <v>1834</v>
      </c>
      <c r="I103" s="36">
        <v>1624</v>
      </c>
      <c r="J103" s="36">
        <v>1149</v>
      </c>
      <c r="K103" s="36">
        <v>1785</v>
      </c>
      <c r="L103" s="36">
        <v>1765</v>
      </c>
      <c r="M103" s="36">
        <v>2551</v>
      </c>
      <c r="N103" s="36">
        <v>3533</v>
      </c>
      <c r="O103" s="36">
        <v>3877</v>
      </c>
      <c r="P103" s="36">
        <v>3170</v>
      </c>
      <c r="Q103" s="36">
        <v>3472</v>
      </c>
      <c r="R103" s="36">
        <v>2538</v>
      </c>
      <c r="S103" s="36">
        <v>1912</v>
      </c>
      <c r="T103" s="36">
        <v>1890</v>
      </c>
      <c r="U103" s="36">
        <v>2218</v>
      </c>
      <c r="V103" s="36">
        <v>3210</v>
      </c>
      <c r="W103" s="36">
        <v>3896</v>
      </c>
      <c r="X103" s="36">
        <v>3791</v>
      </c>
      <c r="Y103" s="36">
        <v>3177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X131" s="52">
        <f>RES_hhdet_in!X131-RES_hhdet_in_new!X131</f>
        <v>0</v>
      </c>
      <c r="Y131" s="52">
        <f>RES_hhdet_in!Y131-RES_hhdet_in_new!Y131</f>
        <v>0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X132" s="52">
        <f>RES_hhdet_in!X132-RES_hhdet_in_new!X132</f>
        <v>0</v>
      </c>
      <c r="Y132" s="52">
        <f>RES_hhdet_in!Y132-RES_hhdet_in_new!Y132</f>
        <v>0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0</v>
      </c>
      <c r="D135" s="52">
        <f>RES_hhdet_in!D135-RES_hhdet_in_new!D135</f>
        <v>0</v>
      </c>
      <c r="E135" s="52">
        <f>RES_hhdet_in!E135-RES_hhdet_in_new!E135</f>
        <v>0</v>
      </c>
      <c r="F135" s="52">
        <f>RES_hhdet_in!F135-RES_hhdet_in_new!F135</f>
        <v>0</v>
      </c>
      <c r="G135" s="52">
        <f>RES_hhdet_in!G135-RES_hhdet_in_new!G135</f>
        <v>0</v>
      </c>
      <c r="H135" s="52">
        <f>RES_hhdet_in!H135-RES_hhdet_in_new!H135</f>
        <v>0</v>
      </c>
      <c r="I135" s="52">
        <f>RES_hhdet_in!I135-RES_hhdet_in_new!I135</f>
        <v>0</v>
      </c>
      <c r="J135" s="52">
        <f>RES_hhdet_in!J135-RES_hhdet_in_new!J135</f>
        <v>0</v>
      </c>
      <c r="K135" s="52">
        <f>RES_hhdet_in!K135-RES_hhdet_in_new!K135</f>
        <v>0</v>
      </c>
      <c r="L135" s="52">
        <f>RES_hhdet_in!L135-RES_hhdet_in_new!L135</f>
        <v>0</v>
      </c>
      <c r="M135" s="52">
        <f>RES_hhdet_in!M135-RES_hhdet_in_new!M135</f>
        <v>0</v>
      </c>
      <c r="N135" s="52">
        <f>RES_hhdet_in!N135-RES_hhdet_in_new!N135</f>
        <v>0</v>
      </c>
      <c r="O135" s="52">
        <f>RES_hhdet_in!O135-RES_hhdet_in_new!O135</f>
        <v>0</v>
      </c>
      <c r="P135" s="52">
        <f>RES_hhdet_in!P135-RES_hhdet_in_new!P135</f>
        <v>0</v>
      </c>
      <c r="Q135" s="52">
        <f>RES_hhdet_in!Q135-RES_hhdet_in_new!Q135</f>
        <v>0</v>
      </c>
      <c r="R135" s="52">
        <f>RES_hhdet_in!R135-RES_hhdet_in_new!R135</f>
        <v>0</v>
      </c>
      <c r="S135" s="52">
        <f>RES_hhdet_in!S135-RES_hhdet_in_new!S135</f>
        <v>0</v>
      </c>
      <c r="T135" s="52">
        <f>RES_hhdet_in!T135-RES_hhdet_in_new!T135</f>
        <v>0</v>
      </c>
      <c r="U135" s="52">
        <f>RES_hhdet_in!U135-RES_hhdet_in_new!U135</f>
        <v>0</v>
      </c>
      <c r="V135" s="52">
        <f>RES_hhdet_in!V135-RES_hhdet_in_new!V135</f>
        <v>0</v>
      </c>
      <c r="W135" s="52">
        <f>RES_hhdet_in!W135-RES_hhdet_in_new!W135</f>
        <v>0</v>
      </c>
      <c r="X135" s="52">
        <f>RES_hhdet_in!X135-RES_hhdet_in_new!X135</f>
        <v>0</v>
      </c>
      <c r="Y135" s="52">
        <f>RES_hhdet_in!Y135-RES_hhdet_in_new!Y135</f>
        <v>0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0</v>
      </c>
      <c r="D136" s="52">
        <f>RES_hhdet_in!D136-RES_hhdet_in_new!D136</f>
        <v>0</v>
      </c>
      <c r="E136" s="52">
        <f>RES_hhdet_in!E136-RES_hhdet_in_new!E136</f>
        <v>0</v>
      </c>
      <c r="F136" s="52">
        <f>RES_hhdet_in!F136-RES_hhdet_in_new!F136</f>
        <v>0</v>
      </c>
      <c r="G136" s="52">
        <f>RES_hhdet_in!G136-RES_hhdet_in_new!G136</f>
        <v>0</v>
      </c>
      <c r="H136" s="52">
        <f>RES_hhdet_in!H136-RES_hhdet_in_new!H136</f>
        <v>0</v>
      </c>
      <c r="I136" s="52">
        <f>RES_hhdet_in!I136-RES_hhdet_in_new!I136</f>
        <v>0</v>
      </c>
      <c r="J136" s="52">
        <f>RES_hhdet_in!J136-RES_hhdet_in_new!J136</f>
        <v>0</v>
      </c>
      <c r="K136" s="52">
        <f>RES_hhdet_in!K136-RES_hhdet_in_new!K136</f>
        <v>0</v>
      </c>
      <c r="L136" s="52">
        <f>RES_hhdet_in!L136-RES_hhdet_in_new!L136</f>
        <v>0</v>
      </c>
      <c r="M136" s="52">
        <f>RES_hhdet_in!M136-RES_hhdet_in_new!M136</f>
        <v>0</v>
      </c>
      <c r="N136" s="52">
        <f>RES_hhdet_in!N136-RES_hhdet_in_new!N136</f>
        <v>0</v>
      </c>
      <c r="O136" s="52">
        <f>RES_hhdet_in!O136-RES_hhdet_in_new!O136</f>
        <v>0</v>
      </c>
      <c r="P136" s="52">
        <f>RES_hhdet_in!P136-RES_hhdet_in_new!P136</f>
        <v>0</v>
      </c>
      <c r="Q136" s="52">
        <f>RES_hhdet_in!Q136-RES_hhdet_in_new!Q136</f>
        <v>0</v>
      </c>
      <c r="R136" s="52">
        <f>RES_hhdet_in!R136-RES_hhdet_in_new!R136</f>
        <v>0</v>
      </c>
      <c r="S136" s="52">
        <f>RES_hhdet_in!S136-RES_hhdet_in_new!S136</f>
        <v>0</v>
      </c>
      <c r="T136" s="52">
        <f>RES_hhdet_in!T136-RES_hhdet_in_new!T136</f>
        <v>0</v>
      </c>
      <c r="U136" s="52">
        <f>RES_hhdet_in!U136-RES_hhdet_in_new!U136</f>
        <v>0</v>
      </c>
      <c r="V136" s="52">
        <f>RES_hhdet_in!V136-RES_hhdet_in_new!V136</f>
        <v>0</v>
      </c>
      <c r="W136" s="52">
        <f>RES_hhdet_in!W136-RES_hhdet_in_new!W136</f>
        <v>0</v>
      </c>
      <c r="X136" s="52">
        <f>RES_hhdet_in!X136-RES_hhdet_in_new!X136</f>
        <v>0</v>
      </c>
      <c r="Y136" s="52">
        <f>RES_hhdet_in!Y136-RES_hhdet_in_new!Y136</f>
        <v>0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127</v>
      </c>
      <c r="D145" s="52">
        <v>483</v>
      </c>
      <c r="E145" s="52">
        <v>796</v>
      </c>
      <c r="F145" s="52">
        <v>1185</v>
      </c>
      <c r="G145" s="52">
        <v>1337</v>
      </c>
      <c r="H145" s="52">
        <v>1725</v>
      </c>
      <c r="I145" s="52">
        <v>1642</v>
      </c>
      <c r="J145" s="52">
        <v>1296</v>
      </c>
      <c r="K145" s="52">
        <v>1254</v>
      </c>
      <c r="L145" s="52">
        <v>1380</v>
      </c>
      <c r="M145" s="52">
        <v>2392</v>
      </c>
      <c r="N145" s="52">
        <v>2570</v>
      </c>
      <c r="O145" s="52">
        <v>2883</v>
      </c>
      <c r="P145" s="52">
        <v>2327</v>
      </c>
      <c r="Q145" s="52">
        <v>2728</v>
      </c>
      <c r="R145" s="52">
        <v>3281</v>
      </c>
      <c r="S145" s="52">
        <v>4144</v>
      </c>
      <c r="T145" s="52">
        <v>3622</v>
      </c>
      <c r="U145" s="52">
        <v>5442</v>
      </c>
      <c r="V145" s="52">
        <v>8168</v>
      </c>
      <c r="W145" s="52">
        <v>15710</v>
      </c>
      <c r="X145" s="52">
        <v>22151</v>
      </c>
      <c r="Y145" s="52">
        <v>15969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7</v>
      </c>
      <c r="D147" s="52">
        <v>15</v>
      </c>
      <c r="E147" s="52">
        <v>23</v>
      </c>
      <c r="F147" s="52">
        <v>56</v>
      </c>
      <c r="G147" s="52">
        <v>100</v>
      </c>
      <c r="H147" s="52">
        <v>164</v>
      </c>
      <c r="I147" s="52">
        <v>227</v>
      </c>
      <c r="J147" s="52">
        <v>283</v>
      </c>
      <c r="K147" s="52">
        <v>319</v>
      </c>
      <c r="L147" s="52">
        <v>299</v>
      </c>
      <c r="M147" s="52">
        <v>257</v>
      </c>
      <c r="N147" s="52">
        <v>265</v>
      </c>
      <c r="O147" s="52">
        <v>345</v>
      </c>
      <c r="P147" s="52">
        <v>388</v>
      </c>
      <c r="Q147" s="52">
        <v>607</v>
      </c>
      <c r="R147" s="52">
        <v>755</v>
      </c>
      <c r="S147" s="52">
        <v>713</v>
      </c>
      <c r="T147" s="52">
        <v>699</v>
      </c>
      <c r="U147" s="52">
        <v>656</v>
      </c>
      <c r="V147" s="52">
        <v>938</v>
      </c>
      <c r="W147" s="52">
        <v>1277</v>
      </c>
      <c r="X147" s="52">
        <v>2863</v>
      </c>
      <c r="Y147" s="52">
        <v>4559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14</v>
      </c>
      <c r="D149" s="52">
        <f>RES_hhdet_in!D149-RES_hhdet_in_new!D149</f>
        <v>45</v>
      </c>
      <c r="E149" s="52">
        <f>RES_hhdet_in!E149-RES_hhdet_in_new!E149</f>
        <v>67</v>
      </c>
      <c r="F149" s="52">
        <f>RES_hhdet_in!F149-RES_hhdet_in_new!F149</f>
        <v>85</v>
      </c>
      <c r="G149" s="52">
        <f>RES_hhdet_in!G149-RES_hhdet_in_new!G149</f>
        <v>104</v>
      </c>
      <c r="H149" s="52">
        <f>RES_hhdet_in!H149-RES_hhdet_in_new!H149</f>
        <v>124</v>
      </c>
      <c r="I149" s="52">
        <f>RES_hhdet_in!I149-RES_hhdet_in_new!I149</f>
        <v>126</v>
      </c>
      <c r="J149" s="52">
        <f>RES_hhdet_in!J149-RES_hhdet_in_new!J149</f>
        <v>110</v>
      </c>
      <c r="K149" s="52">
        <f>RES_hhdet_in!K149-RES_hhdet_in_new!K149</f>
        <v>131</v>
      </c>
      <c r="L149" s="52">
        <f>RES_hhdet_in!L149-RES_hhdet_in_new!L149</f>
        <v>230</v>
      </c>
      <c r="M149" s="52">
        <f>RES_hhdet_in!M149-RES_hhdet_in_new!M149</f>
        <v>294</v>
      </c>
      <c r="N149" s="52">
        <f>RES_hhdet_in!N149-RES_hhdet_in_new!N149</f>
        <v>298</v>
      </c>
      <c r="O149" s="52">
        <f>RES_hhdet_in!O149-RES_hhdet_in_new!O149</f>
        <v>419</v>
      </c>
      <c r="P149" s="52">
        <f>RES_hhdet_in!P149-RES_hhdet_in_new!P149</f>
        <v>411</v>
      </c>
      <c r="Q149" s="52">
        <f>RES_hhdet_in!Q149-RES_hhdet_in_new!Q149</f>
        <v>600</v>
      </c>
      <c r="R149" s="52">
        <f>RES_hhdet_in!R149-RES_hhdet_in_new!R149</f>
        <v>868</v>
      </c>
      <c r="S149" s="52">
        <f>RES_hhdet_in!S149-RES_hhdet_in_new!S149</f>
        <v>856</v>
      </c>
      <c r="T149" s="52">
        <f>RES_hhdet_in!T149-RES_hhdet_in_new!T149</f>
        <v>747</v>
      </c>
      <c r="U149" s="52">
        <f>RES_hhdet_in!U149-RES_hhdet_in_new!U149</f>
        <v>712</v>
      </c>
      <c r="V149" s="52">
        <f>RES_hhdet_in!V149-RES_hhdet_in_new!V149</f>
        <v>1011</v>
      </c>
      <c r="W149" s="52">
        <f>RES_hhdet_in!W149-RES_hhdet_in_new!W149</f>
        <v>1729</v>
      </c>
      <c r="X149" s="52">
        <f>RES_hhdet_in!X149-RES_hhdet_in_new!X149</f>
        <v>2998</v>
      </c>
      <c r="Y149" s="52">
        <f>RES_hhdet_in!Y149-RES_hhdet_in_new!Y149</f>
        <v>3062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1</v>
      </c>
      <c r="K150" s="52">
        <f>RES_hhdet_in!K150-RES_hhdet_in_new!K150</f>
        <v>1</v>
      </c>
      <c r="L150" s="52">
        <f>RES_hhdet_in!L150-RES_hhdet_in_new!L150</f>
        <v>1</v>
      </c>
      <c r="M150" s="52">
        <f>RES_hhdet_in!M150-RES_hhdet_in_new!M150</f>
        <v>1</v>
      </c>
      <c r="N150" s="52">
        <f>RES_hhdet_in!N150-RES_hhdet_in_new!N150</f>
        <v>0</v>
      </c>
      <c r="O150" s="52">
        <f>RES_hhdet_in!O150-RES_hhdet_in_new!O150</f>
        <v>2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12</v>
      </c>
      <c r="S150" s="52">
        <f>RES_hhdet_in!S150-RES_hhdet_in_new!S150</f>
        <v>2</v>
      </c>
      <c r="T150" s="52">
        <f>RES_hhdet_in!T150-RES_hhdet_in_new!T150</f>
        <v>2</v>
      </c>
      <c r="U150" s="52">
        <f>RES_hhdet_in!U150-RES_hhdet_in_new!U150</f>
        <v>1</v>
      </c>
      <c r="V150" s="52">
        <f>RES_hhdet_in!V150-RES_hhdet_in_new!V150</f>
        <v>7</v>
      </c>
      <c r="W150" s="52">
        <f>RES_hhdet_in!W150-RES_hhdet_in_new!W150</f>
        <v>2</v>
      </c>
      <c r="X150" s="52">
        <f>RES_hhdet_in!X150-RES_hhdet_in_new!X150</f>
        <v>27</v>
      </c>
      <c r="Y150" s="52">
        <f>RES_hhdet_in!Y150-RES_hhdet_in_new!Y150</f>
        <v>29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181</v>
      </c>
      <c r="D153" s="52">
        <f>RES_hhdet_in!D153-RES_hhdet_in_new!D153</f>
        <v>489</v>
      </c>
      <c r="E153" s="52">
        <f>RES_hhdet_in!E153-RES_hhdet_in_new!E153</f>
        <v>778</v>
      </c>
      <c r="F153" s="52">
        <f>RES_hhdet_in!F153-RES_hhdet_in_new!F153</f>
        <v>1147</v>
      </c>
      <c r="G153" s="52">
        <f>RES_hhdet_in!G153-RES_hhdet_in_new!G153</f>
        <v>1258</v>
      </c>
      <c r="H153" s="52">
        <f>RES_hhdet_in!H153-RES_hhdet_in_new!H153</f>
        <v>1711</v>
      </c>
      <c r="I153" s="52">
        <f>RES_hhdet_in!I153-RES_hhdet_in_new!I153</f>
        <v>1045</v>
      </c>
      <c r="J153" s="52">
        <f>RES_hhdet_in!J153-RES_hhdet_in_new!J153</f>
        <v>33</v>
      </c>
      <c r="K153" s="52">
        <f>RES_hhdet_in!K153-RES_hhdet_in_new!K153</f>
        <v>268</v>
      </c>
      <c r="L153" s="52">
        <f>RES_hhdet_in!L153-RES_hhdet_in_new!L153</f>
        <v>56</v>
      </c>
      <c r="M153" s="52">
        <f>RES_hhdet_in!M153-RES_hhdet_in_new!M153</f>
        <v>2211</v>
      </c>
      <c r="N153" s="52">
        <f>RES_hhdet_in!N153-RES_hhdet_in_new!N153</f>
        <v>3039</v>
      </c>
      <c r="O153" s="52">
        <f>RES_hhdet_in!O153-RES_hhdet_in_new!O153</f>
        <v>1737</v>
      </c>
      <c r="P153" s="52">
        <f>RES_hhdet_in!P153-RES_hhdet_in_new!P153</f>
        <v>1081</v>
      </c>
      <c r="Q153" s="52">
        <f>RES_hhdet_in!Q153-RES_hhdet_in_new!Q153</f>
        <v>95</v>
      </c>
      <c r="R153" s="52">
        <f>RES_hhdet_in!R153-RES_hhdet_in_new!R153</f>
        <v>432</v>
      </c>
      <c r="S153" s="52">
        <f>RES_hhdet_in!S153-RES_hhdet_in_new!S153</f>
        <v>1286</v>
      </c>
      <c r="T153" s="52">
        <f>RES_hhdet_in!T153-RES_hhdet_in_new!T153</f>
        <v>1601</v>
      </c>
      <c r="U153" s="52">
        <f>RES_hhdet_in!U153-RES_hhdet_in_new!U153</f>
        <v>4112</v>
      </c>
      <c r="V153" s="52">
        <f>RES_hhdet_in!V153-RES_hhdet_in_new!V153</f>
        <v>4884</v>
      </c>
      <c r="W153" s="52">
        <f>RES_hhdet_in!W153-RES_hhdet_in_new!W153</f>
        <v>5817</v>
      </c>
      <c r="X153" s="52">
        <f>RES_hhdet_in!X153-RES_hhdet_in_new!X153</f>
        <v>5724</v>
      </c>
      <c r="Y153" s="52">
        <f>RES_hhdet_in!Y153-RES_hhdet_in_new!Y153</f>
        <v>7374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2</v>
      </c>
      <c r="D154" s="52">
        <f>RES_hhdet_in!D154-RES_hhdet_in_new!D154</f>
        <v>18</v>
      </c>
      <c r="E154" s="52">
        <f>RES_hhdet_in!E154-RES_hhdet_in_new!E154</f>
        <v>29</v>
      </c>
      <c r="F154" s="52">
        <f>RES_hhdet_in!F154-RES_hhdet_in_new!F154</f>
        <v>45</v>
      </c>
      <c r="G154" s="52">
        <f>RES_hhdet_in!G154-RES_hhdet_in_new!G154</f>
        <v>119</v>
      </c>
      <c r="H154" s="52">
        <f>RES_hhdet_in!H154-RES_hhdet_in_new!H154</f>
        <v>132</v>
      </c>
      <c r="I154" s="52">
        <f>RES_hhdet_in!I154-RES_hhdet_in_new!I154</f>
        <v>813</v>
      </c>
      <c r="J154" s="52">
        <f>RES_hhdet_in!J154-RES_hhdet_in_new!J154</f>
        <v>1766</v>
      </c>
      <c r="K154" s="52">
        <f>RES_hhdet_in!K154-RES_hhdet_in_new!K154</f>
        <v>1898</v>
      </c>
      <c r="L154" s="52">
        <f>RES_hhdet_in!L154-RES_hhdet_in_new!L154</f>
        <v>2677</v>
      </c>
      <c r="M154" s="52">
        <f>RES_hhdet_in!M154-RES_hhdet_in_new!M154</f>
        <v>1930</v>
      </c>
      <c r="N154" s="52">
        <f>RES_hhdet_in!N154-RES_hhdet_in_new!N154</f>
        <v>1669</v>
      </c>
      <c r="O154" s="52">
        <f>RES_hhdet_in!O154-RES_hhdet_in_new!O154</f>
        <v>3446</v>
      </c>
      <c r="P154" s="52">
        <f>RES_hhdet_in!P154-RES_hhdet_in_new!P154</f>
        <v>3680</v>
      </c>
      <c r="Q154" s="52">
        <f>RES_hhdet_in!Q154-RES_hhdet_in_new!Q154</f>
        <v>4902</v>
      </c>
      <c r="R154" s="52">
        <f>RES_hhdet_in!R154-RES_hhdet_in_new!R154</f>
        <v>4743</v>
      </c>
      <c r="S154" s="52">
        <f>RES_hhdet_in!S154-RES_hhdet_in_new!S154</f>
        <v>4955</v>
      </c>
      <c r="T154" s="52">
        <f>RES_hhdet_in!T154-RES_hhdet_in_new!T154</f>
        <v>4571</v>
      </c>
      <c r="U154" s="52">
        <f>RES_hhdet_in!U154-RES_hhdet_in_new!U154</f>
        <v>4544</v>
      </c>
      <c r="V154" s="52">
        <f>RES_hhdet_in!V154-RES_hhdet_in_new!V154</f>
        <v>6643</v>
      </c>
      <c r="W154" s="52">
        <f>RES_hhdet_in!W154-RES_hhdet_in_new!W154</f>
        <v>12975</v>
      </c>
      <c r="X154" s="52">
        <f>RES_hhdet_in!X154-RES_hhdet_in_new!X154</f>
        <v>18812</v>
      </c>
      <c r="Y154" s="52">
        <f>RES_hhdet_in!Y154-RES_hhdet_in_new!Y154</f>
        <v>11571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3</v>
      </c>
      <c r="D158" s="52">
        <v>8</v>
      </c>
      <c r="E158" s="52">
        <v>12</v>
      </c>
      <c r="F158" s="52">
        <v>19</v>
      </c>
      <c r="G158" s="52">
        <v>20</v>
      </c>
      <c r="H158" s="52">
        <v>26</v>
      </c>
      <c r="I158" s="52">
        <v>24</v>
      </c>
      <c r="J158" s="52">
        <v>23</v>
      </c>
      <c r="K158" s="52">
        <v>23</v>
      </c>
      <c r="L158" s="52">
        <v>44</v>
      </c>
      <c r="M158" s="52">
        <v>80</v>
      </c>
      <c r="N158" s="52">
        <v>83</v>
      </c>
      <c r="O158" s="52">
        <v>89</v>
      </c>
      <c r="P158" s="52">
        <v>78</v>
      </c>
      <c r="Q158" s="52">
        <v>93</v>
      </c>
      <c r="R158" s="52">
        <v>139</v>
      </c>
      <c r="S158" s="52">
        <v>142</v>
      </c>
      <c r="T158" s="52">
        <v>109</v>
      </c>
      <c r="U158" s="52">
        <v>128</v>
      </c>
      <c r="V158" s="52">
        <v>179</v>
      </c>
      <c r="W158" s="52">
        <v>395</v>
      </c>
      <c r="X158" s="52">
        <v>533</v>
      </c>
      <c r="Y158" s="52">
        <v>528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194</v>
      </c>
      <c r="D159" s="36">
        <v>545</v>
      </c>
      <c r="E159" s="36">
        <v>861</v>
      </c>
      <c r="F159" s="36">
        <v>1258</v>
      </c>
      <c r="G159" s="36">
        <v>1461</v>
      </c>
      <c r="H159" s="36">
        <v>1947</v>
      </c>
      <c r="I159" s="36">
        <v>1955</v>
      </c>
      <c r="J159" s="36">
        <v>1886</v>
      </c>
      <c r="K159" s="36">
        <v>2284</v>
      </c>
      <c r="L159" s="36">
        <v>2923</v>
      </c>
      <c r="M159" s="36">
        <v>4356</v>
      </c>
      <c r="N159" s="36">
        <v>4935</v>
      </c>
      <c r="O159" s="36">
        <v>5519</v>
      </c>
      <c r="P159" s="36">
        <v>5094</v>
      </c>
      <c r="Q159" s="36">
        <v>5505</v>
      </c>
      <c r="R159" s="36">
        <v>5917</v>
      </c>
      <c r="S159" s="36">
        <v>6955</v>
      </c>
      <c r="T159" s="36">
        <v>6819</v>
      </c>
      <c r="U159" s="36">
        <v>9235</v>
      </c>
      <c r="V159" s="36">
        <v>12374</v>
      </c>
      <c r="W159" s="36">
        <v>20146</v>
      </c>
      <c r="X159" s="36">
        <v>27051</v>
      </c>
      <c r="Y159" s="36">
        <v>21513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4903</v>
      </c>
      <c r="D163" s="52">
        <v>4813</v>
      </c>
      <c r="E163" s="52">
        <v>7883</v>
      </c>
      <c r="F163" s="52">
        <v>10182</v>
      </c>
      <c r="G163" s="52">
        <v>8146</v>
      </c>
      <c r="H163" s="52">
        <v>10624</v>
      </c>
      <c r="I163" s="52">
        <v>4461</v>
      </c>
      <c r="J163" s="52">
        <v>4036</v>
      </c>
      <c r="K163" s="52">
        <v>4542</v>
      </c>
      <c r="L163" s="52">
        <v>5986</v>
      </c>
      <c r="M163" s="52">
        <v>11125</v>
      </c>
      <c r="N163" s="52">
        <v>9352</v>
      </c>
      <c r="O163" s="52">
        <v>6241</v>
      </c>
      <c r="P163" s="52">
        <v>1620</v>
      </c>
      <c r="Q163" s="52">
        <v>3081</v>
      </c>
      <c r="R163" s="52">
        <v>5476</v>
      </c>
      <c r="S163" s="52">
        <v>11113</v>
      </c>
      <c r="T163" s="52">
        <v>12170</v>
      </c>
      <c r="U163" s="52">
        <v>12525</v>
      </c>
      <c r="V163" s="52">
        <v>12761</v>
      </c>
      <c r="W163" s="52">
        <v>11226</v>
      </c>
      <c r="X163" s="52">
        <v>9553</v>
      </c>
      <c r="Y163" s="52">
        <v>5633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329</v>
      </c>
      <c r="D165" s="52">
        <v>511</v>
      </c>
      <c r="E165" s="52">
        <v>371</v>
      </c>
      <c r="F165" s="52">
        <v>569</v>
      </c>
      <c r="G165" s="52">
        <v>916</v>
      </c>
      <c r="H165" s="52">
        <v>1154</v>
      </c>
      <c r="I165" s="52">
        <v>1131</v>
      </c>
      <c r="J165" s="52">
        <v>739</v>
      </c>
      <c r="K165" s="52">
        <v>616</v>
      </c>
      <c r="L165" s="52">
        <v>714</v>
      </c>
      <c r="M165" s="52">
        <v>831</v>
      </c>
      <c r="N165" s="52">
        <v>1100</v>
      </c>
      <c r="O165" s="52">
        <v>1225</v>
      </c>
      <c r="P165" s="52">
        <v>1041</v>
      </c>
      <c r="Q165" s="52">
        <v>812</v>
      </c>
      <c r="R165" s="52">
        <v>817</v>
      </c>
      <c r="S165" s="52">
        <v>1029</v>
      </c>
      <c r="T165" s="52">
        <v>1423</v>
      </c>
      <c r="U165" s="52">
        <v>1731</v>
      </c>
      <c r="V165" s="52">
        <v>2157</v>
      </c>
      <c r="W165" s="52">
        <v>2042</v>
      </c>
      <c r="X165" s="52">
        <v>2733</v>
      </c>
      <c r="Y165" s="52">
        <v>2606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928</v>
      </c>
      <c r="D167" s="52">
        <f>RES_hhdet_in!D167-RES_hhdet_in_new!D167</f>
        <v>1002</v>
      </c>
      <c r="E167" s="52">
        <f>RES_hhdet_in!E167-RES_hhdet_in_new!E167</f>
        <v>1207</v>
      </c>
      <c r="F167" s="52">
        <f>RES_hhdet_in!F167-RES_hhdet_in_new!F167</f>
        <v>1254</v>
      </c>
      <c r="G167" s="52">
        <f>RES_hhdet_in!G167-RES_hhdet_in_new!G167</f>
        <v>1251</v>
      </c>
      <c r="H167" s="52">
        <f>RES_hhdet_in!H167-RES_hhdet_in_new!H167</f>
        <v>1405</v>
      </c>
      <c r="I167" s="52">
        <f>RES_hhdet_in!I167-RES_hhdet_in_new!I167</f>
        <v>658</v>
      </c>
      <c r="J167" s="52">
        <f>RES_hhdet_in!J167-RES_hhdet_in_new!J167</f>
        <v>623</v>
      </c>
      <c r="K167" s="52">
        <f>RES_hhdet_in!K167-RES_hhdet_in_new!K167</f>
        <v>878</v>
      </c>
      <c r="L167" s="52">
        <f>RES_hhdet_in!L167-RES_hhdet_in_new!L167</f>
        <v>1436</v>
      </c>
      <c r="M167" s="52">
        <f>RES_hhdet_in!M167-RES_hhdet_in_new!M167</f>
        <v>1674</v>
      </c>
      <c r="N167" s="52">
        <f>RES_hhdet_in!N167-RES_hhdet_in_new!N167</f>
        <v>1407</v>
      </c>
      <c r="O167" s="52">
        <f>RES_hhdet_in!O167-RES_hhdet_in_new!O167</f>
        <v>1457</v>
      </c>
      <c r="P167" s="52">
        <f>RES_hhdet_in!P167-RES_hhdet_in_new!P167</f>
        <v>1128</v>
      </c>
      <c r="Q167" s="52">
        <f>RES_hhdet_in!Q167-RES_hhdet_in_new!Q167</f>
        <v>1399</v>
      </c>
      <c r="R167" s="52">
        <f>RES_hhdet_in!R167-RES_hhdet_in_new!R167</f>
        <v>2298</v>
      </c>
      <c r="S167" s="52">
        <f>RES_hhdet_in!S167-RES_hhdet_in_new!S167</f>
        <v>2696</v>
      </c>
      <c r="T167" s="52">
        <f>RES_hhdet_in!T167-RES_hhdet_in_new!T167</f>
        <v>2572</v>
      </c>
      <c r="U167" s="52">
        <f>RES_hhdet_in!U167-RES_hhdet_in_new!U167</f>
        <v>1872</v>
      </c>
      <c r="V167" s="52">
        <f>RES_hhdet_in!V167-RES_hhdet_in_new!V167</f>
        <v>1835</v>
      </c>
      <c r="W167" s="52">
        <f>RES_hhdet_in!W167-RES_hhdet_in_new!W167</f>
        <v>1638</v>
      </c>
      <c r="X167" s="52">
        <f>RES_hhdet_in!X167-RES_hhdet_in_new!X167</f>
        <v>1989</v>
      </c>
      <c r="Y167" s="52">
        <f>RES_hhdet_in!Y167-RES_hhdet_in_new!Y167</f>
        <v>2424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2</v>
      </c>
      <c r="G168" s="52">
        <f>RES_hhdet_in!G168-RES_hhdet_in_new!G168</f>
        <v>0</v>
      </c>
      <c r="H168" s="52">
        <f>RES_hhdet_in!H168-RES_hhdet_in_new!H168</f>
        <v>2</v>
      </c>
      <c r="I168" s="52">
        <f>RES_hhdet_in!I168-RES_hhdet_in_new!I168</f>
        <v>2</v>
      </c>
      <c r="J168" s="52">
        <f>RES_hhdet_in!J168-RES_hhdet_in_new!J168</f>
        <v>8</v>
      </c>
      <c r="K168" s="52">
        <f>RES_hhdet_in!K168-RES_hhdet_in_new!K168</f>
        <v>11</v>
      </c>
      <c r="L168" s="52">
        <f>RES_hhdet_in!L168-RES_hhdet_in_new!L168</f>
        <v>12</v>
      </c>
      <c r="M168" s="52">
        <f>RES_hhdet_in!M168-RES_hhdet_in_new!M168</f>
        <v>13</v>
      </c>
      <c r="N168" s="52">
        <f>RES_hhdet_in!N168-RES_hhdet_in_new!N168</f>
        <v>3</v>
      </c>
      <c r="O168" s="52">
        <f>RES_hhdet_in!O168-RES_hhdet_in_new!O168</f>
        <v>14</v>
      </c>
      <c r="P168" s="52">
        <f>RES_hhdet_in!P168-RES_hhdet_in_new!P168</f>
        <v>6</v>
      </c>
      <c r="Q168" s="52">
        <f>RES_hhdet_in!Q168-RES_hhdet_in_new!Q168</f>
        <v>5</v>
      </c>
      <c r="R168" s="52">
        <f>RES_hhdet_in!R168-RES_hhdet_in_new!R168</f>
        <v>38</v>
      </c>
      <c r="S168" s="52">
        <f>RES_hhdet_in!S168-RES_hhdet_in_new!S168</f>
        <v>22</v>
      </c>
      <c r="T168" s="52">
        <f>RES_hhdet_in!T168-RES_hhdet_in_new!T168</f>
        <v>23</v>
      </c>
      <c r="U168" s="52">
        <f>RES_hhdet_in!U168-RES_hhdet_in_new!U168</f>
        <v>9</v>
      </c>
      <c r="V168" s="52">
        <f>RES_hhdet_in!V168-RES_hhdet_in_new!V168</f>
        <v>13</v>
      </c>
      <c r="W168" s="52">
        <f>RES_hhdet_in!W168-RES_hhdet_in_new!W168</f>
        <v>1</v>
      </c>
      <c r="X168" s="52">
        <f>RES_hhdet_in!X168-RES_hhdet_in_new!X168</f>
        <v>13</v>
      </c>
      <c r="Y168" s="52">
        <f>RES_hhdet_in!Y168-RES_hhdet_in_new!Y168</f>
        <v>16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11484</v>
      </c>
      <c r="D171" s="52">
        <f>RES_hhdet_in!D171-RES_hhdet_in_new!D171</f>
        <v>11077</v>
      </c>
      <c r="E171" s="52">
        <f>RES_hhdet_in!E171-RES_hhdet_in_new!E171</f>
        <v>14012</v>
      </c>
      <c r="F171" s="52">
        <f>RES_hhdet_in!F171-RES_hhdet_in_new!F171</f>
        <v>16729</v>
      </c>
      <c r="G171" s="52">
        <f>RES_hhdet_in!G171-RES_hhdet_in_new!G171</f>
        <v>15112</v>
      </c>
      <c r="H171" s="52">
        <f>RES_hhdet_in!H171-RES_hhdet_in_new!H171</f>
        <v>19435</v>
      </c>
      <c r="I171" s="52">
        <f>RES_hhdet_in!I171-RES_hhdet_in_new!I171</f>
        <v>5398</v>
      </c>
      <c r="J171" s="52">
        <f>RES_hhdet_in!J171-RES_hhdet_in_new!J171</f>
        <v>199</v>
      </c>
      <c r="K171" s="52">
        <f>RES_hhdet_in!K171-RES_hhdet_in_new!K171</f>
        <v>1784</v>
      </c>
      <c r="L171" s="52">
        <f>RES_hhdet_in!L171-RES_hhdet_in_new!L171</f>
        <v>344</v>
      </c>
      <c r="M171" s="52">
        <f>RES_hhdet_in!M171-RES_hhdet_in_new!M171</f>
        <v>12647</v>
      </c>
      <c r="N171" s="52">
        <f>RES_hhdet_in!N171-RES_hhdet_in_new!N171</f>
        <v>14407</v>
      </c>
      <c r="O171" s="52">
        <f>RES_hhdet_in!O171-RES_hhdet_in_new!O171</f>
        <v>6078</v>
      </c>
      <c r="P171" s="52">
        <f>RES_hhdet_in!P171-RES_hhdet_in_new!P171</f>
        <v>2955</v>
      </c>
      <c r="Q171" s="52">
        <f>RES_hhdet_in!Q171-RES_hhdet_in_new!Q171</f>
        <v>226</v>
      </c>
      <c r="R171" s="52">
        <f>RES_hhdet_in!R171-RES_hhdet_in_new!R171</f>
        <v>1153</v>
      </c>
      <c r="S171" s="52">
        <f>RES_hhdet_in!S171-RES_hhdet_in_new!S171</f>
        <v>4074</v>
      </c>
      <c r="T171" s="52">
        <f>RES_hhdet_in!T171-RES_hhdet_in_new!T171</f>
        <v>5535</v>
      </c>
      <c r="U171" s="52">
        <f>RES_hhdet_in!U171-RES_hhdet_in_new!U171</f>
        <v>10723</v>
      </c>
      <c r="V171" s="52">
        <f>RES_hhdet_in!V171-RES_hhdet_in_new!V171</f>
        <v>8826</v>
      </c>
      <c r="W171" s="52">
        <f>RES_hhdet_in!W171-RES_hhdet_in_new!W171</f>
        <v>5514</v>
      </c>
      <c r="X171" s="52">
        <f>RES_hhdet_in!X171-RES_hhdet_in_new!X171</f>
        <v>3791</v>
      </c>
      <c r="Y171" s="52">
        <f>RES_hhdet_in!Y171-RES_hhdet_in_new!Y171</f>
        <v>5859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128</v>
      </c>
      <c r="D172" s="52">
        <f>RES_hhdet_in!D172-RES_hhdet_in_new!D172</f>
        <v>401</v>
      </c>
      <c r="E172" s="52">
        <f>RES_hhdet_in!E172-RES_hhdet_in_new!E172</f>
        <v>538</v>
      </c>
      <c r="F172" s="52">
        <f>RES_hhdet_in!F172-RES_hhdet_in_new!F172</f>
        <v>656</v>
      </c>
      <c r="G172" s="52">
        <f>RES_hhdet_in!G172-RES_hhdet_in_new!G172</f>
        <v>1420</v>
      </c>
      <c r="H172" s="52">
        <f>RES_hhdet_in!H172-RES_hhdet_in_new!H172</f>
        <v>1501</v>
      </c>
      <c r="I172" s="52">
        <f>RES_hhdet_in!I172-RES_hhdet_in_new!I172</f>
        <v>4204</v>
      </c>
      <c r="J172" s="52">
        <f>RES_hhdet_in!J172-RES_hhdet_in_new!J172</f>
        <v>10059</v>
      </c>
      <c r="K172" s="52">
        <f>RES_hhdet_in!K172-RES_hhdet_in_new!K172</f>
        <v>12597</v>
      </c>
      <c r="L172" s="52">
        <f>RES_hhdet_in!L172-RES_hhdet_in_new!L172</f>
        <v>16516</v>
      </c>
      <c r="M172" s="52">
        <f>RES_hhdet_in!M172-RES_hhdet_in_new!M172</f>
        <v>11079</v>
      </c>
      <c r="N172" s="52">
        <f>RES_hhdet_in!N172-RES_hhdet_in_new!N172</f>
        <v>7930</v>
      </c>
      <c r="O172" s="52">
        <f>RES_hhdet_in!O172-RES_hhdet_in_new!O172</f>
        <v>12026</v>
      </c>
      <c r="P172" s="52">
        <f>RES_hhdet_in!P172-RES_hhdet_in_new!P172</f>
        <v>9971</v>
      </c>
      <c r="Q172" s="52">
        <f>RES_hhdet_in!Q172-RES_hhdet_in_new!Q172</f>
        <v>11404</v>
      </c>
      <c r="R172" s="52">
        <f>RES_hhdet_in!R172-RES_hhdet_in_new!R172</f>
        <v>12497</v>
      </c>
      <c r="S172" s="52">
        <f>RES_hhdet_in!S172-RES_hhdet_in_new!S172</f>
        <v>15643</v>
      </c>
      <c r="T172" s="52">
        <f>RES_hhdet_in!T172-RES_hhdet_in_new!T172</f>
        <v>15828</v>
      </c>
      <c r="U172" s="52">
        <f>RES_hhdet_in!U172-RES_hhdet_in_new!U172</f>
        <v>11838</v>
      </c>
      <c r="V172" s="52">
        <f>RES_hhdet_in!V172-RES_hhdet_in_new!V172</f>
        <v>11996</v>
      </c>
      <c r="W172" s="52">
        <f>RES_hhdet_in!W172-RES_hhdet_in_new!W172</f>
        <v>12313</v>
      </c>
      <c r="X172" s="52">
        <f>RES_hhdet_in!X172-RES_hhdet_in_new!X172</f>
        <v>12470</v>
      </c>
      <c r="Y172" s="52">
        <f>RES_hhdet_in!Y172-RES_hhdet_in_new!Y172</f>
        <v>9186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166</v>
      </c>
      <c r="D176" s="52">
        <v>168</v>
      </c>
      <c r="E176" s="52">
        <v>222</v>
      </c>
      <c r="F176" s="52">
        <v>281</v>
      </c>
      <c r="G176" s="52">
        <v>252</v>
      </c>
      <c r="H176" s="52">
        <v>334</v>
      </c>
      <c r="I176" s="52">
        <v>127</v>
      </c>
      <c r="J176" s="52">
        <v>129</v>
      </c>
      <c r="K176" s="52">
        <v>179</v>
      </c>
      <c r="L176" s="52">
        <v>286</v>
      </c>
      <c r="M176" s="52">
        <v>449</v>
      </c>
      <c r="N176" s="52">
        <v>394</v>
      </c>
      <c r="O176" s="52">
        <v>310</v>
      </c>
      <c r="P176" s="52">
        <v>211</v>
      </c>
      <c r="Q176" s="52">
        <v>222</v>
      </c>
      <c r="R176" s="52">
        <v>381</v>
      </c>
      <c r="S176" s="52">
        <v>469</v>
      </c>
      <c r="T176" s="52">
        <v>404</v>
      </c>
      <c r="U176" s="52">
        <v>358</v>
      </c>
      <c r="V176" s="52">
        <v>331</v>
      </c>
      <c r="W176" s="52">
        <v>376</v>
      </c>
      <c r="X176" s="52">
        <v>352</v>
      </c>
      <c r="Y176" s="52">
        <v>411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12374</v>
      </c>
      <c r="D177" s="36">
        <v>12311</v>
      </c>
      <c r="E177" s="36">
        <v>15539</v>
      </c>
      <c r="F177" s="36">
        <v>18352</v>
      </c>
      <c r="G177" s="36">
        <v>17536</v>
      </c>
      <c r="H177" s="36">
        <v>22012</v>
      </c>
      <c r="I177" s="36">
        <v>10136</v>
      </c>
      <c r="J177" s="36">
        <v>10766</v>
      </c>
      <c r="K177" s="36">
        <v>15083</v>
      </c>
      <c r="L177" s="36">
        <v>18019</v>
      </c>
      <c r="M177" s="36">
        <v>24958</v>
      </c>
      <c r="N177" s="36">
        <v>23359</v>
      </c>
      <c r="O177" s="36">
        <v>19269</v>
      </c>
      <c r="P177" s="36">
        <v>13859</v>
      </c>
      <c r="Q177" s="36">
        <v>12818</v>
      </c>
      <c r="R177" s="36">
        <v>15587</v>
      </c>
      <c r="S177" s="36">
        <v>21985</v>
      </c>
      <c r="T177" s="36">
        <v>23561</v>
      </c>
      <c r="U177" s="36">
        <v>24107</v>
      </c>
      <c r="V177" s="36">
        <v>22351</v>
      </c>
      <c r="W177" s="36">
        <v>19103</v>
      </c>
      <c r="X177" s="36">
        <v>17948</v>
      </c>
      <c r="Y177" s="36">
        <v>17072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6213</v>
      </c>
      <c r="K5" s="52">
        <v>14295</v>
      </c>
      <c r="L5" s="52">
        <v>15834</v>
      </c>
      <c r="M5" s="52">
        <v>28260</v>
      </c>
      <c r="N5" s="52">
        <v>37164</v>
      </c>
      <c r="O5" s="52">
        <v>39855</v>
      </c>
      <c r="P5" s="52">
        <v>16485</v>
      </c>
      <c r="Q5" s="52">
        <v>5131</v>
      </c>
      <c r="R5" s="52">
        <v>27</v>
      </c>
      <c r="S5" s="52">
        <v>0</v>
      </c>
      <c r="T5" s="52">
        <v>0</v>
      </c>
      <c r="U5" s="52">
        <v>5696</v>
      </c>
      <c r="V5" s="52">
        <v>14777</v>
      </c>
      <c r="W5" s="52">
        <v>17102</v>
      </c>
      <c r="X5" s="52">
        <v>14546</v>
      </c>
      <c r="Y5" s="52">
        <v>19547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191</v>
      </c>
      <c r="S8" s="52">
        <v>121</v>
      </c>
      <c r="T8" s="52">
        <v>70</v>
      </c>
      <c r="U8" s="52">
        <v>69</v>
      </c>
      <c r="V8" s="52">
        <v>252</v>
      </c>
      <c r="W8" s="52">
        <v>310</v>
      </c>
      <c r="X8" s="52">
        <v>884</v>
      </c>
      <c r="Y8" s="52">
        <v>1040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2672</v>
      </c>
      <c r="K10" s="52">
        <v>4405</v>
      </c>
      <c r="L10" s="52">
        <v>5926</v>
      </c>
      <c r="M10" s="52">
        <v>6218</v>
      </c>
      <c r="N10" s="52">
        <v>7269</v>
      </c>
      <c r="O10" s="52">
        <v>7999</v>
      </c>
      <c r="P10" s="52">
        <v>1677</v>
      </c>
      <c r="Q10" s="52">
        <v>2571</v>
      </c>
      <c r="R10" s="52">
        <v>4818</v>
      </c>
      <c r="S10" s="52">
        <v>8348</v>
      </c>
      <c r="T10" s="52">
        <v>7614</v>
      </c>
      <c r="U10" s="52">
        <v>8179</v>
      </c>
      <c r="V10" s="52">
        <v>9277</v>
      </c>
      <c r="W10" s="52">
        <v>10834</v>
      </c>
      <c r="X10" s="52">
        <v>10586</v>
      </c>
      <c r="Y10" s="52">
        <v>10005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768</v>
      </c>
      <c r="S11" s="52">
        <v>1092</v>
      </c>
      <c r="T11" s="52">
        <v>1701</v>
      </c>
      <c r="U11" s="52">
        <v>1825</v>
      </c>
      <c r="V11" s="52">
        <v>2190</v>
      </c>
      <c r="W11" s="52">
        <v>1859</v>
      </c>
      <c r="X11" s="52">
        <v>1230</v>
      </c>
      <c r="Y11" s="52">
        <v>1735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14</v>
      </c>
      <c r="S12" s="52">
        <v>11</v>
      </c>
      <c r="T12" s="52">
        <v>17</v>
      </c>
      <c r="U12" s="52">
        <v>10</v>
      </c>
      <c r="V12" s="52">
        <v>20</v>
      </c>
      <c r="W12" s="52">
        <v>4</v>
      </c>
      <c r="X12" s="52">
        <v>10</v>
      </c>
      <c r="Y12" s="52">
        <v>17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384</v>
      </c>
      <c r="S15" s="52">
        <v>1642</v>
      </c>
      <c r="T15" s="52">
        <v>3642</v>
      </c>
      <c r="U15" s="52">
        <v>10425</v>
      </c>
      <c r="V15" s="52">
        <v>10493</v>
      </c>
      <c r="W15" s="52">
        <v>6213</v>
      </c>
      <c r="X15" s="52">
        <v>2331</v>
      </c>
      <c r="Y15" s="52">
        <v>4190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4168</v>
      </c>
      <c r="S16" s="52">
        <v>6289</v>
      </c>
      <c r="T16" s="52">
        <v>10389</v>
      </c>
      <c r="U16" s="52">
        <v>11487</v>
      </c>
      <c r="V16" s="52">
        <v>14272</v>
      </c>
      <c r="W16" s="52">
        <v>13875</v>
      </c>
      <c r="X16" s="52">
        <v>7654</v>
      </c>
      <c r="Y16" s="52">
        <v>6577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283</v>
      </c>
      <c r="S21" s="52">
        <v>428</v>
      </c>
      <c r="T21" s="52">
        <v>509</v>
      </c>
      <c r="U21" s="52">
        <v>602</v>
      </c>
      <c r="V21" s="52">
        <v>669</v>
      </c>
      <c r="W21" s="52">
        <v>785</v>
      </c>
      <c r="X21" s="52">
        <v>491</v>
      </c>
      <c r="Y21" s="52">
        <v>601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11701</v>
      </c>
      <c r="S22" s="36">
        <v>19425</v>
      </c>
      <c r="T22" s="36">
        <v>28902</v>
      </c>
      <c r="U22" s="36">
        <v>38344</v>
      </c>
      <c r="V22" s="36">
        <v>43832</v>
      </c>
      <c r="W22" s="36">
        <v>38945</v>
      </c>
      <c r="X22" s="36">
        <v>24746</v>
      </c>
      <c r="Y22" s="36">
        <v>24669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133</v>
      </c>
      <c r="K26" s="52">
        <v>503</v>
      </c>
      <c r="L26" s="52">
        <v>1195</v>
      </c>
      <c r="M26" s="52">
        <v>1852</v>
      </c>
      <c r="N26" s="52">
        <v>3063</v>
      </c>
      <c r="O26" s="52">
        <v>3824</v>
      </c>
      <c r="P26" s="52">
        <v>2204</v>
      </c>
      <c r="Q26" s="52">
        <v>2377</v>
      </c>
      <c r="R26" s="52">
        <v>3957</v>
      </c>
      <c r="S26" s="52">
        <v>3222</v>
      </c>
      <c r="T26" s="52">
        <v>2812</v>
      </c>
      <c r="U26" s="52">
        <v>1332</v>
      </c>
      <c r="V26" s="52">
        <v>1615</v>
      </c>
      <c r="W26" s="52">
        <v>2058</v>
      </c>
      <c r="X26" s="52">
        <v>3598</v>
      </c>
      <c r="Y26" s="52">
        <v>6127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35</v>
      </c>
      <c r="S29" s="52">
        <v>72</v>
      </c>
      <c r="T29" s="52">
        <v>79</v>
      </c>
      <c r="U29" s="52">
        <v>62</v>
      </c>
      <c r="V29" s="52">
        <v>64</v>
      </c>
      <c r="W29" s="52">
        <v>38</v>
      </c>
      <c r="X29" s="52">
        <v>124</v>
      </c>
      <c r="Y29" s="52">
        <v>223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285</v>
      </c>
      <c r="S31" s="52">
        <v>417</v>
      </c>
      <c r="T31" s="52">
        <v>503</v>
      </c>
      <c r="U31" s="52">
        <v>324</v>
      </c>
      <c r="V31" s="52">
        <v>408</v>
      </c>
      <c r="W31" s="52">
        <v>455</v>
      </c>
      <c r="X31" s="52">
        <v>695</v>
      </c>
      <c r="Y31" s="52">
        <v>1259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3</v>
      </c>
      <c r="S32" s="52">
        <v>2</v>
      </c>
      <c r="T32" s="52">
        <v>2</v>
      </c>
      <c r="U32" s="52">
        <v>0</v>
      </c>
      <c r="V32" s="52">
        <v>1</v>
      </c>
      <c r="W32" s="52">
        <v>0</v>
      </c>
      <c r="X32" s="52">
        <v>3</v>
      </c>
      <c r="Y32" s="52">
        <v>11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140</v>
      </c>
      <c r="S35" s="52">
        <v>627</v>
      </c>
      <c r="T35" s="52">
        <v>1053</v>
      </c>
      <c r="U35" s="52">
        <v>1833</v>
      </c>
      <c r="V35" s="52">
        <v>1944</v>
      </c>
      <c r="W35" s="52">
        <v>1508</v>
      </c>
      <c r="X35" s="52">
        <v>1318</v>
      </c>
      <c r="Y35" s="52">
        <v>3062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1579</v>
      </c>
      <c r="S36" s="52">
        <v>2361</v>
      </c>
      <c r="T36" s="52">
        <v>2970</v>
      </c>
      <c r="U36" s="52">
        <v>2022</v>
      </c>
      <c r="V36" s="52">
        <v>2612</v>
      </c>
      <c r="W36" s="52">
        <v>3342</v>
      </c>
      <c r="X36" s="52">
        <v>4332</v>
      </c>
      <c r="Y36" s="52">
        <v>4801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46</v>
      </c>
      <c r="S40" s="52">
        <v>68</v>
      </c>
      <c r="T40" s="52">
        <v>74</v>
      </c>
      <c r="U40" s="52">
        <v>54</v>
      </c>
      <c r="V40" s="52">
        <v>65</v>
      </c>
      <c r="W40" s="52">
        <v>97</v>
      </c>
      <c r="X40" s="52">
        <v>117</v>
      </c>
      <c r="Y40" s="52">
        <v>213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1969</v>
      </c>
      <c r="S41" s="36">
        <v>3321</v>
      </c>
      <c r="T41" s="36">
        <v>4429</v>
      </c>
      <c r="U41" s="36">
        <v>4100</v>
      </c>
      <c r="V41" s="36">
        <v>4891</v>
      </c>
      <c r="W41" s="36">
        <v>5233</v>
      </c>
      <c r="X41" s="36">
        <v>6283</v>
      </c>
      <c r="Y41" s="36">
        <v>8912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16355</v>
      </c>
      <c r="K45" s="52">
        <v>30375</v>
      </c>
      <c r="L45" s="52">
        <v>27705</v>
      </c>
      <c r="M45" s="52">
        <v>13640</v>
      </c>
      <c r="N45" s="52">
        <v>21543</v>
      </c>
      <c r="O45" s="52">
        <v>24311</v>
      </c>
      <c r="P45" s="52">
        <v>21981</v>
      </c>
      <c r="Q45" s="52">
        <v>56292</v>
      </c>
      <c r="R45" s="52">
        <v>79874</v>
      </c>
      <c r="S45" s="52">
        <v>100041</v>
      </c>
      <c r="T45" s="52">
        <v>89566</v>
      </c>
      <c r="U45" s="52">
        <v>96908</v>
      </c>
      <c r="V45" s="52">
        <v>90403</v>
      </c>
      <c r="W45" s="52">
        <v>62931</v>
      </c>
      <c r="X45" s="52">
        <v>61002</v>
      </c>
      <c r="Y45" s="52">
        <v>111253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637</v>
      </c>
      <c r="S48" s="52">
        <v>1562</v>
      </c>
      <c r="T48" s="52">
        <v>2051</v>
      </c>
      <c r="U48" s="52">
        <v>2091</v>
      </c>
      <c r="V48" s="52">
        <v>2994</v>
      </c>
      <c r="W48" s="52">
        <v>2236</v>
      </c>
      <c r="X48" s="52">
        <v>3892</v>
      </c>
      <c r="Y48" s="52">
        <v>4738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10547</v>
      </c>
      <c r="K50" s="52">
        <v>22182</v>
      </c>
      <c r="L50" s="52">
        <v>24171</v>
      </c>
      <c r="M50" s="52">
        <v>13688</v>
      </c>
      <c r="N50" s="52">
        <v>22075</v>
      </c>
      <c r="O50" s="52">
        <v>32380</v>
      </c>
      <c r="P50" s="52">
        <v>26233</v>
      </c>
      <c r="Q50" s="52">
        <v>55413</v>
      </c>
      <c r="R50" s="52">
        <v>77341</v>
      </c>
      <c r="S50" s="52">
        <v>95761</v>
      </c>
      <c r="T50" s="52">
        <v>85829</v>
      </c>
      <c r="U50" s="52">
        <v>92989</v>
      </c>
      <c r="V50" s="52">
        <v>85453</v>
      </c>
      <c r="W50" s="52">
        <v>59651</v>
      </c>
      <c r="X50" s="52">
        <v>66479</v>
      </c>
      <c r="Y50" s="52">
        <v>103137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106</v>
      </c>
      <c r="K51" s="52">
        <v>334</v>
      </c>
      <c r="L51" s="52">
        <v>411</v>
      </c>
      <c r="M51" s="52">
        <v>204</v>
      </c>
      <c r="N51" s="52">
        <v>119</v>
      </c>
      <c r="O51" s="52">
        <v>111</v>
      </c>
      <c r="P51" s="52">
        <v>160</v>
      </c>
      <c r="Q51" s="52">
        <v>716</v>
      </c>
      <c r="R51" s="52">
        <v>682</v>
      </c>
      <c r="S51" s="52">
        <v>732</v>
      </c>
      <c r="T51" s="52">
        <v>620</v>
      </c>
      <c r="U51" s="52">
        <v>599</v>
      </c>
      <c r="V51" s="52">
        <v>966</v>
      </c>
      <c r="W51" s="52">
        <v>77</v>
      </c>
      <c r="X51" s="52">
        <v>136</v>
      </c>
      <c r="Y51" s="52">
        <v>923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252</v>
      </c>
      <c r="T54" s="52">
        <v>858</v>
      </c>
      <c r="U54" s="52">
        <v>1485</v>
      </c>
      <c r="V54" s="52">
        <v>1791</v>
      </c>
      <c r="W54" s="52">
        <v>1239</v>
      </c>
      <c r="X54" s="52">
        <v>0</v>
      </c>
      <c r="Y54" s="52">
        <v>3145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962</v>
      </c>
      <c r="T55" s="52">
        <v>2461</v>
      </c>
      <c r="U55" s="52">
        <v>1635</v>
      </c>
      <c r="V55" s="52">
        <v>2432</v>
      </c>
      <c r="W55" s="52">
        <v>2764</v>
      </c>
      <c r="X55" s="52">
        <v>0</v>
      </c>
      <c r="Y55" s="52">
        <v>4931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1192</v>
      </c>
      <c r="S59" s="52">
        <v>1968</v>
      </c>
      <c r="T59" s="52">
        <v>1700</v>
      </c>
      <c r="U59" s="52">
        <v>1710</v>
      </c>
      <c r="V59" s="52">
        <v>1846</v>
      </c>
      <c r="W59" s="52">
        <v>2186</v>
      </c>
      <c r="X59" s="52">
        <v>2461</v>
      </c>
      <c r="Y59" s="52">
        <v>4625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48760</v>
      </c>
      <c r="S60" s="36">
        <v>89430</v>
      </c>
      <c r="T60" s="36">
        <v>95999</v>
      </c>
      <c r="U60" s="36">
        <v>110979</v>
      </c>
      <c r="V60" s="36">
        <v>121301</v>
      </c>
      <c r="W60" s="36">
        <v>109439</v>
      </c>
      <c r="X60" s="36">
        <v>122878</v>
      </c>
      <c r="Y60" s="36">
        <v>187706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5955</v>
      </c>
      <c r="K64" s="52">
        <v>8302</v>
      </c>
      <c r="L64" s="52">
        <v>20834</v>
      </c>
      <c r="M64" s="52">
        <v>19356</v>
      </c>
      <c r="N64" s="52">
        <v>32644</v>
      </c>
      <c r="O64" s="52">
        <v>30271</v>
      </c>
      <c r="P64" s="52">
        <v>18408</v>
      </c>
      <c r="Q64" s="52">
        <v>17390</v>
      </c>
      <c r="R64" s="52">
        <v>24750</v>
      </c>
      <c r="S64" s="52">
        <v>38669</v>
      </c>
      <c r="T64" s="52">
        <v>39362</v>
      </c>
      <c r="U64" s="52">
        <v>38687</v>
      </c>
      <c r="V64" s="52">
        <v>31676</v>
      </c>
      <c r="W64" s="52">
        <v>41965</v>
      </c>
      <c r="X64" s="52">
        <v>36329</v>
      </c>
      <c r="Y64" s="52">
        <v>41898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296</v>
      </c>
      <c r="S67" s="52">
        <v>533</v>
      </c>
      <c r="T67" s="52">
        <v>765</v>
      </c>
      <c r="U67" s="52">
        <v>872</v>
      </c>
      <c r="V67" s="52">
        <v>1238</v>
      </c>
      <c r="W67" s="52">
        <v>919</v>
      </c>
      <c r="X67" s="52">
        <v>1961</v>
      </c>
      <c r="Y67" s="52">
        <v>2341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5836</v>
      </c>
      <c r="K69" s="52">
        <v>8139</v>
      </c>
      <c r="L69" s="52">
        <v>16375</v>
      </c>
      <c r="M69" s="52">
        <v>18325</v>
      </c>
      <c r="N69" s="52">
        <v>31406</v>
      </c>
      <c r="O69" s="52">
        <v>29511</v>
      </c>
      <c r="P69" s="52">
        <v>17845</v>
      </c>
      <c r="Q69" s="52">
        <v>16312</v>
      </c>
      <c r="R69" s="52">
        <v>23296</v>
      </c>
      <c r="S69" s="52">
        <v>35717</v>
      </c>
      <c r="T69" s="52">
        <v>37706</v>
      </c>
      <c r="U69" s="52">
        <v>38050</v>
      </c>
      <c r="V69" s="52">
        <v>33486</v>
      </c>
      <c r="W69" s="52">
        <v>42014</v>
      </c>
      <c r="X69" s="52">
        <v>37463</v>
      </c>
      <c r="Y69" s="52">
        <v>42815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74</v>
      </c>
      <c r="K70" s="52">
        <v>157</v>
      </c>
      <c r="L70" s="52">
        <v>304</v>
      </c>
      <c r="M70" s="52">
        <v>55</v>
      </c>
      <c r="N70" s="52">
        <v>335</v>
      </c>
      <c r="O70" s="52">
        <v>240</v>
      </c>
      <c r="P70" s="52">
        <v>108</v>
      </c>
      <c r="Q70" s="52">
        <v>171</v>
      </c>
      <c r="R70" s="52">
        <v>164</v>
      </c>
      <c r="S70" s="52">
        <v>256</v>
      </c>
      <c r="T70" s="52">
        <v>327</v>
      </c>
      <c r="U70" s="52">
        <v>257</v>
      </c>
      <c r="V70" s="52">
        <v>6</v>
      </c>
      <c r="W70" s="52">
        <v>391</v>
      </c>
      <c r="X70" s="52">
        <v>446</v>
      </c>
      <c r="Y70" s="52">
        <v>99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69</v>
      </c>
      <c r="S73" s="52">
        <v>523</v>
      </c>
      <c r="T73" s="52">
        <v>681</v>
      </c>
      <c r="U73" s="52">
        <v>596</v>
      </c>
      <c r="V73" s="52">
        <v>0</v>
      </c>
      <c r="W73" s="52">
        <v>155</v>
      </c>
      <c r="X73" s="52">
        <v>0</v>
      </c>
      <c r="Y73" s="52">
        <v>429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747</v>
      </c>
      <c r="S74" s="52">
        <v>2000</v>
      </c>
      <c r="T74" s="52">
        <v>1946</v>
      </c>
      <c r="U74" s="52">
        <v>655</v>
      </c>
      <c r="V74" s="52">
        <v>0</v>
      </c>
      <c r="W74" s="52">
        <v>339</v>
      </c>
      <c r="X74" s="52">
        <v>0</v>
      </c>
      <c r="Y74" s="52">
        <v>670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15363</v>
      </c>
      <c r="S78" s="52">
        <v>31577</v>
      </c>
      <c r="T78" s="52">
        <v>39719</v>
      </c>
      <c r="U78" s="52">
        <v>41534</v>
      </c>
      <c r="V78" s="52">
        <v>40192</v>
      </c>
      <c r="W78" s="52">
        <v>44246</v>
      </c>
      <c r="X78" s="52">
        <v>50670</v>
      </c>
      <c r="Y78" s="52">
        <v>46425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3823</v>
      </c>
      <c r="S79" s="36">
        <v>10298</v>
      </c>
      <c r="T79" s="36">
        <v>17701</v>
      </c>
      <c r="U79" s="36">
        <v>20975</v>
      </c>
      <c r="V79" s="36">
        <v>21139</v>
      </c>
      <c r="W79" s="36">
        <v>25414</v>
      </c>
      <c r="X79" s="36">
        <v>12118</v>
      </c>
      <c r="Y79" s="36">
        <v>25302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331</v>
      </c>
      <c r="K83" s="52">
        <v>885</v>
      </c>
      <c r="L83" s="52">
        <v>890</v>
      </c>
      <c r="M83" s="52">
        <v>1334</v>
      </c>
      <c r="N83" s="52">
        <v>2255</v>
      </c>
      <c r="O83" s="52">
        <v>2383</v>
      </c>
      <c r="P83" s="52">
        <v>2201</v>
      </c>
      <c r="Q83" s="52">
        <v>2130</v>
      </c>
      <c r="R83" s="52">
        <v>765</v>
      </c>
      <c r="S83" s="52">
        <v>0</v>
      </c>
      <c r="T83" s="52">
        <v>0</v>
      </c>
      <c r="U83" s="52">
        <v>0</v>
      </c>
      <c r="V83" s="52">
        <v>197</v>
      </c>
      <c r="W83" s="52">
        <v>2265</v>
      </c>
      <c r="X83" s="52">
        <v>3056</v>
      </c>
      <c r="Y83" s="52">
        <v>4049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32</v>
      </c>
      <c r="S86" s="52">
        <v>33</v>
      </c>
      <c r="T86" s="52">
        <v>10</v>
      </c>
      <c r="U86" s="52">
        <v>0</v>
      </c>
      <c r="V86" s="52">
        <v>4</v>
      </c>
      <c r="W86" s="52">
        <v>10</v>
      </c>
      <c r="X86" s="52">
        <v>86</v>
      </c>
      <c r="Y86" s="52">
        <v>164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162</v>
      </c>
      <c r="K88" s="52">
        <v>519</v>
      </c>
      <c r="L88" s="52">
        <v>540</v>
      </c>
      <c r="M88" s="52">
        <v>840</v>
      </c>
      <c r="N88" s="52">
        <v>1134</v>
      </c>
      <c r="O88" s="52">
        <v>1212</v>
      </c>
      <c r="P88" s="52">
        <v>1021</v>
      </c>
      <c r="Q88" s="52">
        <v>1120</v>
      </c>
      <c r="R88" s="52">
        <v>471</v>
      </c>
      <c r="S88" s="52">
        <v>496</v>
      </c>
      <c r="T88" s="52">
        <v>825</v>
      </c>
      <c r="U88" s="52">
        <v>917</v>
      </c>
      <c r="V88" s="52">
        <v>991</v>
      </c>
      <c r="W88" s="52">
        <v>2107</v>
      </c>
      <c r="X88" s="52">
        <v>3916</v>
      </c>
      <c r="Y88" s="52">
        <v>4562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2</v>
      </c>
      <c r="K89" s="52">
        <v>7</v>
      </c>
      <c r="L89" s="52">
        <v>6</v>
      </c>
      <c r="M89" s="52">
        <v>6</v>
      </c>
      <c r="N89" s="52">
        <v>17</v>
      </c>
      <c r="O89" s="52">
        <v>7</v>
      </c>
      <c r="P89" s="52">
        <v>9</v>
      </c>
      <c r="Q89" s="52">
        <v>33</v>
      </c>
      <c r="R89" s="52">
        <v>4</v>
      </c>
      <c r="S89" s="52">
        <v>0</v>
      </c>
      <c r="T89" s="52">
        <v>0</v>
      </c>
      <c r="U89" s="52">
        <v>0</v>
      </c>
      <c r="V89" s="52">
        <v>0</v>
      </c>
      <c r="W89" s="52">
        <v>9</v>
      </c>
      <c r="X89" s="52">
        <v>30</v>
      </c>
      <c r="Y89" s="52">
        <v>39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0</v>
      </c>
      <c r="S92" s="52">
        <v>6</v>
      </c>
      <c r="T92" s="52">
        <v>21</v>
      </c>
      <c r="U92" s="52">
        <v>20</v>
      </c>
      <c r="V92" s="52">
        <v>12</v>
      </c>
      <c r="W92" s="52">
        <v>87</v>
      </c>
      <c r="X92" s="52">
        <v>0</v>
      </c>
      <c r="Y92" s="52">
        <v>1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0</v>
      </c>
      <c r="S93" s="52">
        <v>0</v>
      </c>
      <c r="T93" s="52">
        <v>0</v>
      </c>
      <c r="U93" s="52">
        <v>0</v>
      </c>
      <c r="V93" s="52">
        <v>0</v>
      </c>
      <c r="W93" s="52">
        <v>0</v>
      </c>
      <c r="X93" s="52">
        <v>0</v>
      </c>
      <c r="Y93" s="52">
        <v>0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0</v>
      </c>
      <c r="S96" s="52">
        <v>7</v>
      </c>
      <c r="T96" s="52">
        <v>43</v>
      </c>
      <c r="U96" s="52">
        <v>123</v>
      </c>
      <c r="V96" s="52">
        <v>61</v>
      </c>
      <c r="W96" s="52">
        <v>288</v>
      </c>
      <c r="X96" s="52">
        <v>0</v>
      </c>
      <c r="Y96" s="52">
        <v>2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0</v>
      </c>
      <c r="S97" s="52">
        <v>31</v>
      </c>
      <c r="T97" s="52">
        <v>127</v>
      </c>
      <c r="U97" s="52">
        <v>154</v>
      </c>
      <c r="V97" s="52">
        <v>104</v>
      </c>
      <c r="W97" s="52">
        <v>645</v>
      </c>
      <c r="X97" s="52">
        <v>0</v>
      </c>
      <c r="Y97" s="52">
        <v>7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X101" s="52">
        <v>0</v>
      </c>
      <c r="Y101" s="52">
        <v>0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20</v>
      </c>
      <c r="S102" s="52">
        <v>21</v>
      </c>
      <c r="T102" s="52">
        <v>22</v>
      </c>
      <c r="U102" s="52">
        <v>24</v>
      </c>
      <c r="V102" s="52">
        <v>36</v>
      </c>
      <c r="W102" s="52">
        <v>83</v>
      </c>
      <c r="X102" s="52">
        <v>90</v>
      </c>
      <c r="Y102" s="52">
        <v>126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930</v>
      </c>
      <c r="S103" s="36">
        <v>1086</v>
      </c>
      <c r="T103" s="36">
        <v>1367</v>
      </c>
      <c r="U103" s="36">
        <v>1822</v>
      </c>
      <c r="V103" s="36">
        <v>2808</v>
      </c>
      <c r="W103" s="36">
        <v>4420</v>
      </c>
      <c r="X103" s="36">
        <v>4744</v>
      </c>
      <c r="Y103" s="36">
        <v>5142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0</v>
      </c>
      <c r="K126" s="52">
        <v>0</v>
      </c>
      <c r="L126" s="52">
        <v>0</v>
      </c>
      <c r="M126" s="52">
        <v>0</v>
      </c>
      <c r="N126" s="52">
        <v>0</v>
      </c>
      <c r="O126" s="52">
        <v>0</v>
      </c>
      <c r="P126" s="52">
        <v>0</v>
      </c>
      <c r="Q126" s="52">
        <v>0</v>
      </c>
      <c r="R126" s="52">
        <v>0</v>
      </c>
      <c r="S126" s="52">
        <v>0</v>
      </c>
      <c r="T126" s="52">
        <v>0</v>
      </c>
      <c r="U126" s="52">
        <v>0</v>
      </c>
      <c r="V126" s="52">
        <v>0</v>
      </c>
      <c r="W126" s="52">
        <v>0</v>
      </c>
      <c r="X126" s="52">
        <v>0</v>
      </c>
      <c r="Y126" s="52">
        <v>0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2">
        <v>0</v>
      </c>
      <c r="T129" s="52">
        <v>0</v>
      </c>
      <c r="U129" s="52">
        <v>0</v>
      </c>
      <c r="V129" s="52">
        <v>0</v>
      </c>
      <c r="W129" s="52">
        <v>0</v>
      </c>
      <c r="X129" s="52">
        <v>0</v>
      </c>
      <c r="Y129" s="52">
        <v>0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X131" s="52">
        <v>0</v>
      </c>
      <c r="Y131" s="52">
        <v>0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X132" s="52">
        <v>0</v>
      </c>
      <c r="Y132" s="52">
        <v>0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2">
        <v>0</v>
      </c>
      <c r="T135" s="52">
        <v>0</v>
      </c>
      <c r="U135" s="52">
        <v>0</v>
      </c>
      <c r="V135" s="52">
        <v>0</v>
      </c>
      <c r="W135" s="52">
        <v>0</v>
      </c>
      <c r="X135" s="52">
        <v>0</v>
      </c>
      <c r="Y135" s="52">
        <v>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0</v>
      </c>
      <c r="S136" s="52">
        <v>0</v>
      </c>
      <c r="T136" s="52">
        <v>0</v>
      </c>
      <c r="U136" s="52">
        <v>0</v>
      </c>
      <c r="V136" s="52">
        <v>0</v>
      </c>
      <c r="W136" s="52">
        <v>0</v>
      </c>
      <c r="X136" s="52">
        <v>0</v>
      </c>
      <c r="Y136" s="52">
        <v>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2">
        <v>0</v>
      </c>
      <c r="T140" s="52">
        <v>0</v>
      </c>
      <c r="U140" s="52">
        <v>0</v>
      </c>
      <c r="V140" s="52">
        <v>0</v>
      </c>
      <c r="W140" s="52">
        <v>0</v>
      </c>
      <c r="X140" s="52">
        <v>0</v>
      </c>
      <c r="Y140" s="52">
        <v>0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0</v>
      </c>
      <c r="S141" s="36">
        <v>0</v>
      </c>
      <c r="T141" s="36">
        <v>0</v>
      </c>
      <c r="U141" s="36">
        <v>0</v>
      </c>
      <c r="V141" s="36">
        <v>0</v>
      </c>
      <c r="W141" s="36">
        <v>0</v>
      </c>
      <c r="X141" s="36">
        <v>0</v>
      </c>
      <c r="Y141" s="36">
        <v>0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512</v>
      </c>
      <c r="K145" s="52">
        <v>885</v>
      </c>
      <c r="L145" s="52">
        <v>1125</v>
      </c>
      <c r="M145" s="52">
        <v>1928</v>
      </c>
      <c r="N145" s="52">
        <v>2563</v>
      </c>
      <c r="O145" s="52">
        <v>3124</v>
      </c>
      <c r="P145" s="52">
        <v>4290</v>
      </c>
      <c r="Q145" s="52">
        <v>4518</v>
      </c>
      <c r="R145" s="52">
        <v>5190</v>
      </c>
      <c r="S145" s="52">
        <v>6272</v>
      </c>
      <c r="T145" s="52">
        <v>5581</v>
      </c>
      <c r="U145" s="52">
        <v>8978</v>
      </c>
      <c r="V145" s="52">
        <v>13176</v>
      </c>
      <c r="W145" s="52">
        <v>23555</v>
      </c>
      <c r="X145" s="52">
        <v>33126</v>
      </c>
      <c r="Y145" s="52">
        <v>31785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273</v>
      </c>
      <c r="S147" s="52">
        <v>488</v>
      </c>
      <c r="T147" s="52">
        <v>647</v>
      </c>
      <c r="U147" s="52">
        <v>694</v>
      </c>
      <c r="V147" s="52">
        <v>1477</v>
      </c>
      <c r="W147" s="52">
        <v>2054</v>
      </c>
      <c r="X147" s="52">
        <v>4557</v>
      </c>
      <c r="Y147" s="52">
        <v>7507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389</v>
      </c>
      <c r="S149" s="52">
        <v>668</v>
      </c>
      <c r="T149" s="52">
        <v>732</v>
      </c>
      <c r="U149" s="52">
        <v>859</v>
      </c>
      <c r="V149" s="52">
        <v>1332</v>
      </c>
      <c r="W149" s="52">
        <v>2350</v>
      </c>
      <c r="X149" s="52">
        <v>4187</v>
      </c>
      <c r="Y149" s="52">
        <v>5254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3</v>
      </c>
      <c r="S150" s="52">
        <v>3</v>
      </c>
      <c r="T150" s="52">
        <v>4</v>
      </c>
      <c r="U150" s="52">
        <v>3</v>
      </c>
      <c r="V150" s="52">
        <v>11</v>
      </c>
      <c r="W150" s="52">
        <v>4</v>
      </c>
      <c r="X150" s="52">
        <v>39</v>
      </c>
      <c r="Y150" s="52">
        <v>56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195</v>
      </c>
      <c r="S153" s="52">
        <v>999</v>
      </c>
      <c r="T153" s="52">
        <v>1557</v>
      </c>
      <c r="U153" s="52">
        <v>4913</v>
      </c>
      <c r="V153" s="52">
        <v>6411</v>
      </c>
      <c r="W153" s="52">
        <v>7887</v>
      </c>
      <c r="X153" s="52">
        <v>7989</v>
      </c>
      <c r="Y153" s="52">
        <v>12670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2143</v>
      </c>
      <c r="S154" s="52">
        <v>3792</v>
      </c>
      <c r="T154" s="52">
        <v>4405</v>
      </c>
      <c r="U154" s="52">
        <v>5420</v>
      </c>
      <c r="V154" s="52">
        <v>8688</v>
      </c>
      <c r="W154" s="52">
        <v>17563</v>
      </c>
      <c r="X154" s="52">
        <v>26210</v>
      </c>
      <c r="Y154" s="52">
        <v>19872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65</v>
      </c>
      <c r="S158" s="52">
        <v>113</v>
      </c>
      <c r="T158" s="52">
        <v>111</v>
      </c>
      <c r="U158" s="52">
        <v>158</v>
      </c>
      <c r="V158" s="52">
        <v>239</v>
      </c>
      <c r="W158" s="52">
        <v>542</v>
      </c>
      <c r="X158" s="52">
        <v>748</v>
      </c>
      <c r="Y158" s="52">
        <v>909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2674</v>
      </c>
      <c r="S159" s="36">
        <v>5328</v>
      </c>
      <c r="T159" s="36">
        <v>6576</v>
      </c>
      <c r="U159" s="36">
        <v>11005</v>
      </c>
      <c r="V159" s="36">
        <v>16204</v>
      </c>
      <c r="W159" s="36">
        <v>27278</v>
      </c>
      <c r="X159" s="36">
        <v>37710</v>
      </c>
      <c r="Y159" s="36">
        <v>36948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1593</v>
      </c>
      <c r="K163" s="52">
        <v>3203</v>
      </c>
      <c r="L163" s="52">
        <v>4879</v>
      </c>
      <c r="M163" s="52">
        <v>8977</v>
      </c>
      <c r="N163" s="52">
        <v>9328</v>
      </c>
      <c r="O163" s="52">
        <v>6761</v>
      </c>
      <c r="P163" s="52">
        <v>2987</v>
      </c>
      <c r="Q163" s="52">
        <v>5101</v>
      </c>
      <c r="R163" s="52">
        <v>8661</v>
      </c>
      <c r="S163" s="52">
        <v>16821</v>
      </c>
      <c r="T163" s="52">
        <v>18753</v>
      </c>
      <c r="U163" s="52">
        <v>20663</v>
      </c>
      <c r="V163" s="52">
        <v>20584</v>
      </c>
      <c r="W163" s="52">
        <v>16833</v>
      </c>
      <c r="X163" s="52">
        <v>14287</v>
      </c>
      <c r="Y163" s="52">
        <v>11212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255</v>
      </c>
      <c r="S165" s="52">
        <v>665</v>
      </c>
      <c r="T165" s="52">
        <v>1254</v>
      </c>
      <c r="U165" s="52">
        <v>1632</v>
      </c>
      <c r="V165" s="52">
        <v>2687</v>
      </c>
      <c r="W165" s="52">
        <v>2289</v>
      </c>
      <c r="X165" s="52">
        <v>3437</v>
      </c>
      <c r="Y165" s="52">
        <v>3623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895</v>
      </c>
      <c r="S167" s="52">
        <v>1934</v>
      </c>
      <c r="T167" s="52">
        <v>2422</v>
      </c>
      <c r="U167" s="52">
        <v>2123</v>
      </c>
      <c r="V167" s="52">
        <v>2277</v>
      </c>
      <c r="W167" s="52">
        <v>2054</v>
      </c>
      <c r="X167" s="52">
        <v>2503</v>
      </c>
      <c r="Y167" s="52">
        <v>3198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13</v>
      </c>
      <c r="S168" s="52">
        <v>23</v>
      </c>
      <c r="T168" s="52">
        <v>28</v>
      </c>
      <c r="U168" s="52">
        <v>13</v>
      </c>
      <c r="V168" s="52">
        <v>19</v>
      </c>
      <c r="W168" s="52">
        <v>2</v>
      </c>
      <c r="X168" s="52">
        <v>18</v>
      </c>
      <c r="Y168" s="52">
        <v>25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451</v>
      </c>
      <c r="S171" s="52">
        <v>2921</v>
      </c>
      <c r="T171" s="52">
        <v>5187</v>
      </c>
      <c r="U171" s="52">
        <v>12100</v>
      </c>
      <c r="V171" s="52">
        <v>10914</v>
      </c>
      <c r="W171" s="52">
        <v>6899</v>
      </c>
      <c r="X171" s="52">
        <v>4769</v>
      </c>
      <c r="Y171" s="52">
        <v>7727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4865</v>
      </c>
      <c r="S172" s="52">
        <v>11181</v>
      </c>
      <c r="T172" s="52">
        <v>14827</v>
      </c>
      <c r="U172" s="52">
        <v>13341</v>
      </c>
      <c r="V172" s="52">
        <v>14795</v>
      </c>
      <c r="W172" s="52">
        <v>15362</v>
      </c>
      <c r="X172" s="52">
        <v>15643</v>
      </c>
      <c r="Y172" s="52">
        <v>12114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144</v>
      </c>
      <c r="S176" s="52">
        <v>346</v>
      </c>
      <c r="T176" s="52">
        <v>388</v>
      </c>
      <c r="U176" s="52">
        <v>413</v>
      </c>
      <c r="V176" s="52">
        <v>416</v>
      </c>
      <c r="W176" s="52">
        <v>476</v>
      </c>
      <c r="X176" s="52">
        <v>445</v>
      </c>
      <c r="Y176" s="52">
        <v>545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6073</v>
      </c>
      <c r="S177" s="36">
        <v>15718</v>
      </c>
      <c r="T177" s="36">
        <v>22060</v>
      </c>
      <c r="U177" s="36">
        <v>27146</v>
      </c>
      <c r="V177" s="36">
        <v>27590</v>
      </c>
      <c r="W177" s="36">
        <v>23840</v>
      </c>
      <c r="X177" s="36">
        <v>22526</v>
      </c>
      <c r="Y177" s="36">
        <v>22517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614.16221012985773</v>
      </c>
      <c r="C3" s="117">
        <f t="shared" si="0"/>
        <v>582.35063121315056</v>
      </c>
      <c r="D3" s="117">
        <f t="shared" si="0"/>
        <v>570.83007376097976</v>
      </c>
      <c r="E3" s="117">
        <f t="shared" si="0"/>
        <v>541.36580356933086</v>
      </c>
      <c r="F3" s="117">
        <f t="shared" si="0"/>
        <v>532.3482610693286</v>
      </c>
      <c r="G3" s="117">
        <f t="shared" si="0"/>
        <v>552.15103311633789</v>
      </c>
      <c r="H3" s="117">
        <f t="shared" si="0"/>
        <v>533.95786657568397</v>
      </c>
      <c r="I3" s="117">
        <f t="shared" si="0"/>
        <v>513.42035183429289</v>
      </c>
      <c r="J3" s="117">
        <f t="shared" si="0"/>
        <v>541.7393803950032</v>
      </c>
      <c r="K3" s="117">
        <f t="shared" si="0"/>
        <v>564.87293315894863</v>
      </c>
      <c r="L3" s="117">
        <f t="shared" si="0"/>
        <v>531.76074753636897</v>
      </c>
      <c r="M3" s="117">
        <f t="shared" si="0"/>
        <v>495.12077613257287</v>
      </c>
      <c r="N3" s="117">
        <f t="shared" si="0"/>
        <v>500.54802518890648</v>
      </c>
      <c r="O3" s="117">
        <f t="shared" si="0"/>
        <v>527.91652432196611</v>
      </c>
      <c r="P3" s="117">
        <f t="shared" si="0"/>
        <v>485.00611084181702</v>
      </c>
      <c r="Q3" s="117">
        <f t="shared" si="0"/>
        <v>500.48049424432537</v>
      </c>
      <c r="R3" s="117">
        <f t="shared" ref="R3:V3" si="1">R4+R7+R9+R19</f>
        <v>504.22170608066148</v>
      </c>
      <c r="S3" s="117">
        <f t="shared" si="1"/>
        <v>427.16469253037189</v>
      </c>
      <c r="T3" s="117">
        <f t="shared" si="1"/>
        <v>447.1284725340854</v>
      </c>
      <c r="U3" s="117">
        <f t="shared" si="1"/>
        <v>402.94232647889334</v>
      </c>
      <c r="V3" s="117">
        <f t="shared" si="1"/>
        <v>415.59278106216044</v>
      </c>
      <c r="W3" s="117">
        <f t="shared" ref="W3:Y3" si="2">W4+W7+W9+W19</f>
        <v>383.3585816558496</v>
      </c>
      <c r="X3" s="117">
        <f t="shared" si="2"/>
        <v>300.43773143545241</v>
      </c>
      <c r="Y3" s="117">
        <f t="shared" si="2"/>
        <v>248.3592311951013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497.70324309422722</v>
      </c>
      <c r="C4" s="122">
        <f t="shared" si="3"/>
        <v>476.83981030831308</v>
      </c>
      <c r="D4" s="122">
        <f t="shared" si="3"/>
        <v>468.68648607979088</v>
      </c>
      <c r="E4" s="122">
        <f t="shared" si="3"/>
        <v>450.53652119231208</v>
      </c>
      <c r="F4" s="122">
        <f t="shared" si="3"/>
        <v>444.14987084908824</v>
      </c>
      <c r="G4" s="122">
        <f t="shared" si="3"/>
        <v>468.55001292396292</v>
      </c>
      <c r="H4" s="122">
        <f t="shared" si="3"/>
        <v>453.43014651368605</v>
      </c>
      <c r="I4" s="122">
        <f t="shared" si="3"/>
        <v>431.82055167176412</v>
      </c>
      <c r="J4" s="122">
        <f t="shared" si="3"/>
        <v>457.8631009501056</v>
      </c>
      <c r="K4" s="122">
        <f t="shared" si="3"/>
        <v>472.72215288449269</v>
      </c>
      <c r="L4" s="122">
        <f t="shared" si="3"/>
        <v>444.30825639500699</v>
      </c>
      <c r="M4" s="122">
        <f t="shared" si="3"/>
        <v>401.67528488698872</v>
      </c>
      <c r="N4" s="122">
        <f t="shared" si="3"/>
        <v>401.4774977245159</v>
      </c>
      <c r="O4" s="122">
        <f t="shared" si="3"/>
        <v>424.66280144166058</v>
      </c>
      <c r="P4" s="122">
        <f t="shared" si="3"/>
        <v>380.09491804137559</v>
      </c>
      <c r="Q4" s="122">
        <f t="shared" si="3"/>
        <v>397.79011861204043</v>
      </c>
      <c r="R4" s="122">
        <f t="shared" ref="R4:V4" si="4">SUM(R5:R6)</f>
        <v>402.25924276586255</v>
      </c>
      <c r="S4" s="122">
        <f t="shared" si="4"/>
        <v>332.95680971343847</v>
      </c>
      <c r="T4" s="122">
        <f t="shared" si="4"/>
        <v>355.20477860309518</v>
      </c>
      <c r="U4" s="122">
        <f t="shared" si="4"/>
        <v>318.57965482571279</v>
      </c>
      <c r="V4" s="122">
        <f t="shared" si="4"/>
        <v>331.02002561316851</v>
      </c>
      <c r="W4" s="122">
        <f t="shared" ref="W4:Y4" si="5">SUM(W5:W6)</f>
        <v>306.55497125554967</v>
      </c>
      <c r="X4" s="122">
        <f t="shared" si="5"/>
        <v>234.83031481462007</v>
      </c>
      <c r="Y4" s="122">
        <f t="shared" si="5"/>
        <v>191.6319568274784</v>
      </c>
      <c r="DA4" s="130" t="s">
        <v>1573</v>
      </c>
    </row>
    <row r="5" spans="1:105" ht="12" customHeight="1" x14ac:dyDescent="0.25">
      <c r="A5" s="97" t="s">
        <v>51</v>
      </c>
      <c r="B5" s="98">
        <v>494.77713429766578</v>
      </c>
      <c r="C5" s="98">
        <v>474.12877388215787</v>
      </c>
      <c r="D5" s="98">
        <v>466.06988555580949</v>
      </c>
      <c r="E5" s="98">
        <v>448.08085198513646</v>
      </c>
      <c r="F5" s="98">
        <v>441.76177308281643</v>
      </c>
      <c r="G5" s="98">
        <v>466.05774032918168</v>
      </c>
      <c r="H5" s="98">
        <v>451.04049091186556</v>
      </c>
      <c r="I5" s="98">
        <v>429.54618404480721</v>
      </c>
      <c r="J5" s="98">
        <v>455.42306315754314</v>
      </c>
      <c r="K5" s="98">
        <v>470.18123151782822</v>
      </c>
      <c r="L5" s="98">
        <v>441.9147034346725</v>
      </c>
      <c r="M5" s="98">
        <v>399.52563168085948</v>
      </c>
      <c r="N5" s="98">
        <v>399.30665733330602</v>
      </c>
      <c r="O5" s="98">
        <v>422.38027627210579</v>
      </c>
      <c r="P5" s="98">
        <v>378.08566091724998</v>
      </c>
      <c r="Q5" s="98">
        <v>395.67401834336476</v>
      </c>
      <c r="R5" s="98">
        <v>400.12685105569864</v>
      </c>
      <c r="S5" s="98">
        <v>331.19827553262644</v>
      </c>
      <c r="T5" s="98">
        <v>353.32206674267809</v>
      </c>
      <c r="U5" s="98">
        <v>316.89235693130803</v>
      </c>
      <c r="V5" s="98">
        <v>329.25554122480168</v>
      </c>
      <c r="W5" s="98">
        <v>304.89808835742116</v>
      </c>
      <c r="X5" s="98">
        <v>233.5466561574471</v>
      </c>
      <c r="Y5" s="98">
        <v>190.57128116938941</v>
      </c>
      <c r="DA5" s="63" t="s">
        <v>1574</v>
      </c>
    </row>
    <row r="6" spans="1:105" ht="12" customHeight="1" x14ac:dyDescent="0.25">
      <c r="A6" s="97" t="s">
        <v>53</v>
      </c>
      <c r="B6" s="98">
        <v>2.926108796561449</v>
      </c>
      <c r="C6" s="98">
        <v>2.7110364261552</v>
      </c>
      <c r="D6" s="98">
        <v>2.6166005239813814</v>
      </c>
      <c r="E6" s="98">
        <v>2.4556692071756299</v>
      </c>
      <c r="F6" s="98">
        <v>2.3880977662718075</v>
      </c>
      <c r="G6" s="98">
        <v>2.4922725947812432</v>
      </c>
      <c r="H6" s="98">
        <v>2.3896556018205071</v>
      </c>
      <c r="I6" s="98">
        <v>2.2743676269569293</v>
      </c>
      <c r="J6" s="98">
        <v>2.4400377925624368</v>
      </c>
      <c r="K6" s="98">
        <v>2.5409213666644352</v>
      </c>
      <c r="L6" s="98">
        <v>2.3935529603344987</v>
      </c>
      <c r="M6" s="98">
        <v>2.1496532061292202</v>
      </c>
      <c r="N6" s="98">
        <v>2.170840391209889</v>
      </c>
      <c r="O6" s="98">
        <v>2.2825251695548068</v>
      </c>
      <c r="P6" s="98">
        <v>2.0092571241256358</v>
      </c>
      <c r="Q6" s="98">
        <v>2.1161002686756425</v>
      </c>
      <c r="R6" s="98">
        <v>2.1323917101639429</v>
      </c>
      <c r="S6" s="98">
        <v>1.7585341808120194</v>
      </c>
      <c r="T6" s="98">
        <v>1.8827118604170645</v>
      </c>
      <c r="U6" s="98">
        <v>1.6872978944047838</v>
      </c>
      <c r="V6" s="98">
        <v>1.7644843883668249</v>
      </c>
      <c r="W6" s="98">
        <v>1.6568828981285117</v>
      </c>
      <c r="X6" s="98">
        <v>1.2836586571729551</v>
      </c>
      <c r="Y6" s="98">
        <v>1.0606756580889889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2.2629807958702914E-2</v>
      </c>
      <c r="C7" s="122">
        <f t="shared" si="6"/>
        <v>2.0866845555273537E-2</v>
      </c>
      <c r="D7" s="122">
        <f t="shared" si="6"/>
        <v>2.3017421684658149E-2</v>
      </c>
      <c r="E7" s="122">
        <f t="shared" si="6"/>
        <v>2.1279146208919183E-2</v>
      </c>
      <c r="F7" s="122">
        <f t="shared" si="6"/>
        <v>1.953896147482298E-2</v>
      </c>
      <c r="G7" s="122">
        <f t="shared" si="6"/>
        <v>1.783686755435563E-2</v>
      </c>
      <c r="H7" s="122">
        <f t="shared" si="6"/>
        <v>1.9730280838932811E-2</v>
      </c>
      <c r="I7" s="122">
        <f t="shared" si="6"/>
        <v>2.2776065584553942E-2</v>
      </c>
      <c r="J7" s="122">
        <f t="shared" si="6"/>
        <v>2.6024592455759808E-2</v>
      </c>
      <c r="K7" s="122">
        <f t="shared" si="6"/>
        <v>2.8805994290778073E-2</v>
      </c>
      <c r="L7" s="122">
        <f t="shared" si="6"/>
        <v>3.3596879437016801E-2</v>
      </c>
      <c r="M7" s="122">
        <f t="shared" si="6"/>
        <v>3.5460386814922182E-2</v>
      </c>
      <c r="N7" s="122">
        <f t="shared" si="6"/>
        <v>4.3451142471417369E-2</v>
      </c>
      <c r="O7" s="122">
        <f t="shared" si="6"/>
        <v>4.5079837668833424E-2</v>
      </c>
      <c r="P7" s="122">
        <f t="shared" si="6"/>
        <v>5.3474361096144882E-2</v>
      </c>
      <c r="Q7" s="122">
        <f t="shared" si="6"/>
        <v>5.368031369398904E-2</v>
      </c>
      <c r="R7" s="122">
        <f t="shared" si="6"/>
        <v>5.1298867475754593E-2</v>
      </c>
      <c r="S7" s="122">
        <f t="shared" si="6"/>
        <v>4.4487344112122323E-2</v>
      </c>
      <c r="T7" s="122">
        <f t="shared" si="6"/>
        <v>3.6911335537920802E-2</v>
      </c>
      <c r="U7" s="122">
        <f t="shared" si="6"/>
        <v>3.0422713980098715E-2</v>
      </c>
      <c r="V7" s="122">
        <f t="shared" si="6"/>
        <v>2.2760210441622134E-2</v>
      </c>
      <c r="W7" s="122">
        <f t="shared" si="6"/>
        <v>1.532054672121993E-2</v>
      </c>
      <c r="X7" s="122">
        <f t="shared" si="6"/>
        <v>1.273972033503021E-2</v>
      </c>
      <c r="Y7" s="122">
        <f t="shared" si="6"/>
        <v>1.2587892821277638E-2</v>
      </c>
      <c r="DA7" s="130" t="s">
        <v>1576</v>
      </c>
    </row>
    <row r="8" spans="1:105" ht="12" customHeight="1" x14ac:dyDescent="0.25">
      <c r="A8" s="97" t="s">
        <v>53</v>
      </c>
      <c r="B8" s="98">
        <v>2.2629807958702914E-2</v>
      </c>
      <c r="C8" s="98">
        <v>2.0866845555273537E-2</v>
      </c>
      <c r="D8" s="98">
        <v>2.3017421684658149E-2</v>
      </c>
      <c r="E8" s="98">
        <v>2.1279146208919183E-2</v>
      </c>
      <c r="F8" s="98">
        <v>1.953896147482298E-2</v>
      </c>
      <c r="G8" s="98">
        <v>1.783686755435563E-2</v>
      </c>
      <c r="H8" s="98">
        <v>1.9730280838932811E-2</v>
      </c>
      <c r="I8" s="98">
        <v>2.2776065584553942E-2</v>
      </c>
      <c r="J8" s="98">
        <v>2.6024592455759808E-2</v>
      </c>
      <c r="K8" s="98">
        <v>2.8805994290778073E-2</v>
      </c>
      <c r="L8" s="98">
        <v>3.3596879437016801E-2</v>
      </c>
      <c r="M8" s="98">
        <v>3.5460386814922182E-2</v>
      </c>
      <c r="N8" s="98">
        <v>4.3451142471417369E-2</v>
      </c>
      <c r="O8" s="98">
        <v>4.5079837668833424E-2</v>
      </c>
      <c r="P8" s="98">
        <v>5.3474361096144882E-2</v>
      </c>
      <c r="Q8" s="98">
        <v>5.368031369398904E-2</v>
      </c>
      <c r="R8" s="98">
        <v>5.1298867475754593E-2</v>
      </c>
      <c r="S8" s="98">
        <v>4.4487344112122323E-2</v>
      </c>
      <c r="T8" s="98">
        <v>3.6911335537920802E-2</v>
      </c>
      <c r="U8" s="98">
        <v>3.0422713980098715E-2</v>
      </c>
      <c r="V8" s="98">
        <v>2.2760210441622134E-2</v>
      </c>
      <c r="W8" s="98">
        <v>1.532054672121993E-2</v>
      </c>
      <c r="X8" s="98">
        <v>1.273972033503021E-2</v>
      </c>
      <c r="Y8" s="98">
        <v>1.2587892821277638E-2</v>
      </c>
      <c r="DA8" s="63" t="s">
        <v>1577</v>
      </c>
    </row>
    <row r="9" spans="1:105" ht="12" customHeight="1" x14ac:dyDescent="0.25">
      <c r="A9" s="121" t="s">
        <v>55</v>
      </c>
      <c r="B9" s="122">
        <v>101.02694473456762</v>
      </c>
      <c r="C9" s="122">
        <v>91.017441780389603</v>
      </c>
      <c r="D9" s="122">
        <v>88.321406303115722</v>
      </c>
      <c r="E9" s="122">
        <v>77.753738183988133</v>
      </c>
      <c r="F9" s="122">
        <v>75.676929363741053</v>
      </c>
      <c r="G9" s="122">
        <v>71.654294361569256</v>
      </c>
      <c r="H9" s="122">
        <v>69.008441296083944</v>
      </c>
      <c r="I9" s="122">
        <v>69.795977016593298</v>
      </c>
      <c r="J9" s="122">
        <v>72.32410316259562</v>
      </c>
      <c r="K9" s="122">
        <v>80.249925966750197</v>
      </c>
      <c r="L9" s="122">
        <v>75.740066658845166</v>
      </c>
      <c r="M9" s="122">
        <v>81.02804810757641</v>
      </c>
      <c r="N9" s="122">
        <v>85.842809598733112</v>
      </c>
      <c r="O9" s="122">
        <v>89.908709617233214</v>
      </c>
      <c r="P9" s="122">
        <v>90.90590128906571</v>
      </c>
      <c r="Q9" s="122">
        <v>88.811403413830249</v>
      </c>
      <c r="R9" s="122">
        <v>88.683340597429137</v>
      </c>
      <c r="S9" s="122">
        <v>81.967775606305068</v>
      </c>
      <c r="T9" s="122">
        <v>80.302792395363738</v>
      </c>
      <c r="U9" s="122">
        <v>73.780069598372449</v>
      </c>
      <c r="V9" s="122">
        <v>74.100260650006035</v>
      </c>
      <c r="W9" s="122">
        <v>67.077910977086816</v>
      </c>
      <c r="X9" s="122">
        <v>57.55093890120655</v>
      </c>
      <c r="Y9" s="122">
        <v>49.548198222661583</v>
      </c>
      <c r="DA9" s="130" t="s">
        <v>1578</v>
      </c>
    </row>
    <row r="10" spans="1:105" ht="12" customHeight="1" x14ac:dyDescent="0.25">
      <c r="A10" s="97" t="s">
        <v>143</v>
      </c>
      <c r="B10" s="98">
        <v>58.618480491672074</v>
      </c>
      <c r="C10" s="98">
        <v>51.125912274333999</v>
      </c>
      <c r="D10" s="98">
        <v>50.93957274169702</v>
      </c>
      <c r="E10" s="98">
        <v>43.824221101707863</v>
      </c>
      <c r="F10" s="98">
        <v>42.227736805403829</v>
      </c>
      <c r="G10" s="98">
        <v>40.481812551299761</v>
      </c>
      <c r="H10" s="98">
        <v>38.10834829707688</v>
      </c>
      <c r="I10" s="98">
        <v>38.565853788382881</v>
      </c>
      <c r="J10" s="98">
        <v>39.519241227667585</v>
      </c>
      <c r="K10" s="98">
        <v>45.305354896617345</v>
      </c>
      <c r="L10" s="98">
        <v>40.301891578225323</v>
      </c>
      <c r="M10" s="98">
        <v>40.448830915873216</v>
      </c>
      <c r="N10" s="98">
        <v>40.032637593607248</v>
      </c>
      <c r="O10" s="98">
        <v>39.749130434686904</v>
      </c>
      <c r="P10" s="98">
        <v>39.431535987307008</v>
      </c>
      <c r="Q10" s="98">
        <v>38.53088277443387</v>
      </c>
      <c r="R10" s="98">
        <v>38.886476545332947</v>
      </c>
      <c r="S10" s="98">
        <v>34.949531862042569</v>
      </c>
      <c r="T10" s="98">
        <v>34.958414770649732</v>
      </c>
      <c r="U10" s="98">
        <v>32.234212286232925</v>
      </c>
      <c r="V10" s="98">
        <v>33.370856023693499</v>
      </c>
      <c r="W10" s="98">
        <v>30.958403474049096</v>
      </c>
      <c r="X10" s="98">
        <v>26.648442724754005</v>
      </c>
      <c r="Y10" s="98">
        <v>22.161220980223536</v>
      </c>
      <c r="DA10" s="63" t="s">
        <v>1579</v>
      </c>
    </row>
    <row r="11" spans="1:105" ht="12" customHeight="1" x14ac:dyDescent="0.25">
      <c r="A11" s="97" t="s">
        <v>124</v>
      </c>
      <c r="B11" s="98">
        <v>3.0981073067805309</v>
      </c>
      <c r="C11" s="98">
        <v>2.9447572193295604</v>
      </c>
      <c r="D11" s="98">
        <v>2.8507101993630233</v>
      </c>
      <c r="E11" s="98">
        <v>2.6963981312214718</v>
      </c>
      <c r="F11" s="98">
        <v>2.5748104854476894</v>
      </c>
      <c r="G11" s="98">
        <v>2.5100982920096859</v>
      </c>
      <c r="H11" s="98">
        <v>2.4227799930506433</v>
      </c>
      <c r="I11" s="98">
        <v>2.4550361167806432</v>
      </c>
      <c r="J11" s="98">
        <v>2.4243339844335177</v>
      </c>
      <c r="K11" s="98">
        <v>2.5220721930664691</v>
      </c>
      <c r="L11" s="98">
        <v>2.5732304782797155</v>
      </c>
      <c r="M11" s="98">
        <v>3.0198057891103298</v>
      </c>
      <c r="N11" s="98">
        <v>3.0863905480682257</v>
      </c>
      <c r="O11" s="98">
        <v>3.8585221448176066</v>
      </c>
      <c r="P11" s="98">
        <v>3.8024672023652442</v>
      </c>
      <c r="Q11" s="98">
        <v>3.5832809315271419</v>
      </c>
      <c r="R11" s="98">
        <v>4.4502976461337758</v>
      </c>
      <c r="S11" s="98">
        <v>4.3546821129441078</v>
      </c>
      <c r="T11" s="98">
        <v>4.3932998669531784</v>
      </c>
      <c r="U11" s="98">
        <v>3.9692305625887854</v>
      </c>
      <c r="V11" s="98">
        <v>4.1208599824720977</v>
      </c>
      <c r="W11" s="98">
        <v>3.2626394548554094</v>
      </c>
      <c r="X11" s="98">
        <v>2.8691080791383619</v>
      </c>
      <c r="Y11" s="98">
        <v>2.7777293203977895</v>
      </c>
      <c r="DA11" s="63" t="s">
        <v>1580</v>
      </c>
    </row>
    <row r="12" spans="1:105" ht="12" customHeight="1" x14ac:dyDescent="0.25">
      <c r="A12" s="97" t="s">
        <v>123</v>
      </c>
      <c r="B12" s="98">
        <v>2.6701082535659343E-4</v>
      </c>
      <c r="C12" s="98">
        <v>2.5956180712325327E-4</v>
      </c>
      <c r="D12" s="98">
        <v>2.5251326339585097E-4</v>
      </c>
      <c r="E12" s="98">
        <v>2.4524475723808619E-4</v>
      </c>
      <c r="F12" s="98">
        <v>4.6014519728711467E-4</v>
      </c>
      <c r="G12" s="98">
        <v>9.0131427689674995E-4</v>
      </c>
      <c r="H12" s="98">
        <v>1.3390455588156997E-3</v>
      </c>
      <c r="I12" s="98">
        <v>2.6953158490680088E-3</v>
      </c>
      <c r="J12" s="98">
        <v>5.1300186006368476E-3</v>
      </c>
      <c r="K12" s="98">
        <v>9.878613277958144E-3</v>
      </c>
      <c r="L12" s="98">
        <v>1.3359571020493649E-2</v>
      </c>
      <c r="M12" s="98">
        <v>1.8598621053392234E-2</v>
      </c>
      <c r="N12" s="98">
        <v>1.737255915033668E-2</v>
      </c>
      <c r="O12" s="98">
        <v>2.7407554973896978E-2</v>
      </c>
      <c r="P12" s="98">
        <v>2.7109855801376075E-2</v>
      </c>
      <c r="Q12" s="98">
        <v>2.5351536163257589E-2</v>
      </c>
      <c r="R12" s="98">
        <v>3.540446713861841E-2</v>
      </c>
      <c r="S12" s="98">
        <v>3.5453385452727602E-2</v>
      </c>
      <c r="T12" s="98">
        <v>3.7205497093585733E-2</v>
      </c>
      <c r="U12" s="98">
        <v>3.4449902315287391E-2</v>
      </c>
      <c r="V12" s="98">
        <v>3.6820519901899489E-2</v>
      </c>
      <c r="W12" s="98">
        <v>2.6047449668413915E-2</v>
      </c>
      <c r="X12" s="98">
        <v>2.2619377172383166E-2</v>
      </c>
      <c r="Y12" s="98">
        <v>2.2086169199411532E-2</v>
      </c>
      <c r="DA12" s="63" t="s">
        <v>1581</v>
      </c>
    </row>
    <row r="13" spans="1:105" ht="12" customHeight="1" x14ac:dyDescent="0.25">
      <c r="A13" s="100" t="s">
        <v>50</v>
      </c>
      <c r="B13" s="101">
        <v>2.2985979699029341E-4</v>
      </c>
      <c r="C13" s="101">
        <v>2.2361286866440951E-4</v>
      </c>
      <c r="D13" s="101">
        <v>2.1677457721128602E-4</v>
      </c>
      <c r="E13" s="101">
        <v>2.1052940204747026E-4</v>
      </c>
      <c r="F13" s="101">
        <v>3.9226748522309376E-4</v>
      </c>
      <c r="G13" s="101">
        <v>7.6675985329584728E-4</v>
      </c>
      <c r="H13" s="101">
        <v>1.1446733075644153E-3</v>
      </c>
      <c r="I13" s="101">
        <v>2.2971826160386225E-3</v>
      </c>
      <c r="J13" s="101">
        <v>4.3456011940404202E-3</v>
      </c>
      <c r="K13" s="101">
        <v>8.3540782059497373E-3</v>
      </c>
      <c r="L13" s="101">
        <v>1.1307732667293553E-2</v>
      </c>
      <c r="M13" s="101">
        <v>1.5767906233382929E-2</v>
      </c>
      <c r="N13" s="101">
        <v>1.4682689507353856E-2</v>
      </c>
      <c r="O13" s="101">
        <v>2.3046752802690126E-2</v>
      </c>
      <c r="P13" s="101">
        <v>2.2711024895985331E-2</v>
      </c>
      <c r="Q13" s="101">
        <v>2.1131828674131211E-2</v>
      </c>
      <c r="R13" s="101">
        <v>2.9208334793095002E-2</v>
      </c>
      <c r="S13" s="101">
        <v>2.9106458264387677E-2</v>
      </c>
      <c r="T13" s="101">
        <v>3.0358610356354579E-2</v>
      </c>
      <c r="U13" s="101">
        <v>2.7973767701817552E-2</v>
      </c>
      <c r="V13" s="101">
        <v>3.0043673658291276E-2</v>
      </c>
      <c r="W13" s="101">
        <v>2.1150388667210796E-2</v>
      </c>
      <c r="X13" s="101">
        <v>1.8097809798570182E-2</v>
      </c>
      <c r="Y13" s="101">
        <v>1.7395397788828426E-2</v>
      </c>
      <c r="DA13" s="131" t="s">
        <v>1582</v>
      </c>
    </row>
    <row r="14" spans="1:105" ht="12" customHeight="1" x14ac:dyDescent="0.25">
      <c r="A14" s="103" t="s">
        <v>52</v>
      </c>
      <c r="B14" s="104">
        <v>3.7151028366300056E-5</v>
      </c>
      <c r="C14" s="104">
        <v>3.5948938458843732E-5</v>
      </c>
      <c r="D14" s="104">
        <v>3.5738686184564975E-5</v>
      </c>
      <c r="E14" s="104">
        <v>3.4715355190615915E-5</v>
      </c>
      <c r="F14" s="104">
        <v>6.7877712064020893E-5</v>
      </c>
      <c r="G14" s="104">
        <v>1.3455442360090267E-4</v>
      </c>
      <c r="H14" s="104">
        <v>1.943722512512844E-4</v>
      </c>
      <c r="I14" s="104">
        <v>3.9813323302938632E-4</v>
      </c>
      <c r="J14" s="104">
        <v>7.8441740659642703E-4</v>
      </c>
      <c r="K14" s="104">
        <v>1.5245350720084058E-3</v>
      </c>
      <c r="L14" s="104">
        <v>2.0518383532000966E-3</v>
      </c>
      <c r="M14" s="104">
        <v>2.8307148200093046E-3</v>
      </c>
      <c r="N14" s="104">
        <v>2.6898696429828251E-3</v>
      </c>
      <c r="O14" s="104">
        <v>4.3608021712068503E-3</v>
      </c>
      <c r="P14" s="104">
        <v>4.3988309053907444E-3</v>
      </c>
      <c r="Q14" s="104">
        <v>4.2197074891263788E-3</v>
      </c>
      <c r="R14" s="104">
        <v>6.1961323455234094E-3</v>
      </c>
      <c r="S14" s="104">
        <v>6.3469271883399283E-3</v>
      </c>
      <c r="T14" s="104">
        <v>6.8468867372311563E-3</v>
      </c>
      <c r="U14" s="104">
        <v>6.476134613469838E-3</v>
      </c>
      <c r="V14" s="104">
        <v>6.7768462436082148E-3</v>
      </c>
      <c r="W14" s="104">
        <v>4.8970610012031169E-3</v>
      </c>
      <c r="X14" s="104">
        <v>4.5215673738129847E-3</v>
      </c>
      <c r="Y14" s="104">
        <v>4.6907714105831055E-3</v>
      </c>
      <c r="DA14" s="132" t="s">
        <v>1583</v>
      </c>
    </row>
    <row r="15" spans="1:105" ht="12" customHeight="1" x14ac:dyDescent="0.25">
      <c r="A15" s="106" t="s">
        <v>122</v>
      </c>
      <c r="B15" s="101">
        <v>38.983796366695273</v>
      </c>
      <c r="C15" s="101">
        <v>36.630834521530929</v>
      </c>
      <c r="D15" s="101">
        <v>34.12733820008819</v>
      </c>
      <c r="E15" s="101">
        <v>30.758715307672322</v>
      </c>
      <c r="F15" s="101">
        <v>30.270510192565315</v>
      </c>
      <c r="G15" s="101">
        <v>27.719612499818915</v>
      </c>
      <c r="H15" s="101">
        <v>27.190336216835234</v>
      </c>
      <c r="I15" s="101">
        <v>25.779105486737759</v>
      </c>
      <c r="J15" s="101">
        <v>23.944221519723129</v>
      </c>
      <c r="K15" s="101">
        <v>20.39406788294616</v>
      </c>
      <c r="L15" s="101">
        <v>16.49740259690245</v>
      </c>
      <c r="M15" s="101">
        <v>17.363233795065902</v>
      </c>
      <c r="N15" s="101">
        <v>19.923326391833793</v>
      </c>
      <c r="O15" s="101">
        <v>19.192041779848854</v>
      </c>
      <c r="P15" s="101">
        <v>17.926818375430198</v>
      </c>
      <c r="Q15" s="101">
        <v>16.350937201811899</v>
      </c>
      <c r="R15" s="101">
        <v>15.673382020883224</v>
      </c>
      <c r="S15" s="101">
        <v>14.543718375620546</v>
      </c>
      <c r="T15" s="101">
        <v>13.106892104247763</v>
      </c>
      <c r="U15" s="101">
        <v>11.476562919254755</v>
      </c>
      <c r="V15" s="101">
        <v>10.8407056065676</v>
      </c>
      <c r="W15" s="101">
        <v>10.106836832892016</v>
      </c>
      <c r="X15" s="101">
        <v>9.1080456004106214</v>
      </c>
      <c r="Y15" s="101">
        <v>8.7676288136775273</v>
      </c>
      <c r="DA15" s="131" t="s">
        <v>1584</v>
      </c>
    </row>
    <row r="16" spans="1:105" ht="12" customHeight="1" x14ac:dyDescent="0.25">
      <c r="A16" s="107" t="s">
        <v>121</v>
      </c>
      <c r="B16" s="104">
        <v>0.32629355859437986</v>
      </c>
      <c r="C16" s="104">
        <v>0.31567820338800878</v>
      </c>
      <c r="D16" s="104">
        <v>0.40353264870408795</v>
      </c>
      <c r="E16" s="104">
        <v>0.47415839862924242</v>
      </c>
      <c r="F16" s="104">
        <v>0.60341173512693125</v>
      </c>
      <c r="G16" s="104">
        <v>0.94186970416400739</v>
      </c>
      <c r="H16" s="104">
        <v>1.285637743562368</v>
      </c>
      <c r="I16" s="104">
        <v>2.993286308842948</v>
      </c>
      <c r="J16" s="104">
        <v>6.4311764121707533</v>
      </c>
      <c r="K16" s="104">
        <v>12.018552380842262</v>
      </c>
      <c r="L16" s="104">
        <v>16.354182434417179</v>
      </c>
      <c r="M16" s="104">
        <v>20.17757898647357</v>
      </c>
      <c r="N16" s="104">
        <v>22.783082506073512</v>
      </c>
      <c r="O16" s="104">
        <v>27.081607702905959</v>
      </c>
      <c r="P16" s="104">
        <v>29.717969868161891</v>
      </c>
      <c r="Q16" s="104">
        <v>30.320950969894085</v>
      </c>
      <c r="R16" s="104">
        <v>29.637779917940566</v>
      </c>
      <c r="S16" s="104">
        <v>28.084389870245122</v>
      </c>
      <c r="T16" s="104">
        <v>27.806980156419478</v>
      </c>
      <c r="U16" s="104">
        <v>26.065613927980696</v>
      </c>
      <c r="V16" s="104">
        <v>25.731018517370941</v>
      </c>
      <c r="W16" s="104">
        <v>22.723983765621881</v>
      </c>
      <c r="X16" s="104">
        <v>18.902723119731174</v>
      </c>
      <c r="Y16" s="104">
        <v>15.819532939163317</v>
      </c>
      <c r="DA16" s="132" t="s">
        <v>1585</v>
      </c>
    </row>
    <row r="17" spans="1:105" ht="12" customHeight="1" x14ac:dyDescent="0.25">
      <c r="A17" s="108" t="s">
        <v>53</v>
      </c>
      <c r="B17" s="98">
        <v>0.27597315564135305</v>
      </c>
      <c r="C17" s="98">
        <v>0.2670284325615972</v>
      </c>
      <c r="D17" s="98">
        <v>0.33943045825786411</v>
      </c>
      <c r="E17" s="98">
        <v>0.39834872262367582</v>
      </c>
      <c r="F17" s="98">
        <v>0.50670763169450461</v>
      </c>
      <c r="G17" s="98">
        <v>0.78877162237900011</v>
      </c>
      <c r="H17" s="98">
        <v>1.0820477336079084</v>
      </c>
      <c r="I17" s="98">
        <v>2.5119668861983042</v>
      </c>
      <c r="J17" s="98">
        <v>5.3642377005156048</v>
      </c>
      <c r="K17" s="98">
        <v>10.011529627483148</v>
      </c>
      <c r="L17" s="98">
        <v>13.64271232777908</v>
      </c>
      <c r="M17" s="98">
        <v>16.877911433791386</v>
      </c>
      <c r="N17" s="98">
        <v>19.001955079212657</v>
      </c>
      <c r="O17" s="98">
        <v>22.537979770706666</v>
      </c>
      <c r="P17" s="98">
        <v>24.681021477840261</v>
      </c>
      <c r="Q17" s="98">
        <v>25.081318955343797</v>
      </c>
      <c r="R17" s="98">
        <v>24.397387370372567</v>
      </c>
      <c r="S17" s="98">
        <v>23.061386833948077</v>
      </c>
      <c r="T17" s="98">
        <v>22.742775155887411</v>
      </c>
      <c r="U17" s="98">
        <v>21.233327643521356</v>
      </c>
      <c r="V17" s="98">
        <v>21.088335352368144</v>
      </c>
      <c r="W17" s="98">
        <v>18.551463739664488</v>
      </c>
      <c r="X17" s="98">
        <v>15.219401924874514</v>
      </c>
      <c r="Y17" s="98">
        <v>12.551435811041021</v>
      </c>
      <c r="DA17" s="63" t="s">
        <v>1586</v>
      </c>
    </row>
    <row r="18" spans="1:105" ht="12" customHeight="1" x14ac:dyDescent="0.25">
      <c r="A18" s="108" t="s">
        <v>52</v>
      </c>
      <c r="B18" s="98">
        <v>5.0320402953026797E-2</v>
      </c>
      <c r="C18" s="98">
        <v>4.8649770826411566E-2</v>
      </c>
      <c r="D18" s="98">
        <v>6.4102190446223825E-2</v>
      </c>
      <c r="E18" s="98">
        <v>7.5809676005566609E-2</v>
      </c>
      <c r="F18" s="98">
        <v>9.6704103432426664E-2</v>
      </c>
      <c r="G18" s="98">
        <v>0.15309808178500728</v>
      </c>
      <c r="H18" s="98">
        <v>0.20359000995445969</v>
      </c>
      <c r="I18" s="98">
        <v>0.48131942264464356</v>
      </c>
      <c r="J18" s="98">
        <v>1.0669387116551481</v>
      </c>
      <c r="K18" s="98">
        <v>2.0070227533591143</v>
      </c>
      <c r="L18" s="98">
        <v>2.7114701066380991</v>
      </c>
      <c r="M18" s="98">
        <v>3.2996675526821848</v>
      </c>
      <c r="N18" s="98">
        <v>3.7811274268608548</v>
      </c>
      <c r="O18" s="98">
        <v>4.5436279321992918</v>
      </c>
      <c r="P18" s="98">
        <v>5.0369483903216299</v>
      </c>
      <c r="Q18" s="98">
        <v>5.2396320145502902</v>
      </c>
      <c r="R18" s="98">
        <v>5.2403925475679998</v>
      </c>
      <c r="S18" s="98">
        <v>5.0230030362970446</v>
      </c>
      <c r="T18" s="98">
        <v>5.0642050005320671</v>
      </c>
      <c r="U18" s="98">
        <v>4.8322862844593386</v>
      </c>
      <c r="V18" s="98">
        <v>4.6426831650027989</v>
      </c>
      <c r="W18" s="98">
        <v>4.1725200259573914</v>
      </c>
      <c r="X18" s="98">
        <v>3.6833211948566587</v>
      </c>
      <c r="Y18" s="98">
        <v>3.2680971281222959</v>
      </c>
      <c r="DA18" s="63" t="s">
        <v>1587</v>
      </c>
    </row>
    <row r="19" spans="1:105" ht="12" customHeight="1" x14ac:dyDescent="0.25">
      <c r="A19" s="121" t="s">
        <v>54</v>
      </c>
      <c r="B19" s="122">
        <v>15.40939249310413</v>
      </c>
      <c r="C19" s="122">
        <v>14.472512278892633</v>
      </c>
      <c r="D19" s="122">
        <v>13.799163956388528</v>
      </c>
      <c r="E19" s="122">
        <v>13.054265046821653</v>
      </c>
      <c r="F19" s="122">
        <v>12.501921895024399</v>
      </c>
      <c r="G19" s="122">
        <v>11.928888963251312</v>
      </c>
      <c r="H19" s="122">
        <v>11.499548485075062</v>
      </c>
      <c r="I19" s="122">
        <v>11.78104708035098</v>
      </c>
      <c r="J19" s="122">
        <v>11.526151689846238</v>
      </c>
      <c r="K19" s="122">
        <v>11.872048313415036</v>
      </c>
      <c r="L19" s="122">
        <v>11.678827603079725</v>
      </c>
      <c r="M19" s="122">
        <v>12.381982751192821</v>
      </c>
      <c r="N19" s="122">
        <v>13.184266723185983</v>
      </c>
      <c r="O19" s="122">
        <v>13.299933425403511</v>
      </c>
      <c r="P19" s="122">
        <v>13.951817150279554</v>
      </c>
      <c r="Q19" s="122">
        <v>13.825291904760707</v>
      </c>
      <c r="R19" s="122">
        <v>13.227823849894039</v>
      </c>
      <c r="S19" s="122">
        <v>12.195619866516292</v>
      </c>
      <c r="T19" s="122">
        <v>11.583990200088607</v>
      </c>
      <c r="U19" s="122">
        <v>10.55217934082799</v>
      </c>
      <c r="V19" s="122">
        <v>10.449734588544288</v>
      </c>
      <c r="W19" s="122">
        <v>9.7103788764918928</v>
      </c>
      <c r="X19" s="122">
        <v>8.0437379992907712</v>
      </c>
      <c r="Y19" s="122">
        <v>7.1664882521400317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0.28466156666209458</v>
      </c>
      <c r="C21" s="98">
        <v>0.26519328886866966</v>
      </c>
      <c r="D21" s="98">
        <v>0.25013152504098929</v>
      </c>
      <c r="E21" s="98">
        <v>0.23585725033132923</v>
      </c>
      <c r="F21" s="98">
        <v>0.22233127539531181</v>
      </c>
      <c r="G21" s="98">
        <v>0.21898577571978242</v>
      </c>
      <c r="H21" s="98">
        <v>0.21148578125052525</v>
      </c>
      <c r="I21" s="98">
        <v>0.21197747487628141</v>
      </c>
      <c r="J21" s="98">
        <v>0.20613512049463228</v>
      </c>
      <c r="K21" s="98">
        <v>0.20044010322445435</v>
      </c>
      <c r="L21" s="98">
        <v>0.20819127148158356</v>
      </c>
      <c r="M21" s="98">
        <v>0.22968714720450001</v>
      </c>
      <c r="N21" s="98">
        <v>0.25080017206659055</v>
      </c>
      <c r="O21" s="98">
        <v>0.27429718154616062</v>
      </c>
      <c r="P21" s="98">
        <v>0.27193509764465806</v>
      </c>
      <c r="Q21" s="98">
        <v>0.25773446233514508</v>
      </c>
      <c r="R21" s="98">
        <v>0.30877199201640448</v>
      </c>
      <c r="S21" s="98">
        <v>0.29414841188058305</v>
      </c>
      <c r="T21" s="98">
        <v>0.29357494475560519</v>
      </c>
      <c r="U21" s="98">
        <v>0.25999433723626614</v>
      </c>
      <c r="V21" s="98">
        <v>0.26963887438943673</v>
      </c>
      <c r="W21" s="98">
        <v>0.22089598906690727</v>
      </c>
      <c r="X21" s="98">
        <v>0.19724054286275705</v>
      </c>
      <c r="Y21" s="98">
        <v>0.19654328994264345</v>
      </c>
      <c r="DA21" s="63" t="s">
        <v>1590</v>
      </c>
    </row>
    <row r="22" spans="1:105" ht="12" customHeight="1" x14ac:dyDescent="0.25">
      <c r="A22" s="109" t="s">
        <v>120</v>
      </c>
      <c r="B22" s="33">
        <v>15.124730926442036</v>
      </c>
      <c r="C22" s="33">
        <v>14.207318990023964</v>
      </c>
      <c r="D22" s="33">
        <v>13.549032431347538</v>
      </c>
      <c r="E22" s="33">
        <v>12.818407796490323</v>
      </c>
      <c r="F22" s="33">
        <v>12.279590619629086</v>
      </c>
      <c r="G22" s="33">
        <v>11.70990318753153</v>
      </c>
      <c r="H22" s="33">
        <v>11.288062703824536</v>
      </c>
      <c r="I22" s="33">
        <v>11.569069605474699</v>
      </c>
      <c r="J22" s="33">
        <v>11.320016569351605</v>
      </c>
      <c r="K22" s="33">
        <v>11.67160821019058</v>
      </c>
      <c r="L22" s="33">
        <v>11.470636331598142</v>
      </c>
      <c r="M22" s="33">
        <v>12.152295603988321</v>
      </c>
      <c r="N22" s="33">
        <v>12.933466551119393</v>
      </c>
      <c r="O22" s="33">
        <v>13.025636243857351</v>
      </c>
      <c r="P22" s="33">
        <v>13.679882052634897</v>
      </c>
      <c r="Q22" s="33">
        <v>13.567557442425562</v>
      </c>
      <c r="R22" s="33">
        <v>12.919051857877633</v>
      </c>
      <c r="S22" s="33">
        <v>11.901471454635709</v>
      </c>
      <c r="T22" s="33">
        <v>11.290415255333002</v>
      </c>
      <c r="U22" s="33">
        <v>10.292185003591724</v>
      </c>
      <c r="V22" s="33">
        <v>10.180095714154852</v>
      </c>
      <c r="W22" s="33">
        <v>9.4894828874249857</v>
      </c>
      <c r="X22" s="33">
        <v>7.8464974564280148</v>
      </c>
      <c r="Y22" s="33">
        <v>6.9699449621973883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60.040213682407114</v>
      </c>
      <c r="C24" s="117">
        <f t="shared" si="7"/>
        <v>59.559049059792514</v>
      </c>
      <c r="D24" s="117">
        <f t="shared" si="7"/>
        <v>54.216609034297278</v>
      </c>
      <c r="E24" s="117">
        <f t="shared" si="7"/>
        <v>50.950205901888495</v>
      </c>
      <c r="F24" s="117">
        <f t="shared" si="7"/>
        <v>49.798052228220101</v>
      </c>
      <c r="G24" s="117">
        <f t="shared" si="7"/>
        <v>53.664988300389339</v>
      </c>
      <c r="H24" s="117">
        <f t="shared" si="7"/>
        <v>50.161049465109969</v>
      </c>
      <c r="I24" s="117">
        <f t="shared" si="7"/>
        <v>46.593810471397283</v>
      </c>
      <c r="J24" s="117">
        <f t="shared" si="7"/>
        <v>39.739188302137599</v>
      </c>
      <c r="K24" s="117">
        <f t="shared" si="7"/>
        <v>28.46033097620214</v>
      </c>
      <c r="L24" s="117">
        <f t="shared" si="7"/>
        <v>36.189343280883513</v>
      </c>
      <c r="M24" s="117">
        <f t="shared" si="7"/>
        <v>32.565461674509528</v>
      </c>
      <c r="N24" s="117">
        <f t="shared" si="7"/>
        <v>31.919675282732054</v>
      </c>
      <c r="O24" s="117">
        <f t="shared" si="7"/>
        <v>38.285623305624817</v>
      </c>
      <c r="P24" s="117">
        <f t="shared" si="7"/>
        <v>34.869332444264401</v>
      </c>
      <c r="Q24" s="117">
        <f t="shared" si="7"/>
        <v>36.156678970893161</v>
      </c>
      <c r="R24" s="117">
        <f t="shared" ref="R24:V24" si="8">R25+R28+R30+R39</f>
        <v>46.525579574947969</v>
      </c>
      <c r="S24" s="117">
        <f t="shared" si="8"/>
        <v>46.055597666681855</v>
      </c>
      <c r="T24" s="117">
        <f t="shared" si="8"/>
        <v>52.100462156662275</v>
      </c>
      <c r="U24" s="117">
        <f t="shared" si="8"/>
        <v>48.595535080940948</v>
      </c>
      <c r="V24" s="117">
        <f t="shared" si="8"/>
        <v>53.159456258934192</v>
      </c>
      <c r="W24" s="117">
        <f t="shared" ref="W24:Y24" si="9">W25+W28+W30+W39</f>
        <v>46.882544515280905</v>
      </c>
      <c r="X24" s="117">
        <f t="shared" si="9"/>
        <v>44.073156243087524</v>
      </c>
      <c r="Y24" s="117">
        <f t="shared" si="9"/>
        <v>47.328632850110985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50.83506322797291</v>
      </c>
      <c r="C25" s="122">
        <f t="shared" si="10"/>
        <v>50.929725681061832</v>
      </c>
      <c r="D25" s="122">
        <f t="shared" si="10"/>
        <v>46.398010319691721</v>
      </c>
      <c r="E25" s="122">
        <f t="shared" si="10"/>
        <v>43.944792922896013</v>
      </c>
      <c r="F25" s="122">
        <f t="shared" si="10"/>
        <v>43.007078903777142</v>
      </c>
      <c r="G25" s="122">
        <f t="shared" si="10"/>
        <v>47.302751216188312</v>
      </c>
      <c r="H25" s="122">
        <f t="shared" si="10"/>
        <v>44.093998022456702</v>
      </c>
      <c r="I25" s="122">
        <f t="shared" si="10"/>
        <v>40.983288760448197</v>
      </c>
      <c r="J25" s="122">
        <f t="shared" si="10"/>
        <v>34.426697902775445</v>
      </c>
      <c r="K25" s="122">
        <f t="shared" si="10"/>
        <v>23.453389446519022</v>
      </c>
      <c r="L25" s="122">
        <f t="shared" si="10"/>
        <v>31.157785234498913</v>
      </c>
      <c r="M25" s="122">
        <f t="shared" si="10"/>
        <v>27.254678197749154</v>
      </c>
      <c r="N25" s="122">
        <f t="shared" si="10"/>
        <v>26.139764317634338</v>
      </c>
      <c r="O25" s="122">
        <f t="shared" si="10"/>
        <v>31.900752705734874</v>
      </c>
      <c r="P25" s="122">
        <f t="shared" si="10"/>
        <v>28.009106110331437</v>
      </c>
      <c r="Q25" s="122">
        <f t="shared" si="10"/>
        <v>28.859283593751559</v>
      </c>
      <c r="R25" s="122">
        <f t="shared" ref="R25:V25" si="11">SUM(R26:R27)</f>
        <v>38.167533630270427</v>
      </c>
      <c r="S25" s="122">
        <f t="shared" si="11"/>
        <v>36.993821841655482</v>
      </c>
      <c r="T25" s="122">
        <f t="shared" si="11"/>
        <v>42.376860426557457</v>
      </c>
      <c r="U25" s="122">
        <f t="shared" si="11"/>
        <v>39.093141583333839</v>
      </c>
      <c r="V25" s="122">
        <f t="shared" si="11"/>
        <v>43.212302496258054</v>
      </c>
      <c r="W25" s="122">
        <f t="shared" ref="W25:Y25" si="12">SUM(W26:W27)</f>
        <v>37.345525224925808</v>
      </c>
      <c r="X25" s="122">
        <f t="shared" si="12"/>
        <v>34.768860650825893</v>
      </c>
      <c r="Y25" s="122">
        <f t="shared" si="12"/>
        <v>37.614612976521315</v>
      </c>
      <c r="DA25" s="130" t="s">
        <v>1593</v>
      </c>
    </row>
    <row r="26" spans="1:105" ht="12" customHeight="1" x14ac:dyDescent="0.25">
      <c r="A26" s="97" t="s">
        <v>74</v>
      </c>
      <c r="B26" s="98">
        <v>50.258441044936447</v>
      </c>
      <c r="C26" s="98">
        <v>50.369805577694542</v>
      </c>
      <c r="D26" s="98">
        <v>45.897539806299008</v>
      </c>
      <c r="E26" s="98">
        <v>43.481577931071108</v>
      </c>
      <c r="F26" s="98">
        <v>42.558622495412742</v>
      </c>
      <c r="G26" s="98">
        <v>46.811996979720838</v>
      </c>
      <c r="H26" s="98">
        <v>43.63979782870306</v>
      </c>
      <c r="I26" s="98">
        <v>40.562499490651739</v>
      </c>
      <c r="J26" s="98">
        <v>34.069597449575646</v>
      </c>
      <c r="K26" s="98">
        <v>23.207237216066968</v>
      </c>
      <c r="L26" s="98">
        <v>30.825677167994563</v>
      </c>
      <c r="M26" s="98">
        <v>26.961127036350511</v>
      </c>
      <c r="N26" s="98">
        <v>25.847599971297708</v>
      </c>
      <c r="O26" s="98">
        <v>31.535263289390585</v>
      </c>
      <c r="P26" s="98">
        <v>27.68941128211813</v>
      </c>
      <c r="Q26" s="98">
        <v>28.522491927008694</v>
      </c>
      <c r="R26" s="98">
        <v>37.713122957867611</v>
      </c>
      <c r="S26" s="98">
        <v>36.547322849144955</v>
      </c>
      <c r="T26" s="98">
        <v>41.856658310690769</v>
      </c>
      <c r="U26" s="98">
        <v>38.610701475112258</v>
      </c>
      <c r="V26" s="98">
        <v>42.674373607146258</v>
      </c>
      <c r="W26" s="98">
        <v>36.873907340403171</v>
      </c>
      <c r="X26" s="98">
        <v>34.323979006018909</v>
      </c>
      <c r="Y26" s="98">
        <v>37.127392521448364</v>
      </c>
      <c r="DA26" s="63" t="s">
        <v>1594</v>
      </c>
    </row>
    <row r="27" spans="1:105" ht="12" customHeight="1" x14ac:dyDescent="0.25">
      <c r="A27" s="97" t="s">
        <v>53</v>
      </c>
      <c r="B27" s="98">
        <v>0.57662218303646529</v>
      </c>
      <c r="C27" s="98">
        <v>0.55992010336728792</v>
      </c>
      <c r="D27" s="98">
        <v>0.50047051339271187</v>
      </c>
      <c r="E27" s="98">
        <v>0.46321499182490433</v>
      </c>
      <c r="F27" s="98">
        <v>0.44845640836439965</v>
      </c>
      <c r="G27" s="98">
        <v>0.49075423646747601</v>
      </c>
      <c r="H27" s="98">
        <v>0.45420019375364057</v>
      </c>
      <c r="I27" s="98">
        <v>0.42078926979645515</v>
      </c>
      <c r="J27" s="98">
        <v>0.35710045319979999</v>
      </c>
      <c r="K27" s="98">
        <v>0.2461522304520552</v>
      </c>
      <c r="L27" s="98">
        <v>0.33210806650435087</v>
      </c>
      <c r="M27" s="98">
        <v>0.29355116139864401</v>
      </c>
      <c r="N27" s="98">
        <v>0.29216434633663113</v>
      </c>
      <c r="O27" s="98">
        <v>0.36548941634428789</v>
      </c>
      <c r="P27" s="98">
        <v>0.31969482821330797</v>
      </c>
      <c r="Q27" s="98">
        <v>0.33679166674286432</v>
      </c>
      <c r="R27" s="98">
        <v>0.45441067240281802</v>
      </c>
      <c r="S27" s="98">
        <v>0.44649899251052638</v>
      </c>
      <c r="T27" s="98">
        <v>0.52020211586668685</v>
      </c>
      <c r="U27" s="98">
        <v>0.48244010822158184</v>
      </c>
      <c r="V27" s="98">
        <v>0.53792888911179426</v>
      </c>
      <c r="W27" s="98">
        <v>0.47161788452263542</v>
      </c>
      <c r="X27" s="98">
        <v>0.44488164480698228</v>
      </c>
      <c r="Y27" s="98">
        <v>0.48722045507295247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1.8342827201357156E-3</v>
      </c>
      <c r="C28" s="122">
        <f t="shared" si="13"/>
        <v>1.7009560571979426E-3</v>
      </c>
      <c r="D28" s="122">
        <f t="shared" si="13"/>
        <v>1.8449467152495157E-3</v>
      </c>
      <c r="E28" s="122">
        <f t="shared" si="13"/>
        <v>1.666151150129185E-3</v>
      </c>
      <c r="F28" s="122">
        <f t="shared" si="13"/>
        <v>1.4651033200968621E-3</v>
      </c>
      <c r="G28" s="122">
        <f t="shared" si="13"/>
        <v>1.3124247213000975E-3</v>
      </c>
      <c r="H28" s="122">
        <f t="shared" si="13"/>
        <v>1.4081359700307595E-3</v>
      </c>
      <c r="I28" s="122">
        <f t="shared" si="13"/>
        <v>1.4564741518172989E-3</v>
      </c>
      <c r="J28" s="122">
        <f t="shared" si="13"/>
        <v>1.4684185234083728E-3</v>
      </c>
      <c r="K28" s="122">
        <f t="shared" si="13"/>
        <v>1.3720022728569315E-3</v>
      </c>
      <c r="L28" s="122">
        <f t="shared" si="13"/>
        <v>1.4965274174397205E-3</v>
      </c>
      <c r="M28" s="122">
        <f t="shared" si="13"/>
        <v>1.5824639966181275E-3</v>
      </c>
      <c r="N28" s="122">
        <f t="shared" si="13"/>
        <v>2.0789969174382266E-3</v>
      </c>
      <c r="O28" s="122">
        <f t="shared" si="13"/>
        <v>2.3368235410766774E-3</v>
      </c>
      <c r="P28" s="122">
        <f t="shared" si="13"/>
        <v>3.1663519721162763E-3</v>
      </c>
      <c r="Q28" s="122">
        <f t="shared" si="13"/>
        <v>3.6401077647461168E-3</v>
      </c>
      <c r="R28" s="122">
        <f t="shared" si="13"/>
        <v>4.0678764893517559E-3</v>
      </c>
      <c r="S28" s="122">
        <f t="shared" si="13"/>
        <v>4.340770039730402E-3</v>
      </c>
      <c r="T28" s="122">
        <f t="shared" si="13"/>
        <v>4.4011306693495988E-3</v>
      </c>
      <c r="U28" s="122">
        <f t="shared" si="13"/>
        <v>4.3248237411580744E-3</v>
      </c>
      <c r="V28" s="122">
        <f t="shared" si="13"/>
        <v>3.8981165328248017E-3</v>
      </c>
      <c r="W28" s="122">
        <f t="shared" si="13"/>
        <v>3.1494089055097174E-3</v>
      </c>
      <c r="X28" s="122">
        <f t="shared" si="13"/>
        <v>2.8391693459042799E-3</v>
      </c>
      <c r="Y28" s="122">
        <f t="shared" si="13"/>
        <v>2.9031316423529818E-3</v>
      </c>
      <c r="DA28" s="130" t="s">
        <v>1596</v>
      </c>
    </row>
    <row r="29" spans="1:105" ht="12" customHeight="1" x14ac:dyDescent="0.25">
      <c r="A29" s="97" t="s">
        <v>53</v>
      </c>
      <c r="B29" s="98">
        <v>1.8342827201357156E-3</v>
      </c>
      <c r="C29" s="98">
        <v>1.7009560571979426E-3</v>
      </c>
      <c r="D29" s="98">
        <v>1.8449467152495157E-3</v>
      </c>
      <c r="E29" s="98">
        <v>1.666151150129185E-3</v>
      </c>
      <c r="F29" s="98">
        <v>1.4651033200968621E-3</v>
      </c>
      <c r="G29" s="98">
        <v>1.3124247213000975E-3</v>
      </c>
      <c r="H29" s="98">
        <v>1.4081359700307595E-3</v>
      </c>
      <c r="I29" s="98">
        <v>1.4564741518172989E-3</v>
      </c>
      <c r="J29" s="98">
        <v>1.4684185234083728E-3</v>
      </c>
      <c r="K29" s="98">
        <v>1.3720022728569315E-3</v>
      </c>
      <c r="L29" s="98">
        <v>1.4965274174397205E-3</v>
      </c>
      <c r="M29" s="98">
        <v>1.5824639966181275E-3</v>
      </c>
      <c r="N29" s="98">
        <v>2.0789969174382266E-3</v>
      </c>
      <c r="O29" s="98">
        <v>2.3368235410766774E-3</v>
      </c>
      <c r="P29" s="98">
        <v>3.1663519721162763E-3</v>
      </c>
      <c r="Q29" s="98">
        <v>3.6401077647461168E-3</v>
      </c>
      <c r="R29" s="98">
        <v>4.0678764893517559E-3</v>
      </c>
      <c r="S29" s="98">
        <v>4.340770039730402E-3</v>
      </c>
      <c r="T29" s="98">
        <v>4.4011306693495988E-3</v>
      </c>
      <c r="U29" s="98">
        <v>4.3248237411580744E-3</v>
      </c>
      <c r="V29" s="98">
        <v>3.8981165328248017E-3</v>
      </c>
      <c r="W29" s="98">
        <v>3.1494089055097174E-3</v>
      </c>
      <c r="X29" s="98">
        <v>2.8391693459042799E-3</v>
      </c>
      <c r="Y29" s="98">
        <v>2.9031316423529818E-3</v>
      </c>
      <c r="DA29" s="63" t="s">
        <v>1597</v>
      </c>
    </row>
    <row r="30" spans="1:105" ht="12" customHeight="1" x14ac:dyDescent="0.25">
      <c r="A30" s="121" t="s">
        <v>55</v>
      </c>
      <c r="B30" s="122">
        <v>7.9528509422159823</v>
      </c>
      <c r="C30" s="122">
        <v>7.4522320378020623</v>
      </c>
      <c r="D30" s="122">
        <v>6.7297276445027698</v>
      </c>
      <c r="E30" s="122">
        <v>5.988634171578644</v>
      </c>
      <c r="F30" s="122">
        <v>5.824546047585728</v>
      </c>
      <c r="G30" s="122">
        <v>5.43421056310462</v>
      </c>
      <c r="H30" s="122">
        <v>5.1999881682598996</v>
      </c>
      <c r="I30" s="122">
        <v>4.799018108828875</v>
      </c>
      <c r="J30" s="122">
        <v>4.5908223309495142</v>
      </c>
      <c r="K30" s="122">
        <v>4.3250552834696956</v>
      </c>
      <c r="L30" s="122">
        <v>4.3637744305992907</v>
      </c>
      <c r="M30" s="122">
        <v>4.6134573210005323</v>
      </c>
      <c r="N30" s="122">
        <v>5.0123032132797833</v>
      </c>
      <c r="O30" s="122">
        <v>5.5611543338215856</v>
      </c>
      <c r="P30" s="122">
        <v>5.9429810411351234</v>
      </c>
      <c r="Q30" s="122">
        <v>6.3010231287930019</v>
      </c>
      <c r="R30" s="122">
        <v>7.2441766548995039</v>
      </c>
      <c r="S30" s="122">
        <v>7.8783054735788021</v>
      </c>
      <c r="T30" s="122">
        <v>8.4730348165051055</v>
      </c>
      <c r="U30" s="122">
        <v>8.2943829062769687</v>
      </c>
      <c r="V30" s="122">
        <v>8.6892430207645788</v>
      </c>
      <c r="W30" s="122">
        <v>8.2955847082004723</v>
      </c>
      <c r="X30" s="122">
        <v>8.1477635581378784</v>
      </c>
      <c r="Y30" s="122">
        <v>8.5014084566445955</v>
      </c>
      <c r="DA30" s="130" t="s">
        <v>1598</v>
      </c>
    </row>
    <row r="31" spans="1:105" ht="12" customHeight="1" x14ac:dyDescent="0.25">
      <c r="A31" s="97" t="s">
        <v>141</v>
      </c>
      <c r="B31" s="98">
        <v>0.5810056614333422</v>
      </c>
      <c r="C31" s="98">
        <v>0.54963959457424205</v>
      </c>
      <c r="D31" s="98">
        <v>0.50951359614997926</v>
      </c>
      <c r="E31" s="98">
        <v>0.47189122397868516</v>
      </c>
      <c r="F31" s="98">
        <v>0.44469824070460856</v>
      </c>
      <c r="G31" s="98">
        <v>0.43416511535435409</v>
      </c>
      <c r="H31" s="98">
        <v>0.40568646334026254</v>
      </c>
      <c r="I31" s="98">
        <v>0.37805969931870687</v>
      </c>
      <c r="J31" s="98">
        <v>0.34133308398126672</v>
      </c>
      <c r="K31" s="98">
        <v>0.31847402331955083</v>
      </c>
      <c r="L31" s="98">
        <v>0.32552325467670651</v>
      </c>
      <c r="M31" s="98">
        <v>0.35320446400098265</v>
      </c>
      <c r="N31" s="98">
        <v>0.34612926876517613</v>
      </c>
      <c r="O31" s="98">
        <v>0.43875541599496548</v>
      </c>
      <c r="P31" s="98">
        <v>0.44635834348099757</v>
      </c>
      <c r="Q31" s="98">
        <v>0.46282496827445779</v>
      </c>
      <c r="R31" s="98">
        <v>0.71337470515045842</v>
      </c>
      <c r="S31" s="98">
        <v>0.81744383565726542</v>
      </c>
      <c r="T31" s="98">
        <v>0.9069739824926949</v>
      </c>
      <c r="U31" s="98">
        <v>0.86179328622880169</v>
      </c>
      <c r="V31" s="98">
        <v>0.93892257439376181</v>
      </c>
      <c r="W31" s="98">
        <v>0.794361016071501</v>
      </c>
      <c r="X31" s="98">
        <v>0.80694195755059406</v>
      </c>
      <c r="Y31" s="98">
        <v>0.96129111718958848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2.1944834939828457E-4</v>
      </c>
      <c r="L32" s="98">
        <v>6.685274567451065E-4</v>
      </c>
      <c r="M32" s="98">
        <v>9.5795979621943618E-4</v>
      </c>
      <c r="N32" s="98">
        <v>1.1201519138956644E-3</v>
      </c>
      <c r="O32" s="98">
        <v>1.9611577916575874E-3</v>
      </c>
      <c r="P32" s="98">
        <v>2.0286057554286317E-3</v>
      </c>
      <c r="Q32" s="98">
        <v>2.0407802711166177E-3</v>
      </c>
      <c r="R32" s="98">
        <v>4.8477913843046009E-3</v>
      </c>
      <c r="S32" s="98">
        <v>4.82514798352595E-3</v>
      </c>
      <c r="T32" s="98">
        <v>5.1973436241210215E-3</v>
      </c>
      <c r="U32" s="98">
        <v>4.5319660019554325E-3</v>
      </c>
      <c r="V32" s="98">
        <v>4.8222210527645148E-3</v>
      </c>
      <c r="W32" s="98">
        <v>3.725720352248062E-3</v>
      </c>
      <c r="X32" s="98">
        <v>3.5959553100315066E-3</v>
      </c>
      <c r="Y32" s="98">
        <v>4.5453358528572633E-3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1.8537188537117463E-4</v>
      </c>
      <c r="L33" s="101">
        <v>5.6505058905328238E-4</v>
      </c>
      <c r="M33" s="101">
        <v>8.1141514040050026E-4</v>
      </c>
      <c r="N33" s="101">
        <v>9.4543752057483414E-4</v>
      </c>
      <c r="O33" s="101">
        <v>1.6469154040671182E-3</v>
      </c>
      <c r="P33" s="101">
        <v>1.6997176690447967E-3</v>
      </c>
      <c r="Q33" s="101">
        <v>1.7029305814205734E-3</v>
      </c>
      <c r="R33" s="101">
        <v>3.978887438614076E-3</v>
      </c>
      <c r="S33" s="101">
        <v>3.9427767939229936E-3</v>
      </c>
      <c r="T33" s="101">
        <v>4.228826543267626E-3</v>
      </c>
      <c r="U33" s="101">
        <v>3.6734571116816325E-3</v>
      </c>
      <c r="V33" s="101">
        <v>3.9390074338153617E-3</v>
      </c>
      <c r="W33" s="101">
        <v>3.0339876805807573E-3</v>
      </c>
      <c r="X33" s="101">
        <v>2.8850483265492133E-3</v>
      </c>
      <c r="Y33" s="101">
        <v>3.5730260818939092E-3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3.4076464027109926E-5</v>
      </c>
      <c r="L34" s="104">
        <v>1.0347686769182407E-4</v>
      </c>
      <c r="M34" s="104">
        <v>1.4654465581893594E-4</v>
      </c>
      <c r="N34" s="104">
        <v>1.7471439332083035E-4</v>
      </c>
      <c r="O34" s="104">
        <v>3.1424238759046938E-4</v>
      </c>
      <c r="P34" s="104">
        <v>3.2888808638383487E-4</v>
      </c>
      <c r="Q34" s="104">
        <v>3.3784968969604451E-4</v>
      </c>
      <c r="R34" s="104">
        <v>8.6890394569052445E-4</v>
      </c>
      <c r="S34" s="104">
        <v>8.8237118960295634E-4</v>
      </c>
      <c r="T34" s="104">
        <v>9.685170808533955E-4</v>
      </c>
      <c r="U34" s="104">
        <v>8.5850889027380022E-4</v>
      </c>
      <c r="V34" s="104">
        <v>8.8321361894915342E-4</v>
      </c>
      <c r="W34" s="104">
        <v>6.917326716673047E-4</v>
      </c>
      <c r="X34" s="104">
        <v>7.109069834822933E-4</v>
      </c>
      <c r="Y34" s="104">
        <v>9.7230977096335422E-4</v>
      </c>
      <c r="DA34" s="132" t="s">
        <v>1602</v>
      </c>
    </row>
    <row r="35" spans="1:105" ht="12" customHeight="1" x14ac:dyDescent="0.25">
      <c r="A35" s="106" t="s">
        <v>122</v>
      </c>
      <c r="B35" s="101">
        <v>7.310589875104168</v>
      </c>
      <c r="C35" s="101">
        <v>6.8436733033476083</v>
      </c>
      <c r="D35" s="101">
        <v>6.1522476377893804</v>
      </c>
      <c r="E35" s="101">
        <v>5.4384821614420957</v>
      </c>
      <c r="F35" s="101">
        <v>5.2799009636407011</v>
      </c>
      <c r="G35" s="101">
        <v>4.8352221237590367</v>
      </c>
      <c r="H35" s="101">
        <v>4.5771057288502375</v>
      </c>
      <c r="I35" s="101">
        <v>4.0793491046387755</v>
      </c>
      <c r="J35" s="101">
        <v>3.6546566743794164</v>
      </c>
      <c r="K35" s="101">
        <v>3.0154597239102694</v>
      </c>
      <c r="L35" s="101">
        <v>2.4073767377928559</v>
      </c>
      <c r="M35" s="101">
        <v>2.2313318689760533</v>
      </c>
      <c r="N35" s="101">
        <v>2.3037146473591936</v>
      </c>
      <c r="O35" s="101">
        <v>2.0914048689922002</v>
      </c>
      <c r="P35" s="101">
        <v>2.0815792270485365</v>
      </c>
      <c r="Q35" s="101">
        <v>1.9767570979634785</v>
      </c>
      <c r="R35" s="101">
        <v>1.9771403054526118</v>
      </c>
      <c r="S35" s="101">
        <v>2.0219467204926524</v>
      </c>
      <c r="T35" s="101">
        <v>2.0559427044291576</v>
      </c>
      <c r="U35" s="101">
        <v>2.0157241372018579</v>
      </c>
      <c r="V35" s="101">
        <v>2.1175832854706096</v>
      </c>
      <c r="W35" s="101">
        <v>2.1371382397323275</v>
      </c>
      <c r="X35" s="101">
        <v>2.1523950727142656</v>
      </c>
      <c r="Y35" s="101">
        <v>2.517399168394665</v>
      </c>
      <c r="DA35" s="131" t="s">
        <v>1603</v>
      </c>
    </row>
    <row r="36" spans="1:105" ht="12" customHeight="1" x14ac:dyDescent="0.25">
      <c r="A36" s="107" t="s">
        <v>121</v>
      </c>
      <c r="B36" s="104">
        <v>6.1255405678471896E-2</v>
      </c>
      <c r="C36" s="104">
        <v>5.8919139880212024E-2</v>
      </c>
      <c r="D36" s="104">
        <v>6.7966410563409879E-2</v>
      </c>
      <c r="E36" s="104">
        <v>7.826078615786343E-2</v>
      </c>
      <c r="F36" s="104">
        <v>9.9946843240417887E-2</v>
      </c>
      <c r="G36" s="104">
        <v>0.16482332399122926</v>
      </c>
      <c r="H36" s="104">
        <v>0.21719597606939994</v>
      </c>
      <c r="I36" s="104">
        <v>0.34160930487139252</v>
      </c>
      <c r="J36" s="104">
        <v>0.59483257258883115</v>
      </c>
      <c r="K36" s="104">
        <v>0.99090208789047729</v>
      </c>
      <c r="L36" s="104">
        <v>1.6302059106729829</v>
      </c>
      <c r="M36" s="104">
        <v>2.0279630282272771</v>
      </c>
      <c r="N36" s="104">
        <v>2.361339145241518</v>
      </c>
      <c r="O36" s="104">
        <v>3.0290328910427622</v>
      </c>
      <c r="P36" s="104">
        <v>3.4130148648501613</v>
      </c>
      <c r="Q36" s="104">
        <v>3.859400282283949</v>
      </c>
      <c r="R36" s="104">
        <v>4.5488138529121294</v>
      </c>
      <c r="S36" s="104">
        <v>5.0340897694453588</v>
      </c>
      <c r="T36" s="104">
        <v>5.5049207859591309</v>
      </c>
      <c r="U36" s="104">
        <v>5.4123335168443534</v>
      </c>
      <c r="V36" s="104">
        <v>5.6279149398474431</v>
      </c>
      <c r="W36" s="104">
        <v>5.3603597320443948</v>
      </c>
      <c r="X36" s="104">
        <v>5.1848305725629871</v>
      </c>
      <c r="Y36" s="104">
        <v>5.0181728352074844</v>
      </c>
      <c r="DA36" s="132" t="s">
        <v>1604</v>
      </c>
    </row>
    <row r="37" spans="1:105" ht="12" customHeight="1" x14ac:dyDescent="0.25">
      <c r="A37" s="108" t="s">
        <v>53</v>
      </c>
      <c r="B37" s="98">
        <v>5.1808707710941364E-2</v>
      </c>
      <c r="C37" s="98">
        <v>4.9839803707309262E-2</v>
      </c>
      <c r="D37" s="98">
        <v>5.7188038471660881E-2</v>
      </c>
      <c r="E37" s="98">
        <v>6.5763857389318198E-2</v>
      </c>
      <c r="F37" s="98">
        <v>8.3939348891856808E-2</v>
      </c>
      <c r="G37" s="98">
        <v>0.13803151801342245</v>
      </c>
      <c r="H37" s="98">
        <v>0.18280176025627984</v>
      </c>
      <c r="I37" s="98">
        <v>0.28672603758604942</v>
      </c>
      <c r="J37" s="98">
        <v>0.49622908764531853</v>
      </c>
      <c r="K37" s="98">
        <v>0.82553494003030004</v>
      </c>
      <c r="L37" s="98">
        <v>1.3598156263043077</v>
      </c>
      <c r="M37" s="98">
        <v>1.6961589700539974</v>
      </c>
      <c r="N37" s="98">
        <v>1.9690440152998194</v>
      </c>
      <c r="O37" s="98">
        <v>2.5196196555274124</v>
      </c>
      <c r="P37" s="98">
        <v>2.8335707500599288</v>
      </c>
      <c r="Q37" s="98">
        <v>3.1901382354048495</v>
      </c>
      <c r="R37" s="98">
        <v>3.7380747091965403</v>
      </c>
      <c r="S37" s="98">
        <v>4.124720844840021</v>
      </c>
      <c r="T37" s="98">
        <v>4.4921172494624892</v>
      </c>
      <c r="U37" s="98">
        <v>4.4021328353799598</v>
      </c>
      <c r="V37" s="98">
        <v>4.6092725717568062</v>
      </c>
      <c r="W37" s="98">
        <v>4.3761038181277483</v>
      </c>
      <c r="X37" s="98">
        <v>4.1732864263481249</v>
      </c>
      <c r="Y37" s="98">
        <v>3.9764463094802376</v>
      </c>
      <c r="DA37" s="63" t="s">
        <v>1605</v>
      </c>
    </row>
    <row r="38" spans="1:105" ht="12" customHeight="1" x14ac:dyDescent="0.25">
      <c r="A38" s="108" t="s">
        <v>52</v>
      </c>
      <c r="B38" s="98">
        <v>9.4466979675305318E-3</v>
      </c>
      <c r="C38" s="98">
        <v>9.0793361729027619E-3</v>
      </c>
      <c r="D38" s="98">
        <v>1.0778372091748992E-2</v>
      </c>
      <c r="E38" s="98">
        <v>1.2496928768545228E-2</v>
      </c>
      <c r="F38" s="98">
        <v>1.6007494348561087E-2</v>
      </c>
      <c r="G38" s="98">
        <v>2.6791805977806803E-2</v>
      </c>
      <c r="H38" s="98">
        <v>3.4394215813120112E-2</v>
      </c>
      <c r="I38" s="98">
        <v>5.4883267285343117E-2</v>
      </c>
      <c r="J38" s="98">
        <v>9.8603484943512593E-2</v>
      </c>
      <c r="K38" s="98">
        <v>0.16536714786017731</v>
      </c>
      <c r="L38" s="98">
        <v>0.27039028436867507</v>
      </c>
      <c r="M38" s="98">
        <v>0.33180405817327968</v>
      </c>
      <c r="N38" s="98">
        <v>0.39229512994169857</v>
      </c>
      <c r="O38" s="98">
        <v>0.50941323551534967</v>
      </c>
      <c r="P38" s="98">
        <v>0.57944411479023239</v>
      </c>
      <c r="Q38" s="98">
        <v>0.66926204687909974</v>
      </c>
      <c r="R38" s="98">
        <v>0.81073914371558864</v>
      </c>
      <c r="S38" s="98">
        <v>0.90936892460533791</v>
      </c>
      <c r="T38" s="98">
        <v>1.0128035364966412</v>
      </c>
      <c r="U38" s="98">
        <v>1.0102006814643938</v>
      </c>
      <c r="V38" s="98">
        <v>1.0186423680906371</v>
      </c>
      <c r="W38" s="98">
        <v>0.98425591391664669</v>
      </c>
      <c r="X38" s="98">
        <v>1.0115441462148624</v>
      </c>
      <c r="Y38" s="98">
        <v>1.0417265257272466</v>
      </c>
      <c r="DA38" s="63" t="s">
        <v>1606</v>
      </c>
    </row>
    <row r="39" spans="1:105" ht="12" customHeight="1" x14ac:dyDescent="0.25">
      <c r="A39" s="121" t="s">
        <v>54</v>
      </c>
      <c r="B39" s="122">
        <v>1.2504652294980909</v>
      </c>
      <c r="C39" s="122">
        <v>1.1753903848714191</v>
      </c>
      <c r="D39" s="122">
        <v>1.0870261233875327</v>
      </c>
      <c r="E39" s="122">
        <v>1.0151126562637014</v>
      </c>
      <c r="F39" s="122">
        <v>0.96496217353713698</v>
      </c>
      <c r="G39" s="122">
        <v>0.92671409637510815</v>
      </c>
      <c r="H39" s="122">
        <v>0.86565513842333563</v>
      </c>
      <c r="I39" s="122">
        <v>0.81004712796839839</v>
      </c>
      <c r="J39" s="122">
        <v>0.72019964988923102</v>
      </c>
      <c r="K39" s="122">
        <v>0.68051424394056914</v>
      </c>
      <c r="L39" s="122">
        <v>0.66628708836786699</v>
      </c>
      <c r="M39" s="122">
        <v>0.69574369176322115</v>
      </c>
      <c r="N39" s="122">
        <v>0.76552875490049788</v>
      </c>
      <c r="O39" s="122">
        <v>0.82137944252728234</v>
      </c>
      <c r="P39" s="122">
        <v>0.91407894082572427</v>
      </c>
      <c r="Q39" s="122">
        <v>0.99273214058385417</v>
      </c>
      <c r="R39" s="122">
        <v>1.1098014132886871</v>
      </c>
      <c r="S39" s="122">
        <v>1.1791295814078393</v>
      </c>
      <c r="T39" s="122">
        <v>1.2461657829303616</v>
      </c>
      <c r="U39" s="122">
        <v>1.2036857675889774</v>
      </c>
      <c r="V39" s="122">
        <v>1.2540126253787367</v>
      </c>
      <c r="W39" s="122">
        <v>1.2382851732491185</v>
      </c>
      <c r="X39" s="122">
        <v>1.1536928647778488</v>
      </c>
      <c r="Y39" s="122">
        <v>1.2097082853027175</v>
      </c>
      <c r="DA39" s="130" t="s">
        <v>1607</v>
      </c>
    </row>
    <row r="40" spans="1:105" ht="12" customHeight="1" x14ac:dyDescent="0.25">
      <c r="A40" s="97" t="s">
        <v>50</v>
      </c>
      <c r="B40" s="98">
        <v>2.308915778885115E-2</v>
      </c>
      <c r="C40" s="98">
        <v>2.1496711817167863E-2</v>
      </c>
      <c r="D40" s="98">
        <v>1.9711025005057101E-2</v>
      </c>
      <c r="E40" s="98">
        <v>1.8390015704509467E-2</v>
      </c>
      <c r="F40" s="98">
        <v>1.7193832982340031E-2</v>
      </c>
      <c r="G40" s="98">
        <v>1.6971632301077736E-2</v>
      </c>
      <c r="H40" s="98">
        <v>1.5911733904200105E-2</v>
      </c>
      <c r="I40" s="98">
        <v>1.4484091408340134E-2</v>
      </c>
      <c r="J40" s="98">
        <v>1.2886289176406442E-2</v>
      </c>
      <c r="K40" s="98">
        <v>1.1588892555760594E-2</v>
      </c>
      <c r="L40" s="98">
        <v>1.2055836783593815E-2</v>
      </c>
      <c r="M40" s="98">
        <v>1.3105775837392693E-2</v>
      </c>
      <c r="N40" s="98">
        <v>1.4902292538476381E-2</v>
      </c>
      <c r="O40" s="98">
        <v>1.7390082412726885E-2</v>
      </c>
      <c r="P40" s="98">
        <v>1.8165578742619988E-2</v>
      </c>
      <c r="Q40" s="98">
        <v>1.9001427204980423E-2</v>
      </c>
      <c r="R40" s="98">
        <v>2.7018591337055628E-2</v>
      </c>
      <c r="S40" s="98">
        <v>2.9408541500504169E-2</v>
      </c>
      <c r="T40" s="98">
        <v>3.2212640474152135E-2</v>
      </c>
      <c r="U40" s="98">
        <v>2.9855394191227666E-2</v>
      </c>
      <c r="V40" s="98">
        <v>3.2006717452279509E-2</v>
      </c>
      <c r="W40" s="98">
        <v>2.6626595170060229E-2</v>
      </c>
      <c r="X40" s="98">
        <v>2.6852224426949223E-2</v>
      </c>
      <c r="Y40" s="98">
        <v>3.2974928697870783E-2</v>
      </c>
      <c r="DA40" s="63" t="s">
        <v>1608</v>
      </c>
    </row>
    <row r="41" spans="1:105" ht="12" customHeight="1" x14ac:dyDescent="0.25">
      <c r="A41" s="109" t="s">
        <v>120</v>
      </c>
      <c r="B41" s="33">
        <v>1.2273760717092397</v>
      </c>
      <c r="C41" s="33">
        <v>1.1538936730542513</v>
      </c>
      <c r="D41" s="33">
        <v>1.0673150983824755</v>
      </c>
      <c r="E41" s="33">
        <v>0.99672264055919191</v>
      </c>
      <c r="F41" s="33">
        <v>0.94776834055479697</v>
      </c>
      <c r="G41" s="33">
        <v>0.90974246407403037</v>
      </c>
      <c r="H41" s="33">
        <v>0.84974340451913555</v>
      </c>
      <c r="I41" s="33">
        <v>0.79556303656005822</v>
      </c>
      <c r="J41" s="33">
        <v>0.70731336071282458</v>
      </c>
      <c r="K41" s="33">
        <v>0.66892535138480858</v>
      </c>
      <c r="L41" s="33">
        <v>0.6542312515842732</v>
      </c>
      <c r="M41" s="33">
        <v>0.68263791592582845</v>
      </c>
      <c r="N41" s="33">
        <v>0.75062646236202146</v>
      </c>
      <c r="O41" s="33">
        <v>0.80398936011455546</v>
      </c>
      <c r="P41" s="33">
        <v>0.89591336208310424</v>
      </c>
      <c r="Q41" s="33">
        <v>0.97373071337887374</v>
      </c>
      <c r="R41" s="33">
        <v>1.0827828219516316</v>
      </c>
      <c r="S41" s="33">
        <v>1.1497210399073352</v>
      </c>
      <c r="T41" s="33">
        <v>1.2139531424562096</v>
      </c>
      <c r="U41" s="33">
        <v>1.1738303733977498</v>
      </c>
      <c r="V41" s="33">
        <v>1.2220059079264571</v>
      </c>
      <c r="W41" s="33">
        <v>1.2116585780790583</v>
      </c>
      <c r="X41" s="33">
        <v>1.1268406403508997</v>
      </c>
      <c r="Y41" s="33">
        <v>1.1767333566048466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1151.8761089363772</v>
      </c>
      <c r="C43" s="117">
        <f t="shared" si="14"/>
        <v>1284.095752911081</v>
      </c>
      <c r="D43" s="117">
        <f t="shared" si="14"/>
        <v>1309.0944556962329</v>
      </c>
      <c r="E43" s="117">
        <f t="shared" si="14"/>
        <v>1391.7439459338627</v>
      </c>
      <c r="F43" s="117">
        <f t="shared" si="14"/>
        <v>1415.7778834446465</v>
      </c>
      <c r="G43" s="117">
        <f t="shared" si="14"/>
        <v>1527.0785476170811</v>
      </c>
      <c r="H43" s="117">
        <f t="shared" si="14"/>
        <v>1488.1182313596644</v>
      </c>
      <c r="I43" s="117">
        <f t="shared" si="14"/>
        <v>1501.2041436098682</v>
      </c>
      <c r="J43" s="117">
        <f t="shared" si="14"/>
        <v>1672.6007682006286</v>
      </c>
      <c r="K43" s="117">
        <f t="shared" si="14"/>
        <v>1632.1603011793311</v>
      </c>
      <c r="L43" s="117">
        <f t="shared" si="14"/>
        <v>1689.2263408110423</v>
      </c>
      <c r="M43" s="117">
        <f t="shared" si="14"/>
        <v>1449.356308908212</v>
      </c>
      <c r="N43" s="117">
        <f t="shared" si="14"/>
        <v>1262.8698317685935</v>
      </c>
      <c r="O43" s="117">
        <f t="shared" si="14"/>
        <v>1154.3321029180609</v>
      </c>
      <c r="P43" s="117">
        <f t="shared" si="14"/>
        <v>1007.8023728924945</v>
      </c>
      <c r="Q43" s="117">
        <f t="shared" si="14"/>
        <v>1116.1329398433079</v>
      </c>
      <c r="R43" s="117">
        <f t="shared" ref="R43:V43" si="15">R44+R47+R49+R58</f>
        <v>1190.2614261089166</v>
      </c>
      <c r="S43" s="117">
        <f t="shared" si="15"/>
        <v>1181.0032306928458</v>
      </c>
      <c r="T43" s="117">
        <f t="shared" si="15"/>
        <v>1269.7804881474315</v>
      </c>
      <c r="U43" s="117">
        <f t="shared" si="15"/>
        <v>1252.6907955930278</v>
      </c>
      <c r="V43" s="117">
        <f t="shared" si="15"/>
        <v>1439.1162261760805</v>
      </c>
      <c r="W43" s="117">
        <f t="shared" ref="W43:Y43" si="16">W44+W47+W49+W58</f>
        <v>1321.1359159942388</v>
      </c>
      <c r="X43" s="117">
        <f t="shared" si="16"/>
        <v>1106.906903006377</v>
      </c>
      <c r="Y43" s="117">
        <f t="shared" si="16"/>
        <v>1054.759787471173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953.87447151009781</v>
      </c>
      <c r="C44" s="122">
        <f t="shared" si="17"/>
        <v>1078.0699589716216</v>
      </c>
      <c r="D44" s="122">
        <f t="shared" si="17"/>
        <v>1094.6282326197932</v>
      </c>
      <c r="E44" s="122">
        <f t="shared" si="17"/>
        <v>1180.5050453883978</v>
      </c>
      <c r="F44" s="122">
        <f t="shared" si="17"/>
        <v>1202.7923513439821</v>
      </c>
      <c r="G44" s="122">
        <f t="shared" si="17"/>
        <v>1313.5177850312971</v>
      </c>
      <c r="H44" s="122">
        <f t="shared" si="17"/>
        <v>1281.636562175705</v>
      </c>
      <c r="I44" s="122">
        <f t="shared" si="17"/>
        <v>1280.3363277988537</v>
      </c>
      <c r="J44" s="122">
        <f t="shared" si="17"/>
        <v>1432.655795338504</v>
      </c>
      <c r="K44" s="122">
        <f t="shared" si="17"/>
        <v>1376.32601799187</v>
      </c>
      <c r="L44" s="122">
        <f t="shared" si="17"/>
        <v>1436.8250820035203</v>
      </c>
      <c r="M44" s="122">
        <f t="shared" si="17"/>
        <v>1194.7595723329366</v>
      </c>
      <c r="N44" s="122">
        <f t="shared" si="17"/>
        <v>1015.1265187698433</v>
      </c>
      <c r="O44" s="122">
        <f t="shared" si="17"/>
        <v>928.25170503469053</v>
      </c>
      <c r="P44" s="122">
        <f t="shared" si="17"/>
        <v>792.47794892497427</v>
      </c>
      <c r="Q44" s="122">
        <f t="shared" si="17"/>
        <v>889.46052823515288</v>
      </c>
      <c r="R44" s="122">
        <f t="shared" ref="R44:V44" si="18">SUM(R45:R46)</f>
        <v>948.43057591795503</v>
      </c>
      <c r="S44" s="122">
        <f t="shared" si="18"/>
        <v>925.35230503077366</v>
      </c>
      <c r="T44" s="122">
        <f t="shared" si="18"/>
        <v>1006.3142891535042</v>
      </c>
      <c r="U44" s="122">
        <f t="shared" si="18"/>
        <v>987.02172273766496</v>
      </c>
      <c r="V44" s="122">
        <f t="shared" si="18"/>
        <v>1140.592584595104</v>
      </c>
      <c r="W44" s="122">
        <f t="shared" ref="W44:Y44" si="19">SUM(W45:W46)</f>
        <v>1045.5685279120905</v>
      </c>
      <c r="X44" s="122">
        <f t="shared" si="19"/>
        <v>867.55667121096201</v>
      </c>
      <c r="Y44" s="122">
        <f t="shared" si="19"/>
        <v>814.18985902666111</v>
      </c>
      <c r="DA44" s="130" t="s">
        <v>1611</v>
      </c>
    </row>
    <row r="45" spans="1:105" ht="12" customHeight="1" x14ac:dyDescent="0.25">
      <c r="A45" s="97" t="s">
        <v>211</v>
      </c>
      <c r="B45" s="98">
        <v>943.58436216906875</v>
      </c>
      <c r="C45" s="98">
        <v>1066.6907804483453</v>
      </c>
      <c r="D45" s="98">
        <v>1083.1677057886091</v>
      </c>
      <c r="E45" s="98">
        <v>1168.3255320461794</v>
      </c>
      <c r="F45" s="98">
        <v>1190.4903214003684</v>
      </c>
      <c r="G45" s="98">
        <v>1300.1423534019682</v>
      </c>
      <c r="H45" s="98">
        <v>1268.6723260014896</v>
      </c>
      <c r="I45" s="98">
        <v>1267.3388860702355</v>
      </c>
      <c r="J45" s="98">
        <v>1417.8789088439003</v>
      </c>
      <c r="K45" s="98">
        <v>1361.9818371495526</v>
      </c>
      <c r="L45" s="98">
        <v>1421.8111353746644</v>
      </c>
      <c r="M45" s="98">
        <v>1182.4175146068687</v>
      </c>
      <c r="N45" s="98">
        <v>1004.5527836810904</v>
      </c>
      <c r="O45" s="98">
        <v>918.61851810313863</v>
      </c>
      <c r="P45" s="98">
        <v>784.34057066369996</v>
      </c>
      <c r="Q45" s="98">
        <v>880.08766161576682</v>
      </c>
      <c r="R45" s="98">
        <v>938.19282437266588</v>
      </c>
      <c r="S45" s="98">
        <v>915.07207415266259</v>
      </c>
      <c r="T45" s="98">
        <v>994.78655244824085</v>
      </c>
      <c r="U45" s="98">
        <v>975.46258553719213</v>
      </c>
      <c r="V45" s="98">
        <v>1126.9529442540686</v>
      </c>
      <c r="W45" s="98">
        <v>1032.7830882422918</v>
      </c>
      <c r="X45" s="98">
        <v>856.75506326381742</v>
      </c>
      <c r="Y45" s="98">
        <v>803.87121968146255</v>
      </c>
      <c r="DA45" s="63" t="s">
        <v>1612</v>
      </c>
    </row>
    <row r="46" spans="1:105" ht="12" customHeight="1" x14ac:dyDescent="0.25">
      <c r="A46" s="97" t="s">
        <v>53</v>
      </c>
      <c r="B46" s="98">
        <v>10.290109341029062</v>
      </c>
      <c r="C46" s="98">
        <v>11.379178523276432</v>
      </c>
      <c r="D46" s="98">
        <v>11.460526831184081</v>
      </c>
      <c r="E46" s="98">
        <v>12.179513342218328</v>
      </c>
      <c r="F46" s="98">
        <v>12.302029943613721</v>
      </c>
      <c r="G46" s="98">
        <v>13.375431629328988</v>
      </c>
      <c r="H46" s="98">
        <v>12.964236174215229</v>
      </c>
      <c r="I46" s="98">
        <v>12.997441728618147</v>
      </c>
      <c r="J46" s="98">
        <v>14.776886494603803</v>
      </c>
      <c r="K46" s="98">
        <v>14.344180842317334</v>
      </c>
      <c r="L46" s="98">
        <v>15.013946628855873</v>
      </c>
      <c r="M46" s="98">
        <v>12.342057726067981</v>
      </c>
      <c r="N46" s="98">
        <v>10.573735088752887</v>
      </c>
      <c r="O46" s="98">
        <v>9.6331869315519203</v>
      </c>
      <c r="P46" s="98">
        <v>8.1373782612742787</v>
      </c>
      <c r="Q46" s="98">
        <v>9.3728666193860803</v>
      </c>
      <c r="R46" s="98">
        <v>10.237751545289189</v>
      </c>
      <c r="S46" s="98">
        <v>10.280230878111025</v>
      </c>
      <c r="T46" s="98">
        <v>11.527736705263388</v>
      </c>
      <c r="U46" s="98">
        <v>11.55913720047281</v>
      </c>
      <c r="V46" s="98">
        <v>13.639640341035358</v>
      </c>
      <c r="W46" s="98">
        <v>12.785439669798672</v>
      </c>
      <c r="X46" s="98">
        <v>10.801607947144634</v>
      </c>
      <c r="Y46" s="98">
        <v>10.31863934519861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3.3645985895060841E-2</v>
      </c>
      <c r="C47" s="122">
        <f t="shared" si="20"/>
        <v>3.1182580552180296E-2</v>
      </c>
      <c r="D47" s="122">
        <f t="shared" si="20"/>
        <v>3.6946046123174418E-2</v>
      </c>
      <c r="E47" s="122">
        <f t="shared" si="20"/>
        <v>4.0061103239267211E-2</v>
      </c>
      <c r="F47" s="122">
        <f t="shared" si="20"/>
        <v>4.291734602132647E-2</v>
      </c>
      <c r="G47" s="122">
        <f t="shared" si="20"/>
        <v>4.5545389980863119E-2</v>
      </c>
      <c r="H47" s="122">
        <f t="shared" si="20"/>
        <v>5.4460158741511104E-2</v>
      </c>
      <c r="I47" s="122">
        <f t="shared" si="20"/>
        <v>6.3523963688403698E-2</v>
      </c>
      <c r="J47" s="122">
        <f t="shared" si="20"/>
        <v>7.1307393070148314E-2</v>
      </c>
      <c r="K47" s="122">
        <f t="shared" si="20"/>
        <v>7.7119253875050919E-2</v>
      </c>
      <c r="L47" s="122">
        <f t="shared" si="20"/>
        <v>8.5849558802759032E-2</v>
      </c>
      <c r="M47" s="122">
        <f t="shared" si="20"/>
        <v>8.323117006043998E-2</v>
      </c>
      <c r="N47" s="122">
        <f t="shared" si="20"/>
        <v>8.8885072709558199E-2</v>
      </c>
      <c r="O47" s="122">
        <f t="shared" si="20"/>
        <v>7.6682020779034563E-2</v>
      </c>
      <c r="P47" s="122">
        <f t="shared" si="20"/>
        <v>7.7419602731718759E-2</v>
      </c>
      <c r="Q47" s="122">
        <f t="shared" si="20"/>
        <v>6.9622071018970152E-2</v>
      </c>
      <c r="R47" s="122">
        <f t="shared" si="20"/>
        <v>6.8008034740836248E-2</v>
      </c>
      <c r="S47" s="122">
        <f t="shared" si="20"/>
        <v>6.8796998944716192E-2</v>
      </c>
      <c r="T47" s="122">
        <f t="shared" si="20"/>
        <v>7.1181388129367612E-2</v>
      </c>
      <c r="U47" s="122">
        <f t="shared" si="20"/>
        <v>7.6625971419582647E-2</v>
      </c>
      <c r="V47" s="122">
        <f t="shared" si="20"/>
        <v>8.2929180177911482E-2</v>
      </c>
      <c r="W47" s="122">
        <f t="shared" si="20"/>
        <v>8.0278705525103716E-2</v>
      </c>
      <c r="X47" s="122">
        <f t="shared" si="20"/>
        <v>8.4078111760912955E-2</v>
      </c>
      <c r="Y47" s="122">
        <f t="shared" si="20"/>
        <v>8.7600172630033057E-2</v>
      </c>
      <c r="DA47" s="130" t="s">
        <v>1614</v>
      </c>
    </row>
    <row r="48" spans="1:105" ht="12" customHeight="1" x14ac:dyDescent="0.25">
      <c r="A48" s="97" t="s">
        <v>53</v>
      </c>
      <c r="B48" s="98">
        <v>3.3645985895060841E-2</v>
      </c>
      <c r="C48" s="98">
        <v>3.1182580552180296E-2</v>
      </c>
      <c r="D48" s="98">
        <v>3.6946046123174418E-2</v>
      </c>
      <c r="E48" s="98">
        <v>4.0061103239267211E-2</v>
      </c>
      <c r="F48" s="98">
        <v>4.291734602132647E-2</v>
      </c>
      <c r="G48" s="98">
        <v>4.5545389980863119E-2</v>
      </c>
      <c r="H48" s="98">
        <v>5.4460158741511104E-2</v>
      </c>
      <c r="I48" s="98">
        <v>6.3523963688403698E-2</v>
      </c>
      <c r="J48" s="98">
        <v>7.1307393070148314E-2</v>
      </c>
      <c r="K48" s="98">
        <v>7.7119253875050919E-2</v>
      </c>
      <c r="L48" s="98">
        <v>8.5849558802759032E-2</v>
      </c>
      <c r="M48" s="98">
        <v>8.323117006043998E-2</v>
      </c>
      <c r="N48" s="98">
        <v>8.8885072709558199E-2</v>
      </c>
      <c r="O48" s="98">
        <v>7.6682020779034563E-2</v>
      </c>
      <c r="P48" s="98">
        <v>7.7419602731718759E-2</v>
      </c>
      <c r="Q48" s="98">
        <v>6.9622071018970152E-2</v>
      </c>
      <c r="R48" s="98">
        <v>6.8008034740836248E-2</v>
      </c>
      <c r="S48" s="98">
        <v>6.8796998944716192E-2</v>
      </c>
      <c r="T48" s="98">
        <v>7.1181388129367612E-2</v>
      </c>
      <c r="U48" s="98">
        <v>7.6625971419582647E-2</v>
      </c>
      <c r="V48" s="98">
        <v>8.2929180177911482E-2</v>
      </c>
      <c r="W48" s="98">
        <v>8.0278705525103716E-2</v>
      </c>
      <c r="X48" s="98">
        <v>8.4078111760912955E-2</v>
      </c>
      <c r="Y48" s="98">
        <v>8.7600172630033057E-2</v>
      </c>
      <c r="DA48" s="63" t="s">
        <v>1615</v>
      </c>
    </row>
    <row r="49" spans="1:105" ht="12" customHeight="1" x14ac:dyDescent="0.25">
      <c r="A49" s="121" t="s">
        <v>55</v>
      </c>
      <c r="B49" s="122">
        <v>175.05240035231984</v>
      </c>
      <c r="C49" s="122">
        <v>182.2429948072708</v>
      </c>
      <c r="D49" s="122">
        <v>189.70292073363711</v>
      </c>
      <c r="E49" s="122">
        <v>185.65427928478456</v>
      </c>
      <c r="F49" s="122">
        <v>187.45268431963297</v>
      </c>
      <c r="G49" s="122">
        <v>187.74785437038832</v>
      </c>
      <c r="H49" s="122">
        <v>181.10528869789061</v>
      </c>
      <c r="I49" s="122">
        <v>193.8876117220569</v>
      </c>
      <c r="J49" s="122">
        <v>212.38095304562742</v>
      </c>
      <c r="K49" s="122">
        <v>227.05672708514692</v>
      </c>
      <c r="L49" s="122">
        <v>224.11074980917954</v>
      </c>
      <c r="M49" s="122">
        <v>227.20120992764248</v>
      </c>
      <c r="N49" s="122">
        <v>221.31629571260206</v>
      </c>
      <c r="O49" s="122">
        <v>201.93914147340584</v>
      </c>
      <c r="P49" s="122">
        <v>190.96145476967996</v>
      </c>
      <c r="Q49" s="122">
        <v>201.47589829119144</v>
      </c>
      <c r="R49" s="122">
        <v>215.60299711012101</v>
      </c>
      <c r="S49" s="122">
        <v>228.30022342820149</v>
      </c>
      <c r="T49" s="122">
        <v>234.87435223091893</v>
      </c>
      <c r="U49" s="122">
        <v>236.63245667268384</v>
      </c>
      <c r="V49" s="122">
        <v>266.96920741603492</v>
      </c>
      <c r="W49" s="122">
        <v>244.42766205574938</v>
      </c>
      <c r="X49" s="122">
        <v>211.6136134117626</v>
      </c>
      <c r="Y49" s="122">
        <v>212.96629364341356</v>
      </c>
      <c r="DA49" s="130" t="s">
        <v>1616</v>
      </c>
    </row>
    <row r="50" spans="1:105" ht="12" customHeight="1" x14ac:dyDescent="0.25">
      <c r="A50" s="97" t="s">
        <v>138</v>
      </c>
      <c r="B50" s="98">
        <v>156.319880501792</v>
      </c>
      <c r="C50" s="98">
        <v>163.44684825822853</v>
      </c>
      <c r="D50" s="98">
        <v>171.09069057689544</v>
      </c>
      <c r="E50" s="98">
        <v>167.77144371491744</v>
      </c>
      <c r="F50" s="98">
        <v>169.25656232308853</v>
      </c>
      <c r="G50" s="98">
        <v>170.44285752456244</v>
      </c>
      <c r="H50" s="98">
        <v>163.63960366707724</v>
      </c>
      <c r="I50" s="98">
        <v>175.87298361325981</v>
      </c>
      <c r="J50" s="98">
        <v>192.81888045597768</v>
      </c>
      <c r="K50" s="98">
        <v>207.41430915688574</v>
      </c>
      <c r="L50" s="98">
        <v>205.91765615770586</v>
      </c>
      <c r="M50" s="98">
        <v>213.32910376987982</v>
      </c>
      <c r="N50" s="98">
        <v>213.59591279809882</v>
      </c>
      <c r="O50" s="98">
        <v>198.03205823440547</v>
      </c>
      <c r="P50" s="98">
        <v>188.52060073197913</v>
      </c>
      <c r="Q50" s="98">
        <v>198.82410469021897</v>
      </c>
      <c r="R50" s="98">
        <v>212.36143076694631</v>
      </c>
      <c r="S50" s="98">
        <v>224.43488166359134</v>
      </c>
      <c r="T50" s="98">
        <v>230.1946738318569</v>
      </c>
      <c r="U50" s="98">
        <v>231.17181795423122</v>
      </c>
      <c r="V50" s="98">
        <v>260.00240072960543</v>
      </c>
      <c r="W50" s="98">
        <v>237.13417594384305</v>
      </c>
      <c r="X50" s="98">
        <v>206.2676294780141</v>
      </c>
      <c r="Y50" s="98">
        <v>206.44135246327167</v>
      </c>
      <c r="DA50" s="63" t="s">
        <v>1617</v>
      </c>
    </row>
    <row r="51" spans="1:105" ht="12" customHeight="1" x14ac:dyDescent="0.25">
      <c r="A51" s="97" t="s">
        <v>137</v>
      </c>
      <c r="B51" s="98">
        <v>1.2476912714518089E-2</v>
      </c>
      <c r="C51" s="98">
        <v>1.3633260699147009E-2</v>
      </c>
      <c r="D51" s="98">
        <v>2.088298259452194E-2</v>
      </c>
      <c r="E51" s="98">
        <v>2.689006743521143E-2</v>
      </c>
      <c r="F51" s="98">
        <v>3.3902150567598717E-2</v>
      </c>
      <c r="G51" s="98">
        <v>5.7305258026993849E-2</v>
      </c>
      <c r="H51" s="98">
        <v>6.9588207880503239E-2</v>
      </c>
      <c r="I51" s="98">
        <v>0.1677460864623059</v>
      </c>
      <c r="J51" s="98">
        <v>0.38990024352172925</v>
      </c>
      <c r="K51" s="98">
        <v>0.73222703024710156</v>
      </c>
      <c r="L51" s="98">
        <v>0.98995744835029154</v>
      </c>
      <c r="M51" s="98">
        <v>1.2129783090944062</v>
      </c>
      <c r="N51" s="98">
        <v>1.3060354450747544</v>
      </c>
      <c r="O51" s="98">
        <v>1.2694493772963951</v>
      </c>
      <c r="P51" s="98">
        <v>1.2433980430509635</v>
      </c>
      <c r="Q51" s="98">
        <v>1.4379917998405523</v>
      </c>
      <c r="R51" s="98">
        <v>1.6202681146112543</v>
      </c>
      <c r="S51" s="98">
        <v>1.7771177605665927</v>
      </c>
      <c r="T51" s="98">
        <v>1.8577378705340619</v>
      </c>
      <c r="U51" s="98">
        <v>1.8609501774455648</v>
      </c>
      <c r="V51" s="98">
        <v>2.1838625059928791</v>
      </c>
      <c r="W51" s="98">
        <v>1.9065971723654809</v>
      </c>
      <c r="X51" s="98">
        <v>1.5570451663299909</v>
      </c>
      <c r="Y51" s="98">
        <v>1.545790525299463</v>
      </c>
      <c r="DA51" s="63" t="s">
        <v>1618</v>
      </c>
    </row>
    <row r="52" spans="1:105" ht="12" customHeight="1" x14ac:dyDescent="0.25">
      <c r="A52" s="100" t="s">
        <v>211</v>
      </c>
      <c r="B52" s="101">
        <v>1.0890605149546567E-2</v>
      </c>
      <c r="C52" s="101">
        <v>1.1898378550676995E-2</v>
      </c>
      <c r="D52" s="101">
        <v>1.8129859774509007E-2</v>
      </c>
      <c r="E52" s="101">
        <v>2.3316586280929762E-2</v>
      </c>
      <c r="F52" s="101">
        <v>2.9384548254502079E-2</v>
      </c>
      <c r="G52" s="101">
        <v>4.9526820674538369E-2</v>
      </c>
      <c r="H52" s="101">
        <v>6.0383315094872415E-2</v>
      </c>
      <c r="I52" s="101">
        <v>0.14505207058899167</v>
      </c>
      <c r="J52" s="101">
        <v>0.33514277234897721</v>
      </c>
      <c r="K52" s="101">
        <v>0.62835928255511009</v>
      </c>
      <c r="L52" s="101">
        <v>0.8500562750241214</v>
      </c>
      <c r="M52" s="101">
        <v>1.0436653721761595</v>
      </c>
      <c r="N52" s="101">
        <v>1.1210369687900064</v>
      </c>
      <c r="O52" s="101">
        <v>1.0882026822322024</v>
      </c>
      <c r="P52" s="101">
        <v>1.0643660075886399</v>
      </c>
      <c r="Q52" s="101">
        <v>1.2242612090615466</v>
      </c>
      <c r="R52" s="101">
        <v>1.3713682481782516</v>
      </c>
      <c r="S52" s="101">
        <v>1.4982032551132975</v>
      </c>
      <c r="T52" s="101">
        <v>1.5586705384747077</v>
      </c>
      <c r="U52" s="101">
        <v>1.5539026134777933</v>
      </c>
      <c r="V52" s="101">
        <v>1.8297796938856348</v>
      </c>
      <c r="W52" s="101">
        <v>1.5927100185074181</v>
      </c>
      <c r="X52" s="101">
        <v>1.2833261747628355</v>
      </c>
      <c r="Y52" s="101">
        <v>1.252088216400304</v>
      </c>
      <c r="DA52" s="131" t="s">
        <v>1619</v>
      </c>
    </row>
    <row r="53" spans="1:105" ht="12" customHeight="1" x14ac:dyDescent="0.25">
      <c r="A53" s="103" t="s">
        <v>52</v>
      </c>
      <c r="B53" s="104">
        <v>1.5863075649715206E-3</v>
      </c>
      <c r="C53" s="104">
        <v>1.7348821484700135E-3</v>
      </c>
      <c r="D53" s="104">
        <v>2.7531228200129345E-3</v>
      </c>
      <c r="E53" s="104">
        <v>3.5734811542816672E-3</v>
      </c>
      <c r="F53" s="104">
        <v>4.5176023130966379E-3</v>
      </c>
      <c r="G53" s="104">
        <v>7.7784373524554832E-3</v>
      </c>
      <c r="H53" s="104">
        <v>9.2048927856308253E-3</v>
      </c>
      <c r="I53" s="104">
        <v>2.2694015873314249E-2</v>
      </c>
      <c r="J53" s="104">
        <v>5.4757471172752009E-2</v>
      </c>
      <c r="K53" s="104">
        <v>0.10386774769199149</v>
      </c>
      <c r="L53" s="104">
        <v>0.13990117332617011</v>
      </c>
      <c r="M53" s="104">
        <v>0.16931293691824678</v>
      </c>
      <c r="N53" s="104">
        <v>0.18499847628474811</v>
      </c>
      <c r="O53" s="104">
        <v>0.18124669506419261</v>
      </c>
      <c r="P53" s="104">
        <v>0.1790320354623236</v>
      </c>
      <c r="Q53" s="104">
        <v>0.21373059077900577</v>
      </c>
      <c r="R53" s="104">
        <v>0.24889986643300263</v>
      </c>
      <c r="S53" s="104">
        <v>0.2789145054532951</v>
      </c>
      <c r="T53" s="104">
        <v>0.29906733205935426</v>
      </c>
      <c r="U53" s="104">
        <v>0.3070475639677715</v>
      </c>
      <c r="V53" s="104">
        <v>0.35408281210724446</v>
      </c>
      <c r="W53" s="104">
        <v>0.31388715385806282</v>
      </c>
      <c r="X53" s="104">
        <v>0.2737189915671554</v>
      </c>
      <c r="Y53" s="104">
        <v>0.29370230889915899</v>
      </c>
      <c r="DA53" s="132" t="s">
        <v>1620</v>
      </c>
    </row>
    <row r="54" spans="1:105" ht="12" customHeight="1" x14ac:dyDescent="0.25">
      <c r="A54" s="106" t="s">
        <v>122</v>
      </c>
      <c r="B54" s="101">
        <v>18.564733956486798</v>
      </c>
      <c r="C54" s="101">
        <v>18.620149251942802</v>
      </c>
      <c r="D54" s="101">
        <v>18.354807211367053</v>
      </c>
      <c r="E54" s="101">
        <v>17.555277082074529</v>
      </c>
      <c r="F54" s="101">
        <v>17.782667179441653</v>
      </c>
      <c r="G54" s="101">
        <v>16.678253502413018</v>
      </c>
      <c r="H54" s="101">
        <v>16.636813941064474</v>
      </c>
      <c r="I54" s="101">
        <v>15.988819577648513</v>
      </c>
      <c r="J54" s="101">
        <v>14.823785258963785</v>
      </c>
      <c r="K54" s="101">
        <v>12.267555167960152</v>
      </c>
      <c r="L54" s="101">
        <v>9.7344871614513853</v>
      </c>
      <c r="M54" s="101">
        <v>5.4061203547436083</v>
      </c>
      <c r="N54" s="101">
        <v>0.62413888352140623</v>
      </c>
      <c r="O54" s="101">
        <v>0.25290879556319307</v>
      </c>
      <c r="P54" s="101">
        <v>6.9119871116309878E-2</v>
      </c>
      <c r="Q54" s="101">
        <v>6.9538680274291109E-2</v>
      </c>
      <c r="R54" s="101">
        <v>0.11608687246277589</v>
      </c>
      <c r="S54" s="101">
        <v>0.29072200333032183</v>
      </c>
      <c r="T54" s="101">
        <v>0.5650116813322511</v>
      </c>
      <c r="U54" s="101">
        <v>0.95846269262727879</v>
      </c>
      <c r="V54" s="101">
        <v>1.467182031695087</v>
      </c>
      <c r="W54" s="101">
        <v>1.6952461108137693</v>
      </c>
      <c r="X54" s="101">
        <v>1.384334405289777</v>
      </c>
      <c r="Y54" s="101">
        <v>1.8790536364934833</v>
      </c>
      <c r="DA54" s="131" t="s">
        <v>1621</v>
      </c>
    </row>
    <row r="55" spans="1:105" ht="12" customHeight="1" x14ac:dyDescent="0.25">
      <c r="A55" s="107" t="s">
        <v>121</v>
      </c>
      <c r="B55" s="104">
        <v>0.1553089813265193</v>
      </c>
      <c r="C55" s="104">
        <v>0.16236403640033339</v>
      </c>
      <c r="D55" s="104">
        <v>0.23653996278010672</v>
      </c>
      <c r="E55" s="104">
        <v>0.30066842035740327</v>
      </c>
      <c r="F55" s="104">
        <v>0.37955266653518643</v>
      </c>
      <c r="G55" s="104">
        <v>0.56943808538588692</v>
      </c>
      <c r="H55" s="104">
        <v>0.759282881868377</v>
      </c>
      <c r="I55" s="104">
        <v>1.858062444686285</v>
      </c>
      <c r="J55" s="104">
        <v>4.3483870871642152</v>
      </c>
      <c r="K55" s="104">
        <v>6.6426357300539269</v>
      </c>
      <c r="L55" s="104">
        <v>7.4686490416719868</v>
      </c>
      <c r="M55" s="104">
        <v>7.2530074939246347</v>
      </c>
      <c r="N55" s="104">
        <v>5.7902085859070898</v>
      </c>
      <c r="O55" s="104">
        <v>2.3847250661407773</v>
      </c>
      <c r="P55" s="104">
        <v>1.1283361235335609</v>
      </c>
      <c r="Q55" s="104">
        <v>1.1442631208576417</v>
      </c>
      <c r="R55" s="104">
        <v>1.5052113561006506</v>
      </c>
      <c r="S55" s="104">
        <v>1.7975020007132263</v>
      </c>
      <c r="T55" s="104">
        <v>2.2569288471957196</v>
      </c>
      <c r="U55" s="104">
        <v>2.641225848379785</v>
      </c>
      <c r="V55" s="104">
        <v>3.3157621487415394</v>
      </c>
      <c r="W55" s="104">
        <v>3.6916428287270771</v>
      </c>
      <c r="X55" s="104">
        <v>2.4046043621287407</v>
      </c>
      <c r="Y55" s="104">
        <v>3.1000970183489462</v>
      </c>
      <c r="DA55" s="132" t="s">
        <v>1622</v>
      </c>
    </row>
    <row r="56" spans="1:105" ht="12" customHeight="1" x14ac:dyDescent="0.25">
      <c r="A56" s="108" t="s">
        <v>53</v>
      </c>
      <c r="B56" s="98">
        <v>0.13135751088915842</v>
      </c>
      <c r="C56" s="98">
        <v>0.13729996363411834</v>
      </c>
      <c r="D56" s="98">
        <v>0.198865946173376</v>
      </c>
      <c r="E56" s="98">
        <v>0.25248799797842203</v>
      </c>
      <c r="F56" s="98">
        <v>0.31865410723119508</v>
      </c>
      <c r="G56" s="98">
        <v>0.47685876029128638</v>
      </c>
      <c r="H56" s="98">
        <v>0.63906259600887971</v>
      </c>
      <c r="I56" s="98">
        <v>1.5592841525339427</v>
      </c>
      <c r="J56" s="98">
        <v>3.626874020993724</v>
      </c>
      <c r="K56" s="98">
        <v>5.5338276843132927</v>
      </c>
      <c r="L56" s="98">
        <v>6.2318109042064833</v>
      </c>
      <c r="M56" s="98">
        <v>6.0703201445910873</v>
      </c>
      <c r="N56" s="98">
        <v>4.8339490110335639</v>
      </c>
      <c r="O56" s="98">
        <v>1.9886418016666427</v>
      </c>
      <c r="P56" s="98">
        <v>0.94032247238882716</v>
      </c>
      <c r="Q56" s="98">
        <v>0.95026499081559479</v>
      </c>
      <c r="R56" s="98">
        <v>1.2400968439050011</v>
      </c>
      <c r="S56" s="98">
        <v>1.468611702330058</v>
      </c>
      <c r="T56" s="98">
        <v>1.8330959150373678</v>
      </c>
      <c r="U56" s="98">
        <v>2.1404291768144033</v>
      </c>
      <c r="V56" s="98">
        <v>2.7085948173636938</v>
      </c>
      <c r="W56" s="98">
        <v>3.0094609709982381</v>
      </c>
      <c r="X56" s="98">
        <v>1.9339378330029178</v>
      </c>
      <c r="Y56" s="98">
        <v>2.4544354404839042</v>
      </c>
      <c r="DA56" s="63" t="s">
        <v>1623</v>
      </c>
    </row>
    <row r="57" spans="1:105" ht="12" customHeight="1" x14ac:dyDescent="0.25">
      <c r="A57" s="108" t="s">
        <v>52</v>
      </c>
      <c r="B57" s="98">
        <v>2.3951470437360872E-2</v>
      </c>
      <c r="C57" s="98">
        <v>2.5064072766215067E-2</v>
      </c>
      <c r="D57" s="98">
        <v>3.7674016606730726E-2</v>
      </c>
      <c r="E57" s="98">
        <v>4.8180422378981208E-2</v>
      </c>
      <c r="F57" s="98">
        <v>6.0898559303991344E-2</v>
      </c>
      <c r="G57" s="98">
        <v>9.2579325094600595E-2</v>
      </c>
      <c r="H57" s="98">
        <v>0.12022028585949734</v>
      </c>
      <c r="I57" s="98">
        <v>0.29877829215234236</v>
      </c>
      <c r="J57" s="98">
        <v>0.72151306617049094</v>
      </c>
      <c r="K57" s="98">
        <v>1.108808045740634</v>
      </c>
      <c r="L57" s="98">
        <v>1.2368381374655033</v>
      </c>
      <c r="M57" s="98">
        <v>1.1826873493335475</v>
      </c>
      <c r="N57" s="98">
        <v>0.9562595748735262</v>
      </c>
      <c r="O57" s="98">
        <v>0.39608326447413461</v>
      </c>
      <c r="P57" s="98">
        <v>0.1880136511447337</v>
      </c>
      <c r="Q57" s="98">
        <v>0.1939981300420468</v>
      </c>
      <c r="R57" s="98">
        <v>0.26511451219564952</v>
      </c>
      <c r="S57" s="98">
        <v>0.32889029838316836</v>
      </c>
      <c r="T57" s="98">
        <v>0.42383293215835172</v>
      </c>
      <c r="U57" s="98">
        <v>0.50079667156538177</v>
      </c>
      <c r="V57" s="98">
        <v>0.60716733137784551</v>
      </c>
      <c r="W57" s="98">
        <v>0.6821818577288391</v>
      </c>
      <c r="X57" s="98">
        <v>0.47066652912582291</v>
      </c>
      <c r="Y57" s="98">
        <v>0.6456615778650423</v>
      </c>
      <c r="DA57" s="63" t="s">
        <v>1624</v>
      </c>
    </row>
    <row r="58" spans="1:105" ht="12" customHeight="1" x14ac:dyDescent="0.25">
      <c r="A58" s="121" t="s">
        <v>54</v>
      </c>
      <c r="B58" s="122">
        <v>22.915591088064431</v>
      </c>
      <c r="C58" s="122">
        <v>23.751616551636179</v>
      </c>
      <c r="D58" s="122">
        <v>24.726356296679601</v>
      </c>
      <c r="E58" s="122">
        <v>25.544560157441346</v>
      </c>
      <c r="F58" s="122">
        <v>25.489930435010134</v>
      </c>
      <c r="G58" s="122">
        <v>25.767362825415013</v>
      </c>
      <c r="H58" s="122">
        <v>25.321920327327309</v>
      </c>
      <c r="I58" s="122">
        <v>26.916680125269334</v>
      </c>
      <c r="J58" s="122">
        <v>27.492712423426969</v>
      </c>
      <c r="K58" s="122">
        <v>28.700436848439168</v>
      </c>
      <c r="L58" s="122">
        <v>28.204659439540009</v>
      </c>
      <c r="M58" s="122">
        <v>27.312295477572455</v>
      </c>
      <c r="N58" s="122">
        <v>26.338132213438428</v>
      </c>
      <c r="O58" s="122">
        <v>24.064574389185495</v>
      </c>
      <c r="P58" s="122">
        <v>24.285549595108453</v>
      </c>
      <c r="Q58" s="122">
        <v>25.126891245944599</v>
      </c>
      <c r="R58" s="122">
        <v>26.159845046099747</v>
      </c>
      <c r="S58" s="122">
        <v>27.281905234925947</v>
      </c>
      <c r="T58" s="122">
        <v>28.520665374878845</v>
      </c>
      <c r="U58" s="122">
        <v>28.959990211259292</v>
      </c>
      <c r="V58" s="122">
        <v>31.471504984763573</v>
      </c>
      <c r="W58" s="122">
        <v>31.059447320873673</v>
      </c>
      <c r="X58" s="122">
        <v>27.652540271891514</v>
      </c>
      <c r="Y58" s="122">
        <v>27.516034628468383</v>
      </c>
      <c r="DA58" s="130" t="s">
        <v>1625</v>
      </c>
    </row>
    <row r="59" spans="1:105" ht="12" customHeight="1" x14ac:dyDescent="0.25">
      <c r="A59" s="97" t="s">
        <v>50</v>
      </c>
      <c r="B59" s="98">
        <v>0.42330122612893778</v>
      </c>
      <c r="C59" s="98">
        <v>0.43202479432798568</v>
      </c>
      <c r="D59" s="98">
        <v>0.44361521269305576</v>
      </c>
      <c r="E59" s="98">
        <v>0.45734507324644885</v>
      </c>
      <c r="F59" s="98">
        <v>0.44986367539364097</v>
      </c>
      <c r="G59" s="98">
        <v>0.47022380446256262</v>
      </c>
      <c r="H59" s="98">
        <v>0.46294918673265262</v>
      </c>
      <c r="I59" s="98">
        <v>0.48123161598504682</v>
      </c>
      <c r="J59" s="98">
        <v>0.48629335797753998</v>
      </c>
      <c r="K59" s="98">
        <v>0.47800833441486268</v>
      </c>
      <c r="L59" s="98">
        <v>0.4958755627391967</v>
      </c>
      <c r="M59" s="98">
        <v>0.48768058071803738</v>
      </c>
      <c r="N59" s="98">
        <v>0.4760903071165124</v>
      </c>
      <c r="O59" s="98">
        <v>0.47019373759030414</v>
      </c>
      <c r="P59" s="98">
        <v>0.45255839027991451</v>
      </c>
      <c r="Q59" s="98">
        <v>0.46148185259845598</v>
      </c>
      <c r="R59" s="98">
        <v>0.64281789357028085</v>
      </c>
      <c r="S59" s="98">
        <v>0.71186816433125333</v>
      </c>
      <c r="T59" s="98">
        <v>0.77673451554755635</v>
      </c>
      <c r="U59" s="98">
        <v>0.75568729965091652</v>
      </c>
      <c r="V59" s="98">
        <v>0.84662537585482989</v>
      </c>
      <c r="W59" s="98">
        <v>0.72321302059657655</v>
      </c>
      <c r="X59" s="98">
        <v>0.69134996588288689</v>
      </c>
      <c r="Y59" s="98">
        <v>0.79543676850850931</v>
      </c>
      <c r="DA59" s="63" t="s">
        <v>1626</v>
      </c>
    </row>
    <row r="60" spans="1:105" ht="12" customHeight="1" x14ac:dyDescent="0.25">
      <c r="A60" s="109" t="s">
        <v>120</v>
      </c>
      <c r="B60" s="33">
        <v>22.492289861935493</v>
      </c>
      <c r="C60" s="33">
        <v>23.319591757308192</v>
      </c>
      <c r="D60" s="33">
        <v>24.282741083986544</v>
      </c>
      <c r="E60" s="33">
        <v>25.087215084194899</v>
      </c>
      <c r="F60" s="33">
        <v>25.040066759616494</v>
      </c>
      <c r="G60" s="33">
        <v>25.29713902095245</v>
      </c>
      <c r="H60" s="33">
        <v>24.858971140594655</v>
      </c>
      <c r="I60" s="33">
        <v>26.435448509284289</v>
      </c>
      <c r="J60" s="33">
        <v>27.006419065449428</v>
      </c>
      <c r="K60" s="33">
        <v>28.222428514024305</v>
      </c>
      <c r="L60" s="33">
        <v>27.708783876800812</v>
      </c>
      <c r="M60" s="33">
        <v>26.824614896854417</v>
      </c>
      <c r="N60" s="33">
        <v>25.862041906321917</v>
      </c>
      <c r="O60" s="33">
        <v>23.594380651595191</v>
      </c>
      <c r="P60" s="33">
        <v>23.832991204828538</v>
      </c>
      <c r="Q60" s="33">
        <v>24.665409393346142</v>
      </c>
      <c r="R60" s="33">
        <v>25.517027152529465</v>
      </c>
      <c r="S60" s="33">
        <v>26.570037070594694</v>
      </c>
      <c r="T60" s="33">
        <v>27.743930859331289</v>
      </c>
      <c r="U60" s="33">
        <v>28.204302911608377</v>
      </c>
      <c r="V60" s="33">
        <v>30.624879608908742</v>
      </c>
      <c r="W60" s="33">
        <v>30.336234300277095</v>
      </c>
      <c r="X60" s="33">
        <v>26.961190306008628</v>
      </c>
      <c r="Y60" s="33">
        <v>26.720597859959874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446.29311827869304</v>
      </c>
      <c r="C62" s="117">
        <f t="shared" si="21"/>
        <v>489.6738900275962</v>
      </c>
      <c r="D62" s="117">
        <f t="shared" si="21"/>
        <v>483.44778036182521</v>
      </c>
      <c r="E62" s="117">
        <f t="shared" si="21"/>
        <v>547.49214585706102</v>
      </c>
      <c r="F62" s="117">
        <f t="shared" si="21"/>
        <v>610.35964010838302</v>
      </c>
      <c r="G62" s="117">
        <f t="shared" si="21"/>
        <v>616.01788216796137</v>
      </c>
      <c r="H62" s="117">
        <f t="shared" si="21"/>
        <v>641.51146673981907</v>
      </c>
      <c r="I62" s="117">
        <f t="shared" si="21"/>
        <v>602.07754219177684</v>
      </c>
      <c r="J62" s="117">
        <f t="shared" si="21"/>
        <v>678.55023570163496</v>
      </c>
      <c r="K62" s="117">
        <f t="shared" si="21"/>
        <v>632.4732019636923</v>
      </c>
      <c r="L62" s="117">
        <f t="shared" si="21"/>
        <v>719.74269891363895</v>
      </c>
      <c r="M62" s="117">
        <f t="shared" si="21"/>
        <v>578.38986598618169</v>
      </c>
      <c r="N62" s="117">
        <f t="shared" si="21"/>
        <v>610.72089088106657</v>
      </c>
      <c r="O62" s="117">
        <f t="shared" si="21"/>
        <v>616.69824887804884</v>
      </c>
      <c r="P62" s="117">
        <f t="shared" si="21"/>
        <v>545.80836198800341</v>
      </c>
      <c r="Q62" s="117">
        <f t="shared" si="21"/>
        <v>565.62075561811184</v>
      </c>
      <c r="R62" s="117">
        <f t="shared" ref="R62:V62" si="22">R63+R66+R68+R77</f>
        <v>573.84011884293284</v>
      </c>
      <c r="S62" s="117">
        <f t="shared" si="22"/>
        <v>566.97535114793334</v>
      </c>
      <c r="T62" s="117">
        <f t="shared" si="22"/>
        <v>616.57621069744425</v>
      </c>
      <c r="U62" s="117">
        <f t="shared" si="22"/>
        <v>603.90113027941425</v>
      </c>
      <c r="V62" s="117">
        <f t="shared" si="22"/>
        <v>602.33922691016994</v>
      </c>
      <c r="W62" s="117">
        <f t="shared" ref="W62:Y62" si="23">W63+W66+W68+W77</f>
        <v>607.86420988676559</v>
      </c>
      <c r="X62" s="117">
        <f t="shared" si="23"/>
        <v>551.06845315702014</v>
      </c>
      <c r="Y62" s="117">
        <f t="shared" si="23"/>
        <v>475.14211698434718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362.68564219774964</v>
      </c>
      <c r="C63" s="122">
        <f t="shared" si="24"/>
        <v>404.27828183019824</v>
      </c>
      <c r="D63" s="122">
        <f t="shared" si="24"/>
        <v>397.59452444282897</v>
      </c>
      <c r="E63" s="122">
        <f t="shared" si="24"/>
        <v>457.81654237940791</v>
      </c>
      <c r="F63" s="122">
        <f t="shared" si="24"/>
        <v>512.12292145522235</v>
      </c>
      <c r="G63" s="122">
        <f t="shared" si="24"/>
        <v>523.85000640578232</v>
      </c>
      <c r="H63" s="122">
        <f t="shared" si="24"/>
        <v>547.40693047558966</v>
      </c>
      <c r="I63" s="122">
        <f t="shared" si="24"/>
        <v>508.70988175780099</v>
      </c>
      <c r="J63" s="122">
        <f t="shared" si="24"/>
        <v>576.99505026834277</v>
      </c>
      <c r="K63" s="122">
        <f t="shared" si="24"/>
        <v>530.8786471368029</v>
      </c>
      <c r="L63" s="122">
        <f t="shared" si="24"/>
        <v>608.07013878275325</v>
      </c>
      <c r="M63" s="122">
        <f t="shared" si="24"/>
        <v>472.77289600373183</v>
      </c>
      <c r="N63" s="122">
        <f t="shared" si="24"/>
        <v>491.16710511718139</v>
      </c>
      <c r="O63" s="122">
        <f t="shared" si="24"/>
        <v>496.16324004378674</v>
      </c>
      <c r="P63" s="122">
        <f t="shared" si="24"/>
        <v>428.48212623887594</v>
      </c>
      <c r="Q63" s="122">
        <f t="shared" si="24"/>
        <v>449.39329527593964</v>
      </c>
      <c r="R63" s="122">
        <f t="shared" ref="R63:V63" si="25">SUM(R64:R65)</f>
        <v>455.47560635777967</v>
      </c>
      <c r="S63" s="122">
        <f t="shared" si="25"/>
        <v>443.02604063100654</v>
      </c>
      <c r="T63" s="122">
        <f t="shared" si="25"/>
        <v>486.950705447095</v>
      </c>
      <c r="U63" s="122">
        <f t="shared" si="25"/>
        <v>473.62184073417927</v>
      </c>
      <c r="V63" s="122">
        <f t="shared" si="25"/>
        <v>472.99199686001293</v>
      </c>
      <c r="W63" s="122">
        <f t="shared" ref="W63:Y63" si="26">SUM(W64:W65)</f>
        <v>477.53438974224053</v>
      </c>
      <c r="X63" s="122">
        <f t="shared" si="26"/>
        <v>425.62857769645211</v>
      </c>
      <c r="Y63" s="122">
        <f t="shared" si="26"/>
        <v>362.24195848320255</v>
      </c>
      <c r="DA63" s="130" t="s">
        <v>1629</v>
      </c>
    </row>
    <row r="64" spans="1:105" ht="12" customHeight="1" x14ac:dyDescent="0.25">
      <c r="A64" s="97" t="s">
        <v>212</v>
      </c>
      <c r="B64" s="98">
        <v>358.37591584789806</v>
      </c>
      <c r="C64" s="98">
        <v>399.59596615302115</v>
      </c>
      <c r="D64" s="98">
        <v>393.0259886606982</v>
      </c>
      <c r="E64" s="98">
        <v>452.62460689714163</v>
      </c>
      <c r="F64" s="98">
        <v>506.34659493510497</v>
      </c>
      <c r="G64" s="98">
        <v>517.98184534592428</v>
      </c>
      <c r="H64" s="98">
        <v>541.31325146081269</v>
      </c>
      <c r="I64" s="98">
        <v>503.05108464800486</v>
      </c>
      <c r="J64" s="98">
        <v>570.49322095141758</v>
      </c>
      <c r="K64" s="98">
        <v>524.85967697956562</v>
      </c>
      <c r="L64" s="98">
        <v>601.13391189233755</v>
      </c>
      <c r="M64" s="98">
        <v>467.41696271986723</v>
      </c>
      <c r="N64" s="98">
        <v>485.51189114843714</v>
      </c>
      <c r="O64" s="98">
        <v>490.43574726340967</v>
      </c>
      <c r="P64" s="98">
        <v>423.57288426416989</v>
      </c>
      <c r="Q64" s="98">
        <v>444.15146997547066</v>
      </c>
      <c r="R64" s="98">
        <v>450.08645535184189</v>
      </c>
      <c r="S64" s="98">
        <v>437.66246570927336</v>
      </c>
      <c r="T64" s="98">
        <v>480.87275761015701</v>
      </c>
      <c r="U64" s="98">
        <v>467.57524399268743</v>
      </c>
      <c r="V64" s="98">
        <v>466.82382830684503</v>
      </c>
      <c r="W64" s="98">
        <v>471.12841155891095</v>
      </c>
      <c r="X64" s="98">
        <v>419.7881954838594</v>
      </c>
      <c r="Y64" s="98">
        <v>357.1733952812956</v>
      </c>
      <c r="DA64" s="63" t="s">
        <v>1630</v>
      </c>
    </row>
    <row r="65" spans="1:105" ht="12" customHeight="1" x14ac:dyDescent="0.25">
      <c r="A65" s="97" t="s">
        <v>53</v>
      </c>
      <c r="B65" s="98">
        <v>4.3097263498515623</v>
      </c>
      <c r="C65" s="98">
        <v>4.6823156771770842</v>
      </c>
      <c r="D65" s="98">
        <v>4.5685357821307919</v>
      </c>
      <c r="E65" s="98">
        <v>5.1919354822662758</v>
      </c>
      <c r="F65" s="98">
        <v>5.7763265201173821</v>
      </c>
      <c r="G65" s="98">
        <v>5.8681610598579832</v>
      </c>
      <c r="H65" s="98">
        <v>6.0936790147769768</v>
      </c>
      <c r="I65" s="98">
        <v>5.6587971097960983</v>
      </c>
      <c r="J65" s="98">
        <v>6.5018293169252379</v>
      </c>
      <c r="K65" s="98">
        <v>6.0189701572372236</v>
      </c>
      <c r="L65" s="98">
        <v>6.9362268904156634</v>
      </c>
      <c r="M65" s="98">
        <v>5.3559332838646068</v>
      </c>
      <c r="N65" s="98">
        <v>5.6552139687442233</v>
      </c>
      <c r="O65" s="98">
        <v>5.7274927803770685</v>
      </c>
      <c r="P65" s="98">
        <v>4.9092419747060676</v>
      </c>
      <c r="Q65" s="98">
        <v>5.2418253004689763</v>
      </c>
      <c r="R65" s="98">
        <v>5.3891510059377588</v>
      </c>
      <c r="S65" s="98">
        <v>5.3635749217331954</v>
      </c>
      <c r="T65" s="98">
        <v>6.0779478369380069</v>
      </c>
      <c r="U65" s="98">
        <v>6.0465967414918174</v>
      </c>
      <c r="V65" s="98">
        <v>6.1681685531678765</v>
      </c>
      <c r="W65" s="98">
        <v>6.4059781833295739</v>
      </c>
      <c r="X65" s="98">
        <v>5.8403822125927087</v>
      </c>
      <c r="Y65" s="98">
        <v>5.0685632019069624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1.4244515523796785E-2</v>
      </c>
      <c r="C66" s="122">
        <f t="shared" si="27"/>
        <v>1.3184332988325574E-2</v>
      </c>
      <c r="D66" s="122">
        <f t="shared" si="27"/>
        <v>1.5666746351367548E-2</v>
      </c>
      <c r="E66" s="122">
        <f t="shared" si="27"/>
        <v>1.6971192060869868E-2</v>
      </c>
      <c r="F66" s="122">
        <f t="shared" si="27"/>
        <v>1.9316508095109094E-2</v>
      </c>
      <c r="G66" s="122">
        <f t="shared" si="27"/>
        <v>2.14245294633401E-2</v>
      </c>
      <c r="H66" s="122">
        <f t="shared" si="27"/>
        <v>2.66335901410737E-2</v>
      </c>
      <c r="I66" s="122">
        <f t="shared" si="27"/>
        <v>2.9821907700696357E-2</v>
      </c>
      <c r="J66" s="122">
        <f t="shared" si="27"/>
        <v>3.247998679440315E-2</v>
      </c>
      <c r="K66" s="122">
        <f t="shared" si="27"/>
        <v>3.330721781003966E-2</v>
      </c>
      <c r="L66" s="122">
        <f t="shared" si="27"/>
        <v>3.6492678426758969E-2</v>
      </c>
      <c r="M66" s="122">
        <f t="shared" si="27"/>
        <v>3.5465456013272369E-2</v>
      </c>
      <c r="N66" s="122">
        <f t="shared" si="27"/>
        <v>4.1320490939023062E-2</v>
      </c>
      <c r="O66" s="122">
        <f t="shared" si="27"/>
        <v>4.0397125137351129E-2</v>
      </c>
      <c r="P66" s="122">
        <f t="shared" si="27"/>
        <v>4.6792616399185354E-2</v>
      </c>
      <c r="Q66" s="122">
        <f t="shared" si="27"/>
        <v>4.7394752914305276E-2</v>
      </c>
      <c r="R66" s="122">
        <f t="shared" si="27"/>
        <v>4.7849732778909936E-2</v>
      </c>
      <c r="S66" s="122">
        <f t="shared" si="27"/>
        <v>4.5970957220508354E-2</v>
      </c>
      <c r="T66" s="122">
        <f t="shared" si="27"/>
        <v>4.3971328765645502E-2</v>
      </c>
      <c r="U66" s="122">
        <f t="shared" si="27"/>
        <v>4.3250648934126605E-2</v>
      </c>
      <c r="V66" s="122">
        <f t="shared" si="27"/>
        <v>4.1238062770661679E-2</v>
      </c>
      <c r="W66" s="122">
        <f t="shared" si="27"/>
        <v>3.6092105776330347E-2</v>
      </c>
      <c r="X66" s="122">
        <f t="shared" si="27"/>
        <v>3.6349988755428261E-2</v>
      </c>
      <c r="Y66" s="122">
        <f t="shared" si="27"/>
        <v>3.8344808127524298E-2</v>
      </c>
      <c r="DA66" s="130" t="s">
        <v>1632</v>
      </c>
    </row>
    <row r="67" spans="1:105" ht="12" customHeight="1" x14ac:dyDescent="0.25">
      <c r="A67" s="97" t="s">
        <v>53</v>
      </c>
      <c r="B67" s="98">
        <v>1.4244515523796785E-2</v>
      </c>
      <c r="C67" s="98">
        <v>1.3184332988325574E-2</v>
      </c>
      <c r="D67" s="98">
        <v>1.5666746351367548E-2</v>
      </c>
      <c r="E67" s="98">
        <v>1.6971192060869868E-2</v>
      </c>
      <c r="F67" s="98">
        <v>1.9316508095109094E-2</v>
      </c>
      <c r="G67" s="98">
        <v>2.14245294633401E-2</v>
      </c>
      <c r="H67" s="98">
        <v>2.66335901410737E-2</v>
      </c>
      <c r="I67" s="98">
        <v>2.9821907700696357E-2</v>
      </c>
      <c r="J67" s="98">
        <v>3.247998679440315E-2</v>
      </c>
      <c r="K67" s="98">
        <v>3.330721781003966E-2</v>
      </c>
      <c r="L67" s="98">
        <v>3.6492678426758969E-2</v>
      </c>
      <c r="M67" s="98">
        <v>3.5465456013272369E-2</v>
      </c>
      <c r="N67" s="98">
        <v>4.1320490939023062E-2</v>
      </c>
      <c r="O67" s="98">
        <v>4.0397125137351129E-2</v>
      </c>
      <c r="P67" s="98">
        <v>4.6792616399185354E-2</v>
      </c>
      <c r="Q67" s="98">
        <v>4.7394752914305276E-2</v>
      </c>
      <c r="R67" s="98">
        <v>4.7849732778909936E-2</v>
      </c>
      <c r="S67" s="98">
        <v>4.5970957220508354E-2</v>
      </c>
      <c r="T67" s="98">
        <v>4.3971328765645502E-2</v>
      </c>
      <c r="U67" s="98">
        <v>4.3250648934126605E-2</v>
      </c>
      <c r="V67" s="98">
        <v>4.1238062770661679E-2</v>
      </c>
      <c r="W67" s="98">
        <v>3.6092105776330347E-2</v>
      </c>
      <c r="X67" s="98">
        <v>3.6349988755428261E-2</v>
      </c>
      <c r="Y67" s="98">
        <v>3.8344808127524298E-2</v>
      </c>
      <c r="DA67" s="63" t="s">
        <v>1633</v>
      </c>
    </row>
    <row r="68" spans="1:105" ht="12" customHeight="1" x14ac:dyDescent="0.25">
      <c r="A68" s="121" t="s">
        <v>55</v>
      </c>
      <c r="B68" s="122">
        <v>72.229176751939903</v>
      </c>
      <c r="C68" s="122">
        <v>73.65322795650421</v>
      </c>
      <c r="D68" s="122">
        <v>73.846619777596459</v>
      </c>
      <c r="E68" s="122">
        <v>76.478241598514344</v>
      </c>
      <c r="F68" s="122">
        <v>83.943334363979005</v>
      </c>
      <c r="G68" s="122">
        <v>78.372657767500527</v>
      </c>
      <c r="H68" s="122">
        <v>79.918891577343075</v>
      </c>
      <c r="I68" s="122">
        <v>79.11575655302164</v>
      </c>
      <c r="J68" s="122">
        <v>86.903627633885492</v>
      </c>
      <c r="K68" s="122">
        <v>87.264753088542975</v>
      </c>
      <c r="L68" s="122">
        <v>96.006911423389951</v>
      </c>
      <c r="M68" s="122">
        <v>89.751322004558332</v>
      </c>
      <c r="N68" s="122">
        <v>103.1460768460641</v>
      </c>
      <c r="O68" s="122">
        <v>103.86230741210363</v>
      </c>
      <c r="P68" s="122">
        <v>100.30136774604613</v>
      </c>
      <c r="Q68" s="122">
        <v>99.139927865587509</v>
      </c>
      <c r="R68" s="122">
        <v>101.17962420368534</v>
      </c>
      <c r="S68" s="122">
        <v>106.0129812721209</v>
      </c>
      <c r="T68" s="122">
        <v>111.09001687773893</v>
      </c>
      <c r="U68" s="122">
        <v>111.69455663885158</v>
      </c>
      <c r="V68" s="122">
        <v>110.58391120895139</v>
      </c>
      <c r="W68" s="122">
        <v>111.18008459487949</v>
      </c>
      <c r="X68" s="122">
        <v>107.17298052734911</v>
      </c>
      <c r="Y68" s="122">
        <v>96.024471670717944</v>
      </c>
      <c r="DA68" s="130" t="s">
        <v>1634</v>
      </c>
    </row>
    <row r="69" spans="1:105" ht="12" customHeight="1" x14ac:dyDescent="0.25">
      <c r="A69" s="97" t="s">
        <v>134</v>
      </c>
      <c r="B69" s="98">
        <v>70.730263190013289</v>
      </c>
      <c r="C69" s="98">
        <v>72.169709177775943</v>
      </c>
      <c r="D69" s="98">
        <v>72.343172782500503</v>
      </c>
      <c r="E69" s="98">
        <v>74.974397057062859</v>
      </c>
      <c r="F69" s="98">
        <v>82.329421932582221</v>
      </c>
      <c r="G69" s="98">
        <v>76.806831055764263</v>
      </c>
      <c r="H69" s="98">
        <v>78.301791108669079</v>
      </c>
      <c r="I69" s="98">
        <v>77.445933230183584</v>
      </c>
      <c r="J69" s="98">
        <v>85.222636257057061</v>
      </c>
      <c r="K69" s="98">
        <v>86.782757420579983</v>
      </c>
      <c r="L69" s="98">
        <v>94.097516166787486</v>
      </c>
      <c r="M69" s="98">
        <v>87.537496638405841</v>
      </c>
      <c r="N69" s="98">
        <v>100.52253053798917</v>
      </c>
      <c r="O69" s="98">
        <v>101.11609239945814</v>
      </c>
      <c r="P69" s="98">
        <v>97.53375385737256</v>
      </c>
      <c r="Q69" s="98">
        <v>96.235460034548552</v>
      </c>
      <c r="R69" s="98">
        <v>97.945257700759583</v>
      </c>
      <c r="S69" s="98">
        <v>102.12310554161877</v>
      </c>
      <c r="T69" s="98">
        <v>106.86542499333136</v>
      </c>
      <c r="U69" s="98">
        <v>107.40670736706126</v>
      </c>
      <c r="V69" s="98">
        <v>106.63806394762142</v>
      </c>
      <c r="W69" s="98">
        <v>107.42193839049139</v>
      </c>
      <c r="X69" s="98">
        <v>103.99390402612104</v>
      </c>
      <c r="Y69" s="98">
        <v>93.422616069114753</v>
      </c>
      <c r="DA69" s="63" t="s">
        <v>1635</v>
      </c>
    </row>
    <row r="70" spans="1:105" ht="12" customHeight="1" x14ac:dyDescent="0.25">
      <c r="A70" s="97" t="s">
        <v>133</v>
      </c>
      <c r="B70" s="98">
        <v>5.558005421462381E-3</v>
      </c>
      <c r="C70" s="98">
        <v>6.0192600579508692E-3</v>
      </c>
      <c r="D70" s="98">
        <v>8.105099561369785E-3</v>
      </c>
      <c r="E70" s="98">
        <v>1.1859435442251529E-2</v>
      </c>
      <c r="F70" s="98">
        <v>1.6725062909486825E-2</v>
      </c>
      <c r="G70" s="98">
        <v>2.4989117590960161E-2</v>
      </c>
      <c r="H70" s="98">
        <v>3.3777162174241426E-2</v>
      </c>
      <c r="I70" s="98">
        <v>7.0909961439111796E-2</v>
      </c>
      <c r="J70" s="98">
        <v>0.17034823090322609</v>
      </c>
      <c r="K70" s="98">
        <v>0.29768345664959123</v>
      </c>
      <c r="L70" s="98">
        <v>0.47503478485059802</v>
      </c>
      <c r="M70" s="98">
        <v>0.45949847647530495</v>
      </c>
      <c r="N70" s="98">
        <v>0.62056758206295914</v>
      </c>
      <c r="O70" s="98">
        <v>0.68206429794843693</v>
      </c>
      <c r="P70" s="98">
        <v>0.67446536641301702</v>
      </c>
      <c r="Q70" s="98">
        <v>0.70208666678345788</v>
      </c>
      <c r="R70" s="98">
        <v>0.7427873652168655</v>
      </c>
      <c r="S70" s="98">
        <v>0.8092236481148215</v>
      </c>
      <c r="T70" s="98">
        <v>0.88740286698017989</v>
      </c>
      <c r="U70" s="98">
        <v>0.90685234253341973</v>
      </c>
      <c r="V70" s="98">
        <v>0.85626940256391992</v>
      </c>
      <c r="W70" s="98">
        <v>0.87252264032841986</v>
      </c>
      <c r="X70" s="98">
        <v>0.86141377990005563</v>
      </c>
      <c r="Y70" s="98">
        <v>0.70509145023662689</v>
      </c>
      <c r="DA70" s="63" t="s">
        <v>1636</v>
      </c>
    </row>
    <row r="71" spans="1:105" ht="12" customHeight="1" x14ac:dyDescent="0.25">
      <c r="A71" s="100" t="s">
        <v>212</v>
      </c>
      <c r="B71" s="101">
        <v>4.8295435548193757E-3</v>
      </c>
      <c r="C71" s="101">
        <v>5.2222478071342763E-3</v>
      </c>
      <c r="D71" s="101">
        <v>6.9783422554199935E-3</v>
      </c>
      <c r="E71" s="101">
        <v>1.016807288704968E-2</v>
      </c>
      <c r="F71" s="101">
        <v>1.4312739072112371E-2</v>
      </c>
      <c r="G71" s="101">
        <v>2.1283255108819499E-2</v>
      </c>
      <c r="H71" s="101">
        <v>2.8866753607349065E-2</v>
      </c>
      <c r="I71" s="101">
        <v>6.0276102828652992E-2</v>
      </c>
      <c r="J71" s="101">
        <v>0.14367635841049309</v>
      </c>
      <c r="K71" s="101">
        <v>0.25043431191092941</v>
      </c>
      <c r="L71" s="101">
        <v>0.39967559767609595</v>
      </c>
      <c r="M71" s="101">
        <v>0.38751560569782328</v>
      </c>
      <c r="N71" s="101">
        <v>0.52131062561010988</v>
      </c>
      <c r="O71" s="101">
        <v>0.5715512362873385</v>
      </c>
      <c r="P71" s="101">
        <v>0.56427719036147261</v>
      </c>
      <c r="Q71" s="101">
        <v>0.58525399685981949</v>
      </c>
      <c r="R71" s="101">
        <v>0.61647649550218764</v>
      </c>
      <c r="S71" s="101">
        <v>0.66976934335658611</v>
      </c>
      <c r="T71" s="101">
        <v>0.73110181420550702</v>
      </c>
      <c r="U71" s="101">
        <v>0.7440732891476235</v>
      </c>
      <c r="V71" s="101">
        <v>0.70795106262558816</v>
      </c>
      <c r="W71" s="101">
        <v>0.71782622333114143</v>
      </c>
      <c r="X71" s="101">
        <v>0.69740751208919127</v>
      </c>
      <c r="Y71" s="101">
        <v>0.56204253322415954</v>
      </c>
      <c r="DA71" s="131" t="s">
        <v>1637</v>
      </c>
    </row>
    <row r="72" spans="1:105" ht="12" customHeight="1" x14ac:dyDescent="0.25">
      <c r="A72" s="103" t="s">
        <v>52</v>
      </c>
      <c r="B72" s="104">
        <v>7.2846186664300499E-4</v>
      </c>
      <c r="C72" s="104">
        <v>7.970122508165928E-4</v>
      </c>
      <c r="D72" s="104">
        <v>1.1267573059497906E-3</v>
      </c>
      <c r="E72" s="104">
        <v>1.6913625552018479E-3</v>
      </c>
      <c r="F72" s="104">
        <v>2.4123238373744528E-3</v>
      </c>
      <c r="G72" s="104">
        <v>3.7058624821406623E-3</v>
      </c>
      <c r="H72" s="104">
        <v>4.9104085668923592E-3</v>
      </c>
      <c r="I72" s="104">
        <v>1.0633858610458799E-2</v>
      </c>
      <c r="J72" s="104">
        <v>2.667187249273302E-2</v>
      </c>
      <c r="K72" s="104">
        <v>4.7249144738661812E-2</v>
      </c>
      <c r="L72" s="104">
        <v>7.5359187174502087E-2</v>
      </c>
      <c r="M72" s="104">
        <v>7.1982870777481639E-2</v>
      </c>
      <c r="N72" s="104">
        <v>9.9256956452849265E-2</v>
      </c>
      <c r="O72" s="104">
        <v>0.11051306166109841</v>
      </c>
      <c r="P72" s="104">
        <v>0.11018817605154439</v>
      </c>
      <c r="Q72" s="104">
        <v>0.11683266992363842</v>
      </c>
      <c r="R72" s="104">
        <v>0.12631086971467786</v>
      </c>
      <c r="S72" s="104">
        <v>0.13945430475823539</v>
      </c>
      <c r="T72" s="104">
        <v>0.15630105277467288</v>
      </c>
      <c r="U72" s="104">
        <v>0.16277905338579626</v>
      </c>
      <c r="V72" s="104">
        <v>0.14831833993833177</v>
      </c>
      <c r="W72" s="104">
        <v>0.15469641699727849</v>
      </c>
      <c r="X72" s="104">
        <v>0.16400626781086433</v>
      </c>
      <c r="Y72" s="104">
        <v>0.14304891701246736</v>
      </c>
      <c r="DA72" s="132" t="s">
        <v>1638</v>
      </c>
    </row>
    <row r="73" spans="1:105" ht="12" customHeight="1" x14ac:dyDescent="0.25">
      <c r="A73" s="106" t="s">
        <v>122</v>
      </c>
      <c r="B73" s="101">
        <v>1.4810562427665594</v>
      </c>
      <c r="C73" s="101">
        <v>1.464843589379945</v>
      </c>
      <c r="D73" s="101">
        <v>1.4758101876229612</v>
      </c>
      <c r="E73" s="101">
        <v>1.465275753158013</v>
      </c>
      <c r="F73" s="101">
        <v>1.5611477563826819</v>
      </c>
      <c r="G73" s="101">
        <v>1.4882917448777464</v>
      </c>
      <c r="H73" s="101">
        <v>1.5132572706406524</v>
      </c>
      <c r="I73" s="101">
        <v>1.4474795917659991</v>
      </c>
      <c r="J73" s="101">
        <v>1.345269175844821</v>
      </c>
      <c r="K73" s="101">
        <v>0.10018489052553989</v>
      </c>
      <c r="L73" s="101">
        <v>0.12948354550757854</v>
      </c>
      <c r="M73" s="101">
        <v>0.28439337964754219</v>
      </c>
      <c r="N73" s="101">
        <v>0.45156074751114034</v>
      </c>
      <c r="O73" s="101">
        <v>0.48018861524903067</v>
      </c>
      <c r="P73" s="101">
        <v>0.48439409084634616</v>
      </c>
      <c r="Q73" s="101">
        <v>0.43048066325651141</v>
      </c>
      <c r="R73" s="101">
        <v>0.45203682464808642</v>
      </c>
      <c r="S73" s="101">
        <v>0.61099026229356268</v>
      </c>
      <c r="T73" s="101">
        <v>0.75224810550939014</v>
      </c>
      <c r="U73" s="101">
        <v>0.78721683430215583</v>
      </c>
      <c r="V73" s="101">
        <v>0.67606043228436441</v>
      </c>
      <c r="W73" s="101">
        <v>0.66630255784692383</v>
      </c>
      <c r="X73" s="101">
        <v>0.57133581729973126</v>
      </c>
      <c r="Y73" s="101">
        <v>0.54504883934632875</v>
      </c>
      <c r="DA73" s="131" t="s">
        <v>1639</v>
      </c>
    </row>
    <row r="74" spans="1:105" ht="12" customHeight="1" x14ac:dyDescent="0.25">
      <c r="A74" s="107" t="s">
        <v>121</v>
      </c>
      <c r="B74" s="104">
        <v>1.2299313738590813E-2</v>
      </c>
      <c r="C74" s="104">
        <v>1.2655929290376327E-2</v>
      </c>
      <c r="D74" s="104">
        <v>1.9531707911623685E-2</v>
      </c>
      <c r="E74" s="104">
        <v>2.6709352851228736E-2</v>
      </c>
      <c r="F74" s="104">
        <v>3.6039612104616661E-2</v>
      </c>
      <c r="G74" s="104">
        <v>5.2545849267559598E-2</v>
      </c>
      <c r="H74" s="104">
        <v>7.0066035859096112E-2</v>
      </c>
      <c r="I74" s="104">
        <v>0.1514337696329511</v>
      </c>
      <c r="J74" s="104">
        <v>0.16537397008038446</v>
      </c>
      <c r="K74" s="104">
        <v>8.41273207878563E-2</v>
      </c>
      <c r="L74" s="104">
        <v>1.3048769262442894</v>
      </c>
      <c r="M74" s="104">
        <v>1.4699335100296458</v>
      </c>
      <c r="N74" s="104">
        <v>1.55141797850084</v>
      </c>
      <c r="O74" s="104">
        <v>1.5839620994480093</v>
      </c>
      <c r="P74" s="104">
        <v>1.6087544314141986</v>
      </c>
      <c r="Q74" s="104">
        <v>1.7719005009989797</v>
      </c>
      <c r="R74" s="104">
        <v>2.0395423130607946</v>
      </c>
      <c r="S74" s="104">
        <v>2.469661820093735</v>
      </c>
      <c r="T74" s="104">
        <v>2.5849409119180029</v>
      </c>
      <c r="U74" s="104">
        <v>2.5937800949547443</v>
      </c>
      <c r="V74" s="104">
        <v>2.4135174264816883</v>
      </c>
      <c r="W74" s="104">
        <v>2.2193210062127537</v>
      </c>
      <c r="X74" s="104">
        <v>1.7463269040282841</v>
      </c>
      <c r="Y74" s="104">
        <v>1.3517153120202465</v>
      </c>
      <c r="DA74" s="132" t="s">
        <v>1640</v>
      </c>
    </row>
    <row r="75" spans="1:105" ht="12" customHeight="1" x14ac:dyDescent="0.25">
      <c r="A75" s="108" t="s">
        <v>53</v>
      </c>
      <c r="B75" s="98">
        <v>1.0402535800228383E-2</v>
      </c>
      <c r="C75" s="98">
        <v>1.0702874323704535E-2</v>
      </c>
      <c r="D75" s="98">
        <v>1.6419234009066291E-2</v>
      </c>
      <c r="E75" s="98">
        <v>2.242573188577951E-2</v>
      </c>
      <c r="F75" s="98">
        <v>3.0252310515246926E-2</v>
      </c>
      <c r="G75" s="98">
        <v>4.4000799773993703E-2</v>
      </c>
      <c r="H75" s="98">
        <v>5.8972106037763559E-2</v>
      </c>
      <c r="I75" s="98">
        <v>0.12708921880589691</v>
      </c>
      <c r="J75" s="98">
        <v>0.13799448909919604</v>
      </c>
      <c r="K75" s="98">
        <v>7.0112280308459077E-2</v>
      </c>
      <c r="L75" s="98">
        <v>1.0878161883330759</v>
      </c>
      <c r="M75" s="98">
        <v>1.2291149681963838</v>
      </c>
      <c r="N75" s="98">
        <v>1.2939877767447256</v>
      </c>
      <c r="O75" s="98">
        <v>1.3195701870421479</v>
      </c>
      <c r="P75" s="98">
        <v>1.3384437672036749</v>
      </c>
      <c r="Q75" s="98">
        <v>1.467263524178672</v>
      </c>
      <c r="R75" s="98">
        <v>1.678307949618733</v>
      </c>
      <c r="S75" s="98">
        <v>2.0224393316553035</v>
      </c>
      <c r="T75" s="98">
        <v>2.1041467553553055</v>
      </c>
      <c r="U75" s="98">
        <v>2.1062001396871186</v>
      </c>
      <c r="V75" s="98">
        <v>1.9758297375471126</v>
      </c>
      <c r="W75" s="98">
        <v>1.8147363311907097</v>
      </c>
      <c r="X75" s="98">
        <v>1.4111956117766822</v>
      </c>
      <c r="Y75" s="98">
        <v>1.0766383727741935</v>
      </c>
      <c r="DA75" s="63" t="s">
        <v>1641</v>
      </c>
    </row>
    <row r="76" spans="1:105" ht="12" customHeight="1" x14ac:dyDescent="0.25">
      <c r="A76" s="108" t="s">
        <v>52</v>
      </c>
      <c r="B76" s="98">
        <v>1.8967779383624295E-3</v>
      </c>
      <c r="C76" s="98">
        <v>1.9530549666717924E-3</v>
      </c>
      <c r="D76" s="98">
        <v>3.112473902557394E-3</v>
      </c>
      <c r="E76" s="98">
        <v>4.2836209654492268E-3</v>
      </c>
      <c r="F76" s="98">
        <v>5.7873015893697317E-3</v>
      </c>
      <c r="G76" s="98">
        <v>8.5450494935658938E-3</v>
      </c>
      <c r="H76" s="98">
        <v>1.1093929821332558E-2</v>
      </c>
      <c r="I76" s="98">
        <v>2.4344550827054185E-2</v>
      </c>
      <c r="J76" s="98">
        <v>2.737948098118843E-2</v>
      </c>
      <c r="K76" s="98">
        <v>1.4015040479397218E-2</v>
      </c>
      <c r="L76" s="98">
        <v>0.21706073791121355</v>
      </c>
      <c r="M76" s="98">
        <v>0.24081854183326207</v>
      </c>
      <c r="N76" s="98">
        <v>0.25743020175611436</v>
      </c>
      <c r="O76" s="98">
        <v>0.2643919124058613</v>
      </c>
      <c r="P76" s="98">
        <v>0.27031066421052374</v>
      </c>
      <c r="Q76" s="98">
        <v>0.30463697682030755</v>
      </c>
      <c r="R76" s="98">
        <v>0.36123436344206145</v>
      </c>
      <c r="S76" s="98">
        <v>0.44722248843843138</v>
      </c>
      <c r="T76" s="98">
        <v>0.48079415656269764</v>
      </c>
      <c r="U76" s="98">
        <v>0.48757995526762565</v>
      </c>
      <c r="V76" s="98">
        <v>0.4376876889345756</v>
      </c>
      <c r="W76" s="98">
        <v>0.40458467502204387</v>
      </c>
      <c r="X76" s="98">
        <v>0.33513129225160188</v>
      </c>
      <c r="Y76" s="98">
        <v>0.27507693924605292</v>
      </c>
      <c r="DA76" s="63" t="s">
        <v>1642</v>
      </c>
    </row>
    <row r="77" spans="1:105" ht="12" customHeight="1" x14ac:dyDescent="0.25">
      <c r="A77" s="121" t="s">
        <v>54</v>
      </c>
      <c r="B77" s="122">
        <v>11.364054813479703</v>
      </c>
      <c r="C77" s="122">
        <v>11.729195907905401</v>
      </c>
      <c r="D77" s="122">
        <v>11.990969395048394</v>
      </c>
      <c r="E77" s="122">
        <v>13.180390687077901</v>
      </c>
      <c r="F77" s="122">
        <v>14.274067781086512</v>
      </c>
      <c r="G77" s="122">
        <v>13.773793465215091</v>
      </c>
      <c r="H77" s="122">
        <v>14.159011096745255</v>
      </c>
      <c r="I77" s="122">
        <v>14.222081973253434</v>
      </c>
      <c r="J77" s="122">
        <v>14.619077812612291</v>
      </c>
      <c r="K77" s="122">
        <v>14.296494520536331</v>
      </c>
      <c r="L77" s="122">
        <v>15.629156029068973</v>
      </c>
      <c r="M77" s="122">
        <v>15.830182521878164</v>
      </c>
      <c r="N77" s="122">
        <v>16.3663884268821</v>
      </c>
      <c r="O77" s="122">
        <v>16.632304297021193</v>
      </c>
      <c r="P77" s="122">
        <v>16.978075386682242</v>
      </c>
      <c r="Q77" s="122">
        <v>17.040137723670306</v>
      </c>
      <c r="R77" s="122">
        <v>17.137038548688871</v>
      </c>
      <c r="S77" s="122">
        <v>17.890358287585439</v>
      </c>
      <c r="T77" s="122">
        <v>18.491517043844759</v>
      </c>
      <c r="U77" s="122">
        <v>18.541482257449296</v>
      </c>
      <c r="V77" s="122">
        <v>18.722080778434979</v>
      </c>
      <c r="W77" s="122">
        <v>19.113643443869297</v>
      </c>
      <c r="X77" s="122">
        <v>18.230544944463489</v>
      </c>
      <c r="Y77" s="122">
        <v>16.837342022299133</v>
      </c>
      <c r="DA77" s="130" t="s">
        <v>1643</v>
      </c>
    </row>
    <row r="78" spans="1:105" ht="12" customHeight="1" x14ac:dyDescent="0.25">
      <c r="A78" s="97" t="s">
        <v>189</v>
      </c>
      <c r="B78" s="98">
        <v>8.6576930522397575</v>
      </c>
      <c r="C78" s="98">
        <v>9.0330577094438311</v>
      </c>
      <c r="D78" s="98">
        <v>9.193937600616394</v>
      </c>
      <c r="E78" s="98">
        <v>10.245514129400236</v>
      </c>
      <c r="F78" s="98">
        <v>11.223685870454769</v>
      </c>
      <c r="G78" s="98">
        <v>10.757538193589467</v>
      </c>
      <c r="H78" s="98">
        <v>11.160045964959028</v>
      </c>
      <c r="I78" s="98">
        <v>11.166695700840018</v>
      </c>
      <c r="J78" s="98">
        <v>11.616820689348817</v>
      </c>
      <c r="K78" s="98">
        <v>11.548403858880905</v>
      </c>
      <c r="L78" s="98">
        <v>12.659953952829191</v>
      </c>
      <c r="M78" s="98">
        <v>12.779263213157135</v>
      </c>
      <c r="N78" s="98">
        <v>12.721997696561937</v>
      </c>
      <c r="O78" s="98">
        <v>12.863711422426595</v>
      </c>
      <c r="P78" s="98">
        <v>12.919368437021387</v>
      </c>
      <c r="Q78" s="98">
        <v>13.01655202063632</v>
      </c>
      <c r="R78" s="98">
        <v>13.201251552498318</v>
      </c>
      <c r="S78" s="98">
        <v>13.917144358459922</v>
      </c>
      <c r="T78" s="98">
        <v>14.400878952899609</v>
      </c>
      <c r="U78" s="98">
        <v>14.433218687302965</v>
      </c>
      <c r="V78" s="98">
        <v>14.394215152383666</v>
      </c>
      <c r="W78" s="98">
        <v>14.522021591669052</v>
      </c>
      <c r="X78" s="98">
        <v>14.219547148179945</v>
      </c>
      <c r="Y78" s="98">
        <v>12.721051877328724</v>
      </c>
      <c r="DA78" s="63" t="s">
        <v>1644</v>
      </c>
    </row>
    <row r="79" spans="1:105" ht="12" customHeight="1" x14ac:dyDescent="0.25">
      <c r="A79" s="109" t="s">
        <v>120</v>
      </c>
      <c r="B79" s="33">
        <v>2.7063617612399447</v>
      </c>
      <c r="C79" s="33">
        <v>2.6961381984615698</v>
      </c>
      <c r="D79" s="33">
        <v>2.7970317944319993</v>
      </c>
      <c r="E79" s="33">
        <v>2.934876557677665</v>
      </c>
      <c r="F79" s="33">
        <v>3.0503819106317422</v>
      </c>
      <c r="G79" s="33">
        <v>3.0162552716256248</v>
      </c>
      <c r="H79" s="33">
        <v>2.998965131786226</v>
      </c>
      <c r="I79" s="33">
        <v>3.0553862724134162</v>
      </c>
      <c r="J79" s="33">
        <v>3.0022571232634738</v>
      </c>
      <c r="K79" s="33">
        <v>2.7480906616554273</v>
      </c>
      <c r="L79" s="33">
        <v>2.9692020762397813</v>
      </c>
      <c r="M79" s="33">
        <v>3.0509193087210305</v>
      </c>
      <c r="N79" s="33">
        <v>3.6443907303201626</v>
      </c>
      <c r="O79" s="33">
        <v>3.7685928745945976</v>
      </c>
      <c r="P79" s="33">
        <v>4.0587069496608565</v>
      </c>
      <c r="Q79" s="33">
        <v>4.0235857030339863</v>
      </c>
      <c r="R79" s="33">
        <v>3.9357869961905525</v>
      </c>
      <c r="S79" s="33">
        <v>3.973213929125516</v>
      </c>
      <c r="T79" s="33">
        <v>4.0906380909451494</v>
      </c>
      <c r="U79" s="33">
        <v>4.1082635701463301</v>
      </c>
      <c r="V79" s="33">
        <v>4.3278656260513122</v>
      </c>
      <c r="W79" s="33">
        <v>4.5916218522002454</v>
      </c>
      <c r="X79" s="33">
        <v>4.0109977962835428</v>
      </c>
      <c r="Y79" s="33">
        <v>4.1162901449704075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18.0487036740994</v>
      </c>
      <c r="C81" s="117">
        <f t="shared" si="28"/>
        <v>17.253522194082279</v>
      </c>
      <c r="D81" s="117">
        <f t="shared" si="28"/>
        <v>17.08931920687689</v>
      </c>
      <c r="E81" s="117">
        <f t="shared" si="28"/>
        <v>16.108912458835082</v>
      </c>
      <c r="F81" s="117">
        <f t="shared" si="28"/>
        <v>15.805372811480495</v>
      </c>
      <c r="G81" s="117">
        <f t="shared" si="28"/>
        <v>16.77753866408532</v>
      </c>
      <c r="H81" s="117">
        <f t="shared" si="28"/>
        <v>17.702862126786268</v>
      </c>
      <c r="I81" s="117">
        <f t="shared" si="28"/>
        <v>24.345321015027512</v>
      </c>
      <c r="J81" s="117">
        <f t="shared" si="28"/>
        <v>21.670008094324629</v>
      </c>
      <c r="K81" s="117">
        <f t="shared" si="28"/>
        <v>28.105249470947566</v>
      </c>
      <c r="L81" s="117">
        <f t="shared" si="28"/>
        <v>28.211044225254344</v>
      </c>
      <c r="M81" s="117">
        <f t="shared" si="28"/>
        <v>23.846237049030542</v>
      </c>
      <c r="N81" s="117">
        <f t="shared" si="28"/>
        <v>29.428210018710438</v>
      </c>
      <c r="O81" s="117">
        <f t="shared" si="28"/>
        <v>30.292681468590754</v>
      </c>
      <c r="P81" s="117">
        <f t="shared" si="28"/>
        <v>28.423112600870954</v>
      </c>
      <c r="Q81" s="117">
        <f t="shared" si="28"/>
        <v>36.153462272328717</v>
      </c>
      <c r="R81" s="117">
        <f t="shared" ref="R81:V81" si="29">R82+R85+R87+R100</f>
        <v>36.906608547038687</v>
      </c>
      <c r="S81" s="117">
        <f t="shared" si="29"/>
        <v>30.694956981386895</v>
      </c>
      <c r="T81" s="117">
        <f t="shared" si="29"/>
        <v>31.985722300864019</v>
      </c>
      <c r="U81" s="117">
        <f t="shared" si="29"/>
        <v>27.404969821007533</v>
      </c>
      <c r="V81" s="117">
        <f t="shared" si="29"/>
        <v>27.764289982952931</v>
      </c>
      <c r="W81" s="117">
        <f t="shared" ref="W81:Y81" si="30">W82+W85+W87+W100</f>
        <v>28.039120370585191</v>
      </c>
      <c r="X81" s="117">
        <f t="shared" si="30"/>
        <v>24.680322610750306</v>
      </c>
      <c r="Y81" s="117">
        <f t="shared" si="30"/>
        <v>26.221351877834625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14.830155828824882</v>
      </c>
      <c r="C82" s="122">
        <f t="shared" si="31"/>
        <v>14.358669321107962</v>
      </c>
      <c r="D82" s="122">
        <f t="shared" si="31"/>
        <v>14.216091641413664</v>
      </c>
      <c r="E82" s="122">
        <f t="shared" si="31"/>
        <v>13.585966535185538</v>
      </c>
      <c r="F82" s="122">
        <f t="shared" si="31"/>
        <v>13.348747475783531</v>
      </c>
      <c r="G82" s="122">
        <f t="shared" si="31"/>
        <v>14.332287255105642</v>
      </c>
      <c r="H82" s="122">
        <f t="shared" si="31"/>
        <v>15.122984911094131</v>
      </c>
      <c r="I82" s="122">
        <f t="shared" si="31"/>
        <v>20.785389852278573</v>
      </c>
      <c r="J82" s="122">
        <f t="shared" si="31"/>
        <v>18.379399055667612</v>
      </c>
      <c r="K82" s="122">
        <f t="shared" si="31"/>
        <v>23.761126389083749</v>
      </c>
      <c r="L82" s="122">
        <f t="shared" si="31"/>
        <v>23.949524665353099</v>
      </c>
      <c r="M82" s="122">
        <f t="shared" si="31"/>
        <v>19.335400149990807</v>
      </c>
      <c r="N82" s="122">
        <f t="shared" si="31"/>
        <v>23.859248566750487</v>
      </c>
      <c r="O82" s="122">
        <f t="shared" si="31"/>
        <v>24.475909729347546</v>
      </c>
      <c r="P82" s="122">
        <f t="shared" si="31"/>
        <v>22.340991768130838</v>
      </c>
      <c r="Q82" s="122">
        <f t="shared" si="31"/>
        <v>29.071370345635039</v>
      </c>
      <c r="R82" s="122">
        <f t="shared" ref="R82:V82" si="32">SUM(R83:R84)</f>
        <v>29.675190148254082</v>
      </c>
      <c r="S82" s="122">
        <f t="shared" si="32"/>
        <v>24.136095283196575</v>
      </c>
      <c r="T82" s="122">
        <f t="shared" si="32"/>
        <v>25.602360545458559</v>
      </c>
      <c r="U82" s="122">
        <f t="shared" si="32"/>
        <v>21.787155066959304</v>
      </c>
      <c r="V82" s="122">
        <f t="shared" si="32"/>
        <v>22.250884916642264</v>
      </c>
      <c r="W82" s="122">
        <f t="shared" ref="W82:Y82" si="33">SUM(W83:W84)</f>
        <v>22.438429856085218</v>
      </c>
      <c r="X82" s="122">
        <f t="shared" si="33"/>
        <v>19.270202696301649</v>
      </c>
      <c r="Y82" s="122">
        <f t="shared" si="33"/>
        <v>20.584567009886101</v>
      </c>
      <c r="DA82" s="130" t="s">
        <v>1647</v>
      </c>
    </row>
    <row r="83" spans="1:105" ht="12" customHeight="1" x14ac:dyDescent="0.25">
      <c r="A83" s="97" t="s">
        <v>199</v>
      </c>
      <c r="B83" s="98">
        <v>14.765790245419826</v>
      </c>
      <c r="C83" s="98">
        <v>14.297844354700183</v>
      </c>
      <c r="D83" s="98">
        <v>14.156323853848431</v>
      </c>
      <c r="E83" s="98">
        <v>13.529609596634261</v>
      </c>
      <c r="F83" s="98">
        <v>13.293135121526589</v>
      </c>
      <c r="G83" s="98">
        <v>14.271085172387584</v>
      </c>
      <c r="H83" s="98">
        <v>15.056497462803982</v>
      </c>
      <c r="I83" s="98">
        <v>20.690051878299506</v>
      </c>
      <c r="J83" s="98">
        <v>18.29219336119322</v>
      </c>
      <c r="K83" s="98">
        <v>23.644749927549778</v>
      </c>
      <c r="L83" s="98">
        <v>23.830198962813554</v>
      </c>
      <c r="M83" s="98">
        <v>19.238516057788448</v>
      </c>
      <c r="N83" s="98">
        <v>23.736863177668255</v>
      </c>
      <c r="O83" s="98">
        <v>24.350078617577715</v>
      </c>
      <c r="P83" s="98">
        <v>22.227426793681719</v>
      </c>
      <c r="Q83" s="98">
        <v>28.921773191936577</v>
      </c>
      <c r="R83" s="98">
        <v>29.522556606477487</v>
      </c>
      <c r="S83" s="98">
        <v>24.012300563676316</v>
      </c>
      <c r="T83" s="98">
        <v>25.470463311723769</v>
      </c>
      <c r="U83" s="98">
        <v>21.675160026750742</v>
      </c>
      <c r="V83" s="98">
        <v>22.136310411619444</v>
      </c>
      <c r="W83" s="98">
        <v>22.320663602158866</v>
      </c>
      <c r="X83" s="98">
        <v>19.167067927772994</v>
      </c>
      <c r="Y83" s="98">
        <v>20.472389414349866</v>
      </c>
      <c r="DA83" s="63" t="s">
        <v>1648</v>
      </c>
    </row>
    <row r="84" spans="1:105" ht="12" customHeight="1" x14ac:dyDescent="0.25">
      <c r="A84" s="97" t="s">
        <v>53</v>
      </c>
      <c r="B84" s="98">
        <v>6.4365583405056798E-2</v>
      </c>
      <c r="C84" s="98">
        <v>6.0824966407778375E-2</v>
      </c>
      <c r="D84" s="98">
        <v>5.9767787565232718E-2</v>
      </c>
      <c r="E84" s="98">
        <v>5.6356938551276881E-2</v>
      </c>
      <c r="F84" s="98">
        <v>5.5612354256941485E-2</v>
      </c>
      <c r="G84" s="98">
        <v>6.1202082718057688E-2</v>
      </c>
      <c r="H84" s="98">
        <v>6.648744829014909E-2</v>
      </c>
      <c r="I84" s="98">
        <v>9.5337973979066015E-2</v>
      </c>
      <c r="J84" s="98">
        <v>8.7205694474391721E-2</v>
      </c>
      <c r="K84" s="98">
        <v>0.11637646153397246</v>
      </c>
      <c r="L84" s="98">
        <v>0.11932570253954494</v>
      </c>
      <c r="M84" s="98">
        <v>9.6884092202358579E-2</v>
      </c>
      <c r="N84" s="98">
        <v>0.12238538908223234</v>
      </c>
      <c r="O84" s="98">
        <v>0.12583111176983011</v>
      </c>
      <c r="P84" s="98">
        <v>0.11356497444911748</v>
      </c>
      <c r="Q84" s="98">
        <v>0.14959715369846055</v>
      </c>
      <c r="R84" s="98">
        <v>0.15263354177659649</v>
      </c>
      <c r="S84" s="98">
        <v>0.12379471952025768</v>
      </c>
      <c r="T84" s="98">
        <v>0.13189723373478879</v>
      </c>
      <c r="U84" s="98">
        <v>0.11199504020856335</v>
      </c>
      <c r="V84" s="98">
        <v>0.11457450502282056</v>
      </c>
      <c r="W84" s="98">
        <v>0.11776625392635279</v>
      </c>
      <c r="X84" s="98">
        <v>0.10313476852865358</v>
      </c>
      <c r="Y84" s="98">
        <v>0.11217759553623488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5.0311754609436773E-4</v>
      </c>
      <c r="C85" s="122">
        <f t="shared" si="34"/>
        <v>4.6492028746635396E-4</v>
      </c>
      <c r="D85" s="122">
        <f t="shared" si="34"/>
        <v>5.1094893999421289E-4</v>
      </c>
      <c r="E85" s="122">
        <f t="shared" si="34"/>
        <v>4.813413256399262E-4</v>
      </c>
      <c r="F85" s="122">
        <f t="shared" si="34"/>
        <v>4.5270537394164081E-4</v>
      </c>
      <c r="G85" s="122">
        <f t="shared" si="34"/>
        <v>4.821728908371689E-4</v>
      </c>
      <c r="H85" s="122">
        <f t="shared" si="34"/>
        <v>6.7648207079990842E-4</v>
      </c>
      <c r="I85" s="122">
        <f t="shared" si="34"/>
        <v>1.0336473713570503E-3</v>
      </c>
      <c r="J85" s="122">
        <f t="shared" si="34"/>
        <v>1.3209163182185939E-3</v>
      </c>
      <c r="K85" s="122">
        <f t="shared" si="34"/>
        <v>1.5983830840284601E-3</v>
      </c>
      <c r="L85" s="122">
        <f t="shared" si="34"/>
        <v>1.9391732068970995E-3</v>
      </c>
      <c r="M85" s="122">
        <f t="shared" si="34"/>
        <v>2.0905071730337277E-3</v>
      </c>
      <c r="N85" s="122">
        <f t="shared" si="34"/>
        <v>2.5172112410144949E-3</v>
      </c>
      <c r="O85" s="122">
        <f t="shared" si="34"/>
        <v>2.6026376642030191E-3</v>
      </c>
      <c r="P85" s="122">
        <f t="shared" si="34"/>
        <v>3.1285554525586098E-3</v>
      </c>
      <c r="Q85" s="122">
        <f t="shared" si="34"/>
        <v>3.3041068637025433E-3</v>
      </c>
      <c r="R85" s="122">
        <f t="shared" si="34"/>
        <v>3.5018616048768025E-3</v>
      </c>
      <c r="S85" s="122">
        <f t="shared" si="34"/>
        <v>3.3374436605420944E-3</v>
      </c>
      <c r="T85" s="122">
        <f t="shared" si="34"/>
        <v>2.9469519451423903E-3</v>
      </c>
      <c r="U85" s="122">
        <f t="shared" si="34"/>
        <v>2.5648850190374329E-3</v>
      </c>
      <c r="V85" s="122">
        <f t="shared" si="34"/>
        <v>1.9990500657507205E-3</v>
      </c>
      <c r="W85" s="122">
        <f t="shared" si="34"/>
        <v>1.4221580477702033E-3</v>
      </c>
      <c r="X85" s="122">
        <f t="shared" si="34"/>
        <v>1.1874824597896067E-3</v>
      </c>
      <c r="Y85" s="122">
        <f t="shared" si="34"/>
        <v>1.2832754014046046E-3</v>
      </c>
      <c r="DA85" s="130" t="s">
        <v>1650</v>
      </c>
    </row>
    <row r="86" spans="1:105" ht="12" customHeight="1" x14ac:dyDescent="0.25">
      <c r="A86" s="97" t="s">
        <v>53</v>
      </c>
      <c r="B86" s="98">
        <v>5.0311754609436773E-4</v>
      </c>
      <c r="C86" s="98">
        <v>4.6492028746635396E-4</v>
      </c>
      <c r="D86" s="98">
        <v>5.1094893999421289E-4</v>
      </c>
      <c r="E86" s="98">
        <v>4.813413256399262E-4</v>
      </c>
      <c r="F86" s="98">
        <v>4.5270537394164081E-4</v>
      </c>
      <c r="G86" s="98">
        <v>4.821728908371689E-4</v>
      </c>
      <c r="H86" s="98">
        <v>6.7648207079990842E-4</v>
      </c>
      <c r="I86" s="98">
        <v>1.0336473713570503E-3</v>
      </c>
      <c r="J86" s="98">
        <v>1.3209163182185939E-3</v>
      </c>
      <c r="K86" s="98">
        <v>1.5983830840284601E-3</v>
      </c>
      <c r="L86" s="98">
        <v>1.9391732068970995E-3</v>
      </c>
      <c r="M86" s="98">
        <v>2.0905071730337277E-3</v>
      </c>
      <c r="N86" s="98">
        <v>2.5172112410144949E-3</v>
      </c>
      <c r="O86" s="98">
        <v>2.6026376642030191E-3</v>
      </c>
      <c r="P86" s="98">
        <v>3.1285554525586098E-3</v>
      </c>
      <c r="Q86" s="98">
        <v>3.3041068637025433E-3</v>
      </c>
      <c r="R86" s="98">
        <v>3.5018616048768025E-3</v>
      </c>
      <c r="S86" s="98">
        <v>3.3374436605420944E-3</v>
      </c>
      <c r="T86" s="98">
        <v>2.9469519451423903E-3</v>
      </c>
      <c r="U86" s="98">
        <v>2.5648850190374329E-3</v>
      </c>
      <c r="V86" s="98">
        <v>1.9990500657507205E-3</v>
      </c>
      <c r="W86" s="98">
        <v>1.4221580477702033E-3</v>
      </c>
      <c r="X86" s="98">
        <v>1.1874824597896067E-3</v>
      </c>
      <c r="Y86" s="98">
        <v>1.2832754014046046E-3</v>
      </c>
      <c r="DA86" s="63" t="s">
        <v>1651</v>
      </c>
    </row>
    <row r="87" spans="1:105" ht="12" customHeight="1" x14ac:dyDescent="0.25">
      <c r="A87" s="121" t="s">
        <v>55</v>
      </c>
      <c r="B87" s="122">
        <v>2.8770117765156877</v>
      </c>
      <c r="C87" s="122">
        <v>2.5700244894353124</v>
      </c>
      <c r="D87" s="122">
        <v>2.5592298590786191</v>
      </c>
      <c r="E87" s="122">
        <v>2.2211748449247022</v>
      </c>
      <c r="F87" s="122">
        <v>2.1580654962962442</v>
      </c>
      <c r="G87" s="122">
        <v>2.1288165342475911</v>
      </c>
      <c r="H87" s="122">
        <v>2.2306320874447345</v>
      </c>
      <c r="I87" s="122">
        <v>3.1276385276462713</v>
      </c>
      <c r="J87" s="122">
        <v>2.8311658555902426</v>
      </c>
      <c r="K87" s="122">
        <v>3.817957820257043</v>
      </c>
      <c r="L87" s="122">
        <v>3.7063113316459333</v>
      </c>
      <c r="M87" s="122">
        <v>3.8954183780691576</v>
      </c>
      <c r="N87" s="122">
        <v>4.8617985040579716</v>
      </c>
      <c r="O87" s="122">
        <v>5.0648459864248823</v>
      </c>
      <c r="P87" s="122">
        <v>5.2364855887525383</v>
      </c>
      <c r="Q87" s="122">
        <v>6.165950356314073</v>
      </c>
      <c r="R87" s="122">
        <v>6.3133110732263598</v>
      </c>
      <c r="S87" s="122">
        <v>5.7000888200465125</v>
      </c>
      <c r="T87" s="122">
        <v>5.5777555169143902</v>
      </c>
      <c r="U87" s="122">
        <v>4.8955594835981193</v>
      </c>
      <c r="V87" s="122">
        <v>4.7923200405904325</v>
      </c>
      <c r="W87" s="122">
        <v>4.8807317850427179</v>
      </c>
      <c r="X87" s="122">
        <v>4.7416328558990015</v>
      </c>
      <c r="Y87" s="122">
        <v>4.9503445305077607</v>
      </c>
      <c r="DA87" s="130" t="s">
        <v>1652</v>
      </c>
    </row>
    <row r="88" spans="1:105" ht="12" customHeight="1" x14ac:dyDescent="0.25">
      <c r="A88" s="97" t="s">
        <v>132</v>
      </c>
      <c r="B88" s="98">
        <v>2.4238592285122724</v>
      </c>
      <c r="C88" s="98">
        <v>2.1287163124008828</v>
      </c>
      <c r="D88" s="98">
        <v>2.1260297785862781</v>
      </c>
      <c r="E88" s="98">
        <v>1.8092634432819725</v>
      </c>
      <c r="F88" s="98">
        <v>1.7292321377079387</v>
      </c>
      <c r="G88" s="98">
        <v>1.6807057135317232</v>
      </c>
      <c r="H88" s="98">
        <v>1.7229418599408692</v>
      </c>
      <c r="I88" s="98">
        <v>2.5130279398627429</v>
      </c>
      <c r="J88" s="98">
        <v>2.1358185997582062</v>
      </c>
      <c r="K88" s="98">
        <v>3.0492250022335323</v>
      </c>
      <c r="L88" s="98">
        <v>2.8969034870934189</v>
      </c>
      <c r="M88" s="98">
        <v>3.0356704338187992</v>
      </c>
      <c r="N88" s="98">
        <v>3.8206668452296664</v>
      </c>
      <c r="O88" s="98">
        <v>3.8814754560307367</v>
      </c>
      <c r="P88" s="98">
        <v>3.9259375686415017</v>
      </c>
      <c r="Q88" s="98">
        <v>4.7651227124170079</v>
      </c>
      <c r="R88" s="98">
        <v>4.8635082814466015</v>
      </c>
      <c r="S88" s="98">
        <v>4.3245974465367745</v>
      </c>
      <c r="T88" s="98">
        <v>4.2805445035335126</v>
      </c>
      <c r="U88" s="98">
        <v>3.7582085744477864</v>
      </c>
      <c r="V88" s="98">
        <v>3.8378710325611465</v>
      </c>
      <c r="W88" s="98">
        <v>3.990853631278851</v>
      </c>
      <c r="X88" s="98">
        <v>4.144011460358624</v>
      </c>
      <c r="Y88" s="98">
        <v>4.5415829541584589</v>
      </c>
      <c r="DA88" s="63" t="s">
        <v>1653</v>
      </c>
    </row>
    <row r="89" spans="1:105" ht="12" customHeight="1" x14ac:dyDescent="0.25">
      <c r="A89" s="97" t="s">
        <v>131</v>
      </c>
      <c r="B89" s="98">
        <v>3.2860297325396288E-4</v>
      </c>
      <c r="C89" s="98">
        <v>3.0144164306116893E-4</v>
      </c>
      <c r="D89" s="98">
        <v>3.1480522435151038E-4</v>
      </c>
      <c r="E89" s="98">
        <v>2.8354607928665924E-4</v>
      </c>
      <c r="F89" s="98">
        <v>2.7976542111202184E-4</v>
      </c>
      <c r="G89" s="98">
        <v>2.6084534741733139E-4</v>
      </c>
      <c r="H89" s="98">
        <v>6.1257309972920237E-4</v>
      </c>
      <c r="I89" s="98">
        <v>2.4813750230932791E-3</v>
      </c>
      <c r="J89" s="98">
        <v>3.2296005455119681E-3</v>
      </c>
      <c r="K89" s="98">
        <v>1.039439965760835E-2</v>
      </c>
      <c r="L89" s="98">
        <v>1.2965217029637112E-2</v>
      </c>
      <c r="M89" s="98">
        <v>1.5162175032985128E-2</v>
      </c>
      <c r="N89" s="98">
        <v>2.478506467805635E-2</v>
      </c>
      <c r="O89" s="98">
        <v>2.5152451046567902E-2</v>
      </c>
      <c r="P89" s="98">
        <v>2.6277294760291111E-2</v>
      </c>
      <c r="Q89" s="98">
        <v>3.7742391225399782E-2</v>
      </c>
      <c r="R89" s="98">
        <v>3.9415239595761792E-2</v>
      </c>
      <c r="S89" s="98">
        <v>3.6043463033300936E-2</v>
      </c>
      <c r="T89" s="98">
        <v>3.6419170630926395E-2</v>
      </c>
      <c r="U89" s="98">
        <v>3.2904310387314888E-2</v>
      </c>
      <c r="V89" s="98">
        <v>3.1921674022259455E-2</v>
      </c>
      <c r="W89" s="98">
        <v>3.1576814705651012E-2</v>
      </c>
      <c r="X89" s="98">
        <v>3.2140320078546426E-2</v>
      </c>
      <c r="Y89" s="98">
        <v>3.5734749267992867E-2</v>
      </c>
      <c r="DA89" s="63" t="s">
        <v>1654</v>
      </c>
    </row>
    <row r="90" spans="1:105" ht="12" customHeight="1" x14ac:dyDescent="0.25">
      <c r="A90" s="100" t="s">
        <v>199</v>
      </c>
      <c r="B90" s="101">
        <v>2.9033690195275628E-4</v>
      </c>
      <c r="C90" s="101">
        <v>2.6650400813139154E-4</v>
      </c>
      <c r="D90" s="101">
        <v>2.7749396253211545E-4</v>
      </c>
      <c r="E90" s="101">
        <v>2.4991795134599341E-4</v>
      </c>
      <c r="F90" s="101">
        <v>2.4667025816489104E-4</v>
      </c>
      <c r="G90" s="101">
        <v>2.2975036616442672E-4</v>
      </c>
      <c r="H90" s="101">
        <v>5.2628344602910319E-4</v>
      </c>
      <c r="I90" s="101">
        <v>2.0792532049046112E-3</v>
      </c>
      <c r="J90" s="101">
        <v>2.6845136831556756E-3</v>
      </c>
      <c r="K90" s="101">
        <v>8.6046059002616651E-3</v>
      </c>
      <c r="L90" s="101">
        <v>1.0730740118829678E-2</v>
      </c>
      <c r="M90" s="101">
        <v>1.2571891883722102E-2</v>
      </c>
      <c r="N90" s="101">
        <v>2.045793926888614E-2</v>
      </c>
      <c r="O90" s="101">
        <v>2.072451624537397E-2</v>
      </c>
      <c r="P90" s="101">
        <v>2.1614141546074418E-2</v>
      </c>
      <c r="Q90" s="101">
        <v>3.09028918631058E-2</v>
      </c>
      <c r="R90" s="101">
        <v>3.2163830906504043E-2</v>
      </c>
      <c r="S90" s="101">
        <v>2.9396056854828261E-2</v>
      </c>
      <c r="T90" s="101">
        <v>2.9645667115911597E-2</v>
      </c>
      <c r="U90" s="101">
        <v>2.6734580228813535E-2</v>
      </c>
      <c r="V90" s="101">
        <v>2.6162493910553124E-2</v>
      </c>
      <c r="W90" s="101">
        <v>2.5800049451369784E-2</v>
      </c>
      <c r="X90" s="101">
        <v>2.5807972143527015E-2</v>
      </c>
      <c r="Y90" s="101">
        <v>2.8160047656775739E-2</v>
      </c>
      <c r="DA90" s="131" t="s">
        <v>1655</v>
      </c>
    </row>
    <row r="91" spans="1:105" ht="12" customHeight="1" x14ac:dyDescent="0.25">
      <c r="A91" s="103" t="s">
        <v>52</v>
      </c>
      <c r="B91" s="104">
        <v>3.82660713012066E-5</v>
      </c>
      <c r="C91" s="104">
        <v>3.4937634929777416E-5</v>
      </c>
      <c r="D91" s="104">
        <v>3.7311261819394916E-5</v>
      </c>
      <c r="E91" s="104">
        <v>3.3628127940665851E-5</v>
      </c>
      <c r="F91" s="104">
        <v>3.3095162947130812E-5</v>
      </c>
      <c r="G91" s="104">
        <v>3.1094981252904659E-5</v>
      </c>
      <c r="H91" s="104">
        <v>8.6289653700099205E-5</v>
      </c>
      <c r="I91" s="104">
        <v>4.0212181818866783E-4</v>
      </c>
      <c r="J91" s="104">
        <v>5.4508686235629235E-4</v>
      </c>
      <c r="K91" s="104">
        <v>1.789793757346685E-3</v>
      </c>
      <c r="L91" s="104">
        <v>2.2344769108074342E-3</v>
      </c>
      <c r="M91" s="104">
        <v>2.5902831492630269E-3</v>
      </c>
      <c r="N91" s="104">
        <v>4.3271254091702101E-3</v>
      </c>
      <c r="O91" s="104">
        <v>4.4279348011939312E-3</v>
      </c>
      <c r="P91" s="104">
        <v>4.6631532142166936E-3</v>
      </c>
      <c r="Q91" s="104">
        <v>6.8394993622939828E-3</v>
      </c>
      <c r="R91" s="104">
        <v>7.2514086892577455E-3</v>
      </c>
      <c r="S91" s="104">
        <v>6.6474061784726757E-3</v>
      </c>
      <c r="T91" s="104">
        <v>6.7735035150148018E-3</v>
      </c>
      <c r="U91" s="104">
        <v>6.1697301585013501E-3</v>
      </c>
      <c r="V91" s="104">
        <v>5.7591801117063317E-3</v>
      </c>
      <c r="W91" s="104">
        <v>5.7767652542812294E-3</v>
      </c>
      <c r="X91" s="104">
        <v>6.3323479350194103E-3</v>
      </c>
      <c r="Y91" s="104">
        <v>7.574701611217126E-3</v>
      </c>
      <c r="DA91" s="132" t="s">
        <v>1656</v>
      </c>
    </row>
    <row r="92" spans="1:105" ht="12" customHeight="1" x14ac:dyDescent="0.25">
      <c r="A92" s="106" t="s">
        <v>124</v>
      </c>
      <c r="B92" s="101">
        <v>3.3015035048469969E-2</v>
      </c>
      <c r="C92" s="101">
        <v>3.2719162282878071E-2</v>
      </c>
      <c r="D92" s="101">
        <v>3.3283851839267187E-2</v>
      </c>
      <c r="E92" s="101">
        <v>3.3396882055356666E-2</v>
      </c>
      <c r="F92" s="101">
        <v>3.3595162920041673E-2</v>
      </c>
      <c r="G92" s="101">
        <v>3.6439972161234256E-2</v>
      </c>
      <c r="H92" s="101">
        <v>3.9401343744497504E-2</v>
      </c>
      <c r="I92" s="101">
        <v>4.7282703208558874E-2</v>
      </c>
      <c r="J92" s="101">
        <v>5.0423014094019149E-2</v>
      </c>
      <c r="K92" s="101">
        <v>5.4268346997426026E-2</v>
      </c>
      <c r="L92" s="101">
        <v>5.702614010825735E-2</v>
      </c>
      <c r="M92" s="101">
        <v>6.121620695992791E-2</v>
      </c>
      <c r="N92" s="101">
        <v>6.6817836509990583E-2</v>
      </c>
      <c r="O92" s="101">
        <v>8.7675331224906436E-2</v>
      </c>
      <c r="P92" s="101">
        <v>9.4620731484365783E-2</v>
      </c>
      <c r="Q92" s="101">
        <v>0.10083727734504509</v>
      </c>
      <c r="R92" s="101">
        <v>0.13134910630487784</v>
      </c>
      <c r="S92" s="101">
        <v>0.12747110727109109</v>
      </c>
      <c r="T92" s="101">
        <v>0.12280665145484562</v>
      </c>
      <c r="U92" s="101">
        <v>0.10495838100825661</v>
      </c>
      <c r="V92" s="101">
        <v>9.5710024374585007E-2</v>
      </c>
      <c r="W92" s="101">
        <v>7.8361020971823847E-2</v>
      </c>
      <c r="X92" s="101">
        <v>5.2421424584205963E-2</v>
      </c>
      <c r="Y92" s="101">
        <v>3.2523719802958796E-2</v>
      </c>
      <c r="DA92" s="131" t="s">
        <v>1657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2.3866515302101138E-4</v>
      </c>
      <c r="P93" s="104">
        <v>2.2232446945082157E-4</v>
      </c>
      <c r="Q93" s="104">
        <v>2.0417674017310153E-4</v>
      </c>
      <c r="R93" s="104">
        <v>4.5849637898230102E-4</v>
      </c>
      <c r="S93" s="104">
        <v>4.6587834034053985E-4</v>
      </c>
      <c r="T93" s="104">
        <v>4.8598505447235119E-4</v>
      </c>
      <c r="U93" s="104">
        <v>4.7240376179177597E-4</v>
      </c>
      <c r="V93" s="104">
        <v>2.4341012789932733E-4</v>
      </c>
      <c r="W93" s="104">
        <v>2.1220429692327553E-4</v>
      </c>
      <c r="X93" s="104">
        <v>2.0823605275974239E-4</v>
      </c>
      <c r="Y93" s="104">
        <v>0</v>
      </c>
      <c r="DA93" s="132" t="s">
        <v>1658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1.9883276907411507E-4</v>
      </c>
      <c r="P94" s="98">
        <v>1.8509096025395923E-4</v>
      </c>
      <c r="Q94" s="98">
        <v>1.6959735373951648E-4</v>
      </c>
      <c r="R94" s="98">
        <v>3.763877537834849E-4</v>
      </c>
      <c r="S94" s="98">
        <v>3.8231256443652507E-4</v>
      </c>
      <c r="T94" s="98">
        <v>3.9819613729638842E-4</v>
      </c>
      <c r="U94" s="98">
        <v>3.8651810845857825E-4</v>
      </c>
      <c r="V94" s="98">
        <v>1.9880374883362095E-4</v>
      </c>
      <c r="W94" s="98">
        <v>1.7314398438969428E-4</v>
      </c>
      <c r="X94" s="98">
        <v>1.6793661376748937E-4</v>
      </c>
      <c r="Y94" s="98">
        <v>0</v>
      </c>
      <c r="DA94" s="63" t="s">
        <v>1659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3.9832383946896318E-5</v>
      </c>
      <c r="P95" s="98">
        <v>3.7233509196862342E-5</v>
      </c>
      <c r="Q95" s="98">
        <v>3.4579386433585051E-5</v>
      </c>
      <c r="R95" s="98">
        <v>8.2108625198816133E-5</v>
      </c>
      <c r="S95" s="98">
        <v>8.3565775904014789E-5</v>
      </c>
      <c r="T95" s="98">
        <v>8.7788917175962749E-5</v>
      </c>
      <c r="U95" s="98">
        <v>8.5885653333197745E-5</v>
      </c>
      <c r="V95" s="98">
        <v>4.4606379065706388E-5</v>
      </c>
      <c r="W95" s="98">
        <v>3.9060312533581252E-5</v>
      </c>
      <c r="X95" s="98">
        <v>4.0299438992253026E-5</v>
      </c>
      <c r="Y95" s="98">
        <v>0</v>
      </c>
      <c r="DA95" s="63" t="s">
        <v>1660</v>
      </c>
    </row>
    <row r="96" spans="1:105" ht="12" customHeight="1" x14ac:dyDescent="0.25">
      <c r="A96" s="106" t="s">
        <v>122</v>
      </c>
      <c r="B96" s="101">
        <v>0.41643262777894069</v>
      </c>
      <c r="C96" s="101">
        <v>0.40477152599844124</v>
      </c>
      <c r="D96" s="101">
        <v>0.39465438147382181</v>
      </c>
      <c r="E96" s="101">
        <v>0.37228753199610631</v>
      </c>
      <c r="F96" s="101">
        <v>0.38675223990333657</v>
      </c>
      <c r="G96" s="101">
        <v>0.39600550384158989</v>
      </c>
      <c r="H96" s="101">
        <v>0.44448198516410808</v>
      </c>
      <c r="I96" s="101">
        <v>0.48110492266119664</v>
      </c>
      <c r="J96" s="101">
        <v>0.46367872592744541</v>
      </c>
      <c r="K96" s="101">
        <v>0.41501268612309322</v>
      </c>
      <c r="L96" s="101">
        <v>0.35501707238877422</v>
      </c>
      <c r="M96" s="101">
        <v>0.3492412870465727</v>
      </c>
      <c r="N96" s="101">
        <v>0.44487095243050784</v>
      </c>
      <c r="O96" s="101">
        <v>0.44577066499739726</v>
      </c>
      <c r="P96" s="101">
        <v>0.43331044153842868</v>
      </c>
      <c r="Q96" s="101">
        <v>0.39324021442571633</v>
      </c>
      <c r="R96" s="101">
        <v>0.38484740194551403</v>
      </c>
      <c r="S96" s="101">
        <v>0.35715823158446652</v>
      </c>
      <c r="T96" s="101">
        <v>0.3178697195288791</v>
      </c>
      <c r="U96" s="101">
        <v>0.25604185492891124</v>
      </c>
      <c r="V96" s="101">
        <v>0.17709449699640026</v>
      </c>
      <c r="W96" s="101">
        <v>0.18260587001806508</v>
      </c>
      <c r="X96" s="101">
        <v>0.13986918951376759</v>
      </c>
      <c r="Y96" s="101">
        <v>0.11635244251721207</v>
      </c>
      <c r="DA96" s="131" t="s">
        <v>1661</v>
      </c>
    </row>
    <row r="97" spans="1:105" ht="12" customHeight="1" x14ac:dyDescent="0.25">
      <c r="A97" s="107" t="s">
        <v>121</v>
      </c>
      <c r="B97" s="104">
        <v>3.3762822027504197E-3</v>
      </c>
      <c r="C97" s="104">
        <v>3.5160471100491144E-3</v>
      </c>
      <c r="D97" s="104">
        <v>4.9470419549006786E-3</v>
      </c>
      <c r="E97" s="104">
        <v>5.9434415119802358E-3</v>
      </c>
      <c r="F97" s="104">
        <v>8.2061903438151104E-3</v>
      </c>
      <c r="G97" s="104">
        <v>1.5404499365626585E-2</v>
      </c>
      <c r="H97" s="104">
        <v>2.3194325495530445E-2</v>
      </c>
      <c r="I97" s="104">
        <v>8.3741586890679509E-2</v>
      </c>
      <c r="J97" s="104">
        <v>0.17801591526505944</v>
      </c>
      <c r="K97" s="104">
        <v>0.28905738524538327</v>
      </c>
      <c r="L97" s="104">
        <v>0.38439941502584563</v>
      </c>
      <c r="M97" s="104">
        <v>0.43412827521087238</v>
      </c>
      <c r="N97" s="104">
        <v>0.50465780520975068</v>
      </c>
      <c r="O97" s="104">
        <v>0.62453341797225259</v>
      </c>
      <c r="P97" s="104">
        <v>0.7561172278585</v>
      </c>
      <c r="Q97" s="104">
        <v>0.86880358416073078</v>
      </c>
      <c r="R97" s="104">
        <v>0.89373254755462195</v>
      </c>
      <c r="S97" s="104">
        <v>0.85435269328053942</v>
      </c>
      <c r="T97" s="104">
        <v>0.81962948671175484</v>
      </c>
      <c r="U97" s="104">
        <v>0.74297395906405861</v>
      </c>
      <c r="V97" s="104">
        <v>0.64947940250814207</v>
      </c>
      <c r="W97" s="104">
        <v>0.59712224377140322</v>
      </c>
      <c r="X97" s="104">
        <v>0.37298222531109837</v>
      </c>
      <c r="Y97" s="104">
        <v>0.22415066476113746</v>
      </c>
      <c r="DA97" s="132" t="s">
        <v>1662</v>
      </c>
    </row>
    <row r="98" spans="1:105" ht="12" customHeight="1" x14ac:dyDescent="0.25">
      <c r="A98" s="108" t="s">
        <v>53</v>
      </c>
      <c r="B98" s="98">
        <v>2.8555980628077919E-3</v>
      </c>
      <c r="C98" s="98">
        <v>2.9735037058975394E-3</v>
      </c>
      <c r="D98" s="98">
        <v>4.1598378317641892E-3</v>
      </c>
      <c r="E98" s="98">
        <v>4.9912801668439968E-3</v>
      </c>
      <c r="F98" s="98">
        <v>6.8890983005930303E-3</v>
      </c>
      <c r="G98" s="98">
        <v>1.2898127061298947E-2</v>
      </c>
      <c r="H98" s="98">
        <v>1.9519732750777476E-2</v>
      </c>
      <c r="I98" s="98">
        <v>7.026633083753317E-2</v>
      </c>
      <c r="J98" s="98">
        <v>0.14847479020543711</v>
      </c>
      <c r="K98" s="98">
        <v>0.24079860006009343</v>
      </c>
      <c r="L98" s="98">
        <v>0.32068841374121343</v>
      </c>
      <c r="M98" s="98">
        <v>0.3632106349610168</v>
      </c>
      <c r="N98" s="98">
        <v>0.42094056166140503</v>
      </c>
      <c r="O98" s="98">
        <v>0.51967929241496824</v>
      </c>
      <c r="P98" s="98">
        <v>0.62747188939240128</v>
      </c>
      <c r="Q98" s="98">
        <v>0.71751592038499323</v>
      </c>
      <c r="R98" s="98">
        <v>0.73455002873544484</v>
      </c>
      <c r="S98" s="98">
        <v>0.70095921434055408</v>
      </c>
      <c r="T98" s="98">
        <v>0.67053369990840217</v>
      </c>
      <c r="U98" s="98">
        <v>0.60608775806321369</v>
      </c>
      <c r="V98" s="98">
        <v>0.53368316391170312</v>
      </c>
      <c r="W98" s="98">
        <v>0.4881257902123981</v>
      </c>
      <c r="X98" s="98">
        <v>0.30047318819081281</v>
      </c>
      <c r="Y98" s="98">
        <v>0.177671481121115</v>
      </c>
      <c r="DA98" s="63" t="s">
        <v>1663</v>
      </c>
    </row>
    <row r="99" spans="1:105" ht="12" customHeight="1" x14ac:dyDescent="0.25">
      <c r="A99" s="108" t="s">
        <v>52</v>
      </c>
      <c r="B99" s="98">
        <v>5.2068413994262779E-4</v>
      </c>
      <c r="C99" s="98">
        <v>5.4254340415157509E-4</v>
      </c>
      <c r="D99" s="98">
        <v>7.8720412313648908E-4</v>
      </c>
      <c r="E99" s="98">
        <v>9.5216134513623869E-4</v>
      </c>
      <c r="F99" s="98">
        <v>1.317092043222081E-3</v>
      </c>
      <c r="G99" s="98">
        <v>2.5063723043276375E-3</v>
      </c>
      <c r="H99" s="98">
        <v>3.6745927447529685E-3</v>
      </c>
      <c r="I99" s="98">
        <v>1.3475256053146343E-2</v>
      </c>
      <c r="J99" s="98">
        <v>2.9541125059622322E-2</v>
      </c>
      <c r="K99" s="98">
        <v>4.825878518528981E-2</v>
      </c>
      <c r="L99" s="98">
        <v>6.3711001284632168E-2</v>
      </c>
      <c r="M99" s="98">
        <v>7.0917640249855599E-2</v>
      </c>
      <c r="N99" s="98">
        <v>8.3717243548345616E-2</v>
      </c>
      <c r="O99" s="98">
        <v>0.10485412555728438</v>
      </c>
      <c r="P99" s="98">
        <v>0.12864533846609869</v>
      </c>
      <c r="Q99" s="98">
        <v>0.15128766377573755</v>
      </c>
      <c r="R99" s="98">
        <v>0.15918251881917711</v>
      </c>
      <c r="S99" s="98">
        <v>0.15339347893998537</v>
      </c>
      <c r="T99" s="98">
        <v>0.14909578680335273</v>
      </c>
      <c r="U99" s="98">
        <v>0.13688620100084495</v>
      </c>
      <c r="V99" s="98">
        <v>0.11579623859643892</v>
      </c>
      <c r="W99" s="98">
        <v>0.10899645355900517</v>
      </c>
      <c r="X99" s="98">
        <v>7.2509037120285558E-2</v>
      </c>
      <c r="Y99" s="98">
        <v>4.6479183640022466E-2</v>
      </c>
      <c r="DA99" s="63" t="s">
        <v>1664</v>
      </c>
    </row>
    <row r="100" spans="1:105" ht="12" customHeight="1" x14ac:dyDescent="0.25">
      <c r="A100" s="121" t="s">
        <v>54</v>
      </c>
      <c r="B100" s="122">
        <v>0.34103295121273586</v>
      </c>
      <c r="C100" s="122">
        <v>0.32436346325153836</v>
      </c>
      <c r="D100" s="122">
        <v>0.31348675744461379</v>
      </c>
      <c r="E100" s="122">
        <v>0.3012897373992019</v>
      </c>
      <c r="F100" s="122">
        <v>0.29810713402677819</v>
      </c>
      <c r="G100" s="122">
        <v>0.31595270184124902</v>
      </c>
      <c r="H100" s="122">
        <v>0.34856864617660149</v>
      </c>
      <c r="I100" s="122">
        <v>0.43125898773130922</v>
      </c>
      <c r="J100" s="122">
        <v>0.45812226674855577</v>
      </c>
      <c r="K100" s="122">
        <v>0.5245668785227432</v>
      </c>
      <c r="L100" s="122">
        <v>0.55326905504841273</v>
      </c>
      <c r="M100" s="122">
        <v>0.61332801379754109</v>
      </c>
      <c r="N100" s="122">
        <v>0.70464573666096408</v>
      </c>
      <c r="O100" s="122">
        <v>0.74932311515412264</v>
      </c>
      <c r="P100" s="122">
        <v>0.84250668853501998</v>
      </c>
      <c r="Q100" s="122">
        <v>0.91283746351590556</v>
      </c>
      <c r="R100" s="122">
        <v>0.91460546395336162</v>
      </c>
      <c r="S100" s="122">
        <v>0.85543543448326509</v>
      </c>
      <c r="T100" s="122">
        <v>0.80265928654593</v>
      </c>
      <c r="U100" s="122">
        <v>0.719690385431073</v>
      </c>
      <c r="V100" s="122">
        <v>0.71908597565448296</v>
      </c>
      <c r="W100" s="122">
        <v>0.71853657140948257</v>
      </c>
      <c r="X100" s="122">
        <v>0.66729957608986412</v>
      </c>
      <c r="Y100" s="122">
        <v>0.68515706203935756</v>
      </c>
      <c r="DA100" s="130" t="s">
        <v>1665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1666</v>
      </c>
    </row>
    <row r="102" spans="1:105" ht="12" customHeight="1" x14ac:dyDescent="0.25">
      <c r="A102" s="97" t="s">
        <v>50</v>
      </c>
      <c r="B102" s="98">
        <v>6.2827640241771851E-3</v>
      </c>
      <c r="C102" s="98">
        <v>5.8994324921663576E-3</v>
      </c>
      <c r="D102" s="98">
        <v>5.6870901380307358E-3</v>
      </c>
      <c r="E102" s="98">
        <v>5.4176862513986099E-3</v>
      </c>
      <c r="F102" s="98">
        <v>5.3018229576634619E-3</v>
      </c>
      <c r="G102" s="98">
        <v>5.7509629916989704E-3</v>
      </c>
      <c r="H102" s="98">
        <v>6.3134530310045359E-3</v>
      </c>
      <c r="I102" s="98">
        <v>7.4275235504479729E-3</v>
      </c>
      <c r="J102" s="98">
        <v>7.6691285623298727E-3</v>
      </c>
      <c r="K102" s="98">
        <v>8.0908664733484112E-3</v>
      </c>
      <c r="L102" s="98">
        <v>9.148735399657661E-3</v>
      </c>
      <c r="M102" s="98">
        <v>1.0872508955227218E-2</v>
      </c>
      <c r="N102" s="98">
        <v>1.2904166768802039E-2</v>
      </c>
      <c r="O102" s="98">
        <v>1.5009033378313235E-2</v>
      </c>
      <c r="P102" s="98">
        <v>1.614904607429966E-2</v>
      </c>
      <c r="Q102" s="98">
        <v>1.7222226274269468E-2</v>
      </c>
      <c r="R102" s="98">
        <v>2.1934980495105633E-2</v>
      </c>
      <c r="S102" s="98">
        <v>2.0746246163007909E-2</v>
      </c>
      <c r="T102" s="98">
        <v>2.0375202734664095E-2</v>
      </c>
      <c r="U102" s="98">
        <v>1.756356647222735E-2</v>
      </c>
      <c r="V102" s="98">
        <v>1.7393532248477339E-2</v>
      </c>
      <c r="W102" s="98">
        <v>1.5484102703980972E-2</v>
      </c>
      <c r="X102" s="98">
        <v>1.5638225507289254E-2</v>
      </c>
      <c r="Y102" s="98">
        <v>1.8897619923467168E-2</v>
      </c>
      <c r="DA102" s="63" t="s">
        <v>1667</v>
      </c>
    </row>
    <row r="103" spans="1:105" ht="12" customHeight="1" x14ac:dyDescent="0.25">
      <c r="A103" s="109" t="s">
        <v>120</v>
      </c>
      <c r="B103" s="33">
        <v>0.33475018718855865</v>
      </c>
      <c r="C103" s="33">
        <v>0.31846403075937202</v>
      </c>
      <c r="D103" s="33">
        <v>0.30779966730658304</v>
      </c>
      <c r="E103" s="33">
        <v>0.29587205114780329</v>
      </c>
      <c r="F103" s="33">
        <v>0.29280531106911473</v>
      </c>
      <c r="G103" s="33">
        <v>0.31020173884955005</v>
      </c>
      <c r="H103" s="33">
        <v>0.34225519314559694</v>
      </c>
      <c r="I103" s="33">
        <v>0.42383146418086126</v>
      </c>
      <c r="J103" s="33">
        <v>0.4504531381862259</v>
      </c>
      <c r="K103" s="33">
        <v>0.51647601204939475</v>
      </c>
      <c r="L103" s="33">
        <v>0.54412031964875507</v>
      </c>
      <c r="M103" s="33">
        <v>0.60245550484231392</v>
      </c>
      <c r="N103" s="33">
        <v>0.69174156989216207</v>
      </c>
      <c r="O103" s="33">
        <v>0.73431408177580937</v>
      </c>
      <c r="P103" s="33">
        <v>0.8263576424607203</v>
      </c>
      <c r="Q103" s="33">
        <v>0.89561523724163605</v>
      </c>
      <c r="R103" s="33">
        <v>0.89267048345825595</v>
      </c>
      <c r="S103" s="33">
        <v>0.83468918832025718</v>
      </c>
      <c r="T103" s="33">
        <v>0.78228408381126591</v>
      </c>
      <c r="U103" s="33">
        <v>0.70212681895884566</v>
      </c>
      <c r="V103" s="33">
        <v>0.70169244340600556</v>
      </c>
      <c r="W103" s="33">
        <v>0.70305246870550164</v>
      </c>
      <c r="X103" s="33">
        <v>0.65166135058257491</v>
      </c>
      <c r="Y103" s="33">
        <v>0.66625944211589039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1688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1689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1691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1692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1693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1694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1695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1696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1697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1698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1699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1700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1701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1702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1703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0.69861445719029902</v>
      </c>
      <c r="C143" s="117">
        <f t="shared" si="49"/>
        <v>0.91425080848664986</v>
      </c>
      <c r="D143" s="117">
        <f t="shared" si="49"/>
        <v>1.1351928101790194</v>
      </c>
      <c r="E143" s="117">
        <f t="shared" si="49"/>
        <v>2.3394639549182004</v>
      </c>
      <c r="F143" s="117">
        <f t="shared" si="49"/>
        <v>3.8312778183738647</v>
      </c>
      <c r="G143" s="117">
        <f t="shared" si="49"/>
        <v>5.6912404627194082</v>
      </c>
      <c r="H143" s="117">
        <f t="shared" si="49"/>
        <v>7.7835443973377414</v>
      </c>
      <c r="I143" s="117">
        <f t="shared" si="49"/>
        <v>10.100606132053912</v>
      </c>
      <c r="J143" s="117">
        <f t="shared" si="49"/>
        <v>12.329879406113704</v>
      </c>
      <c r="K143" s="117">
        <f t="shared" si="49"/>
        <v>13.149402728633406</v>
      </c>
      <c r="L143" s="117">
        <f t="shared" si="49"/>
        <v>14.181858268859363</v>
      </c>
      <c r="M143" s="117">
        <f t="shared" si="49"/>
        <v>15.236855193624027</v>
      </c>
      <c r="N143" s="117">
        <f t="shared" si="49"/>
        <v>16.288288093825567</v>
      </c>
      <c r="O143" s="117">
        <f t="shared" si="49"/>
        <v>17.224415747730948</v>
      </c>
      <c r="P143" s="117">
        <f t="shared" si="49"/>
        <v>18.573152466866539</v>
      </c>
      <c r="Q143" s="117">
        <f t="shared" si="49"/>
        <v>20.376784504539522</v>
      </c>
      <c r="R143" s="117">
        <f t="shared" ref="R143:V143" si="50">R144+R146+R148+R157</f>
        <v>22.927801814586758</v>
      </c>
      <c r="S143" s="117">
        <f t="shared" si="50"/>
        <v>25.382207682581203</v>
      </c>
      <c r="T143" s="117">
        <f t="shared" si="50"/>
        <v>26.932671119606976</v>
      </c>
      <c r="U143" s="117">
        <f t="shared" si="50"/>
        <v>29.876667020254626</v>
      </c>
      <c r="V143" s="117">
        <f t="shared" si="50"/>
        <v>35.418220715673762</v>
      </c>
      <c r="W143" s="117">
        <f t="shared" ref="W143:Y143" si="51">W144+W146+W148+W157</f>
        <v>42.592602314491977</v>
      </c>
      <c r="X143" s="117">
        <f t="shared" si="51"/>
        <v>53.48817111001398</v>
      </c>
      <c r="Y143" s="117">
        <f t="shared" si="51"/>
        <v>63.492078842938184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0.42446496905860071</v>
      </c>
      <c r="C144" s="122">
        <f t="shared" si="52"/>
        <v>0.60291490349877053</v>
      </c>
      <c r="D144" s="122">
        <f t="shared" si="52"/>
        <v>0.60162889396930586</v>
      </c>
      <c r="E144" s="122">
        <f t="shared" si="52"/>
        <v>1.4497936475256605</v>
      </c>
      <c r="F144" s="122">
        <f t="shared" si="52"/>
        <v>2.3889965961024293</v>
      </c>
      <c r="G144" s="122">
        <f t="shared" si="52"/>
        <v>3.632150119435944</v>
      </c>
      <c r="H144" s="122">
        <f t="shared" si="52"/>
        <v>4.9309464642709706</v>
      </c>
      <c r="I144" s="122">
        <f t="shared" si="52"/>
        <v>6.3938301760546752</v>
      </c>
      <c r="J144" s="122">
        <f t="shared" si="52"/>
        <v>7.8341686273559183</v>
      </c>
      <c r="K144" s="122">
        <f t="shared" si="52"/>
        <v>8.0625113189045869</v>
      </c>
      <c r="L144" s="122">
        <f t="shared" si="52"/>
        <v>8.5041988885821667</v>
      </c>
      <c r="M144" s="122">
        <f t="shared" si="52"/>
        <v>8.6112629565388534</v>
      </c>
      <c r="N144" s="122">
        <f t="shared" si="52"/>
        <v>8.7798406049085482</v>
      </c>
      <c r="O144" s="122">
        <f t="shared" si="52"/>
        <v>8.9135236742010413</v>
      </c>
      <c r="P144" s="122">
        <f t="shared" si="52"/>
        <v>9.2662003051476631</v>
      </c>
      <c r="Q144" s="122">
        <f t="shared" si="52"/>
        <v>10.174449120393563</v>
      </c>
      <c r="R144" s="122">
        <f t="shared" si="52"/>
        <v>11.355724564269915</v>
      </c>
      <c r="S144" s="122">
        <f t="shared" si="52"/>
        <v>12.362717748540165</v>
      </c>
      <c r="T144" s="122">
        <f t="shared" si="52"/>
        <v>12.613132276478403</v>
      </c>
      <c r="U144" s="122">
        <f t="shared" si="52"/>
        <v>14.068116189932629</v>
      </c>
      <c r="V144" s="122">
        <f t="shared" si="52"/>
        <v>15.879108262110824</v>
      </c>
      <c r="W144" s="122">
        <f t="shared" si="52"/>
        <v>18.443646111377923</v>
      </c>
      <c r="X144" s="122">
        <f t="shared" si="52"/>
        <v>23.547060629819818</v>
      </c>
      <c r="Y144" s="122">
        <f t="shared" si="52"/>
        <v>28.48099220947222</v>
      </c>
      <c r="DA144" s="130" t="s">
        <v>1706</v>
      </c>
    </row>
    <row r="145" spans="1:105" ht="12" customHeight="1" x14ac:dyDescent="0.25">
      <c r="A145" s="97" t="s">
        <v>53</v>
      </c>
      <c r="B145" s="98">
        <v>0.42446496905860071</v>
      </c>
      <c r="C145" s="98">
        <v>0.60291490349877053</v>
      </c>
      <c r="D145" s="98">
        <v>0.60162889396930586</v>
      </c>
      <c r="E145" s="98">
        <v>1.4497936475256605</v>
      </c>
      <c r="F145" s="98">
        <v>2.3889965961024293</v>
      </c>
      <c r="G145" s="98">
        <v>3.632150119435944</v>
      </c>
      <c r="H145" s="98">
        <v>4.9309464642709706</v>
      </c>
      <c r="I145" s="98">
        <v>6.3938301760546752</v>
      </c>
      <c r="J145" s="98">
        <v>7.8341686273559183</v>
      </c>
      <c r="K145" s="98">
        <v>8.0625113189045869</v>
      </c>
      <c r="L145" s="98">
        <v>8.5041988885821667</v>
      </c>
      <c r="M145" s="98">
        <v>8.6112629565388534</v>
      </c>
      <c r="N145" s="98">
        <v>8.7798406049085482</v>
      </c>
      <c r="O145" s="98">
        <v>8.9135236742010413</v>
      </c>
      <c r="P145" s="98">
        <v>9.2662003051476631</v>
      </c>
      <c r="Q145" s="98">
        <v>10.174449120393563</v>
      </c>
      <c r="R145" s="98">
        <v>11.355724564269915</v>
      </c>
      <c r="S145" s="98">
        <v>12.362717748540165</v>
      </c>
      <c r="T145" s="98">
        <v>12.613132276478403</v>
      </c>
      <c r="U145" s="98">
        <v>14.068116189932629</v>
      </c>
      <c r="V145" s="98">
        <v>15.879108262110824</v>
      </c>
      <c r="W145" s="98">
        <v>18.443646111377923</v>
      </c>
      <c r="X145" s="98">
        <v>23.547060629819818</v>
      </c>
      <c r="Y145" s="98">
        <v>28.48099220947222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5.4504400826889832E-4</v>
      </c>
      <c r="C146" s="122">
        <f t="shared" si="53"/>
        <v>5.1151226145479758E-4</v>
      </c>
      <c r="D146" s="122">
        <f t="shared" si="53"/>
        <v>7.4964595615599591E-4</v>
      </c>
      <c r="E146" s="122">
        <f t="shared" si="53"/>
        <v>1.1135706206089619E-3</v>
      </c>
      <c r="F146" s="122">
        <f t="shared" si="53"/>
        <v>1.8089255459389267E-3</v>
      </c>
      <c r="G146" s="122">
        <f t="shared" si="53"/>
        <v>2.8905524629177582E-3</v>
      </c>
      <c r="H146" s="122">
        <f t="shared" si="53"/>
        <v>5.0347812263640112E-3</v>
      </c>
      <c r="I146" s="122">
        <f t="shared" si="53"/>
        <v>7.5911292629933357E-3</v>
      </c>
      <c r="J146" s="122">
        <f t="shared" si="53"/>
        <v>1.0282131431406685E-2</v>
      </c>
      <c r="K146" s="122">
        <f t="shared" si="53"/>
        <v>1.2738222420662105E-2</v>
      </c>
      <c r="L146" s="122">
        <f t="shared" si="53"/>
        <v>1.5568624835480131E-2</v>
      </c>
      <c r="M146" s="122">
        <f t="shared" si="53"/>
        <v>1.6344362655526357E-2</v>
      </c>
      <c r="N146" s="122">
        <f t="shared" si="53"/>
        <v>1.9059996465835768E-2</v>
      </c>
      <c r="O146" s="122">
        <f t="shared" si="53"/>
        <v>1.8602376991359908E-2</v>
      </c>
      <c r="P146" s="122">
        <f t="shared" si="53"/>
        <v>2.1940617739529295E-2</v>
      </c>
      <c r="Q146" s="122">
        <f t="shared" si="53"/>
        <v>2.2736645611101988E-2</v>
      </c>
      <c r="R146" s="122">
        <f t="shared" si="53"/>
        <v>2.4991409117475289E-2</v>
      </c>
      <c r="S146" s="122">
        <f t="shared" si="53"/>
        <v>2.6303832137452843E-2</v>
      </c>
      <c r="T146" s="122">
        <f t="shared" si="53"/>
        <v>2.7656969644989132E-2</v>
      </c>
      <c r="U146" s="122">
        <f t="shared" si="53"/>
        <v>2.9732277238223127E-2</v>
      </c>
      <c r="V146" s="122">
        <f t="shared" si="53"/>
        <v>3.3634612192876473E-2</v>
      </c>
      <c r="W146" s="122">
        <f t="shared" si="53"/>
        <v>3.7026887224280797E-2</v>
      </c>
      <c r="X146" s="122">
        <f t="shared" si="53"/>
        <v>4.9574632568090748E-2</v>
      </c>
      <c r="Y146" s="122">
        <f t="shared" si="53"/>
        <v>6.9358468382394858E-2</v>
      </c>
      <c r="DA146" s="130" t="s">
        <v>1708</v>
      </c>
    </row>
    <row r="147" spans="1:105" ht="12" customHeight="1" x14ac:dyDescent="0.25">
      <c r="A147" s="97" t="s">
        <v>53</v>
      </c>
      <c r="B147" s="98">
        <v>5.4504400826889832E-4</v>
      </c>
      <c r="C147" s="98">
        <v>5.1151226145479758E-4</v>
      </c>
      <c r="D147" s="98">
        <v>7.4964595615599591E-4</v>
      </c>
      <c r="E147" s="98">
        <v>1.1135706206089619E-3</v>
      </c>
      <c r="F147" s="98">
        <v>1.8089255459389267E-3</v>
      </c>
      <c r="G147" s="98">
        <v>2.8905524629177582E-3</v>
      </c>
      <c r="H147" s="98">
        <v>5.0347812263640112E-3</v>
      </c>
      <c r="I147" s="98">
        <v>7.5911292629933357E-3</v>
      </c>
      <c r="J147" s="98">
        <v>1.0282131431406685E-2</v>
      </c>
      <c r="K147" s="98">
        <v>1.2738222420662105E-2</v>
      </c>
      <c r="L147" s="98">
        <v>1.5568624835480131E-2</v>
      </c>
      <c r="M147" s="98">
        <v>1.6344362655526357E-2</v>
      </c>
      <c r="N147" s="98">
        <v>1.9059996465835768E-2</v>
      </c>
      <c r="O147" s="98">
        <v>1.8602376991359908E-2</v>
      </c>
      <c r="P147" s="98">
        <v>2.1940617739529295E-2</v>
      </c>
      <c r="Q147" s="98">
        <v>2.2736645611101988E-2</v>
      </c>
      <c r="R147" s="98">
        <v>2.4991409117475289E-2</v>
      </c>
      <c r="S147" s="98">
        <v>2.6303832137452843E-2</v>
      </c>
      <c r="T147" s="98">
        <v>2.7656969644989132E-2</v>
      </c>
      <c r="U147" s="98">
        <v>2.9732277238223127E-2</v>
      </c>
      <c r="V147" s="98">
        <v>3.3634612192876473E-2</v>
      </c>
      <c r="W147" s="98">
        <v>3.7026887224280797E-2</v>
      </c>
      <c r="X147" s="98">
        <v>4.9574632568090748E-2</v>
      </c>
      <c r="Y147" s="98">
        <v>6.9358468382394858E-2</v>
      </c>
      <c r="DA147" s="63" t="s">
        <v>1709</v>
      </c>
    </row>
    <row r="148" spans="1:105" ht="12" customHeight="1" x14ac:dyDescent="0.25">
      <c r="A148" s="121" t="s">
        <v>55</v>
      </c>
      <c r="B148" s="122">
        <v>0.2364311284740491</v>
      </c>
      <c r="C148" s="122">
        <v>0.26839918071800856</v>
      </c>
      <c r="D148" s="122">
        <v>0.45826871780118317</v>
      </c>
      <c r="E148" s="122">
        <v>0.75879431424634181</v>
      </c>
      <c r="F148" s="122">
        <v>1.2341564423026534</v>
      </c>
      <c r="G148" s="122">
        <v>1.7545650733862679</v>
      </c>
      <c r="H148" s="122">
        <v>2.4391543784227605</v>
      </c>
      <c r="I148" s="122">
        <v>3.1601671181182258</v>
      </c>
      <c r="J148" s="122">
        <v>3.8674293222725975</v>
      </c>
      <c r="K148" s="122">
        <v>4.3729846648431119</v>
      </c>
      <c r="L148" s="122">
        <v>4.902342715360378</v>
      </c>
      <c r="M148" s="122">
        <v>5.7359270464098007</v>
      </c>
      <c r="N148" s="122">
        <v>6.4938515045653942</v>
      </c>
      <c r="O148" s="122">
        <v>7.2266490609639131</v>
      </c>
      <c r="P148" s="122">
        <v>8.0443680883184356</v>
      </c>
      <c r="Q148" s="122">
        <v>8.7864844887020244</v>
      </c>
      <c r="R148" s="122">
        <v>10.006484870314267</v>
      </c>
      <c r="S148" s="122">
        <v>11.294179405299236</v>
      </c>
      <c r="T148" s="122">
        <v>12.451902033909603</v>
      </c>
      <c r="U148" s="122">
        <v>13.773097695936498</v>
      </c>
      <c r="V148" s="122">
        <v>17.039938792576724</v>
      </c>
      <c r="W148" s="122">
        <v>20.971460521131572</v>
      </c>
      <c r="X148" s="122">
        <v>26.158253981539065</v>
      </c>
      <c r="Y148" s="122">
        <v>30.5435772485231</v>
      </c>
      <c r="DA148" s="130" t="s">
        <v>1710</v>
      </c>
    </row>
    <row r="149" spans="1:105" ht="12" customHeight="1" x14ac:dyDescent="0.25">
      <c r="A149" s="97" t="s">
        <v>124</v>
      </c>
      <c r="B149" s="98">
        <v>1.7391848820176147E-2</v>
      </c>
      <c r="C149" s="98">
        <v>2.0106327697449928E-2</v>
      </c>
      <c r="D149" s="98">
        <v>3.7932567281327198E-2</v>
      </c>
      <c r="E149" s="98">
        <v>6.5110993866984379E-2</v>
      </c>
      <c r="F149" s="98">
        <v>9.7495870450470201E-2</v>
      </c>
      <c r="G149" s="98">
        <v>0.14201580836250113</v>
      </c>
      <c r="H149" s="98">
        <v>0.18759018863391494</v>
      </c>
      <c r="I149" s="98">
        <v>0.24156841644022276</v>
      </c>
      <c r="J149" s="98">
        <v>0.27817156581199071</v>
      </c>
      <c r="K149" s="98">
        <v>0.31072925285331815</v>
      </c>
      <c r="L149" s="98">
        <v>0.35786827961235523</v>
      </c>
      <c r="M149" s="98">
        <v>0.43193358649609814</v>
      </c>
      <c r="N149" s="98">
        <v>0.44412773952998547</v>
      </c>
      <c r="O149" s="98">
        <v>0.56337008299591695</v>
      </c>
      <c r="P149" s="98">
        <v>0.60712525897538583</v>
      </c>
      <c r="Q149" s="98">
        <v>0.66455504664105569</v>
      </c>
      <c r="R149" s="98">
        <v>1.0117219094583003</v>
      </c>
      <c r="S149" s="98">
        <v>1.1987369785576447</v>
      </c>
      <c r="T149" s="98">
        <v>1.3580769856525392</v>
      </c>
      <c r="U149" s="98">
        <v>1.4052338350252371</v>
      </c>
      <c r="V149" s="98">
        <v>1.7418202096704283</v>
      </c>
      <c r="W149" s="98">
        <v>1.8397636523434997</v>
      </c>
      <c r="X149" s="98">
        <v>2.4586010397882645</v>
      </c>
      <c r="Y149" s="98">
        <v>3.4007133560437022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2.2095906093918348E-4</v>
      </c>
      <c r="J150" s="98">
        <v>6.6409040619889428E-4</v>
      </c>
      <c r="K150" s="98">
        <v>1.1184874980495335E-3</v>
      </c>
      <c r="L150" s="98">
        <v>1.5787686908327729E-3</v>
      </c>
      <c r="M150" s="98">
        <v>2.1663822384585998E-3</v>
      </c>
      <c r="N150" s="98">
        <v>2.0354487443322174E-3</v>
      </c>
      <c r="O150" s="98">
        <v>2.988258644810296E-3</v>
      </c>
      <c r="P150" s="98">
        <v>2.9478709292949435E-3</v>
      </c>
      <c r="Q150" s="98">
        <v>2.6223686035624786E-3</v>
      </c>
      <c r="R150" s="98">
        <v>6.6125436295994319E-3</v>
      </c>
      <c r="S150" s="98">
        <v>7.2594576201754296E-3</v>
      </c>
      <c r="T150" s="98">
        <v>7.9113315849083342E-3</v>
      </c>
      <c r="U150" s="98">
        <v>8.0581220190098848E-3</v>
      </c>
      <c r="V150" s="98">
        <v>1.0863751818283682E-2</v>
      </c>
      <c r="W150" s="98">
        <v>9.8010684312700436E-3</v>
      </c>
      <c r="X150" s="98">
        <v>1.6231807818232368E-2</v>
      </c>
      <c r="Y150" s="98">
        <v>2.5027494683308331E-2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1.8817166870187534E-4</v>
      </c>
      <c r="J151" s="101">
        <v>5.6219724583522952E-4</v>
      </c>
      <c r="K151" s="101">
        <v>9.4567333929341103E-4</v>
      </c>
      <c r="L151" s="101">
        <v>1.3359848617761822E-3</v>
      </c>
      <c r="M151" s="101">
        <v>1.8368520981843807E-3</v>
      </c>
      <c r="N151" s="101">
        <v>1.7221240144310831E-3</v>
      </c>
      <c r="O151" s="101">
        <v>2.5179467206176281E-3</v>
      </c>
      <c r="P151" s="101">
        <v>2.4744427317413245E-3</v>
      </c>
      <c r="Q151" s="101">
        <v>2.1862094718362252E-3</v>
      </c>
      <c r="R151" s="101">
        <v>5.4155491626889721E-3</v>
      </c>
      <c r="S151" s="101">
        <v>5.9200284407344185E-3</v>
      </c>
      <c r="T151" s="101">
        <v>6.4193696336512594E-3</v>
      </c>
      <c r="U151" s="101">
        <v>6.5180061332816112E-3</v>
      </c>
      <c r="V151" s="101">
        <v>8.8354796977657395E-3</v>
      </c>
      <c r="W151" s="101">
        <v>7.9491569830995746E-3</v>
      </c>
      <c r="X151" s="101">
        <v>1.2934350335094612E-2</v>
      </c>
      <c r="Y151" s="101">
        <v>1.9607139668007645E-2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3.2787392237308147E-5</v>
      </c>
      <c r="J152" s="104">
        <v>1.0189316036366477E-4</v>
      </c>
      <c r="K152" s="104">
        <v>1.7281415875612248E-4</v>
      </c>
      <c r="L152" s="104">
        <v>2.4278382905659071E-4</v>
      </c>
      <c r="M152" s="104">
        <v>3.2953014027421891E-4</v>
      </c>
      <c r="N152" s="104">
        <v>3.1332472990113446E-4</v>
      </c>
      <c r="O152" s="104">
        <v>4.7031192419266809E-4</v>
      </c>
      <c r="P152" s="104">
        <v>4.734281975536191E-4</v>
      </c>
      <c r="Q152" s="104">
        <v>4.3615913172625337E-4</v>
      </c>
      <c r="R152" s="104">
        <v>1.1969944669104596E-3</v>
      </c>
      <c r="S152" s="104">
        <v>1.3394291794410111E-3</v>
      </c>
      <c r="T152" s="104">
        <v>1.4919619512570753E-3</v>
      </c>
      <c r="U152" s="104">
        <v>1.5401158857282745E-3</v>
      </c>
      <c r="V152" s="104">
        <v>2.0282721205179418E-3</v>
      </c>
      <c r="W152" s="104">
        <v>1.8519114481704685E-3</v>
      </c>
      <c r="X152" s="104">
        <v>3.2974574831377544E-3</v>
      </c>
      <c r="Y152" s="104">
        <v>5.4203550153006869E-3</v>
      </c>
      <c r="DA152" s="132" t="s">
        <v>1714</v>
      </c>
    </row>
    <row r="153" spans="1:105" ht="12" customHeight="1" x14ac:dyDescent="0.25">
      <c r="A153" s="106" t="s">
        <v>122</v>
      </c>
      <c r="B153" s="101">
        <v>0.21710997553801559</v>
      </c>
      <c r="C153" s="101">
        <v>0.24595496121545143</v>
      </c>
      <c r="D153" s="101">
        <v>0.41142198584479001</v>
      </c>
      <c r="E153" s="101">
        <v>0.67471106921083868</v>
      </c>
      <c r="F153" s="101">
        <v>1.10118715558268</v>
      </c>
      <c r="G153" s="101">
        <v>1.5326234029232653</v>
      </c>
      <c r="H153" s="101">
        <v>2.1254761518302403</v>
      </c>
      <c r="I153" s="101">
        <v>2.4756084558160314</v>
      </c>
      <c r="J153" s="101">
        <v>2.4508066543387064</v>
      </c>
      <c r="K153" s="101">
        <v>2.2970281349391493</v>
      </c>
      <c r="L153" s="101">
        <v>2.0027559083970909</v>
      </c>
      <c r="M153" s="101">
        <v>2.2464965214054797</v>
      </c>
      <c r="N153" s="101">
        <v>2.6650037860270248</v>
      </c>
      <c r="O153" s="101">
        <v>2.6537836317443122</v>
      </c>
      <c r="P153" s="101">
        <v>2.6210419194752239</v>
      </c>
      <c r="Q153" s="101">
        <v>2.3956920613525567</v>
      </c>
      <c r="R153" s="101">
        <v>2.4085403070984857</v>
      </c>
      <c r="S153" s="101">
        <v>2.5692602967814198</v>
      </c>
      <c r="T153" s="101">
        <v>2.7233614337084591</v>
      </c>
      <c r="U153" s="101">
        <v>3.4234142768056239</v>
      </c>
      <c r="V153" s="101">
        <v>4.7073301438424755</v>
      </c>
      <c r="W153" s="101">
        <v>6.1073057011839058</v>
      </c>
      <c r="X153" s="101">
        <v>7.248999486576345</v>
      </c>
      <c r="Y153" s="101">
        <v>9.1380588822643496</v>
      </c>
      <c r="DA153" s="131" t="s">
        <v>1715</v>
      </c>
    </row>
    <row r="154" spans="1:105" ht="12" customHeight="1" x14ac:dyDescent="0.25">
      <c r="A154" s="107" t="s">
        <v>121</v>
      </c>
      <c r="B154" s="104">
        <v>1.9293041158573827E-3</v>
      </c>
      <c r="C154" s="104">
        <v>2.3378918051072039E-3</v>
      </c>
      <c r="D154" s="104">
        <v>8.9141646750659585E-3</v>
      </c>
      <c r="E154" s="104">
        <v>1.8972251168518736E-2</v>
      </c>
      <c r="F154" s="104">
        <v>3.5473416269503212E-2</v>
      </c>
      <c r="G154" s="104">
        <v>7.9925862100501482E-2</v>
      </c>
      <c r="H154" s="104">
        <v>0.12608803795860518</v>
      </c>
      <c r="I154" s="104">
        <v>0.44276928680103245</v>
      </c>
      <c r="J154" s="104">
        <v>1.1377870117157014</v>
      </c>
      <c r="K154" s="104">
        <v>1.7641087895525949</v>
      </c>
      <c r="L154" s="104">
        <v>2.5401397586600996</v>
      </c>
      <c r="M154" s="104">
        <v>3.0553305562697641</v>
      </c>
      <c r="N154" s="104">
        <v>3.3826845302640516</v>
      </c>
      <c r="O154" s="104">
        <v>4.0065070875788731</v>
      </c>
      <c r="P154" s="104">
        <v>4.813253038938532</v>
      </c>
      <c r="Q154" s="104">
        <v>5.7236150121048492</v>
      </c>
      <c r="R154" s="104">
        <v>6.5796101101278808</v>
      </c>
      <c r="S154" s="104">
        <v>7.518922672339996</v>
      </c>
      <c r="T154" s="104">
        <v>8.362552282963696</v>
      </c>
      <c r="U154" s="104">
        <v>8.9363914620866272</v>
      </c>
      <c r="V154" s="104">
        <v>10.579924687245537</v>
      </c>
      <c r="W154" s="104">
        <v>13.014590099172896</v>
      </c>
      <c r="X154" s="104">
        <v>16.434421647356224</v>
      </c>
      <c r="Y154" s="104">
        <v>17.97977751553174</v>
      </c>
      <c r="DA154" s="132" t="s">
        <v>1716</v>
      </c>
    </row>
    <row r="155" spans="1:105" ht="12" customHeight="1" x14ac:dyDescent="0.25">
      <c r="A155" s="108" t="s">
        <v>53</v>
      </c>
      <c r="B155" s="98">
        <v>1.6317703216044525E-3</v>
      </c>
      <c r="C155" s="98">
        <v>1.9762203185951723E-3</v>
      </c>
      <c r="D155" s="98">
        <v>7.4837001128009277E-3</v>
      </c>
      <c r="E155" s="98">
        <v>1.5913950119153097E-2</v>
      </c>
      <c r="F155" s="98">
        <v>2.9758015557864316E-2</v>
      </c>
      <c r="G155" s="98">
        <v>6.690243974667523E-2</v>
      </c>
      <c r="H155" s="98">
        <v>0.10610209038408421</v>
      </c>
      <c r="I155" s="98">
        <v>0.37152039673062065</v>
      </c>
      <c r="J155" s="98">
        <v>0.94892546532993827</v>
      </c>
      <c r="K155" s="98">
        <v>1.4695829196262293</v>
      </c>
      <c r="L155" s="98">
        <v>2.1190031583886495</v>
      </c>
      <c r="M155" s="98">
        <v>2.5558310235738082</v>
      </c>
      <c r="N155" s="98">
        <v>2.8216126003246149</v>
      </c>
      <c r="O155" s="98">
        <v>3.3346576858671533</v>
      </c>
      <c r="P155" s="98">
        <v>3.9953413817704955</v>
      </c>
      <c r="Q155" s="98">
        <v>4.7268792809472977</v>
      </c>
      <c r="R155" s="98">
        <v>5.4028450301732498</v>
      </c>
      <c r="S155" s="98">
        <v>6.1564438948697777</v>
      </c>
      <c r="T155" s="98">
        <v>6.8214994407849501</v>
      </c>
      <c r="U155" s="98">
        <v>7.2637162993324997</v>
      </c>
      <c r="V155" s="98">
        <v>8.6556909205183725</v>
      </c>
      <c r="W155" s="98">
        <v>10.603701191795396</v>
      </c>
      <c r="X155" s="98">
        <v>13.189583421476611</v>
      </c>
      <c r="Y155" s="98">
        <v>14.213665401360984</v>
      </c>
      <c r="DA155" s="63" t="s">
        <v>1717</v>
      </c>
    </row>
    <row r="156" spans="1:105" ht="12" customHeight="1" x14ac:dyDescent="0.25">
      <c r="A156" s="108" t="s">
        <v>52</v>
      </c>
      <c r="B156" s="98">
        <v>2.9753379425293008E-4</v>
      </c>
      <c r="C156" s="98">
        <v>3.6167148651203155E-4</v>
      </c>
      <c r="D156" s="98">
        <v>1.4304645622650308E-3</v>
      </c>
      <c r="E156" s="98">
        <v>3.0583010493656407E-3</v>
      </c>
      <c r="F156" s="98">
        <v>5.7154007116388978E-3</v>
      </c>
      <c r="G156" s="98">
        <v>1.3023422353826253E-2</v>
      </c>
      <c r="H156" s="98">
        <v>1.998594757452098E-2</v>
      </c>
      <c r="I156" s="98">
        <v>7.1248890070411769E-2</v>
      </c>
      <c r="J156" s="98">
        <v>0.18886154638576305</v>
      </c>
      <c r="K156" s="98">
        <v>0.29452586992636559</v>
      </c>
      <c r="L156" s="98">
        <v>0.42113660027144989</v>
      </c>
      <c r="M156" s="98">
        <v>0.49949953269595615</v>
      </c>
      <c r="N156" s="98">
        <v>0.56107192993943655</v>
      </c>
      <c r="O156" s="98">
        <v>0.67184940171171992</v>
      </c>
      <c r="P156" s="98">
        <v>0.81791165716803604</v>
      </c>
      <c r="Q156" s="98">
        <v>0.99673573115755176</v>
      </c>
      <c r="R156" s="98">
        <v>1.1767650799546312</v>
      </c>
      <c r="S156" s="98">
        <v>1.3624787774702181</v>
      </c>
      <c r="T156" s="98">
        <v>1.5410528421787464</v>
      </c>
      <c r="U156" s="98">
        <v>1.6726751627541272</v>
      </c>
      <c r="V156" s="98">
        <v>1.9242337667271636</v>
      </c>
      <c r="W156" s="98">
        <v>2.4108889073775002</v>
      </c>
      <c r="X156" s="98">
        <v>3.2448382258796125</v>
      </c>
      <c r="Y156" s="98">
        <v>3.7661121141707548</v>
      </c>
      <c r="DA156" s="63" t="s">
        <v>1718</v>
      </c>
    </row>
    <row r="157" spans="1:105" ht="12" customHeight="1" x14ac:dyDescent="0.25">
      <c r="A157" s="121" t="s">
        <v>54</v>
      </c>
      <c r="B157" s="122">
        <v>3.7173315649380305E-2</v>
      </c>
      <c r="C157" s="122">
        <v>4.2425212008415848E-2</v>
      </c>
      <c r="D157" s="122">
        <v>7.4545552452374264E-2</v>
      </c>
      <c r="E157" s="122">
        <v>0.12976242252558903</v>
      </c>
      <c r="F157" s="122">
        <v>0.20631585442284292</v>
      </c>
      <c r="G157" s="122">
        <v>0.30163471743427783</v>
      </c>
      <c r="H157" s="122">
        <v>0.40840877341764653</v>
      </c>
      <c r="I157" s="122">
        <v>0.53901770861801745</v>
      </c>
      <c r="J157" s="122">
        <v>0.61799932505378152</v>
      </c>
      <c r="K157" s="122">
        <v>0.70116852246504469</v>
      </c>
      <c r="L157" s="122">
        <v>0.75974804008133845</v>
      </c>
      <c r="M157" s="122">
        <v>0.87332082801984523</v>
      </c>
      <c r="N157" s="122">
        <v>0.99553598788578634</v>
      </c>
      <c r="O157" s="122">
        <v>1.0656406355746346</v>
      </c>
      <c r="P157" s="122">
        <v>1.2406434556609081</v>
      </c>
      <c r="Q157" s="122">
        <v>1.3931142498328342</v>
      </c>
      <c r="R157" s="122">
        <v>1.5406009708850998</v>
      </c>
      <c r="S157" s="122">
        <v>1.6990066966043504</v>
      </c>
      <c r="T157" s="122">
        <v>1.8399798395739817</v>
      </c>
      <c r="U157" s="122">
        <v>2.0057208571472778</v>
      </c>
      <c r="V157" s="122">
        <v>2.4655390487933402</v>
      </c>
      <c r="W157" s="122">
        <v>3.140468794758196</v>
      </c>
      <c r="X157" s="122">
        <v>3.7332818660870069</v>
      </c>
      <c r="Y157" s="122">
        <v>4.3981509165604677</v>
      </c>
      <c r="DA157" s="130" t="s">
        <v>1719</v>
      </c>
    </row>
    <row r="158" spans="1:105" ht="12" customHeight="1" x14ac:dyDescent="0.25">
      <c r="A158" s="97" t="s">
        <v>50</v>
      </c>
      <c r="B158" s="98">
        <v>6.806327692858616E-4</v>
      </c>
      <c r="C158" s="98">
        <v>7.6826680173875859E-4</v>
      </c>
      <c r="D158" s="98">
        <v>1.364338467857773E-3</v>
      </c>
      <c r="E158" s="98">
        <v>2.3660403944216488E-3</v>
      </c>
      <c r="F158" s="98">
        <v>3.7614891614952215E-3</v>
      </c>
      <c r="G158" s="98">
        <v>5.6356626498901656E-3</v>
      </c>
      <c r="H158" s="98">
        <v>7.4452036897658183E-3</v>
      </c>
      <c r="I158" s="98">
        <v>9.5210011651464151E-3</v>
      </c>
      <c r="J158" s="98">
        <v>1.068808763008745E-2</v>
      </c>
      <c r="K158" s="98">
        <v>1.1354694706611348E-2</v>
      </c>
      <c r="L158" s="98">
        <v>1.2953831051672254E-2</v>
      </c>
      <c r="M158" s="98">
        <v>1.5966334774829793E-2</v>
      </c>
      <c r="N158" s="98">
        <v>1.881131146988561E-2</v>
      </c>
      <c r="O158" s="98">
        <v>2.2032405742987884E-2</v>
      </c>
      <c r="P158" s="98">
        <v>2.4573868157233406E-2</v>
      </c>
      <c r="Q158" s="98">
        <v>2.6635639332050601E-2</v>
      </c>
      <c r="R158" s="98">
        <v>3.7698494353463868E-2</v>
      </c>
      <c r="S158" s="98">
        <v>4.3225618082591413E-2</v>
      </c>
      <c r="T158" s="98">
        <v>4.8375426908802283E-2</v>
      </c>
      <c r="U158" s="98">
        <v>4.9716831908679808E-2</v>
      </c>
      <c r="V158" s="98">
        <v>6.1864171008409248E-2</v>
      </c>
      <c r="W158" s="98">
        <v>7.0622390807016128E-2</v>
      </c>
      <c r="X158" s="98">
        <v>9.2599073494484707E-2</v>
      </c>
      <c r="Y158" s="98">
        <v>0.12897004721544403</v>
      </c>
      <c r="DA158" s="63" t="s">
        <v>1720</v>
      </c>
    </row>
    <row r="159" spans="1:105" ht="12" customHeight="1" x14ac:dyDescent="0.25">
      <c r="A159" s="109" t="s">
        <v>120</v>
      </c>
      <c r="B159" s="33">
        <v>3.649268288009444E-2</v>
      </c>
      <c r="C159" s="33">
        <v>4.1656945206677093E-2</v>
      </c>
      <c r="D159" s="33">
        <v>7.3181213984516491E-2</v>
      </c>
      <c r="E159" s="33">
        <v>0.12739638213116738</v>
      </c>
      <c r="F159" s="33">
        <v>0.20255436526134771</v>
      </c>
      <c r="G159" s="33">
        <v>0.29599905478438765</v>
      </c>
      <c r="H159" s="33">
        <v>0.40096356972788072</v>
      </c>
      <c r="I159" s="33">
        <v>0.52949670745287103</v>
      </c>
      <c r="J159" s="33">
        <v>0.60731123742369408</v>
      </c>
      <c r="K159" s="33">
        <v>0.68981382775843336</v>
      </c>
      <c r="L159" s="33">
        <v>0.7467942090296662</v>
      </c>
      <c r="M159" s="33">
        <v>0.85735449324501545</v>
      </c>
      <c r="N159" s="33">
        <v>0.97672467641590077</v>
      </c>
      <c r="O159" s="33">
        <v>1.0436082298316467</v>
      </c>
      <c r="P159" s="33">
        <v>1.2160695875036747</v>
      </c>
      <c r="Q159" s="33">
        <v>1.3664786105007836</v>
      </c>
      <c r="R159" s="33">
        <v>1.5029024765316359</v>
      </c>
      <c r="S159" s="33">
        <v>1.655781078521759</v>
      </c>
      <c r="T159" s="33">
        <v>1.7916044126651793</v>
      </c>
      <c r="U159" s="33">
        <v>1.9560040252385982</v>
      </c>
      <c r="V159" s="33">
        <v>2.4036748777849311</v>
      </c>
      <c r="W159" s="33">
        <v>3.0698464039511797</v>
      </c>
      <c r="X159" s="33">
        <v>3.6406827925925223</v>
      </c>
      <c r="Y159" s="33">
        <v>4.2691808693450239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139.13250623044462</v>
      </c>
      <c r="C161" s="117">
        <f t="shared" si="54"/>
        <v>158.22541585258597</v>
      </c>
      <c r="D161" s="117">
        <f t="shared" si="54"/>
        <v>136.65307014696339</v>
      </c>
      <c r="E161" s="117">
        <f t="shared" si="54"/>
        <v>160.25005422129283</v>
      </c>
      <c r="F161" s="117">
        <f t="shared" si="54"/>
        <v>185.12558015474318</v>
      </c>
      <c r="G161" s="117">
        <f t="shared" si="54"/>
        <v>189.63571038220809</v>
      </c>
      <c r="H161" s="117">
        <f t="shared" si="54"/>
        <v>227.94663556509377</v>
      </c>
      <c r="I161" s="117">
        <f t="shared" si="54"/>
        <v>208.70238426478338</v>
      </c>
      <c r="J161" s="117">
        <f t="shared" si="54"/>
        <v>227.35919184884744</v>
      </c>
      <c r="K161" s="117">
        <f t="shared" si="54"/>
        <v>182.64660478259486</v>
      </c>
      <c r="L161" s="117">
        <f t="shared" si="54"/>
        <v>215.59749486082117</v>
      </c>
      <c r="M161" s="117">
        <f t="shared" si="54"/>
        <v>202.45558294233911</v>
      </c>
      <c r="N161" s="117">
        <f t="shared" si="54"/>
        <v>190.30367805977426</v>
      </c>
      <c r="O161" s="117">
        <f t="shared" si="54"/>
        <v>179.53198457390613</v>
      </c>
      <c r="P161" s="117">
        <f t="shared" si="54"/>
        <v>161.2439797894676</v>
      </c>
      <c r="Q161" s="117">
        <f t="shared" si="54"/>
        <v>166.8391317263613</v>
      </c>
      <c r="R161" s="117">
        <f t="shared" ref="R161:V161" si="55">R162+R164+R166+R175</f>
        <v>164.29122500424202</v>
      </c>
      <c r="S161" s="117">
        <f t="shared" si="55"/>
        <v>173.69036388602152</v>
      </c>
      <c r="T161" s="117">
        <f t="shared" si="55"/>
        <v>191.60649452215603</v>
      </c>
      <c r="U161" s="117">
        <f t="shared" si="55"/>
        <v>189.80185089240982</v>
      </c>
      <c r="V161" s="117">
        <f t="shared" si="55"/>
        <v>220.09322156536166</v>
      </c>
      <c r="W161" s="117">
        <f t="shared" ref="W161:Y161" si="56">W162+W164+W166+W175</f>
        <v>211.89711388658139</v>
      </c>
      <c r="X161" s="117">
        <f t="shared" si="56"/>
        <v>186.2238516706409</v>
      </c>
      <c r="Y161" s="117">
        <f t="shared" si="56"/>
        <v>170.06448940647252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109.28630023692372</v>
      </c>
      <c r="C162" s="122">
        <f t="shared" si="57"/>
        <v>128.89834863190492</v>
      </c>
      <c r="D162" s="122">
        <f t="shared" si="57"/>
        <v>107.86451267847677</v>
      </c>
      <c r="E162" s="122">
        <f t="shared" si="57"/>
        <v>130.91309592145487</v>
      </c>
      <c r="F162" s="122">
        <f t="shared" si="57"/>
        <v>152.77427581354127</v>
      </c>
      <c r="G162" s="122">
        <f t="shared" si="57"/>
        <v>156.71007346672107</v>
      </c>
      <c r="H162" s="122">
        <f t="shared" si="57"/>
        <v>192.21441714741889</v>
      </c>
      <c r="I162" s="122">
        <f t="shared" si="57"/>
        <v>172.74980357502889</v>
      </c>
      <c r="J162" s="122">
        <f t="shared" si="57"/>
        <v>190.43543830563075</v>
      </c>
      <c r="K162" s="122">
        <f t="shared" si="57"/>
        <v>145.94728065257041</v>
      </c>
      <c r="L162" s="122">
        <f t="shared" si="57"/>
        <v>178.51056728174331</v>
      </c>
      <c r="M162" s="122">
        <f t="shared" si="57"/>
        <v>163.10880267434757</v>
      </c>
      <c r="N162" s="122">
        <f t="shared" si="57"/>
        <v>150.42475102038293</v>
      </c>
      <c r="O162" s="122">
        <f t="shared" si="57"/>
        <v>140.82777071834869</v>
      </c>
      <c r="P162" s="122">
        <f t="shared" si="57"/>
        <v>123.69701804504435</v>
      </c>
      <c r="Q162" s="122">
        <f t="shared" si="57"/>
        <v>130.23445780322888</v>
      </c>
      <c r="R162" s="122">
        <f t="shared" si="57"/>
        <v>126.90431646849962</v>
      </c>
      <c r="S162" s="122">
        <f t="shared" si="57"/>
        <v>134.45253125833014</v>
      </c>
      <c r="T162" s="122">
        <f t="shared" si="57"/>
        <v>149.89110516891347</v>
      </c>
      <c r="U162" s="122">
        <f t="shared" si="57"/>
        <v>147.12601395439404</v>
      </c>
      <c r="V162" s="122">
        <f t="shared" si="57"/>
        <v>173.23558273207036</v>
      </c>
      <c r="W162" s="122">
        <f t="shared" si="57"/>
        <v>165.80958058195091</v>
      </c>
      <c r="X162" s="122">
        <f t="shared" si="57"/>
        <v>142.41277442281395</v>
      </c>
      <c r="Y162" s="122">
        <f t="shared" si="57"/>
        <v>128.22922650836242</v>
      </c>
      <c r="DA162" s="130" t="s">
        <v>1723</v>
      </c>
    </row>
    <row r="163" spans="1:105" ht="12" customHeight="1" x14ac:dyDescent="0.25">
      <c r="A163" s="97" t="s">
        <v>53</v>
      </c>
      <c r="B163" s="33">
        <v>109.28630023692372</v>
      </c>
      <c r="C163" s="33">
        <v>128.89834863190492</v>
      </c>
      <c r="D163" s="33">
        <v>107.86451267847677</v>
      </c>
      <c r="E163" s="33">
        <v>130.91309592145487</v>
      </c>
      <c r="F163" s="33">
        <v>152.77427581354127</v>
      </c>
      <c r="G163" s="33">
        <v>156.71007346672107</v>
      </c>
      <c r="H163" s="33">
        <v>192.21441714741889</v>
      </c>
      <c r="I163" s="33">
        <v>172.74980357502889</v>
      </c>
      <c r="J163" s="33">
        <v>190.43543830563075</v>
      </c>
      <c r="K163" s="33">
        <v>145.94728065257041</v>
      </c>
      <c r="L163" s="33">
        <v>178.51056728174331</v>
      </c>
      <c r="M163" s="33">
        <v>163.10880267434757</v>
      </c>
      <c r="N163" s="33">
        <v>150.42475102038293</v>
      </c>
      <c r="O163" s="33">
        <v>140.82777071834869</v>
      </c>
      <c r="P163" s="33">
        <v>123.69701804504435</v>
      </c>
      <c r="Q163" s="33">
        <v>130.23445780322888</v>
      </c>
      <c r="R163" s="33">
        <v>126.90431646849962</v>
      </c>
      <c r="S163" s="33">
        <v>134.45253125833014</v>
      </c>
      <c r="T163" s="33">
        <v>149.89110516891347</v>
      </c>
      <c r="U163" s="33">
        <v>147.12601395439404</v>
      </c>
      <c r="V163" s="33">
        <v>173.23558273207036</v>
      </c>
      <c r="W163" s="33">
        <v>165.80958058195091</v>
      </c>
      <c r="X163" s="33">
        <v>142.41277442281395</v>
      </c>
      <c r="Y163" s="33">
        <v>128.22922650836242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2.9746824912829491E-2</v>
      </c>
      <c r="C164" s="122">
        <f t="shared" si="58"/>
        <v>2.7442270176911164E-2</v>
      </c>
      <c r="D164" s="122">
        <f t="shared" si="58"/>
        <v>3.1216748199268771E-2</v>
      </c>
      <c r="E164" s="122">
        <f t="shared" si="58"/>
        <v>3.1293812547175122E-2</v>
      </c>
      <c r="F164" s="122">
        <f t="shared" si="58"/>
        <v>3.3414680951536095E-2</v>
      </c>
      <c r="G164" s="122">
        <f t="shared" si="58"/>
        <v>3.6074692846519221E-2</v>
      </c>
      <c r="H164" s="122">
        <f t="shared" si="58"/>
        <v>4.6736584201066543E-2</v>
      </c>
      <c r="I164" s="122">
        <f t="shared" si="58"/>
        <v>5.3682559811386504E-2</v>
      </c>
      <c r="J164" s="122">
        <f t="shared" si="58"/>
        <v>5.8418314307746716E-2</v>
      </c>
      <c r="K164" s="122">
        <f t="shared" si="58"/>
        <v>5.936703248599981E-2</v>
      </c>
      <c r="L164" s="122">
        <f t="shared" si="58"/>
        <v>6.333985212704972E-2</v>
      </c>
      <c r="M164" s="122">
        <f t="shared" si="58"/>
        <v>6.0932906530859816E-2</v>
      </c>
      <c r="N164" s="122">
        <f t="shared" si="58"/>
        <v>6.6080272143980337E-2</v>
      </c>
      <c r="O164" s="122">
        <f t="shared" si="58"/>
        <v>5.871816029121419E-2</v>
      </c>
      <c r="P164" s="122">
        <f t="shared" si="58"/>
        <v>5.9788130991654843E-2</v>
      </c>
      <c r="Q164" s="122">
        <f t="shared" si="58"/>
        <v>5.426178443185263E-2</v>
      </c>
      <c r="R164" s="122">
        <f t="shared" si="58"/>
        <v>5.139433104397672E-2</v>
      </c>
      <c r="S164" s="122">
        <f t="shared" si="58"/>
        <v>4.8886535595770109E-2</v>
      </c>
      <c r="T164" s="122">
        <f t="shared" si="58"/>
        <v>4.8804941386006856E-2</v>
      </c>
      <c r="U164" s="122">
        <f t="shared" si="58"/>
        <v>5.1543728909228301E-2</v>
      </c>
      <c r="V164" s="122">
        <f t="shared" si="58"/>
        <v>5.6556562593964431E-2</v>
      </c>
      <c r="W164" s="122">
        <f t="shared" si="58"/>
        <v>5.6845407731864889E-2</v>
      </c>
      <c r="X164" s="122">
        <f t="shared" si="58"/>
        <v>6.2664865810903511E-2</v>
      </c>
      <c r="Y164" s="122">
        <f t="shared" si="58"/>
        <v>6.8585922113647044E-2</v>
      </c>
      <c r="DA164" s="130" t="s">
        <v>1725</v>
      </c>
    </row>
    <row r="165" spans="1:105" ht="12" customHeight="1" x14ac:dyDescent="0.25">
      <c r="A165" s="97" t="s">
        <v>53</v>
      </c>
      <c r="B165" s="98">
        <v>2.9746824912829491E-2</v>
      </c>
      <c r="C165" s="98">
        <v>2.7442270176911164E-2</v>
      </c>
      <c r="D165" s="98">
        <v>3.1216748199268771E-2</v>
      </c>
      <c r="E165" s="98">
        <v>3.1293812547175122E-2</v>
      </c>
      <c r="F165" s="98">
        <v>3.3414680951536095E-2</v>
      </c>
      <c r="G165" s="98">
        <v>3.6074692846519221E-2</v>
      </c>
      <c r="H165" s="98">
        <v>4.6736584201066543E-2</v>
      </c>
      <c r="I165" s="98">
        <v>5.3682559811386504E-2</v>
      </c>
      <c r="J165" s="98">
        <v>5.8418314307746716E-2</v>
      </c>
      <c r="K165" s="98">
        <v>5.936703248599981E-2</v>
      </c>
      <c r="L165" s="98">
        <v>6.333985212704972E-2</v>
      </c>
      <c r="M165" s="98">
        <v>6.0932906530859816E-2</v>
      </c>
      <c r="N165" s="98">
        <v>6.6080272143980337E-2</v>
      </c>
      <c r="O165" s="98">
        <v>5.871816029121419E-2</v>
      </c>
      <c r="P165" s="98">
        <v>5.9788130991654843E-2</v>
      </c>
      <c r="Q165" s="98">
        <v>5.426178443185263E-2</v>
      </c>
      <c r="R165" s="98">
        <v>5.139433104397672E-2</v>
      </c>
      <c r="S165" s="98">
        <v>4.8886535595770109E-2</v>
      </c>
      <c r="T165" s="98">
        <v>4.8804941386006856E-2</v>
      </c>
      <c r="U165" s="98">
        <v>5.1543728909228301E-2</v>
      </c>
      <c r="V165" s="98">
        <v>5.6556562593964431E-2</v>
      </c>
      <c r="W165" s="98">
        <v>5.6845407731864889E-2</v>
      </c>
      <c r="X165" s="98">
        <v>6.2664865810903511E-2</v>
      </c>
      <c r="Y165" s="98">
        <v>6.8585922113647044E-2</v>
      </c>
      <c r="DA165" s="63" t="s">
        <v>1726</v>
      </c>
    </row>
    <row r="166" spans="1:105" ht="12" customHeight="1" x14ac:dyDescent="0.25">
      <c r="A166" s="121" t="s">
        <v>55</v>
      </c>
      <c r="B166" s="122">
        <v>25.76526048851839</v>
      </c>
      <c r="C166" s="122">
        <v>25.306042386139872</v>
      </c>
      <c r="D166" s="122">
        <v>24.753385337741932</v>
      </c>
      <c r="E166" s="122">
        <v>25.049084965307198</v>
      </c>
      <c r="F166" s="122">
        <v>27.712282673285735</v>
      </c>
      <c r="G166" s="122">
        <v>28.087091510311826</v>
      </c>
      <c r="H166" s="122">
        <v>30.58352218913738</v>
      </c>
      <c r="I166" s="122">
        <v>30.702567436145991</v>
      </c>
      <c r="J166" s="122">
        <v>31.841516181351878</v>
      </c>
      <c r="K166" s="122">
        <v>31.632768654048917</v>
      </c>
      <c r="L166" s="122">
        <v>32.103071389801229</v>
      </c>
      <c r="M166" s="122">
        <v>34.127505913356487</v>
      </c>
      <c r="N166" s="122">
        <v>34.538289917513126</v>
      </c>
      <c r="O166" s="122">
        <v>33.692012358540495</v>
      </c>
      <c r="P166" s="122">
        <v>32.516074659914587</v>
      </c>
      <c r="Q166" s="122">
        <v>31.610782340516032</v>
      </c>
      <c r="R166" s="122">
        <v>32.419417805334035</v>
      </c>
      <c r="S166" s="122">
        <v>34.122458456242057</v>
      </c>
      <c r="T166" s="122">
        <v>36.349285098873679</v>
      </c>
      <c r="U166" s="122">
        <v>37.237321253446126</v>
      </c>
      <c r="V166" s="122">
        <v>40.90345930808774</v>
      </c>
      <c r="W166" s="122">
        <v>40.047425031446124</v>
      </c>
      <c r="X166" s="122">
        <v>38.311489849804353</v>
      </c>
      <c r="Y166" s="122">
        <v>36.56854427439314</v>
      </c>
      <c r="DA166" s="130" t="s">
        <v>1727</v>
      </c>
    </row>
    <row r="167" spans="1:105" ht="12" customHeight="1" x14ac:dyDescent="0.25">
      <c r="A167" s="97" t="s">
        <v>124</v>
      </c>
      <c r="B167" s="98">
        <v>1.8821517748614354</v>
      </c>
      <c r="C167" s="98">
        <v>1.8763941963747615</v>
      </c>
      <c r="D167" s="98">
        <v>1.9062881376801541</v>
      </c>
      <c r="E167" s="98">
        <v>2.0227262389031369</v>
      </c>
      <c r="F167" s="98">
        <v>2.1520087810005899</v>
      </c>
      <c r="G167" s="98">
        <v>2.2730464584761312</v>
      </c>
      <c r="H167" s="98">
        <v>2.3903750277123152</v>
      </c>
      <c r="I167" s="98">
        <v>2.4105956349240891</v>
      </c>
      <c r="J167" s="98">
        <v>2.3522976486643037</v>
      </c>
      <c r="K167" s="98">
        <v>2.3015579553333696</v>
      </c>
      <c r="L167" s="98">
        <v>2.3563442716858742</v>
      </c>
      <c r="M167" s="98">
        <v>2.5625772449186122</v>
      </c>
      <c r="N167" s="98">
        <v>2.3609266255599746</v>
      </c>
      <c r="O167" s="98">
        <v>2.610431190561326</v>
      </c>
      <c r="P167" s="98">
        <v>2.404332639700101</v>
      </c>
      <c r="Q167" s="98">
        <v>2.2650931210686918</v>
      </c>
      <c r="R167" s="98">
        <v>3.0396346973356936</v>
      </c>
      <c r="S167" s="98">
        <v>3.4286001514125246</v>
      </c>
      <c r="T167" s="98">
        <v>3.8238100043163259</v>
      </c>
      <c r="U167" s="98">
        <v>3.7556279836755051</v>
      </c>
      <c r="V167" s="98">
        <v>4.2593475172517667</v>
      </c>
      <c r="W167" s="98">
        <v>3.671836358814442</v>
      </c>
      <c r="X167" s="98">
        <v>3.628580547547346</v>
      </c>
      <c r="Y167" s="98">
        <v>3.8699201260979668</v>
      </c>
      <c r="DA167" s="63" t="s">
        <v>1728</v>
      </c>
    </row>
    <row r="168" spans="1:105" ht="12" customHeight="1" x14ac:dyDescent="0.25">
      <c r="A168" s="97" t="s">
        <v>123</v>
      </c>
      <c r="B168" s="98">
        <v>2.6701082535659343E-4</v>
      </c>
      <c r="C168" s="98">
        <v>2.5956180712325327E-4</v>
      </c>
      <c r="D168" s="98">
        <v>2.5251326339585097E-4</v>
      </c>
      <c r="E168" s="98">
        <v>2.4524475723808619E-4</v>
      </c>
      <c r="F168" s="98">
        <v>6.9132836161569827E-4</v>
      </c>
      <c r="G168" s="98">
        <v>6.7896540580349098E-4</v>
      </c>
      <c r="H168" s="98">
        <v>1.3418291106369312E-3</v>
      </c>
      <c r="I168" s="98">
        <v>2.2517466473722797E-3</v>
      </c>
      <c r="J168" s="98">
        <v>4.700471474832742E-3</v>
      </c>
      <c r="K168" s="98">
        <v>7.9023644738008027E-3</v>
      </c>
      <c r="L168" s="98">
        <v>1.137457497228855E-2</v>
      </c>
      <c r="M168" s="98">
        <v>1.503367289275969E-2</v>
      </c>
      <c r="N168" s="98">
        <v>1.4995782781458702E-2</v>
      </c>
      <c r="O168" s="98">
        <v>1.8784828017252536E-2</v>
      </c>
      <c r="P168" s="98">
        <v>1.8251559138788048E-2</v>
      </c>
      <c r="Q168" s="98">
        <v>1.5630051499473878E-2</v>
      </c>
      <c r="R168" s="98">
        <v>2.6112323643143552E-2</v>
      </c>
      <c r="S168" s="98">
        <v>2.9334411696912886E-2</v>
      </c>
      <c r="T168" s="98">
        <v>3.3960064388212918E-2</v>
      </c>
      <c r="U168" s="98">
        <v>3.2276938186112436E-2</v>
      </c>
      <c r="V168" s="98">
        <v>3.9051063455443485E-2</v>
      </c>
      <c r="W168" s="98">
        <v>3.0718354114105333E-2</v>
      </c>
      <c r="X168" s="98">
        <v>2.9258844438014398E-2</v>
      </c>
      <c r="Y168" s="98">
        <v>3.0079166356199366E-2</v>
      </c>
      <c r="DA168" s="63" t="s">
        <v>1729</v>
      </c>
    </row>
    <row r="169" spans="1:105" ht="12" customHeight="1" x14ac:dyDescent="0.25">
      <c r="A169" s="100" t="s">
        <v>50</v>
      </c>
      <c r="B169" s="101">
        <v>2.2985979699029341E-4</v>
      </c>
      <c r="C169" s="101">
        <v>2.2361286866440951E-4</v>
      </c>
      <c r="D169" s="101">
        <v>2.1677457721128602E-4</v>
      </c>
      <c r="E169" s="101">
        <v>2.1052940204747026E-4</v>
      </c>
      <c r="F169" s="101">
        <v>5.8934796988695097E-4</v>
      </c>
      <c r="G169" s="101">
        <v>5.7780838292912761E-4</v>
      </c>
      <c r="H169" s="101">
        <v>1.1470424643620358E-3</v>
      </c>
      <c r="I169" s="101">
        <v>1.9194263849326046E-3</v>
      </c>
      <c r="J169" s="101">
        <v>3.9816999991466647E-3</v>
      </c>
      <c r="K169" s="101">
        <v>6.6838800847041574E-3</v>
      </c>
      <c r="L169" s="101">
        <v>9.6275810831028905E-3</v>
      </c>
      <c r="M169" s="101">
        <v>1.2745406409431202E-2</v>
      </c>
      <c r="N169" s="101">
        <v>1.2680086082374829E-2</v>
      </c>
      <c r="O169" s="101">
        <v>1.5823612660743648E-2</v>
      </c>
      <c r="P169" s="101">
        <v>1.5337585948392136E-2</v>
      </c>
      <c r="Q169" s="101">
        <v>1.3065991995515091E-2</v>
      </c>
      <c r="R169" s="101">
        <v>2.151465952976047E-2</v>
      </c>
      <c r="S169" s="101">
        <v>2.3995153351363787E-2</v>
      </c>
      <c r="T169" s="101">
        <v>2.7572515918181287E-2</v>
      </c>
      <c r="U169" s="101">
        <v>2.6082716223490648E-2</v>
      </c>
      <c r="V169" s="101">
        <v>3.1786232027842164E-2</v>
      </c>
      <c r="W169" s="101">
        <v>2.4932537312230864E-2</v>
      </c>
      <c r="X169" s="101">
        <v>2.3407522568338498E-2</v>
      </c>
      <c r="Y169" s="101">
        <v>2.3691002718889725E-2</v>
      </c>
      <c r="DA169" s="131" t="s">
        <v>1730</v>
      </c>
    </row>
    <row r="170" spans="1:105" ht="12" customHeight="1" x14ac:dyDescent="0.25">
      <c r="A170" s="103" t="s">
        <v>52</v>
      </c>
      <c r="B170" s="104">
        <v>3.7151028366300056E-5</v>
      </c>
      <c r="C170" s="104">
        <v>3.5948938458843732E-5</v>
      </c>
      <c r="D170" s="104">
        <v>3.5738686184564975E-5</v>
      </c>
      <c r="E170" s="104">
        <v>3.4715355190615915E-5</v>
      </c>
      <c r="F170" s="104">
        <v>1.0198039172874736E-4</v>
      </c>
      <c r="G170" s="104">
        <v>1.0115702287436338E-4</v>
      </c>
      <c r="H170" s="104">
        <v>1.947866462748954E-4</v>
      </c>
      <c r="I170" s="104">
        <v>3.3232026243967496E-4</v>
      </c>
      <c r="J170" s="104">
        <v>7.1877147568607765E-4</v>
      </c>
      <c r="K170" s="104">
        <v>1.2184843890966446E-3</v>
      </c>
      <c r="L170" s="104">
        <v>1.7469938891856588E-3</v>
      </c>
      <c r="M170" s="104">
        <v>2.2882664833284881E-3</v>
      </c>
      <c r="N170" s="104">
        <v>2.3156966990838736E-3</v>
      </c>
      <c r="O170" s="104">
        <v>2.9612153565088876E-3</v>
      </c>
      <c r="P170" s="104">
        <v>2.9139731903959107E-3</v>
      </c>
      <c r="Q170" s="104">
        <v>2.5640595039587879E-3</v>
      </c>
      <c r="R170" s="104">
        <v>4.5976641133830803E-3</v>
      </c>
      <c r="S170" s="104">
        <v>5.339258345549101E-3</v>
      </c>
      <c r="T170" s="104">
        <v>6.387548470031635E-3</v>
      </c>
      <c r="U170" s="104">
        <v>6.1942219626217885E-3</v>
      </c>
      <c r="V170" s="104">
        <v>7.2648314276013252E-3</v>
      </c>
      <c r="W170" s="104">
        <v>5.7858168018744688E-3</v>
      </c>
      <c r="X170" s="104">
        <v>5.8513218696759003E-3</v>
      </c>
      <c r="Y170" s="104">
        <v>6.3881636373096396E-3</v>
      </c>
      <c r="DA170" s="132" t="s">
        <v>1731</v>
      </c>
    </row>
    <row r="171" spans="1:105" ht="12" customHeight="1" x14ac:dyDescent="0.25">
      <c r="A171" s="106" t="s">
        <v>122</v>
      </c>
      <c r="B171" s="101">
        <v>23.684605704927254</v>
      </c>
      <c r="C171" s="101">
        <v>23.227527943094362</v>
      </c>
      <c r="D171" s="101">
        <v>22.562351793581591</v>
      </c>
      <c r="E171" s="101">
        <v>22.621850577961204</v>
      </c>
      <c r="F171" s="101">
        <v>24.980385368951488</v>
      </c>
      <c r="G171" s="101">
        <v>24.874942102692657</v>
      </c>
      <c r="H171" s="101">
        <v>26.865545813027886</v>
      </c>
      <c r="I171" s="101">
        <v>25.744740796708712</v>
      </c>
      <c r="J171" s="101">
        <v>23.854336399860763</v>
      </c>
      <c r="K171" s="101">
        <v>20.333199583697176</v>
      </c>
      <c r="L171" s="101">
        <v>16.441206067983366</v>
      </c>
      <c r="M171" s="101">
        <v>15.502166720420107</v>
      </c>
      <c r="N171" s="101">
        <v>14.810683533745978</v>
      </c>
      <c r="O171" s="101">
        <v>12.289496637506304</v>
      </c>
      <c r="P171" s="101">
        <v>10.801234135257623</v>
      </c>
      <c r="Q171" s="101">
        <v>9.805542413667693</v>
      </c>
      <c r="R171" s="101">
        <v>9.4791727820757288</v>
      </c>
      <c r="S171" s="101">
        <v>9.4761802877699353</v>
      </c>
      <c r="T171" s="101">
        <v>9.5044075606557623</v>
      </c>
      <c r="U171" s="101">
        <v>9.9888702498553013</v>
      </c>
      <c r="V171" s="101">
        <v>11.135741107275251</v>
      </c>
      <c r="W171" s="101">
        <v>11.384188437528801</v>
      </c>
      <c r="X171" s="101">
        <v>11.010490682500514</v>
      </c>
      <c r="Y171" s="101">
        <v>11.247143445375357</v>
      </c>
      <c r="DA171" s="131" t="s">
        <v>1732</v>
      </c>
    </row>
    <row r="172" spans="1:105" ht="12" customHeight="1" x14ac:dyDescent="0.25">
      <c r="A172" s="107" t="s">
        <v>121</v>
      </c>
      <c r="B172" s="104">
        <v>0.19823599790434607</v>
      </c>
      <c r="C172" s="104">
        <v>0.20186068486362421</v>
      </c>
      <c r="D172" s="104">
        <v>0.28449289321678811</v>
      </c>
      <c r="E172" s="104">
        <v>0.4042629036856204</v>
      </c>
      <c r="F172" s="104">
        <v>0.57919719497203759</v>
      </c>
      <c r="G172" s="104">
        <v>0.93842398373723557</v>
      </c>
      <c r="H172" s="104">
        <v>1.3262595192865425</v>
      </c>
      <c r="I172" s="104">
        <v>2.5449792578658172</v>
      </c>
      <c r="J172" s="104">
        <v>5.6301816613519797</v>
      </c>
      <c r="K172" s="104">
        <v>8.9901087505445698</v>
      </c>
      <c r="L172" s="104">
        <v>13.294146475159696</v>
      </c>
      <c r="M172" s="104">
        <v>16.04772827512501</v>
      </c>
      <c r="N172" s="104">
        <v>17.351683975425711</v>
      </c>
      <c r="O172" s="104">
        <v>18.773299702455617</v>
      </c>
      <c r="P172" s="104">
        <v>19.292256325818073</v>
      </c>
      <c r="Q172" s="104">
        <v>19.524516754280175</v>
      </c>
      <c r="R172" s="104">
        <v>19.87449800227947</v>
      </c>
      <c r="S172" s="104">
        <v>21.188343605362686</v>
      </c>
      <c r="T172" s="104">
        <v>22.987107469513376</v>
      </c>
      <c r="U172" s="104">
        <v>23.460546081729206</v>
      </c>
      <c r="V172" s="104">
        <v>25.469319620105278</v>
      </c>
      <c r="W172" s="104">
        <v>24.960681880988776</v>
      </c>
      <c r="X172" s="104">
        <v>23.643159775318477</v>
      </c>
      <c r="Y172" s="104">
        <v>21.421401536563618</v>
      </c>
      <c r="DA172" s="132" t="s">
        <v>1733</v>
      </c>
    </row>
    <row r="173" spans="1:105" ht="12" customHeight="1" x14ac:dyDescent="0.25">
      <c r="A173" s="108" t="s">
        <v>53</v>
      </c>
      <c r="B173" s="98">
        <v>0.16766440054485748</v>
      </c>
      <c r="C173" s="98">
        <v>0.17071736224800996</v>
      </c>
      <c r="D173" s="98">
        <v>0.23921237141381521</v>
      </c>
      <c r="E173" s="98">
        <v>0.3394506097817237</v>
      </c>
      <c r="F173" s="98">
        <v>0.48617361137305876</v>
      </c>
      <c r="G173" s="98">
        <v>0.78575612035349207</v>
      </c>
      <c r="H173" s="98">
        <v>1.1161824237868674</v>
      </c>
      <c r="I173" s="98">
        <v>2.1359039453695954</v>
      </c>
      <c r="J173" s="98">
        <v>4.6962116587656579</v>
      </c>
      <c r="K173" s="98">
        <v>7.4894659988257333</v>
      </c>
      <c r="L173" s="98">
        <v>11.089875646622708</v>
      </c>
      <c r="M173" s="98">
        <v>13.423549926788134</v>
      </c>
      <c r="N173" s="98">
        <v>14.473620373386806</v>
      </c>
      <c r="O173" s="98">
        <v>15.631396232407964</v>
      </c>
      <c r="P173" s="98">
        <v>16.036202146004975</v>
      </c>
      <c r="Q173" s="98">
        <v>16.161349901386728</v>
      </c>
      <c r="R173" s="98">
        <v>16.357190821381266</v>
      </c>
      <c r="S173" s="98">
        <v>17.372258678511422</v>
      </c>
      <c r="T173" s="98">
        <v>18.754701096490265</v>
      </c>
      <c r="U173" s="98">
        <v>19.06546705069481</v>
      </c>
      <c r="V173" s="98">
        <v>20.839398512939887</v>
      </c>
      <c r="W173" s="98">
        <v>20.364186191794612</v>
      </c>
      <c r="X173" s="98">
        <v>19.028247813508035</v>
      </c>
      <c r="Y173" s="98">
        <v>16.989465172416914</v>
      </c>
      <c r="DA173" s="63" t="s">
        <v>1734</v>
      </c>
    </row>
    <row r="174" spans="1:105" ht="12" customHeight="1" x14ac:dyDescent="0.25">
      <c r="A174" s="115" t="s">
        <v>52</v>
      </c>
      <c r="B174" s="33">
        <v>3.0571597359488577E-2</v>
      </c>
      <c r="C174" s="33">
        <v>3.1143322615614245E-2</v>
      </c>
      <c r="D174" s="33">
        <v>4.5280521802972901E-2</v>
      </c>
      <c r="E174" s="33">
        <v>6.4812293903896714E-2</v>
      </c>
      <c r="F174" s="33">
        <v>9.3023583598978887E-2</v>
      </c>
      <c r="G174" s="33">
        <v>0.15266786338374347</v>
      </c>
      <c r="H174" s="33">
        <v>0.21007709549967518</v>
      </c>
      <c r="I174" s="33">
        <v>0.40907531249622198</v>
      </c>
      <c r="J174" s="33">
        <v>0.93397000258632135</v>
      </c>
      <c r="K174" s="33">
        <v>1.5006427517188372</v>
      </c>
      <c r="L174" s="33">
        <v>2.2042708285369881</v>
      </c>
      <c r="M174" s="33">
        <v>2.6241783483368781</v>
      </c>
      <c r="N174" s="33">
        <v>2.8780636020389059</v>
      </c>
      <c r="O174" s="33">
        <v>3.1419034700476516</v>
      </c>
      <c r="P174" s="33">
        <v>3.256054179813098</v>
      </c>
      <c r="Q174" s="33">
        <v>3.3631668528934471</v>
      </c>
      <c r="R174" s="33">
        <v>3.5173071808982046</v>
      </c>
      <c r="S174" s="33">
        <v>3.8160849268512655</v>
      </c>
      <c r="T174" s="33">
        <v>4.2324063730231085</v>
      </c>
      <c r="U174" s="33">
        <v>4.3950790310343972</v>
      </c>
      <c r="V174" s="33">
        <v>4.6299211071653907</v>
      </c>
      <c r="W174" s="33">
        <v>4.5964956891941631</v>
      </c>
      <c r="X174" s="33">
        <v>4.6149119618104431</v>
      </c>
      <c r="Y174" s="33">
        <v>4.4319363641467042</v>
      </c>
      <c r="DA174" s="60" t="s">
        <v>1735</v>
      </c>
    </row>
    <row r="175" spans="1:105" ht="12" customHeight="1" x14ac:dyDescent="0.25">
      <c r="A175" s="121" t="s">
        <v>54</v>
      </c>
      <c r="B175" s="122">
        <v>4.0511986800896631</v>
      </c>
      <c r="C175" s="122">
        <v>3.9935825643642713</v>
      </c>
      <c r="D175" s="122">
        <v>4.0039553825454188</v>
      </c>
      <c r="E175" s="122">
        <v>4.256579521983582</v>
      </c>
      <c r="F175" s="122">
        <v>4.6056069869646494</v>
      </c>
      <c r="G175" s="122">
        <v>4.8024707123286827</v>
      </c>
      <c r="H175" s="122">
        <v>5.1019596443364685</v>
      </c>
      <c r="I175" s="122">
        <v>5.1963306937971048</v>
      </c>
      <c r="J175" s="122">
        <v>5.0238190475570867</v>
      </c>
      <c r="K175" s="122">
        <v>5.0071884434895555</v>
      </c>
      <c r="L175" s="122">
        <v>4.9205163371495697</v>
      </c>
      <c r="M175" s="122">
        <v>5.1583414481041947</v>
      </c>
      <c r="N175" s="122">
        <v>5.2745568497342008</v>
      </c>
      <c r="O175" s="122">
        <v>4.9534833367257187</v>
      </c>
      <c r="P175" s="122">
        <v>4.9710989535170143</v>
      </c>
      <c r="Q175" s="122">
        <v>4.9396297981845425</v>
      </c>
      <c r="R175" s="122">
        <v>4.9160963993643891</v>
      </c>
      <c r="S175" s="122">
        <v>5.0664876358535187</v>
      </c>
      <c r="T175" s="122">
        <v>5.3172993129828798</v>
      </c>
      <c r="U175" s="122">
        <v>5.3869719556604174</v>
      </c>
      <c r="V175" s="122">
        <v>5.8976229626096126</v>
      </c>
      <c r="W175" s="122">
        <v>5.9832628654525015</v>
      </c>
      <c r="X175" s="122">
        <v>5.4369225322116597</v>
      </c>
      <c r="Y175" s="122">
        <v>5.1981327016033374</v>
      </c>
      <c r="DA175" s="130" t="s">
        <v>1736</v>
      </c>
    </row>
    <row r="176" spans="1:105" ht="12" customHeight="1" x14ac:dyDescent="0.25">
      <c r="A176" s="97" t="s">
        <v>50</v>
      </c>
      <c r="B176" s="98">
        <v>7.4817248254576627E-2</v>
      </c>
      <c r="C176" s="98">
        <v>7.2923610427995222E-2</v>
      </c>
      <c r="D176" s="98">
        <v>7.2163993407165408E-2</v>
      </c>
      <c r="E176" s="98">
        <v>7.6513340035177943E-2</v>
      </c>
      <c r="F176" s="98">
        <v>8.2069560542892259E-2</v>
      </c>
      <c r="G176" s="98">
        <v>8.8372259041529677E-2</v>
      </c>
      <c r="H176" s="98">
        <v>9.4128572266722305E-2</v>
      </c>
      <c r="I176" s="98">
        <v>9.4226154374500673E-2</v>
      </c>
      <c r="J176" s="98">
        <v>9.0920636163542332E-2</v>
      </c>
      <c r="K176" s="98">
        <v>8.5976443353899021E-2</v>
      </c>
      <c r="L176" s="98">
        <v>8.9184556153279707E-2</v>
      </c>
      <c r="M176" s="98">
        <v>9.7242140320971129E-2</v>
      </c>
      <c r="N176" s="98">
        <v>0.1013911772681975</v>
      </c>
      <c r="O176" s="98">
        <v>0.10269104828626234</v>
      </c>
      <c r="P176" s="98">
        <v>9.7220580112996863E-2</v>
      </c>
      <c r="Q176" s="98">
        <v>9.1934519321115044E-2</v>
      </c>
      <c r="R176" s="98">
        <v>0.11734360282786249</v>
      </c>
      <c r="S176" s="98">
        <v>0.12714370763793234</v>
      </c>
      <c r="T176" s="98">
        <v>0.13974045845855604</v>
      </c>
      <c r="U176" s="98">
        <v>0.13512295995502963</v>
      </c>
      <c r="V176" s="98">
        <v>0.15218881734312018</v>
      </c>
      <c r="W176" s="98">
        <v>0.13478329154749591</v>
      </c>
      <c r="X176" s="98">
        <v>0.13190375802339729</v>
      </c>
      <c r="Y176" s="98">
        <v>0.14269573455318973</v>
      </c>
      <c r="DA176" s="63" t="s">
        <v>1737</v>
      </c>
    </row>
    <row r="177" spans="1:105" ht="12" customHeight="1" x14ac:dyDescent="0.25">
      <c r="A177" s="109" t="s">
        <v>120</v>
      </c>
      <c r="B177" s="33">
        <v>3.9763814318350867</v>
      </c>
      <c r="C177" s="33">
        <v>3.9206589539362762</v>
      </c>
      <c r="D177" s="33">
        <v>3.9317913891382532</v>
      </c>
      <c r="E177" s="33">
        <v>4.180066181948404</v>
      </c>
      <c r="F177" s="33">
        <v>4.5235374264217576</v>
      </c>
      <c r="G177" s="33">
        <v>4.7140984532871535</v>
      </c>
      <c r="H177" s="33">
        <v>5.0078310720697461</v>
      </c>
      <c r="I177" s="33">
        <v>5.1021045394226041</v>
      </c>
      <c r="J177" s="33">
        <v>4.9328984113935448</v>
      </c>
      <c r="K177" s="33">
        <v>4.9212120001356565</v>
      </c>
      <c r="L177" s="33">
        <v>4.8313317809962903</v>
      </c>
      <c r="M177" s="33">
        <v>5.0610993077832234</v>
      </c>
      <c r="N177" s="33">
        <v>5.1731656724660029</v>
      </c>
      <c r="O177" s="33">
        <v>4.8507922884394565</v>
      </c>
      <c r="P177" s="33">
        <v>4.8738783734040174</v>
      </c>
      <c r="Q177" s="33">
        <v>4.8476952788634273</v>
      </c>
      <c r="R177" s="33">
        <v>4.7987527965365269</v>
      </c>
      <c r="S177" s="33">
        <v>4.9393439282155862</v>
      </c>
      <c r="T177" s="33">
        <v>5.1775588545243236</v>
      </c>
      <c r="U177" s="33">
        <v>5.2518489957053882</v>
      </c>
      <c r="V177" s="33">
        <v>5.7454341452664925</v>
      </c>
      <c r="W177" s="33">
        <v>5.8484795739050055</v>
      </c>
      <c r="X177" s="33">
        <v>5.3050187741882624</v>
      </c>
      <c r="Y177" s="33">
        <v>5.0554369670501478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378.02116213411318</v>
      </c>
      <c r="C3" s="117">
        <f t="shared" si="0"/>
        <v>359.17116267416935</v>
      </c>
      <c r="D3" s="117">
        <f t="shared" si="0"/>
        <v>353.05325974566568</v>
      </c>
      <c r="E3" s="117">
        <f t="shared" si="0"/>
        <v>335.6955283998002</v>
      </c>
      <c r="F3" s="117">
        <f t="shared" si="0"/>
        <v>331.69288459300537</v>
      </c>
      <c r="G3" s="117">
        <f t="shared" si="0"/>
        <v>346.15315609506501</v>
      </c>
      <c r="H3" s="117">
        <f t="shared" si="0"/>
        <v>337.63070054010859</v>
      </c>
      <c r="I3" s="117">
        <f t="shared" si="0"/>
        <v>328.36474294794311</v>
      </c>
      <c r="J3" s="117">
        <f t="shared" si="0"/>
        <v>350.45812716376668</v>
      </c>
      <c r="K3" s="117">
        <f t="shared" si="0"/>
        <v>370.64634012278844</v>
      </c>
      <c r="L3" s="117">
        <f t="shared" si="0"/>
        <v>353.53663489935144</v>
      </c>
      <c r="M3" s="117">
        <f t="shared" si="0"/>
        <v>334.70602089087095</v>
      </c>
      <c r="N3" s="117">
        <f t="shared" si="0"/>
        <v>344.04342774403125</v>
      </c>
      <c r="O3" s="117">
        <f t="shared" si="0"/>
        <v>367.9457455942927</v>
      </c>
      <c r="P3" s="117">
        <f t="shared" si="0"/>
        <v>339.78424104502005</v>
      </c>
      <c r="Q3" s="117">
        <f t="shared" si="0"/>
        <v>351.54666151289308</v>
      </c>
      <c r="R3" s="117">
        <f t="shared" ref="R3:V3" si="1">R4+R7+R9+R19</f>
        <v>355.09148063384043</v>
      </c>
      <c r="S3" s="117">
        <f t="shared" si="1"/>
        <v>302.42887174108608</v>
      </c>
      <c r="T3" s="117">
        <f t="shared" si="1"/>
        <v>317.67038276550863</v>
      </c>
      <c r="U3" s="117">
        <f t="shared" si="1"/>
        <v>288.50969523997804</v>
      </c>
      <c r="V3" s="117">
        <f t="shared" si="1"/>
        <v>300.8654381622913</v>
      </c>
      <c r="W3" s="117">
        <f t="shared" ref="W3:Y3" si="2">W4+W7+W9+W19</f>
        <v>281.28107982386257</v>
      </c>
      <c r="X3" s="117">
        <f t="shared" si="2"/>
        <v>223.78857986106527</v>
      </c>
      <c r="Y3" s="117">
        <f t="shared" si="2"/>
        <v>188.06438970983763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302.64775382112509</v>
      </c>
      <c r="C4" s="122">
        <f t="shared" si="3"/>
        <v>290.61779696644737</v>
      </c>
      <c r="D4" s="122">
        <f t="shared" si="3"/>
        <v>286.49787160154881</v>
      </c>
      <c r="E4" s="122">
        <f t="shared" si="3"/>
        <v>276.20682464754083</v>
      </c>
      <c r="F4" s="122">
        <f t="shared" si="3"/>
        <v>273.6323473917127</v>
      </c>
      <c r="G4" s="122">
        <f t="shared" si="3"/>
        <v>290.73797098435602</v>
      </c>
      <c r="H4" s="122">
        <f t="shared" si="3"/>
        <v>283.78294736910829</v>
      </c>
      <c r="I4" s="122">
        <f t="shared" si="3"/>
        <v>273.2913308064131</v>
      </c>
      <c r="J4" s="122">
        <f t="shared" si="3"/>
        <v>293.23874548622194</v>
      </c>
      <c r="K4" s="122">
        <f t="shared" si="3"/>
        <v>307.04010154938277</v>
      </c>
      <c r="L4" s="122">
        <f t="shared" si="3"/>
        <v>292.34522589338223</v>
      </c>
      <c r="M4" s="122">
        <f t="shared" si="3"/>
        <v>268.62059227557131</v>
      </c>
      <c r="N4" s="122">
        <f t="shared" si="3"/>
        <v>273.12875639185768</v>
      </c>
      <c r="O4" s="122">
        <f t="shared" si="3"/>
        <v>293.18039961034361</v>
      </c>
      <c r="P4" s="122">
        <f t="shared" si="3"/>
        <v>263.23904418583192</v>
      </c>
      <c r="Q4" s="122">
        <f t="shared" si="3"/>
        <v>276.10792815616367</v>
      </c>
      <c r="R4" s="122">
        <f t="shared" ref="R4:V4" si="4">SUM(R5:R6)</f>
        <v>279.74271379983145</v>
      </c>
      <c r="S4" s="122">
        <f t="shared" si="4"/>
        <v>232.12093302829183</v>
      </c>
      <c r="T4" s="122">
        <f t="shared" si="4"/>
        <v>248.2380346870994</v>
      </c>
      <c r="U4" s="122">
        <f t="shared" si="4"/>
        <v>223.73923554764548</v>
      </c>
      <c r="V4" s="122">
        <f t="shared" si="4"/>
        <v>234.84195340384343</v>
      </c>
      <c r="W4" s="122">
        <f t="shared" ref="W4:Y4" si="5">SUM(W5:W6)</f>
        <v>220.3150441126634</v>
      </c>
      <c r="X4" s="122">
        <f t="shared" si="5"/>
        <v>171.00682264050445</v>
      </c>
      <c r="Y4" s="122">
        <f t="shared" si="5"/>
        <v>141.808295815826</v>
      </c>
      <c r="DA4" s="130" t="s">
        <v>1741</v>
      </c>
    </row>
    <row r="5" spans="1:105" ht="12" customHeight="1" x14ac:dyDescent="0.25">
      <c r="A5" s="97" t="s">
        <v>51</v>
      </c>
      <c r="B5" s="98">
        <v>299.72164502456366</v>
      </c>
      <c r="C5" s="98">
        <v>287.90676054029217</v>
      </c>
      <c r="D5" s="98">
        <v>283.88127107756742</v>
      </c>
      <c r="E5" s="98">
        <v>273.75115544036521</v>
      </c>
      <c r="F5" s="98">
        <v>271.24424962544089</v>
      </c>
      <c r="G5" s="98">
        <v>288.24569838957478</v>
      </c>
      <c r="H5" s="98">
        <v>281.39329176728779</v>
      </c>
      <c r="I5" s="98">
        <v>271.01696317945618</v>
      </c>
      <c r="J5" s="98">
        <v>290.79870769365948</v>
      </c>
      <c r="K5" s="98">
        <v>304.49918018271831</v>
      </c>
      <c r="L5" s="98">
        <v>289.95167293304775</v>
      </c>
      <c r="M5" s="98">
        <v>266.47093906944207</v>
      </c>
      <c r="N5" s="98">
        <v>270.9579160006478</v>
      </c>
      <c r="O5" s="98">
        <v>290.89787444078883</v>
      </c>
      <c r="P5" s="98">
        <v>261.2297870617063</v>
      </c>
      <c r="Q5" s="98">
        <v>273.991827887488</v>
      </c>
      <c r="R5" s="98">
        <v>277.61032208966753</v>
      </c>
      <c r="S5" s="98">
        <v>230.36239884747982</v>
      </c>
      <c r="T5" s="98">
        <v>246.35532282668234</v>
      </c>
      <c r="U5" s="98">
        <v>222.05193765324069</v>
      </c>
      <c r="V5" s="98">
        <v>233.07746901547659</v>
      </c>
      <c r="W5" s="98">
        <v>218.65816121453489</v>
      </c>
      <c r="X5" s="98">
        <v>169.72316398333149</v>
      </c>
      <c r="Y5" s="98">
        <v>140.747620157737</v>
      </c>
      <c r="DA5" s="63" t="s">
        <v>1742</v>
      </c>
    </row>
    <row r="6" spans="1:105" ht="12" customHeight="1" x14ac:dyDescent="0.25">
      <c r="A6" s="97" t="s">
        <v>53</v>
      </c>
      <c r="B6" s="98">
        <v>2.926108796561449</v>
      </c>
      <c r="C6" s="98">
        <v>2.7110364261552</v>
      </c>
      <c r="D6" s="98">
        <v>2.6166005239813814</v>
      </c>
      <c r="E6" s="98">
        <v>2.4556692071756299</v>
      </c>
      <c r="F6" s="98">
        <v>2.3880977662718075</v>
      </c>
      <c r="G6" s="98">
        <v>2.4922725947812432</v>
      </c>
      <c r="H6" s="98">
        <v>2.3896556018205071</v>
      </c>
      <c r="I6" s="98">
        <v>2.2743676269569293</v>
      </c>
      <c r="J6" s="98">
        <v>2.4400377925624368</v>
      </c>
      <c r="K6" s="98">
        <v>2.5409213666644352</v>
      </c>
      <c r="L6" s="98">
        <v>2.3935529603344987</v>
      </c>
      <c r="M6" s="98">
        <v>2.1496532061292202</v>
      </c>
      <c r="N6" s="98">
        <v>2.170840391209889</v>
      </c>
      <c r="O6" s="98">
        <v>2.2825251695548068</v>
      </c>
      <c r="P6" s="98">
        <v>2.0092571241256358</v>
      </c>
      <c r="Q6" s="98">
        <v>2.1161002686756425</v>
      </c>
      <c r="R6" s="98">
        <v>2.1323917101639429</v>
      </c>
      <c r="S6" s="98">
        <v>1.7585341808120194</v>
      </c>
      <c r="T6" s="98">
        <v>1.8827118604170645</v>
      </c>
      <c r="U6" s="98">
        <v>1.6872978944047838</v>
      </c>
      <c r="V6" s="98">
        <v>1.7644843883668249</v>
      </c>
      <c r="W6" s="98">
        <v>1.6568828981285117</v>
      </c>
      <c r="X6" s="98">
        <v>1.2836586571729551</v>
      </c>
      <c r="Y6" s="98">
        <v>1.0606756580889889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5.041506352285953E-2</v>
      </c>
      <c r="C7" s="122">
        <f t="shared" si="6"/>
        <v>4.7989164245716719E-2</v>
      </c>
      <c r="D7" s="122">
        <f t="shared" si="6"/>
        <v>5.6286612948271704E-2</v>
      </c>
      <c r="E7" s="122">
        <f t="shared" si="6"/>
        <v>5.4432920249588283E-2</v>
      </c>
      <c r="F7" s="122">
        <f t="shared" si="6"/>
        <v>5.3319957198589674E-2</v>
      </c>
      <c r="G7" s="122">
        <f t="shared" si="6"/>
        <v>5.3642820086183617E-2</v>
      </c>
      <c r="H7" s="122">
        <f t="shared" si="6"/>
        <v>6.628198531031608E-2</v>
      </c>
      <c r="I7" s="122">
        <f t="shared" si="6"/>
        <v>8.208543116968646E-2</v>
      </c>
      <c r="J7" s="122">
        <f t="shared" si="6"/>
        <v>9.7016368643069256E-2</v>
      </c>
      <c r="K7" s="122">
        <f t="shared" si="6"/>
        <v>0.11178065576470053</v>
      </c>
      <c r="L7" s="122">
        <f t="shared" si="6"/>
        <v>0.13534446028401442</v>
      </c>
      <c r="M7" s="122">
        <f t="shared" si="6"/>
        <v>0.14758722441891406</v>
      </c>
      <c r="N7" s="122">
        <f t="shared" si="6"/>
        <v>0.18848646894513579</v>
      </c>
      <c r="O7" s="122">
        <f t="shared" si="6"/>
        <v>0.20540809407650271</v>
      </c>
      <c r="P7" s="122">
        <f t="shared" si="6"/>
        <v>0.25534096005884821</v>
      </c>
      <c r="Q7" s="122">
        <f t="shared" si="6"/>
        <v>0.26619593837352817</v>
      </c>
      <c r="R7" s="122">
        <f t="shared" si="6"/>
        <v>0.26097079160093856</v>
      </c>
      <c r="S7" s="122">
        <f t="shared" si="6"/>
        <v>0.23090557329701222</v>
      </c>
      <c r="T7" s="122">
        <f t="shared" si="6"/>
        <v>0.19499524071697902</v>
      </c>
      <c r="U7" s="122">
        <f t="shared" si="6"/>
        <v>0.16336599707798849</v>
      </c>
      <c r="V7" s="122">
        <f t="shared" si="6"/>
        <v>0.12458713959107712</v>
      </c>
      <c r="W7" s="122">
        <f t="shared" si="6"/>
        <v>8.5417596033476942E-2</v>
      </c>
      <c r="X7" s="122">
        <f t="shared" si="6"/>
        <v>7.2333524679662642E-2</v>
      </c>
      <c r="Y7" s="122">
        <f t="shared" si="6"/>
        <v>7.2367754956780564E-2</v>
      </c>
      <c r="DA7" s="130" t="s">
        <v>1744</v>
      </c>
    </row>
    <row r="8" spans="1:105" ht="12" customHeight="1" x14ac:dyDescent="0.25">
      <c r="A8" s="97" t="s">
        <v>53</v>
      </c>
      <c r="B8" s="98">
        <v>5.041506352285953E-2</v>
      </c>
      <c r="C8" s="98">
        <v>4.7989164245716719E-2</v>
      </c>
      <c r="D8" s="98">
        <v>5.6286612948271704E-2</v>
      </c>
      <c r="E8" s="98">
        <v>5.4432920249588283E-2</v>
      </c>
      <c r="F8" s="98">
        <v>5.3319957198589674E-2</v>
      </c>
      <c r="G8" s="98">
        <v>5.3642820086183617E-2</v>
      </c>
      <c r="H8" s="98">
        <v>6.628198531031608E-2</v>
      </c>
      <c r="I8" s="98">
        <v>8.208543116968646E-2</v>
      </c>
      <c r="J8" s="98">
        <v>9.7016368643069256E-2</v>
      </c>
      <c r="K8" s="98">
        <v>0.11178065576470053</v>
      </c>
      <c r="L8" s="98">
        <v>0.13534446028401442</v>
      </c>
      <c r="M8" s="98">
        <v>0.14758722441891406</v>
      </c>
      <c r="N8" s="98">
        <v>0.18848646894513579</v>
      </c>
      <c r="O8" s="98">
        <v>0.20540809407650271</v>
      </c>
      <c r="P8" s="98">
        <v>0.25534096005884821</v>
      </c>
      <c r="Q8" s="98">
        <v>0.26619593837352817</v>
      </c>
      <c r="R8" s="98">
        <v>0.26097079160093856</v>
      </c>
      <c r="S8" s="98">
        <v>0.23090557329701222</v>
      </c>
      <c r="T8" s="98">
        <v>0.19499524071697902</v>
      </c>
      <c r="U8" s="98">
        <v>0.16336599707798849</v>
      </c>
      <c r="V8" s="98">
        <v>0.12458713959107712</v>
      </c>
      <c r="W8" s="98">
        <v>8.5417596033476942E-2</v>
      </c>
      <c r="X8" s="98">
        <v>7.2333524679662642E-2</v>
      </c>
      <c r="Y8" s="98">
        <v>7.2367754956780564E-2</v>
      </c>
      <c r="DA8" s="63" t="s">
        <v>1745</v>
      </c>
    </row>
    <row r="9" spans="1:105" ht="12" customHeight="1" x14ac:dyDescent="0.25">
      <c r="A9" s="121" t="s">
        <v>55</v>
      </c>
      <c r="B9" s="122">
        <v>63.991443711571996</v>
      </c>
      <c r="C9" s="122">
        <v>57.840067075131692</v>
      </c>
      <c r="D9" s="122">
        <v>56.303748153872149</v>
      </c>
      <c r="E9" s="122">
        <v>49.761374844607083</v>
      </c>
      <c r="F9" s="122">
        <v>48.708588868331837</v>
      </c>
      <c r="G9" s="122">
        <v>46.449709339144427</v>
      </c>
      <c r="H9" s="122">
        <v>45.14490490643162</v>
      </c>
      <c r="I9" s="122">
        <v>46.116860779009968</v>
      </c>
      <c r="J9" s="122">
        <v>48.426917179021004</v>
      </c>
      <c r="K9" s="122">
        <v>54.516432506891888</v>
      </c>
      <c r="L9" s="122">
        <v>52.207192907192209</v>
      </c>
      <c r="M9" s="122">
        <v>56.530609098109181</v>
      </c>
      <c r="N9" s="122">
        <v>60.671994977949666</v>
      </c>
      <c r="O9" s="122">
        <v>64.373478853074062</v>
      </c>
      <c r="P9" s="122">
        <v>65.560519771813134</v>
      </c>
      <c r="Q9" s="122">
        <v>64.489715322338228</v>
      </c>
      <c r="R9" s="122">
        <v>64.816725213301496</v>
      </c>
      <c r="S9" s="122">
        <v>60.531059432245399</v>
      </c>
      <c r="T9" s="122">
        <v>60.061338165067951</v>
      </c>
      <c r="U9" s="122">
        <v>56.098583021350237</v>
      </c>
      <c r="V9" s="122">
        <v>57.294914651401108</v>
      </c>
      <c r="W9" s="122">
        <v>52.716975402009069</v>
      </c>
      <c r="X9" s="122">
        <v>45.855168564174846</v>
      </c>
      <c r="Y9" s="122">
        <v>40.006318279407168</v>
      </c>
      <c r="DA9" s="130" t="s">
        <v>1746</v>
      </c>
    </row>
    <row r="10" spans="1:105" ht="12" customHeight="1" x14ac:dyDescent="0.25">
      <c r="A10" s="97" t="s">
        <v>143</v>
      </c>
      <c r="B10" s="98">
        <v>36.821412709270653</v>
      </c>
      <c r="C10" s="98">
        <v>32.18451169560538</v>
      </c>
      <c r="D10" s="98">
        <v>32.153462740539148</v>
      </c>
      <c r="E10" s="98">
        <v>27.735376377684137</v>
      </c>
      <c r="F10" s="98">
        <v>26.850034222302178</v>
      </c>
      <c r="G10" s="98">
        <v>25.921028718537922</v>
      </c>
      <c r="H10" s="98">
        <v>24.611762493850787</v>
      </c>
      <c r="I10" s="98">
        <v>25.189976860887029</v>
      </c>
      <c r="J10" s="98">
        <v>26.219266871988196</v>
      </c>
      <c r="K10" s="98">
        <v>30.504717802072758</v>
      </c>
      <c r="L10" s="98">
        <v>27.578131296968287</v>
      </c>
      <c r="M10" s="98">
        <v>28.140138788959732</v>
      </c>
      <c r="N10" s="98">
        <v>28.3708643502179</v>
      </c>
      <c r="O10" s="98">
        <v>28.601492446391113</v>
      </c>
      <c r="P10" s="98">
        <v>28.414780289162234</v>
      </c>
      <c r="Q10" s="98">
        <v>27.832037056984056</v>
      </c>
      <c r="R10" s="98">
        <v>28.228038367326636</v>
      </c>
      <c r="S10" s="98">
        <v>25.625401265318018</v>
      </c>
      <c r="T10" s="98">
        <v>25.893592458694577</v>
      </c>
      <c r="U10" s="98">
        <v>24.151061946112584</v>
      </c>
      <c r="V10" s="98">
        <v>25.361409061343725</v>
      </c>
      <c r="W10" s="98">
        <v>23.933998750526015</v>
      </c>
      <c r="X10" s="98">
        <v>20.957052371452097</v>
      </c>
      <c r="Y10" s="98">
        <v>17.750994170256984</v>
      </c>
      <c r="DA10" s="63" t="s">
        <v>1747</v>
      </c>
    </row>
    <row r="11" spans="1:105" ht="12" customHeight="1" x14ac:dyDescent="0.25">
      <c r="A11" s="97" t="s">
        <v>124</v>
      </c>
      <c r="B11" s="98">
        <v>1.7729922454973086</v>
      </c>
      <c r="C11" s="98">
        <v>1.6943022093867752</v>
      </c>
      <c r="D11" s="98">
        <v>1.6510554329943981</v>
      </c>
      <c r="E11" s="98">
        <v>1.572344979712953</v>
      </c>
      <c r="F11" s="98">
        <v>1.5131474836803227</v>
      </c>
      <c r="G11" s="98">
        <v>1.4892217855288736</v>
      </c>
      <c r="H11" s="98">
        <v>1.4527548369837311</v>
      </c>
      <c r="I11" s="98">
        <v>1.4811760254465083</v>
      </c>
      <c r="J11" s="98">
        <v>1.4670864274155473</v>
      </c>
      <c r="K11" s="98">
        <v>1.5359115756233721</v>
      </c>
      <c r="L11" s="98">
        <v>1.5776368319259606</v>
      </c>
      <c r="M11" s="98">
        <v>1.8719645613065239</v>
      </c>
      <c r="N11" s="98">
        <v>1.942588051534395</v>
      </c>
      <c r="O11" s="98">
        <v>2.4851499104468151</v>
      </c>
      <c r="P11" s="98">
        <v>2.5055743876794518</v>
      </c>
      <c r="Q11" s="98">
        <v>2.4163973913185925</v>
      </c>
      <c r="R11" s="98">
        <v>3.0774326022433542</v>
      </c>
      <c r="S11" s="98">
        <v>3.0862514483572165</v>
      </c>
      <c r="T11" s="98">
        <v>3.2032886444879276</v>
      </c>
      <c r="U11" s="98">
        <v>2.9807369382113826</v>
      </c>
      <c r="V11" s="98">
        <v>3.1866011197529325</v>
      </c>
      <c r="W11" s="98">
        <v>2.5852847622612689</v>
      </c>
      <c r="X11" s="98">
        <v>2.308924859289585</v>
      </c>
      <c r="Y11" s="98">
        <v>2.2643206656661476</v>
      </c>
      <c r="DA11" s="63" t="s">
        <v>1748</v>
      </c>
    </row>
    <row r="12" spans="1:105" ht="12" customHeight="1" x14ac:dyDescent="0.25">
      <c r="A12" s="97" t="s">
        <v>123</v>
      </c>
      <c r="B12" s="98">
        <v>1.6869574172191328E-4</v>
      </c>
      <c r="C12" s="98">
        <v>1.6391864475910766E-4</v>
      </c>
      <c r="D12" s="98">
        <v>1.5979495872728817E-4</v>
      </c>
      <c r="E12" s="98">
        <v>1.5519762398176341E-4</v>
      </c>
      <c r="F12" s="98">
        <v>3.0403171519831422E-4</v>
      </c>
      <c r="G12" s="98">
        <v>5.972536569147978E-4</v>
      </c>
      <c r="H12" s="98">
        <v>8.8684552459460445E-4</v>
      </c>
      <c r="I12" s="98">
        <v>1.7951970902323386E-3</v>
      </c>
      <c r="J12" s="98">
        <v>3.4421791655515673E-3</v>
      </c>
      <c r="K12" s="98">
        <v>6.6677148379029041E-3</v>
      </c>
      <c r="L12" s="98">
        <v>9.0420546569854824E-3</v>
      </c>
      <c r="M12" s="98">
        <v>1.2661027141408078E-2</v>
      </c>
      <c r="N12" s="98">
        <v>1.1900580191939798E-2</v>
      </c>
      <c r="O12" s="98">
        <v>1.9233637860464732E-2</v>
      </c>
      <c r="P12" s="98">
        <v>1.9339300222205591E-2</v>
      </c>
      <c r="Q12" s="98">
        <v>1.8360048028543338E-2</v>
      </c>
      <c r="R12" s="98">
        <v>2.6665436139665093E-2</v>
      </c>
      <c r="S12" s="98">
        <v>2.7273076472783681E-2</v>
      </c>
      <c r="T12" s="98">
        <v>2.9228231451544233E-2</v>
      </c>
      <c r="U12" s="98">
        <v>2.748007472191109E-2</v>
      </c>
      <c r="V12" s="98">
        <v>2.9906049393725459E-2</v>
      </c>
      <c r="W12" s="98">
        <v>2.1520185089527834E-2</v>
      </c>
      <c r="X12" s="98">
        <v>1.8950720340748756E-2</v>
      </c>
      <c r="Y12" s="98">
        <v>1.8763735988763651E-2</v>
      </c>
      <c r="DA12" s="63" t="s">
        <v>1749</v>
      </c>
    </row>
    <row r="13" spans="1:105" ht="12" customHeight="1" x14ac:dyDescent="0.25">
      <c r="A13" s="100" t="s">
        <v>50</v>
      </c>
      <c r="B13" s="101">
        <v>1.3154471335561323E-4</v>
      </c>
      <c r="C13" s="101">
        <v>1.2796970630026393E-4</v>
      </c>
      <c r="D13" s="101">
        <v>1.2405627254272319E-4</v>
      </c>
      <c r="E13" s="101">
        <v>1.2048226879114749E-4</v>
      </c>
      <c r="F13" s="101">
        <v>2.3615400313429331E-4</v>
      </c>
      <c r="G13" s="101">
        <v>4.6269923331389512E-4</v>
      </c>
      <c r="H13" s="101">
        <v>6.9247327334332007E-4</v>
      </c>
      <c r="I13" s="101">
        <v>1.3970638572029523E-3</v>
      </c>
      <c r="J13" s="101">
        <v>2.6577617589551403E-3</v>
      </c>
      <c r="K13" s="101">
        <v>5.1431797658944983E-3</v>
      </c>
      <c r="L13" s="101">
        <v>6.9902163037853854E-3</v>
      </c>
      <c r="M13" s="101">
        <v>9.830312321398773E-3</v>
      </c>
      <c r="N13" s="101">
        <v>9.2107105489569741E-3</v>
      </c>
      <c r="O13" s="101">
        <v>1.4872835689257883E-2</v>
      </c>
      <c r="P13" s="101">
        <v>1.4940469316814847E-2</v>
      </c>
      <c r="Q13" s="101">
        <v>1.414034053941696E-2</v>
      </c>
      <c r="R13" s="101">
        <v>2.0469303794141684E-2</v>
      </c>
      <c r="S13" s="101">
        <v>2.0926149284443751E-2</v>
      </c>
      <c r="T13" s="101">
        <v>2.2381344714313075E-2</v>
      </c>
      <c r="U13" s="101">
        <v>2.1003940108441251E-2</v>
      </c>
      <c r="V13" s="101">
        <v>2.3129203150117243E-2</v>
      </c>
      <c r="W13" s="101">
        <v>1.6623124088324719E-2</v>
      </c>
      <c r="X13" s="101">
        <v>1.4429152966935772E-2</v>
      </c>
      <c r="Y13" s="101">
        <v>1.4072964578180547E-2</v>
      </c>
      <c r="DA13" s="131" t="s">
        <v>1750</v>
      </c>
    </row>
    <row r="14" spans="1:105" ht="12" customHeight="1" x14ac:dyDescent="0.25">
      <c r="A14" s="103" t="s">
        <v>52</v>
      </c>
      <c r="B14" s="104">
        <v>3.7151028366300056E-5</v>
      </c>
      <c r="C14" s="104">
        <v>3.5948938458843732E-5</v>
      </c>
      <c r="D14" s="104">
        <v>3.5738686184564975E-5</v>
      </c>
      <c r="E14" s="104">
        <v>3.4715355190615915E-5</v>
      </c>
      <c r="F14" s="104">
        <v>6.7877712064020893E-5</v>
      </c>
      <c r="G14" s="104">
        <v>1.3455442360090267E-4</v>
      </c>
      <c r="H14" s="104">
        <v>1.943722512512844E-4</v>
      </c>
      <c r="I14" s="104">
        <v>3.9813323302938632E-4</v>
      </c>
      <c r="J14" s="104">
        <v>7.8441740659642703E-4</v>
      </c>
      <c r="K14" s="104">
        <v>1.5245350720084058E-3</v>
      </c>
      <c r="L14" s="104">
        <v>2.0518383532000966E-3</v>
      </c>
      <c r="M14" s="104">
        <v>2.8307148200093046E-3</v>
      </c>
      <c r="N14" s="104">
        <v>2.6898696429828251E-3</v>
      </c>
      <c r="O14" s="104">
        <v>4.3608021712068503E-3</v>
      </c>
      <c r="P14" s="104">
        <v>4.3988309053907444E-3</v>
      </c>
      <c r="Q14" s="104">
        <v>4.2197074891263788E-3</v>
      </c>
      <c r="R14" s="104">
        <v>6.1961323455234094E-3</v>
      </c>
      <c r="S14" s="104">
        <v>6.3469271883399283E-3</v>
      </c>
      <c r="T14" s="104">
        <v>6.8468867372311563E-3</v>
      </c>
      <c r="U14" s="104">
        <v>6.476134613469838E-3</v>
      </c>
      <c r="V14" s="104">
        <v>6.7768462436082148E-3</v>
      </c>
      <c r="W14" s="104">
        <v>4.8970610012031169E-3</v>
      </c>
      <c r="X14" s="104">
        <v>4.5215673738129847E-3</v>
      </c>
      <c r="Y14" s="104">
        <v>4.6907714105831055E-3</v>
      </c>
      <c r="DA14" s="132" t="s">
        <v>1751</v>
      </c>
    </row>
    <row r="15" spans="1:105" ht="12" customHeight="1" x14ac:dyDescent="0.25">
      <c r="A15" s="106" t="s">
        <v>122</v>
      </c>
      <c r="B15" s="101">
        <v>25.168378278631653</v>
      </c>
      <c r="C15" s="101">
        <v>23.739258839478005</v>
      </c>
      <c r="D15" s="101">
        <v>22.212474739299612</v>
      </c>
      <c r="E15" s="101">
        <v>20.11474506112938</v>
      </c>
      <c r="F15" s="101">
        <v>19.912038724520297</v>
      </c>
      <c r="G15" s="101">
        <v>18.358965735970155</v>
      </c>
      <c r="H15" s="101">
        <v>18.150812906955181</v>
      </c>
      <c r="I15" s="101">
        <v>17.272773671028425</v>
      </c>
      <c r="J15" s="101">
        <v>16.05172486296777</v>
      </c>
      <c r="K15" s="101">
        <v>13.69026502457633</v>
      </c>
      <c r="L15" s="101">
        <v>11.085555613860786</v>
      </c>
      <c r="M15" s="101">
        <v>11.740664354394996</v>
      </c>
      <c r="N15" s="101">
        <v>13.612255748018892</v>
      </c>
      <c r="O15" s="101">
        <v>13.230169892081149</v>
      </c>
      <c r="P15" s="101">
        <v>12.452039319680763</v>
      </c>
      <c r="Q15" s="101">
        <v>11.385552268770807</v>
      </c>
      <c r="R15" s="101">
        <v>10.939563215270301</v>
      </c>
      <c r="S15" s="101">
        <v>10.211354585770607</v>
      </c>
      <c r="T15" s="101">
        <v>9.3127315995682043</v>
      </c>
      <c r="U15" s="101">
        <v>8.4262969255642499</v>
      </c>
      <c r="V15" s="101">
        <v>8.2457039155657217</v>
      </c>
      <c r="W15" s="101">
        <v>7.8296286287230457</v>
      </c>
      <c r="X15" s="101">
        <v>7.1075872183401252</v>
      </c>
      <c r="Y15" s="101">
        <v>6.8827141215035921</v>
      </c>
      <c r="DA15" s="131" t="s">
        <v>1752</v>
      </c>
    </row>
    <row r="16" spans="1:105" ht="12" customHeight="1" x14ac:dyDescent="0.25">
      <c r="A16" s="107" t="s">
        <v>121</v>
      </c>
      <c r="B16" s="104">
        <v>0.22849178243066054</v>
      </c>
      <c r="C16" s="104">
        <v>0.2218304120167725</v>
      </c>
      <c r="D16" s="104">
        <v>0.28659544608026871</v>
      </c>
      <c r="E16" s="104">
        <v>0.33875322845663519</v>
      </c>
      <c r="F16" s="104">
        <v>0.43306440611383779</v>
      </c>
      <c r="G16" s="104">
        <v>0.67989584545056758</v>
      </c>
      <c r="H16" s="104">
        <v>0.92868782311732834</v>
      </c>
      <c r="I16" s="104">
        <v>2.1711390245577711</v>
      </c>
      <c r="J16" s="104">
        <v>4.6853968374839363</v>
      </c>
      <c r="K16" s="104">
        <v>8.7788703897815346</v>
      </c>
      <c r="L16" s="104">
        <v>11.956827109780196</v>
      </c>
      <c r="M16" s="104">
        <v>14.765180366306527</v>
      </c>
      <c r="N16" s="104">
        <v>16.734386247986535</v>
      </c>
      <c r="O16" s="104">
        <v>20.037432966294524</v>
      </c>
      <c r="P16" s="104">
        <v>22.168786475068483</v>
      </c>
      <c r="Q16" s="104">
        <v>22.837368557236225</v>
      </c>
      <c r="R16" s="104">
        <v>22.545025592321537</v>
      </c>
      <c r="S16" s="104">
        <v>21.580779056326779</v>
      </c>
      <c r="T16" s="104">
        <v>21.622497230865694</v>
      </c>
      <c r="U16" s="104">
        <v>20.513007136740104</v>
      </c>
      <c r="V16" s="104">
        <v>20.471294505345</v>
      </c>
      <c r="W16" s="104">
        <v>18.346543075409215</v>
      </c>
      <c r="X16" s="104">
        <v>15.462653394752293</v>
      </c>
      <c r="Y16" s="104">
        <v>13.089525585991684</v>
      </c>
      <c r="DA16" s="132" t="s">
        <v>1753</v>
      </c>
    </row>
    <row r="17" spans="1:105" ht="12" customHeight="1" x14ac:dyDescent="0.25">
      <c r="A17" s="108" t="s">
        <v>53</v>
      </c>
      <c r="B17" s="98">
        <v>0.17817137947763373</v>
      </c>
      <c r="C17" s="98">
        <v>0.17318064119036095</v>
      </c>
      <c r="D17" s="98">
        <v>0.2224932556340449</v>
      </c>
      <c r="E17" s="98">
        <v>0.2629435524510686</v>
      </c>
      <c r="F17" s="98">
        <v>0.33636030268141109</v>
      </c>
      <c r="G17" s="98">
        <v>0.5267977636655603</v>
      </c>
      <c r="H17" s="98">
        <v>0.72509781316286859</v>
      </c>
      <c r="I17" s="98">
        <v>1.6898196019131273</v>
      </c>
      <c r="J17" s="98">
        <v>3.6184581258287882</v>
      </c>
      <c r="K17" s="98">
        <v>6.7718476364224198</v>
      </c>
      <c r="L17" s="98">
        <v>9.2453570031420966</v>
      </c>
      <c r="M17" s="98">
        <v>11.465512813624342</v>
      </c>
      <c r="N17" s="98">
        <v>12.953258821125681</v>
      </c>
      <c r="O17" s="98">
        <v>15.493805034095232</v>
      </c>
      <c r="P17" s="98">
        <v>17.131838084746853</v>
      </c>
      <c r="Q17" s="98">
        <v>17.597736542685936</v>
      </c>
      <c r="R17" s="98">
        <v>17.304633044753537</v>
      </c>
      <c r="S17" s="98">
        <v>16.557776020029735</v>
      </c>
      <c r="T17" s="98">
        <v>16.558292230333628</v>
      </c>
      <c r="U17" s="98">
        <v>15.680720852280764</v>
      </c>
      <c r="V17" s="98">
        <v>15.828611340342199</v>
      </c>
      <c r="W17" s="98">
        <v>14.174023049451826</v>
      </c>
      <c r="X17" s="98">
        <v>11.779332199895634</v>
      </c>
      <c r="Y17" s="98">
        <v>9.8214284578693878</v>
      </c>
      <c r="DA17" s="63" t="s">
        <v>1754</v>
      </c>
    </row>
    <row r="18" spans="1:105" ht="12" customHeight="1" x14ac:dyDescent="0.25">
      <c r="A18" s="108" t="s">
        <v>52</v>
      </c>
      <c r="B18" s="98">
        <v>5.0320402953026797E-2</v>
      </c>
      <c r="C18" s="98">
        <v>4.8649770826411566E-2</v>
      </c>
      <c r="D18" s="98">
        <v>6.4102190446223825E-2</v>
      </c>
      <c r="E18" s="98">
        <v>7.5809676005566609E-2</v>
      </c>
      <c r="F18" s="98">
        <v>9.6704103432426664E-2</v>
      </c>
      <c r="G18" s="98">
        <v>0.15309808178500728</v>
      </c>
      <c r="H18" s="98">
        <v>0.20359000995445969</v>
      </c>
      <c r="I18" s="98">
        <v>0.48131942264464356</v>
      </c>
      <c r="J18" s="98">
        <v>1.0669387116551481</v>
      </c>
      <c r="K18" s="98">
        <v>2.0070227533591143</v>
      </c>
      <c r="L18" s="98">
        <v>2.7114701066380991</v>
      </c>
      <c r="M18" s="98">
        <v>3.2996675526821848</v>
      </c>
      <c r="N18" s="98">
        <v>3.7811274268608548</v>
      </c>
      <c r="O18" s="98">
        <v>4.5436279321992918</v>
      </c>
      <c r="P18" s="98">
        <v>5.0369483903216299</v>
      </c>
      <c r="Q18" s="98">
        <v>5.2396320145502902</v>
      </c>
      <c r="R18" s="98">
        <v>5.2403925475679998</v>
      </c>
      <c r="S18" s="98">
        <v>5.0230030362970446</v>
      </c>
      <c r="T18" s="98">
        <v>5.0642050005320671</v>
      </c>
      <c r="U18" s="98">
        <v>4.8322862844593386</v>
      </c>
      <c r="V18" s="98">
        <v>4.6426831650027989</v>
      </c>
      <c r="W18" s="98">
        <v>4.1725200259573914</v>
      </c>
      <c r="X18" s="98">
        <v>3.6833211948566587</v>
      </c>
      <c r="Y18" s="98">
        <v>3.2680971281222959</v>
      </c>
      <c r="DA18" s="63" t="s">
        <v>1755</v>
      </c>
    </row>
    <row r="19" spans="1:105" ht="12" customHeight="1" x14ac:dyDescent="0.25">
      <c r="A19" s="121" t="s">
        <v>54</v>
      </c>
      <c r="B19" s="122">
        <v>11.331549537893261</v>
      </c>
      <c r="C19" s="122">
        <v>10.665309468344567</v>
      </c>
      <c r="D19" s="122">
        <v>10.195353377296454</v>
      </c>
      <c r="E19" s="122">
        <v>9.672895987402697</v>
      </c>
      <c r="F19" s="122">
        <v>9.298628375762247</v>
      </c>
      <c r="G19" s="122">
        <v>8.9118329514783792</v>
      </c>
      <c r="H19" s="122">
        <v>8.6365662792583571</v>
      </c>
      <c r="I19" s="122">
        <v>8.8744659313503824</v>
      </c>
      <c r="J19" s="122">
        <v>8.6954481298806385</v>
      </c>
      <c r="K19" s="122">
        <v>8.9780254107491047</v>
      </c>
      <c r="L19" s="122">
        <v>8.8488716384930157</v>
      </c>
      <c r="M19" s="122">
        <v>9.4072322927714733</v>
      </c>
      <c r="N19" s="122">
        <v>10.054189905278774</v>
      </c>
      <c r="O19" s="122">
        <v>10.186459036798508</v>
      </c>
      <c r="P19" s="122">
        <v>10.729336127316154</v>
      </c>
      <c r="Q19" s="122">
        <v>10.682822096017674</v>
      </c>
      <c r="R19" s="122">
        <v>10.271070829106554</v>
      </c>
      <c r="S19" s="122">
        <v>9.5459737072518696</v>
      </c>
      <c r="T19" s="122">
        <v>9.1760146726243477</v>
      </c>
      <c r="U19" s="122">
        <v>8.5085106739043663</v>
      </c>
      <c r="V19" s="122">
        <v>8.6039829674557122</v>
      </c>
      <c r="W19" s="122">
        <v>8.1636427131565927</v>
      </c>
      <c r="X19" s="122">
        <v>6.8542551317063172</v>
      </c>
      <c r="Y19" s="122">
        <v>6.1774078596476762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0.16508511974393891</v>
      </c>
      <c r="C21" s="98">
        <v>0.15398488932193333</v>
      </c>
      <c r="D21" s="98">
        <v>0.1454615747477728</v>
      </c>
      <c r="E21" s="98">
        <v>0.13740480474368699</v>
      </c>
      <c r="F21" s="98">
        <v>0.12983105244394411</v>
      </c>
      <c r="G21" s="98">
        <v>0.12823208324082458</v>
      </c>
      <c r="H21" s="98">
        <v>0.12423375459311008</v>
      </c>
      <c r="I21" s="98">
        <v>0.12471800351778983</v>
      </c>
      <c r="J21" s="98">
        <v>0.12135423215924224</v>
      </c>
      <c r="K21" s="98">
        <v>0.11810656720116666</v>
      </c>
      <c r="L21" s="98">
        <v>0.12279596169111671</v>
      </c>
      <c r="M21" s="98">
        <v>0.13563543697941338</v>
      </c>
      <c r="N21" s="98">
        <v>0.1482614243163049</v>
      </c>
      <c r="O21" s="98">
        <v>0.16228452406791508</v>
      </c>
      <c r="P21" s="98">
        <v>0.1609587901373471</v>
      </c>
      <c r="Q21" s="98">
        <v>0.15265575057025949</v>
      </c>
      <c r="R21" s="98">
        <v>0.18319928573952954</v>
      </c>
      <c r="S21" s="98">
        <v>0.17500046262574734</v>
      </c>
      <c r="T21" s="98">
        <v>0.17538077424179205</v>
      </c>
      <c r="U21" s="98">
        <v>0.15626566144877263</v>
      </c>
      <c r="V21" s="98">
        <v>0.16331249944548171</v>
      </c>
      <c r="W21" s="98">
        <v>0.13492333851519819</v>
      </c>
      <c r="X21" s="98">
        <v>0.1211833887391849</v>
      </c>
      <c r="Y21" s="98">
        <v>0.12143296089886246</v>
      </c>
      <c r="DA21" s="63" t="s">
        <v>1758</v>
      </c>
    </row>
    <row r="22" spans="1:105" ht="12" customHeight="1" x14ac:dyDescent="0.25">
      <c r="A22" s="109" t="s">
        <v>120</v>
      </c>
      <c r="B22" s="33">
        <v>11.166464418149323</v>
      </c>
      <c r="C22" s="33">
        <v>10.511324579022634</v>
      </c>
      <c r="D22" s="33">
        <v>10.049891802548682</v>
      </c>
      <c r="E22" s="33">
        <v>9.5354911826590101</v>
      </c>
      <c r="F22" s="33">
        <v>9.1687973233183033</v>
      </c>
      <c r="G22" s="33">
        <v>8.7836008682375546</v>
      </c>
      <c r="H22" s="33">
        <v>8.512332524665247</v>
      </c>
      <c r="I22" s="33">
        <v>8.7497479278325923</v>
      </c>
      <c r="J22" s="33">
        <v>8.5740938977213954</v>
      </c>
      <c r="K22" s="33">
        <v>8.8599188435479377</v>
      </c>
      <c r="L22" s="33">
        <v>8.7260756768018997</v>
      </c>
      <c r="M22" s="33">
        <v>9.2715968557920601</v>
      </c>
      <c r="N22" s="33">
        <v>9.9059284809624693</v>
      </c>
      <c r="O22" s="33">
        <v>10.024174512730593</v>
      </c>
      <c r="P22" s="33">
        <v>10.568377337178807</v>
      </c>
      <c r="Q22" s="33">
        <v>10.530166345447414</v>
      </c>
      <c r="R22" s="33">
        <v>10.087871543367024</v>
      </c>
      <c r="S22" s="33">
        <v>9.3709732446261214</v>
      </c>
      <c r="T22" s="33">
        <v>9.0006338983825565</v>
      </c>
      <c r="U22" s="33">
        <v>8.3522450124555938</v>
      </c>
      <c r="V22" s="33">
        <v>8.4406704680102305</v>
      </c>
      <c r="W22" s="33">
        <v>8.0287193746413941</v>
      </c>
      <c r="X22" s="33">
        <v>6.7330717429671321</v>
      </c>
      <c r="Y22" s="33">
        <v>6.055974898748814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30.220843378112352</v>
      </c>
      <c r="C24" s="117">
        <f t="shared" si="7"/>
        <v>30.007314139868541</v>
      </c>
      <c r="D24" s="117">
        <f t="shared" si="7"/>
        <v>27.369899741902444</v>
      </c>
      <c r="E24" s="117">
        <f t="shared" si="7"/>
        <v>25.757075793418899</v>
      </c>
      <c r="F24" s="117">
        <f t="shared" si="7"/>
        <v>25.346249465603027</v>
      </c>
      <c r="G24" s="117">
        <f t="shared" si="7"/>
        <v>27.467212338432503</v>
      </c>
      <c r="H24" s="117">
        <f t="shared" si="7"/>
        <v>25.95726655126159</v>
      </c>
      <c r="I24" s="117">
        <f t="shared" si="7"/>
        <v>24.300548940242084</v>
      </c>
      <c r="J24" s="117">
        <f t="shared" si="7"/>
        <v>21.017072506186196</v>
      </c>
      <c r="K24" s="117">
        <f t="shared" si="7"/>
        <v>15.504498282981729</v>
      </c>
      <c r="L24" s="117">
        <f t="shared" si="7"/>
        <v>19.94329385584135</v>
      </c>
      <c r="M24" s="117">
        <f t="shared" si="7"/>
        <v>18.594389751443444</v>
      </c>
      <c r="N24" s="117">
        <f t="shared" si="7"/>
        <v>19.001602303117355</v>
      </c>
      <c r="O24" s="117">
        <f t="shared" si="7"/>
        <v>23.617862969939267</v>
      </c>
      <c r="P24" s="117">
        <f t="shared" si="7"/>
        <v>21.960705458530697</v>
      </c>
      <c r="Q24" s="117">
        <f t="shared" si="7"/>
        <v>23.177923051650033</v>
      </c>
      <c r="R24" s="117">
        <f t="shared" ref="R24:V24" si="8">R25+R28+R30+R39</f>
        <v>30.385845996119329</v>
      </c>
      <c r="S24" s="117">
        <f t="shared" si="8"/>
        <v>30.734388939735862</v>
      </c>
      <c r="T24" s="117">
        <f t="shared" si="8"/>
        <v>35.257176809129511</v>
      </c>
      <c r="U24" s="117">
        <f t="shared" si="8"/>
        <v>33.323801895321736</v>
      </c>
      <c r="V24" s="117">
        <f t="shared" si="8"/>
        <v>36.859021937922783</v>
      </c>
      <c r="W24" s="117">
        <f t="shared" ref="W24:Y24" si="9">W25+W28+W30+W39</f>
        <v>33.040683283968001</v>
      </c>
      <c r="X24" s="117">
        <f t="shared" si="9"/>
        <v>31.553732394011298</v>
      </c>
      <c r="Y24" s="117">
        <f t="shared" si="9"/>
        <v>34.36803433532944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24.202011568480668</v>
      </c>
      <c r="C25" s="122">
        <f t="shared" si="10"/>
        <v>24.344887589102257</v>
      </c>
      <c r="D25" s="122">
        <f t="shared" si="10"/>
        <v>22.219369394080509</v>
      </c>
      <c r="E25" s="122">
        <f t="shared" si="10"/>
        <v>21.118381226565699</v>
      </c>
      <c r="F25" s="122">
        <f t="shared" si="10"/>
        <v>20.823036326241517</v>
      </c>
      <c r="G25" s="122">
        <f t="shared" si="10"/>
        <v>23.194177276855466</v>
      </c>
      <c r="H25" s="122">
        <f t="shared" si="10"/>
        <v>21.847891827695921</v>
      </c>
      <c r="I25" s="122">
        <f t="shared" si="10"/>
        <v>20.477534483202692</v>
      </c>
      <c r="J25" s="122">
        <f t="shared" si="10"/>
        <v>17.380500766728293</v>
      </c>
      <c r="K25" s="122">
        <f t="shared" si="10"/>
        <v>12.045518138605633</v>
      </c>
      <c r="L25" s="122">
        <f t="shared" si="10"/>
        <v>16.424551571750911</v>
      </c>
      <c r="M25" s="122">
        <f t="shared" si="10"/>
        <v>14.848987995542565</v>
      </c>
      <c r="N25" s="122">
        <f t="shared" si="10"/>
        <v>14.879002279445833</v>
      </c>
      <c r="O25" s="122">
        <f t="shared" si="10"/>
        <v>18.997502024712563</v>
      </c>
      <c r="P25" s="122">
        <f t="shared" si="10"/>
        <v>16.94550362015352</v>
      </c>
      <c r="Q25" s="122">
        <f t="shared" si="10"/>
        <v>17.779852518656689</v>
      </c>
      <c r="R25" s="122">
        <f t="shared" ref="R25:V25" si="11">SUM(R26:R27)</f>
        <v>24.117810323685458</v>
      </c>
      <c r="S25" s="122">
        <f t="shared" si="11"/>
        <v>23.842479604093008</v>
      </c>
      <c r="T25" s="122">
        <f t="shared" si="11"/>
        <v>27.747854500458697</v>
      </c>
      <c r="U25" s="122">
        <f t="shared" si="11"/>
        <v>25.87849167385972</v>
      </c>
      <c r="V25" s="122">
        <f t="shared" si="11"/>
        <v>28.960759901072755</v>
      </c>
      <c r="W25" s="122">
        <f t="shared" ref="W25:Y25" si="12">SUM(W26:W27)</f>
        <v>25.36730593636705</v>
      </c>
      <c r="X25" s="122">
        <f t="shared" si="12"/>
        <v>23.973479355055179</v>
      </c>
      <c r="Y25" s="122">
        <f t="shared" si="12"/>
        <v>26.348139962640044</v>
      </c>
      <c r="DA25" s="130" t="s">
        <v>1761</v>
      </c>
    </row>
    <row r="26" spans="1:105" ht="12" customHeight="1" x14ac:dyDescent="0.25">
      <c r="A26" s="97" t="s">
        <v>74</v>
      </c>
      <c r="B26" s="98">
        <v>23.625389385444201</v>
      </c>
      <c r="C26" s="98">
        <v>23.78496748573497</v>
      </c>
      <c r="D26" s="98">
        <v>21.718898880687796</v>
      </c>
      <c r="E26" s="98">
        <v>20.655166234740793</v>
      </c>
      <c r="F26" s="98">
        <v>20.374579917877117</v>
      </c>
      <c r="G26" s="98">
        <v>22.703423040387989</v>
      </c>
      <c r="H26" s="98">
        <v>21.393691633942282</v>
      </c>
      <c r="I26" s="98">
        <v>20.056745213406238</v>
      </c>
      <c r="J26" s="98">
        <v>17.023400313528494</v>
      </c>
      <c r="K26" s="98">
        <v>11.799365908153577</v>
      </c>
      <c r="L26" s="98">
        <v>16.09244350524656</v>
      </c>
      <c r="M26" s="98">
        <v>14.55543683414392</v>
      </c>
      <c r="N26" s="98">
        <v>14.586837933109202</v>
      </c>
      <c r="O26" s="98">
        <v>18.632012608368274</v>
      </c>
      <c r="P26" s="98">
        <v>16.625808791940212</v>
      </c>
      <c r="Q26" s="98">
        <v>17.443060851913824</v>
      </c>
      <c r="R26" s="98">
        <v>23.663399651282639</v>
      </c>
      <c r="S26" s="98">
        <v>23.39598061158248</v>
      </c>
      <c r="T26" s="98">
        <v>27.227652384592009</v>
      </c>
      <c r="U26" s="98">
        <v>25.396051565638139</v>
      </c>
      <c r="V26" s="98">
        <v>28.422831011960962</v>
      </c>
      <c r="W26" s="98">
        <v>24.895688051844413</v>
      </c>
      <c r="X26" s="98">
        <v>23.528597710248196</v>
      </c>
      <c r="Y26" s="98">
        <v>25.86091950756709</v>
      </c>
      <c r="DA26" s="63" t="s">
        <v>1762</v>
      </c>
    </row>
    <row r="27" spans="1:105" ht="12" customHeight="1" x14ac:dyDescent="0.25">
      <c r="A27" s="97" t="s">
        <v>53</v>
      </c>
      <c r="B27" s="98">
        <v>0.57662218303646529</v>
      </c>
      <c r="C27" s="98">
        <v>0.55992010336728792</v>
      </c>
      <c r="D27" s="98">
        <v>0.50047051339271187</v>
      </c>
      <c r="E27" s="98">
        <v>0.46321499182490433</v>
      </c>
      <c r="F27" s="98">
        <v>0.44845640836439965</v>
      </c>
      <c r="G27" s="98">
        <v>0.49075423646747601</v>
      </c>
      <c r="H27" s="98">
        <v>0.45420019375364057</v>
      </c>
      <c r="I27" s="98">
        <v>0.42078926979645515</v>
      </c>
      <c r="J27" s="98">
        <v>0.35710045319979999</v>
      </c>
      <c r="K27" s="98">
        <v>0.2461522304520552</v>
      </c>
      <c r="L27" s="98">
        <v>0.33210806650435087</v>
      </c>
      <c r="M27" s="98">
        <v>0.29355116139864401</v>
      </c>
      <c r="N27" s="98">
        <v>0.29216434633663113</v>
      </c>
      <c r="O27" s="98">
        <v>0.36548941634428789</v>
      </c>
      <c r="P27" s="98">
        <v>0.31969482821330797</v>
      </c>
      <c r="Q27" s="98">
        <v>0.33679166674286432</v>
      </c>
      <c r="R27" s="98">
        <v>0.45441067240281802</v>
      </c>
      <c r="S27" s="98">
        <v>0.44649899251052638</v>
      </c>
      <c r="T27" s="98">
        <v>0.52020211586668685</v>
      </c>
      <c r="U27" s="98">
        <v>0.48244010822158184</v>
      </c>
      <c r="V27" s="98">
        <v>0.53792888911179426</v>
      </c>
      <c r="W27" s="98">
        <v>0.47161788452263542</v>
      </c>
      <c r="X27" s="98">
        <v>0.44488164480698228</v>
      </c>
      <c r="Y27" s="98">
        <v>0.48722045507295247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4.0864456306162191E-3</v>
      </c>
      <c r="C28" s="122">
        <f t="shared" si="13"/>
        <v>3.9160641031029094E-3</v>
      </c>
      <c r="D28" s="122">
        <f t="shared" si="13"/>
        <v>4.498821658005101E-3</v>
      </c>
      <c r="E28" s="122">
        <f t="shared" si="13"/>
        <v>4.218033790176069E-3</v>
      </c>
      <c r="F28" s="122">
        <f t="shared" si="13"/>
        <v>3.9151870733747903E-3</v>
      </c>
      <c r="G28" s="122">
        <f t="shared" si="13"/>
        <v>3.892736908335785E-3</v>
      </c>
      <c r="H28" s="122">
        <f t="shared" si="13"/>
        <v>4.6958658095304657E-3</v>
      </c>
      <c r="I28" s="122">
        <f t="shared" si="13"/>
        <v>5.18147021158878E-3</v>
      </c>
      <c r="J28" s="122">
        <f t="shared" si="13"/>
        <v>5.3485246939028695E-3</v>
      </c>
      <c r="K28" s="122">
        <f t="shared" si="13"/>
        <v>5.1890380884241066E-3</v>
      </c>
      <c r="L28" s="122">
        <f t="shared" si="13"/>
        <v>5.9004314447102663E-3</v>
      </c>
      <c r="M28" s="122">
        <f t="shared" si="13"/>
        <v>6.5096021796437475E-3</v>
      </c>
      <c r="N28" s="122">
        <f t="shared" si="13"/>
        <v>9.0924863009352631E-3</v>
      </c>
      <c r="O28" s="122">
        <f t="shared" si="13"/>
        <v>1.089800262279683E-2</v>
      </c>
      <c r="P28" s="122">
        <f t="shared" si="13"/>
        <v>1.559308157898162E-2</v>
      </c>
      <c r="Q28" s="122">
        <f t="shared" si="13"/>
        <v>1.8591796614204955E-2</v>
      </c>
      <c r="R28" s="122">
        <f t="shared" si="13"/>
        <v>2.128057174252344E-2</v>
      </c>
      <c r="S28" s="122">
        <f t="shared" si="13"/>
        <v>2.3151071788079455E-2</v>
      </c>
      <c r="T28" s="122">
        <f t="shared" si="13"/>
        <v>2.3843076796361898E-2</v>
      </c>
      <c r="U28" s="122">
        <f t="shared" si="13"/>
        <v>2.3739707926000473E-2</v>
      </c>
      <c r="V28" s="122">
        <f t="shared" si="13"/>
        <v>2.1670345837511623E-2</v>
      </c>
      <c r="W28" s="122">
        <f t="shared" si="13"/>
        <v>1.7669981661963617E-2</v>
      </c>
      <c r="X28" s="122">
        <f t="shared" si="13"/>
        <v>1.6072867009159712E-2</v>
      </c>
      <c r="Y28" s="122">
        <f t="shared" si="13"/>
        <v>1.6594214991476404E-2</v>
      </c>
      <c r="DA28" s="130" t="s">
        <v>1764</v>
      </c>
    </row>
    <row r="29" spans="1:105" ht="12" customHeight="1" x14ac:dyDescent="0.25">
      <c r="A29" s="97" t="s">
        <v>53</v>
      </c>
      <c r="B29" s="98">
        <v>4.0864456306162191E-3</v>
      </c>
      <c r="C29" s="98">
        <v>3.9160641031029094E-3</v>
      </c>
      <c r="D29" s="98">
        <v>4.498821658005101E-3</v>
      </c>
      <c r="E29" s="98">
        <v>4.218033790176069E-3</v>
      </c>
      <c r="F29" s="98">
        <v>3.9151870733747903E-3</v>
      </c>
      <c r="G29" s="98">
        <v>3.892736908335785E-3</v>
      </c>
      <c r="H29" s="98">
        <v>4.6958658095304657E-3</v>
      </c>
      <c r="I29" s="98">
        <v>5.18147021158878E-3</v>
      </c>
      <c r="J29" s="98">
        <v>5.3485246939028695E-3</v>
      </c>
      <c r="K29" s="98">
        <v>5.1890380884241066E-3</v>
      </c>
      <c r="L29" s="98">
        <v>5.9004314447102663E-3</v>
      </c>
      <c r="M29" s="98">
        <v>6.5096021796437475E-3</v>
      </c>
      <c r="N29" s="98">
        <v>9.0924863009352631E-3</v>
      </c>
      <c r="O29" s="98">
        <v>1.089800262279683E-2</v>
      </c>
      <c r="P29" s="98">
        <v>1.559308157898162E-2</v>
      </c>
      <c r="Q29" s="98">
        <v>1.8591796614204955E-2</v>
      </c>
      <c r="R29" s="98">
        <v>2.128057174252344E-2</v>
      </c>
      <c r="S29" s="98">
        <v>2.3151071788079455E-2</v>
      </c>
      <c r="T29" s="98">
        <v>2.3843076796361898E-2</v>
      </c>
      <c r="U29" s="98">
        <v>2.3739707926000473E-2</v>
      </c>
      <c r="V29" s="98">
        <v>2.1670345837511623E-2</v>
      </c>
      <c r="W29" s="98">
        <v>1.7669981661963617E-2</v>
      </c>
      <c r="X29" s="98">
        <v>1.6072867009159712E-2</v>
      </c>
      <c r="Y29" s="98">
        <v>1.6594214991476404E-2</v>
      </c>
      <c r="DA29" s="63" t="s">
        <v>1765</v>
      </c>
    </row>
    <row r="30" spans="1:105" ht="12" customHeight="1" x14ac:dyDescent="0.25">
      <c r="A30" s="121" t="s">
        <v>55</v>
      </c>
      <c r="B30" s="122">
        <v>5.0951935036149614</v>
      </c>
      <c r="C30" s="122">
        <v>4.7923059134540917</v>
      </c>
      <c r="D30" s="122">
        <v>4.3432475734213023</v>
      </c>
      <c r="E30" s="122">
        <v>3.8827075962292348</v>
      </c>
      <c r="F30" s="122">
        <v>3.8019115257248397</v>
      </c>
      <c r="G30" s="122">
        <v>3.5769149322080347</v>
      </c>
      <c r="H30" s="122">
        <v>3.4546240115430731</v>
      </c>
      <c r="I30" s="122">
        <v>3.2078990347800693</v>
      </c>
      <c r="J30" s="122">
        <v>3.088414634240285</v>
      </c>
      <c r="K30" s="122">
        <v>2.9397938659835336</v>
      </c>
      <c r="L30" s="122">
        <v>3.0084188883710827</v>
      </c>
      <c r="M30" s="122">
        <v>3.2104099879407118</v>
      </c>
      <c r="N30" s="122">
        <v>3.5291928724747774</v>
      </c>
      <c r="O30" s="122">
        <v>3.9791249355905149</v>
      </c>
      <c r="P30" s="122">
        <v>4.2953006436067724</v>
      </c>
      <c r="Q30" s="122">
        <v>4.6106681115695807</v>
      </c>
      <c r="R30" s="122">
        <v>5.3807156889935959</v>
      </c>
      <c r="S30" s="122">
        <v>5.9384914539187594</v>
      </c>
      <c r="T30" s="122">
        <v>6.4888348431186618</v>
      </c>
      <c r="U30" s="122">
        <v>6.4447333500017159</v>
      </c>
      <c r="V30" s="122">
        <v>6.8416185879740654</v>
      </c>
      <c r="W30" s="122">
        <v>6.6150237859642136</v>
      </c>
      <c r="X30" s="122">
        <v>6.5797563016167491</v>
      </c>
      <c r="Y30" s="122">
        <v>6.9548990658552992</v>
      </c>
      <c r="DA30" s="130" t="s">
        <v>1766</v>
      </c>
    </row>
    <row r="31" spans="1:105" ht="12" customHeight="1" x14ac:dyDescent="0.25">
      <c r="A31" s="97" t="s">
        <v>141</v>
      </c>
      <c r="B31" s="98">
        <v>0.33249930693389107</v>
      </c>
      <c r="C31" s="98">
        <v>0.31619190260126007</v>
      </c>
      <c r="D31" s="98">
        <v>0.29465756836993606</v>
      </c>
      <c r="E31" s="98">
        <v>0.27468960670532383</v>
      </c>
      <c r="F31" s="98">
        <v>0.26093828909526151</v>
      </c>
      <c r="G31" s="98">
        <v>0.25740739154447839</v>
      </c>
      <c r="H31" s="98">
        <v>0.24318966565043371</v>
      </c>
      <c r="I31" s="98">
        <v>0.22787470340507746</v>
      </c>
      <c r="J31" s="98">
        <v>0.20619198592841079</v>
      </c>
      <c r="K31" s="98">
        <v>0.19328326543275823</v>
      </c>
      <c r="L31" s="98">
        <v>0.1991672583195469</v>
      </c>
      <c r="M31" s="98">
        <v>0.21857173487669487</v>
      </c>
      <c r="N31" s="98">
        <v>0.21813371383762356</v>
      </c>
      <c r="O31" s="98">
        <v>0.28451710382280027</v>
      </c>
      <c r="P31" s="98">
        <v>0.29514664482715292</v>
      </c>
      <c r="Q31" s="98">
        <v>0.31437648840775823</v>
      </c>
      <c r="R31" s="98">
        <v>0.50489896712368043</v>
      </c>
      <c r="S31" s="98">
        <v>0.59569230507144488</v>
      </c>
      <c r="T31" s="98">
        <v>0.67884701656169255</v>
      </c>
      <c r="U31" s="98">
        <v>0.65743581816120122</v>
      </c>
      <c r="V31" s="98">
        <v>0.7304583328011045</v>
      </c>
      <c r="W31" s="98">
        <v>0.62899380221567869</v>
      </c>
      <c r="X31" s="98">
        <v>0.64899659859694814</v>
      </c>
      <c r="Y31" s="98">
        <v>0.78628461949936879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1.4903700740547652E-4</v>
      </c>
      <c r="L32" s="98">
        <v>4.5600253642977105E-4</v>
      </c>
      <c r="M32" s="98">
        <v>6.5545488780312906E-4</v>
      </c>
      <c r="N32" s="98">
        <v>7.729752457799415E-4</v>
      </c>
      <c r="O32" s="98">
        <v>1.3859891015533506E-3</v>
      </c>
      <c r="P32" s="98">
        <v>1.4459445200062028E-3</v>
      </c>
      <c r="Q32" s="98">
        <v>1.4699920658557439E-3</v>
      </c>
      <c r="R32" s="98">
        <v>3.7393815017610767E-3</v>
      </c>
      <c r="S32" s="98">
        <v>3.7915949273268509E-3</v>
      </c>
      <c r="T32" s="98">
        <v>4.1344398542518673E-3</v>
      </c>
      <c r="U32" s="98">
        <v>3.6428965520697749E-3</v>
      </c>
      <c r="V32" s="98">
        <v>3.8975991433208351E-3</v>
      </c>
      <c r="W32" s="98">
        <v>3.0398263617906155E-3</v>
      </c>
      <c r="X32" s="98">
        <v>2.9795418974144991E-3</v>
      </c>
      <c r="Y32" s="98">
        <v>3.889373888586848E-3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1.1496054337836659E-4</v>
      </c>
      <c r="L33" s="101">
        <v>3.5252566873794698E-4</v>
      </c>
      <c r="M33" s="101">
        <v>5.0891023198419314E-4</v>
      </c>
      <c r="N33" s="101">
        <v>5.9826085245911109E-4</v>
      </c>
      <c r="O33" s="101">
        <v>1.0717467139628812E-3</v>
      </c>
      <c r="P33" s="101">
        <v>1.117056433622368E-3</v>
      </c>
      <c r="Q33" s="101">
        <v>1.1321423761596994E-3</v>
      </c>
      <c r="R33" s="101">
        <v>2.8704775560705522E-3</v>
      </c>
      <c r="S33" s="101">
        <v>2.9092237377238944E-3</v>
      </c>
      <c r="T33" s="101">
        <v>3.1659227733984718E-3</v>
      </c>
      <c r="U33" s="101">
        <v>2.7843876617959749E-3</v>
      </c>
      <c r="V33" s="101">
        <v>3.0143855243716816E-3</v>
      </c>
      <c r="W33" s="101">
        <v>2.3480936901233108E-3</v>
      </c>
      <c r="X33" s="101">
        <v>2.2686349139322058E-3</v>
      </c>
      <c r="Y33" s="101">
        <v>2.9170641176234939E-3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3.4076464027109926E-5</v>
      </c>
      <c r="L34" s="104">
        <v>1.0347686769182407E-4</v>
      </c>
      <c r="M34" s="104">
        <v>1.4654465581893594E-4</v>
      </c>
      <c r="N34" s="104">
        <v>1.7471439332083035E-4</v>
      </c>
      <c r="O34" s="104">
        <v>3.1424238759046938E-4</v>
      </c>
      <c r="P34" s="104">
        <v>3.2888808638383487E-4</v>
      </c>
      <c r="Q34" s="104">
        <v>3.3784968969604451E-4</v>
      </c>
      <c r="R34" s="104">
        <v>8.6890394569052445E-4</v>
      </c>
      <c r="S34" s="104">
        <v>8.8237118960295634E-4</v>
      </c>
      <c r="T34" s="104">
        <v>9.685170808533955E-4</v>
      </c>
      <c r="U34" s="104">
        <v>8.5850889027380022E-4</v>
      </c>
      <c r="V34" s="104">
        <v>8.8321361894915342E-4</v>
      </c>
      <c r="W34" s="104">
        <v>6.917326716673047E-4</v>
      </c>
      <c r="X34" s="104">
        <v>7.109069834822933E-4</v>
      </c>
      <c r="Y34" s="104">
        <v>9.7230977096335422E-4</v>
      </c>
      <c r="DA34" s="132" t="s">
        <v>1770</v>
      </c>
    </row>
    <row r="35" spans="1:105" ht="12" customHeight="1" x14ac:dyDescent="0.25">
      <c r="A35" s="106" t="s">
        <v>122</v>
      </c>
      <c r="B35" s="101">
        <v>4.719799213135329</v>
      </c>
      <c r="C35" s="101">
        <v>4.4347145787514908</v>
      </c>
      <c r="D35" s="101">
        <v>4.0004008193753267</v>
      </c>
      <c r="E35" s="101">
        <v>3.5521758439140756</v>
      </c>
      <c r="F35" s="101">
        <v>3.4692877983971226</v>
      </c>
      <c r="G35" s="101">
        <v>3.2005273590437211</v>
      </c>
      <c r="H35" s="101">
        <v>3.0545431044291758</v>
      </c>
      <c r="I35" s="101">
        <v>2.7324565047044729</v>
      </c>
      <c r="J35" s="101">
        <v>2.4492114064547561</v>
      </c>
      <c r="K35" s="101">
        <v>2.023033063474005</v>
      </c>
      <c r="L35" s="101">
        <v>1.6164498684946973</v>
      </c>
      <c r="M35" s="101">
        <v>1.5064432942772241</v>
      </c>
      <c r="N35" s="101">
        <v>1.5740796273751816</v>
      </c>
      <c r="O35" s="101">
        <v>1.4467056861724048</v>
      </c>
      <c r="P35" s="101">
        <v>1.4484391494397457</v>
      </c>
      <c r="Q35" s="101">
        <v>1.3777877662167872</v>
      </c>
      <c r="R35" s="101">
        <v>1.3841449807498996</v>
      </c>
      <c r="S35" s="101">
        <v>1.4320041735149613</v>
      </c>
      <c r="T35" s="101">
        <v>1.4815138978769795</v>
      </c>
      <c r="U35" s="101">
        <v>1.4953628064161135</v>
      </c>
      <c r="V35" s="101">
        <v>1.6156944891562885</v>
      </c>
      <c r="W35" s="101">
        <v>1.6552233858528684</v>
      </c>
      <c r="X35" s="101">
        <v>1.6812983315572243</v>
      </c>
      <c r="Y35" s="101">
        <v>1.9923564195358043</v>
      </c>
      <c r="DA35" s="131" t="s">
        <v>1771</v>
      </c>
    </row>
    <row r="36" spans="1:105" ht="12" customHeight="1" x14ac:dyDescent="0.25">
      <c r="A36" s="107" t="s">
        <v>121</v>
      </c>
      <c r="B36" s="104">
        <v>4.2894983545741144E-2</v>
      </c>
      <c r="C36" s="104">
        <v>4.1399432101340589E-2</v>
      </c>
      <c r="D36" s="104">
        <v>4.8189185676039435E-2</v>
      </c>
      <c r="E36" s="104">
        <v>5.5842145609835442E-2</v>
      </c>
      <c r="F36" s="104">
        <v>7.1685438232455614E-2</v>
      </c>
      <c r="G36" s="104">
        <v>0.11898018161983506</v>
      </c>
      <c r="H36" s="104">
        <v>0.15689124146346359</v>
      </c>
      <c r="I36" s="104">
        <v>0.24756782667051871</v>
      </c>
      <c r="J36" s="104">
        <v>0.43301124185711781</v>
      </c>
      <c r="K36" s="104">
        <v>0.723328500069365</v>
      </c>
      <c r="L36" s="104">
        <v>1.1923457590204087</v>
      </c>
      <c r="M36" s="104">
        <v>1.4847395038989897</v>
      </c>
      <c r="N36" s="104">
        <v>1.7362065560161923</v>
      </c>
      <c r="O36" s="104">
        <v>2.2465161564937568</v>
      </c>
      <c r="P36" s="104">
        <v>2.5502689048198679</v>
      </c>
      <c r="Q36" s="104">
        <v>2.9170338648791798</v>
      </c>
      <c r="R36" s="104">
        <v>3.4879323596182545</v>
      </c>
      <c r="S36" s="104">
        <v>3.9070033804050261</v>
      </c>
      <c r="T36" s="104">
        <v>4.3243394888257374</v>
      </c>
      <c r="U36" s="104">
        <v>4.2882918288723308</v>
      </c>
      <c r="V36" s="104">
        <v>4.4915681668733516</v>
      </c>
      <c r="W36" s="104">
        <v>4.3277667715338755</v>
      </c>
      <c r="X36" s="104">
        <v>4.2464818295651616</v>
      </c>
      <c r="Y36" s="104">
        <v>4.1723686529315387</v>
      </c>
      <c r="DA36" s="132" t="s">
        <v>1772</v>
      </c>
    </row>
    <row r="37" spans="1:105" ht="12" customHeight="1" x14ac:dyDescent="0.25">
      <c r="A37" s="108" t="s">
        <v>53</v>
      </c>
      <c r="B37" s="98">
        <v>3.3448285578210613E-2</v>
      </c>
      <c r="C37" s="98">
        <v>3.2320095928437827E-2</v>
      </c>
      <c r="D37" s="98">
        <v>3.7410813584290444E-2</v>
      </c>
      <c r="E37" s="98">
        <v>4.334521684129021E-2</v>
      </c>
      <c r="F37" s="98">
        <v>5.5677943883894528E-2</v>
      </c>
      <c r="G37" s="98">
        <v>9.2188375642028253E-2</v>
      </c>
      <c r="H37" s="98">
        <v>0.12249702565034347</v>
      </c>
      <c r="I37" s="98">
        <v>0.19268455938517559</v>
      </c>
      <c r="J37" s="98">
        <v>0.33440775691360525</v>
      </c>
      <c r="K37" s="98">
        <v>0.55796135220918763</v>
      </c>
      <c r="L37" s="98">
        <v>0.92195547465173366</v>
      </c>
      <c r="M37" s="98">
        <v>1.1529354457257099</v>
      </c>
      <c r="N37" s="98">
        <v>1.3439114260744938</v>
      </c>
      <c r="O37" s="98">
        <v>1.7371029209784072</v>
      </c>
      <c r="P37" s="98">
        <v>1.9708247900296354</v>
      </c>
      <c r="Q37" s="98">
        <v>2.2477718180000799</v>
      </c>
      <c r="R37" s="98">
        <v>2.6771932159026659</v>
      </c>
      <c r="S37" s="98">
        <v>2.9976344557996883</v>
      </c>
      <c r="T37" s="98">
        <v>3.3115359523290966</v>
      </c>
      <c r="U37" s="98">
        <v>3.2780911474079373</v>
      </c>
      <c r="V37" s="98">
        <v>3.4729257987827142</v>
      </c>
      <c r="W37" s="98">
        <v>3.343510857617229</v>
      </c>
      <c r="X37" s="98">
        <v>3.2349376833502994</v>
      </c>
      <c r="Y37" s="98">
        <v>3.1306421272042919</v>
      </c>
      <c r="DA37" s="63" t="s">
        <v>1773</v>
      </c>
    </row>
    <row r="38" spans="1:105" ht="12" customHeight="1" x14ac:dyDescent="0.25">
      <c r="A38" s="108" t="s">
        <v>52</v>
      </c>
      <c r="B38" s="98">
        <v>9.4466979675305318E-3</v>
      </c>
      <c r="C38" s="98">
        <v>9.0793361729027619E-3</v>
      </c>
      <c r="D38" s="98">
        <v>1.0778372091748992E-2</v>
      </c>
      <c r="E38" s="98">
        <v>1.2496928768545228E-2</v>
      </c>
      <c r="F38" s="98">
        <v>1.6007494348561087E-2</v>
      </c>
      <c r="G38" s="98">
        <v>2.6791805977806803E-2</v>
      </c>
      <c r="H38" s="98">
        <v>3.4394215813120112E-2</v>
      </c>
      <c r="I38" s="98">
        <v>5.4883267285343117E-2</v>
      </c>
      <c r="J38" s="98">
        <v>9.8603484943512593E-2</v>
      </c>
      <c r="K38" s="98">
        <v>0.16536714786017731</v>
      </c>
      <c r="L38" s="98">
        <v>0.27039028436867507</v>
      </c>
      <c r="M38" s="98">
        <v>0.33180405817327968</v>
      </c>
      <c r="N38" s="98">
        <v>0.39229512994169857</v>
      </c>
      <c r="O38" s="98">
        <v>0.50941323551534967</v>
      </c>
      <c r="P38" s="98">
        <v>0.57944411479023239</v>
      </c>
      <c r="Q38" s="98">
        <v>0.66926204687909974</v>
      </c>
      <c r="R38" s="98">
        <v>0.81073914371558864</v>
      </c>
      <c r="S38" s="98">
        <v>0.90936892460533791</v>
      </c>
      <c r="T38" s="98">
        <v>1.0128035364966412</v>
      </c>
      <c r="U38" s="98">
        <v>1.0102006814643938</v>
      </c>
      <c r="V38" s="98">
        <v>1.0186423680906371</v>
      </c>
      <c r="W38" s="98">
        <v>0.98425591391664669</v>
      </c>
      <c r="X38" s="98">
        <v>1.0115441462148624</v>
      </c>
      <c r="Y38" s="98">
        <v>1.0417265257272466</v>
      </c>
      <c r="DA38" s="63" t="s">
        <v>1774</v>
      </c>
    </row>
    <row r="39" spans="1:105" ht="12" customHeight="1" x14ac:dyDescent="0.25">
      <c r="A39" s="121" t="s">
        <v>54</v>
      </c>
      <c r="B39" s="122">
        <v>0.91955186038610859</v>
      </c>
      <c r="C39" s="122">
        <v>0.86620457320908828</v>
      </c>
      <c r="D39" s="122">
        <v>0.80278395274262959</v>
      </c>
      <c r="E39" s="122">
        <v>0.75176893683378787</v>
      </c>
      <c r="F39" s="122">
        <v>0.71738642656329565</v>
      </c>
      <c r="G39" s="122">
        <v>0.692227392460667</v>
      </c>
      <c r="H39" s="122">
        <v>0.65005484621306775</v>
      </c>
      <c r="I39" s="122">
        <v>0.6099339520477336</v>
      </c>
      <c r="J39" s="122">
        <v>0.54280858052371661</v>
      </c>
      <c r="K39" s="122">
        <v>0.51399724030413729</v>
      </c>
      <c r="L39" s="122">
        <v>0.50442296427464617</v>
      </c>
      <c r="M39" s="122">
        <v>0.52848216578052509</v>
      </c>
      <c r="N39" s="122">
        <v>0.58431466489580974</v>
      </c>
      <c r="O39" s="122">
        <v>0.63033800701339227</v>
      </c>
      <c r="P39" s="122">
        <v>0.70430811319142461</v>
      </c>
      <c r="Q39" s="122">
        <v>0.76881062480955664</v>
      </c>
      <c r="R39" s="122">
        <v>0.866039411697751</v>
      </c>
      <c r="S39" s="122">
        <v>0.93026680993601851</v>
      </c>
      <c r="T39" s="122">
        <v>0.99664438875579187</v>
      </c>
      <c r="U39" s="122">
        <v>0.97683716353429839</v>
      </c>
      <c r="V39" s="122">
        <v>1.0349731030384499</v>
      </c>
      <c r="W39" s="122">
        <v>1.0406835799747787</v>
      </c>
      <c r="X39" s="122">
        <v>0.98442387033020951</v>
      </c>
      <c r="Y39" s="122">
        <v>1.0484010918426228</v>
      </c>
      <c r="DA39" s="130" t="s">
        <v>1775</v>
      </c>
    </row>
    <row r="40" spans="1:105" ht="12" customHeight="1" x14ac:dyDescent="0.25">
      <c r="A40" s="97" t="s">
        <v>50</v>
      </c>
      <c r="B40" s="98">
        <v>1.3390203753370805E-2</v>
      </c>
      <c r="C40" s="98">
        <v>1.2482040747899027E-2</v>
      </c>
      <c r="D40" s="98">
        <v>1.1459713909063113E-2</v>
      </c>
      <c r="E40" s="98">
        <v>1.071031653896465E-2</v>
      </c>
      <c r="F40" s="98">
        <v>1.0037744279960336E-2</v>
      </c>
      <c r="G40" s="98">
        <v>9.9371223535679402E-3</v>
      </c>
      <c r="H40" s="98">
        <v>9.3461279561401038E-3</v>
      </c>
      <c r="I40" s="98">
        <v>8.5200613639119412E-3</v>
      </c>
      <c r="J40" s="98">
        <v>7.582928560367721E-3</v>
      </c>
      <c r="K40" s="98">
        <v>6.8249890462075257E-3</v>
      </c>
      <c r="L40" s="98">
        <v>7.1085366289090389E-3</v>
      </c>
      <c r="M40" s="98">
        <v>7.738313361741485E-3</v>
      </c>
      <c r="N40" s="98">
        <v>8.8113330631904279E-3</v>
      </c>
      <c r="O40" s="98">
        <v>1.0292141000960492E-2</v>
      </c>
      <c r="P40" s="98">
        <v>1.0754832007240429E-2</v>
      </c>
      <c r="Q40" s="98">
        <v>1.1257076829483712E-2</v>
      </c>
      <c r="R40" s="98">
        <v>1.6050867140116391E-2</v>
      </c>
      <c r="S40" s="98">
        <v>1.7537177093554568E-2</v>
      </c>
      <c r="T40" s="98">
        <v>1.9298247226122292E-2</v>
      </c>
      <c r="U40" s="98">
        <v>1.7964582283192244E-2</v>
      </c>
      <c r="V40" s="98">
        <v>1.9368335094690426E-2</v>
      </c>
      <c r="W40" s="98">
        <v>1.6240772228681248E-2</v>
      </c>
      <c r="X40" s="98">
        <v>1.6491154745016345E-2</v>
      </c>
      <c r="Y40" s="98">
        <v>2.0405630334195315E-2</v>
      </c>
      <c r="DA40" s="63" t="s">
        <v>1776</v>
      </c>
    </row>
    <row r="41" spans="1:105" ht="12" customHeight="1" x14ac:dyDescent="0.25">
      <c r="A41" s="109" t="s">
        <v>120</v>
      </c>
      <c r="B41" s="33">
        <v>0.90616165663273773</v>
      </c>
      <c r="C41" s="33">
        <v>0.85372253246118923</v>
      </c>
      <c r="D41" s="33">
        <v>0.79132423883356651</v>
      </c>
      <c r="E41" s="33">
        <v>0.74105862029482317</v>
      </c>
      <c r="F41" s="33">
        <v>0.70734868228333536</v>
      </c>
      <c r="G41" s="33">
        <v>0.68229027010709908</v>
      </c>
      <c r="H41" s="33">
        <v>0.64070871825692766</v>
      </c>
      <c r="I41" s="33">
        <v>0.60141389068382167</v>
      </c>
      <c r="J41" s="33">
        <v>0.53522565196334893</v>
      </c>
      <c r="K41" s="33">
        <v>0.50717225125792975</v>
      </c>
      <c r="L41" s="33">
        <v>0.49731442764573713</v>
      </c>
      <c r="M41" s="33">
        <v>0.52074385241878363</v>
      </c>
      <c r="N41" s="33">
        <v>0.57550333183261937</v>
      </c>
      <c r="O41" s="33">
        <v>0.62004586601243172</v>
      </c>
      <c r="P41" s="33">
        <v>0.69355328118418413</v>
      </c>
      <c r="Q41" s="33">
        <v>0.75755354798007291</v>
      </c>
      <c r="R41" s="33">
        <v>0.84998854455763462</v>
      </c>
      <c r="S41" s="33">
        <v>0.91272963284246389</v>
      </c>
      <c r="T41" s="33">
        <v>0.97734614152966959</v>
      </c>
      <c r="U41" s="33">
        <v>0.95887258125110619</v>
      </c>
      <c r="V41" s="33">
        <v>1.0156047679437594</v>
      </c>
      <c r="W41" s="33">
        <v>1.0244428077460974</v>
      </c>
      <c r="X41" s="33">
        <v>0.96793271558519312</v>
      </c>
      <c r="Y41" s="33">
        <v>1.0279954615084275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541.5447489222355</v>
      </c>
      <c r="C43" s="117">
        <f t="shared" si="14"/>
        <v>609.30768005461846</v>
      </c>
      <c r="D43" s="117">
        <f t="shared" si="14"/>
        <v>628.51608943542078</v>
      </c>
      <c r="E43" s="117">
        <f t="shared" si="14"/>
        <v>673.93406026453852</v>
      </c>
      <c r="F43" s="117">
        <f t="shared" si="14"/>
        <v>691.30016780491883</v>
      </c>
      <c r="G43" s="117">
        <f t="shared" si="14"/>
        <v>753.13613867425886</v>
      </c>
      <c r="H43" s="117">
        <f t="shared" si="14"/>
        <v>741.34903200453164</v>
      </c>
      <c r="I43" s="117">
        <f t="shared" si="14"/>
        <v>759.11977195341979</v>
      </c>
      <c r="J43" s="117">
        <f t="shared" si="14"/>
        <v>857.33870580278676</v>
      </c>
      <c r="K43" s="117">
        <f t="shared" si="14"/>
        <v>849.99365806168908</v>
      </c>
      <c r="L43" s="117">
        <f t="shared" si="14"/>
        <v>889.34105948100944</v>
      </c>
      <c r="M43" s="117">
        <f t="shared" si="14"/>
        <v>772.4364424583697</v>
      </c>
      <c r="N43" s="117">
        <f t="shared" si="14"/>
        <v>683.15778819380682</v>
      </c>
      <c r="O43" s="117">
        <f t="shared" si="14"/>
        <v>633.56756132445128</v>
      </c>
      <c r="P43" s="117">
        <f t="shared" si="14"/>
        <v>558.97529645880195</v>
      </c>
      <c r="Q43" s="117">
        <f t="shared" si="14"/>
        <v>631.38027424995403</v>
      </c>
      <c r="R43" s="117">
        <f t="shared" ref="R43:V43" si="15">R44+R47+R49+R58</f>
        <v>692.48734212758507</v>
      </c>
      <c r="S43" s="117">
        <f t="shared" si="15"/>
        <v>711.31499105648368</v>
      </c>
      <c r="T43" s="117">
        <f t="shared" si="15"/>
        <v>786.97322151658091</v>
      </c>
      <c r="U43" s="117">
        <f t="shared" si="15"/>
        <v>798.54701426247937</v>
      </c>
      <c r="V43" s="117">
        <f t="shared" si="15"/>
        <v>939.99061197407514</v>
      </c>
      <c r="W43" s="117">
        <f t="shared" ref="W43:Y43" si="16">W44+W47+W49+W58</f>
        <v>882.22731193811398</v>
      </c>
      <c r="X43" s="117">
        <f t="shared" si="16"/>
        <v>754.86514741358428</v>
      </c>
      <c r="Y43" s="117">
        <f t="shared" si="16"/>
        <v>736.19922267669688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431.89692078975582</v>
      </c>
      <c r="C44" s="122">
        <f t="shared" si="17"/>
        <v>494.75777050957731</v>
      </c>
      <c r="D44" s="122">
        <f t="shared" si="17"/>
        <v>508.81255198552185</v>
      </c>
      <c r="E44" s="122">
        <f t="shared" si="17"/>
        <v>555.27478698754248</v>
      </c>
      <c r="F44" s="122">
        <f t="shared" si="17"/>
        <v>571.21631361376012</v>
      </c>
      <c r="G44" s="122">
        <f t="shared" si="17"/>
        <v>632.15375296240904</v>
      </c>
      <c r="H44" s="122">
        <f t="shared" si="17"/>
        <v>623.60437854984173</v>
      </c>
      <c r="I44" s="122">
        <f t="shared" si="17"/>
        <v>632.51508604280912</v>
      </c>
      <c r="J44" s="122">
        <f t="shared" si="17"/>
        <v>719.20851611358933</v>
      </c>
      <c r="K44" s="122">
        <f t="shared" si="17"/>
        <v>701.93591259465416</v>
      </c>
      <c r="L44" s="122">
        <f t="shared" si="17"/>
        <v>742.5213825630708</v>
      </c>
      <c r="M44" s="122">
        <f t="shared" si="17"/>
        <v>624.31048183045368</v>
      </c>
      <c r="N44" s="122">
        <f t="shared" si="17"/>
        <v>538.48674713559751</v>
      </c>
      <c r="O44" s="122">
        <f t="shared" si="17"/>
        <v>500.71624526659895</v>
      </c>
      <c r="P44" s="122">
        <f t="shared" si="17"/>
        <v>431.32375195315035</v>
      </c>
      <c r="Q44" s="122">
        <f t="shared" si="17"/>
        <v>494.81089535673891</v>
      </c>
      <c r="R44" s="122">
        <f t="shared" ref="R44:V44" si="18">SUM(R45:R46)</f>
        <v>543.36784962529248</v>
      </c>
      <c r="S44" s="122">
        <f t="shared" si="18"/>
        <v>548.95128353722009</v>
      </c>
      <c r="T44" s="122">
        <f t="shared" si="18"/>
        <v>614.89553975443471</v>
      </c>
      <c r="U44" s="122">
        <f t="shared" si="18"/>
        <v>620.04180560801933</v>
      </c>
      <c r="V44" s="122">
        <f t="shared" si="18"/>
        <v>734.32447494303995</v>
      </c>
      <c r="W44" s="122">
        <f t="shared" ref="W44:Y44" si="19">SUM(W45:W46)</f>
        <v>687.70114594579263</v>
      </c>
      <c r="X44" s="122">
        <f t="shared" si="19"/>
        <v>582.06969908731958</v>
      </c>
      <c r="Y44" s="122">
        <f t="shared" si="19"/>
        <v>558.01629603294998</v>
      </c>
      <c r="DA44" s="130" t="s">
        <v>1779</v>
      </c>
    </row>
    <row r="45" spans="1:105" ht="12" customHeight="1" x14ac:dyDescent="0.25">
      <c r="A45" s="97" t="s">
        <v>211</v>
      </c>
      <c r="B45" s="98">
        <v>421.60681144872677</v>
      </c>
      <c r="C45" s="98">
        <v>483.37859198630088</v>
      </c>
      <c r="D45" s="98">
        <v>497.35202515433775</v>
      </c>
      <c r="E45" s="98">
        <v>543.09527364532414</v>
      </c>
      <c r="F45" s="98">
        <v>558.91428367014635</v>
      </c>
      <c r="G45" s="98">
        <v>618.77832133308004</v>
      </c>
      <c r="H45" s="98">
        <v>610.64014237562651</v>
      </c>
      <c r="I45" s="98">
        <v>619.51764431419099</v>
      </c>
      <c r="J45" s="98">
        <v>704.43162961898554</v>
      </c>
      <c r="K45" s="98">
        <v>687.59173175233684</v>
      </c>
      <c r="L45" s="98">
        <v>727.50743593421498</v>
      </c>
      <c r="M45" s="98">
        <v>611.96842410438569</v>
      </c>
      <c r="N45" s="98">
        <v>527.91301204684464</v>
      </c>
      <c r="O45" s="98">
        <v>491.08305833504704</v>
      </c>
      <c r="P45" s="98">
        <v>423.18637369187604</v>
      </c>
      <c r="Q45" s="98">
        <v>485.43802873735285</v>
      </c>
      <c r="R45" s="98">
        <v>533.13009808000334</v>
      </c>
      <c r="S45" s="98">
        <v>538.67105265910902</v>
      </c>
      <c r="T45" s="98">
        <v>603.36780304917136</v>
      </c>
      <c r="U45" s="98">
        <v>608.4826684075465</v>
      </c>
      <c r="V45" s="98">
        <v>720.68483460200457</v>
      </c>
      <c r="W45" s="98">
        <v>674.91570627599401</v>
      </c>
      <c r="X45" s="98">
        <v>571.26809114017499</v>
      </c>
      <c r="Y45" s="98">
        <v>547.69765668775142</v>
      </c>
      <c r="DA45" s="63" t="s">
        <v>1780</v>
      </c>
    </row>
    <row r="46" spans="1:105" ht="12" customHeight="1" x14ac:dyDescent="0.25">
      <c r="A46" s="97" t="s">
        <v>53</v>
      </c>
      <c r="B46" s="98">
        <v>10.290109341029062</v>
      </c>
      <c r="C46" s="98">
        <v>11.379178523276432</v>
      </c>
      <c r="D46" s="98">
        <v>11.460526831184081</v>
      </c>
      <c r="E46" s="98">
        <v>12.179513342218328</v>
      </c>
      <c r="F46" s="98">
        <v>12.302029943613721</v>
      </c>
      <c r="G46" s="98">
        <v>13.375431629328988</v>
      </c>
      <c r="H46" s="98">
        <v>12.964236174215229</v>
      </c>
      <c r="I46" s="98">
        <v>12.997441728618147</v>
      </c>
      <c r="J46" s="98">
        <v>14.776886494603803</v>
      </c>
      <c r="K46" s="98">
        <v>14.344180842317334</v>
      </c>
      <c r="L46" s="98">
        <v>15.013946628855873</v>
      </c>
      <c r="M46" s="98">
        <v>12.342057726067981</v>
      </c>
      <c r="N46" s="98">
        <v>10.573735088752887</v>
      </c>
      <c r="O46" s="98">
        <v>9.6331869315519203</v>
      </c>
      <c r="P46" s="98">
        <v>8.1373782612742787</v>
      </c>
      <c r="Q46" s="98">
        <v>9.3728666193860803</v>
      </c>
      <c r="R46" s="98">
        <v>10.237751545289189</v>
      </c>
      <c r="S46" s="98">
        <v>10.280230878111025</v>
      </c>
      <c r="T46" s="98">
        <v>11.527736705263388</v>
      </c>
      <c r="U46" s="98">
        <v>11.55913720047281</v>
      </c>
      <c r="V46" s="98">
        <v>13.639640341035358</v>
      </c>
      <c r="W46" s="98">
        <v>12.785439669798672</v>
      </c>
      <c r="X46" s="98">
        <v>10.801607947144634</v>
      </c>
      <c r="Y46" s="98">
        <v>10.31863934519861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7.4957088424446081E-2</v>
      </c>
      <c r="C47" s="122">
        <f t="shared" si="20"/>
        <v>7.1833128518455719E-2</v>
      </c>
      <c r="D47" s="122">
        <f t="shared" si="20"/>
        <v>9.2265196589460918E-2</v>
      </c>
      <c r="E47" s="122">
        <f t="shared" si="20"/>
        <v>0.10839699918222898</v>
      </c>
      <c r="F47" s="122">
        <f t="shared" si="20"/>
        <v>0.12562929112667384</v>
      </c>
      <c r="G47" s="122">
        <f t="shared" si="20"/>
        <v>0.14508896621451908</v>
      </c>
      <c r="H47" s="122">
        <f t="shared" si="20"/>
        <v>0.18644799694852104</v>
      </c>
      <c r="I47" s="122">
        <f t="shared" si="20"/>
        <v>0.22839914087517821</v>
      </c>
      <c r="J47" s="122">
        <f t="shared" si="20"/>
        <v>0.26415145313091087</v>
      </c>
      <c r="K47" s="122">
        <f t="shared" si="20"/>
        <v>0.29611537489333839</v>
      </c>
      <c r="L47" s="122">
        <f t="shared" si="20"/>
        <v>0.34185442662745941</v>
      </c>
      <c r="M47" s="122">
        <f t="shared" si="20"/>
        <v>0.34209268379910701</v>
      </c>
      <c r="N47" s="122">
        <f t="shared" si="20"/>
        <v>0.37746942084474772</v>
      </c>
      <c r="O47" s="122">
        <f t="shared" si="20"/>
        <v>0.33695793649492045</v>
      </c>
      <c r="P47" s="122">
        <f t="shared" si="20"/>
        <v>0.35372629918371606</v>
      </c>
      <c r="Q47" s="122">
        <f t="shared" si="20"/>
        <v>0.33306438493829865</v>
      </c>
      <c r="R47" s="122">
        <f t="shared" si="20"/>
        <v>0.34243545177520102</v>
      </c>
      <c r="S47" s="122">
        <f t="shared" si="20"/>
        <v>0.36323253608817324</v>
      </c>
      <c r="T47" s="122">
        <f t="shared" si="20"/>
        <v>0.38795188640166905</v>
      </c>
      <c r="U47" s="122">
        <f t="shared" si="20"/>
        <v>0.42513203243735209</v>
      </c>
      <c r="V47" s="122">
        <f t="shared" si="20"/>
        <v>0.4649515488525936</v>
      </c>
      <c r="W47" s="122">
        <f t="shared" si="20"/>
        <v>0.45267019801423908</v>
      </c>
      <c r="X47" s="122">
        <f t="shared" si="20"/>
        <v>0.47707229852092581</v>
      </c>
      <c r="Y47" s="122">
        <f t="shared" si="20"/>
        <v>0.50038217219831815</v>
      </c>
      <c r="DA47" s="130" t="s">
        <v>1782</v>
      </c>
    </row>
    <row r="48" spans="1:105" ht="12" customHeight="1" x14ac:dyDescent="0.25">
      <c r="A48" s="97" t="s">
        <v>53</v>
      </c>
      <c r="B48" s="98">
        <v>7.4957088424446081E-2</v>
      </c>
      <c r="C48" s="98">
        <v>7.1833128518455719E-2</v>
      </c>
      <c r="D48" s="98">
        <v>9.2265196589460918E-2</v>
      </c>
      <c r="E48" s="98">
        <v>0.10839699918222898</v>
      </c>
      <c r="F48" s="98">
        <v>0.12562929112667384</v>
      </c>
      <c r="G48" s="98">
        <v>0.14508896621451908</v>
      </c>
      <c r="H48" s="98">
        <v>0.18644799694852104</v>
      </c>
      <c r="I48" s="98">
        <v>0.22839914087517821</v>
      </c>
      <c r="J48" s="98">
        <v>0.26415145313091087</v>
      </c>
      <c r="K48" s="98">
        <v>0.29611537489333839</v>
      </c>
      <c r="L48" s="98">
        <v>0.34185442662745941</v>
      </c>
      <c r="M48" s="98">
        <v>0.34209268379910701</v>
      </c>
      <c r="N48" s="98">
        <v>0.37746942084474772</v>
      </c>
      <c r="O48" s="98">
        <v>0.33695793649492045</v>
      </c>
      <c r="P48" s="98">
        <v>0.35372629918371606</v>
      </c>
      <c r="Q48" s="98">
        <v>0.33306438493829865</v>
      </c>
      <c r="R48" s="98">
        <v>0.34243545177520102</v>
      </c>
      <c r="S48" s="98">
        <v>0.36323253608817324</v>
      </c>
      <c r="T48" s="98">
        <v>0.38795188640166905</v>
      </c>
      <c r="U48" s="98">
        <v>0.42513203243735209</v>
      </c>
      <c r="V48" s="98">
        <v>0.4649515488525936</v>
      </c>
      <c r="W48" s="98">
        <v>0.45267019801423908</v>
      </c>
      <c r="X48" s="98">
        <v>0.47707229852092581</v>
      </c>
      <c r="Y48" s="98">
        <v>0.50038217219831815</v>
      </c>
      <c r="DA48" s="63" t="s">
        <v>1783</v>
      </c>
    </row>
    <row r="49" spans="1:105" ht="12" customHeight="1" x14ac:dyDescent="0.25">
      <c r="A49" s="121" t="s">
        <v>55</v>
      </c>
      <c r="B49" s="122">
        <v>92.721511404848854</v>
      </c>
      <c r="C49" s="122">
        <v>96.949256539693678</v>
      </c>
      <c r="D49" s="122">
        <v>101.29987524168455</v>
      </c>
      <c r="E49" s="122">
        <v>99.569964824031132</v>
      </c>
      <c r="F49" s="122">
        <v>100.95617033647179</v>
      </c>
      <c r="G49" s="122">
        <v>101.55747808504134</v>
      </c>
      <c r="H49" s="122">
        <v>98.537999325858891</v>
      </c>
      <c r="I49" s="122">
        <v>106.10536860459879</v>
      </c>
      <c r="J49" s="122">
        <v>117.12276740706181</v>
      </c>
      <c r="K49" s="122">
        <v>126.04940657196677</v>
      </c>
      <c r="L49" s="122">
        <v>125.0995730773918</v>
      </c>
      <c r="M49" s="122">
        <v>127.04216953893368</v>
      </c>
      <c r="N49" s="122">
        <v>124.2403366151707</v>
      </c>
      <c r="O49" s="122">
        <v>114.12951191232798</v>
      </c>
      <c r="P49" s="122">
        <v>108.65816805591453</v>
      </c>
      <c r="Q49" s="122">
        <v>116.79404896063657</v>
      </c>
      <c r="R49" s="122">
        <v>128.33972080073798</v>
      </c>
      <c r="S49" s="122">
        <v>140.39916062357224</v>
      </c>
      <c r="T49" s="122">
        <v>148.81304001019069</v>
      </c>
      <c r="U49" s="122">
        <v>154.51702581781896</v>
      </c>
      <c r="V49" s="122">
        <v>179.21623977904252</v>
      </c>
      <c r="W49" s="122">
        <v>168.0418480504382</v>
      </c>
      <c r="X49" s="122">
        <v>148.81372068204956</v>
      </c>
      <c r="Y49" s="122">
        <v>153.90628236370128</v>
      </c>
      <c r="DA49" s="130" t="s">
        <v>1784</v>
      </c>
    </row>
    <row r="50" spans="1:105" ht="12" customHeight="1" x14ac:dyDescent="0.25">
      <c r="A50" s="97" t="s">
        <v>138</v>
      </c>
      <c r="B50" s="98">
        <v>80.619949583777554</v>
      </c>
      <c r="C50" s="98">
        <v>84.739341638286675</v>
      </c>
      <c r="D50" s="98">
        <v>89.140402813062209</v>
      </c>
      <c r="E50" s="98">
        <v>87.821073894658724</v>
      </c>
      <c r="F50" s="98">
        <v>88.934217188091367</v>
      </c>
      <c r="G50" s="98">
        <v>90.047062624644923</v>
      </c>
      <c r="H50" s="98">
        <v>86.839066986235522</v>
      </c>
      <c r="I50" s="98">
        <v>93.9457472560225</v>
      </c>
      <c r="J50" s="98">
        <v>103.77915094614599</v>
      </c>
      <c r="K50" s="98">
        <v>112.51247507633718</v>
      </c>
      <c r="L50" s="98">
        <v>112.48940157528654</v>
      </c>
      <c r="M50" s="98">
        <v>117.35291238026174</v>
      </c>
      <c r="N50" s="98">
        <v>118.7663305390362</v>
      </c>
      <c r="O50" s="98">
        <v>111.41202491133636</v>
      </c>
      <c r="P50" s="98">
        <v>106.99678158057239</v>
      </c>
      <c r="Q50" s="98">
        <v>114.97000392951676</v>
      </c>
      <c r="R50" s="98">
        <v>126.0458545224988</v>
      </c>
      <c r="S50" s="98">
        <v>137.56839881590125</v>
      </c>
      <c r="T50" s="98">
        <v>145.29698323805292</v>
      </c>
      <c r="U50" s="98">
        <v>150.35297764820362</v>
      </c>
      <c r="V50" s="98">
        <v>173.84218164585445</v>
      </c>
      <c r="W50" s="98">
        <v>162.34492183847007</v>
      </c>
      <c r="X50" s="98">
        <v>144.60999727376475</v>
      </c>
      <c r="Y50" s="98">
        <v>148.6544903564488</v>
      </c>
      <c r="DA50" s="63" t="s">
        <v>1785</v>
      </c>
    </row>
    <row r="51" spans="1:105" ht="12" customHeight="1" x14ac:dyDescent="0.25">
      <c r="A51" s="97" t="s">
        <v>137</v>
      </c>
      <c r="B51" s="98">
        <v>7.2029958280053919E-3</v>
      </c>
      <c r="C51" s="98">
        <v>7.9106335281261871E-3</v>
      </c>
      <c r="D51" s="98">
        <v>1.2309364124625823E-2</v>
      </c>
      <c r="E51" s="98">
        <v>1.5968352863316614E-2</v>
      </c>
      <c r="F51" s="98">
        <v>2.0230707991022525E-2</v>
      </c>
      <c r="G51" s="98">
        <v>3.4545469245989335E-2</v>
      </c>
      <c r="H51" s="98">
        <v>4.1983378646321061E-2</v>
      </c>
      <c r="I51" s="98">
        <v>0.10235961355143734</v>
      </c>
      <c r="J51" s="98">
        <v>0.24042684595583977</v>
      </c>
      <c r="K51" s="98">
        <v>0.45448680083152238</v>
      </c>
      <c r="L51" s="98">
        <v>0.61671866973627054</v>
      </c>
      <c r="M51" s="98">
        <v>0.75748929663913789</v>
      </c>
      <c r="N51" s="98">
        <v>0.81927889573000767</v>
      </c>
      <c r="O51" s="98">
        <v>0.79916439567229314</v>
      </c>
      <c r="P51" s="98">
        <v>0.78696375779786065</v>
      </c>
      <c r="Q51" s="98">
        <v>0.93115103597655513</v>
      </c>
      <c r="R51" s="98">
        <v>1.0710796214808362</v>
      </c>
      <c r="S51" s="98">
        <v>1.1989677878445211</v>
      </c>
      <c r="T51" s="98">
        <v>1.2770513661410134</v>
      </c>
      <c r="U51" s="98">
        <v>1.3034314547133141</v>
      </c>
      <c r="V51" s="98">
        <v>1.563153950088811</v>
      </c>
      <c r="W51" s="98">
        <v>1.3804878782352763</v>
      </c>
      <c r="X51" s="98">
        <v>1.1478993198851617</v>
      </c>
      <c r="Y51" s="98">
        <v>1.1755698677324153</v>
      </c>
      <c r="DA51" s="63" t="s">
        <v>1786</v>
      </c>
    </row>
    <row r="52" spans="1:105" ht="12" customHeight="1" x14ac:dyDescent="0.25">
      <c r="A52" s="100" t="s">
        <v>211</v>
      </c>
      <c r="B52" s="101">
        <v>5.6166882630338715E-3</v>
      </c>
      <c r="C52" s="101">
        <v>6.175751379656173E-3</v>
      </c>
      <c r="D52" s="101">
        <v>9.5562413046128888E-3</v>
      </c>
      <c r="E52" s="101">
        <v>1.2394871709034947E-2</v>
      </c>
      <c r="F52" s="101">
        <v>1.5713105677925887E-2</v>
      </c>
      <c r="G52" s="101">
        <v>2.6767031893533855E-2</v>
      </c>
      <c r="H52" s="101">
        <v>3.2778485860690237E-2</v>
      </c>
      <c r="I52" s="101">
        <v>7.966559767812309E-2</v>
      </c>
      <c r="J52" s="101">
        <v>0.18566937478308776</v>
      </c>
      <c r="K52" s="101">
        <v>0.3506190531395309</v>
      </c>
      <c r="L52" s="101">
        <v>0.47681749641010046</v>
      </c>
      <c r="M52" s="101">
        <v>0.58817635972089111</v>
      </c>
      <c r="N52" s="101">
        <v>0.63428041944525959</v>
      </c>
      <c r="O52" s="101">
        <v>0.61791770060810058</v>
      </c>
      <c r="P52" s="101">
        <v>0.60793172233553705</v>
      </c>
      <c r="Q52" s="101">
        <v>0.71742044519754933</v>
      </c>
      <c r="R52" s="101">
        <v>0.82217975504783358</v>
      </c>
      <c r="S52" s="101">
        <v>0.92005328239122597</v>
      </c>
      <c r="T52" s="101">
        <v>0.97798403408165913</v>
      </c>
      <c r="U52" s="101">
        <v>0.99638389074554257</v>
      </c>
      <c r="V52" s="101">
        <v>1.2090711379815664</v>
      </c>
      <c r="W52" s="101">
        <v>1.0666007243772135</v>
      </c>
      <c r="X52" s="101">
        <v>0.87418032831800641</v>
      </c>
      <c r="Y52" s="101">
        <v>0.88186755883325629</v>
      </c>
      <c r="DA52" s="131" t="s">
        <v>1787</v>
      </c>
    </row>
    <row r="53" spans="1:105" ht="12" customHeight="1" x14ac:dyDescent="0.25">
      <c r="A53" s="103" t="s">
        <v>52</v>
      </c>
      <c r="B53" s="104">
        <v>1.5863075649715206E-3</v>
      </c>
      <c r="C53" s="104">
        <v>1.7348821484700135E-3</v>
      </c>
      <c r="D53" s="104">
        <v>2.7531228200129345E-3</v>
      </c>
      <c r="E53" s="104">
        <v>3.5734811542816672E-3</v>
      </c>
      <c r="F53" s="104">
        <v>4.5176023130966379E-3</v>
      </c>
      <c r="G53" s="104">
        <v>7.7784373524554832E-3</v>
      </c>
      <c r="H53" s="104">
        <v>9.2048927856308253E-3</v>
      </c>
      <c r="I53" s="104">
        <v>2.2694015873314249E-2</v>
      </c>
      <c r="J53" s="104">
        <v>5.4757471172752009E-2</v>
      </c>
      <c r="K53" s="104">
        <v>0.10386774769199149</v>
      </c>
      <c r="L53" s="104">
        <v>0.13990117332617011</v>
      </c>
      <c r="M53" s="104">
        <v>0.16931293691824678</v>
      </c>
      <c r="N53" s="104">
        <v>0.18499847628474811</v>
      </c>
      <c r="O53" s="104">
        <v>0.18124669506419261</v>
      </c>
      <c r="P53" s="104">
        <v>0.1790320354623236</v>
      </c>
      <c r="Q53" s="104">
        <v>0.21373059077900577</v>
      </c>
      <c r="R53" s="104">
        <v>0.24889986643300263</v>
      </c>
      <c r="S53" s="104">
        <v>0.2789145054532951</v>
      </c>
      <c r="T53" s="104">
        <v>0.29906733205935426</v>
      </c>
      <c r="U53" s="104">
        <v>0.3070475639677715</v>
      </c>
      <c r="V53" s="104">
        <v>0.35408281210724446</v>
      </c>
      <c r="W53" s="104">
        <v>0.31388715385806282</v>
      </c>
      <c r="X53" s="104">
        <v>0.2737189915671554</v>
      </c>
      <c r="Y53" s="104">
        <v>0.29370230889915899</v>
      </c>
      <c r="DA53" s="132" t="s">
        <v>1788</v>
      </c>
    </row>
    <row r="54" spans="1:105" ht="12" customHeight="1" x14ac:dyDescent="0.25">
      <c r="A54" s="106" t="s">
        <v>122</v>
      </c>
      <c r="B54" s="101">
        <v>11.985601465387168</v>
      </c>
      <c r="C54" s="101">
        <v>12.087718558119084</v>
      </c>
      <c r="D54" s="101">
        <v>11.978725737787324</v>
      </c>
      <c r="E54" s="101">
        <v>11.517629826437393</v>
      </c>
      <c r="F54" s="101">
        <v>11.72900393639541</v>
      </c>
      <c r="G54" s="101">
        <v>11.064732909793477</v>
      </c>
      <c r="H54" s="101">
        <v>11.108557045310985</v>
      </c>
      <c r="I54" s="101">
        <v>10.709530521066347</v>
      </c>
      <c r="J54" s="101">
        <v>9.9347086127154771</v>
      </c>
      <c r="K54" s="101">
        <v>8.232433849424126</v>
      </c>
      <c r="L54" s="101">
        <v>6.5393415234326824</v>
      </c>
      <c r="M54" s="101">
        <v>3.6395401599832158</v>
      </c>
      <c r="N54" s="101">
        <v>0.42254580360428778</v>
      </c>
      <c r="O54" s="101">
        <v>0.17159246381102528</v>
      </c>
      <c r="P54" s="101">
        <v>4.6930719684139831E-2</v>
      </c>
      <c r="Q54" s="101">
        <v>4.7337134874871033E-2</v>
      </c>
      <c r="R54" s="101">
        <v>8.2220676616139826E-2</v>
      </c>
      <c r="S54" s="101">
        <v>0.2187530935345372</v>
      </c>
      <c r="T54" s="101">
        <v>0.42937755700945268</v>
      </c>
      <c r="U54" s="101">
        <v>0.73473983320445668</v>
      </c>
      <c r="V54" s="101">
        <v>1.1336805146060982</v>
      </c>
      <c r="W54" s="101">
        <v>1.3168891979050259</v>
      </c>
      <c r="X54" s="101">
        <v>1.0799569241278213</v>
      </c>
      <c r="Y54" s="101">
        <v>1.4901901422972592</v>
      </c>
      <c r="DA54" s="131" t="s">
        <v>1789</v>
      </c>
    </row>
    <row r="55" spans="1:105" ht="12" customHeight="1" x14ac:dyDescent="0.25">
      <c r="A55" s="107" t="s">
        <v>121</v>
      </c>
      <c r="B55" s="104">
        <v>0.10875735985613109</v>
      </c>
      <c r="C55" s="104">
        <v>0.11428570975979586</v>
      </c>
      <c r="D55" s="104">
        <v>0.16843732671037751</v>
      </c>
      <c r="E55" s="104">
        <v>0.21529275007171575</v>
      </c>
      <c r="F55" s="104">
        <v>0.27271850399398861</v>
      </c>
      <c r="G55" s="104">
        <v>0.41113708135695581</v>
      </c>
      <c r="H55" s="104">
        <v>0.54839191566606549</v>
      </c>
      <c r="I55" s="104">
        <v>1.3477312139585071</v>
      </c>
      <c r="J55" s="104">
        <v>3.1684810022444996</v>
      </c>
      <c r="K55" s="104">
        <v>4.8500108453739426</v>
      </c>
      <c r="L55" s="104">
        <v>5.4541113089363034</v>
      </c>
      <c r="M55" s="104">
        <v>5.2922277020495843</v>
      </c>
      <c r="N55" s="104">
        <v>4.232181376800205</v>
      </c>
      <c r="O55" s="104">
        <v>1.7467301415083101</v>
      </c>
      <c r="P55" s="104">
        <v>0.82749199786013161</v>
      </c>
      <c r="Q55" s="104">
        <v>0.84555686026838595</v>
      </c>
      <c r="R55" s="104">
        <v>1.1405659801421963</v>
      </c>
      <c r="S55" s="104">
        <v>1.4130409262919668</v>
      </c>
      <c r="T55" s="104">
        <v>1.8096278489873159</v>
      </c>
      <c r="U55" s="104">
        <v>2.1258768816975699</v>
      </c>
      <c r="V55" s="104">
        <v>2.6772236684931645</v>
      </c>
      <c r="W55" s="104">
        <v>2.9995491358278321</v>
      </c>
      <c r="X55" s="104">
        <v>1.9758671642718084</v>
      </c>
      <c r="Y55" s="104">
        <v>2.5860319972228138</v>
      </c>
      <c r="DA55" s="132" t="s">
        <v>1790</v>
      </c>
    </row>
    <row r="56" spans="1:105" ht="12" customHeight="1" x14ac:dyDescent="0.25">
      <c r="A56" s="108" t="s">
        <v>53</v>
      </c>
      <c r="B56" s="98">
        <v>8.4805889418770222E-2</v>
      </c>
      <c r="C56" s="98">
        <v>8.9221636993580794E-2</v>
      </c>
      <c r="D56" s="98">
        <v>0.13076331010364678</v>
      </c>
      <c r="E56" s="98">
        <v>0.16711232769273454</v>
      </c>
      <c r="F56" s="98">
        <v>0.21181994468999726</v>
      </c>
      <c r="G56" s="98">
        <v>0.31855775626235522</v>
      </c>
      <c r="H56" s="98">
        <v>0.42817162980656809</v>
      </c>
      <c r="I56" s="98">
        <v>1.0489529218061648</v>
      </c>
      <c r="J56" s="98">
        <v>2.4469679360740084</v>
      </c>
      <c r="K56" s="98">
        <v>3.7412027996333084</v>
      </c>
      <c r="L56" s="98">
        <v>4.2172731714707998</v>
      </c>
      <c r="M56" s="98">
        <v>4.1095403527160368</v>
      </c>
      <c r="N56" s="98">
        <v>3.2759218019266787</v>
      </c>
      <c r="O56" s="98">
        <v>1.3506468770341755</v>
      </c>
      <c r="P56" s="98">
        <v>0.63947834671539794</v>
      </c>
      <c r="Q56" s="98">
        <v>0.65155873022633914</v>
      </c>
      <c r="R56" s="98">
        <v>0.87545146794654682</v>
      </c>
      <c r="S56" s="98">
        <v>1.0841506279087985</v>
      </c>
      <c r="T56" s="98">
        <v>1.3857949168289641</v>
      </c>
      <c r="U56" s="98">
        <v>1.625080210132188</v>
      </c>
      <c r="V56" s="98">
        <v>2.0700563371153189</v>
      </c>
      <c r="W56" s="98">
        <v>2.3173672780989931</v>
      </c>
      <c r="X56" s="98">
        <v>1.5052006351459855</v>
      </c>
      <c r="Y56" s="98">
        <v>1.9403704193577718</v>
      </c>
      <c r="DA56" s="63" t="s">
        <v>1791</v>
      </c>
    </row>
    <row r="57" spans="1:105" ht="12" customHeight="1" x14ac:dyDescent="0.25">
      <c r="A57" s="108" t="s">
        <v>52</v>
      </c>
      <c r="B57" s="98">
        <v>2.3951470437360872E-2</v>
      </c>
      <c r="C57" s="98">
        <v>2.5064072766215067E-2</v>
      </c>
      <c r="D57" s="98">
        <v>3.7674016606730726E-2</v>
      </c>
      <c r="E57" s="98">
        <v>4.8180422378981208E-2</v>
      </c>
      <c r="F57" s="98">
        <v>6.0898559303991344E-2</v>
      </c>
      <c r="G57" s="98">
        <v>9.2579325094600595E-2</v>
      </c>
      <c r="H57" s="98">
        <v>0.12022028585949734</v>
      </c>
      <c r="I57" s="98">
        <v>0.29877829215234236</v>
      </c>
      <c r="J57" s="98">
        <v>0.72151306617049094</v>
      </c>
      <c r="K57" s="98">
        <v>1.108808045740634</v>
      </c>
      <c r="L57" s="98">
        <v>1.2368381374655033</v>
      </c>
      <c r="M57" s="98">
        <v>1.1826873493335475</v>
      </c>
      <c r="N57" s="98">
        <v>0.9562595748735262</v>
      </c>
      <c r="O57" s="98">
        <v>0.39608326447413461</v>
      </c>
      <c r="P57" s="98">
        <v>0.1880136511447337</v>
      </c>
      <c r="Q57" s="98">
        <v>0.1939981300420468</v>
      </c>
      <c r="R57" s="98">
        <v>0.26511451219564952</v>
      </c>
      <c r="S57" s="98">
        <v>0.32889029838316836</v>
      </c>
      <c r="T57" s="98">
        <v>0.42383293215835172</v>
      </c>
      <c r="U57" s="98">
        <v>0.50079667156538177</v>
      </c>
      <c r="V57" s="98">
        <v>0.60716733137784551</v>
      </c>
      <c r="W57" s="98">
        <v>0.6821818577288391</v>
      </c>
      <c r="X57" s="98">
        <v>0.47066652912582291</v>
      </c>
      <c r="Y57" s="98">
        <v>0.6456615778650423</v>
      </c>
      <c r="DA57" s="63" t="s">
        <v>1792</v>
      </c>
    </row>
    <row r="58" spans="1:105" ht="12" customHeight="1" x14ac:dyDescent="0.25">
      <c r="A58" s="121" t="s">
        <v>54</v>
      </c>
      <c r="B58" s="122">
        <v>16.851359639206446</v>
      </c>
      <c r="C58" s="122">
        <v>17.528819876829097</v>
      </c>
      <c r="D58" s="122">
        <v>18.311397011625036</v>
      </c>
      <c r="E58" s="122">
        <v>18.980911453782745</v>
      </c>
      <c r="F58" s="122">
        <v>19.0020545635603</v>
      </c>
      <c r="G58" s="122">
        <v>19.279818660593893</v>
      </c>
      <c r="H58" s="122">
        <v>19.02020613188246</v>
      </c>
      <c r="I58" s="122">
        <v>20.270918165136795</v>
      </c>
      <c r="J58" s="122">
        <v>20.743270829004668</v>
      </c>
      <c r="K58" s="122">
        <v>21.712223520174852</v>
      </c>
      <c r="L58" s="122">
        <v>21.378249413919328</v>
      </c>
      <c r="M58" s="122">
        <v>20.741698405183229</v>
      </c>
      <c r="N58" s="122">
        <v>20.053235022193938</v>
      </c>
      <c r="O58" s="122">
        <v>18.384846209029419</v>
      </c>
      <c r="P58" s="122">
        <v>18.639650150553322</v>
      </c>
      <c r="Q58" s="122">
        <v>19.442265547640176</v>
      </c>
      <c r="R58" s="122">
        <v>20.437336249779477</v>
      </c>
      <c r="S58" s="122">
        <v>21.601314359603183</v>
      </c>
      <c r="T58" s="122">
        <v>22.876689865553836</v>
      </c>
      <c r="U58" s="122">
        <v>23.563050804203762</v>
      </c>
      <c r="V58" s="122">
        <v>25.984945703140092</v>
      </c>
      <c r="W58" s="122">
        <v>26.031647743868792</v>
      </c>
      <c r="X58" s="122">
        <v>23.504655345694111</v>
      </c>
      <c r="Y58" s="122">
        <v>23.77626210784733</v>
      </c>
      <c r="DA58" s="130" t="s">
        <v>1793</v>
      </c>
    </row>
    <row r="59" spans="1:105" ht="12" customHeight="1" x14ac:dyDescent="0.25">
      <c r="A59" s="97" t="s">
        <v>50</v>
      </c>
      <c r="B59" s="98">
        <v>0.24548706881179808</v>
      </c>
      <c r="C59" s="98">
        <v>0.25107073848041289</v>
      </c>
      <c r="D59" s="98">
        <v>0.25834566382106977</v>
      </c>
      <c r="E59" s="98">
        <v>0.26690226835116865</v>
      </c>
      <c r="F59" s="98">
        <v>0.26307493794307474</v>
      </c>
      <c r="G59" s="98">
        <v>0.27561832985881657</v>
      </c>
      <c r="H59" s="98">
        <v>0.27198627296838762</v>
      </c>
      <c r="I59" s="98">
        <v>0.28309585472656074</v>
      </c>
      <c r="J59" s="98">
        <v>0.28628977214558021</v>
      </c>
      <c r="K59" s="98">
        <v>0.28169549383767717</v>
      </c>
      <c r="L59" s="98">
        <v>0.29251895466179811</v>
      </c>
      <c r="M59" s="98">
        <v>0.28792974300146479</v>
      </c>
      <c r="N59" s="98">
        <v>0.2813179263345435</v>
      </c>
      <c r="O59" s="98">
        <v>0.27805074329507801</v>
      </c>
      <c r="P59" s="98">
        <v>0.2677797302672329</v>
      </c>
      <c r="Q59" s="98">
        <v>0.27340013551954728</v>
      </c>
      <c r="R59" s="98">
        <v>0.38207414856014493</v>
      </c>
      <c r="S59" s="98">
        <v>0.42506232818612122</v>
      </c>
      <c r="T59" s="98">
        <v>0.46585423484471211</v>
      </c>
      <c r="U59" s="98">
        <v>0.45543273269642343</v>
      </c>
      <c r="V59" s="98">
        <v>0.51304929315531922</v>
      </c>
      <c r="W59" s="98">
        <v>0.44094390650964865</v>
      </c>
      <c r="X59" s="98">
        <v>0.4241418605871457</v>
      </c>
      <c r="Y59" s="98">
        <v>0.49173677023330747</v>
      </c>
      <c r="DA59" s="63" t="s">
        <v>1794</v>
      </c>
    </row>
    <row r="60" spans="1:105" ht="12" customHeight="1" x14ac:dyDescent="0.25">
      <c r="A60" s="109" t="s">
        <v>120</v>
      </c>
      <c r="B60" s="33">
        <v>16.605872570394649</v>
      </c>
      <c r="C60" s="33">
        <v>17.277749138348685</v>
      </c>
      <c r="D60" s="33">
        <v>18.053051347803965</v>
      </c>
      <c r="E60" s="33">
        <v>18.714009185431578</v>
      </c>
      <c r="F60" s="33">
        <v>18.738979625617226</v>
      </c>
      <c r="G60" s="33">
        <v>19.004200330735078</v>
      </c>
      <c r="H60" s="33">
        <v>18.748219858914073</v>
      </c>
      <c r="I60" s="33">
        <v>19.987822310410234</v>
      </c>
      <c r="J60" s="33">
        <v>20.456981056859089</v>
      </c>
      <c r="K60" s="33">
        <v>21.430528026337175</v>
      </c>
      <c r="L60" s="33">
        <v>21.08573045925753</v>
      </c>
      <c r="M60" s="33">
        <v>20.453768662181766</v>
      </c>
      <c r="N60" s="33">
        <v>19.771917095859393</v>
      </c>
      <c r="O60" s="33">
        <v>18.10679546573434</v>
      </c>
      <c r="P60" s="33">
        <v>18.37187042028609</v>
      </c>
      <c r="Q60" s="33">
        <v>19.168865412120628</v>
      </c>
      <c r="R60" s="33">
        <v>20.055262101219331</v>
      </c>
      <c r="S60" s="33">
        <v>21.176252031417061</v>
      </c>
      <c r="T60" s="33">
        <v>22.410835630709123</v>
      </c>
      <c r="U60" s="33">
        <v>23.107618071507339</v>
      </c>
      <c r="V60" s="33">
        <v>25.471896409984772</v>
      </c>
      <c r="W60" s="33">
        <v>25.590703837359143</v>
      </c>
      <c r="X60" s="33">
        <v>23.080513485106966</v>
      </c>
      <c r="Y60" s="33">
        <v>23.284525337614024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226.67345457773359</v>
      </c>
      <c r="C62" s="117">
        <f t="shared" si="21"/>
        <v>250.74495586696804</v>
      </c>
      <c r="D62" s="117">
        <f t="shared" si="21"/>
        <v>250.82059519955308</v>
      </c>
      <c r="E62" s="117">
        <f t="shared" si="21"/>
        <v>287.45779381184082</v>
      </c>
      <c r="F62" s="117">
        <f t="shared" si="21"/>
        <v>324.42448682523451</v>
      </c>
      <c r="G62" s="117">
        <f t="shared" si="21"/>
        <v>330.65799333680718</v>
      </c>
      <c r="H62" s="117">
        <f t="shared" si="21"/>
        <v>348.12650524065572</v>
      </c>
      <c r="I62" s="117">
        <f t="shared" si="21"/>
        <v>330.53131413851452</v>
      </c>
      <c r="J62" s="117">
        <f t="shared" si="21"/>
        <v>377.0764449926744</v>
      </c>
      <c r="K62" s="117">
        <f t="shared" si="21"/>
        <v>355.75831877600609</v>
      </c>
      <c r="L62" s="117">
        <f t="shared" si="21"/>
        <v>411.42300115156553</v>
      </c>
      <c r="M62" s="117">
        <f t="shared" si="21"/>
        <v>336.53761724522764</v>
      </c>
      <c r="N62" s="117">
        <f t="shared" si="21"/>
        <v>363.74383414572947</v>
      </c>
      <c r="O62" s="117">
        <f t="shared" si="21"/>
        <v>375.41547362919835</v>
      </c>
      <c r="P62" s="117">
        <f t="shared" si="21"/>
        <v>336.61913325177341</v>
      </c>
      <c r="Q62" s="117">
        <f t="shared" si="21"/>
        <v>353.2006937309805</v>
      </c>
      <c r="R62" s="117">
        <f t="shared" ref="R62:V62" si="22">R63+R66+R68+R77</f>
        <v>365.05762545173695</v>
      </c>
      <c r="S62" s="117">
        <f t="shared" si="22"/>
        <v>370.95117300598343</v>
      </c>
      <c r="T62" s="117">
        <f t="shared" si="22"/>
        <v>414.63558330529963</v>
      </c>
      <c r="U62" s="117">
        <f t="shared" si="22"/>
        <v>417.25165955966014</v>
      </c>
      <c r="V62" s="117">
        <f t="shared" si="22"/>
        <v>426.16079362795102</v>
      </c>
      <c r="W62" s="117">
        <f t="shared" ref="W62:Y62" si="23">W63+W66+W68+W77</f>
        <v>441.33931462599577</v>
      </c>
      <c r="X62" s="117">
        <f t="shared" si="23"/>
        <v>409.51966806916499</v>
      </c>
      <c r="Y62" s="117">
        <f t="shared" si="23"/>
        <v>361.03992051574352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180.88802346596046</v>
      </c>
      <c r="C63" s="122">
        <f t="shared" si="24"/>
        <v>203.58341865570344</v>
      </c>
      <c r="D63" s="122">
        <f t="shared" si="24"/>
        <v>202.82910064990216</v>
      </c>
      <c r="E63" s="122">
        <f t="shared" si="24"/>
        <v>236.70493130256554</v>
      </c>
      <c r="F63" s="122">
        <f t="shared" si="24"/>
        <v>268.2103649701906</v>
      </c>
      <c r="G63" s="122">
        <f t="shared" si="24"/>
        <v>277.34282823762538</v>
      </c>
      <c r="H63" s="122">
        <f t="shared" si="24"/>
        <v>293.11753226543146</v>
      </c>
      <c r="I63" s="122">
        <f t="shared" si="24"/>
        <v>275.38300348141041</v>
      </c>
      <c r="J63" s="122">
        <f t="shared" si="24"/>
        <v>316.4517110392145</v>
      </c>
      <c r="K63" s="122">
        <f t="shared" si="24"/>
        <v>294.53974100327582</v>
      </c>
      <c r="L63" s="122">
        <f t="shared" si="24"/>
        <v>343.03417400885388</v>
      </c>
      <c r="M63" s="122">
        <f t="shared" si="24"/>
        <v>270.92445711372915</v>
      </c>
      <c r="N63" s="122">
        <f t="shared" si="24"/>
        <v>288.00208713608299</v>
      </c>
      <c r="O63" s="122">
        <f t="shared" si="24"/>
        <v>297.70507934282807</v>
      </c>
      <c r="P63" s="122">
        <f t="shared" si="24"/>
        <v>260.2155878451847</v>
      </c>
      <c r="Q63" s="122">
        <f t="shared" si="24"/>
        <v>276.72561400415458</v>
      </c>
      <c r="R63" s="122">
        <f t="shared" ref="R63:V63" si="25">SUM(R64:R65)</f>
        <v>286.02876133967254</v>
      </c>
      <c r="S63" s="122">
        <f t="shared" si="25"/>
        <v>286.40809457914622</v>
      </c>
      <c r="T63" s="122">
        <f t="shared" si="25"/>
        <v>324.20093478426691</v>
      </c>
      <c r="U63" s="122">
        <f t="shared" si="25"/>
        <v>324.34451606170052</v>
      </c>
      <c r="V63" s="122">
        <f t="shared" si="25"/>
        <v>332.07892737011514</v>
      </c>
      <c r="W63" s="122">
        <f t="shared" ref="W63:Y63" si="26">SUM(W64:W65)</f>
        <v>344.56371085820177</v>
      </c>
      <c r="X63" s="122">
        <f t="shared" si="26"/>
        <v>314.72254257639719</v>
      </c>
      <c r="Y63" s="122">
        <f t="shared" si="26"/>
        <v>274.10017634283298</v>
      </c>
      <c r="DA63" s="130" t="s">
        <v>1797</v>
      </c>
    </row>
    <row r="64" spans="1:105" ht="12" customHeight="1" x14ac:dyDescent="0.25">
      <c r="A64" s="97" t="s">
        <v>212</v>
      </c>
      <c r="B64" s="98">
        <v>176.5782971161089</v>
      </c>
      <c r="C64" s="98">
        <v>198.90110297852635</v>
      </c>
      <c r="D64" s="98">
        <v>198.26056486777136</v>
      </c>
      <c r="E64" s="98">
        <v>231.51299582029927</v>
      </c>
      <c r="F64" s="98">
        <v>262.43403845007322</v>
      </c>
      <c r="G64" s="98">
        <v>271.4746671777674</v>
      </c>
      <c r="H64" s="98">
        <v>287.0238532506545</v>
      </c>
      <c r="I64" s="98">
        <v>269.72420637161429</v>
      </c>
      <c r="J64" s="98">
        <v>309.94988172228926</v>
      </c>
      <c r="K64" s="98">
        <v>288.5207708460386</v>
      </c>
      <c r="L64" s="98">
        <v>336.09794711843824</v>
      </c>
      <c r="M64" s="98">
        <v>265.56852382986455</v>
      </c>
      <c r="N64" s="98">
        <v>282.34687316733874</v>
      </c>
      <c r="O64" s="98">
        <v>291.97758656245099</v>
      </c>
      <c r="P64" s="98">
        <v>255.30634587047865</v>
      </c>
      <c r="Q64" s="98">
        <v>271.4837887036856</v>
      </c>
      <c r="R64" s="98">
        <v>280.63961033373477</v>
      </c>
      <c r="S64" s="98">
        <v>281.04451965741305</v>
      </c>
      <c r="T64" s="98">
        <v>318.12298694732891</v>
      </c>
      <c r="U64" s="98">
        <v>318.29791932020868</v>
      </c>
      <c r="V64" s="98">
        <v>325.91075881694724</v>
      </c>
      <c r="W64" s="98">
        <v>338.15773267487219</v>
      </c>
      <c r="X64" s="98">
        <v>308.88216036380447</v>
      </c>
      <c r="Y64" s="98">
        <v>269.03161314092603</v>
      </c>
      <c r="DA64" s="63" t="s">
        <v>1798</v>
      </c>
    </row>
    <row r="65" spans="1:105" ht="12" customHeight="1" x14ac:dyDescent="0.25">
      <c r="A65" s="97" t="s">
        <v>53</v>
      </c>
      <c r="B65" s="98">
        <v>4.3097263498515623</v>
      </c>
      <c r="C65" s="98">
        <v>4.6823156771770842</v>
      </c>
      <c r="D65" s="98">
        <v>4.5685357821307919</v>
      </c>
      <c r="E65" s="98">
        <v>5.1919354822662758</v>
      </c>
      <c r="F65" s="98">
        <v>5.7763265201173821</v>
      </c>
      <c r="G65" s="98">
        <v>5.8681610598579832</v>
      </c>
      <c r="H65" s="98">
        <v>6.0936790147769768</v>
      </c>
      <c r="I65" s="98">
        <v>5.6587971097960983</v>
      </c>
      <c r="J65" s="98">
        <v>6.5018293169252379</v>
      </c>
      <c r="K65" s="98">
        <v>6.0189701572372236</v>
      </c>
      <c r="L65" s="98">
        <v>6.9362268904156634</v>
      </c>
      <c r="M65" s="98">
        <v>5.3559332838646068</v>
      </c>
      <c r="N65" s="98">
        <v>5.6552139687442233</v>
      </c>
      <c r="O65" s="98">
        <v>5.7274927803770685</v>
      </c>
      <c r="P65" s="98">
        <v>4.9092419747060676</v>
      </c>
      <c r="Q65" s="98">
        <v>5.2418253004689763</v>
      </c>
      <c r="R65" s="98">
        <v>5.3891510059377588</v>
      </c>
      <c r="S65" s="98">
        <v>5.3635749217331954</v>
      </c>
      <c r="T65" s="98">
        <v>6.0779478369380069</v>
      </c>
      <c r="U65" s="98">
        <v>6.0465967414918174</v>
      </c>
      <c r="V65" s="98">
        <v>6.1681685531678765</v>
      </c>
      <c r="W65" s="98">
        <v>6.4059781833295739</v>
      </c>
      <c r="X65" s="98">
        <v>5.8403822125927087</v>
      </c>
      <c r="Y65" s="98">
        <v>5.0685632019069624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3.1734169211471097E-2</v>
      </c>
      <c r="C66" s="122">
        <f t="shared" si="27"/>
        <v>3.0355289793282905E-2</v>
      </c>
      <c r="D66" s="122">
        <f t="shared" si="27"/>
        <v>3.9148436547277274E-2</v>
      </c>
      <c r="E66" s="122">
        <f t="shared" si="27"/>
        <v>4.5922284459682258E-2</v>
      </c>
      <c r="F66" s="122">
        <f t="shared" si="27"/>
        <v>5.7154681998596274E-2</v>
      </c>
      <c r="G66" s="122">
        <f t="shared" si="27"/>
        <v>6.9018528953422933E-2</v>
      </c>
      <c r="H66" s="122">
        <f t="shared" si="27"/>
        <v>9.1899958396684508E-2</v>
      </c>
      <c r="I66" s="122">
        <f t="shared" si="27"/>
        <v>0.10713788833183242</v>
      </c>
      <c r="J66" s="122">
        <f t="shared" si="27"/>
        <v>0.11970029350038494</v>
      </c>
      <c r="K66" s="122">
        <f t="shared" si="27"/>
        <v>0.12643186227694692</v>
      </c>
      <c r="L66" s="122">
        <f t="shared" si="27"/>
        <v>0.14382607214721096</v>
      </c>
      <c r="M66" s="122">
        <f t="shared" si="27"/>
        <v>0.14500490910249431</v>
      </c>
      <c r="N66" s="122">
        <f t="shared" si="27"/>
        <v>0.17794270775584276</v>
      </c>
      <c r="O66" s="122">
        <f t="shared" si="27"/>
        <v>0.18335881278134222</v>
      </c>
      <c r="P66" s="122">
        <f t="shared" si="27"/>
        <v>0.22330681999985683</v>
      </c>
      <c r="Q66" s="122">
        <f t="shared" si="27"/>
        <v>0.23532213711170097</v>
      </c>
      <c r="R66" s="122">
        <f t="shared" si="27"/>
        <v>0.24492904369891763</v>
      </c>
      <c r="S66" s="122">
        <f t="shared" si="27"/>
        <v>0.24143431968364998</v>
      </c>
      <c r="T66" s="122">
        <f t="shared" si="27"/>
        <v>0.23630856875245573</v>
      </c>
      <c r="U66" s="122">
        <f t="shared" si="27"/>
        <v>0.23668987596736127</v>
      </c>
      <c r="V66" s="122">
        <f t="shared" si="27"/>
        <v>0.22944718129531763</v>
      </c>
      <c r="W66" s="122">
        <f t="shared" si="27"/>
        <v>0.20294406947034785</v>
      </c>
      <c r="X66" s="122">
        <f t="shared" si="27"/>
        <v>0.20632370486376816</v>
      </c>
      <c r="Y66" s="122">
        <f t="shared" si="27"/>
        <v>0.21937057210133037</v>
      </c>
      <c r="DA66" s="130" t="s">
        <v>1800</v>
      </c>
    </row>
    <row r="67" spans="1:105" ht="12" customHeight="1" x14ac:dyDescent="0.25">
      <c r="A67" s="97" t="s">
        <v>53</v>
      </c>
      <c r="B67" s="98">
        <v>3.1734169211471097E-2</v>
      </c>
      <c r="C67" s="98">
        <v>3.0355289793282905E-2</v>
      </c>
      <c r="D67" s="98">
        <v>3.9148436547277274E-2</v>
      </c>
      <c r="E67" s="98">
        <v>4.5922284459682258E-2</v>
      </c>
      <c r="F67" s="98">
        <v>5.7154681998596274E-2</v>
      </c>
      <c r="G67" s="98">
        <v>6.9018528953422933E-2</v>
      </c>
      <c r="H67" s="98">
        <v>9.1899958396684508E-2</v>
      </c>
      <c r="I67" s="98">
        <v>0.10713788833183242</v>
      </c>
      <c r="J67" s="98">
        <v>0.11970029350038494</v>
      </c>
      <c r="K67" s="98">
        <v>0.12643186227694692</v>
      </c>
      <c r="L67" s="98">
        <v>0.14382607214721096</v>
      </c>
      <c r="M67" s="98">
        <v>0.14500490910249431</v>
      </c>
      <c r="N67" s="98">
        <v>0.17794270775584276</v>
      </c>
      <c r="O67" s="98">
        <v>0.18335881278134222</v>
      </c>
      <c r="P67" s="98">
        <v>0.22330681999985683</v>
      </c>
      <c r="Q67" s="98">
        <v>0.23532213711170097</v>
      </c>
      <c r="R67" s="98">
        <v>0.24492904369891763</v>
      </c>
      <c r="S67" s="98">
        <v>0.24143431968364998</v>
      </c>
      <c r="T67" s="98">
        <v>0.23630856875245573</v>
      </c>
      <c r="U67" s="98">
        <v>0.23668987596736127</v>
      </c>
      <c r="V67" s="98">
        <v>0.22944718129531763</v>
      </c>
      <c r="W67" s="98">
        <v>0.20294406947034785</v>
      </c>
      <c r="X67" s="98">
        <v>0.20632370486376816</v>
      </c>
      <c r="Y67" s="98">
        <v>0.21937057210133037</v>
      </c>
      <c r="DA67" s="63" t="s">
        <v>1801</v>
      </c>
    </row>
    <row r="68" spans="1:105" ht="12" customHeight="1" x14ac:dyDescent="0.25">
      <c r="A68" s="121" t="s">
        <v>55</v>
      </c>
      <c r="B68" s="122">
        <v>38.742530477553736</v>
      </c>
      <c r="C68" s="122">
        <v>39.893394339751886</v>
      </c>
      <c r="D68" s="122">
        <v>40.526096670619644</v>
      </c>
      <c r="E68" s="122">
        <v>42.543849238437161</v>
      </c>
      <c r="F68" s="122">
        <v>47.313385291279943</v>
      </c>
      <c r="G68" s="122">
        <v>44.678241963763256</v>
      </c>
      <c r="H68" s="122">
        <v>46.101700944970652</v>
      </c>
      <c r="I68" s="122">
        <v>46.165455801724576</v>
      </c>
      <c r="J68" s="122">
        <v>51.394781396589671</v>
      </c>
      <c r="K68" s="122">
        <v>52.202506052851469</v>
      </c>
      <c r="L68" s="122">
        <v>58.514491201047157</v>
      </c>
      <c r="M68" s="122">
        <v>55.588979466772074</v>
      </c>
      <c r="N68" s="122">
        <v>65.243941507655435</v>
      </c>
      <c r="O68" s="122">
        <v>67.00908246098075</v>
      </c>
      <c r="P68" s="122">
        <v>65.387801104762502</v>
      </c>
      <c r="Q68" s="122">
        <v>65.39683854787971</v>
      </c>
      <c r="R68" s="122">
        <v>67.860741845717143</v>
      </c>
      <c r="S68" s="122">
        <v>72.846514079883235</v>
      </c>
      <c r="T68" s="122">
        <v>78.242505502736691</v>
      </c>
      <c r="U68" s="122">
        <v>80.544942595792861</v>
      </c>
      <c r="V68" s="122">
        <v>81.423180490639837</v>
      </c>
      <c r="W68" s="122">
        <v>83.697330523627883</v>
      </c>
      <c r="X68" s="122">
        <v>82.292971038383584</v>
      </c>
      <c r="Y68" s="122">
        <v>75.166936456309358</v>
      </c>
      <c r="DA68" s="130" t="s">
        <v>1802</v>
      </c>
    </row>
    <row r="69" spans="1:105" ht="12" customHeight="1" x14ac:dyDescent="0.25">
      <c r="A69" s="97" t="s">
        <v>134</v>
      </c>
      <c r="B69" s="98">
        <v>37.774423360699309</v>
      </c>
      <c r="C69" s="98">
        <v>38.930253156236667</v>
      </c>
      <c r="D69" s="98">
        <v>39.543813976979251</v>
      </c>
      <c r="E69" s="98">
        <v>41.555025699645448</v>
      </c>
      <c r="F69" s="98">
        <v>46.245638850653137</v>
      </c>
      <c r="G69" s="98">
        <v>43.635560749987739</v>
      </c>
      <c r="H69" s="98">
        <v>45.017903225705012</v>
      </c>
      <c r="I69" s="98">
        <v>45.03818598940844</v>
      </c>
      <c r="J69" s="98">
        <v>50.255970563154023</v>
      </c>
      <c r="K69" s="98">
        <v>51.866945583802547</v>
      </c>
      <c r="L69" s="98">
        <v>57.137390027328991</v>
      </c>
      <c r="M69" s="98">
        <v>53.996022145306988</v>
      </c>
      <c r="N69" s="98">
        <v>63.355369467690394</v>
      </c>
      <c r="O69" s="98">
        <v>65.02490191181387</v>
      </c>
      <c r="P69" s="98">
        <v>63.377988046863749</v>
      </c>
      <c r="Q69" s="98">
        <v>63.260623881566296</v>
      </c>
      <c r="R69" s="98">
        <v>65.446134415395036</v>
      </c>
      <c r="S69" s="98">
        <v>69.884991198790132</v>
      </c>
      <c r="T69" s="98">
        <v>74.966984950387385</v>
      </c>
      <c r="U69" s="98">
        <v>77.191398797969825</v>
      </c>
      <c r="V69" s="98">
        <v>78.322871816351423</v>
      </c>
      <c r="W69" s="98">
        <v>80.728154216908109</v>
      </c>
      <c r="X69" s="98">
        <v>79.760029378325981</v>
      </c>
      <c r="Y69" s="98">
        <v>73.069830159557995</v>
      </c>
      <c r="DA69" s="63" t="s">
        <v>1803</v>
      </c>
    </row>
    <row r="70" spans="1:105" ht="12" customHeight="1" x14ac:dyDescent="0.25">
      <c r="A70" s="97" t="s">
        <v>133</v>
      </c>
      <c r="B70" s="98">
        <v>3.3077428511995893E-3</v>
      </c>
      <c r="C70" s="98">
        <v>3.6341790369117952E-3</v>
      </c>
      <c r="D70" s="98">
        <v>5.0375207076325586E-3</v>
      </c>
      <c r="E70" s="98">
        <v>7.5580031961091062E-3</v>
      </c>
      <c r="F70" s="98">
        <v>1.0803313467981707E-2</v>
      </c>
      <c r="G70" s="98">
        <v>1.6457588063246834E-2</v>
      </c>
      <c r="H70" s="98">
        <v>2.23983562196707E-2</v>
      </c>
      <c r="I70" s="98">
        <v>4.7955765319328256E-2</v>
      </c>
      <c r="J70" s="98">
        <v>0.11711596414991164</v>
      </c>
      <c r="K70" s="98">
        <v>0.20671401349316273</v>
      </c>
      <c r="L70" s="98">
        <v>0.33245019602073833</v>
      </c>
      <c r="M70" s="98">
        <v>0.32172356353475412</v>
      </c>
      <c r="N70" s="98">
        <v>0.43960536554342927</v>
      </c>
      <c r="O70" s="98">
        <v>0.48752735527033431</v>
      </c>
      <c r="P70" s="98">
        <v>0.48454501134220423</v>
      </c>
      <c r="Q70" s="98">
        <v>0.50896042109701223</v>
      </c>
      <c r="R70" s="98">
        <v>0.54340114815679352</v>
      </c>
      <c r="S70" s="98">
        <v>0.59936503561099364</v>
      </c>
      <c r="T70" s="98">
        <v>0.66751163177461903</v>
      </c>
      <c r="U70" s="98">
        <v>0.69120741911278294</v>
      </c>
      <c r="V70" s="98">
        <v>0.65438989958737992</v>
      </c>
      <c r="W70" s="98">
        <v>0.6803135689102433</v>
      </c>
      <c r="X70" s="98">
        <v>0.68816128403527799</v>
      </c>
      <c r="Y70" s="98">
        <v>0.57258416031654857</v>
      </c>
      <c r="DA70" s="63" t="s">
        <v>1804</v>
      </c>
    </row>
    <row r="71" spans="1:105" ht="12" customHeight="1" x14ac:dyDescent="0.25">
      <c r="A71" s="100" t="s">
        <v>212</v>
      </c>
      <c r="B71" s="101">
        <v>2.5792809845565845E-3</v>
      </c>
      <c r="C71" s="101">
        <v>2.8371667860952023E-3</v>
      </c>
      <c r="D71" s="101">
        <v>3.910763401682768E-3</v>
      </c>
      <c r="E71" s="101">
        <v>5.866640640907258E-3</v>
      </c>
      <c r="F71" s="101">
        <v>8.3909896306072537E-3</v>
      </c>
      <c r="G71" s="101">
        <v>1.2751725581106172E-2</v>
      </c>
      <c r="H71" s="101">
        <v>1.7487947652778342E-2</v>
      </c>
      <c r="I71" s="101">
        <v>3.7321906708869458E-2</v>
      </c>
      <c r="J71" s="101">
        <v>9.0444091657178621E-2</v>
      </c>
      <c r="K71" s="101">
        <v>0.15946486875450092</v>
      </c>
      <c r="L71" s="101">
        <v>0.25709100884623626</v>
      </c>
      <c r="M71" s="101">
        <v>0.24974069275727248</v>
      </c>
      <c r="N71" s="101">
        <v>0.34034840909058001</v>
      </c>
      <c r="O71" s="101">
        <v>0.37701429360923588</v>
      </c>
      <c r="P71" s="101">
        <v>0.37435683529065983</v>
      </c>
      <c r="Q71" s="101">
        <v>0.39212775117337384</v>
      </c>
      <c r="R71" s="101">
        <v>0.41709027844211566</v>
      </c>
      <c r="S71" s="101">
        <v>0.45991073085275819</v>
      </c>
      <c r="T71" s="101">
        <v>0.51121057899994615</v>
      </c>
      <c r="U71" s="101">
        <v>0.5284283657269867</v>
      </c>
      <c r="V71" s="101">
        <v>0.50607155964904815</v>
      </c>
      <c r="W71" s="101">
        <v>0.52561715191296488</v>
      </c>
      <c r="X71" s="101">
        <v>0.52415501622441363</v>
      </c>
      <c r="Y71" s="101">
        <v>0.42953524330408122</v>
      </c>
      <c r="DA71" s="131" t="s">
        <v>1805</v>
      </c>
    </row>
    <row r="72" spans="1:105" ht="12" customHeight="1" x14ac:dyDescent="0.25">
      <c r="A72" s="103" t="s">
        <v>52</v>
      </c>
      <c r="B72" s="104">
        <v>7.2846186664300499E-4</v>
      </c>
      <c r="C72" s="104">
        <v>7.970122508165928E-4</v>
      </c>
      <c r="D72" s="104">
        <v>1.1267573059497906E-3</v>
      </c>
      <c r="E72" s="104">
        <v>1.6913625552018479E-3</v>
      </c>
      <c r="F72" s="104">
        <v>2.4123238373744528E-3</v>
      </c>
      <c r="G72" s="104">
        <v>3.7058624821406623E-3</v>
      </c>
      <c r="H72" s="104">
        <v>4.9104085668923592E-3</v>
      </c>
      <c r="I72" s="104">
        <v>1.0633858610458799E-2</v>
      </c>
      <c r="J72" s="104">
        <v>2.667187249273302E-2</v>
      </c>
      <c r="K72" s="104">
        <v>4.7249144738661812E-2</v>
      </c>
      <c r="L72" s="104">
        <v>7.5359187174502087E-2</v>
      </c>
      <c r="M72" s="104">
        <v>7.1982870777481639E-2</v>
      </c>
      <c r="N72" s="104">
        <v>9.9256956452849265E-2</v>
      </c>
      <c r="O72" s="104">
        <v>0.11051306166109841</v>
      </c>
      <c r="P72" s="104">
        <v>0.11018817605154439</v>
      </c>
      <c r="Q72" s="104">
        <v>0.11683266992363842</v>
      </c>
      <c r="R72" s="104">
        <v>0.12631086971467786</v>
      </c>
      <c r="S72" s="104">
        <v>0.13945430475823539</v>
      </c>
      <c r="T72" s="104">
        <v>0.15630105277467288</v>
      </c>
      <c r="U72" s="104">
        <v>0.16277905338579626</v>
      </c>
      <c r="V72" s="104">
        <v>0.14831833993833177</v>
      </c>
      <c r="W72" s="104">
        <v>0.15469641699727849</v>
      </c>
      <c r="X72" s="104">
        <v>0.16400626781086433</v>
      </c>
      <c r="Y72" s="104">
        <v>0.14304891701246736</v>
      </c>
      <c r="DA72" s="132" t="s">
        <v>1806</v>
      </c>
    </row>
    <row r="73" spans="1:105" ht="12" customHeight="1" x14ac:dyDescent="0.25">
      <c r="A73" s="106" t="s">
        <v>122</v>
      </c>
      <c r="B73" s="101">
        <v>0.95618660171648184</v>
      </c>
      <c r="C73" s="101">
        <v>0.95060157736962958</v>
      </c>
      <c r="D73" s="101">
        <v>0.9633295666124928</v>
      </c>
      <c r="E73" s="101">
        <v>0.96212430576863939</v>
      </c>
      <c r="F73" s="101">
        <v>1.0310261884060343</v>
      </c>
      <c r="G73" s="101">
        <v>0.98827577174762593</v>
      </c>
      <c r="H73" s="101">
        <v>1.0107937486649206</v>
      </c>
      <c r="I73" s="101">
        <v>0.96950047652934235</v>
      </c>
      <c r="J73" s="101">
        <v>0.90145953411619806</v>
      </c>
      <c r="K73" s="101">
        <v>6.7543601031439374E-2</v>
      </c>
      <c r="L73" s="101">
        <v>8.7473648258372352E-2</v>
      </c>
      <c r="M73" s="101">
        <v>0.19363149983959596</v>
      </c>
      <c r="N73" s="101">
        <v>0.30964076927473677</v>
      </c>
      <c r="O73" s="101">
        <v>0.33068289423370989</v>
      </c>
      <c r="P73" s="101">
        <v>0.33556766996911602</v>
      </c>
      <c r="Q73" s="101">
        <v>0.29946884034675092</v>
      </c>
      <c r="R73" s="101">
        <v>0.31711698547573014</v>
      </c>
      <c r="S73" s="101">
        <v>0.44071570374583635</v>
      </c>
      <c r="T73" s="101">
        <v>0.5551752936182176</v>
      </c>
      <c r="U73" s="101">
        <v>0.5925643260274811</v>
      </c>
      <c r="V73" s="101">
        <v>0.51599306943527146</v>
      </c>
      <c r="W73" s="101">
        <v>0.5099065861876636</v>
      </c>
      <c r="X73" s="101">
        <v>0.43789274942650736</v>
      </c>
      <c r="Y73" s="101">
        <v>0.42277194566056819</v>
      </c>
      <c r="DA73" s="131" t="s">
        <v>1807</v>
      </c>
    </row>
    <row r="74" spans="1:105" ht="12" customHeight="1" x14ac:dyDescent="0.25">
      <c r="A74" s="107" t="s">
        <v>121</v>
      </c>
      <c r="B74" s="104">
        <v>8.6127722867433004E-3</v>
      </c>
      <c r="C74" s="104">
        <v>8.9054271086720406E-3</v>
      </c>
      <c r="D74" s="104">
        <v>1.3915606320270122E-2</v>
      </c>
      <c r="E74" s="104">
        <v>1.9141229826966977E-2</v>
      </c>
      <c r="F74" s="104">
        <v>2.5916938752794147E-2</v>
      </c>
      <c r="G74" s="104">
        <v>3.7947853964646269E-2</v>
      </c>
      <c r="H74" s="104">
        <v>5.0605614381051101E-2</v>
      </c>
      <c r="I74" s="104">
        <v>0.10981357046746577</v>
      </c>
      <c r="J74" s="104">
        <v>0.12023533516953812</v>
      </c>
      <c r="K74" s="104">
        <v>6.1302854524317933E-2</v>
      </c>
      <c r="L74" s="104">
        <v>0.95717732943905776</v>
      </c>
      <c r="M74" s="104">
        <v>1.0776022580907343</v>
      </c>
      <c r="N74" s="104">
        <v>1.1393259051468754</v>
      </c>
      <c r="O74" s="104">
        <v>1.1659702996628405</v>
      </c>
      <c r="P74" s="104">
        <v>1.1897003765874201</v>
      </c>
      <c r="Q74" s="104">
        <v>1.3277854048696409</v>
      </c>
      <c r="R74" s="104">
        <v>1.5540892966895772</v>
      </c>
      <c r="S74" s="104">
        <v>1.9214421417362813</v>
      </c>
      <c r="T74" s="104">
        <v>2.0528336269564713</v>
      </c>
      <c r="U74" s="104">
        <v>2.0697720526827714</v>
      </c>
      <c r="V74" s="104">
        <v>1.9299257052657617</v>
      </c>
      <c r="W74" s="104">
        <v>1.7789561516218739</v>
      </c>
      <c r="X74" s="104">
        <v>1.4068876265958143</v>
      </c>
      <c r="Y74" s="104">
        <v>1.1017501907742422</v>
      </c>
      <c r="DA74" s="132" t="s">
        <v>1808</v>
      </c>
    </row>
    <row r="75" spans="1:105" ht="12" customHeight="1" x14ac:dyDescent="0.25">
      <c r="A75" s="108" t="s">
        <v>53</v>
      </c>
      <c r="B75" s="98">
        <v>6.7159943483808705E-3</v>
      </c>
      <c r="C75" s="98">
        <v>6.9523721420002476E-3</v>
      </c>
      <c r="D75" s="98">
        <v>1.0803132417712727E-2</v>
      </c>
      <c r="E75" s="98">
        <v>1.4857608861517751E-2</v>
      </c>
      <c r="F75" s="98">
        <v>2.0129637163424415E-2</v>
      </c>
      <c r="G75" s="98">
        <v>2.9402804471080374E-2</v>
      </c>
      <c r="H75" s="98">
        <v>3.9511684559718541E-2</v>
      </c>
      <c r="I75" s="98">
        <v>8.5469019640411592E-2</v>
      </c>
      <c r="J75" s="98">
        <v>9.2855854188349685E-2</v>
      </c>
      <c r="K75" s="98">
        <v>4.7287814044920717E-2</v>
      </c>
      <c r="L75" s="98">
        <v>0.74011659152784426</v>
      </c>
      <c r="M75" s="98">
        <v>0.83678371625747228</v>
      </c>
      <c r="N75" s="98">
        <v>0.88189570339076095</v>
      </c>
      <c r="O75" s="98">
        <v>0.90157838725697914</v>
      </c>
      <c r="P75" s="98">
        <v>0.91938971237689637</v>
      </c>
      <c r="Q75" s="98">
        <v>1.0231484280493335</v>
      </c>
      <c r="R75" s="98">
        <v>1.1928549332475158</v>
      </c>
      <c r="S75" s="98">
        <v>1.47421965329785</v>
      </c>
      <c r="T75" s="98">
        <v>1.5720394703937737</v>
      </c>
      <c r="U75" s="98">
        <v>1.582192097415146</v>
      </c>
      <c r="V75" s="98">
        <v>1.4922380163311861</v>
      </c>
      <c r="W75" s="98">
        <v>1.3743714765998301</v>
      </c>
      <c r="X75" s="98">
        <v>1.0717563343442125</v>
      </c>
      <c r="Y75" s="98">
        <v>0.82667325152818938</v>
      </c>
      <c r="DA75" s="63" t="s">
        <v>1809</v>
      </c>
    </row>
    <row r="76" spans="1:105" ht="12" customHeight="1" x14ac:dyDescent="0.25">
      <c r="A76" s="108" t="s">
        <v>52</v>
      </c>
      <c r="B76" s="98">
        <v>1.8967779383624295E-3</v>
      </c>
      <c r="C76" s="98">
        <v>1.9530549666717924E-3</v>
      </c>
      <c r="D76" s="98">
        <v>3.112473902557394E-3</v>
      </c>
      <c r="E76" s="98">
        <v>4.2836209654492268E-3</v>
      </c>
      <c r="F76" s="98">
        <v>5.7873015893697317E-3</v>
      </c>
      <c r="G76" s="98">
        <v>8.5450494935658938E-3</v>
      </c>
      <c r="H76" s="98">
        <v>1.1093929821332558E-2</v>
      </c>
      <c r="I76" s="98">
        <v>2.4344550827054185E-2</v>
      </c>
      <c r="J76" s="98">
        <v>2.737948098118843E-2</v>
      </c>
      <c r="K76" s="98">
        <v>1.4015040479397218E-2</v>
      </c>
      <c r="L76" s="98">
        <v>0.21706073791121355</v>
      </c>
      <c r="M76" s="98">
        <v>0.24081854183326207</v>
      </c>
      <c r="N76" s="98">
        <v>0.25743020175611436</v>
      </c>
      <c r="O76" s="98">
        <v>0.2643919124058613</v>
      </c>
      <c r="P76" s="98">
        <v>0.27031066421052374</v>
      </c>
      <c r="Q76" s="98">
        <v>0.30463697682030755</v>
      </c>
      <c r="R76" s="98">
        <v>0.36123436344206145</v>
      </c>
      <c r="S76" s="98">
        <v>0.44722248843843138</v>
      </c>
      <c r="T76" s="98">
        <v>0.48079415656269764</v>
      </c>
      <c r="U76" s="98">
        <v>0.48757995526762565</v>
      </c>
      <c r="V76" s="98">
        <v>0.4376876889345756</v>
      </c>
      <c r="W76" s="98">
        <v>0.40458467502204387</v>
      </c>
      <c r="X76" s="98">
        <v>0.33513129225160188</v>
      </c>
      <c r="Y76" s="98">
        <v>0.27507693924605292</v>
      </c>
      <c r="DA76" s="63" t="s">
        <v>1810</v>
      </c>
    </row>
    <row r="77" spans="1:105" ht="12" customHeight="1" x14ac:dyDescent="0.25">
      <c r="A77" s="121" t="s">
        <v>54</v>
      </c>
      <c r="B77" s="122">
        <v>7.0111664650079453</v>
      </c>
      <c r="C77" s="122">
        <v>7.2377875817194175</v>
      </c>
      <c r="D77" s="122">
        <v>7.4262494424840249</v>
      </c>
      <c r="E77" s="122">
        <v>8.1630909863783696</v>
      </c>
      <c r="F77" s="122">
        <v>8.8435818817653935</v>
      </c>
      <c r="G77" s="122">
        <v>8.5679046064650848</v>
      </c>
      <c r="H77" s="122">
        <v>8.8153720718568831</v>
      </c>
      <c r="I77" s="122">
        <v>8.8757169670477047</v>
      </c>
      <c r="J77" s="122">
        <v>9.1102522633698264</v>
      </c>
      <c r="K77" s="122">
        <v>8.8896398576019031</v>
      </c>
      <c r="L77" s="122">
        <v>9.7305098695172667</v>
      </c>
      <c r="M77" s="122">
        <v>9.879175755623919</v>
      </c>
      <c r="N77" s="122">
        <v>10.319862794235158</v>
      </c>
      <c r="O77" s="122">
        <v>10.517953012608118</v>
      </c>
      <c r="P77" s="122">
        <v>10.792437481826358</v>
      </c>
      <c r="Q77" s="122">
        <v>10.842919041834454</v>
      </c>
      <c r="R77" s="122">
        <v>10.923193222648363</v>
      </c>
      <c r="S77" s="122">
        <v>11.455130027270309</v>
      </c>
      <c r="T77" s="122">
        <v>11.955834449543531</v>
      </c>
      <c r="U77" s="122">
        <v>12.125511026199382</v>
      </c>
      <c r="V77" s="122">
        <v>12.429238585900762</v>
      </c>
      <c r="W77" s="122">
        <v>12.875329174695764</v>
      </c>
      <c r="X77" s="122">
        <v>12.297830749520394</v>
      </c>
      <c r="Y77" s="122">
        <v>11.553437144499835</v>
      </c>
      <c r="DA77" s="130" t="s">
        <v>1811</v>
      </c>
    </row>
    <row r="78" spans="1:105" ht="12" customHeight="1" x14ac:dyDescent="0.25">
      <c r="A78" s="97" t="s">
        <v>189</v>
      </c>
      <c r="B78" s="98">
        <v>5.0130818407920952</v>
      </c>
      <c r="C78" s="98">
        <v>5.2413082092593033</v>
      </c>
      <c r="D78" s="98">
        <v>5.347769534853426</v>
      </c>
      <c r="E78" s="98">
        <v>5.974137347697889</v>
      </c>
      <c r="F78" s="98">
        <v>6.5600965215027172</v>
      </c>
      <c r="G78" s="98">
        <v>6.3018146927052285</v>
      </c>
      <c r="H78" s="98">
        <v>6.5532984441218112</v>
      </c>
      <c r="I78" s="98">
        <v>6.5659585157979325</v>
      </c>
      <c r="J78" s="98">
        <v>6.8374530212715916</v>
      </c>
      <c r="K78" s="98">
        <v>6.8059283380952227</v>
      </c>
      <c r="L78" s="98">
        <v>7.471396119047137</v>
      </c>
      <c r="M78" s="98">
        <v>7.5511523086144239</v>
      </c>
      <c r="N78" s="98">
        <v>7.5255111994900368</v>
      </c>
      <c r="O78" s="98">
        <v>7.6161019552156475</v>
      </c>
      <c r="P78" s="98">
        <v>7.6537282236534283</v>
      </c>
      <c r="Q78" s="98">
        <v>7.7197548345112157</v>
      </c>
      <c r="R78" s="98">
        <v>7.8504197913984317</v>
      </c>
      <c r="S78" s="98">
        <v>8.3194125369481</v>
      </c>
      <c r="T78" s="98">
        <v>8.6704953457254472</v>
      </c>
      <c r="U78" s="98">
        <v>8.7610463206791866</v>
      </c>
      <c r="V78" s="98">
        <v>8.8102829143004833</v>
      </c>
      <c r="W78" s="98">
        <v>8.9623939417160443</v>
      </c>
      <c r="X78" s="98">
        <v>8.8416507211549149</v>
      </c>
      <c r="Y78" s="98">
        <v>7.9610476695519976</v>
      </c>
      <c r="DA78" s="63" t="s">
        <v>1812</v>
      </c>
    </row>
    <row r="79" spans="1:105" ht="12" customHeight="1" x14ac:dyDescent="0.25">
      <c r="A79" s="109" t="s">
        <v>120</v>
      </c>
      <c r="B79" s="33">
        <v>1.9980846242158499</v>
      </c>
      <c r="C79" s="33">
        <v>1.9964793724601144</v>
      </c>
      <c r="D79" s="33">
        <v>2.0784799076305989</v>
      </c>
      <c r="E79" s="33">
        <v>2.1889536386804807</v>
      </c>
      <c r="F79" s="33">
        <v>2.2834853602626759</v>
      </c>
      <c r="G79" s="33">
        <v>2.2660899137598567</v>
      </c>
      <c r="H79" s="33">
        <v>2.2620736277350719</v>
      </c>
      <c r="I79" s="33">
        <v>2.3097584512497717</v>
      </c>
      <c r="J79" s="33">
        <v>2.2727992420982353</v>
      </c>
      <c r="K79" s="33">
        <v>2.0837115195066795</v>
      </c>
      <c r="L79" s="33">
        <v>2.2591137504701302</v>
      </c>
      <c r="M79" s="33">
        <v>2.3280234470094956</v>
      </c>
      <c r="N79" s="33">
        <v>2.7943515947451214</v>
      </c>
      <c r="O79" s="33">
        <v>2.901851057392471</v>
      </c>
      <c r="P79" s="33">
        <v>3.1387092581729297</v>
      </c>
      <c r="Q79" s="33">
        <v>3.1231642073232391</v>
      </c>
      <c r="R79" s="33">
        <v>3.0727734312499311</v>
      </c>
      <c r="S79" s="33">
        <v>3.1357174903222091</v>
      </c>
      <c r="T79" s="33">
        <v>3.2853391038180826</v>
      </c>
      <c r="U79" s="33">
        <v>3.3644647055201951</v>
      </c>
      <c r="V79" s="33">
        <v>3.6189556716002782</v>
      </c>
      <c r="W79" s="33">
        <v>3.91293523297972</v>
      </c>
      <c r="X79" s="33">
        <v>3.4561800283654791</v>
      </c>
      <c r="Y79" s="33">
        <v>3.5923894749478369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8.3307638353071063</v>
      </c>
      <c r="C81" s="117">
        <f t="shared" si="28"/>
        <v>8.0481868809616568</v>
      </c>
      <c r="D81" s="117">
        <f t="shared" si="28"/>
        <v>8.0714442915996329</v>
      </c>
      <c r="E81" s="117">
        <f t="shared" si="28"/>
        <v>7.704538083408055</v>
      </c>
      <c r="F81" s="117">
        <f t="shared" si="28"/>
        <v>7.7296754215274968</v>
      </c>
      <c r="G81" s="117">
        <f t="shared" si="28"/>
        <v>8.5415655109205861</v>
      </c>
      <c r="H81" s="117">
        <f t="shared" si="28"/>
        <v>9.4356874210400132</v>
      </c>
      <c r="I81" s="117">
        <f t="shared" si="28"/>
        <v>13.653491541238671</v>
      </c>
      <c r="J81" s="117">
        <f t="shared" si="28"/>
        <v>12.595663597569004</v>
      </c>
      <c r="K81" s="117">
        <f t="shared" si="28"/>
        <v>16.926728664733101</v>
      </c>
      <c r="L81" s="117">
        <f t="shared" si="28"/>
        <v>17.464115633898555</v>
      </c>
      <c r="M81" s="117">
        <f t="shared" si="28"/>
        <v>15.242416095276912</v>
      </c>
      <c r="N81" s="117">
        <f t="shared" si="28"/>
        <v>19.356258904412446</v>
      </c>
      <c r="O81" s="117">
        <f t="shared" si="28"/>
        <v>20.370988886202227</v>
      </c>
      <c r="P81" s="117">
        <f t="shared" si="28"/>
        <v>19.327315668816521</v>
      </c>
      <c r="Q81" s="117">
        <f t="shared" si="28"/>
        <v>24.747503784844046</v>
      </c>
      <c r="R81" s="117">
        <f t="shared" ref="R81:V81" si="29">R82+R85+R87+R100</f>
        <v>25.395613300264117</v>
      </c>
      <c r="S81" s="117">
        <f t="shared" si="29"/>
        <v>21.249887795162458</v>
      </c>
      <c r="T81" s="117">
        <f t="shared" si="29"/>
        <v>22.210673717103848</v>
      </c>
      <c r="U81" s="117">
        <f t="shared" si="29"/>
        <v>19.141668372271873</v>
      </c>
      <c r="V81" s="117">
        <f t="shared" si="29"/>
        <v>19.516365512573522</v>
      </c>
      <c r="W81" s="117">
        <f t="shared" ref="W81:Y81" si="30">W82+W85+W87+W100</f>
        <v>20.092195869879028</v>
      </c>
      <c r="X81" s="117">
        <f t="shared" si="30"/>
        <v>18.133307865722713</v>
      </c>
      <c r="Y81" s="117">
        <f t="shared" si="30"/>
        <v>19.684575230212694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6.6573393524595961</v>
      </c>
      <c r="C82" s="122">
        <f t="shared" si="31"/>
        <v>6.5203173101794256</v>
      </c>
      <c r="D82" s="122">
        <f t="shared" si="31"/>
        <v>6.5441185121059515</v>
      </c>
      <c r="E82" s="122">
        <f t="shared" si="31"/>
        <v>6.3388712936658473</v>
      </c>
      <c r="F82" s="122">
        <f t="shared" si="31"/>
        <v>6.3721591528738104</v>
      </c>
      <c r="G82" s="122">
        <f t="shared" si="31"/>
        <v>7.139575898208137</v>
      </c>
      <c r="H82" s="122">
        <f t="shared" si="31"/>
        <v>7.8957001270206071</v>
      </c>
      <c r="I82" s="122">
        <f t="shared" si="31"/>
        <v>11.45594998640893</v>
      </c>
      <c r="J82" s="122">
        <f t="shared" si="31"/>
        <v>10.480201792313437</v>
      </c>
      <c r="K82" s="122">
        <f t="shared" si="31"/>
        <v>14.062710100413618</v>
      </c>
      <c r="L82" s="122">
        <f t="shared" si="31"/>
        <v>14.574275164120351</v>
      </c>
      <c r="M82" s="122">
        <f t="shared" si="31"/>
        <v>12.106632900262419</v>
      </c>
      <c r="N82" s="122">
        <f t="shared" si="31"/>
        <v>15.39816987739651</v>
      </c>
      <c r="O82" s="122">
        <f t="shared" si="31"/>
        <v>16.162457318833436</v>
      </c>
      <c r="P82" s="122">
        <f t="shared" si="31"/>
        <v>14.878501595450777</v>
      </c>
      <c r="Q82" s="122">
        <f t="shared" si="31"/>
        <v>19.519377591493708</v>
      </c>
      <c r="R82" s="122">
        <f t="shared" ref="R82:V82" si="32">SUM(R83:R84)</f>
        <v>20.023582435603398</v>
      </c>
      <c r="S82" s="122">
        <f t="shared" si="32"/>
        <v>16.340510245725852</v>
      </c>
      <c r="T82" s="122">
        <f t="shared" si="32"/>
        <v>17.390823721552326</v>
      </c>
      <c r="U82" s="122">
        <f t="shared" si="32"/>
        <v>14.85077695200421</v>
      </c>
      <c r="V82" s="122">
        <f t="shared" si="32"/>
        <v>15.249157627709145</v>
      </c>
      <c r="W82" s="122">
        <f t="shared" ref="W82:Y82" si="33">SUM(W83:W84)</f>
        <v>15.659330818172984</v>
      </c>
      <c r="X82" s="122">
        <f t="shared" si="33"/>
        <v>13.739438417913195</v>
      </c>
      <c r="Y82" s="122">
        <f t="shared" si="33"/>
        <v>14.997717285575598</v>
      </c>
      <c r="DA82" s="130" t="s">
        <v>1815</v>
      </c>
    </row>
    <row r="83" spans="1:105" ht="12" customHeight="1" x14ac:dyDescent="0.25">
      <c r="A83" s="97" t="s">
        <v>199</v>
      </c>
      <c r="B83" s="98">
        <v>6.5929737690545389</v>
      </c>
      <c r="C83" s="98">
        <v>6.4594923437716476</v>
      </c>
      <c r="D83" s="98">
        <v>6.484350724540719</v>
      </c>
      <c r="E83" s="98">
        <v>6.2825143551145706</v>
      </c>
      <c r="F83" s="98">
        <v>6.3165467986168693</v>
      </c>
      <c r="G83" s="98">
        <v>7.078373815490079</v>
      </c>
      <c r="H83" s="98">
        <v>7.8292126787304577</v>
      </c>
      <c r="I83" s="98">
        <v>11.360612012429865</v>
      </c>
      <c r="J83" s="98">
        <v>10.392996097839045</v>
      </c>
      <c r="K83" s="98">
        <v>13.946333638879645</v>
      </c>
      <c r="L83" s="98">
        <v>14.454949461580807</v>
      </c>
      <c r="M83" s="98">
        <v>12.00974880806006</v>
      </c>
      <c r="N83" s="98">
        <v>15.275784488314278</v>
      </c>
      <c r="O83" s="98">
        <v>16.036626207063605</v>
      </c>
      <c r="P83" s="98">
        <v>14.764936621001659</v>
      </c>
      <c r="Q83" s="98">
        <v>19.369780437795246</v>
      </c>
      <c r="R83" s="98">
        <v>19.870948893826803</v>
      </c>
      <c r="S83" s="98">
        <v>16.216715526205594</v>
      </c>
      <c r="T83" s="98">
        <v>17.258926487817536</v>
      </c>
      <c r="U83" s="98">
        <v>14.738781911795646</v>
      </c>
      <c r="V83" s="98">
        <v>15.134583122686324</v>
      </c>
      <c r="W83" s="98">
        <v>15.541564564246631</v>
      </c>
      <c r="X83" s="98">
        <v>13.636303649384542</v>
      </c>
      <c r="Y83" s="98">
        <v>14.885539690039364</v>
      </c>
      <c r="DA83" s="63" t="s">
        <v>1816</v>
      </c>
    </row>
    <row r="84" spans="1:105" ht="12" customHeight="1" x14ac:dyDescent="0.25">
      <c r="A84" s="97" t="s">
        <v>53</v>
      </c>
      <c r="B84" s="98">
        <v>6.4365583405056798E-2</v>
      </c>
      <c r="C84" s="98">
        <v>6.0824966407778375E-2</v>
      </c>
      <c r="D84" s="98">
        <v>5.9767787565232718E-2</v>
      </c>
      <c r="E84" s="98">
        <v>5.6356938551276881E-2</v>
      </c>
      <c r="F84" s="98">
        <v>5.5612354256941485E-2</v>
      </c>
      <c r="G84" s="98">
        <v>6.1202082718057688E-2</v>
      </c>
      <c r="H84" s="98">
        <v>6.648744829014909E-2</v>
      </c>
      <c r="I84" s="98">
        <v>9.5337973979066015E-2</v>
      </c>
      <c r="J84" s="98">
        <v>8.7205694474391721E-2</v>
      </c>
      <c r="K84" s="98">
        <v>0.11637646153397246</v>
      </c>
      <c r="L84" s="98">
        <v>0.11932570253954494</v>
      </c>
      <c r="M84" s="98">
        <v>9.6884092202358579E-2</v>
      </c>
      <c r="N84" s="98">
        <v>0.12238538908223234</v>
      </c>
      <c r="O84" s="98">
        <v>0.12583111176983011</v>
      </c>
      <c r="P84" s="98">
        <v>0.11356497444911748</v>
      </c>
      <c r="Q84" s="98">
        <v>0.14959715369846055</v>
      </c>
      <c r="R84" s="98">
        <v>0.15263354177659649</v>
      </c>
      <c r="S84" s="98">
        <v>0.12379471952025768</v>
      </c>
      <c r="T84" s="98">
        <v>0.13189723373478879</v>
      </c>
      <c r="U84" s="98">
        <v>0.11199504020856335</v>
      </c>
      <c r="V84" s="98">
        <v>0.11457450502282056</v>
      </c>
      <c r="W84" s="98">
        <v>0.11776625392635279</v>
      </c>
      <c r="X84" s="98">
        <v>0.10313476852865358</v>
      </c>
      <c r="Y84" s="98">
        <v>0.11217759553623488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1.120853658683306E-3</v>
      </c>
      <c r="C85" s="122">
        <f t="shared" si="34"/>
        <v>1.0659109393061173E-3</v>
      </c>
      <c r="D85" s="122">
        <f t="shared" si="34"/>
        <v>1.2495252903238969E-3</v>
      </c>
      <c r="E85" s="122">
        <f t="shared" si="34"/>
        <v>1.2316320825051189E-3</v>
      </c>
      <c r="F85" s="122">
        <f t="shared" si="34"/>
        <v>1.248160698855213E-3</v>
      </c>
      <c r="G85" s="122">
        <f t="shared" si="34"/>
        <v>1.4929830818103992E-3</v>
      </c>
      <c r="H85" s="122">
        <f t="shared" si="34"/>
        <v>2.3526903966468943E-3</v>
      </c>
      <c r="I85" s="122">
        <f t="shared" si="34"/>
        <v>3.8395663218170357E-3</v>
      </c>
      <c r="J85" s="122">
        <f t="shared" si="34"/>
        <v>5.0475103783579056E-3</v>
      </c>
      <c r="K85" s="122">
        <f t="shared" si="34"/>
        <v>6.3089649856777827E-3</v>
      </c>
      <c r="L85" s="122">
        <f t="shared" si="34"/>
        <v>7.8792910892001786E-3</v>
      </c>
      <c r="M85" s="122">
        <f t="shared" si="34"/>
        <v>8.7270902379768291E-3</v>
      </c>
      <c r="N85" s="122">
        <f t="shared" si="34"/>
        <v>1.0883574825256351E-2</v>
      </c>
      <c r="O85" s="122">
        <f t="shared" si="34"/>
        <v>1.1778457626292144E-2</v>
      </c>
      <c r="P85" s="122">
        <f t="shared" si="34"/>
        <v>1.4901249497973773E-2</v>
      </c>
      <c r="Q85" s="122">
        <f t="shared" si="34"/>
        <v>1.6507125872429685E-2</v>
      </c>
      <c r="R85" s="122">
        <f t="shared" si="34"/>
        <v>1.8135373470387101E-2</v>
      </c>
      <c r="S85" s="122">
        <f t="shared" si="34"/>
        <v>1.7685351836398487E-2</v>
      </c>
      <c r="T85" s="122">
        <f t="shared" si="34"/>
        <v>1.5854119006831098E-2</v>
      </c>
      <c r="U85" s="122">
        <f t="shared" si="34"/>
        <v>1.3977276402941155E-2</v>
      </c>
      <c r="V85" s="122">
        <f t="shared" si="34"/>
        <v>1.103909820822206E-2</v>
      </c>
      <c r="W85" s="122">
        <f t="shared" si="34"/>
        <v>7.9395790591500048E-3</v>
      </c>
      <c r="X85" s="122">
        <f t="shared" si="34"/>
        <v>6.7263170890185294E-3</v>
      </c>
      <c r="Y85" s="122">
        <f t="shared" si="34"/>
        <v>7.38426476173892E-3</v>
      </c>
      <c r="DA85" s="130" t="s">
        <v>1818</v>
      </c>
    </row>
    <row r="86" spans="1:105" ht="12" customHeight="1" x14ac:dyDescent="0.25">
      <c r="A86" s="97" t="s">
        <v>53</v>
      </c>
      <c r="B86" s="98">
        <v>1.120853658683306E-3</v>
      </c>
      <c r="C86" s="98">
        <v>1.0659109393061173E-3</v>
      </c>
      <c r="D86" s="98">
        <v>1.2495252903238969E-3</v>
      </c>
      <c r="E86" s="98">
        <v>1.2316320825051189E-3</v>
      </c>
      <c r="F86" s="98">
        <v>1.248160698855213E-3</v>
      </c>
      <c r="G86" s="98">
        <v>1.4929830818103992E-3</v>
      </c>
      <c r="H86" s="98">
        <v>2.3526903966468943E-3</v>
      </c>
      <c r="I86" s="98">
        <v>3.8395663218170357E-3</v>
      </c>
      <c r="J86" s="98">
        <v>5.0475103783579056E-3</v>
      </c>
      <c r="K86" s="98">
        <v>6.3089649856777827E-3</v>
      </c>
      <c r="L86" s="98">
        <v>7.8792910892001786E-3</v>
      </c>
      <c r="M86" s="98">
        <v>8.7270902379768291E-3</v>
      </c>
      <c r="N86" s="98">
        <v>1.0883574825256351E-2</v>
      </c>
      <c r="O86" s="98">
        <v>1.1778457626292144E-2</v>
      </c>
      <c r="P86" s="98">
        <v>1.4901249497973773E-2</v>
      </c>
      <c r="Q86" s="98">
        <v>1.6507125872429685E-2</v>
      </c>
      <c r="R86" s="98">
        <v>1.8135373470387101E-2</v>
      </c>
      <c r="S86" s="98">
        <v>1.7685351836398487E-2</v>
      </c>
      <c r="T86" s="98">
        <v>1.5854119006831098E-2</v>
      </c>
      <c r="U86" s="98">
        <v>1.3977276402941155E-2</v>
      </c>
      <c r="V86" s="98">
        <v>1.103909820822206E-2</v>
      </c>
      <c r="W86" s="98">
        <v>7.9395790591500048E-3</v>
      </c>
      <c r="X86" s="98">
        <v>6.7263170890185294E-3</v>
      </c>
      <c r="Y86" s="98">
        <v>7.38426476173892E-3</v>
      </c>
      <c r="DA86" s="63" t="s">
        <v>1819</v>
      </c>
    </row>
    <row r="87" spans="1:105" ht="12" customHeight="1" x14ac:dyDescent="0.25">
      <c r="A87" s="121" t="s">
        <v>55</v>
      </c>
      <c r="B87" s="122">
        <v>1.4215167269793978</v>
      </c>
      <c r="C87" s="122">
        <v>1.2877160523566034</v>
      </c>
      <c r="D87" s="122">
        <v>1.2943804922380602</v>
      </c>
      <c r="E87" s="122">
        <v>1.141075823472816</v>
      </c>
      <c r="F87" s="122">
        <v>1.1343907221671121</v>
      </c>
      <c r="G87" s="122">
        <v>1.16415295645886</v>
      </c>
      <c r="H87" s="122">
        <v>1.2755450735542997</v>
      </c>
      <c r="I87" s="122">
        <v>1.8683904411644852</v>
      </c>
      <c r="J87" s="122">
        <v>1.7643043385116448</v>
      </c>
      <c r="K87" s="122">
        <v>2.4604496702869021</v>
      </c>
      <c r="L87" s="122">
        <v>2.4623014740084939</v>
      </c>
      <c r="M87" s="122">
        <v>2.6608372024013551</v>
      </c>
      <c r="N87" s="122">
        <v>3.4096330233003567</v>
      </c>
      <c r="O87" s="122">
        <v>3.6226679271233468</v>
      </c>
      <c r="P87" s="122">
        <v>3.7849232261288703</v>
      </c>
      <c r="Q87" s="122">
        <v>4.5037703509060787</v>
      </c>
      <c r="R87" s="122">
        <v>4.6412343500128674</v>
      </c>
      <c r="S87" s="122">
        <v>4.2207917654079612</v>
      </c>
      <c r="T87" s="122">
        <v>4.1692761225346953</v>
      </c>
      <c r="U87" s="122">
        <v>3.7003650940374837</v>
      </c>
      <c r="V87" s="122">
        <v>3.6682514498686114</v>
      </c>
      <c r="W87" s="122">
        <v>3.8217543037355406</v>
      </c>
      <c r="X87" s="122">
        <v>3.8144157053331815</v>
      </c>
      <c r="Y87" s="122">
        <v>4.0815128298204062</v>
      </c>
      <c r="DA87" s="130" t="s">
        <v>1820</v>
      </c>
    </row>
    <row r="88" spans="1:105" ht="12" customHeight="1" x14ac:dyDescent="0.25">
      <c r="A88" s="97" t="s">
        <v>132</v>
      </c>
      <c r="B88" s="98">
        <v>1.1312311475926808</v>
      </c>
      <c r="C88" s="98">
        <v>1.0036781317685621</v>
      </c>
      <c r="D88" s="98">
        <v>1.0140382685201426</v>
      </c>
      <c r="E88" s="98">
        <v>0.87310901493739879</v>
      </c>
      <c r="F88" s="98">
        <v>0.85349755172591368</v>
      </c>
      <c r="G88" s="98">
        <v>0.86823419213873909</v>
      </c>
      <c r="H88" s="98">
        <v>0.93755787636810251</v>
      </c>
      <c r="I88" s="98">
        <v>1.4545182361305236</v>
      </c>
      <c r="J88" s="98">
        <v>1.2904662582767235</v>
      </c>
      <c r="K88" s="98">
        <v>1.929638243878427</v>
      </c>
      <c r="L88" s="98">
        <v>1.8978428311469104</v>
      </c>
      <c r="M88" s="98">
        <v>2.0583383082409297</v>
      </c>
      <c r="N88" s="98">
        <v>2.674030717853765</v>
      </c>
      <c r="O88" s="98">
        <v>2.7765081217481131</v>
      </c>
      <c r="P88" s="98">
        <v>2.8331227053841652</v>
      </c>
      <c r="Q88" s="98">
        <v>3.4699551608884711</v>
      </c>
      <c r="R88" s="98">
        <v>3.5624270495490373</v>
      </c>
      <c r="S88" s="98">
        <v>3.1902626796154947</v>
      </c>
      <c r="T88" s="98">
        <v>3.1888572803386288</v>
      </c>
      <c r="U88" s="98">
        <v>2.829953868296188</v>
      </c>
      <c r="V88" s="98">
        <v>2.9282385010444747</v>
      </c>
      <c r="W88" s="98">
        <v>3.1147093698857464</v>
      </c>
      <c r="X88" s="98">
        <v>3.3320081307755536</v>
      </c>
      <c r="Y88" s="98">
        <v>3.7468582922182208</v>
      </c>
      <c r="DA88" s="63" t="s">
        <v>1821</v>
      </c>
    </row>
    <row r="89" spans="1:105" ht="12" customHeight="1" x14ac:dyDescent="0.25">
      <c r="A89" s="97" t="s">
        <v>131</v>
      </c>
      <c r="B89" s="98">
        <v>1.7376822543666373E-4</v>
      </c>
      <c r="C89" s="98">
        <v>1.5931681974801687E-4</v>
      </c>
      <c r="D89" s="98">
        <v>1.6681953110858063E-4</v>
      </c>
      <c r="E89" s="98">
        <v>1.5026649025953121E-4</v>
      </c>
      <c r="F89" s="98">
        <v>1.482178053590516E-4</v>
      </c>
      <c r="G89" s="98">
        <v>1.3832099806063245E-4</v>
      </c>
      <c r="H89" s="98">
        <v>3.933257103992425E-4</v>
      </c>
      <c r="I89" s="98">
        <v>1.8155555068397312E-3</v>
      </c>
      <c r="J89" s="98">
        <v>2.3882578029705646E-3</v>
      </c>
      <c r="K89" s="98">
        <v>7.8318207052981807E-3</v>
      </c>
      <c r="L89" s="98">
        <v>9.8439486527078495E-3</v>
      </c>
      <c r="M89" s="98">
        <v>1.1571141168466102E-2</v>
      </c>
      <c r="N89" s="98">
        <v>1.9170438350336466E-2</v>
      </c>
      <c r="O89" s="98">
        <v>1.9520227160811046E-2</v>
      </c>
      <c r="P89" s="98">
        <v>2.0494813388850643E-2</v>
      </c>
      <c r="Q89" s="98">
        <v>2.981935550521592E-2</v>
      </c>
      <c r="R89" s="98">
        <v>3.1217481207298451E-2</v>
      </c>
      <c r="S89" s="98">
        <v>2.8586597694681658E-2</v>
      </c>
      <c r="T89" s="98">
        <v>2.8935664716250736E-2</v>
      </c>
      <c r="U89" s="98">
        <v>2.6212644418455399E-2</v>
      </c>
      <c r="V89" s="98">
        <v>2.5417117411968383E-2</v>
      </c>
      <c r="W89" s="98">
        <v>2.5396968418949228E-2</v>
      </c>
      <c r="X89" s="98">
        <v>2.6550154354266615E-2</v>
      </c>
      <c r="Y89" s="98">
        <v>3.0324985994459652E-2</v>
      </c>
      <c r="DA89" s="63" t="s">
        <v>1822</v>
      </c>
    </row>
    <row r="90" spans="1:105" ht="12" customHeight="1" x14ac:dyDescent="0.25">
      <c r="A90" s="100" t="s">
        <v>199</v>
      </c>
      <c r="B90" s="101">
        <v>1.3550215413545713E-4</v>
      </c>
      <c r="C90" s="101">
        <v>1.2437918481823944E-4</v>
      </c>
      <c r="D90" s="101">
        <v>1.2950826928918573E-4</v>
      </c>
      <c r="E90" s="101">
        <v>1.1663836231886536E-4</v>
      </c>
      <c r="F90" s="101">
        <v>1.1512264241192079E-4</v>
      </c>
      <c r="G90" s="101">
        <v>1.072260168077278E-4</v>
      </c>
      <c r="H90" s="101">
        <v>3.0703605669914327E-4</v>
      </c>
      <c r="I90" s="101">
        <v>1.4134336886510632E-3</v>
      </c>
      <c r="J90" s="101">
        <v>1.8431709406142723E-3</v>
      </c>
      <c r="K90" s="101">
        <v>6.0420269479514958E-3</v>
      </c>
      <c r="L90" s="101">
        <v>7.6094717419004157E-3</v>
      </c>
      <c r="M90" s="101">
        <v>8.9808580192030744E-3</v>
      </c>
      <c r="N90" s="101">
        <v>1.4843312941166255E-2</v>
      </c>
      <c r="O90" s="101">
        <v>1.5092292359617114E-2</v>
      </c>
      <c r="P90" s="101">
        <v>1.5831660174633951E-2</v>
      </c>
      <c r="Q90" s="101">
        <v>2.2979856142921938E-2</v>
      </c>
      <c r="R90" s="101">
        <v>2.3966072518040706E-2</v>
      </c>
      <c r="S90" s="101">
        <v>2.1939191516208982E-2</v>
      </c>
      <c r="T90" s="101">
        <v>2.2162161201235934E-2</v>
      </c>
      <c r="U90" s="101">
        <v>2.004291425995405E-2</v>
      </c>
      <c r="V90" s="101">
        <v>1.9657937300262052E-2</v>
      </c>
      <c r="W90" s="101">
        <v>1.9620203164667997E-2</v>
      </c>
      <c r="X90" s="101">
        <v>2.0217806419247204E-2</v>
      </c>
      <c r="Y90" s="101">
        <v>2.2750284383242527E-2</v>
      </c>
      <c r="DA90" s="131" t="s">
        <v>1823</v>
      </c>
    </row>
    <row r="91" spans="1:105" ht="12" customHeight="1" x14ac:dyDescent="0.25">
      <c r="A91" s="103" t="s">
        <v>52</v>
      </c>
      <c r="B91" s="104">
        <v>3.82660713012066E-5</v>
      </c>
      <c r="C91" s="104">
        <v>3.4937634929777416E-5</v>
      </c>
      <c r="D91" s="104">
        <v>3.7311261819394916E-5</v>
      </c>
      <c r="E91" s="104">
        <v>3.3628127940665851E-5</v>
      </c>
      <c r="F91" s="104">
        <v>3.3095162947130812E-5</v>
      </c>
      <c r="G91" s="104">
        <v>3.1094981252904659E-5</v>
      </c>
      <c r="H91" s="104">
        <v>8.6289653700099205E-5</v>
      </c>
      <c r="I91" s="104">
        <v>4.0212181818866783E-4</v>
      </c>
      <c r="J91" s="104">
        <v>5.4508686235629235E-4</v>
      </c>
      <c r="K91" s="104">
        <v>1.789793757346685E-3</v>
      </c>
      <c r="L91" s="104">
        <v>2.2344769108074342E-3</v>
      </c>
      <c r="M91" s="104">
        <v>2.5902831492630269E-3</v>
      </c>
      <c r="N91" s="104">
        <v>4.3271254091702101E-3</v>
      </c>
      <c r="O91" s="104">
        <v>4.4279348011939312E-3</v>
      </c>
      <c r="P91" s="104">
        <v>4.6631532142166936E-3</v>
      </c>
      <c r="Q91" s="104">
        <v>6.8394993622939828E-3</v>
      </c>
      <c r="R91" s="104">
        <v>7.2514086892577455E-3</v>
      </c>
      <c r="S91" s="104">
        <v>6.6474061784726757E-3</v>
      </c>
      <c r="T91" s="104">
        <v>6.7735035150148018E-3</v>
      </c>
      <c r="U91" s="104">
        <v>6.1697301585013501E-3</v>
      </c>
      <c r="V91" s="104">
        <v>5.7591801117063317E-3</v>
      </c>
      <c r="W91" s="104">
        <v>5.7767652542812294E-3</v>
      </c>
      <c r="X91" s="104">
        <v>6.3323479350194103E-3</v>
      </c>
      <c r="Y91" s="104">
        <v>7.574701611217126E-3</v>
      </c>
      <c r="DA91" s="132" t="s">
        <v>1824</v>
      </c>
    </row>
    <row r="92" spans="1:105" ht="12" customHeight="1" x14ac:dyDescent="0.25">
      <c r="A92" s="106" t="s">
        <v>124</v>
      </c>
      <c r="B92" s="101">
        <v>1.8893923072854282E-2</v>
      </c>
      <c r="C92" s="101">
        <v>1.8848048309363832E-2</v>
      </c>
      <c r="D92" s="101">
        <v>1.9326090346846878E-2</v>
      </c>
      <c r="E92" s="101">
        <v>1.9537070799901041E-2</v>
      </c>
      <c r="F92" s="101">
        <v>1.9810508205016432E-2</v>
      </c>
      <c r="G92" s="101">
        <v>2.1691823730560951E-2</v>
      </c>
      <c r="H92" s="101">
        <v>2.3680543610905942E-2</v>
      </c>
      <c r="I92" s="101">
        <v>2.8598533504373046E-2</v>
      </c>
      <c r="J92" s="101">
        <v>3.0590105322748969E-2</v>
      </c>
      <c r="K92" s="101">
        <v>3.309093858285328E-2</v>
      </c>
      <c r="L92" s="101">
        <v>3.4972924916268369E-2</v>
      </c>
      <c r="M92" s="101">
        <v>3.7816582359025887E-2</v>
      </c>
      <c r="N92" s="101">
        <v>4.2012624186299211E-2</v>
      </c>
      <c r="O92" s="101">
        <v>5.6610103492951022E-2</v>
      </c>
      <c r="P92" s="101">
        <v>6.3025018963905E-2</v>
      </c>
      <c r="Q92" s="101">
        <v>6.9430669172397264E-2</v>
      </c>
      <c r="R92" s="101">
        <v>9.2524397007236872E-2</v>
      </c>
      <c r="S92" s="101">
        <v>9.1106040059417706E-2</v>
      </c>
      <c r="T92" s="101">
        <v>8.9179263768238842E-2</v>
      </c>
      <c r="U92" s="101">
        <v>7.7514107454660072E-2</v>
      </c>
      <c r="V92" s="101">
        <v>7.2019256099094292E-2</v>
      </c>
      <c r="W92" s="101">
        <v>6.1173816352170639E-2</v>
      </c>
      <c r="X92" s="101">
        <v>4.1890975210188079E-2</v>
      </c>
      <c r="Y92" s="101">
        <v>2.6721832342397535E-2</v>
      </c>
      <c r="DA92" s="131" t="s">
        <v>1825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1.7568365128142665E-4</v>
      </c>
      <c r="P93" s="104">
        <v>1.6369577011972252E-4</v>
      </c>
      <c r="Q93" s="104">
        <v>1.5045573593766391E-4</v>
      </c>
      <c r="R93" s="104">
        <v>3.5335951197630139E-4</v>
      </c>
      <c r="S93" s="104">
        <v>3.5908648848606198E-4</v>
      </c>
      <c r="T93" s="104">
        <v>3.7475642413461747E-4</v>
      </c>
      <c r="U93" s="104">
        <v>3.6443717000994959E-4</v>
      </c>
      <c r="V93" s="104">
        <v>1.9684681157883124E-4</v>
      </c>
      <c r="W93" s="104">
        <v>1.7165094638824313E-4</v>
      </c>
      <c r="X93" s="104">
        <v>1.6890235953450605E-4</v>
      </c>
      <c r="Y93" s="104">
        <v>0</v>
      </c>
      <c r="DA93" s="132" t="s">
        <v>1826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1.3585126733453034E-4</v>
      </c>
      <c r="P94" s="98">
        <v>1.2646226092286018E-4</v>
      </c>
      <c r="Q94" s="98">
        <v>1.1587634950407885E-4</v>
      </c>
      <c r="R94" s="98">
        <v>2.7125088677748527E-4</v>
      </c>
      <c r="S94" s="98">
        <v>2.7552071258204721E-4</v>
      </c>
      <c r="T94" s="98">
        <v>2.8696750695865475E-4</v>
      </c>
      <c r="U94" s="98">
        <v>2.7855151667675188E-4</v>
      </c>
      <c r="V94" s="98">
        <v>1.5224043251312486E-4</v>
      </c>
      <c r="W94" s="98">
        <v>1.3259063385466188E-4</v>
      </c>
      <c r="X94" s="98">
        <v>1.2860292054225303E-4</v>
      </c>
      <c r="Y94" s="98">
        <v>0</v>
      </c>
      <c r="DA94" s="63" t="s">
        <v>1827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3.9832383946896318E-5</v>
      </c>
      <c r="P95" s="98">
        <v>3.7233509196862342E-5</v>
      </c>
      <c r="Q95" s="98">
        <v>3.4579386433585051E-5</v>
      </c>
      <c r="R95" s="98">
        <v>8.2108625198816133E-5</v>
      </c>
      <c r="S95" s="98">
        <v>8.3565775904014789E-5</v>
      </c>
      <c r="T95" s="98">
        <v>8.7788917175962749E-5</v>
      </c>
      <c r="U95" s="98">
        <v>8.5885653333197745E-5</v>
      </c>
      <c r="V95" s="98">
        <v>4.4606379065706388E-5</v>
      </c>
      <c r="W95" s="98">
        <v>3.9060312533581252E-5</v>
      </c>
      <c r="X95" s="98">
        <v>4.0299438992253026E-5</v>
      </c>
      <c r="Y95" s="98">
        <v>0</v>
      </c>
      <c r="DA95" s="63" t="s">
        <v>1828</v>
      </c>
    </row>
    <row r="96" spans="1:105" ht="12" customHeight="1" x14ac:dyDescent="0.25">
      <c r="A96" s="106" t="s">
        <v>122</v>
      </c>
      <c r="B96" s="101">
        <v>0.26885359765677125</v>
      </c>
      <c r="C96" s="101">
        <v>0.26255669741529419</v>
      </c>
      <c r="D96" s="101">
        <v>0.2573297911020333</v>
      </c>
      <c r="E96" s="101">
        <v>0.24402476727247049</v>
      </c>
      <c r="F96" s="101">
        <v>0.25503618713614895</v>
      </c>
      <c r="G96" s="101">
        <v>0.2629580286853524</v>
      </c>
      <c r="H96" s="101">
        <v>0.29715145660347442</v>
      </c>
      <c r="I96" s="101">
        <v>0.32267383658905885</v>
      </c>
      <c r="J96" s="101">
        <v>0.31113165267769133</v>
      </c>
      <c r="K96" s="101">
        <v>0.27880106504859775</v>
      </c>
      <c r="L96" s="101">
        <v>0.23869401866597387</v>
      </c>
      <c r="M96" s="101">
        <v>0.23577261069503977</v>
      </c>
      <c r="N96" s="101">
        <v>0.30390628976204559</v>
      </c>
      <c r="O96" s="101">
        <v>0.30744631769317277</v>
      </c>
      <c r="P96" s="101">
        <v>0.30191880704031016</v>
      </c>
      <c r="Q96" s="101">
        <v>0.27501494141131139</v>
      </c>
      <c r="R96" s="101">
        <v>0.26988283896207799</v>
      </c>
      <c r="S96" s="101">
        <v>0.25143918184662445</v>
      </c>
      <c r="T96" s="101">
        <v>0.22533896456212235</v>
      </c>
      <c r="U96" s="101">
        <v>0.18523947715393535</v>
      </c>
      <c r="V96" s="101">
        <v>0.13179160119010588</v>
      </c>
      <c r="W96" s="101">
        <v>0.1410458096450235</v>
      </c>
      <c r="X96" s="101">
        <v>0.10940320674357147</v>
      </c>
      <c r="Y96" s="101">
        <v>9.1447259639810888E-2</v>
      </c>
      <c r="DA96" s="131" t="s">
        <v>1829</v>
      </c>
    </row>
    <row r="97" spans="1:105" ht="12" customHeight="1" x14ac:dyDescent="0.25">
      <c r="A97" s="107" t="s">
        <v>121</v>
      </c>
      <c r="B97" s="104">
        <v>2.364290431655024E-3</v>
      </c>
      <c r="C97" s="104">
        <v>2.4738580436351777E-3</v>
      </c>
      <c r="D97" s="104">
        <v>3.5195227379288285E-3</v>
      </c>
      <c r="E97" s="104">
        <v>4.2547039727861254E-3</v>
      </c>
      <c r="F97" s="104">
        <v>5.8982572946741241E-3</v>
      </c>
      <c r="G97" s="104">
        <v>1.1130590906146832E-2</v>
      </c>
      <c r="H97" s="104">
        <v>1.676187126141751E-2</v>
      </c>
      <c r="I97" s="104">
        <v>6.0784279433689997E-2</v>
      </c>
      <c r="J97" s="104">
        <v>0.12972806443151064</v>
      </c>
      <c r="K97" s="104">
        <v>0.21108760207172592</v>
      </c>
      <c r="L97" s="104">
        <v>0.28094775062663324</v>
      </c>
      <c r="M97" s="104">
        <v>0.31733855993789351</v>
      </c>
      <c r="N97" s="104">
        <v>0.37051295314791044</v>
      </c>
      <c r="O97" s="104">
        <v>0.46240747337701715</v>
      </c>
      <c r="P97" s="104">
        <v>0.5661981855815188</v>
      </c>
      <c r="Q97" s="104">
        <v>0.65939976819274615</v>
      </c>
      <c r="R97" s="104">
        <v>0.68482922377524069</v>
      </c>
      <c r="S97" s="104">
        <v>0.65903817970325662</v>
      </c>
      <c r="T97" s="104">
        <v>0.63659019272532003</v>
      </c>
      <c r="U97" s="104">
        <v>0.5810805595442351</v>
      </c>
      <c r="V97" s="104">
        <v>0.51058812731138903</v>
      </c>
      <c r="W97" s="104">
        <v>0.47925668848726261</v>
      </c>
      <c r="X97" s="104">
        <v>0.30439433589006698</v>
      </c>
      <c r="Y97" s="104">
        <v>0.18616045962551758</v>
      </c>
      <c r="DA97" s="132" t="s">
        <v>1830</v>
      </c>
    </row>
    <row r="98" spans="1:105" ht="12" customHeight="1" x14ac:dyDescent="0.25">
      <c r="A98" s="108" t="s">
        <v>53</v>
      </c>
      <c r="B98" s="98">
        <v>1.8436062917123962E-3</v>
      </c>
      <c r="C98" s="98">
        <v>1.9313146394836025E-3</v>
      </c>
      <c r="D98" s="98">
        <v>2.7323186147923395E-3</v>
      </c>
      <c r="E98" s="98">
        <v>3.3025426276498864E-3</v>
      </c>
      <c r="F98" s="98">
        <v>4.5811652514520431E-3</v>
      </c>
      <c r="G98" s="98">
        <v>8.6242186018191946E-3</v>
      </c>
      <c r="H98" s="98">
        <v>1.308727851666454E-2</v>
      </c>
      <c r="I98" s="98">
        <v>4.7309023380543658E-2</v>
      </c>
      <c r="J98" s="98">
        <v>0.1001869393718883</v>
      </c>
      <c r="K98" s="98">
        <v>0.16282881688643611</v>
      </c>
      <c r="L98" s="98">
        <v>0.21723674934200105</v>
      </c>
      <c r="M98" s="98">
        <v>0.24642091968803789</v>
      </c>
      <c r="N98" s="98">
        <v>0.2867957095995648</v>
      </c>
      <c r="O98" s="98">
        <v>0.35755334781973275</v>
      </c>
      <c r="P98" s="98">
        <v>0.43755284711542008</v>
      </c>
      <c r="Q98" s="98">
        <v>0.5081121044170086</v>
      </c>
      <c r="R98" s="98">
        <v>0.52564670495606358</v>
      </c>
      <c r="S98" s="98">
        <v>0.50564470076327128</v>
      </c>
      <c r="T98" s="98">
        <v>0.4874944059219673</v>
      </c>
      <c r="U98" s="98">
        <v>0.44419435854339018</v>
      </c>
      <c r="V98" s="98">
        <v>0.39479188871495008</v>
      </c>
      <c r="W98" s="98">
        <v>0.37026023492825744</v>
      </c>
      <c r="X98" s="98">
        <v>0.23188529876978142</v>
      </c>
      <c r="Y98" s="98">
        <v>0.13968127598549512</v>
      </c>
      <c r="DA98" s="63" t="s">
        <v>1831</v>
      </c>
    </row>
    <row r="99" spans="1:105" ht="12" customHeight="1" x14ac:dyDescent="0.25">
      <c r="A99" s="108" t="s">
        <v>52</v>
      </c>
      <c r="B99" s="98">
        <v>5.2068413994262779E-4</v>
      </c>
      <c r="C99" s="98">
        <v>5.4254340415157509E-4</v>
      </c>
      <c r="D99" s="98">
        <v>7.8720412313648908E-4</v>
      </c>
      <c r="E99" s="98">
        <v>9.5216134513623869E-4</v>
      </c>
      <c r="F99" s="98">
        <v>1.317092043222081E-3</v>
      </c>
      <c r="G99" s="98">
        <v>2.5063723043276375E-3</v>
      </c>
      <c r="H99" s="98">
        <v>3.6745927447529685E-3</v>
      </c>
      <c r="I99" s="98">
        <v>1.3475256053146343E-2</v>
      </c>
      <c r="J99" s="98">
        <v>2.9541125059622322E-2</v>
      </c>
      <c r="K99" s="98">
        <v>4.825878518528981E-2</v>
      </c>
      <c r="L99" s="98">
        <v>6.3711001284632168E-2</v>
      </c>
      <c r="M99" s="98">
        <v>7.0917640249855599E-2</v>
      </c>
      <c r="N99" s="98">
        <v>8.3717243548345616E-2</v>
      </c>
      <c r="O99" s="98">
        <v>0.10485412555728438</v>
      </c>
      <c r="P99" s="98">
        <v>0.12864533846609869</v>
      </c>
      <c r="Q99" s="98">
        <v>0.15128766377573755</v>
      </c>
      <c r="R99" s="98">
        <v>0.15918251881917711</v>
      </c>
      <c r="S99" s="98">
        <v>0.15339347893998537</v>
      </c>
      <c r="T99" s="98">
        <v>0.14909578680335273</v>
      </c>
      <c r="U99" s="98">
        <v>0.13688620100084495</v>
      </c>
      <c r="V99" s="98">
        <v>0.11579623859643892</v>
      </c>
      <c r="W99" s="98">
        <v>0.10899645355900517</v>
      </c>
      <c r="X99" s="98">
        <v>7.2509037120285558E-2</v>
      </c>
      <c r="Y99" s="98">
        <v>4.6479183640022466E-2</v>
      </c>
      <c r="DA99" s="63" t="s">
        <v>1832</v>
      </c>
    </row>
    <row r="100" spans="1:105" ht="12" customHeight="1" x14ac:dyDescent="0.25">
      <c r="A100" s="121" t="s">
        <v>54</v>
      </c>
      <c r="B100" s="122">
        <v>0.25078690220942801</v>
      </c>
      <c r="C100" s="122">
        <v>0.23908760748632235</v>
      </c>
      <c r="D100" s="122">
        <v>0.23169576196529729</v>
      </c>
      <c r="E100" s="122">
        <v>0.22335933418688633</v>
      </c>
      <c r="F100" s="122">
        <v>0.22187738578771857</v>
      </c>
      <c r="G100" s="122">
        <v>0.23634367317177954</v>
      </c>
      <c r="H100" s="122">
        <v>0.26208953006846014</v>
      </c>
      <c r="I100" s="122">
        <v>0.32531154734343803</v>
      </c>
      <c r="J100" s="122">
        <v>0.34610995636556424</v>
      </c>
      <c r="K100" s="122">
        <v>0.39725992904690449</v>
      </c>
      <c r="L100" s="122">
        <v>0.41965970468051028</v>
      </c>
      <c r="M100" s="122">
        <v>0.46621890237516156</v>
      </c>
      <c r="N100" s="122">
        <v>0.53757242889032608</v>
      </c>
      <c r="O100" s="122">
        <v>0.57408518261914943</v>
      </c>
      <c r="P100" s="122">
        <v>0.64898959773890164</v>
      </c>
      <c r="Q100" s="122">
        <v>0.70784871657182935</v>
      </c>
      <c r="R100" s="122">
        <v>0.71266114117746315</v>
      </c>
      <c r="S100" s="122">
        <v>0.67090043219224837</v>
      </c>
      <c r="T100" s="122">
        <v>0.63471975400999647</v>
      </c>
      <c r="U100" s="122">
        <v>0.57654904982723409</v>
      </c>
      <c r="V100" s="122">
        <v>0.58791733678753955</v>
      </c>
      <c r="W100" s="122">
        <v>0.60317116891135347</v>
      </c>
      <c r="X100" s="122">
        <v>0.57272742538731802</v>
      </c>
      <c r="Y100" s="122">
        <v>0.59796085005494959</v>
      </c>
      <c r="DA100" s="130" t="s">
        <v>1833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1834</v>
      </c>
    </row>
    <row r="102" spans="1:105" ht="12" customHeight="1" x14ac:dyDescent="0.25">
      <c r="A102" s="97" t="s">
        <v>50</v>
      </c>
      <c r="B102" s="98">
        <v>3.6435928580600837E-3</v>
      </c>
      <c r="C102" s="98">
        <v>3.4258584391608309E-3</v>
      </c>
      <c r="D102" s="98">
        <v>3.3079586541625485E-3</v>
      </c>
      <c r="E102" s="98">
        <v>3.1570354536342086E-3</v>
      </c>
      <c r="F102" s="98">
        <v>3.0973610921020463E-3</v>
      </c>
      <c r="G102" s="98">
        <v>3.3699806242534765E-3</v>
      </c>
      <c r="H102" s="98">
        <v>3.7105522930347269E-3</v>
      </c>
      <c r="I102" s="98">
        <v>4.372136752533758E-3</v>
      </c>
      <c r="J102" s="98">
        <v>4.5169069041901605E-3</v>
      </c>
      <c r="K102" s="98">
        <v>4.7695869396276553E-3</v>
      </c>
      <c r="L102" s="98">
        <v>5.3982120264647569E-3</v>
      </c>
      <c r="M102" s="98">
        <v>6.4217253245007436E-3</v>
      </c>
      <c r="N102" s="98">
        <v>7.6293249693478084E-3</v>
      </c>
      <c r="O102" s="98">
        <v>8.8800266683748894E-3</v>
      </c>
      <c r="P102" s="98">
        <v>9.5598506731026048E-3</v>
      </c>
      <c r="Q102" s="98">
        <v>1.0204784864988495E-2</v>
      </c>
      <c r="R102" s="98">
        <v>1.301967820178505E-2</v>
      </c>
      <c r="S102" s="98">
        <v>1.2338860756377135E-2</v>
      </c>
      <c r="T102" s="98">
        <v>1.2148504140777127E-2</v>
      </c>
      <c r="U102" s="98">
        <v>1.0510882016584112E-2</v>
      </c>
      <c r="V102" s="98">
        <v>1.0481687227714814E-2</v>
      </c>
      <c r="W102" s="98">
        <v>9.4390812953019185E-3</v>
      </c>
      <c r="X102" s="98">
        <v>9.6287064801547015E-3</v>
      </c>
      <c r="Y102" s="98">
        <v>1.1731847412847975E-2</v>
      </c>
      <c r="DA102" s="63" t="s">
        <v>1835</v>
      </c>
    </row>
    <row r="103" spans="1:105" ht="12" customHeight="1" x14ac:dyDescent="0.25">
      <c r="A103" s="109" t="s">
        <v>120</v>
      </c>
      <c r="B103" s="33">
        <v>0.24714330935136794</v>
      </c>
      <c r="C103" s="33">
        <v>0.23566174904716153</v>
      </c>
      <c r="D103" s="33">
        <v>0.22838780331113473</v>
      </c>
      <c r="E103" s="33">
        <v>0.22020229873325212</v>
      </c>
      <c r="F103" s="33">
        <v>0.21878002469561653</v>
      </c>
      <c r="G103" s="33">
        <v>0.23297369254752606</v>
      </c>
      <c r="H103" s="33">
        <v>0.2583789777754254</v>
      </c>
      <c r="I103" s="33">
        <v>0.32093941059090425</v>
      </c>
      <c r="J103" s="33">
        <v>0.34159304946137409</v>
      </c>
      <c r="K103" s="33">
        <v>0.39249034210727685</v>
      </c>
      <c r="L103" s="33">
        <v>0.41426149265404555</v>
      </c>
      <c r="M103" s="33">
        <v>0.45979717705066081</v>
      </c>
      <c r="N103" s="33">
        <v>0.52994310392097832</v>
      </c>
      <c r="O103" s="33">
        <v>0.56520515595077458</v>
      </c>
      <c r="P103" s="33">
        <v>0.63942974706579903</v>
      </c>
      <c r="Q103" s="33">
        <v>0.6976439317068408</v>
      </c>
      <c r="R103" s="33">
        <v>0.69964146297567809</v>
      </c>
      <c r="S103" s="33">
        <v>0.65856157143587124</v>
      </c>
      <c r="T103" s="33">
        <v>0.6225712498692193</v>
      </c>
      <c r="U103" s="33">
        <v>0.56603816781064997</v>
      </c>
      <c r="V103" s="33">
        <v>0.57743564955982474</v>
      </c>
      <c r="W103" s="33">
        <v>0.59373208761605156</v>
      </c>
      <c r="X103" s="33">
        <v>0.56309871890716334</v>
      </c>
      <c r="Y103" s="33">
        <v>0.58622900264210165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1856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1857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1859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1860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1861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1863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1864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1865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1866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1867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1868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1869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1870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1871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0.80787529191574192</v>
      </c>
      <c r="C143" s="117">
        <f t="shared" si="49"/>
        <v>1.1232375557294731</v>
      </c>
      <c r="D143" s="117">
        <f t="shared" si="49"/>
        <v>1.3455195241708446</v>
      </c>
      <c r="E143" s="117">
        <f t="shared" si="49"/>
        <v>3.1377471258849319</v>
      </c>
      <c r="F143" s="117">
        <f t="shared" si="49"/>
        <v>5.3750140618738822</v>
      </c>
      <c r="G143" s="117">
        <f t="shared" si="49"/>
        <v>8.3889526482150618</v>
      </c>
      <c r="H143" s="117">
        <f t="shared" si="49"/>
        <v>11.798336299670044</v>
      </c>
      <c r="I143" s="117">
        <f t="shared" si="49"/>
        <v>15.762793508746068</v>
      </c>
      <c r="J143" s="117">
        <f t="shared" si="49"/>
        <v>19.736646628426641</v>
      </c>
      <c r="K143" s="117">
        <f t="shared" si="49"/>
        <v>21.070164715889319</v>
      </c>
      <c r="L143" s="117">
        <f t="shared" si="49"/>
        <v>22.88779153096835</v>
      </c>
      <c r="M143" s="117">
        <f t="shared" si="49"/>
        <v>24.387141434482611</v>
      </c>
      <c r="N143" s="117">
        <f t="shared" si="49"/>
        <v>26.118802610645123</v>
      </c>
      <c r="O143" s="117">
        <f t="shared" si="49"/>
        <v>27.847547079880108</v>
      </c>
      <c r="P143" s="117">
        <f t="shared" si="49"/>
        <v>30.51450664833207</v>
      </c>
      <c r="Q143" s="117">
        <f t="shared" si="49"/>
        <v>34.690306753878694</v>
      </c>
      <c r="R143" s="117">
        <f t="shared" ref="R143:V143" si="50">R144+R146+R148+R157</f>
        <v>40.179517111959811</v>
      </c>
      <c r="S143" s="117">
        <f t="shared" si="50"/>
        <v>45.585344166845729</v>
      </c>
      <c r="T143" s="117">
        <f t="shared" si="50"/>
        <v>48.701114456434254</v>
      </c>
      <c r="U143" s="117">
        <f t="shared" si="50"/>
        <v>55.982863765683852</v>
      </c>
      <c r="V143" s="117">
        <f t="shared" si="50"/>
        <v>66.597452770504518</v>
      </c>
      <c r="W143" s="117">
        <f t="shared" ref="W143:Y143" si="51">W144+W146+W148+W157</f>
        <v>81.165527852418677</v>
      </c>
      <c r="X143" s="117">
        <f t="shared" si="51"/>
        <v>105.90813266959046</v>
      </c>
      <c r="Y143" s="117">
        <f t="shared" si="51"/>
        <v>129.55382082016521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0.6278513447806181</v>
      </c>
      <c r="C144" s="122">
        <f t="shared" si="52"/>
        <v>0.9172885817201013</v>
      </c>
      <c r="D144" s="122">
        <f t="shared" si="52"/>
        <v>0.98804333936913391</v>
      </c>
      <c r="E144" s="122">
        <f t="shared" si="52"/>
        <v>2.5369819536305616</v>
      </c>
      <c r="F144" s="122">
        <f t="shared" si="52"/>
        <v>4.39630528053923</v>
      </c>
      <c r="G144" s="122">
        <f t="shared" si="52"/>
        <v>6.9843427247669831</v>
      </c>
      <c r="H144" s="122">
        <f t="shared" si="52"/>
        <v>9.8438441426888552</v>
      </c>
      <c r="I144" s="122">
        <f t="shared" si="52"/>
        <v>13.198645309330685</v>
      </c>
      <c r="J144" s="122">
        <f t="shared" si="52"/>
        <v>16.586189263641383</v>
      </c>
      <c r="K144" s="122">
        <f t="shared" si="52"/>
        <v>17.467154483135033</v>
      </c>
      <c r="L144" s="122">
        <f t="shared" si="52"/>
        <v>18.823975328822918</v>
      </c>
      <c r="M144" s="122">
        <f t="shared" si="52"/>
        <v>19.631039396779617</v>
      </c>
      <c r="N144" s="122">
        <f t="shared" si="52"/>
        <v>20.69316820594036</v>
      </c>
      <c r="O144" s="122">
        <f t="shared" si="52"/>
        <v>21.791769589936212</v>
      </c>
      <c r="P144" s="122">
        <f t="shared" si="52"/>
        <v>23.625787579438295</v>
      </c>
      <c r="Q144" s="122">
        <f t="shared" si="52"/>
        <v>27.01916107224223</v>
      </c>
      <c r="R144" s="122">
        <f t="shared" si="52"/>
        <v>31.364409001071277</v>
      </c>
      <c r="S144" s="122">
        <f t="shared" si="52"/>
        <v>35.531763320337241</v>
      </c>
      <c r="T144" s="122">
        <f t="shared" si="52"/>
        <v>37.494645604079437</v>
      </c>
      <c r="U144" s="122">
        <f t="shared" si="52"/>
        <v>43.425811804721967</v>
      </c>
      <c r="V144" s="122">
        <f t="shared" si="52"/>
        <v>50.872573438379064</v>
      </c>
      <c r="W144" s="122">
        <f t="shared" si="52"/>
        <v>61.427996928230939</v>
      </c>
      <c r="X144" s="122">
        <f t="shared" si="52"/>
        <v>81.026768282442319</v>
      </c>
      <c r="Y144" s="122">
        <f t="shared" si="52"/>
        <v>100.09595351643698</v>
      </c>
      <c r="DA144" s="130" t="s">
        <v>1874</v>
      </c>
    </row>
    <row r="145" spans="1:105" ht="12" customHeight="1" x14ac:dyDescent="0.25">
      <c r="A145" s="97" t="s">
        <v>53</v>
      </c>
      <c r="B145" s="98">
        <v>0.6278513447806181</v>
      </c>
      <c r="C145" s="98">
        <v>0.9172885817201013</v>
      </c>
      <c r="D145" s="98">
        <v>0.98804333936913391</v>
      </c>
      <c r="E145" s="98">
        <v>2.5369819536305616</v>
      </c>
      <c r="F145" s="98">
        <v>4.39630528053923</v>
      </c>
      <c r="G145" s="98">
        <v>6.9843427247669831</v>
      </c>
      <c r="H145" s="98">
        <v>9.8438441426888552</v>
      </c>
      <c r="I145" s="98">
        <v>13.198645309330685</v>
      </c>
      <c r="J145" s="98">
        <v>16.586189263641383</v>
      </c>
      <c r="K145" s="98">
        <v>17.467154483135033</v>
      </c>
      <c r="L145" s="98">
        <v>18.823975328822918</v>
      </c>
      <c r="M145" s="98">
        <v>19.631039396779617</v>
      </c>
      <c r="N145" s="98">
        <v>20.69316820594036</v>
      </c>
      <c r="O145" s="98">
        <v>21.791769589936212</v>
      </c>
      <c r="P145" s="98">
        <v>23.625787579438295</v>
      </c>
      <c r="Q145" s="98">
        <v>27.01916107224223</v>
      </c>
      <c r="R145" s="98">
        <v>31.364409001071277</v>
      </c>
      <c r="S145" s="98">
        <v>35.531763320337241</v>
      </c>
      <c r="T145" s="98">
        <v>37.494645604079437</v>
      </c>
      <c r="U145" s="98">
        <v>43.425811804721967</v>
      </c>
      <c r="V145" s="98">
        <v>50.872573438379064</v>
      </c>
      <c r="W145" s="98">
        <v>61.427996928230939</v>
      </c>
      <c r="X145" s="98">
        <v>81.026768282442319</v>
      </c>
      <c r="Y145" s="98">
        <v>100.09595351643698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1.214258130240248E-3</v>
      </c>
      <c r="C146" s="122">
        <f t="shared" si="53"/>
        <v>1.1817708240133037E-3</v>
      </c>
      <c r="D146" s="122">
        <f t="shared" si="53"/>
        <v>1.9689401187111548E-3</v>
      </c>
      <c r="E146" s="122">
        <f t="shared" si="53"/>
        <v>3.26646644950348E-3</v>
      </c>
      <c r="F146" s="122">
        <f t="shared" si="53"/>
        <v>5.7921408489717231E-3</v>
      </c>
      <c r="G146" s="122">
        <f t="shared" si="53"/>
        <v>9.9052923141100951E-3</v>
      </c>
      <c r="H146" s="122">
        <f t="shared" si="53"/>
        <v>1.8086494042894374E-2</v>
      </c>
      <c r="I146" s="122">
        <f t="shared" si="53"/>
        <v>2.8290900487421635E-2</v>
      </c>
      <c r="J146" s="122">
        <f t="shared" si="53"/>
        <v>3.9488266711788116E-2</v>
      </c>
      <c r="K146" s="122">
        <f t="shared" si="53"/>
        <v>5.0362292837003608E-2</v>
      </c>
      <c r="L146" s="122">
        <f t="shared" si="53"/>
        <v>6.3196073235222125E-2</v>
      </c>
      <c r="M146" s="122">
        <f t="shared" si="53"/>
        <v>6.8097713911148799E-2</v>
      </c>
      <c r="N146" s="122">
        <f t="shared" si="53"/>
        <v>8.1960273371072909E-2</v>
      </c>
      <c r="O146" s="122">
        <f t="shared" si="53"/>
        <v>8.325008655852513E-2</v>
      </c>
      <c r="P146" s="122">
        <f t="shared" si="53"/>
        <v>0.10357475100216744</v>
      </c>
      <c r="Q146" s="122">
        <f t="shared" si="53"/>
        <v>0.11283015557136672</v>
      </c>
      <c r="R146" s="122">
        <f t="shared" si="53"/>
        <v>0.12964089377535443</v>
      </c>
      <c r="S146" s="122">
        <f t="shared" si="53"/>
        <v>0.14080008128496077</v>
      </c>
      <c r="T146" s="122">
        <f t="shared" si="53"/>
        <v>0.15116668042792536</v>
      </c>
      <c r="U146" s="122">
        <f t="shared" si="53"/>
        <v>0.16466103308482202</v>
      </c>
      <c r="V146" s="122">
        <f t="shared" si="53"/>
        <v>0.18828472349667996</v>
      </c>
      <c r="W146" s="122">
        <f t="shared" si="53"/>
        <v>0.20903860328458385</v>
      </c>
      <c r="X146" s="122">
        <f t="shared" si="53"/>
        <v>0.28273840920150317</v>
      </c>
      <c r="Y146" s="122">
        <f t="shared" si="53"/>
        <v>0.39956725364275264</v>
      </c>
      <c r="DA146" s="130" t="s">
        <v>1876</v>
      </c>
    </row>
    <row r="147" spans="1:105" ht="12" customHeight="1" x14ac:dyDescent="0.25">
      <c r="A147" s="97" t="s">
        <v>53</v>
      </c>
      <c r="B147" s="98">
        <v>1.214258130240248E-3</v>
      </c>
      <c r="C147" s="98">
        <v>1.1817708240133037E-3</v>
      </c>
      <c r="D147" s="98">
        <v>1.9689401187111548E-3</v>
      </c>
      <c r="E147" s="98">
        <v>3.26646644950348E-3</v>
      </c>
      <c r="F147" s="98">
        <v>5.7921408489717231E-3</v>
      </c>
      <c r="G147" s="98">
        <v>9.9052923141100951E-3</v>
      </c>
      <c r="H147" s="98">
        <v>1.8086494042894374E-2</v>
      </c>
      <c r="I147" s="98">
        <v>2.8290900487421635E-2</v>
      </c>
      <c r="J147" s="98">
        <v>3.9488266711788116E-2</v>
      </c>
      <c r="K147" s="98">
        <v>5.0362292837003608E-2</v>
      </c>
      <c r="L147" s="98">
        <v>6.3196073235222125E-2</v>
      </c>
      <c r="M147" s="98">
        <v>6.8097713911148799E-2</v>
      </c>
      <c r="N147" s="98">
        <v>8.1960273371072909E-2</v>
      </c>
      <c r="O147" s="98">
        <v>8.325008655852513E-2</v>
      </c>
      <c r="P147" s="98">
        <v>0.10357475100216744</v>
      </c>
      <c r="Q147" s="98">
        <v>0.11283015557136672</v>
      </c>
      <c r="R147" s="98">
        <v>0.12964089377535443</v>
      </c>
      <c r="S147" s="98">
        <v>0.14080008128496077</v>
      </c>
      <c r="T147" s="98">
        <v>0.15116668042792536</v>
      </c>
      <c r="U147" s="98">
        <v>0.16466103308482202</v>
      </c>
      <c r="V147" s="98">
        <v>0.18828472349667996</v>
      </c>
      <c r="W147" s="98">
        <v>0.20903860328458385</v>
      </c>
      <c r="X147" s="98">
        <v>0.28273840920150317</v>
      </c>
      <c r="Y147" s="98">
        <v>0.39956725364275264</v>
      </c>
      <c r="DA147" s="63" t="s">
        <v>1877</v>
      </c>
    </row>
    <row r="148" spans="1:105" ht="12" customHeight="1" x14ac:dyDescent="0.25">
      <c r="A148" s="121" t="s">
        <v>55</v>
      </c>
      <c r="B148" s="122">
        <v>0.1514727188849436</v>
      </c>
      <c r="C148" s="122">
        <v>0.17341731291389695</v>
      </c>
      <c r="D148" s="122">
        <v>0.3000020499419544</v>
      </c>
      <c r="E148" s="122">
        <v>0.50043725801290384</v>
      </c>
      <c r="F148" s="122">
        <v>0.81815155682770357</v>
      </c>
      <c r="G148" s="122">
        <v>1.1679584968733561</v>
      </c>
      <c r="H148" s="122">
        <v>1.6287908350825564</v>
      </c>
      <c r="I148" s="122">
        <v>2.1291689958829378</v>
      </c>
      <c r="J148" s="122">
        <v>2.643996245382076</v>
      </c>
      <c r="K148" s="122">
        <v>3.0218254930987856</v>
      </c>
      <c r="L148" s="122">
        <v>3.4244367445839519</v>
      </c>
      <c r="M148" s="122">
        <v>4.0240472898057575</v>
      </c>
      <c r="N148" s="122">
        <v>4.5842298390007219</v>
      </c>
      <c r="O148" s="122">
        <v>5.156280224426343</v>
      </c>
      <c r="P148" s="122">
        <v>5.828997345139161</v>
      </c>
      <c r="Q148" s="122">
        <v>6.4769646216066272</v>
      </c>
      <c r="R148" s="122">
        <v>7.4807305625389064</v>
      </c>
      <c r="S148" s="122">
        <v>8.5689801800084098</v>
      </c>
      <c r="T148" s="122">
        <v>9.5812693224190433</v>
      </c>
      <c r="U148" s="122">
        <v>10.755290389027737</v>
      </c>
      <c r="V148" s="122">
        <v>13.481933071725967</v>
      </c>
      <c r="W148" s="122">
        <v>16.850420352075712</v>
      </c>
      <c r="X148" s="122">
        <v>21.359800261241393</v>
      </c>
      <c r="Y148" s="122">
        <v>25.203078962451833</v>
      </c>
      <c r="DA148" s="130" t="s">
        <v>1878</v>
      </c>
    </row>
    <row r="149" spans="1:105" ht="12" customHeight="1" x14ac:dyDescent="0.25">
      <c r="A149" s="97" t="s">
        <v>124</v>
      </c>
      <c r="B149" s="98">
        <v>9.9530487615928833E-3</v>
      </c>
      <c r="C149" s="98">
        <v>1.1636147895222736E-2</v>
      </c>
      <c r="D149" s="98">
        <v>2.2348047729343616E-2</v>
      </c>
      <c r="E149" s="98">
        <v>3.8725032211273144E-2</v>
      </c>
      <c r="F149" s="98">
        <v>5.8303287535979867E-2</v>
      </c>
      <c r="G149" s="98">
        <v>8.533526608400327E-2</v>
      </c>
      <c r="H149" s="98">
        <v>0.11317155797479531</v>
      </c>
      <c r="I149" s="98">
        <v>0.14629197427464347</v>
      </c>
      <c r="J149" s="98">
        <v>0.16901595124947014</v>
      </c>
      <c r="K149" s="98">
        <v>0.18960173705877359</v>
      </c>
      <c r="L149" s="98">
        <v>0.21981630332231666</v>
      </c>
      <c r="M149" s="98">
        <v>0.26783536918591488</v>
      </c>
      <c r="N149" s="98">
        <v>0.27916462626612459</v>
      </c>
      <c r="O149" s="98">
        <v>0.36235299877069238</v>
      </c>
      <c r="P149" s="98">
        <v>0.40263534292338027</v>
      </c>
      <c r="Q149" s="98">
        <v>0.45731151074708637</v>
      </c>
      <c r="R149" s="98">
        <v>0.72225778867030421</v>
      </c>
      <c r="S149" s="98">
        <v>0.88066584650711621</v>
      </c>
      <c r="T149" s="98">
        <v>1.0211984232592786</v>
      </c>
      <c r="U149" s="98">
        <v>1.0789317416696964</v>
      </c>
      <c r="V149" s="98">
        <v>1.3667789215563628</v>
      </c>
      <c r="W149" s="98">
        <v>1.476251110257538</v>
      </c>
      <c r="X149" s="98">
        <v>2.0100105550348952</v>
      </c>
      <c r="Y149" s="98">
        <v>2.8113099415153084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1.4783953274349619E-4</v>
      </c>
      <c r="J150" s="98">
        <v>4.4712739769231085E-4</v>
      </c>
      <c r="K150" s="98">
        <v>7.5582093957334213E-4</v>
      </c>
      <c r="L150" s="98">
        <v>1.0699013636908219E-3</v>
      </c>
      <c r="M150" s="98">
        <v>1.4738998151393376E-3</v>
      </c>
      <c r="N150" s="98">
        <v>1.3862181329246429E-3</v>
      </c>
      <c r="O150" s="98">
        <v>2.0743452411363791E-3</v>
      </c>
      <c r="P150" s="98">
        <v>2.081409866182115E-3</v>
      </c>
      <c r="Q150" s="98">
        <v>1.897738795216745E-3</v>
      </c>
      <c r="R150" s="98">
        <v>5.1513392124352799E-3</v>
      </c>
      <c r="S150" s="98">
        <v>5.7555968985879141E-3</v>
      </c>
      <c r="T150" s="98">
        <v>6.3689397680724517E-3</v>
      </c>
      <c r="U150" s="98">
        <v>6.5351482244034717E-3</v>
      </c>
      <c r="V150" s="98">
        <v>8.9507130661754183E-3</v>
      </c>
      <c r="W150" s="98">
        <v>8.1382439639311691E-3</v>
      </c>
      <c r="X150" s="98">
        <v>1.3820250685716632E-2</v>
      </c>
      <c r="Y150" s="98">
        <v>2.1682171559886356E-2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1.1505214050618803E-4</v>
      </c>
      <c r="J151" s="101">
        <v>3.4523423732864608E-4</v>
      </c>
      <c r="K151" s="101">
        <v>5.8300678081721965E-4</v>
      </c>
      <c r="L151" s="101">
        <v>8.2711753463423124E-4</v>
      </c>
      <c r="M151" s="101">
        <v>1.1443696748651188E-3</v>
      </c>
      <c r="N151" s="101">
        <v>1.0728934030235083E-3</v>
      </c>
      <c r="O151" s="101">
        <v>1.6040333169437108E-3</v>
      </c>
      <c r="P151" s="101">
        <v>1.607981668628496E-3</v>
      </c>
      <c r="Q151" s="101">
        <v>1.4615796634904917E-3</v>
      </c>
      <c r="R151" s="101">
        <v>3.9543447455248201E-3</v>
      </c>
      <c r="S151" s="101">
        <v>4.416167719146903E-3</v>
      </c>
      <c r="T151" s="101">
        <v>4.8769778168153768E-3</v>
      </c>
      <c r="U151" s="101">
        <v>4.9950323386751972E-3</v>
      </c>
      <c r="V151" s="101">
        <v>6.9224409456574761E-3</v>
      </c>
      <c r="W151" s="101">
        <v>6.2863325157607002E-3</v>
      </c>
      <c r="X151" s="101">
        <v>1.0522793202578878E-2</v>
      </c>
      <c r="Y151" s="101">
        <v>1.626181654458567E-2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3.2787392237308147E-5</v>
      </c>
      <c r="J152" s="104">
        <v>1.0189316036366477E-4</v>
      </c>
      <c r="K152" s="104">
        <v>1.7281415875612248E-4</v>
      </c>
      <c r="L152" s="104">
        <v>2.4278382905659071E-4</v>
      </c>
      <c r="M152" s="104">
        <v>3.2953014027421891E-4</v>
      </c>
      <c r="N152" s="104">
        <v>3.1332472990113446E-4</v>
      </c>
      <c r="O152" s="104">
        <v>4.7031192419266809E-4</v>
      </c>
      <c r="P152" s="104">
        <v>4.734281975536191E-4</v>
      </c>
      <c r="Q152" s="104">
        <v>4.3615913172625337E-4</v>
      </c>
      <c r="R152" s="104">
        <v>1.1969944669104596E-3</v>
      </c>
      <c r="S152" s="104">
        <v>1.3394291794410111E-3</v>
      </c>
      <c r="T152" s="104">
        <v>1.4919619512570753E-3</v>
      </c>
      <c r="U152" s="104">
        <v>1.5401158857282745E-3</v>
      </c>
      <c r="V152" s="104">
        <v>2.0282721205179418E-3</v>
      </c>
      <c r="W152" s="104">
        <v>1.8519114481704685E-3</v>
      </c>
      <c r="X152" s="104">
        <v>3.2974574831377544E-3</v>
      </c>
      <c r="Y152" s="104">
        <v>5.4203550153006869E-3</v>
      </c>
      <c r="DA152" s="132" t="s">
        <v>1882</v>
      </c>
    </row>
    <row r="153" spans="1:105" ht="12" customHeight="1" x14ac:dyDescent="0.25">
      <c r="A153" s="106" t="s">
        <v>122</v>
      </c>
      <c r="B153" s="101">
        <v>0.14016864701954784</v>
      </c>
      <c r="C153" s="101">
        <v>0.16013203628682565</v>
      </c>
      <c r="D153" s="101">
        <v>0.2712585167156169</v>
      </c>
      <c r="E153" s="101">
        <v>0.44804630070271778</v>
      </c>
      <c r="F153" s="101">
        <v>0.73425332009064825</v>
      </c>
      <c r="G153" s="101">
        <v>1.0247872954942991</v>
      </c>
      <c r="H153" s="101">
        <v>1.42445219995073</v>
      </c>
      <c r="I153" s="101">
        <v>1.6613391894624627</v>
      </c>
      <c r="J153" s="101">
        <v>1.6451591057024446</v>
      </c>
      <c r="K153" s="101">
        <v>1.5431893472300497</v>
      </c>
      <c r="L153" s="101">
        <v>1.3464555615248619</v>
      </c>
      <c r="M153" s="101">
        <v>1.5196035488041604</v>
      </c>
      <c r="N153" s="101">
        <v>1.8205057691214541</v>
      </c>
      <c r="O153" s="101">
        <v>1.8289920231595334</v>
      </c>
      <c r="P153" s="101">
        <v>1.8244603285430416</v>
      </c>
      <c r="Q153" s="101">
        <v>1.6734004281675554</v>
      </c>
      <c r="R153" s="101">
        <v>1.6906856487092194</v>
      </c>
      <c r="S153" s="101">
        <v>1.8288188019370253</v>
      </c>
      <c r="T153" s="101">
        <v>1.9739108946289607</v>
      </c>
      <c r="U153" s="101">
        <v>2.569334096970203</v>
      </c>
      <c r="V153" s="101">
        <v>3.6215503311710378</v>
      </c>
      <c r="W153" s="101">
        <v>4.7653683493679662</v>
      </c>
      <c r="X153" s="101">
        <v>5.7140760189990152</v>
      </c>
      <c r="Y153" s="101">
        <v>7.2858898547557969</v>
      </c>
      <c r="DA153" s="131" t="s">
        <v>1883</v>
      </c>
    </row>
    <row r="154" spans="1:105" ht="12" customHeight="1" x14ac:dyDescent="0.25">
      <c r="A154" s="107" t="s">
        <v>121</v>
      </c>
      <c r="B154" s="104">
        <v>1.3510231038028708E-3</v>
      </c>
      <c r="C154" s="104">
        <v>1.6491287318485472E-3</v>
      </c>
      <c r="D154" s="104">
        <v>6.3954854969938595E-3</v>
      </c>
      <c r="E154" s="104">
        <v>1.366592509891288E-2</v>
      </c>
      <c r="F154" s="104">
        <v>2.5594949201075433E-2</v>
      </c>
      <c r="G154" s="104">
        <v>5.7835935295053709E-2</v>
      </c>
      <c r="H154" s="104">
        <v>9.1167077157031012E-2</v>
      </c>
      <c r="I154" s="104">
        <v>0.32138999261308787</v>
      </c>
      <c r="J154" s="104">
        <v>0.82937406103246869</v>
      </c>
      <c r="K154" s="104">
        <v>1.2882785878703886</v>
      </c>
      <c r="L154" s="104">
        <v>1.8570949783730826</v>
      </c>
      <c r="M154" s="104">
        <v>2.2351344720005435</v>
      </c>
      <c r="N154" s="104">
        <v>2.4831732254802179</v>
      </c>
      <c r="O154" s="104">
        <v>2.9628608572549813</v>
      </c>
      <c r="P154" s="104">
        <v>3.5998202638065564</v>
      </c>
      <c r="Q154" s="104">
        <v>4.3443549438967688</v>
      </c>
      <c r="R154" s="104">
        <v>5.0626357859469477</v>
      </c>
      <c r="S154" s="104">
        <v>5.8537399346656809</v>
      </c>
      <c r="T154" s="104">
        <v>6.5797910647627305</v>
      </c>
      <c r="U154" s="104">
        <v>7.1004894021634337</v>
      </c>
      <c r="V154" s="104">
        <v>8.4846531059323915</v>
      </c>
      <c r="W154" s="104">
        <v>10.600662648486278</v>
      </c>
      <c r="X154" s="104">
        <v>13.621893436521766</v>
      </c>
      <c r="Y154" s="104">
        <v>15.084196994620841</v>
      </c>
      <c r="DA154" s="132" t="s">
        <v>1884</v>
      </c>
    </row>
    <row r="155" spans="1:105" ht="12" customHeight="1" x14ac:dyDescent="0.25">
      <c r="A155" s="108" t="s">
        <v>53</v>
      </c>
      <c r="B155" s="98">
        <v>1.0534893095499407E-3</v>
      </c>
      <c r="C155" s="98">
        <v>1.2874572453365155E-3</v>
      </c>
      <c r="D155" s="98">
        <v>4.9650209347288287E-3</v>
      </c>
      <c r="E155" s="98">
        <v>1.0607624049547239E-2</v>
      </c>
      <c r="F155" s="98">
        <v>1.9879548489436533E-2</v>
      </c>
      <c r="G155" s="98">
        <v>4.4812512941227456E-2</v>
      </c>
      <c r="H155" s="98">
        <v>7.1181129582510036E-2</v>
      </c>
      <c r="I155" s="98">
        <v>0.25014110254267613</v>
      </c>
      <c r="J155" s="98">
        <v>0.64051251464670567</v>
      </c>
      <c r="K155" s="98">
        <v>0.99375271794402298</v>
      </c>
      <c r="L155" s="98">
        <v>1.4359583781016327</v>
      </c>
      <c r="M155" s="98">
        <v>1.7356349393045873</v>
      </c>
      <c r="N155" s="98">
        <v>1.9221012955407812</v>
      </c>
      <c r="O155" s="98">
        <v>2.2910114555432615</v>
      </c>
      <c r="P155" s="98">
        <v>2.7819086066385204</v>
      </c>
      <c r="Q155" s="98">
        <v>3.3476192127392168</v>
      </c>
      <c r="R155" s="98">
        <v>3.8858707059923163</v>
      </c>
      <c r="S155" s="98">
        <v>4.4912611571954626</v>
      </c>
      <c r="T155" s="98">
        <v>5.0387382225839845</v>
      </c>
      <c r="U155" s="98">
        <v>5.4278142394093063</v>
      </c>
      <c r="V155" s="98">
        <v>6.560419339205227</v>
      </c>
      <c r="W155" s="98">
        <v>8.1897737411087785</v>
      </c>
      <c r="X155" s="98">
        <v>10.377055210642153</v>
      </c>
      <c r="Y155" s="98">
        <v>11.318084880450087</v>
      </c>
      <c r="DA155" s="63" t="s">
        <v>1885</v>
      </c>
    </row>
    <row r="156" spans="1:105" ht="12" customHeight="1" x14ac:dyDescent="0.25">
      <c r="A156" s="108" t="s">
        <v>52</v>
      </c>
      <c r="B156" s="98">
        <v>2.9753379425293008E-4</v>
      </c>
      <c r="C156" s="98">
        <v>3.6167148651203155E-4</v>
      </c>
      <c r="D156" s="98">
        <v>1.4304645622650308E-3</v>
      </c>
      <c r="E156" s="98">
        <v>3.0583010493656407E-3</v>
      </c>
      <c r="F156" s="98">
        <v>5.7154007116388978E-3</v>
      </c>
      <c r="G156" s="98">
        <v>1.3023422353826253E-2</v>
      </c>
      <c r="H156" s="98">
        <v>1.998594757452098E-2</v>
      </c>
      <c r="I156" s="98">
        <v>7.1248890070411769E-2</v>
      </c>
      <c r="J156" s="98">
        <v>0.18886154638576305</v>
      </c>
      <c r="K156" s="98">
        <v>0.29452586992636559</v>
      </c>
      <c r="L156" s="98">
        <v>0.42113660027144989</v>
      </c>
      <c r="M156" s="98">
        <v>0.49949953269595615</v>
      </c>
      <c r="N156" s="98">
        <v>0.56107192993943655</v>
      </c>
      <c r="O156" s="98">
        <v>0.67184940171171992</v>
      </c>
      <c r="P156" s="98">
        <v>0.81791165716803604</v>
      </c>
      <c r="Q156" s="98">
        <v>0.99673573115755176</v>
      </c>
      <c r="R156" s="98">
        <v>1.1767650799546312</v>
      </c>
      <c r="S156" s="98">
        <v>1.3624787774702181</v>
      </c>
      <c r="T156" s="98">
        <v>1.5410528421787464</v>
      </c>
      <c r="U156" s="98">
        <v>1.6726751627541272</v>
      </c>
      <c r="V156" s="98">
        <v>1.9242337667271636</v>
      </c>
      <c r="W156" s="98">
        <v>2.4108889073775002</v>
      </c>
      <c r="X156" s="98">
        <v>3.2448382258796125</v>
      </c>
      <c r="Y156" s="98">
        <v>3.7661121141707548</v>
      </c>
      <c r="DA156" s="63" t="s">
        <v>1886</v>
      </c>
    </row>
    <row r="157" spans="1:105" ht="12" customHeight="1" x14ac:dyDescent="0.25">
      <c r="A157" s="121" t="s">
        <v>54</v>
      </c>
      <c r="B157" s="122">
        <v>2.7336970119940011E-2</v>
      </c>
      <c r="C157" s="122">
        <v>3.1349890271461484E-2</v>
      </c>
      <c r="D157" s="122">
        <v>5.5505194741045122E-2</v>
      </c>
      <c r="E157" s="122">
        <v>9.7061447791963074E-2</v>
      </c>
      <c r="F157" s="122">
        <v>0.15476508365797723</v>
      </c>
      <c r="G157" s="122">
        <v>0.22674613426061221</v>
      </c>
      <c r="H157" s="122">
        <v>0.30761482785573929</v>
      </c>
      <c r="I157" s="122">
        <v>0.4066883030450224</v>
      </c>
      <c r="J157" s="122">
        <v>0.46697285269139172</v>
      </c>
      <c r="K157" s="122">
        <v>0.53082244681849577</v>
      </c>
      <c r="L157" s="122">
        <v>0.57618338432625504</v>
      </c>
      <c r="M157" s="122">
        <v>0.66395703398608741</v>
      </c>
      <c r="N157" s="122">
        <v>0.75944429233296862</v>
      </c>
      <c r="O157" s="122">
        <v>0.81624717895902899</v>
      </c>
      <c r="P157" s="122">
        <v>0.95614697275244753</v>
      </c>
      <c r="Q157" s="122">
        <v>1.0813509044584666</v>
      </c>
      <c r="R157" s="122">
        <v>1.2047366545742697</v>
      </c>
      <c r="S157" s="122">
        <v>1.3438005852151189</v>
      </c>
      <c r="T157" s="122">
        <v>1.4740328495078516</v>
      </c>
      <c r="U157" s="122">
        <v>1.6371005388493305</v>
      </c>
      <c r="V157" s="122">
        <v>2.0546615369028194</v>
      </c>
      <c r="W157" s="122">
        <v>2.6780719688274446</v>
      </c>
      <c r="X157" s="122">
        <v>3.2388257167052488</v>
      </c>
      <c r="Y157" s="122">
        <v>3.8552210876336557</v>
      </c>
      <c r="DA157" s="130" t="s">
        <v>1887</v>
      </c>
    </row>
    <row r="158" spans="1:105" ht="12" customHeight="1" x14ac:dyDescent="0.25">
      <c r="A158" s="97" t="s">
        <v>50</v>
      </c>
      <c r="B158" s="98">
        <v>3.9472255962317567E-4</v>
      </c>
      <c r="C158" s="98">
        <v>4.4685110076010844E-4</v>
      </c>
      <c r="D158" s="98">
        <v>7.9745431841418571E-4</v>
      </c>
      <c r="E158" s="98">
        <v>1.3867351992598858E-3</v>
      </c>
      <c r="F158" s="98">
        <v>2.2083037415912736E-3</v>
      </c>
      <c r="G158" s="98">
        <v>3.3123741178559801E-3</v>
      </c>
      <c r="H158" s="98">
        <v>4.3801256391462562E-3</v>
      </c>
      <c r="I158" s="98">
        <v>5.6053035288894338E-3</v>
      </c>
      <c r="J158" s="98">
        <v>6.296294472507495E-3</v>
      </c>
      <c r="K158" s="98">
        <v>6.6932325009139461E-3</v>
      </c>
      <c r="L158" s="98">
        <v>7.6430130671728781E-3</v>
      </c>
      <c r="M158" s="98">
        <v>9.4310694096224335E-3</v>
      </c>
      <c r="N158" s="98">
        <v>1.1121621610246459E-2</v>
      </c>
      <c r="O158" s="98">
        <v>1.3034901531559447E-2</v>
      </c>
      <c r="P158" s="98">
        <v>1.4547598850373497E-2</v>
      </c>
      <c r="Q158" s="98">
        <v>1.578437946742825E-2</v>
      </c>
      <c r="R158" s="98">
        <v>2.240192967757253E-2</v>
      </c>
      <c r="S158" s="98">
        <v>2.5791646442149475E-2</v>
      </c>
      <c r="T158" s="98">
        <v>2.899281412150552E-2</v>
      </c>
      <c r="U158" s="98">
        <v>2.9989497166431144E-2</v>
      </c>
      <c r="V158" s="98">
        <v>3.7629908183970044E-2</v>
      </c>
      <c r="W158" s="98">
        <v>4.3419773958388759E-2</v>
      </c>
      <c r="X158" s="98">
        <v>5.7346660693960064E-2</v>
      </c>
      <c r="Y158" s="98">
        <v>8.0204691436176173E-2</v>
      </c>
      <c r="DA158" s="63" t="s">
        <v>1888</v>
      </c>
    </row>
    <row r="159" spans="1:105" ht="12" customHeight="1" x14ac:dyDescent="0.25">
      <c r="A159" s="109" t="s">
        <v>120</v>
      </c>
      <c r="B159" s="33">
        <v>2.6942247560316837E-2</v>
      </c>
      <c r="C159" s="33">
        <v>3.0903039170701377E-2</v>
      </c>
      <c r="D159" s="33">
        <v>5.4707740422630935E-2</v>
      </c>
      <c r="E159" s="33">
        <v>9.5674712592703187E-2</v>
      </c>
      <c r="F159" s="33">
        <v>0.15255677991638594</v>
      </c>
      <c r="G159" s="33">
        <v>0.22343376014275623</v>
      </c>
      <c r="H159" s="33">
        <v>0.30323470221659304</v>
      </c>
      <c r="I159" s="33">
        <v>0.40108299951613297</v>
      </c>
      <c r="J159" s="33">
        <v>0.4606765582188842</v>
      </c>
      <c r="K159" s="33">
        <v>0.52412921431758186</v>
      </c>
      <c r="L159" s="33">
        <v>0.56854037125908219</v>
      </c>
      <c r="M159" s="33">
        <v>0.65452596457646495</v>
      </c>
      <c r="N159" s="33">
        <v>0.74832267072272218</v>
      </c>
      <c r="O159" s="33">
        <v>0.80321227742746959</v>
      </c>
      <c r="P159" s="33">
        <v>0.94159937390207404</v>
      </c>
      <c r="Q159" s="33">
        <v>1.0655665249910384</v>
      </c>
      <c r="R159" s="33">
        <v>1.1823347248966971</v>
      </c>
      <c r="S159" s="33">
        <v>1.3180089387729694</v>
      </c>
      <c r="T159" s="33">
        <v>1.4450400353863462</v>
      </c>
      <c r="U159" s="33">
        <v>1.6071110416828993</v>
      </c>
      <c r="V159" s="33">
        <v>2.0170316287188492</v>
      </c>
      <c r="W159" s="33">
        <v>2.634652194869056</v>
      </c>
      <c r="X159" s="33">
        <v>3.1814790560112889</v>
      </c>
      <c r="Y159" s="33">
        <v>3.7750163961974796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93.705939507989513</v>
      </c>
      <c r="C161" s="117">
        <f t="shared" si="54"/>
        <v>107.20906376591724</v>
      </c>
      <c r="D161" s="117">
        <f t="shared" si="54"/>
        <v>93.034805935229727</v>
      </c>
      <c r="E161" s="117">
        <f t="shared" si="54"/>
        <v>110.12716906164032</v>
      </c>
      <c r="F161" s="117">
        <f t="shared" si="54"/>
        <v>128.41099101028715</v>
      </c>
      <c r="G161" s="117">
        <f t="shared" si="54"/>
        <v>132.63227270453746</v>
      </c>
      <c r="H161" s="117">
        <f t="shared" si="54"/>
        <v>160.90319121926177</v>
      </c>
      <c r="I161" s="117">
        <f t="shared" si="54"/>
        <v>148.05781836530181</v>
      </c>
      <c r="J161" s="117">
        <f t="shared" si="54"/>
        <v>162.31095487788255</v>
      </c>
      <c r="K161" s="117">
        <f t="shared" si="54"/>
        <v>131.08345859943498</v>
      </c>
      <c r="L161" s="117">
        <f t="shared" si="54"/>
        <v>156.02150308230367</v>
      </c>
      <c r="M161" s="117">
        <f t="shared" si="54"/>
        <v>147.55377874003528</v>
      </c>
      <c r="N161" s="117">
        <f t="shared" si="54"/>
        <v>139.74423449459294</v>
      </c>
      <c r="O161" s="117">
        <f t="shared" si="54"/>
        <v>132.6959787884484</v>
      </c>
      <c r="P161" s="117">
        <f t="shared" si="54"/>
        <v>119.54794851876979</v>
      </c>
      <c r="Q161" s="117">
        <f t="shared" si="54"/>
        <v>124.22384347021035</v>
      </c>
      <c r="R161" s="117">
        <f t="shared" ref="R161:V161" si="55">R162+R164+R166+R175</f>
        <v>123.06622767905245</v>
      </c>
      <c r="S161" s="117">
        <f t="shared" si="55"/>
        <v>131.68119025359255</v>
      </c>
      <c r="T161" s="117">
        <f t="shared" si="55"/>
        <v>147.46262437771273</v>
      </c>
      <c r="U161" s="117">
        <f t="shared" si="55"/>
        <v>148.66495519141526</v>
      </c>
      <c r="V161" s="117">
        <f t="shared" si="55"/>
        <v>175.36555831924525</v>
      </c>
      <c r="W161" s="117">
        <f t="shared" ref="W161:Y161" si="56">W162+W164+W166+W175</f>
        <v>171.41481756716783</v>
      </c>
      <c r="X161" s="117">
        <f t="shared" si="56"/>
        <v>152.73447542705773</v>
      </c>
      <c r="Y161" s="117">
        <f t="shared" si="56"/>
        <v>141.00288290778508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74.153393220759398</v>
      </c>
      <c r="C162" s="122">
        <f t="shared" si="57"/>
        <v>87.907262881769554</v>
      </c>
      <c r="D162" s="122">
        <f t="shared" si="57"/>
        <v>73.972945726120443</v>
      </c>
      <c r="E162" s="122">
        <f t="shared" si="57"/>
        <v>90.562199634242745</v>
      </c>
      <c r="F162" s="122">
        <f t="shared" si="57"/>
        <v>106.69056604208201</v>
      </c>
      <c r="G162" s="122">
        <f t="shared" si="57"/>
        <v>110.36207199934205</v>
      </c>
      <c r="H162" s="122">
        <f t="shared" si="57"/>
        <v>136.55376965957126</v>
      </c>
      <c r="I162" s="122">
        <f t="shared" si="57"/>
        <v>123.39882553553427</v>
      </c>
      <c r="J162" s="122">
        <f t="shared" si="57"/>
        <v>136.78785499068204</v>
      </c>
      <c r="K162" s="122">
        <f t="shared" si="57"/>
        <v>105.46144982041787</v>
      </c>
      <c r="L162" s="122">
        <f t="shared" si="57"/>
        <v>129.83418489775363</v>
      </c>
      <c r="M162" s="122">
        <f t="shared" si="57"/>
        <v>119.58172892322274</v>
      </c>
      <c r="N162" s="122">
        <f t="shared" si="57"/>
        <v>111.11865900696374</v>
      </c>
      <c r="O162" s="122">
        <f t="shared" si="57"/>
        <v>104.65403838334817</v>
      </c>
      <c r="P162" s="122">
        <f t="shared" si="57"/>
        <v>92.054778448557684</v>
      </c>
      <c r="Q162" s="122">
        <f t="shared" si="57"/>
        <v>97.149706543404648</v>
      </c>
      <c r="R162" s="122">
        <f t="shared" si="57"/>
        <v>95.114048689693576</v>
      </c>
      <c r="S162" s="122">
        <f t="shared" si="57"/>
        <v>101.84813933942607</v>
      </c>
      <c r="T162" s="122">
        <f t="shared" si="57"/>
        <v>115.13714831693069</v>
      </c>
      <c r="U162" s="122">
        <f t="shared" si="57"/>
        <v>114.94911306690881</v>
      </c>
      <c r="V162" s="122">
        <f t="shared" si="57"/>
        <v>137.81444886375598</v>
      </c>
      <c r="W162" s="122">
        <f t="shared" si="57"/>
        <v>134.05199632367115</v>
      </c>
      <c r="X162" s="122">
        <f t="shared" si="57"/>
        <v>116.81815315006561</v>
      </c>
      <c r="Y162" s="122">
        <f t="shared" si="57"/>
        <v>106.34152098517424</v>
      </c>
      <c r="DA162" s="130" t="s">
        <v>1891</v>
      </c>
    </row>
    <row r="163" spans="1:105" ht="12" customHeight="1" x14ac:dyDescent="0.25">
      <c r="A163" s="97" t="s">
        <v>53</v>
      </c>
      <c r="B163" s="33">
        <v>74.153393220759398</v>
      </c>
      <c r="C163" s="33">
        <v>87.907262881769554</v>
      </c>
      <c r="D163" s="33">
        <v>73.972945726120443</v>
      </c>
      <c r="E163" s="33">
        <v>90.562199634242745</v>
      </c>
      <c r="F163" s="33">
        <v>106.69056604208201</v>
      </c>
      <c r="G163" s="33">
        <v>110.36207199934205</v>
      </c>
      <c r="H163" s="33">
        <v>136.55376965957126</v>
      </c>
      <c r="I163" s="33">
        <v>123.39882553553427</v>
      </c>
      <c r="J163" s="33">
        <v>136.78785499068204</v>
      </c>
      <c r="K163" s="33">
        <v>105.46144982041787</v>
      </c>
      <c r="L163" s="33">
        <v>129.83418489775363</v>
      </c>
      <c r="M163" s="33">
        <v>119.58172892322274</v>
      </c>
      <c r="N163" s="33">
        <v>111.11865900696374</v>
      </c>
      <c r="O163" s="33">
        <v>104.65403838334817</v>
      </c>
      <c r="P163" s="33">
        <v>92.054778448557684</v>
      </c>
      <c r="Q163" s="33">
        <v>97.149706543404648</v>
      </c>
      <c r="R163" s="33">
        <v>95.114048689693576</v>
      </c>
      <c r="S163" s="33">
        <v>101.84813933942607</v>
      </c>
      <c r="T163" s="33">
        <v>115.13714831693069</v>
      </c>
      <c r="U163" s="33">
        <v>114.94911306690881</v>
      </c>
      <c r="V163" s="33">
        <v>137.81444886375598</v>
      </c>
      <c r="W163" s="33">
        <v>134.05199632367115</v>
      </c>
      <c r="X163" s="33">
        <v>116.81815315006561</v>
      </c>
      <c r="Y163" s="33">
        <v>106.34152098517424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6.6270472569650463E-2</v>
      </c>
      <c r="C164" s="122">
        <f t="shared" si="58"/>
        <v>6.3120465188475292E-2</v>
      </c>
      <c r="D164" s="122">
        <f t="shared" si="58"/>
        <v>7.7021092676944736E-2</v>
      </c>
      <c r="E164" s="122">
        <f t="shared" si="58"/>
        <v>8.240493898189799E-2</v>
      </c>
      <c r="F164" s="122">
        <f t="shared" si="58"/>
        <v>9.6244682611969473E-2</v>
      </c>
      <c r="G164" s="122">
        <f t="shared" si="58"/>
        <v>0.11453586606101163</v>
      </c>
      <c r="H164" s="122">
        <f t="shared" si="58"/>
        <v>0.16175158775829104</v>
      </c>
      <c r="I164" s="122">
        <f t="shared" si="58"/>
        <v>0.19436160773498012</v>
      </c>
      <c r="J164" s="122">
        <f t="shared" si="58"/>
        <v>0.21659001641912584</v>
      </c>
      <c r="K164" s="122">
        <f t="shared" si="58"/>
        <v>0.22604184702387245</v>
      </c>
      <c r="L164" s="122">
        <f t="shared" si="58"/>
        <v>0.24861364989588466</v>
      </c>
      <c r="M164" s="122">
        <f t="shared" si="58"/>
        <v>0.24708880366351033</v>
      </c>
      <c r="N164" s="122">
        <f t="shared" si="58"/>
        <v>0.279770945757574</v>
      </c>
      <c r="O164" s="122">
        <f t="shared" si="58"/>
        <v>0.26104352683608845</v>
      </c>
      <c r="P164" s="122">
        <f t="shared" si="58"/>
        <v>0.27895329744089831</v>
      </c>
      <c r="Q164" s="122">
        <f t="shared" si="58"/>
        <v>0.26368500632102887</v>
      </c>
      <c r="R164" s="122">
        <f t="shared" si="58"/>
        <v>0.25877087678986566</v>
      </c>
      <c r="S164" s="122">
        <f t="shared" si="58"/>
        <v>0.2545123264060456</v>
      </c>
      <c r="T164" s="122">
        <f t="shared" si="58"/>
        <v>0.26201613283834863</v>
      </c>
      <c r="U164" s="122">
        <f t="shared" si="58"/>
        <v>0.28327900239151071</v>
      </c>
      <c r="V164" s="122">
        <f t="shared" si="58"/>
        <v>0.31621395143033459</v>
      </c>
      <c r="W164" s="122">
        <f t="shared" si="58"/>
        <v>0.32078506894084013</v>
      </c>
      <c r="X164" s="122">
        <f t="shared" si="58"/>
        <v>0.35622064173516049</v>
      </c>
      <c r="Y164" s="122">
        <f t="shared" si="58"/>
        <v>0.39235600648913582</v>
      </c>
      <c r="DA164" s="130" t="s">
        <v>1893</v>
      </c>
    </row>
    <row r="165" spans="1:105" ht="12" customHeight="1" x14ac:dyDescent="0.25">
      <c r="A165" s="97" t="s">
        <v>53</v>
      </c>
      <c r="B165" s="98">
        <v>6.6270472569650463E-2</v>
      </c>
      <c r="C165" s="98">
        <v>6.3120465188475292E-2</v>
      </c>
      <c r="D165" s="98">
        <v>7.7021092676944736E-2</v>
      </c>
      <c r="E165" s="98">
        <v>8.240493898189799E-2</v>
      </c>
      <c r="F165" s="98">
        <v>9.6244682611969473E-2</v>
      </c>
      <c r="G165" s="98">
        <v>0.11453586606101163</v>
      </c>
      <c r="H165" s="98">
        <v>0.16175158775829104</v>
      </c>
      <c r="I165" s="98">
        <v>0.19436160773498012</v>
      </c>
      <c r="J165" s="98">
        <v>0.21659001641912584</v>
      </c>
      <c r="K165" s="98">
        <v>0.22604184702387245</v>
      </c>
      <c r="L165" s="98">
        <v>0.24861364989588466</v>
      </c>
      <c r="M165" s="98">
        <v>0.24708880366351033</v>
      </c>
      <c r="N165" s="98">
        <v>0.279770945757574</v>
      </c>
      <c r="O165" s="98">
        <v>0.26104352683608845</v>
      </c>
      <c r="P165" s="98">
        <v>0.27895329744089831</v>
      </c>
      <c r="Q165" s="98">
        <v>0.26368500632102887</v>
      </c>
      <c r="R165" s="98">
        <v>0.25877087678986566</v>
      </c>
      <c r="S165" s="98">
        <v>0.2545123264060456</v>
      </c>
      <c r="T165" s="98">
        <v>0.26201613283834863</v>
      </c>
      <c r="U165" s="98">
        <v>0.28327900239151071</v>
      </c>
      <c r="V165" s="98">
        <v>0.31621395143033459</v>
      </c>
      <c r="W165" s="98">
        <v>0.32078506894084013</v>
      </c>
      <c r="X165" s="98">
        <v>0.35622064173516049</v>
      </c>
      <c r="Y165" s="98">
        <v>0.39235600648913582</v>
      </c>
      <c r="DA165" s="63" t="s">
        <v>1894</v>
      </c>
    </row>
    <row r="166" spans="1:105" ht="12" customHeight="1" x14ac:dyDescent="0.25">
      <c r="A166" s="121" t="s">
        <v>55</v>
      </c>
      <c r="B166" s="122">
        <v>16.507156997280749</v>
      </c>
      <c r="C166" s="122">
        <v>16.293519282206312</v>
      </c>
      <c r="D166" s="122">
        <v>16.022736542774101</v>
      </c>
      <c r="E166" s="122">
        <v>16.321016522110163</v>
      </c>
      <c r="F166" s="122">
        <v>18.189111658542721</v>
      </c>
      <c r="G166" s="122">
        <v>18.560175820705261</v>
      </c>
      <c r="H166" s="122">
        <v>20.352543002945207</v>
      </c>
      <c r="I166" s="122">
        <v>20.550817313258925</v>
      </c>
      <c r="J166" s="122">
        <v>21.517951743678278</v>
      </c>
      <c r="K166" s="122">
        <v>21.611930230642152</v>
      </c>
      <c r="L166" s="122">
        <v>22.212458454367471</v>
      </c>
      <c r="M166" s="122">
        <v>23.806699927794746</v>
      </c>
      <c r="N166" s="122">
        <v>24.32465662054177</v>
      </c>
      <c r="O166" s="122">
        <v>23.990746493090708</v>
      </c>
      <c r="P166" s="122">
        <v>23.395184027367826</v>
      </c>
      <c r="Q166" s="122">
        <v>22.996823691785693</v>
      </c>
      <c r="R166" s="122">
        <v>23.873094371501843</v>
      </c>
      <c r="S166" s="122">
        <v>25.588567686386483</v>
      </c>
      <c r="T166" s="122">
        <v>27.804804365335112</v>
      </c>
      <c r="U166" s="122">
        <v>29.031033980225082</v>
      </c>
      <c r="V166" s="122">
        <v>32.329100741528478</v>
      </c>
      <c r="W166" s="122">
        <v>31.988685879051189</v>
      </c>
      <c r="X166" s="122">
        <v>30.915571503421813</v>
      </c>
      <c r="Y166" s="122">
        <v>29.78204152744787</v>
      </c>
      <c r="DA166" s="130" t="s">
        <v>1895</v>
      </c>
    </row>
    <row r="167" spans="1:105" ht="12" customHeight="1" x14ac:dyDescent="0.25">
      <c r="A167" s="97" t="s">
        <v>124</v>
      </c>
      <c r="B167" s="98">
        <v>1.0771223108944161</v>
      </c>
      <c r="C167" s="98">
        <v>1.08129919811472</v>
      </c>
      <c r="D167" s="98">
        <v>1.1069770572760538</v>
      </c>
      <c r="E167" s="98">
        <v>1.18517712321877</v>
      </c>
      <c r="F167" s="98">
        <v>1.2715730278571007</v>
      </c>
      <c r="G167" s="98">
        <v>1.3541732487232276</v>
      </c>
      <c r="H167" s="98">
        <v>1.435948301522046</v>
      </c>
      <c r="I167" s="98">
        <v>1.4541329069359072</v>
      </c>
      <c r="J167" s="98">
        <v>1.4228933245210951</v>
      </c>
      <c r="K167" s="98">
        <v>1.3987485211053508</v>
      </c>
      <c r="L167" s="98">
        <v>1.4426051836868139</v>
      </c>
      <c r="M167" s="98">
        <v>1.5856089507857374</v>
      </c>
      <c r="N167" s="98">
        <v>1.4809063462252137</v>
      </c>
      <c r="O167" s="98">
        <v>1.6689396524164393</v>
      </c>
      <c r="P167" s="98">
        <v>1.5669376808230906</v>
      </c>
      <c r="Q167" s="98">
        <v>1.5155515634630814</v>
      </c>
      <c r="R167" s="98">
        <v>2.1132857384470602</v>
      </c>
      <c r="S167" s="98">
        <v>2.4800934549782157</v>
      </c>
      <c r="T167" s="98">
        <v>2.8631443764109226</v>
      </c>
      <c r="U167" s="98">
        <v>2.8858511707980812</v>
      </c>
      <c r="V167" s="98">
        <v>3.3406767031573539</v>
      </c>
      <c r="W167" s="98">
        <v>2.9239571531134358</v>
      </c>
      <c r="X167" s="98">
        <v>2.9254929083105567</v>
      </c>
      <c r="Y167" s="98">
        <v>3.157514131440796</v>
      </c>
      <c r="DA167" s="63" t="s">
        <v>1896</v>
      </c>
    </row>
    <row r="168" spans="1:105" ht="12" customHeight="1" x14ac:dyDescent="0.25">
      <c r="A168" s="97" t="s">
        <v>123</v>
      </c>
      <c r="B168" s="98">
        <v>1.6869574172191328E-4</v>
      </c>
      <c r="C168" s="98">
        <v>1.6391864475910766E-4</v>
      </c>
      <c r="D168" s="98">
        <v>1.5979495872728817E-4</v>
      </c>
      <c r="E168" s="98">
        <v>1.5519762398176341E-4</v>
      </c>
      <c r="F168" s="98">
        <v>4.5678135681184246E-4</v>
      </c>
      <c r="G168" s="98">
        <v>4.4901089252573687E-4</v>
      </c>
      <c r="H168" s="98">
        <v>8.8873624906652814E-4</v>
      </c>
      <c r="I168" s="98">
        <v>1.4984440349718755E-3</v>
      </c>
      <c r="J168" s="98">
        <v>3.1541118001634123E-3</v>
      </c>
      <c r="K168" s="98">
        <v>5.3291699155399667E-3</v>
      </c>
      <c r="L168" s="98">
        <v>7.6986640817976225E-3</v>
      </c>
      <c r="M168" s="98">
        <v>1.0234801417438853E-2</v>
      </c>
      <c r="N168" s="98">
        <v>1.0245156057859523E-2</v>
      </c>
      <c r="O168" s="98">
        <v>1.3060657548282362E-2</v>
      </c>
      <c r="P168" s="98">
        <v>1.2811177237902696E-2</v>
      </c>
      <c r="Q168" s="98">
        <v>1.1156284117331725E-2</v>
      </c>
      <c r="R168" s="98">
        <v>1.9786329918472734E-2</v>
      </c>
      <c r="S168" s="98">
        <v>2.2943071008223785E-2</v>
      </c>
      <c r="T168" s="98">
        <v>2.7267392065191506E-2</v>
      </c>
      <c r="U168" s="98">
        <v>2.6283839440722937E-2</v>
      </c>
      <c r="V168" s="98">
        <v>3.2059515547641602E-2</v>
      </c>
      <c r="W168" s="98">
        <v>2.5425831624284106E-2</v>
      </c>
      <c r="X168" s="98">
        <v>2.4523965963250842E-2</v>
      </c>
      <c r="Y168" s="98">
        <v>2.5553540228599153E-2</v>
      </c>
      <c r="DA168" s="63" t="s">
        <v>1897</v>
      </c>
    </row>
    <row r="169" spans="1:105" ht="12" customHeight="1" x14ac:dyDescent="0.25">
      <c r="A169" s="100" t="s">
        <v>50</v>
      </c>
      <c r="B169" s="101">
        <v>1.3154471335561323E-4</v>
      </c>
      <c r="C169" s="101">
        <v>1.2796970630026393E-4</v>
      </c>
      <c r="D169" s="101">
        <v>1.2405627254272319E-4</v>
      </c>
      <c r="E169" s="101">
        <v>1.2048226879114749E-4</v>
      </c>
      <c r="F169" s="101">
        <v>3.548009650830951E-4</v>
      </c>
      <c r="G169" s="101">
        <v>3.478538696513735E-4</v>
      </c>
      <c r="H169" s="101">
        <v>6.9394960279163271E-4</v>
      </c>
      <c r="I169" s="101">
        <v>1.1661237725322006E-3</v>
      </c>
      <c r="J169" s="101">
        <v>2.4353403244773346E-3</v>
      </c>
      <c r="K169" s="101">
        <v>4.1106855264433223E-3</v>
      </c>
      <c r="L169" s="101">
        <v>5.9516701926119638E-3</v>
      </c>
      <c r="M169" s="101">
        <v>7.9465349341103653E-3</v>
      </c>
      <c r="N169" s="101">
        <v>7.9294593587756496E-3</v>
      </c>
      <c r="O169" s="101">
        <v>1.0099442191773474E-2</v>
      </c>
      <c r="P169" s="101">
        <v>9.8972040475067847E-3</v>
      </c>
      <c r="Q169" s="101">
        <v>8.5922246133729365E-3</v>
      </c>
      <c r="R169" s="101">
        <v>1.5188665805089653E-2</v>
      </c>
      <c r="S169" s="101">
        <v>1.7603812662674686E-2</v>
      </c>
      <c r="T169" s="101">
        <v>2.0879843595159871E-2</v>
      </c>
      <c r="U169" s="101">
        <v>2.008961747810115E-2</v>
      </c>
      <c r="V169" s="101">
        <v>2.4794684120040277E-2</v>
      </c>
      <c r="W169" s="101">
        <v>1.9640014822409638E-2</v>
      </c>
      <c r="X169" s="101">
        <v>1.8672644093574942E-2</v>
      </c>
      <c r="Y169" s="101">
        <v>1.9165376591289515E-2</v>
      </c>
      <c r="DA169" s="131" t="s">
        <v>1898</v>
      </c>
    </row>
    <row r="170" spans="1:105" ht="12" customHeight="1" x14ac:dyDescent="0.25">
      <c r="A170" s="103" t="s">
        <v>52</v>
      </c>
      <c r="B170" s="104">
        <v>3.7151028366300056E-5</v>
      </c>
      <c r="C170" s="104">
        <v>3.5948938458843732E-5</v>
      </c>
      <c r="D170" s="104">
        <v>3.5738686184564975E-5</v>
      </c>
      <c r="E170" s="104">
        <v>3.4715355190615915E-5</v>
      </c>
      <c r="F170" s="104">
        <v>1.0198039172874736E-4</v>
      </c>
      <c r="G170" s="104">
        <v>1.0115702287436338E-4</v>
      </c>
      <c r="H170" s="104">
        <v>1.947866462748954E-4</v>
      </c>
      <c r="I170" s="104">
        <v>3.3232026243967496E-4</v>
      </c>
      <c r="J170" s="104">
        <v>7.1877147568607765E-4</v>
      </c>
      <c r="K170" s="104">
        <v>1.2184843890966446E-3</v>
      </c>
      <c r="L170" s="104">
        <v>1.7469938891856588E-3</v>
      </c>
      <c r="M170" s="104">
        <v>2.2882664833284881E-3</v>
      </c>
      <c r="N170" s="104">
        <v>2.3156966990838736E-3</v>
      </c>
      <c r="O170" s="104">
        <v>2.9612153565088876E-3</v>
      </c>
      <c r="P170" s="104">
        <v>2.9139731903959107E-3</v>
      </c>
      <c r="Q170" s="104">
        <v>2.5640595039587879E-3</v>
      </c>
      <c r="R170" s="104">
        <v>4.5976641133830803E-3</v>
      </c>
      <c r="S170" s="104">
        <v>5.339258345549101E-3</v>
      </c>
      <c r="T170" s="104">
        <v>6.387548470031635E-3</v>
      </c>
      <c r="U170" s="104">
        <v>6.1942219626217885E-3</v>
      </c>
      <c r="V170" s="104">
        <v>7.2648314276013252E-3</v>
      </c>
      <c r="W170" s="104">
        <v>5.7858168018744688E-3</v>
      </c>
      <c r="X170" s="104">
        <v>5.8513218696759003E-3</v>
      </c>
      <c r="Y170" s="104">
        <v>6.3881636373096396E-3</v>
      </c>
      <c r="DA170" s="132" t="s">
        <v>1899</v>
      </c>
    </row>
    <row r="171" spans="1:105" ht="12" customHeight="1" x14ac:dyDescent="0.25">
      <c r="A171" s="106" t="s">
        <v>122</v>
      </c>
      <c r="B171" s="101">
        <v>15.291048366728866</v>
      </c>
      <c r="C171" s="101">
        <v>15.070050643734437</v>
      </c>
      <c r="D171" s="101">
        <v>14.713154325497433</v>
      </c>
      <c r="E171" s="101">
        <v>14.846072439808189</v>
      </c>
      <c r="F171" s="101">
        <v>16.500499702801566</v>
      </c>
      <c r="G171" s="101">
        <v>16.527568279770414</v>
      </c>
      <c r="H171" s="101">
        <v>17.957426919212828</v>
      </c>
      <c r="I171" s="101">
        <v>17.249926176045349</v>
      </c>
      <c r="J171" s="101">
        <v>15.990431515509144</v>
      </c>
      <c r="K171" s="101">
        <v>13.643926845876232</v>
      </c>
      <c r="L171" s="101">
        <v>11.041934886888535</v>
      </c>
      <c r="M171" s="101">
        <v>10.468319690346352</v>
      </c>
      <c r="N171" s="101">
        <v>10.095868290510793</v>
      </c>
      <c r="O171" s="101">
        <v>8.4529285177972646</v>
      </c>
      <c r="P171" s="101">
        <v>7.4847801238376022</v>
      </c>
      <c r="Q171" s="101">
        <v>6.8114755569254575</v>
      </c>
      <c r="R171" s="101">
        <v>6.6079916986337039</v>
      </c>
      <c r="S171" s="101">
        <v>6.6901427699388023</v>
      </c>
      <c r="T171" s="101">
        <v>6.8434031580476677</v>
      </c>
      <c r="U171" s="101">
        <v>7.4618322684358009</v>
      </c>
      <c r="V171" s="101">
        <v>8.5413426157150365</v>
      </c>
      <c r="W171" s="101">
        <v>8.8285416198043158</v>
      </c>
      <c r="X171" s="101">
        <v>8.5920652325632965</v>
      </c>
      <c r="Y171" s="101">
        <v>8.8479884475460224</v>
      </c>
      <c r="DA171" s="131" t="s">
        <v>1900</v>
      </c>
    </row>
    <row r="172" spans="1:105" ht="12" customHeight="1" x14ac:dyDescent="0.25">
      <c r="A172" s="107" t="s">
        <v>121</v>
      </c>
      <c r="B172" s="104">
        <v>0.13881762391574498</v>
      </c>
      <c r="C172" s="104">
        <v>0.14200552171239397</v>
      </c>
      <c r="D172" s="104">
        <v>0.20244536504188712</v>
      </c>
      <c r="E172" s="104">
        <v>0.28961176145922524</v>
      </c>
      <c r="F172" s="104">
        <v>0.4165821465272419</v>
      </c>
      <c r="G172" s="104">
        <v>0.67798528131909519</v>
      </c>
      <c r="H172" s="104">
        <v>0.95827904596126712</v>
      </c>
      <c r="I172" s="104">
        <v>1.8452597862426954</v>
      </c>
      <c r="J172" s="104">
        <v>4.1014727918478755</v>
      </c>
      <c r="K172" s="104">
        <v>6.563925693745027</v>
      </c>
      <c r="L172" s="104">
        <v>9.7202197197103235</v>
      </c>
      <c r="M172" s="104">
        <v>11.742536485245216</v>
      </c>
      <c r="N172" s="104">
        <v>12.737636827747902</v>
      </c>
      <c r="O172" s="104">
        <v>13.855817665328722</v>
      </c>
      <c r="P172" s="104">
        <v>14.330655045469229</v>
      </c>
      <c r="Q172" s="104">
        <v>14.658640287279823</v>
      </c>
      <c r="R172" s="104">
        <v>15.132030604502607</v>
      </c>
      <c r="S172" s="104">
        <v>16.395388390461243</v>
      </c>
      <c r="T172" s="104">
        <v>18.070989438811331</v>
      </c>
      <c r="U172" s="104">
        <v>18.657066701550477</v>
      </c>
      <c r="V172" s="104">
        <v>20.415021907108446</v>
      </c>
      <c r="W172" s="104">
        <v>20.210761274509153</v>
      </c>
      <c r="X172" s="104">
        <v>19.373489396584709</v>
      </c>
      <c r="Y172" s="104">
        <v>17.750985408232452</v>
      </c>
      <c r="DA172" s="132" t="s">
        <v>1901</v>
      </c>
    </row>
    <row r="173" spans="1:105" ht="12" customHeight="1" x14ac:dyDescent="0.25">
      <c r="A173" s="108" t="s">
        <v>53</v>
      </c>
      <c r="B173" s="98">
        <v>0.1082460265562564</v>
      </c>
      <c r="C173" s="98">
        <v>0.11086219909677972</v>
      </c>
      <c r="D173" s="98">
        <v>0.15716484323891422</v>
      </c>
      <c r="E173" s="98">
        <v>0.22479946755532854</v>
      </c>
      <c r="F173" s="98">
        <v>0.32355856292826302</v>
      </c>
      <c r="G173" s="98">
        <v>0.52531741793535169</v>
      </c>
      <c r="H173" s="98">
        <v>0.74820195046159188</v>
      </c>
      <c r="I173" s="98">
        <v>1.4361844737464733</v>
      </c>
      <c r="J173" s="98">
        <v>3.1675027892615546</v>
      </c>
      <c r="K173" s="98">
        <v>5.0632829420261896</v>
      </c>
      <c r="L173" s="98">
        <v>7.5159488911733359</v>
      </c>
      <c r="M173" s="98">
        <v>9.1183581369083377</v>
      </c>
      <c r="N173" s="98">
        <v>9.8595732257089956</v>
      </c>
      <c r="O173" s="98">
        <v>10.71391419528107</v>
      </c>
      <c r="P173" s="98">
        <v>11.07460086565613</v>
      </c>
      <c r="Q173" s="98">
        <v>11.295473434386375</v>
      </c>
      <c r="R173" s="98">
        <v>11.614723423604403</v>
      </c>
      <c r="S173" s="98">
        <v>12.579303463609978</v>
      </c>
      <c r="T173" s="98">
        <v>13.838583065788221</v>
      </c>
      <c r="U173" s="98">
        <v>14.26198767051608</v>
      </c>
      <c r="V173" s="98">
        <v>15.785100799943056</v>
      </c>
      <c r="W173" s="98">
        <v>15.614265585314991</v>
      </c>
      <c r="X173" s="98">
        <v>14.758577434774267</v>
      </c>
      <c r="Y173" s="98">
        <v>13.319049044085746</v>
      </c>
      <c r="DA173" s="63" t="s">
        <v>1902</v>
      </c>
    </row>
    <row r="174" spans="1:105" ht="12" customHeight="1" x14ac:dyDescent="0.25">
      <c r="A174" s="115" t="s">
        <v>52</v>
      </c>
      <c r="B174" s="33">
        <v>3.0571597359488577E-2</v>
      </c>
      <c r="C174" s="33">
        <v>3.1143322615614245E-2</v>
      </c>
      <c r="D174" s="33">
        <v>4.5280521802972901E-2</v>
      </c>
      <c r="E174" s="33">
        <v>6.4812293903896714E-2</v>
      </c>
      <c r="F174" s="33">
        <v>9.3023583598978887E-2</v>
      </c>
      <c r="G174" s="33">
        <v>0.15266786338374347</v>
      </c>
      <c r="H174" s="33">
        <v>0.21007709549967518</v>
      </c>
      <c r="I174" s="33">
        <v>0.40907531249622198</v>
      </c>
      <c r="J174" s="33">
        <v>0.93397000258632135</v>
      </c>
      <c r="K174" s="33">
        <v>1.5006427517188372</v>
      </c>
      <c r="L174" s="33">
        <v>2.2042708285369881</v>
      </c>
      <c r="M174" s="33">
        <v>2.6241783483368781</v>
      </c>
      <c r="N174" s="33">
        <v>2.8780636020389059</v>
      </c>
      <c r="O174" s="33">
        <v>3.1419034700476516</v>
      </c>
      <c r="P174" s="33">
        <v>3.256054179813098</v>
      </c>
      <c r="Q174" s="33">
        <v>3.3631668528934471</v>
      </c>
      <c r="R174" s="33">
        <v>3.5173071808982046</v>
      </c>
      <c r="S174" s="33">
        <v>3.8160849268512655</v>
      </c>
      <c r="T174" s="33">
        <v>4.2324063730231085</v>
      </c>
      <c r="U174" s="33">
        <v>4.3950790310343972</v>
      </c>
      <c r="V174" s="33">
        <v>4.6299211071653907</v>
      </c>
      <c r="W174" s="33">
        <v>4.5964956891941631</v>
      </c>
      <c r="X174" s="33">
        <v>4.6149119618104431</v>
      </c>
      <c r="Y174" s="33">
        <v>4.4319363641467042</v>
      </c>
      <c r="DA174" s="60" t="s">
        <v>1903</v>
      </c>
    </row>
    <row r="175" spans="1:105" ht="12" customHeight="1" x14ac:dyDescent="0.25">
      <c r="A175" s="121" t="s">
        <v>54</v>
      </c>
      <c r="B175" s="122">
        <v>2.9791188173797081</v>
      </c>
      <c r="C175" s="122">
        <v>2.9451611367529069</v>
      </c>
      <c r="D175" s="122">
        <v>2.9621025736582483</v>
      </c>
      <c r="E175" s="122">
        <v>3.1615479663055255</v>
      </c>
      <c r="F175" s="122">
        <v>3.4350686270504323</v>
      </c>
      <c r="G175" s="122">
        <v>3.5954890184291344</v>
      </c>
      <c r="H175" s="122">
        <v>3.8351269689870362</v>
      </c>
      <c r="I175" s="122">
        <v>3.9138139087736565</v>
      </c>
      <c r="J175" s="122">
        <v>3.7885581271030908</v>
      </c>
      <c r="K175" s="122">
        <v>3.7840367013510803</v>
      </c>
      <c r="L175" s="122">
        <v>3.7262460802867108</v>
      </c>
      <c r="M175" s="122">
        <v>3.9182610853542896</v>
      </c>
      <c r="N175" s="122">
        <v>4.0211479213298542</v>
      </c>
      <c r="O175" s="122">
        <v>3.7901503851734333</v>
      </c>
      <c r="P175" s="122">
        <v>3.8190327454033866</v>
      </c>
      <c r="Q175" s="122">
        <v>3.8136282286989927</v>
      </c>
      <c r="R175" s="122">
        <v>3.8203137410671695</v>
      </c>
      <c r="S175" s="122">
        <v>3.9899709013739493</v>
      </c>
      <c r="T175" s="122">
        <v>4.2586555626085794</v>
      </c>
      <c r="U175" s="122">
        <v>4.4015291418898608</v>
      </c>
      <c r="V175" s="122">
        <v>4.905794762530455</v>
      </c>
      <c r="W175" s="122">
        <v>5.0533502955046643</v>
      </c>
      <c r="X175" s="122">
        <v>4.6445301318351566</v>
      </c>
      <c r="Y175" s="122">
        <v>4.4869643886738464</v>
      </c>
      <c r="DA175" s="130" t="s">
        <v>1904</v>
      </c>
    </row>
    <row r="176" spans="1:105" ht="12" customHeight="1" x14ac:dyDescent="0.25">
      <c r="A176" s="97" t="s">
        <v>50</v>
      </c>
      <c r="B176" s="98">
        <v>4.3389118284732152E-2</v>
      </c>
      <c r="C176" s="98">
        <v>4.2361484352058276E-2</v>
      </c>
      <c r="D176" s="98">
        <v>4.1999260769813779E-2</v>
      </c>
      <c r="E176" s="98">
        <v>4.4641071414472502E-2</v>
      </c>
      <c r="F176" s="98">
        <v>4.8009096927581707E-2</v>
      </c>
      <c r="G176" s="98">
        <v>5.1817052504547045E-2</v>
      </c>
      <c r="H176" s="98">
        <v>5.5323497722465122E-2</v>
      </c>
      <c r="I176" s="98">
        <v>5.5436451900716513E-2</v>
      </c>
      <c r="J176" s="98">
        <v>5.3518503016313668E-2</v>
      </c>
      <c r="K176" s="98">
        <v>5.0647216010852793E-2</v>
      </c>
      <c r="L176" s="98">
        <v>5.2592481525161557E-2</v>
      </c>
      <c r="M176" s="98">
        <v>5.7419359909866567E-2</v>
      </c>
      <c r="N176" s="98">
        <v>5.9933183121883712E-2</v>
      </c>
      <c r="O176" s="98">
        <v>6.0748072346038594E-2</v>
      </c>
      <c r="P176" s="98">
        <v>5.7540949024245301E-2</v>
      </c>
      <c r="Q176" s="98">
        <v>5.4449991186089536E-2</v>
      </c>
      <c r="R176" s="98">
        <v>6.9659608649461788E-2</v>
      </c>
      <c r="S176" s="98">
        <v>7.5832581731901244E-2</v>
      </c>
      <c r="T176" s="98">
        <v>8.3827708123517031E-2</v>
      </c>
      <c r="U176" s="98">
        <v>8.1612194716025446E-2</v>
      </c>
      <c r="V176" s="98">
        <v>9.2544834746562776E-2</v>
      </c>
      <c r="W176" s="98">
        <v>8.2480913318652704E-2</v>
      </c>
      <c r="X176" s="98">
        <v>8.1125841890806349E-2</v>
      </c>
      <c r="Y176" s="98">
        <v>8.8211260286650522E-2</v>
      </c>
      <c r="DA176" s="63" t="s">
        <v>1905</v>
      </c>
    </row>
    <row r="177" spans="1:105" ht="12" customHeight="1" x14ac:dyDescent="0.25">
      <c r="A177" s="109" t="s">
        <v>120</v>
      </c>
      <c r="B177" s="33">
        <v>2.9357296990949759</v>
      </c>
      <c r="C177" s="33">
        <v>2.9027996524008488</v>
      </c>
      <c r="D177" s="33">
        <v>2.9201033128884344</v>
      </c>
      <c r="E177" s="33">
        <v>3.116906894891053</v>
      </c>
      <c r="F177" s="33">
        <v>3.3870595301228508</v>
      </c>
      <c r="G177" s="33">
        <v>3.5436719659245872</v>
      </c>
      <c r="H177" s="33">
        <v>3.7798034712645712</v>
      </c>
      <c r="I177" s="33">
        <v>3.8583774568729399</v>
      </c>
      <c r="J177" s="33">
        <v>3.7350396240867774</v>
      </c>
      <c r="K177" s="33">
        <v>3.7333894853402274</v>
      </c>
      <c r="L177" s="33">
        <v>3.6736535987615491</v>
      </c>
      <c r="M177" s="33">
        <v>3.8608417254444229</v>
      </c>
      <c r="N177" s="33">
        <v>3.9612147382079708</v>
      </c>
      <c r="O177" s="33">
        <v>3.7294023128273945</v>
      </c>
      <c r="P177" s="33">
        <v>3.7614917963791412</v>
      </c>
      <c r="Q177" s="33">
        <v>3.759178237512903</v>
      </c>
      <c r="R177" s="33">
        <v>3.7506541324177078</v>
      </c>
      <c r="S177" s="33">
        <v>3.9141383196420478</v>
      </c>
      <c r="T177" s="33">
        <v>4.1748278544850628</v>
      </c>
      <c r="U177" s="33">
        <v>4.3199169471738355</v>
      </c>
      <c r="V177" s="33">
        <v>4.8132499277838923</v>
      </c>
      <c r="W177" s="33">
        <v>4.9708693821860113</v>
      </c>
      <c r="X177" s="33">
        <v>4.5634042899443505</v>
      </c>
      <c r="Y177" s="33">
        <v>4.3987531283871961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0.61550703690183872</v>
      </c>
      <c r="C3" s="119">
        <f>IF(RES_hhdet_tes!C3=0,"",RES_hhdet_tes!C3/RES_hhdet_fec!C3)</f>
        <v>0.61676100861425254</v>
      </c>
      <c r="D3" s="119">
        <f>IF(RES_hhdet_tes!D3=0,"",RES_hhdet_tes!D3/RES_hhdet_fec!D3)</f>
        <v>0.61849099403528895</v>
      </c>
      <c r="E3" s="119">
        <f>IF(RES_hhdet_tes!E3=0,"",RES_hhdet_tes!E3/RES_hhdet_fec!E3)</f>
        <v>0.62009001341882652</v>
      </c>
      <c r="F3" s="119">
        <f>IF(RES_hhdet_tes!F3=0,"",RES_hhdet_tes!F3/RES_hhdet_fec!F3)</f>
        <v>0.62307498464770683</v>
      </c>
      <c r="G3" s="119">
        <f>IF(RES_hhdet_tes!G3=0,"",RES_hhdet_tes!G3/RES_hhdet_fec!G3)</f>
        <v>0.62691751954420549</v>
      </c>
      <c r="H3" s="119">
        <f>IF(RES_hhdet_tes!H3=0,"",RES_hhdet_tes!H3/RES_hhdet_fec!H3)</f>
        <v>0.63231712027273279</v>
      </c>
      <c r="I3" s="119">
        <f>IF(RES_hhdet_tes!I3=0,"",RES_hhdet_tes!I3/RES_hhdet_fec!I3)</f>
        <v>0.63956316062422724</v>
      </c>
      <c r="J3" s="119">
        <f>IF(RES_hhdet_tes!J3=0,"",RES_hhdet_tes!J3/RES_hhdet_fec!J3)</f>
        <v>0.64691277733627939</v>
      </c>
      <c r="K3" s="119">
        <f>IF(RES_hhdet_tes!K3=0,"",RES_hhdet_tes!K3/RES_hhdet_fec!K3)</f>
        <v>0.6561587896414447</v>
      </c>
      <c r="L3" s="119">
        <f>IF(RES_hhdet_tes!L3=0,"",RES_hhdet_tes!L3/RES_hhdet_fec!L3)</f>
        <v>0.6648415411202796</v>
      </c>
      <c r="M3" s="119">
        <f>IF(RES_hhdet_tes!M3=0,"",RES_hhdet_tes!M3/RES_hhdet_fec!M3)</f>
        <v>0.67600883870251993</v>
      </c>
      <c r="N3" s="119">
        <f>IF(RES_hhdet_tes!N3=0,"",RES_hhdet_tes!N3/RES_hhdet_fec!N3)</f>
        <v>0.68733350334204091</v>
      </c>
      <c r="O3" s="119">
        <f>IF(RES_hhdet_tes!O3=0,"",RES_hhdet_tes!O3/RES_hhdet_fec!O3)</f>
        <v>0.69697713301713149</v>
      </c>
      <c r="P3" s="119">
        <f>IF(RES_hhdet_tes!P3=0,"",RES_hhdet_tes!P3/RES_hhdet_fec!P3)</f>
        <v>0.70057723696565843</v>
      </c>
      <c r="Q3" s="119">
        <f>IF(RES_hhdet_tes!Q3=0,"",RES_hhdet_tes!Q3/RES_hhdet_fec!Q3)</f>
        <v>0.70241830711842779</v>
      </c>
      <c r="R3" s="119">
        <f>IF(RES_hhdet_tes!R3=0,"",RES_hhdet_tes!R3/RES_hhdet_fec!R3)</f>
        <v>0.70423679970857034</v>
      </c>
      <c r="S3" s="119">
        <f>IF(RES_hhdet_tes!S3=0,"",RES_hhdet_tes!S3/RES_hhdet_fec!S3)</f>
        <v>0.70799126666954815</v>
      </c>
      <c r="T3" s="119">
        <f>IF(RES_hhdet_tes!T3=0,"",RES_hhdet_tes!T3/RES_hhdet_fec!T3)</f>
        <v>0.71046780126777109</v>
      </c>
      <c r="U3" s="119">
        <f>IF(RES_hhdet_tes!U3=0,"",RES_hhdet_tes!U3/RES_hhdet_fec!U3)</f>
        <v>0.71600741912897692</v>
      </c>
      <c r="V3" s="119">
        <f>IF(RES_hhdet_tes!V3=0,"",RES_hhdet_tes!V3/RES_hhdet_fec!V3)</f>
        <v>0.72394288801972884</v>
      </c>
      <c r="W3" s="119">
        <f>IF(RES_hhdet_tes!W3=0,"",RES_hhdet_tes!W3/RES_hhdet_fec!W3)</f>
        <v>0.73372840281524077</v>
      </c>
      <c r="X3" s="119">
        <f>IF(RES_hhdet_tes!X3=0,"",RES_hhdet_tes!X3/RES_hhdet_fec!X3)</f>
        <v>0.74487508207385456</v>
      </c>
      <c r="Y3" s="119">
        <f>IF(RES_hhdet_tes!Y3=0,"",RES_hhdet_tes!Y3/RES_hhdet_fec!Y3)</f>
        <v>0.75722729855811799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0.6080887718142246</v>
      </c>
      <c r="C4" s="124">
        <f>IF(RES_hhdet_tes!C4=0,"",RES_hhdet_tes!C4/RES_hhdet_fec!C4)</f>
        <v>0.60946630437282689</v>
      </c>
      <c r="D4" s="124">
        <f>IF(RES_hhdet_tes!D4=0,"",RES_hhdet_tes!D4/RES_hhdet_fec!D4)</f>
        <v>0.61127828540115914</v>
      </c>
      <c r="E4" s="124">
        <f>IF(RES_hhdet_tes!E4=0,"",RES_hhdet_tes!E4/RES_hhdet_fec!E4)</f>
        <v>0.61306200863934313</v>
      </c>
      <c r="F4" s="124">
        <f>IF(RES_hhdet_tes!F4=0,"",RES_hhdet_tes!F4/RES_hhdet_fec!F4)</f>
        <v>0.61608111439637581</v>
      </c>
      <c r="G4" s="124">
        <f>IF(RES_hhdet_tes!G4=0,"",RES_hhdet_tes!G4/RES_hhdet_fec!G4)</f>
        <v>0.62050573677294396</v>
      </c>
      <c r="H4" s="124">
        <f>IF(RES_hhdet_tes!H4=0,"",RES_hhdet_tes!H4/RES_hhdet_fec!H4)</f>
        <v>0.62585813835062853</v>
      </c>
      <c r="I4" s="124">
        <f>IF(RES_hhdet_tes!I4=0,"",RES_hhdet_tes!I4/RES_hhdet_fec!I4)</f>
        <v>0.63288171382391167</v>
      </c>
      <c r="J4" s="124">
        <f>IF(RES_hhdet_tes!J4=0,"",RES_hhdet_tes!J4/RES_hhdet_fec!J4)</f>
        <v>0.64045070432128326</v>
      </c>
      <c r="K4" s="124">
        <f>IF(RES_hhdet_tes!K4=0,"",RES_hhdet_tes!K4/RES_hhdet_fec!K4)</f>
        <v>0.64951494165412316</v>
      </c>
      <c r="L4" s="124">
        <f>IF(RES_hhdet_tes!L4=0,"",RES_hhdet_tes!L4/RES_hhdet_fec!L4)</f>
        <v>0.65797837804183446</v>
      </c>
      <c r="M4" s="124">
        <f>IF(RES_hhdet_tes!M4=0,"",RES_hhdet_tes!M4/RES_hhdet_fec!M4)</f>
        <v>0.66875061120862256</v>
      </c>
      <c r="N4" s="124">
        <f>IF(RES_hhdet_tes!N4=0,"",RES_hhdet_tes!N4/RES_hhdet_fec!N4)</f>
        <v>0.68030900346816447</v>
      </c>
      <c r="O4" s="124">
        <f>IF(RES_hhdet_tes!O4=0,"",RES_hhdet_tes!O4/RES_hhdet_fec!O4)</f>
        <v>0.69038399081587609</v>
      </c>
      <c r="P4" s="124">
        <f>IF(RES_hhdet_tes!P4=0,"",RES_hhdet_tes!P4/RES_hhdet_fec!P4)</f>
        <v>0.69256133584289803</v>
      </c>
      <c r="Q4" s="124">
        <f>IF(RES_hhdet_tes!Q4=0,"",RES_hhdet_tes!Q4/RES_hhdet_fec!Q4)</f>
        <v>0.69410454216296957</v>
      </c>
      <c r="R4" s="124">
        <f>IF(RES_hhdet_tes!R4=0,"",RES_hhdet_tes!R4/RES_hhdet_fec!R4)</f>
        <v>0.69542892756514585</v>
      </c>
      <c r="S4" s="124">
        <f>IF(RES_hhdet_tes!S4=0,"",RES_hhdet_tes!S4/RES_hhdet_fec!S4)</f>
        <v>0.69715027972567456</v>
      </c>
      <c r="T4" s="124">
        <f>IF(RES_hhdet_tes!T4=0,"",RES_hhdet_tes!T4/RES_hhdet_fec!T4)</f>
        <v>0.69885893895723705</v>
      </c>
      <c r="U4" s="124">
        <f>IF(RES_hhdet_tes!U4=0,"",RES_hhdet_tes!U4/RES_hhdet_fec!U4)</f>
        <v>0.70230233525128205</v>
      </c>
      <c r="V4" s="124">
        <f>IF(RES_hhdet_tes!V4=0,"",RES_hhdet_tes!V4/RES_hhdet_fec!V4)</f>
        <v>0.70944938442570482</v>
      </c>
      <c r="W4" s="124">
        <f>IF(RES_hhdet_tes!W4=0,"",RES_hhdet_tes!W4/RES_hhdet_fec!W4)</f>
        <v>0.71868038287007541</v>
      </c>
      <c r="X4" s="124">
        <f>IF(RES_hhdet_tes!X4=0,"",RES_hhdet_tes!X4/RES_hhdet_fec!X4)</f>
        <v>0.72821442485183741</v>
      </c>
      <c r="Y4" s="124">
        <f>IF(RES_hhdet_tes!Y4=0,"",RES_hhdet_tes!Y4/RES_hhdet_fec!Y4)</f>
        <v>0.74000338024775569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0.60577101132617495</v>
      </c>
      <c r="C5" s="111">
        <f>IF(RES_hhdet_tes!C5=0,"",RES_hhdet_tes!C5/RES_hhdet_fec!C5)</f>
        <v>0.60723325897923641</v>
      </c>
      <c r="D5" s="111">
        <f>IF(RES_hhdet_tes!D5=0,"",RES_hhdet_tes!D5/RES_hhdet_fec!D5)</f>
        <v>0.60909593148037466</v>
      </c>
      <c r="E5" s="111">
        <f>IF(RES_hhdet_tes!E5=0,"",RES_hhdet_tes!E5/RES_hhdet_fec!E5)</f>
        <v>0.61094142770788595</v>
      </c>
      <c r="F5" s="111">
        <f>IF(RES_hhdet_tes!F5=0,"",RES_hhdet_tes!F5/RES_hhdet_fec!F5)</f>
        <v>0.61400570658835874</v>
      </c>
      <c r="G5" s="111">
        <f>IF(RES_hhdet_tes!G5=0,"",RES_hhdet_tes!G5/RES_hhdet_fec!G5)</f>
        <v>0.61847636772641879</v>
      </c>
      <c r="H5" s="111">
        <f>IF(RES_hhdet_tes!H5=0,"",RES_hhdet_tes!H5/RES_hhdet_fec!H5)</f>
        <v>0.62387589903158547</v>
      </c>
      <c r="I5" s="111">
        <f>IF(RES_hhdet_tes!I5=0,"",RES_hhdet_tes!I5/RES_hhdet_fec!I5)</f>
        <v>0.6309378903740549</v>
      </c>
      <c r="J5" s="111">
        <f>IF(RES_hhdet_tes!J5=0,"",RES_hhdet_tes!J5/RES_hhdet_fec!J5)</f>
        <v>0.6385243331277326</v>
      </c>
      <c r="K5" s="111">
        <f>IF(RES_hhdet_tes!K5=0,"",RES_hhdet_tes!K5/RES_hhdet_fec!K5)</f>
        <v>0.64762087418874859</v>
      </c>
      <c r="L5" s="111">
        <f>IF(RES_hhdet_tes!L5=0,"",RES_hhdet_tes!L5/RES_hhdet_fec!L5)</f>
        <v>0.65612587831875757</v>
      </c>
      <c r="M5" s="111">
        <f>IF(RES_hhdet_tes!M5=0,"",RES_hhdet_tes!M5/RES_hhdet_fec!M5)</f>
        <v>0.66696831927494127</v>
      </c>
      <c r="N5" s="111">
        <f>IF(RES_hhdet_tes!N5=0,"",RES_hhdet_tes!N5/RES_hhdet_fec!N5)</f>
        <v>0.6785709955606275</v>
      </c>
      <c r="O5" s="111">
        <f>IF(RES_hhdet_tes!O5=0,"",RES_hhdet_tes!O5/RES_hhdet_fec!O5)</f>
        <v>0.68871083898194763</v>
      </c>
      <c r="P5" s="111">
        <f>IF(RES_hhdet_tes!P5=0,"",RES_hhdet_tes!P5/RES_hhdet_fec!P5)</f>
        <v>0.69092751739897529</v>
      </c>
      <c r="Q5" s="111">
        <f>IF(RES_hhdet_tes!Q5=0,"",RES_hhdet_tes!Q5/RES_hhdet_fec!Q5)</f>
        <v>0.69246858571774783</v>
      </c>
      <c r="R5" s="111">
        <f>IF(RES_hhdet_tes!R5=0,"",RES_hhdet_tes!R5/RES_hhdet_fec!R5)</f>
        <v>0.69380578023498729</v>
      </c>
      <c r="S5" s="111">
        <f>IF(RES_hhdet_tes!S5=0,"",RES_hhdet_tes!S5/RES_hhdet_fec!S5)</f>
        <v>0.69554226536057784</v>
      </c>
      <c r="T5" s="111">
        <f>IF(RES_hhdet_tes!T5=0,"",RES_hhdet_tes!T5/RES_hhdet_fec!T5)</f>
        <v>0.69725427878836999</v>
      </c>
      <c r="U5" s="111">
        <f>IF(RES_hhdet_tes!U5=0,"",RES_hhdet_tes!U5/RES_hhdet_fec!U5)</f>
        <v>0.70071723977039413</v>
      </c>
      <c r="V5" s="111">
        <f>IF(RES_hhdet_tes!V5=0,"",RES_hhdet_tes!V5/RES_hhdet_fec!V5)</f>
        <v>0.70789232019740322</v>
      </c>
      <c r="W5" s="111">
        <f>IF(RES_hhdet_tes!W5=0,"",RES_hhdet_tes!W5/RES_hhdet_fec!W5)</f>
        <v>0.7171516305415786</v>
      </c>
      <c r="X5" s="111">
        <f>IF(RES_hhdet_tes!X5=0,"",RES_hhdet_tes!X5/RES_hhdet_fec!X5)</f>
        <v>0.72672059097652608</v>
      </c>
      <c r="Y5" s="111">
        <f>IF(RES_hhdet_tes!Y5=0,"",RES_hhdet_tes!Y5/RES_hhdet_fec!Y5)</f>
        <v>0.73855629921820898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2.2278166750182709</v>
      </c>
      <c r="C7" s="124">
        <f>IF(RES_hhdet_tes!C7=0,"",RES_hhdet_tes!C7/RES_hhdet_fec!C7)</f>
        <v>2.2997804875969257</v>
      </c>
      <c r="D7" s="124">
        <f>IF(RES_hhdet_tes!D7=0,"",RES_hhdet_tes!D7/RES_hhdet_fec!D7)</f>
        <v>2.4453917436716441</v>
      </c>
      <c r="E7" s="124">
        <f>IF(RES_hhdet_tes!E7=0,"",RES_hhdet_tes!E7/RES_hhdet_fec!E7)</f>
        <v>2.5580406147485677</v>
      </c>
      <c r="F7" s="124">
        <f>IF(RES_hhdet_tes!F7=0,"",RES_hhdet_tes!F7/RES_hhdet_fec!F7)</f>
        <v>2.7289043620509386</v>
      </c>
      <c r="G7" s="124">
        <f>IF(RES_hhdet_tes!G7=0,"",RES_hhdet_tes!G7/RES_hhdet_fec!G7)</f>
        <v>3.0074125920772699</v>
      </c>
      <c r="H7" s="124">
        <f>IF(RES_hhdet_tes!H7=0,"",RES_hhdet_tes!H7/RES_hhdet_fec!H7)</f>
        <v>3.3594040475858322</v>
      </c>
      <c r="I7" s="124">
        <f>IF(RES_hhdet_tes!I7=0,"",RES_hhdet_tes!I7/RES_hhdet_fec!I7)</f>
        <v>3.6040215490665952</v>
      </c>
      <c r="J7" s="124">
        <f>IF(RES_hhdet_tes!J7=0,"",RES_hhdet_tes!J7/RES_hhdet_fec!J7)</f>
        <v>3.7278727345295057</v>
      </c>
      <c r="K7" s="124">
        <f>IF(RES_hhdet_tes!K7=0,"",RES_hhdet_tes!K7/RES_hhdet_fec!K7)</f>
        <v>3.88046510862796</v>
      </c>
      <c r="L7" s="124">
        <f>IF(RES_hhdet_tes!L7=0,"",RES_hhdet_tes!L7/RES_hhdet_fec!L7)</f>
        <v>4.0284830779519618</v>
      </c>
      <c r="M7" s="124">
        <f>IF(RES_hhdet_tes!M7=0,"",RES_hhdet_tes!M7/RES_hhdet_fec!M7)</f>
        <v>4.1620308652924081</v>
      </c>
      <c r="N7" s="124">
        <f>IF(RES_hhdet_tes!N7=0,"",RES_hhdet_tes!N7/RES_hhdet_fec!N7)</f>
        <v>4.3378944309490652</v>
      </c>
      <c r="O7" s="124">
        <f>IF(RES_hhdet_tes!O7=0,"",RES_hhdet_tes!O7/RES_hhdet_fec!O7)</f>
        <v>4.5565402339173566</v>
      </c>
      <c r="P7" s="124">
        <f>IF(RES_hhdet_tes!P7=0,"",RES_hhdet_tes!P7/RES_hhdet_fec!P7)</f>
        <v>4.7750165654107546</v>
      </c>
      <c r="Q7" s="124">
        <f>IF(RES_hhdet_tes!Q7=0,"",RES_hhdet_tes!Q7/RES_hhdet_fec!Q7)</f>
        <v>4.9589117509821108</v>
      </c>
      <c r="R7" s="124">
        <f>IF(RES_hhdet_tes!R7=0,"",RES_hhdet_tes!R7/RES_hhdet_fec!R7)</f>
        <v>5.0872622426661041</v>
      </c>
      <c r="S7" s="124">
        <f>IF(RES_hhdet_tes!S7=0,"",RES_hhdet_tes!S7/RES_hhdet_fec!S7)</f>
        <v>5.1903654377536315</v>
      </c>
      <c r="T7" s="124">
        <f>IF(RES_hhdet_tes!T7=0,"",RES_hhdet_tes!T7/RES_hhdet_fec!T7)</f>
        <v>5.2828010115388802</v>
      </c>
      <c r="U7" s="124">
        <f>IF(RES_hhdet_tes!U7=0,"",RES_hhdet_tes!U7/RES_hhdet_fec!U7)</f>
        <v>5.3698692754648976</v>
      </c>
      <c r="V7" s="124">
        <f>IF(RES_hhdet_tes!V7=0,"",RES_hhdet_tes!V7/RES_hhdet_fec!V7)</f>
        <v>5.4739010392997809</v>
      </c>
      <c r="W7" s="124">
        <f>IF(RES_hhdet_tes!W7=0,"",RES_hhdet_tes!W7/RES_hhdet_fec!W7)</f>
        <v>5.5753621321599542</v>
      </c>
      <c r="X7" s="124">
        <f>IF(RES_hhdet_tes!X7=0,"",RES_hhdet_tes!X7/RES_hhdet_fec!X7)</f>
        <v>5.6777953343895851</v>
      </c>
      <c r="Y7" s="124">
        <f>IF(RES_hhdet_tes!Y7=0,"",RES_hhdet_tes!Y7/RES_hhdet_fec!Y7)</f>
        <v>5.7489967530113928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2.2278166750182709</v>
      </c>
      <c r="C8" s="111">
        <f>IF(RES_hhdet_tes!C8=0,"",RES_hhdet_tes!C8/RES_hhdet_fec!C8)</f>
        <v>2.2997804875969257</v>
      </c>
      <c r="D8" s="111">
        <f>IF(RES_hhdet_tes!D8=0,"",RES_hhdet_tes!D8/RES_hhdet_fec!D8)</f>
        <v>2.4453917436716441</v>
      </c>
      <c r="E8" s="111">
        <f>IF(RES_hhdet_tes!E8=0,"",RES_hhdet_tes!E8/RES_hhdet_fec!E8)</f>
        <v>2.5580406147485677</v>
      </c>
      <c r="F8" s="111">
        <f>IF(RES_hhdet_tes!F8=0,"",RES_hhdet_tes!F8/RES_hhdet_fec!F8)</f>
        <v>2.7289043620509386</v>
      </c>
      <c r="G8" s="111">
        <f>IF(RES_hhdet_tes!G8=0,"",RES_hhdet_tes!G8/RES_hhdet_fec!G8)</f>
        <v>3.0074125920772699</v>
      </c>
      <c r="H8" s="111">
        <f>IF(RES_hhdet_tes!H8=0,"",RES_hhdet_tes!H8/RES_hhdet_fec!H8)</f>
        <v>3.3594040475858322</v>
      </c>
      <c r="I8" s="111">
        <f>IF(RES_hhdet_tes!I8=0,"",RES_hhdet_tes!I8/RES_hhdet_fec!I8)</f>
        <v>3.6040215490665952</v>
      </c>
      <c r="J8" s="111">
        <f>IF(RES_hhdet_tes!J8=0,"",RES_hhdet_tes!J8/RES_hhdet_fec!J8)</f>
        <v>3.7278727345295057</v>
      </c>
      <c r="K8" s="111">
        <f>IF(RES_hhdet_tes!K8=0,"",RES_hhdet_tes!K8/RES_hhdet_fec!K8)</f>
        <v>3.88046510862796</v>
      </c>
      <c r="L8" s="111">
        <f>IF(RES_hhdet_tes!L8=0,"",RES_hhdet_tes!L8/RES_hhdet_fec!L8)</f>
        <v>4.0284830779519618</v>
      </c>
      <c r="M8" s="111">
        <f>IF(RES_hhdet_tes!M8=0,"",RES_hhdet_tes!M8/RES_hhdet_fec!M8)</f>
        <v>4.1620308652924081</v>
      </c>
      <c r="N8" s="111">
        <f>IF(RES_hhdet_tes!N8=0,"",RES_hhdet_tes!N8/RES_hhdet_fec!N8)</f>
        <v>4.3378944309490652</v>
      </c>
      <c r="O8" s="111">
        <f>IF(RES_hhdet_tes!O8=0,"",RES_hhdet_tes!O8/RES_hhdet_fec!O8)</f>
        <v>4.5565402339173566</v>
      </c>
      <c r="P8" s="111">
        <f>IF(RES_hhdet_tes!P8=0,"",RES_hhdet_tes!P8/RES_hhdet_fec!P8)</f>
        <v>4.7750165654107546</v>
      </c>
      <c r="Q8" s="111">
        <f>IF(RES_hhdet_tes!Q8=0,"",RES_hhdet_tes!Q8/RES_hhdet_fec!Q8)</f>
        <v>4.9589117509821108</v>
      </c>
      <c r="R8" s="111">
        <f>IF(RES_hhdet_tes!R8=0,"",RES_hhdet_tes!R8/RES_hhdet_fec!R8)</f>
        <v>5.0872622426661041</v>
      </c>
      <c r="S8" s="111">
        <f>IF(RES_hhdet_tes!S8=0,"",RES_hhdet_tes!S8/RES_hhdet_fec!S8)</f>
        <v>5.1903654377536315</v>
      </c>
      <c r="T8" s="111">
        <f>IF(RES_hhdet_tes!T8=0,"",RES_hhdet_tes!T8/RES_hhdet_fec!T8)</f>
        <v>5.2828010115388802</v>
      </c>
      <c r="U8" s="111">
        <f>IF(RES_hhdet_tes!U8=0,"",RES_hhdet_tes!U8/RES_hhdet_fec!U8)</f>
        <v>5.3698692754648976</v>
      </c>
      <c r="V8" s="111">
        <f>IF(RES_hhdet_tes!V8=0,"",RES_hhdet_tes!V8/RES_hhdet_fec!V8)</f>
        <v>5.4739010392997809</v>
      </c>
      <c r="W8" s="111">
        <f>IF(RES_hhdet_tes!W8=0,"",RES_hhdet_tes!W8/RES_hhdet_fec!W8)</f>
        <v>5.5753621321599542</v>
      </c>
      <c r="X8" s="111">
        <f>IF(RES_hhdet_tes!X8=0,"",RES_hhdet_tes!X8/RES_hhdet_fec!X8)</f>
        <v>5.6777953343895851</v>
      </c>
      <c r="Y8" s="111">
        <f>IF(RES_hhdet_tes!Y8=0,"",RES_hhdet_tes!Y8/RES_hhdet_fec!Y8)</f>
        <v>5.7489967530113928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0.63340966986282154</v>
      </c>
      <c r="C9" s="124">
        <f>IF(RES_hhdet_tes!C9=0,"",RES_hhdet_tes!C9/RES_hhdet_fec!C9)</f>
        <v>0.63548333092782849</v>
      </c>
      <c r="D9" s="124">
        <f>IF(RES_hhdet_tes!D9=0,"",RES_hhdet_tes!D9/RES_hhdet_fec!D9)</f>
        <v>0.6374869978931248</v>
      </c>
      <c r="E9" s="124">
        <f>IF(RES_hhdet_tes!E9=0,"",RES_hhdet_tes!E9/RES_hhdet_fec!E9)</f>
        <v>0.63998691261450458</v>
      </c>
      <c r="F9" s="124">
        <f>IF(RES_hhdet_tes!F9=0,"",RES_hhdet_tes!F9/RES_hhdet_fec!F9)</f>
        <v>0.64363854714841928</v>
      </c>
      <c r="G9" s="124">
        <f>IF(RES_hhdet_tes!G9=0,"",RES_hhdet_tes!G9/RES_hhdet_fec!G9)</f>
        <v>0.64824739051588587</v>
      </c>
      <c r="H9" s="124">
        <f>IF(RES_hhdet_tes!H9=0,"",RES_hhdet_tes!H9/RES_hhdet_fec!H9)</f>
        <v>0.65419395161724192</v>
      </c>
      <c r="I9" s="124">
        <f>IF(RES_hhdet_tes!I9=0,"",RES_hhdet_tes!I9/RES_hhdet_fec!I9)</f>
        <v>0.66073809337243239</v>
      </c>
      <c r="J9" s="124">
        <f>IF(RES_hhdet_tes!J9=0,"",RES_hhdet_tes!J9/RES_hhdet_fec!J9)</f>
        <v>0.6695819935734274</v>
      </c>
      <c r="K9" s="124">
        <f>IF(RES_hhdet_tes!K9=0,"",RES_hhdet_tes!K9/RES_hhdet_fec!K9)</f>
        <v>0.67933311900474003</v>
      </c>
      <c r="L9" s="124">
        <f>IF(RES_hhdet_tes!L9=0,"",RES_hhdet_tes!L9/RES_hhdet_fec!L9)</f>
        <v>0.6892942561345804</v>
      </c>
      <c r="M9" s="124">
        <f>IF(RES_hhdet_tes!M9=0,"",RES_hhdet_tes!M9/RES_hhdet_fec!M9)</f>
        <v>0.69766717104004095</v>
      </c>
      <c r="N9" s="124">
        <f>IF(RES_hhdet_tes!N9=0,"",RES_hhdet_tes!N9/RES_hhdet_fec!N9)</f>
        <v>0.70678016320245274</v>
      </c>
      <c r="O9" s="124">
        <f>IF(RES_hhdet_tes!O9=0,"",RES_hhdet_tes!O9/RES_hhdet_fec!O9)</f>
        <v>0.71598712880131588</v>
      </c>
      <c r="P9" s="124">
        <f>IF(RES_hhdet_tes!P9=0,"",RES_hhdet_tes!P9/RES_hhdet_fec!P9)</f>
        <v>0.7211910210684952</v>
      </c>
      <c r="Q9" s="124">
        <f>IF(RES_hhdet_tes!Q9=0,"",RES_hhdet_tes!Q9/RES_hhdet_fec!Q9)</f>
        <v>0.72614228402448033</v>
      </c>
      <c r="R9" s="124">
        <f>IF(RES_hhdet_tes!R9=0,"",RES_hhdet_tes!R9/RES_hhdet_fec!R9)</f>
        <v>0.73087825488590674</v>
      </c>
      <c r="S9" s="124">
        <f>IF(RES_hhdet_tes!S9=0,"",RES_hhdet_tes!S9/RES_hhdet_fec!S9)</f>
        <v>0.73847385737266824</v>
      </c>
      <c r="T9" s="124">
        <f>IF(RES_hhdet_tes!T9=0,"",RES_hhdet_tes!T9/RES_hhdet_fec!T9)</f>
        <v>0.74793586092699282</v>
      </c>
      <c r="U9" s="124">
        <f>IF(RES_hhdet_tes!U9=0,"",RES_hhdet_tes!U9/RES_hhdet_fec!U9)</f>
        <v>0.76034874088256132</v>
      </c>
      <c r="V9" s="124">
        <f>IF(RES_hhdet_tes!V9=0,"",RES_hhdet_tes!V9/RES_hhdet_fec!V9)</f>
        <v>0.77320800424737024</v>
      </c>
      <c r="W9" s="124">
        <f>IF(RES_hhdet_tes!W9=0,"",RES_hhdet_tes!W9/RES_hhdet_fec!W9)</f>
        <v>0.78590663653816961</v>
      </c>
      <c r="X9" s="124">
        <f>IF(RES_hhdet_tes!X9=0,"",RES_hhdet_tes!X9/RES_hhdet_fec!X9)</f>
        <v>0.79677533398527223</v>
      </c>
      <c r="Y9" s="124">
        <f>IF(RES_hhdet_tes!Y9=0,"",RES_hhdet_tes!Y9/RES_hhdet_fec!Y9)</f>
        <v>0.80742226184744903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0.62815365394027689</v>
      </c>
      <c r="C10" s="111">
        <f>IF(RES_hhdet_tes!C10=0,"",RES_hhdet_tes!C10/RES_hhdet_fec!C10)</f>
        <v>0.62951466807884238</v>
      </c>
      <c r="D10" s="111">
        <f>IF(RES_hhdet_tes!D10=0,"",RES_hhdet_tes!D10/RES_hhdet_fec!D10)</f>
        <v>0.63120793932807484</v>
      </c>
      <c r="E10" s="111">
        <f>IF(RES_hhdet_tes!E10=0,"",RES_hhdet_tes!E10/RES_hhdet_fec!E10)</f>
        <v>0.63287779406998446</v>
      </c>
      <c r="F10" s="111">
        <f>IF(RES_hhdet_tes!F10=0,"",RES_hhdet_tes!F10/RES_hhdet_fec!F10)</f>
        <v>0.63583881717445523</v>
      </c>
      <c r="G10" s="111">
        <f>IF(RES_hhdet_tes!G10=0,"",RES_hhdet_tes!G10/RES_hhdet_fec!G10)</f>
        <v>0.6403129475907241</v>
      </c>
      <c r="H10" s="111">
        <f>IF(RES_hhdet_tes!H10=0,"",RES_hhdet_tes!H10/RES_hhdet_fec!H10)</f>
        <v>0.64583650548136307</v>
      </c>
      <c r="I10" s="111">
        <f>IF(RES_hhdet_tes!I10=0,"",RES_hhdet_tes!I10/RES_hhdet_fec!I10)</f>
        <v>0.65316787744693872</v>
      </c>
      <c r="J10" s="111">
        <f>IF(RES_hhdet_tes!J10=0,"",RES_hhdet_tes!J10/RES_hhdet_fec!J10)</f>
        <v>0.66345572580558498</v>
      </c>
      <c r="K10" s="111">
        <f>IF(RES_hhdet_tes!K10=0,"",RES_hhdet_tes!K10/RES_hhdet_fec!K10)</f>
        <v>0.67331373679075512</v>
      </c>
      <c r="L10" s="111">
        <f>IF(RES_hhdet_tes!L10=0,"",RES_hhdet_tes!L10/RES_hhdet_fec!L10)</f>
        <v>0.68428875710311454</v>
      </c>
      <c r="M10" s="111">
        <f>IF(RES_hhdet_tes!M10=0,"",RES_hhdet_tes!M10/RES_hhdet_fec!M10)</f>
        <v>0.69569720933310775</v>
      </c>
      <c r="N10" s="111">
        <f>IF(RES_hhdet_tes!N10=0,"",RES_hhdet_tes!N10/RES_hhdet_fec!N10)</f>
        <v>0.70869335761050134</v>
      </c>
      <c r="O10" s="111">
        <f>IF(RES_hhdet_tes!O10=0,"",RES_hhdet_tes!O10/RES_hhdet_fec!O10)</f>
        <v>0.71955014194303346</v>
      </c>
      <c r="P10" s="111">
        <f>IF(RES_hhdet_tes!P10=0,"",RES_hhdet_tes!P10/RES_hhdet_fec!P10)</f>
        <v>0.72061053615331994</v>
      </c>
      <c r="Q10" s="111">
        <f>IF(RES_hhdet_tes!Q10=0,"",RES_hhdet_tes!Q10/RES_hhdet_fec!Q10)</f>
        <v>0.72233063591917634</v>
      </c>
      <c r="R10" s="111">
        <f>IF(RES_hhdet_tes!R10=0,"",RES_hhdet_tes!R10/RES_hhdet_fec!R10)</f>
        <v>0.72590887308648411</v>
      </c>
      <c r="S10" s="111">
        <f>IF(RES_hhdet_tes!S10=0,"",RES_hhdet_tes!S10/RES_hhdet_fec!S10)</f>
        <v>0.73321157394811476</v>
      </c>
      <c r="T10" s="111">
        <f>IF(RES_hhdet_tes!T10=0,"",RES_hhdet_tes!T10/RES_hhdet_fec!T10)</f>
        <v>0.74069698607827694</v>
      </c>
      <c r="U10" s="111">
        <f>IF(RES_hhdet_tes!U10=0,"",RES_hhdet_tes!U10/RES_hhdet_fec!U10)</f>
        <v>0.74923692043895196</v>
      </c>
      <c r="V10" s="111">
        <f>IF(RES_hhdet_tes!V10=0,"",RES_hhdet_tes!V10/RES_hhdet_fec!V10)</f>
        <v>0.75998676939353849</v>
      </c>
      <c r="W10" s="111">
        <f>IF(RES_hhdet_tes!W10=0,"",RES_hhdet_tes!W10/RES_hhdet_fec!W10)</f>
        <v>0.77310184197930965</v>
      </c>
      <c r="X10" s="111">
        <f>IF(RES_hhdet_tes!X10=0,"",RES_hhdet_tes!X10/RES_hhdet_fec!X10)</f>
        <v>0.78642690636420864</v>
      </c>
      <c r="Y10" s="111">
        <f>IF(RES_hhdet_tes!Y10=0,"",RES_hhdet_tes!Y10/RES_hhdet_fec!Y10)</f>
        <v>0.8009935096129317</v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0.57228238725525427</v>
      </c>
      <c r="C11" s="111">
        <f>IF(RES_hhdet_tes!C11=0,"",RES_hhdet_tes!C11/RES_hhdet_fec!C11)</f>
        <v>0.57536227376072824</v>
      </c>
      <c r="D11" s="111">
        <f>IF(RES_hhdet_tes!D11=0,"",RES_hhdet_tes!D11/RES_hhdet_fec!D11)</f>
        <v>0.57917336997752977</v>
      </c>
      <c r="E11" s="111">
        <f>IF(RES_hhdet_tes!E11=0,"",RES_hhdet_tes!E11/RES_hhdet_fec!E11)</f>
        <v>0.58312789995914982</v>
      </c>
      <c r="F11" s="111">
        <f>IF(RES_hhdet_tes!F11=0,"",RES_hhdet_tes!F11/RES_hhdet_fec!F11)</f>
        <v>0.58767334226434442</v>
      </c>
      <c r="G11" s="111">
        <f>IF(RES_hhdet_tes!G11=0,"",RES_hhdet_tes!G11/RES_hhdet_fec!G11)</f>
        <v>0.59329221898180828</v>
      </c>
      <c r="H11" s="111">
        <f>IF(RES_hhdet_tes!H11=0,"",RES_hhdet_tes!H11/RES_hhdet_fec!H11)</f>
        <v>0.59962309460649577</v>
      </c>
      <c r="I11" s="111">
        <f>IF(RES_hhdet_tes!I11=0,"",RES_hhdet_tes!I11/RES_hhdet_fec!I11)</f>
        <v>0.60332148082155934</v>
      </c>
      <c r="J11" s="111">
        <f>IF(RES_hhdet_tes!J11=0,"",RES_hhdet_tes!J11/RES_hhdet_fec!J11)</f>
        <v>0.60515029564227074</v>
      </c>
      <c r="K11" s="111">
        <f>IF(RES_hhdet_tes!K11=0,"",RES_hhdet_tes!K11/RES_hhdet_fec!K11)</f>
        <v>0.60898795040277154</v>
      </c>
      <c r="L11" s="111">
        <f>IF(RES_hhdet_tes!L11=0,"",RES_hhdet_tes!L11/RES_hhdet_fec!L11)</f>
        <v>0.61309581292564974</v>
      </c>
      <c r="M11" s="111">
        <f>IF(RES_hhdet_tes!M11=0,"",RES_hhdet_tes!M11/RES_hhdet_fec!M11)</f>
        <v>0.61989567940328594</v>
      </c>
      <c r="N11" s="111">
        <f>IF(RES_hhdet_tes!N11=0,"",RES_hhdet_tes!N11/RES_hhdet_fec!N11)</f>
        <v>0.62940448439043539</v>
      </c>
      <c r="O11" s="111">
        <f>IF(RES_hhdet_tes!O11=0,"",RES_hhdet_tes!O11/RES_hhdet_fec!O11)</f>
        <v>0.64406781072505381</v>
      </c>
      <c r="P11" s="111">
        <f>IF(RES_hhdet_tes!P11=0,"",RES_hhdet_tes!P11/RES_hhdet_fec!P11)</f>
        <v>0.65893385907994484</v>
      </c>
      <c r="Q11" s="111">
        <f>IF(RES_hhdet_tes!Q11=0,"",RES_hhdet_tes!Q11/RES_hhdet_fec!Q11)</f>
        <v>0.67435331962340983</v>
      </c>
      <c r="R11" s="111">
        <f>IF(RES_hhdet_tes!R11=0,"",RES_hhdet_tes!R11/RES_hhdet_fec!R11)</f>
        <v>0.6915116351637498</v>
      </c>
      <c r="S11" s="111">
        <f>IF(RES_hhdet_tes!S11=0,"",RES_hhdet_tes!S11/RES_hhdet_fec!S11)</f>
        <v>0.70872026207916883</v>
      </c>
      <c r="T11" s="111">
        <f>IF(RES_hhdet_tes!T11=0,"",RES_hhdet_tes!T11/RES_hhdet_fec!T11)</f>
        <v>0.7291304353211514</v>
      </c>
      <c r="U11" s="111">
        <f>IF(RES_hhdet_tes!U11=0,"",RES_hhdet_tes!U11/RES_hhdet_fec!U11)</f>
        <v>0.7509608956218724</v>
      </c>
      <c r="V11" s="111">
        <f>IF(RES_hhdet_tes!V11=0,"",RES_hhdet_tes!V11/RES_hhdet_fec!V11)</f>
        <v>0.77328546306038171</v>
      </c>
      <c r="W11" s="111">
        <f>IF(RES_hhdet_tes!W11=0,"",RES_hhdet_tes!W11/RES_hhdet_fec!W11)</f>
        <v>0.79239057763918364</v>
      </c>
      <c r="X11" s="111">
        <f>IF(RES_hhdet_tes!X11=0,"",RES_hhdet_tes!X11/RES_hhdet_fec!X11)</f>
        <v>0.80475353162122476</v>
      </c>
      <c r="Y11" s="111">
        <f>IF(RES_hhdet_tes!Y11=0,"",RES_hhdet_tes!Y11/RES_hhdet_fec!Y11)</f>
        <v>0.8151696599947621</v>
      </c>
      <c r="DA11" s="63" t="s">
        <v>1916</v>
      </c>
    </row>
    <row r="12" spans="1:105" ht="12" customHeight="1" x14ac:dyDescent="0.25">
      <c r="A12" s="97" t="s">
        <v>123</v>
      </c>
      <c r="B12" s="111">
        <f>IF(RES_hhdet_tes!B12=0,"",RES_hhdet_tes!B12/RES_hhdet_fec!B12)</f>
        <v>0.63179364168707319</v>
      </c>
      <c r="C12" s="111">
        <f>IF(RES_hhdet_tes!C12=0,"",RES_hhdet_tes!C12/RES_hhdet_fec!C12)</f>
        <v>0.63152066390596007</v>
      </c>
      <c r="D12" s="111">
        <f>IF(RES_hhdet_tes!D12=0,"",RES_hhdet_tes!D12/RES_hhdet_fec!D12)</f>
        <v>0.63281808083398183</v>
      </c>
      <c r="E12" s="111">
        <f>IF(RES_hhdet_tes!E12=0,"",RES_hhdet_tes!E12/RES_hhdet_fec!E12)</f>
        <v>0.63282748927878574</v>
      </c>
      <c r="F12" s="111">
        <f>IF(RES_hhdet_tes!F12=0,"",RES_hhdet_tes!F12/RES_hhdet_fec!F12)</f>
        <v>0.66072995435092841</v>
      </c>
      <c r="G12" s="111">
        <f>IF(RES_hhdet_tes!G12=0,"",RES_hhdet_tes!G12/RES_hhdet_fec!G12)</f>
        <v>0.66264750512014381</v>
      </c>
      <c r="H12" s="111">
        <f>IF(RES_hhdet_tes!H12=0,"",RES_hhdet_tes!H12/RES_hhdet_fec!H12)</f>
        <v>0.66229675215753125</v>
      </c>
      <c r="I12" s="111">
        <f>IF(RES_hhdet_tes!I12=0,"",RES_hhdet_tes!I12/RES_hhdet_fec!I12)</f>
        <v>0.66604331023137242</v>
      </c>
      <c r="J12" s="111">
        <f>IF(RES_hhdet_tes!J12=0,"",RES_hhdet_tes!J12/RES_hhdet_fec!J12)</f>
        <v>0.67098765784674741</v>
      </c>
      <c r="K12" s="111">
        <f>IF(RES_hhdet_tes!K12=0,"",RES_hhdet_tes!K12/RES_hhdet_fec!K12)</f>
        <v>0.6749646585295912</v>
      </c>
      <c r="L12" s="111">
        <f>IF(RES_hhdet_tes!L12=0,"",RES_hhdet_tes!L12/RES_hhdet_fec!L12)</f>
        <v>0.67682223052783097</v>
      </c>
      <c r="M12" s="111">
        <f>IF(RES_hhdet_tes!M12=0,"",RES_hhdet_tes!M12/RES_hhdet_fec!M12)</f>
        <v>0.68075085271436353</v>
      </c>
      <c r="N12" s="111">
        <f>IF(RES_hhdet_tes!N12=0,"",RES_hhdet_tes!N12/RES_hhdet_fec!N12)</f>
        <v>0.68502171090372521</v>
      </c>
      <c r="O12" s="111">
        <f>IF(RES_hhdet_tes!O12=0,"",RES_hhdet_tes!O12/RES_hhdet_fec!O12)</f>
        <v>0.70176408945573199</v>
      </c>
      <c r="P12" s="111">
        <f>IF(RES_hhdet_tes!P12=0,"",RES_hhdet_tes!P12/RES_hhdet_fec!P12)</f>
        <v>0.71336787491226505</v>
      </c>
      <c r="Q12" s="111">
        <f>IF(RES_hhdet_tes!Q12=0,"",RES_hhdet_tes!Q12/RES_hhdet_fec!Q12)</f>
        <v>0.72421836334923428</v>
      </c>
      <c r="R12" s="111">
        <f>IF(RES_hhdet_tes!R12=0,"",RES_hhdet_tes!R12/RES_hhdet_fec!R12)</f>
        <v>0.75316586563109222</v>
      </c>
      <c r="S12" s="111">
        <f>IF(RES_hhdet_tes!S12=0,"",RES_hhdet_tes!S12/RES_hhdet_fec!S12)</f>
        <v>0.76926578730115125</v>
      </c>
      <c r="T12" s="111">
        <f>IF(RES_hhdet_tes!T12=0,"",RES_hhdet_tes!T12/RES_hhdet_fec!T12)</f>
        <v>0.78558905900448806</v>
      </c>
      <c r="U12" s="111">
        <f>IF(RES_hhdet_tes!U12=0,"",RES_hhdet_tes!U12/RES_hhdet_fec!U12)</f>
        <v>0.79768222476835904</v>
      </c>
      <c r="V12" s="111">
        <f>IF(RES_hhdet_tes!V12=0,"",RES_hhdet_tes!V12/RES_hhdet_fec!V12)</f>
        <v>0.81221149167376838</v>
      </c>
      <c r="W12" s="111">
        <f>IF(RES_hhdet_tes!W12=0,"",RES_hhdet_tes!W12/RES_hhdet_fec!W12)</f>
        <v>0.82619163731887324</v>
      </c>
      <c r="X12" s="111">
        <f>IF(RES_hhdet_tes!X12=0,"",RES_hhdet_tes!X12/RES_hhdet_fec!X12)</f>
        <v>0.8378091136782666</v>
      </c>
      <c r="Y12" s="111">
        <f>IF(RES_hhdet_tes!Y12=0,"",RES_hhdet_tes!Y12/RES_hhdet_fec!Y12)</f>
        <v>0.84956951200317687</v>
      </c>
      <c r="DA12" s="63" t="s">
        <v>1917</v>
      </c>
    </row>
    <row r="13" spans="1:105" ht="12" customHeight="1" x14ac:dyDescent="0.25">
      <c r="A13" s="100" t="s">
        <v>50</v>
      </c>
      <c r="B13" s="112">
        <f>IF(RES_hhdet_tes!B13=0,"",RES_hhdet_tes!B13/RES_hhdet_fec!B13)</f>
        <v>0.57228238725525427</v>
      </c>
      <c r="C13" s="112">
        <f>IF(RES_hhdet_tes!C13=0,"",RES_hhdet_tes!C13/RES_hhdet_fec!C13)</f>
        <v>0.57228238725525427</v>
      </c>
      <c r="D13" s="112">
        <f>IF(RES_hhdet_tes!D13=0,"",RES_hhdet_tes!D13/RES_hhdet_fec!D13)</f>
        <v>0.57228238725525427</v>
      </c>
      <c r="E13" s="112">
        <f>IF(RES_hhdet_tes!E13=0,"",RES_hhdet_tes!E13/RES_hhdet_fec!E13)</f>
        <v>0.57228238725525427</v>
      </c>
      <c r="F13" s="112">
        <f>IF(RES_hhdet_tes!F13=0,"",RES_hhdet_tes!F13/RES_hhdet_fec!F13)</f>
        <v>0.60202288497091661</v>
      </c>
      <c r="G13" s="112">
        <f>IF(RES_hhdet_tes!G13=0,"",RES_hhdet_tes!G13/RES_hhdet_fec!G13)</f>
        <v>0.60344739141600157</v>
      </c>
      <c r="H13" s="112">
        <f>IF(RES_hhdet_tes!H13=0,"",RES_hhdet_tes!H13/RES_hhdet_fec!H13)</f>
        <v>0.60495275705933405</v>
      </c>
      <c r="I13" s="112">
        <f>IF(RES_hhdet_tes!I13=0,"",RES_hhdet_tes!I13/RES_hhdet_fec!I13)</f>
        <v>0.60816403861357771</v>
      </c>
      <c r="J13" s="112">
        <f>IF(RES_hhdet_tes!J13=0,"",RES_hhdet_tes!J13/RES_hhdet_fec!J13)</f>
        <v>0.61159817486243528</v>
      </c>
      <c r="K13" s="112">
        <f>IF(RES_hhdet_tes!K13=0,"",RES_hhdet_tes!K13/RES_hhdet_fec!K13)</f>
        <v>0.61564898473556884</v>
      </c>
      <c r="L13" s="112">
        <f>IF(RES_hhdet_tes!L13=0,"",RES_hhdet_tes!L13/RES_hhdet_fec!L13)</f>
        <v>0.61818018779342587</v>
      </c>
      <c r="M13" s="112">
        <f>IF(RES_hhdet_tes!M13=0,"",RES_hhdet_tes!M13/RES_hhdet_fec!M13)</f>
        <v>0.62343802505538659</v>
      </c>
      <c r="N13" s="112">
        <f>IF(RES_hhdet_tes!N13=0,"",RES_hhdet_tes!N13/RES_hhdet_fec!N13)</f>
        <v>0.62731766849280379</v>
      </c>
      <c r="O13" s="112">
        <f>IF(RES_hhdet_tes!O13=0,"",RES_hhdet_tes!O13/RES_hhdet_fec!O13)</f>
        <v>0.64533324137194092</v>
      </c>
      <c r="P13" s="112">
        <f>IF(RES_hhdet_tes!P13=0,"",RES_hhdet_tes!P13/RES_hhdet_fec!P13)</f>
        <v>0.65785095059518428</v>
      </c>
      <c r="Q13" s="112">
        <f>IF(RES_hhdet_tes!Q13=0,"",RES_hhdet_tes!Q13/RES_hhdet_fec!Q13)</f>
        <v>0.66914892967720452</v>
      </c>
      <c r="R13" s="112">
        <f>IF(RES_hhdet_tes!R13=0,"",RES_hhdet_tes!R13/RES_hhdet_fec!R13)</f>
        <v>0.70080351855528344</v>
      </c>
      <c r="S13" s="112">
        <f>IF(RES_hhdet_tes!S13=0,"",RES_hhdet_tes!S13/RES_hhdet_fec!S13)</f>
        <v>0.71895209971483565</v>
      </c>
      <c r="T13" s="112">
        <f>IF(RES_hhdet_tes!T13=0,"",RES_hhdet_tes!T13/RES_hhdet_fec!T13)</f>
        <v>0.73723218723113504</v>
      </c>
      <c r="U13" s="112">
        <f>IF(RES_hhdet_tes!U13=0,"",RES_hhdet_tes!U13/RES_hhdet_fec!U13)</f>
        <v>0.75084415986898156</v>
      </c>
      <c r="V13" s="112">
        <f>IF(RES_hhdet_tes!V13=0,"",RES_hhdet_tes!V13/RES_hhdet_fec!V13)</f>
        <v>0.76985269555190305</v>
      </c>
      <c r="W13" s="112">
        <f>IF(RES_hhdet_tes!W13=0,"",RES_hhdet_tes!W13/RES_hhdet_fec!W13)</f>
        <v>0.78594887072195307</v>
      </c>
      <c r="X13" s="112">
        <f>IF(RES_hhdet_tes!X13=0,"",RES_hhdet_tes!X13/RES_hhdet_fec!X13)</f>
        <v>0.79728724787878735</v>
      </c>
      <c r="Y13" s="112">
        <f>IF(RES_hhdet_tes!Y13=0,"",RES_hhdet_tes!Y13/RES_hhdet_fec!Y13)</f>
        <v>0.80900504541600116</v>
      </c>
      <c r="DA13" s="131" t="s">
        <v>1918</v>
      </c>
    </row>
    <row r="14" spans="1:105" ht="12" customHeight="1" x14ac:dyDescent="0.25">
      <c r="A14" s="103" t="s">
        <v>52</v>
      </c>
      <c r="B14" s="113">
        <f>IF(RES_hhdet_tes!B14=0,"",RES_hhdet_tes!B14/RES_hhdet_fec!B14)</f>
        <v>1</v>
      </c>
      <c r="C14" s="113">
        <f>IF(RES_hhdet_tes!C14=0,"",RES_hhdet_tes!C14/RES_hhdet_fec!C14)</f>
        <v>1</v>
      </c>
      <c r="D14" s="113">
        <f>IF(RES_hhdet_tes!D14=0,"",RES_hhdet_tes!D14/RES_hhdet_fec!D14)</f>
        <v>1</v>
      </c>
      <c r="E14" s="113">
        <f>IF(RES_hhdet_tes!E14=0,"",RES_hhdet_tes!E14/RES_hhdet_fec!E14)</f>
        <v>1</v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X14" s="113">
        <f>IF(RES_hhdet_tes!X14=0,"",RES_hhdet_tes!X14/RES_hhdet_fec!X14)</f>
        <v>1</v>
      </c>
      <c r="Y14" s="113">
        <f>IF(RES_hhdet_tes!Y14=0,"",RES_hhdet_tes!Y14/RES_hhdet_fec!Y14)</f>
        <v>1</v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0.6456112699206884</v>
      </c>
      <c r="C15" s="112">
        <f>IF(RES_hhdet_tes!C15=0,"",RES_hhdet_tes!C15/RES_hhdet_fec!C15)</f>
        <v>0.64806764982448073</v>
      </c>
      <c r="D15" s="112">
        <f>IF(RES_hhdet_tes!D15=0,"",RES_hhdet_tes!D15/RES_hhdet_fec!D15)</f>
        <v>0.6508704138912953</v>
      </c>
      <c r="E15" s="112">
        <f>IF(RES_hhdet_tes!E15=0,"",RES_hhdet_tes!E15/RES_hhdet_fec!E15)</f>
        <v>0.65395270445876019</v>
      </c>
      <c r="F15" s="112">
        <f>IF(RES_hhdet_tes!F15=0,"",RES_hhdet_tes!F15/RES_hhdet_fec!F15)</f>
        <v>0.65780320839821382</v>
      </c>
      <c r="G15" s="112">
        <f>IF(RES_hhdet_tes!G15=0,"",RES_hhdet_tes!G15/RES_hhdet_fec!G15)</f>
        <v>0.66230960970648811</v>
      </c>
      <c r="H15" s="112">
        <f>IF(RES_hhdet_tes!H15=0,"",RES_hhdet_tes!H15/RES_hhdet_fec!H15)</f>
        <v>0.66754646806157847</v>
      </c>
      <c r="I15" s="112">
        <f>IF(RES_hhdet_tes!I15=0,"",RES_hhdet_tes!I15/RES_hhdet_fec!I15)</f>
        <v>0.67002998532724589</v>
      </c>
      <c r="J15" s="112">
        <f>IF(RES_hhdet_tes!J15=0,"",RES_hhdet_tes!J15/RES_hhdet_fec!J15)</f>
        <v>0.67037990146164417</v>
      </c>
      <c r="K15" s="112">
        <f>IF(RES_hhdet_tes!K15=0,"",RES_hhdet_tes!K15/RES_hhdet_fec!K15)</f>
        <v>0.67128662624607349</v>
      </c>
      <c r="L15" s="112">
        <f>IF(RES_hhdet_tes!L15=0,"",RES_hhdet_tes!L15/RES_hhdet_fec!L15)</f>
        <v>0.67195763386063012</v>
      </c>
      <c r="M15" s="112">
        <f>IF(RES_hhdet_tes!M15=0,"",RES_hhdet_tes!M15/RES_hhdet_fec!M15)</f>
        <v>0.67617959263621341</v>
      </c>
      <c r="N15" s="112">
        <f>IF(RES_hhdet_tes!N15=0,"",RES_hhdet_tes!N15/RES_hhdet_fec!N15)</f>
        <v>0.68323208084360387</v>
      </c>
      <c r="O15" s="112">
        <f>IF(RES_hhdet_tes!O15=0,"",RES_hhdet_tes!O15/RES_hhdet_fec!O15)</f>
        <v>0.68935708059850531</v>
      </c>
      <c r="P15" s="112">
        <f>IF(RES_hhdet_tes!P15=0,"",RES_hhdet_tes!P15/RES_hhdet_fec!P15)</f>
        <v>0.69460397594851775</v>
      </c>
      <c r="Q15" s="112">
        <f>IF(RES_hhdet_tes!Q15=0,"",RES_hhdet_tes!Q15/RES_hhdet_fec!Q15)</f>
        <v>0.69632413899242041</v>
      </c>
      <c r="R15" s="112">
        <f>IF(RES_hhdet_tes!R15=0,"",RES_hhdet_tes!R15/RES_hhdet_fec!R15)</f>
        <v>0.69797081451178944</v>
      </c>
      <c r="S15" s="112">
        <f>IF(RES_hhdet_tes!S15=0,"",RES_hhdet_tes!S15/RES_hhdet_fec!S15)</f>
        <v>0.70211443332729639</v>
      </c>
      <c r="T15" s="112">
        <f>IF(RES_hhdet_tes!T15=0,"",RES_hhdet_tes!T15/RES_hhdet_fec!T15)</f>
        <v>0.71052172593608798</v>
      </c>
      <c r="U15" s="112">
        <f>IF(RES_hhdet_tes!U15=0,"",RES_hhdet_tes!U15/RES_hhdet_fec!U15)</f>
        <v>0.734217812845958</v>
      </c>
      <c r="V15" s="112">
        <f>IF(RES_hhdet_tes!V15=0,"",RES_hhdet_tes!V15/RES_hhdet_fec!V15)</f>
        <v>0.76062428174142516</v>
      </c>
      <c r="W15" s="112">
        <f>IF(RES_hhdet_tes!W15=0,"",RES_hhdet_tes!W15/RES_hhdet_fec!W15)</f>
        <v>0.77468635916254724</v>
      </c>
      <c r="X15" s="112">
        <f>IF(RES_hhdet_tes!X15=0,"",RES_hhdet_tes!X15/RES_hhdet_fec!X15)</f>
        <v>0.7803635961176667</v>
      </c>
      <c r="Y15" s="112">
        <f>IF(RES_hhdet_tes!Y15=0,"",RES_hhdet_tes!Y15/RES_hhdet_fec!Y15)</f>
        <v>0.78501431433394364</v>
      </c>
      <c r="DA15" s="131" t="s">
        <v>1920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0.70026445944862159</v>
      </c>
      <c r="C16" s="113">
        <f>IF(RES_hhdet_tes!C16=0,"",RES_hhdet_tes!C16/RES_hhdet_fec!C16)</f>
        <v>0.70271057563044548</v>
      </c>
      <c r="D16" s="113">
        <f>IF(RES_hhdet_tes!D16=0,"",RES_hhdet_tes!D16/RES_hhdet_fec!D16)</f>
        <v>0.71021625387845699</v>
      </c>
      <c r="E16" s="113">
        <f>IF(RES_hhdet_tes!E16=0,"",RES_hhdet_tes!E16/RES_hhdet_fec!E16)</f>
        <v>0.71443051401376889</v>
      </c>
      <c r="F16" s="113">
        <f>IF(RES_hhdet_tes!F16=0,"",RES_hhdet_tes!F16/RES_hhdet_fec!F16)</f>
        <v>0.71769304589798888</v>
      </c>
      <c r="G16" s="113">
        <f>IF(RES_hhdet_tes!G16=0,"",RES_hhdet_tes!G16/RES_hhdet_fec!G16)</f>
        <v>0.72185764383836426</v>
      </c>
      <c r="H16" s="113">
        <f>IF(RES_hhdet_tes!H16=0,"",RES_hhdet_tes!H16/RES_hhdet_fec!H16)</f>
        <v>0.72235575516321671</v>
      </c>
      <c r="I16" s="113">
        <f>IF(RES_hhdet_tes!I16=0,"",RES_hhdet_tes!I16/RES_hhdet_fec!I16)</f>
        <v>0.7253362360104546</v>
      </c>
      <c r="J16" s="113">
        <f>IF(RES_hhdet_tes!J16=0,"",RES_hhdet_tes!J16/RES_hhdet_fec!J16)</f>
        <v>0.72854428757653167</v>
      </c>
      <c r="K16" s="113">
        <f>IF(RES_hhdet_tes!K16=0,"",RES_hhdet_tes!K16/RES_hhdet_fec!K16)</f>
        <v>0.7304432440445302</v>
      </c>
      <c r="L16" s="113">
        <f>IF(RES_hhdet_tes!L16=0,"",RES_hhdet_tes!L16/RES_hhdet_fec!L16)</f>
        <v>0.73111738588761233</v>
      </c>
      <c r="M16" s="113">
        <f>IF(RES_hhdet_tes!M16=0,"",RES_hhdet_tes!M16/RES_hhdet_fec!M16)</f>
        <v>0.73176174288325924</v>
      </c>
      <c r="N16" s="113">
        <f>IF(RES_hhdet_tes!N16=0,"",RES_hhdet_tes!N16/RES_hhdet_fec!N16)</f>
        <v>0.73450931161424204</v>
      </c>
      <c r="O16" s="113">
        <f>IF(RES_hhdet_tes!O16=0,"",RES_hhdet_tes!O16/RES_hhdet_fec!O16)</f>
        <v>0.73989082133201534</v>
      </c>
      <c r="P16" s="113">
        <f>IF(RES_hhdet_tes!P16=0,"",RES_hhdet_tes!P16/RES_hhdet_fec!P16)</f>
        <v>0.74597243934952751</v>
      </c>
      <c r="Q16" s="113">
        <f>IF(RES_hhdet_tes!Q16=0,"",RES_hhdet_tes!Q16/RES_hhdet_fec!Q16)</f>
        <v>0.7531877407114187</v>
      </c>
      <c r="R16" s="113">
        <f>IF(RES_hhdet_tes!R16=0,"",RES_hhdet_tes!R16/RES_hhdet_fec!R16)</f>
        <v>0.76068537031933392</v>
      </c>
      <c r="S16" s="113">
        <f>IF(RES_hhdet_tes!S16=0,"",RES_hhdet_tes!S16/RES_hhdet_fec!S16)</f>
        <v>0.76842613124350634</v>
      </c>
      <c r="T16" s="113">
        <f>IF(RES_hhdet_tes!T16=0,"",RES_hhdet_tes!T16/RES_hhdet_fec!T16)</f>
        <v>0.77759242856416244</v>
      </c>
      <c r="U16" s="113">
        <f>IF(RES_hhdet_tes!U16=0,"",RES_hhdet_tes!U16/RES_hhdet_fec!U16)</f>
        <v>0.78697579091816339</v>
      </c>
      <c r="V16" s="113">
        <f>IF(RES_hhdet_tes!V16=0,"",RES_hhdet_tes!V16/RES_hhdet_fec!V16)</f>
        <v>0.79558819218620846</v>
      </c>
      <c r="W16" s="113">
        <f>IF(RES_hhdet_tes!W16=0,"",RES_hhdet_tes!W16/RES_hhdet_fec!W16)</f>
        <v>0.80736473255032404</v>
      </c>
      <c r="X16" s="113">
        <f>IF(RES_hhdet_tes!X16=0,"",RES_hhdet_tes!X16/RES_hhdet_fec!X16)</f>
        <v>0.81801194974981972</v>
      </c>
      <c r="Y16" s="113">
        <f>IF(RES_hhdet_tes!Y16=0,"",RES_hhdet_tes!Y16/RES_hhdet_fec!Y16)</f>
        <v>0.82742806859909601</v>
      </c>
      <c r="DA16" s="132" t="s">
        <v>1921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0.6456112699206884</v>
      </c>
      <c r="C17" s="111">
        <f>IF(RES_hhdet_tes!C17=0,"",RES_hhdet_tes!C17/RES_hhdet_fec!C17)</f>
        <v>0.6485475704929371</v>
      </c>
      <c r="D17" s="111">
        <f>IF(RES_hhdet_tes!D17=0,"",RES_hhdet_tes!D17/RES_hhdet_fec!D17)</f>
        <v>0.65548995448433667</v>
      </c>
      <c r="E17" s="111">
        <f>IF(RES_hhdet_tes!E17=0,"",RES_hhdet_tes!E17/RES_hhdet_fec!E17)</f>
        <v>0.6600838348852297</v>
      </c>
      <c r="F17" s="111">
        <f>IF(RES_hhdet_tes!F17=0,"",RES_hhdet_tes!F17/RES_hhdet_fec!F17)</f>
        <v>0.66381534763266326</v>
      </c>
      <c r="G17" s="111">
        <f>IF(RES_hhdet_tes!G17=0,"",RES_hhdet_tes!G17/RES_hhdet_fec!G17)</f>
        <v>0.66787109059108252</v>
      </c>
      <c r="H17" s="111">
        <f>IF(RES_hhdet_tes!H17=0,"",RES_hhdet_tes!H17/RES_hhdet_fec!H17)</f>
        <v>0.67011629029077158</v>
      </c>
      <c r="I17" s="111">
        <f>IF(RES_hhdet_tes!I17=0,"",RES_hhdet_tes!I17/RES_hhdet_fec!I17)</f>
        <v>0.67270775391094328</v>
      </c>
      <c r="J17" s="111">
        <f>IF(RES_hhdet_tes!J17=0,"",RES_hhdet_tes!J17/RES_hhdet_fec!J17)</f>
        <v>0.67455215966305626</v>
      </c>
      <c r="K17" s="111">
        <f>IF(RES_hhdet_tes!K17=0,"",RES_hhdet_tes!K17/RES_hhdet_fec!K17)</f>
        <v>0.67640489399668602</v>
      </c>
      <c r="L17" s="111">
        <f>IF(RES_hhdet_tes!L17=0,"",RES_hhdet_tes!L17/RES_hhdet_fec!L17)</f>
        <v>0.67767734018087034</v>
      </c>
      <c r="M17" s="111">
        <f>IF(RES_hhdet_tes!M17=0,"",RES_hhdet_tes!M17/RES_hhdet_fec!M17)</f>
        <v>0.67932059358180763</v>
      </c>
      <c r="N17" s="111">
        <f>IF(RES_hhdet_tes!N17=0,"",RES_hhdet_tes!N17/RES_hhdet_fec!N17)</f>
        <v>0.68168032011063973</v>
      </c>
      <c r="O17" s="111">
        <f>IF(RES_hhdet_tes!O17=0,"",RES_hhdet_tes!O17/RES_hhdet_fec!O17)</f>
        <v>0.68745314317093431</v>
      </c>
      <c r="P17" s="111">
        <f>IF(RES_hhdet_tes!P17=0,"",RES_hhdet_tes!P17/RES_hhdet_fec!P17)</f>
        <v>0.69413002618747333</v>
      </c>
      <c r="Q17" s="111">
        <f>IF(RES_hhdet_tes!Q17=0,"",RES_hhdet_tes!Q17/RES_hhdet_fec!Q17)</f>
        <v>0.70162723794621584</v>
      </c>
      <c r="R17" s="111">
        <f>IF(RES_hhdet_tes!R17=0,"",RES_hhdet_tes!R17/RES_hhdet_fec!R17)</f>
        <v>0.70928221870870278</v>
      </c>
      <c r="S17" s="111">
        <f>IF(RES_hhdet_tes!S17=0,"",RES_hhdet_tes!S17/RES_hhdet_fec!S17)</f>
        <v>0.71798700309104813</v>
      </c>
      <c r="T17" s="111">
        <f>IF(RES_hhdet_tes!T17=0,"",RES_hhdet_tes!T17/RES_hhdet_fec!T17)</f>
        <v>0.72806823779582552</v>
      </c>
      <c r="U17" s="111">
        <f>IF(RES_hhdet_tes!U17=0,"",RES_hhdet_tes!U17/RES_hhdet_fec!U17)</f>
        <v>0.73849568544029953</v>
      </c>
      <c r="V17" s="111">
        <f>IF(RES_hhdet_tes!V17=0,"",RES_hhdet_tes!V17/RES_hhdet_fec!V17)</f>
        <v>0.75058609775781582</v>
      </c>
      <c r="W17" s="111">
        <f>IF(RES_hhdet_tes!W17=0,"",RES_hhdet_tes!W17/RES_hhdet_fec!W17)</f>
        <v>0.76403798904270015</v>
      </c>
      <c r="X17" s="111">
        <f>IF(RES_hhdet_tes!X17=0,"",RES_hhdet_tes!X17/RES_hhdet_fec!X17)</f>
        <v>0.77396814001235836</v>
      </c>
      <c r="Y17" s="111">
        <f>IF(RES_hhdet_tes!Y17=0,"",RES_hhdet_tes!Y17/RES_hhdet_fec!Y17)</f>
        <v>0.78249441782826556</v>
      </c>
      <c r="DA17" s="63" t="s">
        <v>1922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0.73536640350774707</v>
      </c>
      <c r="C19" s="124">
        <f>IF(RES_hhdet_tes!C19=0,"",RES_hhdet_tes!C19/RES_hhdet_fec!C19)</f>
        <v>0.73693559644784945</v>
      </c>
      <c r="D19" s="124">
        <f>IF(RES_hhdet_tes!D19=0,"",RES_hhdet_tes!D19/RES_hhdet_fec!D19)</f>
        <v>0.73883848394861373</v>
      </c>
      <c r="E19" s="124">
        <f>IF(RES_hhdet_tes!E19=0,"",RES_hhdet_tes!E19/RES_hhdet_fec!E19)</f>
        <v>0.74097591497560222</v>
      </c>
      <c r="F19" s="124">
        <f>IF(RES_hhdet_tes!F19=0,"",RES_hhdet_tes!F19/RES_hhdet_fec!F19)</f>
        <v>0.74377591332281312</v>
      </c>
      <c r="G19" s="124">
        <f>IF(RES_hhdet_tes!G19=0,"",RES_hhdet_tes!G19/RES_hhdet_fec!G19)</f>
        <v>0.74707988136469239</v>
      </c>
      <c r="H19" s="124">
        <f>IF(RES_hhdet_tes!H19=0,"",RES_hhdet_tes!H19/RES_hhdet_fec!H19)</f>
        <v>0.75103525068549537</v>
      </c>
      <c r="I19" s="124">
        <f>IF(RES_hhdet_tes!I19=0,"",RES_hhdet_tes!I19/RES_hhdet_fec!I19)</f>
        <v>0.75328329229340407</v>
      </c>
      <c r="J19" s="124">
        <f>IF(RES_hhdet_tes!J19=0,"",RES_hhdet_tes!J19/RES_hhdet_fec!J19)</f>
        <v>0.75441034994713296</v>
      </c>
      <c r="K19" s="124">
        <f>IF(RES_hhdet_tes!K19=0,"",RES_hhdet_tes!K19/RES_hhdet_fec!K19)</f>
        <v>0.75623221652528338</v>
      </c>
      <c r="L19" s="124">
        <f>IF(RES_hhdet_tes!L19=0,"",RES_hhdet_tes!L19/RES_hhdet_fec!L19)</f>
        <v>0.75768492688080735</v>
      </c>
      <c r="M19" s="124">
        <f>IF(RES_hhdet_tes!M19=0,"",RES_hhdet_tes!M19/RES_hhdet_fec!M19)</f>
        <v>0.75975168773880142</v>
      </c>
      <c r="N19" s="124">
        <f>IF(RES_hhdet_tes!N19=0,"",RES_hhdet_tes!N19/RES_hhdet_fec!N19)</f>
        <v>0.76258999581655729</v>
      </c>
      <c r="O19" s="124">
        <f>IF(RES_hhdet_tes!O19=0,"",RES_hhdet_tes!O19/RES_hhdet_fec!O19)</f>
        <v>0.76590300950994861</v>
      </c>
      <c r="P19" s="124">
        <f>IF(RES_hhdet_tes!P19=0,"",RES_hhdet_tes!P19/RES_hhdet_fec!P19)</f>
        <v>0.76902786294767123</v>
      </c>
      <c r="Q19" s="124">
        <f>IF(RES_hhdet_tes!Q19=0,"",RES_hhdet_tes!Q19/RES_hhdet_fec!Q19)</f>
        <v>0.77270137727356547</v>
      </c>
      <c r="R19" s="124">
        <f>IF(RES_hhdet_tes!R19=0,"",RES_hhdet_tes!R19/RES_hhdet_fec!R19)</f>
        <v>0.7764747206842213</v>
      </c>
      <c r="S19" s="124">
        <f>IF(RES_hhdet_tes!S19=0,"",RES_hhdet_tes!S19/RES_hhdet_fec!S19)</f>
        <v>0.78273788554699353</v>
      </c>
      <c r="T19" s="124">
        <f>IF(RES_hhdet_tes!T19=0,"",RES_hhdet_tes!T19/RES_hhdet_fec!T19)</f>
        <v>0.79212900858239321</v>
      </c>
      <c r="U19" s="124">
        <f>IF(RES_hhdet_tes!U19=0,"",RES_hhdet_tes!U19/RES_hhdet_fec!U19)</f>
        <v>0.80632733761296504</v>
      </c>
      <c r="V19" s="124">
        <f>IF(RES_hhdet_tes!V19=0,"",RES_hhdet_tes!V19/RES_hhdet_fec!V19)</f>
        <v>0.82336856448851681</v>
      </c>
      <c r="W19" s="124">
        <f>IF(RES_hhdet_tes!W19=0,"",RES_hhdet_tes!W19/RES_hhdet_fec!W19)</f>
        <v>0.8407130985300858</v>
      </c>
      <c r="X19" s="124">
        <f>IF(RES_hhdet_tes!X19=0,"",RES_hhdet_tes!X19/RES_hhdet_fec!X19)</f>
        <v>0.85212312140334101</v>
      </c>
      <c r="Y19" s="124">
        <f>IF(RES_hhdet_tes!Y19=0,"",RES_hhdet_tes!Y19/RES_hhdet_fec!Y19)</f>
        <v>0.86198534656119752</v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0.57993469817406718</v>
      </c>
      <c r="C21" s="111">
        <f>IF(RES_hhdet_tes!C21=0,"",RES_hhdet_tes!C21/RES_hhdet_fec!C21)</f>
        <v>0.58065153148800264</v>
      </c>
      <c r="D21" s="111">
        <f>IF(RES_hhdet_tes!D21=0,"",RES_hhdet_tes!D21/RES_hhdet_fec!D21)</f>
        <v>0.58154035051733632</v>
      </c>
      <c r="E21" s="111">
        <f>IF(RES_hhdet_tes!E21=0,"",RES_hhdet_tes!E21/RES_hhdet_fec!E21)</f>
        <v>0.58257613259996244</v>
      </c>
      <c r="F21" s="111">
        <f>IF(RES_hhdet_tes!F21=0,"",RES_hhdet_tes!F21/RES_hhdet_fec!F21)</f>
        <v>0.58395316724154311</v>
      </c>
      <c r="G21" s="111">
        <f>IF(RES_hhdet_tes!G21=0,"",RES_hhdet_tes!G21/RES_hhdet_fec!G21)</f>
        <v>0.58557266023028054</v>
      </c>
      <c r="H21" s="111">
        <f>IF(RES_hhdet_tes!H21=0,"",RES_hhdet_tes!H21/RES_hhdet_fec!H21)</f>
        <v>0.58743313076893455</v>
      </c>
      <c r="I21" s="111">
        <f>IF(RES_hhdet_tes!I21=0,"",RES_hhdet_tes!I21/RES_hhdet_fec!I21)</f>
        <v>0.58835498248377704</v>
      </c>
      <c r="J21" s="111">
        <f>IF(RES_hhdet_tes!J21=0,"",RES_hhdet_tes!J21/RES_hhdet_fec!J21)</f>
        <v>0.58871206356319217</v>
      </c>
      <c r="K21" s="111">
        <f>IF(RES_hhdet_tes!K21=0,"",RES_hhdet_tes!K21/RES_hhdet_fec!K21)</f>
        <v>0.58923621222101463</v>
      </c>
      <c r="L21" s="111">
        <f>IF(RES_hhdet_tes!L21=0,"",RES_hhdet_tes!L21/RES_hhdet_fec!L21)</f>
        <v>0.58982281445924667</v>
      </c>
      <c r="M21" s="111">
        <f>IF(RES_hhdet_tes!M21=0,"",RES_hhdet_tes!M21/RES_hhdet_fec!M21)</f>
        <v>0.59052253741760974</v>
      </c>
      <c r="N21" s="111">
        <f>IF(RES_hhdet_tes!N21=0,"",RES_hhdet_tes!N21/RES_hhdet_fec!N21)</f>
        <v>0.59115359887767405</v>
      </c>
      <c r="O21" s="111">
        <f>IF(RES_hhdet_tes!O21=0,"",RES_hhdet_tes!O21/RES_hhdet_fec!O21)</f>
        <v>0.59163759231191637</v>
      </c>
      <c r="P21" s="111">
        <f>IF(RES_hhdet_tes!P21=0,"",RES_hhdet_tes!P21/RES_hhdet_fec!P21)</f>
        <v>0.59190149242035139</v>
      </c>
      <c r="Q21" s="111">
        <f>IF(RES_hhdet_tes!Q21=0,"",RES_hhdet_tes!Q21/RES_hhdet_fec!Q21)</f>
        <v>0.59229855870711434</v>
      </c>
      <c r="R21" s="111">
        <f>IF(RES_hhdet_tes!R21=0,"",RES_hhdet_tes!R21/RES_hhdet_fec!R21)</f>
        <v>0.59331574908451057</v>
      </c>
      <c r="S21" s="111">
        <f>IF(RES_hhdet_tes!S21=0,"",RES_hhdet_tes!S21/RES_hhdet_fec!S21)</f>
        <v>0.59493934203796817</v>
      </c>
      <c r="T21" s="111">
        <f>IF(RES_hhdet_tes!T21=0,"",RES_hhdet_tes!T21/RES_hhdet_fec!T21)</f>
        <v>0.59739694198969451</v>
      </c>
      <c r="U21" s="111">
        <f>IF(RES_hhdet_tes!U21=0,"",RES_hhdet_tes!U21/RES_hhdet_fec!U21)</f>
        <v>0.60103486525850158</v>
      </c>
      <c r="V21" s="111">
        <f>IF(RES_hhdet_tes!V21=0,"",RES_hhdet_tes!V21/RES_hhdet_fec!V21)</f>
        <v>0.6056711956511549</v>
      </c>
      <c r="W21" s="111">
        <f>IF(RES_hhdet_tes!W21=0,"",RES_hhdet_tes!W21/RES_hhdet_fec!W21)</f>
        <v>0.61080030961689946</v>
      </c>
      <c r="X21" s="111">
        <f>IF(RES_hhdet_tes!X21=0,"",RES_hhdet_tes!X21/RES_hhdet_fec!X21)</f>
        <v>0.61439391202399052</v>
      </c>
      <c r="Y21" s="111">
        <f>IF(RES_hhdet_tes!Y21=0,"",RES_hhdet_tes!Y21/RES_hhdet_fec!Y21)</f>
        <v>0.61784333077104703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0.73829177341775942</v>
      </c>
      <c r="C22" s="45">
        <f>IF(RES_hhdet_tes!C22=0,"",RES_hhdet_tes!C22/RES_hhdet_fec!C22)</f>
        <v>0.73985278900286766</v>
      </c>
      <c r="D22" s="45">
        <f>IF(RES_hhdet_tes!D22=0,"",RES_hhdet_tes!D22/RES_hhdet_fec!D22)</f>
        <v>0.74174239772995776</v>
      </c>
      <c r="E22" s="45">
        <f>IF(RES_hhdet_tes!E22=0,"",RES_hhdet_tes!E22/RES_hhdet_fec!E22)</f>
        <v>0.74389045301475154</v>
      </c>
      <c r="F22" s="45">
        <f>IF(RES_hhdet_tes!F22=0,"",RES_hhdet_tes!F22/RES_hhdet_fec!F22)</f>
        <v>0.74666962501680312</v>
      </c>
      <c r="G22" s="45">
        <f>IF(RES_hhdet_tes!G22=0,"",RES_hhdet_tes!G22/RES_hhdet_fec!G22)</f>
        <v>0.75010021240740543</v>
      </c>
      <c r="H22" s="45">
        <f>IF(RES_hhdet_tes!H22=0,"",RES_hhdet_tes!H22/RES_hhdet_fec!H22)</f>
        <v>0.75410039331028544</v>
      </c>
      <c r="I22" s="45">
        <f>IF(RES_hhdet_tes!I22=0,"",RES_hhdet_tes!I22/RES_hhdet_fec!I22)</f>
        <v>0.75630523682665451</v>
      </c>
      <c r="J22" s="45">
        <f>IF(RES_hhdet_tes!J22=0,"",RES_hhdet_tes!J22/RES_hhdet_fec!J22)</f>
        <v>0.75742768088655787</v>
      </c>
      <c r="K22" s="45">
        <f>IF(RES_hhdet_tes!K22=0,"",RES_hhdet_tes!K22/RES_hhdet_fec!K22)</f>
        <v>0.75910009006404677</v>
      </c>
      <c r="L22" s="45">
        <f>IF(RES_hhdet_tes!L22=0,"",RES_hhdet_tes!L22/RES_hhdet_fec!L22)</f>
        <v>0.76073161283687418</v>
      </c>
      <c r="M22" s="45">
        <f>IF(RES_hhdet_tes!M22=0,"",RES_hhdet_tes!M22/RES_hhdet_fec!M22)</f>
        <v>0.76295024067297779</v>
      </c>
      <c r="N22" s="45">
        <f>IF(RES_hhdet_tes!N22=0,"",RES_hhdet_tes!N22/RES_hhdet_fec!N22)</f>
        <v>0.76591441604688038</v>
      </c>
      <c r="O22" s="45">
        <f>IF(RES_hhdet_tes!O22=0,"",RES_hhdet_tes!O22/RES_hhdet_fec!O22)</f>
        <v>0.76957273526333947</v>
      </c>
      <c r="P22" s="45">
        <f>IF(RES_hhdet_tes!P22=0,"",RES_hhdet_tes!P22/RES_hhdet_fec!P22)</f>
        <v>0.77254886383638233</v>
      </c>
      <c r="Q22" s="45">
        <f>IF(RES_hhdet_tes!Q22=0,"",RES_hhdet_tes!Q22/RES_hhdet_fec!Q22)</f>
        <v>0.77612837757515085</v>
      </c>
      <c r="R22" s="45">
        <f>IF(RES_hhdet_tes!R22=0,"",RES_hhdet_tes!R22/RES_hhdet_fec!R22)</f>
        <v>0.78085231442242065</v>
      </c>
      <c r="S22" s="45">
        <f>IF(RES_hhdet_tes!S22=0,"",RES_hhdet_tes!S22/RES_hhdet_fec!S22)</f>
        <v>0.78737938248602524</v>
      </c>
      <c r="T22" s="45">
        <f>IF(RES_hhdet_tes!T22=0,"",RES_hhdet_tes!T22/RES_hhdet_fec!T22)</f>
        <v>0.79719245880979683</v>
      </c>
      <c r="U22" s="45">
        <f>IF(RES_hhdet_tes!U22=0,"",RES_hhdet_tes!U22/RES_hhdet_fec!U22)</f>
        <v>0.81151329960944751</v>
      </c>
      <c r="V22" s="45">
        <f>IF(RES_hhdet_tes!V22=0,"",RES_hhdet_tes!V22/RES_hhdet_fec!V22)</f>
        <v>0.82913468645230437</v>
      </c>
      <c r="W22" s="45">
        <f>IF(RES_hhdet_tes!W22=0,"",RES_hhdet_tes!W22/RES_hhdet_fec!W22)</f>
        <v>0.84606500374015892</v>
      </c>
      <c r="X22" s="45">
        <f>IF(RES_hhdet_tes!X22=0,"",RES_hhdet_tes!X22/RES_hhdet_fec!X22)</f>
        <v>0.85809901556155588</v>
      </c>
      <c r="Y22" s="45">
        <f>IF(RES_hhdet_tes!Y22=0,"",RES_hhdet_tes!Y22/RES_hhdet_fec!Y22)</f>
        <v>0.86886983062195799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0.50334336812941116</v>
      </c>
      <c r="C24" s="119">
        <f>IF(RES_hhdet_tes!C24=0,"",RES_hhdet_tes!C24/RES_hhdet_fec!C24)</f>
        <v>0.50382460119105665</v>
      </c>
      <c r="D24" s="119">
        <f>IF(RES_hhdet_tes!D24=0,"",RES_hhdet_tes!D24/RES_hhdet_fec!D24)</f>
        <v>0.50482500158924215</v>
      </c>
      <c r="E24" s="119">
        <f>IF(RES_hhdet_tes!E24=0,"",RES_hhdet_tes!E24/RES_hhdet_fec!E24)</f>
        <v>0.50553428268803524</v>
      </c>
      <c r="F24" s="119">
        <f>IF(RES_hhdet_tes!F24=0,"",RES_hhdet_tes!F24/RES_hhdet_fec!F24)</f>
        <v>0.50898073983784331</v>
      </c>
      <c r="G24" s="119">
        <f>IF(RES_hhdet_tes!G24=0,"",RES_hhdet_tes!G24/RES_hhdet_fec!G24)</f>
        <v>0.51182741687531919</v>
      </c>
      <c r="H24" s="119">
        <f>IF(RES_hhdet_tes!H24=0,"",RES_hhdet_tes!H24/RES_hhdet_fec!H24)</f>
        <v>0.51747853818960532</v>
      </c>
      <c r="I24" s="119">
        <f>IF(RES_hhdet_tes!I24=0,"",RES_hhdet_tes!I24/RES_hhdet_fec!I24)</f>
        <v>0.52154027958626725</v>
      </c>
      <c r="J24" s="119">
        <f>IF(RES_hhdet_tes!J24=0,"",RES_hhdet_tes!J24/RES_hhdet_fec!J24)</f>
        <v>0.52887523384708068</v>
      </c>
      <c r="K24" s="119">
        <f>IF(RES_hhdet_tes!K24=0,"",RES_hhdet_tes!K24/RES_hhdet_fec!K24)</f>
        <v>0.54477575457383909</v>
      </c>
      <c r="L24" s="119">
        <f>IF(RES_hhdet_tes!L24=0,"",RES_hhdet_tes!L24/RES_hhdet_fec!L24)</f>
        <v>0.5510819497621583</v>
      </c>
      <c r="M24" s="119">
        <f>IF(RES_hhdet_tes!M24=0,"",RES_hhdet_tes!M24/RES_hhdet_fec!M24)</f>
        <v>0.57098498824594035</v>
      </c>
      <c r="N24" s="119">
        <f>IF(RES_hhdet_tes!N24=0,"",RES_hhdet_tes!N24/RES_hhdet_fec!N24)</f>
        <v>0.59529434854235075</v>
      </c>
      <c r="O24" s="119">
        <f>IF(RES_hhdet_tes!O24=0,"",RES_hhdet_tes!O24/RES_hhdet_fec!O24)</f>
        <v>0.61688594649233242</v>
      </c>
      <c r="P24" s="119">
        <f>IF(RES_hhdet_tes!P24=0,"",RES_hhdet_tes!P24/RES_hhdet_fec!P24)</f>
        <v>0.62979999670578657</v>
      </c>
      <c r="Q24" s="119">
        <f>IF(RES_hhdet_tes!Q24=0,"",RES_hhdet_tes!Q24/RES_hhdet_fec!Q24)</f>
        <v>0.64104126018622221</v>
      </c>
      <c r="R24" s="119">
        <f>IF(RES_hhdet_tes!R24=0,"",RES_hhdet_tes!R24/RES_hhdet_fec!R24)</f>
        <v>0.65309978454262618</v>
      </c>
      <c r="S24" s="119">
        <f>IF(RES_hhdet_tes!S24=0,"",RES_hhdet_tes!S24/RES_hhdet_fec!S24)</f>
        <v>0.66733232216786831</v>
      </c>
      <c r="T24" s="119">
        <f>IF(RES_hhdet_tes!T24=0,"",RES_hhdet_tes!T24/RES_hhdet_fec!T24)</f>
        <v>0.6767152410877616</v>
      </c>
      <c r="U24" s="119">
        <f>IF(RES_hhdet_tes!U24=0,"",RES_hhdet_tes!U24/RES_hhdet_fec!U24)</f>
        <v>0.68573793538475203</v>
      </c>
      <c r="V24" s="119">
        <f>IF(RES_hhdet_tes!V24=0,"",RES_hhdet_tes!V24/RES_hhdet_fec!V24)</f>
        <v>0.6933671736292093</v>
      </c>
      <c r="W24" s="119">
        <f>IF(RES_hhdet_tes!W24=0,"",RES_hhdet_tes!W24/RES_hhdet_fec!W24)</f>
        <v>0.70475448006450914</v>
      </c>
      <c r="X24" s="119">
        <f>IF(RES_hhdet_tes!X24=0,"",RES_hhdet_tes!X24/RES_hhdet_fec!X24)</f>
        <v>0.7159399299649708</v>
      </c>
      <c r="Y24" s="119">
        <f>IF(RES_hhdet_tes!Y24=0,"",RES_hhdet_tes!Y24/RES_hhdet_fec!Y24)</f>
        <v>0.726157344205831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0.47608894396265988</v>
      </c>
      <c r="C25" s="124">
        <f>IF(RES_hhdet_tes!C25=0,"",RES_hhdet_tes!C25/RES_hhdet_fec!C25)</f>
        <v>0.47800939949210997</v>
      </c>
      <c r="D25" s="124">
        <f>IF(RES_hhdet_tes!D25=0,"",RES_hhdet_tes!D25/RES_hhdet_fec!D25)</f>
        <v>0.47888625484119984</v>
      </c>
      <c r="E25" s="124">
        <f>IF(RES_hhdet_tes!E25=0,"",RES_hhdet_tes!E25/RES_hhdet_fec!E25)</f>
        <v>0.48056617910611771</v>
      </c>
      <c r="F25" s="124">
        <f>IF(RES_hhdet_tes!F25=0,"",RES_hhdet_tes!F25/RES_hhdet_fec!F25)</f>
        <v>0.48417695079524947</v>
      </c>
      <c r="G25" s="124">
        <f>IF(RES_hhdet_tes!G25=0,"",RES_hhdet_tes!G25/RES_hhdet_fec!G25)</f>
        <v>0.49033463552364742</v>
      </c>
      <c r="H25" s="124">
        <f>IF(RES_hhdet_tes!H25=0,"",RES_hhdet_tes!H25/RES_hhdet_fec!H25)</f>
        <v>0.49548448332058648</v>
      </c>
      <c r="I25" s="124">
        <f>IF(RES_hhdet_tes!I25=0,"",RES_hhdet_tes!I25/RES_hhdet_fec!I25)</f>
        <v>0.49965571584301399</v>
      </c>
      <c r="J25" s="124">
        <f>IF(RES_hhdet_tes!J25=0,"",RES_hhdet_tes!J25/RES_hhdet_fec!J25)</f>
        <v>0.50485529619519787</v>
      </c>
      <c r="K25" s="124">
        <f>IF(RES_hhdet_tes!K25=0,"",RES_hhdet_tes!K25/RES_hhdet_fec!K25)</f>
        <v>0.5135939163963118</v>
      </c>
      <c r="L25" s="124">
        <f>IF(RES_hhdet_tes!L25=0,"",RES_hhdet_tes!L25/RES_hhdet_fec!L25)</f>
        <v>0.52714117669586835</v>
      </c>
      <c r="M25" s="124">
        <f>IF(RES_hhdet_tes!M25=0,"",RES_hhdet_tes!M25/RES_hhdet_fec!M25)</f>
        <v>0.54482345701549606</v>
      </c>
      <c r="N25" s="124">
        <f>IF(RES_hhdet_tes!N25=0,"",RES_hhdet_tes!N25/RES_hhdet_fec!N25)</f>
        <v>0.56920950390544267</v>
      </c>
      <c r="O25" s="124">
        <f>IF(RES_hhdet_tes!O25=0,"",RES_hhdet_tes!O25/RES_hhdet_fec!O25)</f>
        <v>0.59551892709093779</v>
      </c>
      <c r="P25" s="124">
        <f>IF(RES_hhdet_tes!P25=0,"",RES_hhdet_tes!P25/RES_hhdet_fec!P25)</f>
        <v>0.60499980090057226</v>
      </c>
      <c r="Q25" s="124">
        <f>IF(RES_hhdet_tes!Q25=0,"",RES_hhdet_tes!Q25/RES_hhdet_fec!Q25)</f>
        <v>0.61608779930026669</v>
      </c>
      <c r="R25" s="124">
        <f>IF(RES_hhdet_tes!R25=0,"",RES_hhdet_tes!R25/RES_hhdet_fec!R25)</f>
        <v>0.63189334048448387</v>
      </c>
      <c r="S25" s="124">
        <f>IF(RES_hhdet_tes!S25=0,"",RES_hhdet_tes!S25/RES_hhdet_fec!S25)</f>
        <v>0.64449895731632934</v>
      </c>
      <c r="T25" s="124">
        <f>IF(RES_hhdet_tes!T25=0,"",RES_hhdet_tes!T25/RES_hhdet_fec!T25)</f>
        <v>0.65478787765667501</v>
      </c>
      <c r="U25" s="124">
        <f>IF(RES_hhdet_tes!U25=0,"",RES_hhdet_tes!U25/RES_hhdet_fec!U25)</f>
        <v>0.66197012124736021</v>
      </c>
      <c r="V25" s="124">
        <f>IF(RES_hhdet_tes!V25=0,"",RES_hhdet_tes!V25/RES_hhdet_fec!V25)</f>
        <v>0.67019710193828708</v>
      </c>
      <c r="W25" s="124">
        <f>IF(RES_hhdet_tes!W25=0,"",RES_hhdet_tes!W25/RES_hhdet_fec!W25)</f>
        <v>0.6792595842094612</v>
      </c>
      <c r="X25" s="124">
        <f>IF(RES_hhdet_tes!X25=0,"",RES_hhdet_tes!X25/RES_hhdet_fec!X25)</f>
        <v>0.68951006464704845</v>
      </c>
      <c r="Y25" s="124">
        <f>IF(RES_hhdet_tes!Y25=0,"",RES_hhdet_tes!Y25/RES_hhdet_fec!Y25)</f>
        <v>0.70047616810749336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0.4700780385193517</v>
      </c>
      <c r="C26" s="111">
        <f>IF(RES_hhdet_tes!C26=0,"",RES_hhdet_tes!C26/RES_hhdet_fec!C26)</f>
        <v>0.47220685513758981</v>
      </c>
      <c r="D26" s="111">
        <f>IF(RES_hhdet_tes!D26=0,"",RES_hhdet_tes!D26/RES_hhdet_fec!D26)</f>
        <v>0.47320398810803099</v>
      </c>
      <c r="E26" s="111">
        <f>IF(RES_hhdet_tes!E26=0,"",RES_hhdet_tes!E26/RES_hhdet_fec!E26)</f>
        <v>0.4750325820163257</v>
      </c>
      <c r="F26" s="111">
        <f>IF(RES_hhdet_tes!F26=0,"",RES_hhdet_tes!F26/RES_hhdet_fec!F26)</f>
        <v>0.47874152693906452</v>
      </c>
      <c r="G26" s="111">
        <f>IF(RES_hhdet_tes!G26=0,"",RES_hhdet_tes!G26/RES_hhdet_fec!G26)</f>
        <v>0.48499155142266653</v>
      </c>
      <c r="H26" s="111">
        <f>IF(RES_hhdet_tes!H26=0,"",RES_hhdet_tes!H26/RES_hhdet_fec!H26)</f>
        <v>0.49023351844840768</v>
      </c>
      <c r="I26" s="111">
        <f>IF(RES_hhdet_tes!I26=0,"",RES_hhdet_tes!I26/RES_hhdet_fec!I26)</f>
        <v>0.49446521948255745</v>
      </c>
      <c r="J26" s="111">
        <f>IF(RES_hhdet_tes!J26=0,"",RES_hhdet_tes!J26/RES_hhdet_fec!J26)</f>
        <v>0.49966543745413494</v>
      </c>
      <c r="K26" s="111">
        <f>IF(RES_hhdet_tes!K26=0,"",RES_hhdet_tes!K26/RES_hhdet_fec!K26)</f>
        <v>0.50843475241355196</v>
      </c>
      <c r="L26" s="111">
        <f>IF(RES_hhdet_tes!L26=0,"",RES_hhdet_tes!L26/RES_hhdet_fec!L26)</f>
        <v>0.52204671506632438</v>
      </c>
      <c r="M26" s="111">
        <f>IF(RES_hhdet_tes!M26=0,"",RES_hhdet_tes!M26/RES_hhdet_fec!M26)</f>
        <v>0.53986752165513929</v>
      </c>
      <c r="N26" s="111">
        <f>IF(RES_hhdet_tes!N26=0,"",RES_hhdet_tes!N26/RES_hhdet_fec!N26)</f>
        <v>0.56434013019804763</v>
      </c>
      <c r="O26" s="111">
        <f>IF(RES_hhdet_tes!O26=0,"",RES_hhdet_tes!O26/RES_hhdet_fec!O26)</f>
        <v>0.590831046418967</v>
      </c>
      <c r="P26" s="111">
        <f>IF(RES_hhdet_tes!P26=0,"",RES_hhdet_tes!P26/RES_hhdet_fec!P26)</f>
        <v>0.60043923009216127</v>
      </c>
      <c r="Q26" s="111">
        <f>IF(RES_hhdet_tes!Q26=0,"",RES_hhdet_tes!Q26/RES_hhdet_fec!Q26)</f>
        <v>0.61155458984972255</v>
      </c>
      <c r="R26" s="111">
        <f>IF(RES_hhdet_tes!R26=0,"",RES_hhdet_tes!R26/RES_hhdet_fec!R26)</f>
        <v>0.62745797206237575</v>
      </c>
      <c r="S26" s="111">
        <f>IF(RES_hhdet_tes!S26=0,"",RES_hhdet_tes!S26/RES_hhdet_fec!S26)</f>
        <v>0.64015579768053632</v>
      </c>
      <c r="T26" s="111">
        <f>IF(RES_hhdet_tes!T26=0,"",RES_hhdet_tes!T26/RES_hhdet_fec!T26)</f>
        <v>0.65049751899658192</v>
      </c>
      <c r="U26" s="111">
        <f>IF(RES_hhdet_tes!U26=0,"",RES_hhdet_tes!U26/RES_hhdet_fec!U26)</f>
        <v>0.65774644322398446</v>
      </c>
      <c r="V26" s="111">
        <f>IF(RES_hhdet_tes!V26=0,"",RES_hhdet_tes!V26/RES_hhdet_fec!V26)</f>
        <v>0.66603979413071623</v>
      </c>
      <c r="W26" s="111">
        <f>IF(RES_hhdet_tes!W26=0,"",RES_hhdet_tes!W26/RES_hhdet_fec!W26)</f>
        <v>0.67515730898867654</v>
      </c>
      <c r="X26" s="111">
        <f>IF(RES_hhdet_tes!X26=0,"",RES_hhdet_tes!X26/RES_hhdet_fec!X26)</f>
        <v>0.68548572722650603</v>
      </c>
      <c r="Y26" s="111">
        <f>IF(RES_hhdet_tes!Y26=0,"",RES_hhdet_tes!Y26/RES_hhdet_fec!Y26)</f>
        <v>0.69654553555376475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2.2278166750182709</v>
      </c>
      <c r="C28" s="124">
        <f>IF(RES_hhdet_tes!C28=0,"",RES_hhdet_tes!C28/RES_hhdet_fec!C28)</f>
        <v>2.3022723523816415</v>
      </c>
      <c r="D28" s="124">
        <f>IF(RES_hhdet_tes!D28=0,"",RES_hhdet_tes!D28/RES_hhdet_fec!D28)</f>
        <v>2.4384561466300494</v>
      </c>
      <c r="E28" s="124">
        <f>IF(RES_hhdet_tes!E28=0,"",RES_hhdet_tes!E28/RES_hhdet_fec!E28)</f>
        <v>2.5316033241336022</v>
      </c>
      <c r="F28" s="124">
        <f>IF(RES_hhdet_tes!F28=0,"",RES_hhdet_tes!F28/RES_hhdet_fec!F28)</f>
        <v>2.6722941786221233</v>
      </c>
      <c r="G28" s="124">
        <f>IF(RES_hhdet_tes!G28=0,"",RES_hhdet_tes!G28/RES_hhdet_fec!G28)</f>
        <v>2.9660649065491631</v>
      </c>
      <c r="H28" s="124">
        <f>IF(RES_hhdet_tes!H28=0,"",RES_hhdet_tes!H28/RES_hhdet_fec!H28)</f>
        <v>3.3348099256550405</v>
      </c>
      <c r="I28" s="124">
        <f>IF(RES_hhdet_tes!I28=0,"",RES_hhdet_tes!I28/RES_hhdet_fec!I28)</f>
        <v>3.5575435411082719</v>
      </c>
      <c r="J28" s="124">
        <f>IF(RES_hhdet_tes!J28=0,"",RES_hhdet_tes!J28/RES_hhdet_fec!J28)</f>
        <v>3.6423707605433306</v>
      </c>
      <c r="K28" s="124">
        <f>IF(RES_hhdet_tes!K28=0,"",RES_hhdet_tes!K28/RES_hhdet_fec!K28)</f>
        <v>3.7820914666700447</v>
      </c>
      <c r="L28" s="124">
        <f>IF(RES_hhdet_tes!L28=0,"",RES_hhdet_tes!L28/RES_hhdet_fec!L28)</f>
        <v>3.942748643258942</v>
      </c>
      <c r="M28" s="124">
        <f>IF(RES_hhdet_tes!M28=0,"",RES_hhdet_tes!M28/RES_hhdet_fec!M28)</f>
        <v>4.1135862765632405</v>
      </c>
      <c r="N28" s="124">
        <f>IF(RES_hhdet_tes!N28=0,"",RES_hhdet_tes!N28/RES_hhdet_fec!N28)</f>
        <v>4.3734967688837036</v>
      </c>
      <c r="O28" s="124">
        <f>IF(RES_hhdet_tes!O28=0,"",RES_hhdet_tes!O28/RES_hhdet_fec!O28)</f>
        <v>4.6635967291632303</v>
      </c>
      <c r="P28" s="124">
        <f>IF(RES_hhdet_tes!P28=0,"",RES_hhdet_tes!P28/RES_hhdet_fec!P28)</f>
        <v>4.9246204200601751</v>
      </c>
      <c r="Q28" s="124">
        <f>IF(RES_hhdet_tes!Q28=0,"",RES_hhdet_tes!Q28/RES_hhdet_fec!Q28)</f>
        <v>5.1074852218013005</v>
      </c>
      <c r="R28" s="124">
        <f>IF(RES_hhdet_tes!R28=0,"",RES_hhdet_tes!R28/RES_hhdet_fec!R28)</f>
        <v>5.2313711584479901</v>
      </c>
      <c r="S28" s="124">
        <f>IF(RES_hhdet_tes!S28=0,"",RES_hhdet_tes!S28/RES_hhdet_fec!S28)</f>
        <v>5.3334020406935281</v>
      </c>
      <c r="T28" s="124">
        <f>IF(RES_hhdet_tes!T28=0,"",RES_hhdet_tes!T28/RES_hhdet_fec!T28)</f>
        <v>5.4174889562834636</v>
      </c>
      <c r="U28" s="124">
        <f>IF(RES_hhdet_tes!U28=0,"",RES_hhdet_tes!U28/RES_hhdet_fec!U28)</f>
        <v>5.4891735124547765</v>
      </c>
      <c r="V28" s="124">
        <f>IF(RES_hhdet_tes!V28=0,"",RES_hhdet_tes!V28/RES_hhdet_fec!V28)</f>
        <v>5.5591836865400301</v>
      </c>
      <c r="W28" s="124">
        <f>IF(RES_hhdet_tes!W28=0,"",RES_hhdet_tes!W28/RES_hhdet_fec!W28)</f>
        <v>5.6105708061760282</v>
      </c>
      <c r="X28" s="124">
        <f>IF(RES_hhdet_tes!X28=0,"",RES_hhdet_tes!X28/RES_hhdet_fec!X28)</f>
        <v>5.6611159994193576</v>
      </c>
      <c r="Y28" s="124">
        <f>IF(RES_hhdet_tes!Y28=0,"",RES_hhdet_tes!Y28/RES_hhdet_fec!Y28)</f>
        <v>5.7159705572382622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2.2278166750182709</v>
      </c>
      <c r="C29" s="111">
        <f>IF(RES_hhdet_tes!C29=0,"",RES_hhdet_tes!C29/RES_hhdet_fec!C29)</f>
        <v>2.3022723523816415</v>
      </c>
      <c r="D29" s="111">
        <f>IF(RES_hhdet_tes!D29=0,"",RES_hhdet_tes!D29/RES_hhdet_fec!D29)</f>
        <v>2.4384561466300494</v>
      </c>
      <c r="E29" s="111">
        <f>IF(RES_hhdet_tes!E29=0,"",RES_hhdet_tes!E29/RES_hhdet_fec!E29)</f>
        <v>2.5316033241336022</v>
      </c>
      <c r="F29" s="111">
        <f>IF(RES_hhdet_tes!F29=0,"",RES_hhdet_tes!F29/RES_hhdet_fec!F29)</f>
        <v>2.6722941786221233</v>
      </c>
      <c r="G29" s="111">
        <f>IF(RES_hhdet_tes!G29=0,"",RES_hhdet_tes!G29/RES_hhdet_fec!G29)</f>
        <v>2.9660649065491631</v>
      </c>
      <c r="H29" s="111">
        <f>IF(RES_hhdet_tes!H29=0,"",RES_hhdet_tes!H29/RES_hhdet_fec!H29)</f>
        <v>3.3348099256550405</v>
      </c>
      <c r="I29" s="111">
        <f>IF(RES_hhdet_tes!I29=0,"",RES_hhdet_tes!I29/RES_hhdet_fec!I29)</f>
        <v>3.5575435411082719</v>
      </c>
      <c r="J29" s="111">
        <f>IF(RES_hhdet_tes!J29=0,"",RES_hhdet_tes!J29/RES_hhdet_fec!J29)</f>
        <v>3.6423707605433306</v>
      </c>
      <c r="K29" s="111">
        <f>IF(RES_hhdet_tes!K29=0,"",RES_hhdet_tes!K29/RES_hhdet_fec!K29)</f>
        <v>3.7820914666700447</v>
      </c>
      <c r="L29" s="111">
        <f>IF(RES_hhdet_tes!L29=0,"",RES_hhdet_tes!L29/RES_hhdet_fec!L29)</f>
        <v>3.942748643258942</v>
      </c>
      <c r="M29" s="111">
        <f>IF(RES_hhdet_tes!M29=0,"",RES_hhdet_tes!M29/RES_hhdet_fec!M29)</f>
        <v>4.1135862765632405</v>
      </c>
      <c r="N29" s="111">
        <f>IF(RES_hhdet_tes!N29=0,"",RES_hhdet_tes!N29/RES_hhdet_fec!N29)</f>
        <v>4.3734967688837036</v>
      </c>
      <c r="O29" s="111">
        <f>IF(RES_hhdet_tes!O29=0,"",RES_hhdet_tes!O29/RES_hhdet_fec!O29)</f>
        <v>4.6635967291632303</v>
      </c>
      <c r="P29" s="111">
        <f>IF(RES_hhdet_tes!P29=0,"",RES_hhdet_tes!P29/RES_hhdet_fec!P29)</f>
        <v>4.9246204200601751</v>
      </c>
      <c r="Q29" s="111">
        <f>IF(RES_hhdet_tes!Q29=0,"",RES_hhdet_tes!Q29/RES_hhdet_fec!Q29)</f>
        <v>5.1074852218013005</v>
      </c>
      <c r="R29" s="111">
        <f>IF(RES_hhdet_tes!R29=0,"",RES_hhdet_tes!R29/RES_hhdet_fec!R29)</f>
        <v>5.2313711584479901</v>
      </c>
      <c r="S29" s="111">
        <f>IF(RES_hhdet_tes!S29=0,"",RES_hhdet_tes!S29/RES_hhdet_fec!S29)</f>
        <v>5.3334020406935281</v>
      </c>
      <c r="T29" s="111">
        <f>IF(RES_hhdet_tes!T29=0,"",RES_hhdet_tes!T29/RES_hhdet_fec!T29)</f>
        <v>5.4174889562834636</v>
      </c>
      <c r="U29" s="111">
        <f>IF(RES_hhdet_tes!U29=0,"",RES_hhdet_tes!U29/RES_hhdet_fec!U29)</f>
        <v>5.4891735124547765</v>
      </c>
      <c r="V29" s="111">
        <f>IF(RES_hhdet_tes!V29=0,"",RES_hhdet_tes!V29/RES_hhdet_fec!V29)</f>
        <v>5.5591836865400301</v>
      </c>
      <c r="W29" s="111">
        <f>IF(RES_hhdet_tes!W29=0,"",RES_hhdet_tes!W29/RES_hhdet_fec!W29)</f>
        <v>5.6105708061760282</v>
      </c>
      <c r="X29" s="111">
        <f>IF(RES_hhdet_tes!X29=0,"",RES_hhdet_tes!X29/RES_hhdet_fec!X29)</f>
        <v>5.6611159994193576</v>
      </c>
      <c r="Y29" s="111">
        <f>IF(RES_hhdet_tes!Y29=0,"",RES_hhdet_tes!Y29/RES_hhdet_fec!Y29)</f>
        <v>5.7159705572382622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0.64067509131451628</v>
      </c>
      <c r="C30" s="124">
        <f>IF(RES_hhdet_tes!C30=0,"",RES_hhdet_tes!C30/RES_hhdet_fec!C30)</f>
        <v>0.64306987344794475</v>
      </c>
      <c r="D30" s="124">
        <f>IF(RES_hhdet_tes!D30=0,"",RES_hhdet_tes!D30/RES_hhdet_fec!D30)</f>
        <v>0.6453823695181955</v>
      </c>
      <c r="E30" s="124">
        <f>IF(RES_hhdet_tes!E30=0,"",RES_hhdet_tes!E30/RES_hhdet_fec!E30)</f>
        <v>0.64834609778906016</v>
      </c>
      <c r="F30" s="124">
        <f>IF(RES_hhdet_tes!F30=0,"",RES_hhdet_tes!F30/RES_hhdet_fec!F30)</f>
        <v>0.65273954307576132</v>
      </c>
      <c r="G30" s="124">
        <f>IF(RES_hhdet_tes!G30=0,"",RES_hhdet_tes!G30/RES_hhdet_fec!G30)</f>
        <v>0.65822162955800279</v>
      </c>
      <c r="H30" s="124">
        <f>IF(RES_hhdet_tes!H30=0,"",RES_hhdet_tes!H30/RES_hhdet_fec!H30)</f>
        <v>0.66435228307435024</v>
      </c>
      <c r="I30" s="124">
        <f>IF(RES_hhdet_tes!I30=0,"",RES_hhdet_tes!I30/RES_hhdet_fec!I30)</f>
        <v>0.66844903728919391</v>
      </c>
      <c r="J30" s="124">
        <f>IF(RES_hhdet_tes!J30=0,"",RES_hhdet_tes!J30/RES_hhdet_fec!J30)</f>
        <v>0.67273669325414998</v>
      </c>
      <c r="K30" s="124">
        <f>IF(RES_hhdet_tes!K30=0,"",RES_hhdet_tes!K30/RES_hhdet_fec!K30)</f>
        <v>0.67971243679112892</v>
      </c>
      <c r="L30" s="124">
        <f>IF(RES_hhdet_tes!L30=0,"",RES_hhdet_tes!L30/RES_hhdet_fec!L30)</f>
        <v>0.68940751549294155</v>
      </c>
      <c r="M30" s="124">
        <f>IF(RES_hhdet_tes!M30=0,"",RES_hhdet_tes!M30/RES_hhdet_fec!M30)</f>
        <v>0.69587941636023676</v>
      </c>
      <c r="N30" s="124">
        <f>IF(RES_hhdet_tes!N30=0,"",RES_hhdet_tes!N30/RES_hhdet_fec!N30)</f>
        <v>0.70410602118491195</v>
      </c>
      <c r="O30" s="124">
        <f>IF(RES_hhdet_tes!O30=0,"",RES_hhdet_tes!O30/RES_hhdet_fec!O30)</f>
        <v>0.71552140018672861</v>
      </c>
      <c r="P30" s="124">
        <f>IF(RES_hhdet_tes!P30=0,"",RES_hhdet_tes!P30/RES_hhdet_fec!P30)</f>
        <v>0.72275186709772166</v>
      </c>
      <c r="Q30" s="124">
        <f>IF(RES_hhdet_tes!Q30=0,"",RES_hhdet_tes!Q30/RES_hhdet_fec!Q30)</f>
        <v>0.73173324670096573</v>
      </c>
      <c r="R30" s="124">
        <f>IF(RES_hhdet_tes!R30=0,"",RES_hhdet_tes!R30/RES_hhdet_fec!R30)</f>
        <v>0.74276428437929098</v>
      </c>
      <c r="S30" s="124">
        <f>IF(RES_hhdet_tes!S30=0,"",RES_hhdet_tes!S30/RES_hhdet_fec!S30)</f>
        <v>0.75377776018389619</v>
      </c>
      <c r="T30" s="124">
        <f>IF(RES_hhdet_tes!T30=0,"",RES_hhdet_tes!T30/RES_hhdet_fec!T30)</f>
        <v>0.7658218080821162</v>
      </c>
      <c r="U30" s="124">
        <f>IF(RES_hhdet_tes!U30=0,"",RES_hhdet_tes!U30/RES_hhdet_fec!U30)</f>
        <v>0.7769997385971309</v>
      </c>
      <c r="V30" s="124">
        <f>IF(RES_hhdet_tes!V30=0,"",RES_hhdet_tes!V30/RES_hhdet_fec!V30)</f>
        <v>0.78736646812901101</v>
      </c>
      <c r="W30" s="124">
        <f>IF(RES_hhdet_tes!W30=0,"",RES_hhdet_tes!W30/RES_hhdet_fec!W30)</f>
        <v>0.79741501276275728</v>
      </c>
      <c r="X30" s="124">
        <f>IF(RES_hhdet_tes!X30=0,"",RES_hhdet_tes!X30/RES_hhdet_fec!X30)</f>
        <v>0.80755366238444359</v>
      </c>
      <c r="Y30" s="124">
        <f>IF(RES_hhdet_tes!Y30=0,"",RES_hhdet_tes!Y30/RES_hhdet_fec!Y30)</f>
        <v>0.81808786171418879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0.57228238725525427</v>
      </c>
      <c r="C31" s="111">
        <f>IF(RES_hhdet_tes!C31=0,"",RES_hhdet_tes!C31/RES_hhdet_fec!C31)</f>
        <v>0.57527133365671446</v>
      </c>
      <c r="D31" s="111">
        <f>IF(RES_hhdet_tes!D31=0,"",RES_hhdet_tes!D31/RES_hhdet_fec!D31)</f>
        <v>0.57831149275789162</v>
      </c>
      <c r="E31" s="111">
        <f>IF(RES_hhdet_tes!E31=0,"",RES_hhdet_tes!E31/RES_hhdet_fec!E31)</f>
        <v>0.58210365598520064</v>
      </c>
      <c r="F31" s="111">
        <f>IF(RES_hhdet_tes!F31=0,"",RES_hhdet_tes!F31/RES_hhdet_fec!F31)</f>
        <v>0.58677607692311551</v>
      </c>
      <c r="G31" s="111">
        <f>IF(RES_hhdet_tes!G31=0,"",RES_hhdet_tes!G31/RES_hhdet_fec!G31)</f>
        <v>0.59287902791174107</v>
      </c>
      <c r="H31" s="111">
        <f>IF(RES_hhdet_tes!H31=0,"",RES_hhdet_tes!H31/RES_hhdet_fec!H31)</f>
        <v>0.59945225593209539</v>
      </c>
      <c r="I31" s="111">
        <f>IF(RES_hhdet_tes!I31=0,"",RES_hhdet_tes!I31/RES_hhdet_fec!I31)</f>
        <v>0.6027479358834742</v>
      </c>
      <c r="J31" s="111">
        <f>IF(RES_hhdet_tes!J31=0,"",RES_hhdet_tes!J31/RES_hhdet_fec!J31)</f>
        <v>0.60407852506827953</v>
      </c>
      <c r="K31" s="111">
        <f>IF(RES_hhdet_tes!K31=0,"",RES_hhdet_tes!K31/RES_hhdet_fec!K31)</f>
        <v>0.6069043352990251</v>
      </c>
      <c r="L31" s="111">
        <f>IF(RES_hhdet_tes!L31=0,"",RES_hhdet_tes!L31/RES_hhdet_fec!L31)</f>
        <v>0.61183726648761205</v>
      </c>
      <c r="M31" s="111">
        <f>IF(RES_hhdet_tes!M31=0,"",RES_hhdet_tes!M31/RES_hhdet_fec!M31)</f>
        <v>0.61882495028739726</v>
      </c>
      <c r="N31" s="111">
        <f>IF(RES_hhdet_tes!N31=0,"",RES_hhdet_tes!N31/RES_hhdet_fec!N31)</f>
        <v>0.6302088078705983</v>
      </c>
      <c r="O31" s="111">
        <f>IF(RES_hhdet_tes!O31=0,"",RES_hhdet_tes!O31/RES_hhdet_fec!O31)</f>
        <v>0.64846402676899373</v>
      </c>
      <c r="P31" s="111">
        <f>IF(RES_hhdet_tes!P31=0,"",RES_hhdet_tes!P31/RES_hhdet_fec!P31)</f>
        <v>0.66123250329635197</v>
      </c>
      <c r="Q31" s="111">
        <f>IF(RES_hhdet_tes!Q31=0,"",RES_hhdet_tes!Q31/RES_hhdet_fec!Q31)</f>
        <v>0.67925567970077882</v>
      </c>
      <c r="R31" s="111">
        <f>IF(RES_hhdet_tes!R31=0,"",RES_hhdet_tes!R31/RES_hhdet_fec!R31)</f>
        <v>0.70776124171264498</v>
      </c>
      <c r="S31" s="111">
        <f>IF(RES_hhdet_tes!S31=0,"",RES_hhdet_tes!S31/RES_hhdet_fec!S31)</f>
        <v>0.7287256678527384</v>
      </c>
      <c r="T31" s="111">
        <f>IF(RES_hhdet_tes!T31=0,"",RES_hhdet_tes!T31/RES_hhdet_fec!T31)</f>
        <v>0.74847463065696074</v>
      </c>
      <c r="U31" s="111">
        <f>IF(RES_hhdet_tes!U31=0,"",RES_hhdet_tes!U31/RES_hhdet_fec!U31)</f>
        <v>0.76286950556105326</v>
      </c>
      <c r="V31" s="111">
        <f>IF(RES_hhdet_tes!V31=0,"",RES_hhdet_tes!V31/RES_hhdet_fec!V31)</f>
        <v>0.77797504578345311</v>
      </c>
      <c r="W31" s="111">
        <f>IF(RES_hhdet_tes!W31=0,"",RES_hhdet_tes!W31/RES_hhdet_fec!W31)</f>
        <v>0.79182360348743819</v>
      </c>
      <c r="X31" s="111">
        <f>IF(RES_hhdet_tes!X31=0,"",RES_hhdet_tes!X31/RES_hhdet_fec!X31)</f>
        <v>0.80426676605951186</v>
      </c>
      <c r="Y31" s="111">
        <f>IF(RES_hhdet_tes!Y31=0,"",RES_hhdet_tes!Y31/RES_hhdet_fec!Y31)</f>
        <v>0.81794641127875478</v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>
        <f>IF(RES_hhdet_tes!K32=0,"",RES_hhdet_tes!K32/RES_hhdet_fec!K32)</f>
        <v>0.67914389793374108</v>
      </c>
      <c r="L32" s="111">
        <f>IF(RES_hhdet_tes!L32=0,"",RES_hhdet_tes!L32/RES_hhdet_fec!L32)</f>
        <v>0.68209993745048814</v>
      </c>
      <c r="M32" s="111">
        <f>IF(RES_hhdet_tes!M32=0,"",RES_hhdet_tes!M32/RES_hhdet_fec!M32)</f>
        <v>0.68421962006116022</v>
      </c>
      <c r="N32" s="111">
        <f>IF(RES_hhdet_tes!N32=0,"",RES_hhdet_tes!N32/RES_hhdet_fec!N32)</f>
        <v>0.69006287110798048</v>
      </c>
      <c r="O32" s="111">
        <f>IF(RES_hhdet_tes!O32=0,"",RES_hhdet_tes!O32/RES_hhdet_fec!O32)</f>
        <v>0.70671983021922002</v>
      </c>
      <c r="P32" s="111">
        <f>IF(RES_hhdet_tes!P32=0,"",RES_hhdet_tes!P32/RES_hhdet_fec!P32)</f>
        <v>0.71277749071587537</v>
      </c>
      <c r="Q32" s="111">
        <f>IF(RES_hhdet_tes!Q32=0,"",RES_hhdet_tes!Q32/RES_hhdet_fec!Q32)</f>
        <v>0.72030883807566126</v>
      </c>
      <c r="R32" s="111">
        <f>IF(RES_hhdet_tes!R32=0,"",RES_hhdet_tes!R32/RES_hhdet_fec!R32)</f>
        <v>0.77135775971462894</v>
      </c>
      <c r="S32" s="111">
        <f>IF(RES_hhdet_tes!S32=0,"",RES_hhdet_tes!S32/RES_hhdet_fec!S32)</f>
        <v>0.78579868229371153</v>
      </c>
      <c r="T32" s="111">
        <f>IF(RES_hhdet_tes!T32=0,"",RES_hhdet_tes!T32/RES_hhdet_fec!T32)</f>
        <v>0.79549095716200346</v>
      </c>
      <c r="U32" s="111">
        <f>IF(RES_hhdet_tes!U32=0,"",RES_hhdet_tes!U32/RES_hhdet_fec!U32)</f>
        <v>0.80382256850513756</v>
      </c>
      <c r="V32" s="111">
        <f>IF(RES_hhdet_tes!V32=0,"",RES_hhdet_tes!V32/RES_hhdet_fec!V32)</f>
        <v>0.80825808287788747</v>
      </c>
      <c r="W32" s="111">
        <f>IF(RES_hhdet_tes!W32=0,"",RES_hhdet_tes!W32/RES_hhdet_fec!W32)</f>
        <v>0.81590298637320302</v>
      </c>
      <c r="X32" s="111">
        <f>IF(RES_hhdet_tes!X32=0,"",RES_hhdet_tes!X32/RES_hhdet_fec!X32)</f>
        <v>0.82858145903609504</v>
      </c>
      <c r="Y32" s="111">
        <f>IF(RES_hhdet_tes!Y32=0,"",RES_hhdet_tes!Y32/RES_hhdet_fec!Y32)</f>
        <v>0.85568459944317021</v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>
        <f>IF(RES_hhdet_tes!K33=0,"",RES_hhdet_tes!K33/RES_hhdet_fec!K33)</f>
        <v>0.62016169899862805</v>
      </c>
      <c r="L33" s="112">
        <f>IF(RES_hhdet_tes!L33=0,"",RES_hhdet_tes!L33/RES_hhdet_fec!L33)</f>
        <v>0.62388337534270755</v>
      </c>
      <c r="M33" s="112">
        <f>IF(RES_hhdet_tes!M33=0,"",RES_hhdet_tes!M33/RES_hhdet_fec!M33)</f>
        <v>0.62718848422399909</v>
      </c>
      <c r="N33" s="112">
        <f>IF(RES_hhdet_tes!N33=0,"",RES_hhdet_tes!N33/RES_hhdet_fec!N33)</f>
        <v>0.63278729629363906</v>
      </c>
      <c r="O33" s="112">
        <f>IF(RES_hhdet_tes!O33=0,"",RES_hhdet_tes!O33/RES_hhdet_fec!O33)</f>
        <v>0.65076002769551078</v>
      </c>
      <c r="P33" s="112">
        <f>IF(RES_hhdet_tes!P33=0,"",RES_hhdet_tes!P33/RES_hhdet_fec!P33)</f>
        <v>0.65720116579721666</v>
      </c>
      <c r="Q33" s="112">
        <f>IF(RES_hhdet_tes!Q33=0,"",RES_hhdet_tes!Q33/RES_hhdet_fec!Q33)</f>
        <v>0.66482003935549372</v>
      </c>
      <c r="R33" s="112">
        <f>IF(RES_hhdet_tes!R33=0,"",RES_hhdet_tes!R33/RES_hhdet_fec!R33)</f>
        <v>0.72142718293895625</v>
      </c>
      <c r="S33" s="112">
        <f>IF(RES_hhdet_tes!S33=0,"",RES_hhdet_tes!S33/RES_hhdet_fec!S33)</f>
        <v>0.73786163655215897</v>
      </c>
      <c r="T33" s="112">
        <f>IF(RES_hhdet_tes!T33=0,"",RES_hhdet_tes!T33/RES_hhdet_fec!T33)</f>
        <v>0.74865278606394547</v>
      </c>
      <c r="U33" s="112">
        <f>IF(RES_hhdet_tes!U33=0,"",RES_hhdet_tes!U33/RES_hhdet_fec!U33)</f>
        <v>0.75797472983734937</v>
      </c>
      <c r="V33" s="112">
        <f>IF(RES_hhdet_tes!V33=0,"",RES_hhdet_tes!V33/RES_hhdet_fec!V33)</f>
        <v>0.76526525400636725</v>
      </c>
      <c r="W33" s="112">
        <f>IF(RES_hhdet_tes!W33=0,"",RES_hhdet_tes!W33/RES_hhdet_fec!W33)</f>
        <v>0.77392986964068533</v>
      </c>
      <c r="X33" s="112">
        <f>IF(RES_hhdet_tes!X33=0,"",RES_hhdet_tes!X33/RES_hhdet_fec!X33)</f>
        <v>0.78634208413614504</v>
      </c>
      <c r="Y33" s="112">
        <f>IF(RES_hhdet_tes!Y33=0,"",RES_hhdet_tes!Y33/RES_hhdet_fec!Y33)</f>
        <v>0.81641276911062521</v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X34" s="113">
        <f>IF(RES_hhdet_tes!X34=0,"",RES_hhdet_tes!X34/RES_hhdet_fec!X34)</f>
        <v>1</v>
      </c>
      <c r="Y34" s="113">
        <f>IF(RES_hhdet_tes!Y34=0,"",RES_hhdet_tes!Y34/RES_hhdet_fec!Y34)</f>
        <v>1</v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0.6456112699206884</v>
      </c>
      <c r="C35" s="112">
        <f>IF(RES_hhdet_tes!C35=0,"",RES_hhdet_tes!C35/RES_hhdet_fec!C35)</f>
        <v>0.64800208633311496</v>
      </c>
      <c r="D35" s="112">
        <f>IF(RES_hhdet_tes!D35=0,"",RES_hhdet_tes!D35/RES_hhdet_fec!D35)</f>
        <v>0.65023403720022344</v>
      </c>
      <c r="E35" s="112">
        <f>IF(RES_hhdet_tes!E35=0,"",RES_hhdet_tes!E35/RES_hhdet_fec!E35)</f>
        <v>0.65315574060321313</v>
      </c>
      <c r="F35" s="112">
        <f>IF(RES_hhdet_tes!F35=0,"",RES_hhdet_tes!F35/RES_hhdet_fec!F35)</f>
        <v>0.65707440769966852</v>
      </c>
      <c r="G35" s="112">
        <f>IF(RES_hhdet_tes!G35=0,"",RES_hhdet_tes!G35/RES_hhdet_fec!G35)</f>
        <v>0.66191940662191162</v>
      </c>
      <c r="H35" s="112">
        <f>IF(RES_hhdet_tes!H35=0,"",RES_hhdet_tes!H35/RES_hhdet_fec!H35)</f>
        <v>0.66735253354011392</v>
      </c>
      <c r="I35" s="112">
        <f>IF(RES_hhdet_tes!I35=0,"",RES_hhdet_tes!I35/RES_hhdet_fec!I35)</f>
        <v>0.66982659110917908</v>
      </c>
      <c r="J35" s="112">
        <f>IF(RES_hhdet_tes!J35=0,"",RES_hhdet_tes!J35/RES_hhdet_fec!J35)</f>
        <v>0.6701618304188991</v>
      </c>
      <c r="K35" s="112">
        <f>IF(RES_hhdet_tes!K35=0,"",RES_hhdet_tes!K35/RES_hhdet_fec!K35)</f>
        <v>0.67088711131934986</v>
      </c>
      <c r="L35" s="112">
        <f>IF(RES_hhdet_tes!L35=0,"",RES_hhdet_tes!L35/RES_hhdet_fec!L35)</f>
        <v>0.67145696106405828</v>
      </c>
      <c r="M35" s="112">
        <f>IF(RES_hhdet_tes!M35=0,"",RES_hhdet_tes!M35/RES_hhdet_fec!M35)</f>
        <v>0.67513188657522438</v>
      </c>
      <c r="N35" s="112">
        <f>IF(RES_hhdet_tes!N35=0,"",RES_hhdet_tes!N35/RES_hhdet_fec!N35)</f>
        <v>0.68327890747215103</v>
      </c>
      <c r="O35" s="112">
        <f>IF(RES_hhdet_tes!O35=0,"",RES_hhdet_tes!O35/RES_hhdet_fec!O35)</f>
        <v>0.69173870044088537</v>
      </c>
      <c r="P35" s="112">
        <f>IF(RES_hhdet_tes!P35=0,"",RES_hhdet_tes!P35/RES_hhdet_fec!P35)</f>
        <v>0.69583666603623939</v>
      </c>
      <c r="Q35" s="112">
        <f>IF(RES_hhdet_tes!Q35=0,"",RES_hhdet_tes!Q35/RES_hhdet_fec!Q35)</f>
        <v>0.69699396432481786</v>
      </c>
      <c r="R35" s="112">
        <f>IF(RES_hhdet_tes!R35=0,"",RES_hhdet_tes!R35/RES_hhdet_fec!R35)</f>
        <v>0.70007423192611395</v>
      </c>
      <c r="S35" s="112">
        <f>IF(RES_hhdet_tes!S35=0,"",RES_hhdet_tes!S35/RES_hhdet_fec!S35)</f>
        <v>0.70823041922986474</v>
      </c>
      <c r="T35" s="112">
        <f>IF(RES_hhdet_tes!T35=0,"",RES_hhdet_tes!T35/RES_hhdet_fec!T35)</f>
        <v>0.7206007709676564</v>
      </c>
      <c r="U35" s="112">
        <f>IF(RES_hhdet_tes!U35=0,"",RES_hhdet_tes!U35/RES_hhdet_fec!U35)</f>
        <v>0.74184893598184132</v>
      </c>
      <c r="V35" s="112">
        <f>IF(RES_hhdet_tes!V35=0,"",RES_hhdet_tes!V35/RES_hhdet_fec!V35)</f>
        <v>0.76298981968835211</v>
      </c>
      <c r="W35" s="112">
        <f>IF(RES_hhdet_tes!W35=0,"",RES_hhdet_tes!W35/RES_hhdet_fec!W35)</f>
        <v>0.77450459454610765</v>
      </c>
      <c r="X35" s="112">
        <f>IF(RES_hhdet_tes!X35=0,"",RES_hhdet_tes!X35/RES_hhdet_fec!X35)</f>
        <v>0.78112905612492067</v>
      </c>
      <c r="Y35" s="112">
        <f>IF(RES_hhdet_tes!Y35=0,"",RES_hhdet_tes!Y35/RES_hhdet_fec!Y35)</f>
        <v>0.7914344473253806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0.70026445944862159</v>
      </c>
      <c r="C36" s="113">
        <f>IF(RES_hhdet_tes!C36=0,"",RES_hhdet_tes!C36/RES_hhdet_fec!C36)</f>
        <v>0.70264827669768104</v>
      </c>
      <c r="D36" s="113">
        <f>IF(RES_hhdet_tes!D36=0,"",RES_hhdet_tes!D36/RES_hhdet_fec!D36)</f>
        <v>0.70901472178056091</v>
      </c>
      <c r="E36" s="113">
        <f>IF(RES_hhdet_tes!E36=0,"",RES_hhdet_tes!E36/RES_hhdet_fec!E36)</f>
        <v>0.71353928769886976</v>
      </c>
      <c r="F36" s="113">
        <f>IF(RES_hhdet_tes!F36=0,"",RES_hhdet_tes!F36/RES_hhdet_fec!F36)</f>
        <v>0.71723564155017216</v>
      </c>
      <c r="G36" s="113">
        <f>IF(RES_hhdet_tes!G36=0,"",RES_hhdet_tes!G36/RES_hhdet_fec!G36)</f>
        <v>0.72186495660144767</v>
      </c>
      <c r="H36" s="113">
        <f>IF(RES_hhdet_tes!H36=0,"",RES_hhdet_tes!H36/RES_hhdet_fec!H36)</f>
        <v>0.7223487483641623</v>
      </c>
      <c r="I36" s="113">
        <f>IF(RES_hhdet_tes!I36=0,"",RES_hhdet_tes!I36/RES_hhdet_fec!I36)</f>
        <v>0.7247104313031576</v>
      </c>
      <c r="J36" s="113">
        <f>IF(RES_hhdet_tes!J36=0,"",RES_hhdet_tes!J36/RES_hhdet_fec!J36)</f>
        <v>0.72795482596483529</v>
      </c>
      <c r="K36" s="113">
        <f>IF(RES_hhdet_tes!K36=0,"",RES_hhdet_tes!K36/RES_hhdet_fec!K36)</f>
        <v>0.7299697002448069</v>
      </c>
      <c r="L36" s="113">
        <f>IF(RES_hhdet_tes!L36=0,"",RES_hhdet_tes!L36/RES_hhdet_fec!L36)</f>
        <v>0.73140807011807707</v>
      </c>
      <c r="M36" s="113">
        <f>IF(RES_hhdet_tes!M36=0,"",RES_hhdet_tes!M36/RES_hhdet_fec!M36)</f>
        <v>0.73213341822945333</v>
      </c>
      <c r="N36" s="113">
        <f>IF(RES_hhdet_tes!N36=0,"",RES_hhdet_tes!N36/RES_hhdet_fec!N36)</f>
        <v>0.73526353023661617</v>
      </c>
      <c r="O36" s="113">
        <f>IF(RES_hhdet_tes!O36=0,"",RES_hhdet_tes!O36/RES_hhdet_fec!O36)</f>
        <v>0.74166119593385482</v>
      </c>
      <c r="P36" s="113">
        <f>IF(RES_hhdet_tes!P36=0,"",RES_hhdet_tes!P36/RES_hhdet_fec!P36)</f>
        <v>0.74721880970531029</v>
      </c>
      <c r="Q36" s="113">
        <f>IF(RES_hhdet_tes!Q36=0,"",RES_hhdet_tes!Q36/RES_hhdet_fec!Q36)</f>
        <v>0.75582568573397946</v>
      </c>
      <c r="R36" s="113">
        <f>IF(RES_hhdet_tes!R36=0,"",RES_hhdet_tes!R36/RES_hhdet_fec!R36)</f>
        <v>0.76677843332395246</v>
      </c>
      <c r="S36" s="113">
        <f>IF(RES_hhdet_tes!S36=0,"",RES_hhdet_tes!S36/RES_hhdet_fec!S36)</f>
        <v>0.7761091993469732</v>
      </c>
      <c r="T36" s="113">
        <f>IF(RES_hhdet_tes!T36=0,"",RES_hhdet_tes!T36/RES_hhdet_fec!T36)</f>
        <v>0.78554072927905005</v>
      </c>
      <c r="U36" s="113">
        <f>IF(RES_hhdet_tes!U36=0,"",RES_hhdet_tes!U36/RES_hhdet_fec!U36)</f>
        <v>0.79231847326596527</v>
      </c>
      <c r="V36" s="113">
        <f>IF(RES_hhdet_tes!V36=0,"",RES_hhdet_tes!V36/RES_hhdet_fec!V36)</f>
        <v>0.79808742933757015</v>
      </c>
      <c r="W36" s="113">
        <f>IF(RES_hhdet_tes!W36=0,"",RES_hhdet_tes!W36/RES_hhdet_fec!W36)</f>
        <v>0.80736498814852908</v>
      </c>
      <c r="X36" s="113">
        <f>IF(RES_hhdet_tes!X36=0,"",RES_hhdet_tes!X36/RES_hhdet_fec!X36)</f>
        <v>0.81902036530116029</v>
      </c>
      <c r="Y36" s="113">
        <f>IF(RES_hhdet_tes!Y36=0,"",RES_hhdet_tes!Y36/RES_hhdet_fec!Y36)</f>
        <v>0.83145176341042182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0.6456112699206884</v>
      </c>
      <c r="C37" s="111">
        <f>IF(RES_hhdet_tes!C37=0,"",RES_hhdet_tes!C37/RES_hhdet_fec!C37)</f>
        <v>0.64847959912205511</v>
      </c>
      <c r="D37" s="111">
        <f>IF(RES_hhdet_tes!D37=0,"",RES_hhdet_tes!D37/RES_hhdet_fec!D37)</f>
        <v>0.65417200142000154</v>
      </c>
      <c r="E37" s="111">
        <f>IF(RES_hhdet_tes!E37=0,"",RES_hhdet_tes!E37/RES_hhdet_fec!E37)</f>
        <v>0.65910392975717735</v>
      </c>
      <c r="F37" s="111">
        <f>IF(RES_hhdet_tes!F37=0,"",RES_hhdet_tes!F37/RES_hhdet_fec!F37)</f>
        <v>0.66331160080389906</v>
      </c>
      <c r="G37" s="111">
        <f>IF(RES_hhdet_tes!G37=0,"",RES_hhdet_tes!G37/RES_hhdet_fec!G37)</f>
        <v>0.66787916969125616</v>
      </c>
      <c r="H37" s="111">
        <f>IF(RES_hhdet_tes!H37=0,"",RES_hhdet_tes!H37/RES_hhdet_fec!H37)</f>
        <v>0.67010856721843459</v>
      </c>
      <c r="I37" s="111">
        <f>IF(RES_hhdet_tes!I37=0,"",RES_hhdet_tes!I37/RES_hhdet_fec!I37)</f>
        <v>0.67201625986739688</v>
      </c>
      <c r="J37" s="111">
        <f>IF(RES_hhdet_tes!J37=0,"",RES_hhdet_tes!J37/RES_hhdet_fec!J37)</f>
        <v>0.67389793391681296</v>
      </c>
      <c r="K37" s="111">
        <f>IF(RES_hhdet_tes!K37=0,"",RES_hhdet_tes!K37/RES_hhdet_fec!K37)</f>
        <v>0.67587854269221903</v>
      </c>
      <c r="L37" s="111">
        <f>IF(RES_hhdet_tes!L37=0,"",RES_hhdet_tes!L37/RES_hhdet_fec!L37)</f>
        <v>0.67800035300183625</v>
      </c>
      <c r="M37" s="111">
        <f>IF(RES_hhdet_tes!M37=0,"",RES_hhdet_tes!M37/RES_hhdet_fec!M37)</f>
        <v>0.6797331300196503</v>
      </c>
      <c r="N37" s="111">
        <f>IF(RES_hhdet_tes!N37=0,"",RES_hhdet_tes!N37/RES_hhdet_fec!N37)</f>
        <v>0.68251974848305308</v>
      </c>
      <c r="O37" s="111">
        <f>IF(RES_hhdet_tes!O37=0,"",RES_hhdet_tes!O37/RES_hhdet_fec!O37)</f>
        <v>0.68943061194479882</v>
      </c>
      <c r="P37" s="111">
        <f>IF(RES_hhdet_tes!P37=0,"",RES_hhdet_tes!P37/RES_hhdet_fec!P37)</f>
        <v>0.69552693892960082</v>
      </c>
      <c r="Q37" s="111">
        <f>IF(RES_hhdet_tes!Q37=0,"",RES_hhdet_tes!Q37/RES_hhdet_fec!Q37)</f>
        <v>0.70460013081998085</v>
      </c>
      <c r="R37" s="111">
        <f>IF(RES_hhdet_tes!R37=0,"",RES_hhdet_tes!R37/RES_hhdet_fec!R37)</f>
        <v>0.71619574892822313</v>
      </c>
      <c r="S37" s="111">
        <f>IF(RES_hhdet_tes!S37=0,"",RES_hhdet_tes!S37/RES_hhdet_fec!S37)</f>
        <v>0.72674844397038285</v>
      </c>
      <c r="T37" s="111">
        <f>IF(RES_hhdet_tes!T37=0,"",RES_hhdet_tes!T37/RES_hhdet_fec!T37)</f>
        <v>0.73718822738327749</v>
      </c>
      <c r="U37" s="111">
        <f>IF(RES_hhdet_tes!U37=0,"",RES_hhdet_tes!U37/RES_hhdet_fec!U37)</f>
        <v>0.74465975244134053</v>
      </c>
      <c r="V37" s="111">
        <f>IF(RES_hhdet_tes!V37=0,"",RES_hhdet_tes!V37/RES_hhdet_fec!V37)</f>
        <v>0.75346505217829252</v>
      </c>
      <c r="W37" s="111">
        <f>IF(RES_hhdet_tes!W37=0,"",RES_hhdet_tes!W37/RES_hhdet_fec!W37)</f>
        <v>0.76403828532744933</v>
      </c>
      <c r="X37" s="111">
        <f>IF(RES_hhdet_tes!X37=0,"",RES_hhdet_tes!X37/RES_hhdet_fec!X37)</f>
        <v>0.77515352479198585</v>
      </c>
      <c r="Y37" s="111">
        <f>IF(RES_hhdet_tes!Y37=0,"",RES_hhdet_tes!Y37/RES_hhdet_fec!Y37)</f>
        <v>0.78729646612869741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0.73536779647619344</v>
      </c>
      <c r="C39" s="124">
        <f>IF(RES_hhdet_tes!C39=0,"",RES_hhdet_tes!C39/RES_hhdet_fec!C39)</f>
        <v>0.73695053520779485</v>
      </c>
      <c r="D39" s="124">
        <f>IF(RES_hhdet_tes!D39=0,"",RES_hhdet_tes!D39/RES_hhdet_fec!D39)</f>
        <v>0.73851394687819416</v>
      </c>
      <c r="E39" s="124">
        <f>IF(RES_hhdet_tes!E39=0,"",RES_hhdet_tes!E39/RES_hhdet_fec!E39)</f>
        <v>0.74057685341132884</v>
      </c>
      <c r="F39" s="124">
        <f>IF(RES_hhdet_tes!F39=0,"",RES_hhdet_tes!F39/RES_hhdet_fec!F39)</f>
        <v>0.74343476484022686</v>
      </c>
      <c r="G39" s="124">
        <f>IF(RES_hhdet_tes!G39=0,"",RES_hhdet_tes!G39/RES_hhdet_fec!G39)</f>
        <v>0.74696974521953596</v>
      </c>
      <c r="H39" s="124">
        <f>IF(RES_hhdet_tes!H39=0,"",RES_hhdet_tes!H39/RES_hhdet_fec!H39)</f>
        <v>0.75093974188964863</v>
      </c>
      <c r="I39" s="124">
        <f>IF(RES_hhdet_tes!I39=0,"",RES_hhdet_tes!I39/RES_hhdet_fec!I39)</f>
        <v>0.75296106978053301</v>
      </c>
      <c r="J39" s="124">
        <f>IF(RES_hhdet_tes!J39=0,"",RES_hhdet_tes!J39/RES_hhdet_fec!J39)</f>
        <v>0.75369181393965168</v>
      </c>
      <c r="K39" s="124">
        <f>IF(RES_hhdet_tes!K39=0,"",RES_hhdet_tes!K39/RES_hhdet_fec!K39)</f>
        <v>0.75530710030079229</v>
      </c>
      <c r="L39" s="124">
        <f>IF(RES_hhdet_tes!L39=0,"",RES_hhdet_tes!L39/RES_hhdet_fec!L39)</f>
        <v>0.75706549486089814</v>
      </c>
      <c r="M39" s="124">
        <f>IF(RES_hhdet_tes!M39=0,"",RES_hhdet_tes!M39/RES_hhdet_fec!M39)</f>
        <v>0.75959318357769701</v>
      </c>
      <c r="N39" s="124">
        <f>IF(RES_hhdet_tes!N39=0,"",RES_hhdet_tes!N39/RES_hhdet_fec!N39)</f>
        <v>0.76328245171111564</v>
      </c>
      <c r="O39" s="124">
        <f>IF(RES_hhdet_tes!O39=0,"",RES_hhdet_tes!O39/RES_hhdet_fec!O39)</f>
        <v>0.76741390687100797</v>
      </c>
      <c r="P39" s="124">
        <f>IF(RES_hhdet_tes!P39=0,"",RES_hhdet_tes!P39/RES_hhdet_fec!P39)</f>
        <v>0.77051125645143381</v>
      </c>
      <c r="Q39" s="124">
        <f>IF(RES_hhdet_tes!Q39=0,"",RES_hhdet_tes!Q39/RES_hhdet_fec!Q39)</f>
        <v>0.77443913960254895</v>
      </c>
      <c r="R39" s="124">
        <f>IF(RES_hhdet_tes!R39=0,"",RES_hhdet_tes!R39/RES_hhdet_fec!R39)</f>
        <v>0.78035529719808761</v>
      </c>
      <c r="S39" s="124">
        <f>IF(RES_hhdet_tes!S39=0,"",RES_hhdet_tes!S39/RES_hhdet_fec!S39)</f>
        <v>0.78894366200643751</v>
      </c>
      <c r="T39" s="124">
        <f>IF(RES_hhdet_tes!T39=0,"",RES_hhdet_tes!T39/RES_hhdet_fec!T39)</f>
        <v>0.79976870044704673</v>
      </c>
      <c r="U39" s="124">
        <f>IF(RES_hhdet_tes!U39=0,"",RES_hhdet_tes!U39/RES_hhdet_fec!U39)</f>
        <v>0.81153835148432107</v>
      </c>
      <c r="V39" s="124">
        <f>IF(RES_hhdet_tes!V39=0,"",RES_hhdet_tes!V39/RES_hhdet_fec!V39)</f>
        <v>0.82532909325842507</v>
      </c>
      <c r="W39" s="124">
        <f>IF(RES_hhdet_tes!W39=0,"",RES_hhdet_tes!W39/RES_hhdet_fec!W39)</f>
        <v>0.84042319366882523</v>
      </c>
      <c r="X39" s="124">
        <f>IF(RES_hhdet_tes!X39=0,"",RES_hhdet_tes!X39/RES_hhdet_fec!X39)</f>
        <v>0.85328071307762388</v>
      </c>
      <c r="Y39" s="124">
        <f>IF(RES_hhdet_tes!Y39=0,"",RES_hhdet_tes!Y39/RES_hhdet_fec!Y39)</f>
        <v>0.86665612245539914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0.57993469817406718</v>
      </c>
      <c r="C40" s="111">
        <f>IF(RES_hhdet_tes!C40=0,"",RES_hhdet_tes!C40/RES_hhdet_fec!C40)</f>
        <v>0.58064883848563886</v>
      </c>
      <c r="D40" s="111">
        <f>IF(RES_hhdet_tes!D40=0,"",RES_hhdet_tes!D40/RES_hhdet_fec!D40)</f>
        <v>0.58138599621901876</v>
      </c>
      <c r="E40" s="111">
        <f>IF(RES_hhdet_tes!E40=0,"",RES_hhdet_tes!E40/RES_hhdet_fec!E40)</f>
        <v>0.58239844440906829</v>
      </c>
      <c r="F40" s="111">
        <f>IF(RES_hhdet_tes!F40=0,"",RES_hhdet_tes!F40/RES_hhdet_fec!F40)</f>
        <v>0.58379910345006891</v>
      </c>
      <c r="G40" s="111">
        <f>IF(RES_hhdet_tes!G40=0,"",RES_hhdet_tes!G40/RES_hhdet_fec!G40)</f>
        <v>0.58551364873353462</v>
      </c>
      <c r="H40" s="111">
        <f>IF(RES_hhdet_tes!H40=0,"",RES_hhdet_tes!H40/RES_hhdet_fec!H40)</f>
        <v>0.5873733191121977</v>
      </c>
      <c r="I40" s="111">
        <f>IF(RES_hhdet_tes!I40=0,"",RES_hhdet_tes!I40/RES_hhdet_fec!I40)</f>
        <v>0.5882358184377362</v>
      </c>
      <c r="J40" s="111">
        <f>IF(RES_hhdet_tes!J40=0,"",RES_hhdet_tes!J40/RES_hhdet_fec!J40)</f>
        <v>0.58844935547863808</v>
      </c>
      <c r="K40" s="111">
        <f>IF(RES_hhdet_tes!K40=0,"",RES_hhdet_tes!K40/RES_hhdet_fec!K40)</f>
        <v>0.58892504295546066</v>
      </c>
      <c r="L40" s="111">
        <f>IF(RES_hhdet_tes!L40=0,"",RES_hhdet_tes!L40/RES_hhdet_fec!L40)</f>
        <v>0.5896344448344466</v>
      </c>
      <c r="M40" s="111">
        <f>IF(RES_hhdet_tes!M40=0,"",RES_hhdet_tes!M40/RES_hhdet_fec!M40)</f>
        <v>0.59045061183352043</v>
      </c>
      <c r="N40" s="111">
        <f>IF(RES_hhdet_tes!N40=0,"",RES_hhdet_tes!N40/RES_hhdet_fec!N40)</f>
        <v>0.59127366077671317</v>
      </c>
      <c r="O40" s="111">
        <f>IF(RES_hhdet_tes!O40=0,"",RES_hhdet_tes!O40/RES_hhdet_fec!O40)</f>
        <v>0.59183969096248878</v>
      </c>
      <c r="P40" s="111">
        <f>IF(RES_hhdet_tes!P40=0,"",RES_hhdet_tes!P40/RES_hhdet_fec!P40)</f>
        <v>0.59204455633486075</v>
      </c>
      <c r="Q40" s="111">
        <f>IF(RES_hhdet_tes!Q40=0,"",RES_hhdet_tes!Q40/RES_hhdet_fec!Q40)</f>
        <v>0.59243322662274256</v>
      </c>
      <c r="R40" s="111">
        <f>IF(RES_hhdet_tes!R40=0,"",RES_hhdet_tes!R40/RES_hhdet_fec!R40)</f>
        <v>0.59406750484814674</v>
      </c>
      <c r="S40" s="111">
        <f>IF(RES_hhdet_tes!S40=0,"",RES_hhdet_tes!S40/RES_hhdet_fec!S40)</f>
        <v>0.59632937231021532</v>
      </c>
      <c r="T40" s="111">
        <f>IF(RES_hhdet_tes!T40=0,"",RES_hhdet_tes!T40/RES_hhdet_fec!T40)</f>
        <v>0.599089268748629</v>
      </c>
      <c r="U40" s="111">
        <f>IF(RES_hhdet_tes!U40=0,"",RES_hhdet_tes!U40/RES_hhdet_fec!U40)</f>
        <v>0.60171981545869957</v>
      </c>
      <c r="V40" s="111">
        <f>IF(RES_hhdet_tes!V40=0,"",RES_hhdet_tes!V40/RES_hhdet_fec!V40)</f>
        <v>0.60513344186474893</v>
      </c>
      <c r="W40" s="111">
        <f>IF(RES_hhdet_tes!W40=0,"",RES_hhdet_tes!W40/RES_hhdet_fec!W40)</f>
        <v>0.6099455121826044</v>
      </c>
      <c r="X40" s="111">
        <f>IF(RES_hhdet_tes!X40=0,"",RES_hhdet_tes!X40/RES_hhdet_fec!X40)</f>
        <v>0.61414482773597034</v>
      </c>
      <c r="Y40" s="111">
        <f>IF(RES_hhdet_tes!Y40=0,"",RES_hhdet_tes!Y40/RES_hhdet_fec!Y40)</f>
        <v>0.61882257642343053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0.73829177341775953</v>
      </c>
      <c r="C41" s="45">
        <f>IF(RES_hhdet_tes!C41=0,"",RES_hhdet_tes!C41/RES_hhdet_fec!C41)</f>
        <v>0.73986239148141231</v>
      </c>
      <c r="D41" s="45">
        <f>IF(RES_hhdet_tes!D41=0,"",RES_hhdet_tes!D41/RES_hhdet_fec!D41)</f>
        <v>0.74141576375413842</v>
      </c>
      <c r="E41" s="45">
        <f>IF(RES_hhdet_tes!E41=0,"",RES_hhdet_tes!E41/RES_hhdet_fec!E41)</f>
        <v>0.74349532170661503</v>
      </c>
      <c r="F41" s="45">
        <f>IF(RES_hhdet_tes!F41=0,"",RES_hhdet_tes!F41/RES_hhdet_fec!F41)</f>
        <v>0.74633077727546093</v>
      </c>
      <c r="G41" s="45">
        <f>IF(RES_hhdet_tes!G41=0,"",RES_hhdet_tes!G41/RES_hhdet_fec!G41)</f>
        <v>0.74998177731712179</v>
      </c>
      <c r="H41" s="45">
        <f>IF(RES_hhdet_tes!H41=0,"",RES_hhdet_tes!H41/RES_hhdet_fec!H41)</f>
        <v>0.75400257871904364</v>
      </c>
      <c r="I41" s="45">
        <f>IF(RES_hhdet_tes!I41=0,"",RES_hhdet_tes!I41/RES_hhdet_fec!I41)</f>
        <v>0.75596007235866602</v>
      </c>
      <c r="J41" s="45">
        <f>IF(RES_hhdet_tes!J41=0,"",RES_hhdet_tes!J41/RES_hhdet_fec!J41)</f>
        <v>0.75670230719797649</v>
      </c>
      <c r="K41" s="45">
        <f>IF(RES_hhdet_tes!K41=0,"",RES_hhdet_tes!K41/RES_hhdet_fec!K41)</f>
        <v>0.75818960995869311</v>
      </c>
      <c r="L41" s="45">
        <f>IF(RES_hhdet_tes!L41=0,"",RES_hhdet_tes!L41/RES_hhdet_fec!L41)</f>
        <v>0.76015082807715251</v>
      </c>
      <c r="M41" s="45">
        <f>IF(RES_hhdet_tes!M41=0,"",RES_hhdet_tes!M41/RES_hhdet_fec!M41)</f>
        <v>0.76284050485611277</v>
      </c>
      <c r="N41" s="45">
        <f>IF(RES_hhdet_tes!N41=0,"",RES_hhdet_tes!N41/RES_hhdet_fec!N41)</f>
        <v>0.76669736638602337</v>
      </c>
      <c r="O41" s="45">
        <f>IF(RES_hhdet_tes!O41=0,"",RES_hhdet_tes!O41/RES_hhdet_fec!O41)</f>
        <v>0.77121153185918434</v>
      </c>
      <c r="P41" s="45">
        <f>IF(RES_hhdet_tes!P41=0,"",RES_hhdet_tes!P41/RES_hhdet_fec!P41)</f>
        <v>0.77412985511410493</v>
      </c>
      <c r="Q41" s="45">
        <f>IF(RES_hhdet_tes!Q41=0,"",RES_hhdet_tes!Q41/RES_hhdet_fec!Q41)</f>
        <v>0.7779908115985581</v>
      </c>
      <c r="R41" s="45">
        <f>IF(RES_hhdet_tes!R41=0,"",RES_hhdet_tes!R41/RES_hhdet_fec!R41)</f>
        <v>0.78500372126849649</v>
      </c>
      <c r="S41" s="45">
        <f>IF(RES_hhdet_tes!S41=0,"",RES_hhdet_tes!S41/RES_hhdet_fec!S41)</f>
        <v>0.79387051394312813</v>
      </c>
      <c r="T41" s="45">
        <f>IF(RES_hhdet_tes!T41=0,"",RES_hhdet_tes!T41/RES_hhdet_fec!T41)</f>
        <v>0.80509379427297378</v>
      </c>
      <c r="U41" s="45">
        <f>IF(RES_hhdet_tes!U41=0,"",RES_hhdet_tes!U41/RES_hhdet_fec!U41)</f>
        <v>0.81687491053376793</v>
      </c>
      <c r="V41" s="45">
        <f>IF(RES_hhdet_tes!V41=0,"",RES_hhdet_tes!V41/RES_hhdet_fec!V41)</f>
        <v>0.83109644671609939</v>
      </c>
      <c r="W41" s="45">
        <f>IF(RES_hhdet_tes!W41=0,"",RES_hhdet_tes!W41/RES_hhdet_fec!W41)</f>
        <v>0.84548801640989546</v>
      </c>
      <c r="X41" s="45">
        <f>IF(RES_hhdet_tes!X41=0,"",RES_hhdet_tes!X41/RES_hhdet_fec!X41)</f>
        <v>0.85897923887780403</v>
      </c>
      <c r="Y41" s="45">
        <f>IF(RES_hhdet_tes!Y41=0,"",RES_hhdet_tes!Y41/RES_hhdet_fec!Y41)</f>
        <v>0.87360102077367552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0.47014148893346586</v>
      </c>
      <c r="C43" s="119">
        <f>IF(RES_hhdet_tes!C43=0,"",RES_hhdet_tes!C43/RES_hhdet_fec!C43)</f>
        <v>0.47450330606054952</v>
      </c>
      <c r="D43" s="119">
        <f>IF(RES_hhdet_tes!D43=0,"",RES_hhdet_tes!D43/RES_hhdet_fec!D43)</f>
        <v>0.4801151564736777</v>
      </c>
      <c r="E43" s="119">
        <f>IF(RES_hhdet_tes!E43=0,"",RES_hhdet_tes!E43/RES_hhdet_fec!E43)</f>
        <v>0.48423710570720502</v>
      </c>
      <c r="F43" s="119">
        <f>IF(RES_hhdet_tes!F43=0,"",RES_hhdet_tes!F43/RES_hhdet_fec!F43)</f>
        <v>0.48828292621929986</v>
      </c>
      <c r="G43" s="119">
        <f>IF(RES_hhdet_tes!G43=0,"",RES_hhdet_tes!G43/RES_hhdet_fec!G43)</f>
        <v>0.49318755728019675</v>
      </c>
      <c r="H43" s="119">
        <f>IF(RES_hhdet_tes!H43=0,"",RES_hhdet_tes!H43/RES_hhdet_fec!H43)</f>
        <v>0.49817885190961986</v>
      </c>
      <c r="I43" s="119">
        <f>IF(RES_hhdet_tes!I43=0,"",RES_hhdet_tes!I43/RES_hhdet_fec!I43)</f>
        <v>0.5056739119624355</v>
      </c>
      <c r="J43" s="119">
        <f>IF(RES_hhdet_tes!J43=0,"",RES_hhdet_tes!J43/RES_hhdet_fec!J43)</f>
        <v>0.51257820880060057</v>
      </c>
      <c r="K43" s="119">
        <f>IF(RES_hhdet_tes!K43=0,"",RES_hhdet_tes!K43/RES_hhdet_fec!K43)</f>
        <v>0.52077829453854441</v>
      </c>
      <c r="L43" s="119">
        <f>IF(RES_hhdet_tes!L43=0,"",RES_hhdet_tes!L43/RES_hhdet_fec!L43)</f>
        <v>0.52647832797469474</v>
      </c>
      <c r="M43" s="119">
        <f>IF(RES_hhdet_tes!M43=0,"",RES_hhdet_tes!M43/RES_hhdet_fec!M43)</f>
        <v>0.53295137828477779</v>
      </c>
      <c r="N43" s="119">
        <f>IF(RES_hhdet_tes!N43=0,"",RES_hhdet_tes!N43/RES_hhdet_fec!N43)</f>
        <v>0.54095661406138307</v>
      </c>
      <c r="O43" s="119">
        <f>IF(RES_hhdet_tes!O43=0,"",RES_hhdet_tes!O43/RES_hhdet_fec!O43)</f>
        <v>0.54886073056691598</v>
      </c>
      <c r="P43" s="119">
        <f>IF(RES_hhdet_tes!P43=0,"",RES_hhdet_tes!P43/RES_hhdet_fec!P43)</f>
        <v>0.554647728060499</v>
      </c>
      <c r="Q43" s="119">
        <f>IF(RES_hhdet_tes!Q43=0,"",RES_hhdet_tes!Q43/RES_hhdet_fec!Q43)</f>
        <v>0.56568554847829555</v>
      </c>
      <c r="R43" s="119">
        <f>IF(RES_hhdet_tes!R43=0,"",RES_hhdet_tes!R43/RES_hhdet_fec!R43)</f>
        <v>0.58179432428672018</v>
      </c>
      <c r="S43" s="119">
        <f>IF(RES_hhdet_tes!S43=0,"",RES_hhdet_tes!S43/RES_hhdet_fec!S43)</f>
        <v>0.60229724404664375</v>
      </c>
      <c r="T43" s="119">
        <f>IF(RES_hhdet_tes!T43=0,"",RES_hhdet_tes!T43/RES_hhdet_fec!T43)</f>
        <v>0.619771077648822</v>
      </c>
      <c r="U43" s="119">
        <f>IF(RES_hhdet_tes!U43=0,"",RES_hhdet_tes!U43/RES_hhdet_fec!U43)</f>
        <v>0.63746538018142351</v>
      </c>
      <c r="V43" s="119">
        <f>IF(RES_hhdet_tes!V43=0,"",RES_hhdet_tes!V43/RES_hhdet_fec!V43)</f>
        <v>0.65317213083737702</v>
      </c>
      <c r="W43" s="119">
        <f>IF(RES_hhdet_tes!W43=0,"",RES_hhdet_tes!W43/RES_hhdet_fec!W43)</f>
        <v>0.66777937171905732</v>
      </c>
      <c r="X43" s="119">
        <f>IF(RES_hhdet_tes!X43=0,"",RES_hhdet_tes!X43/RES_hhdet_fec!X43)</f>
        <v>0.68195902054938706</v>
      </c>
      <c r="Y43" s="119">
        <f>IF(RES_hhdet_tes!Y43=0,"",RES_hhdet_tes!Y43/RES_hhdet_fec!Y43)</f>
        <v>0.69797809076677331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0.45278171676616019</v>
      </c>
      <c r="C44" s="124">
        <f>IF(RES_hhdet_tes!C44=0,"",RES_hhdet_tes!C44/RES_hhdet_fec!C44)</f>
        <v>0.45892918765822038</v>
      </c>
      <c r="D44" s="124">
        <f>IF(RES_hhdet_tes!D44=0,"",RES_hhdet_tes!D44/RES_hhdet_fec!D44)</f>
        <v>0.46482681226645484</v>
      </c>
      <c r="E44" s="124">
        <f>IF(RES_hhdet_tes!E44=0,"",RES_hhdet_tes!E44/RES_hhdet_fec!E44)</f>
        <v>0.47037053264338369</v>
      </c>
      <c r="F44" s="124">
        <f>IF(RES_hhdet_tes!F44=0,"",RES_hhdet_tes!F44/RES_hhdet_fec!F44)</f>
        <v>0.4749085018502916</v>
      </c>
      <c r="G44" s="124">
        <f>IF(RES_hhdet_tes!G44=0,"",RES_hhdet_tes!G44/RES_hhdet_fec!G44)</f>
        <v>0.48126775302653918</v>
      </c>
      <c r="H44" s="124">
        <f>IF(RES_hhdet_tes!H44=0,"",RES_hhdet_tes!H44/RES_hhdet_fec!H44)</f>
        <v>0.48656881127923779</v>
      </c>
      <c r="I44" s="124">
        <f>IF(RES_hhdet_tes!I44=0,"",RES_hhdet_tes!I44/RES_hhdet_fec!I44)</f>
        <v>0.49402260352186139</v>
      </c>
      <c r="J44" s="124">
        <f>IF(RES_hhdet_tes!J44=0,"",RES_hhdet_tes!J44/RES_hhdet_fec!J44)</f>
        <v>0.50201068425068329</v>
      </c>
      <c r="K44" s="124">
        <f>IF(RES_hhdet_tes!K44=0,"",RES_hhdet_tes!K44/RES_hhdet_fec!K44)</f>
        <v>0.51000700663845222</v>
      </c>
      <c r="L44" s="124">
        <f>IF(RES_hhdet_tes!L44=0,"",RES_hhdet_tes!L44/RES_hhdet_fec!L44)</f>
        <v>0.51677924603577574</v>
      </c>
      <c r="M44" s="124">
        <f>IF(RES_hhdet_tes!M44=0,"",RES_hhdet_tes!M44/RES_hhdet_fec!M44)</f>
        <v>0.52254068206492743</v>
      </c>
      <c r="N44" s="124">
        <f>IF(RES_hhdet_tes!N44=0,"",RES_hhdet_tes!N44/RES_hhdet_fec!N44)</f>
        <v>0.53046269324945794</v>
      </c>
      <c r="O44" s="124">
        <f>IF(RES_hhdet_tes!O44=0,"",RES_hhdet_tes!O44/RES_hhdet_fec!O44)</f>
        <v>0.53941861086900589</v>
      </c>
      <c r="P44" s="124">
        <f>IF(RES_hhdet_tes!P44=0,"",RES_hhdet_tes!P44/RES_hhdet_fec!P44)</f>
        <v>0.54427224446845113</v>
      </c>
      <c r="Q44" s="124">
        <f>IF(RES_hhdet_tes!Q44=0,"",RES_hhdet_tes!Q44/RES_hhdet_fec!Q44)</f>
        <v>0.55630450104236928</v>
      </c>
      <c r="R44" s="124">
        <f>IF(RES_hhdet_tes!R44=0,"",RES_hhdet_tes!R44/RES_hhdet_fec!R44)</f>
        <v>0.57291262367768403</v>
      </c>
      <c r="S44" s="124">
        <f>IF(RES_hhdet_tes!S44=0,"",RES_hhdet_tes!S44/RES_hhdet_fec!S44)</f>
        <v>0.59323490151025682</v>
      </c>
      <c r="T44" s="124">
        <f>IF(RES_hhdet_tes!T44=0,"",RES_hhdet_tes!T44/RES_hhdet_fec!T44)</f>
        <v>0.61103727372456884</v>
      </c>
      <c r="U44" s="124">
        <f>IF(RES_hhdet_tes!U44=0,"",RES_hhdet_tes!U44/RES_hhdet_fec!U44)</f>
        <v>0.62819469047574028</v>
      </c>
      <c r="V44" s="124">
        <f>IF(RES_hhdet_tes!V44=0,"",RES_hhdet_tes!V44/RES_hhdet_fec!V44)</f>
        <v>0.64380961691392713</v>
      </c>
      <c r="W44" s="124">
        <f>IF(RES_hhdet_tes!W44=0,"",RES_hhdet_tes!W44/RES_hhdet_fec!W44)</f>
        <v>0.65772938605858011</v>
      </c>
      <c r="X44" s="124">
        <f>IF(RES_hhdet_tes!X44=0,"",RES_hhdet_tes!X44/RES_hhdet_fec!X44)</f>
        <v>0.67092988666071685</v>
      </c>
      <c r="Y44" s="124">
        <f>IF(RES_hhdet_tes!Y44=0,"",RES_hhdet_tes!Y44/RES_hhdet_fec!Y44)</f>
        <v>0.68536384953264007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0.44681411472266902</v>
      </c>
      <c r="C45" s="111">
        <f>IF(RES_hhdet_tes!C45=0,"",RES_hhdet_tes!C45/RES_hhdet_fec!C45)</f>
        <v>0.45315718561205709</v>
      </c>
      <c r="D45" s="111">
        <f>IF(RES_hhdet_tes!D45=0,"",RES_hhdet_tes!D45/RES_hhdet_fec!D45)</f>
        <v>0.45916437731333265</v>
      </c>
      <c r="E45" s="111">
        <f>IF(RES_hhdet_tes!E45=0,"",RES_hhdet_tes!E45/RES_hhdet_fec!E45)</f>
        <v>0.46484927252609048</v>
      </c>
      <c r="F45" s="111">
        <f>IF(RES_hhdet_tes!F45=0,"",RES_hhdet_tes!F45/RES_hhdet_fec!F45)</f>
        <v>0.46948242553765407</v>
      </c>
      <c r="G45" s="111">
        <f>IF(RES_hhdet_tes!G45=0,"",RES_hhdet_tes!G45/RES_hhdet_fec!G45)</f>
        <v>0.47593120838958691</v>
      </c>
      <c r="H45" s="111">
        <f>IF(RES_hhdet_tes!H45=0,"",RES_hhdet_tes!H45/RES_hhdet_fec!H45)</f>
        <v>0.48132219002537735</v>
      </c>
      <c r="I45" s="111">
        <f>IF(RES_hhdet_tes!I45=0,"",RES_hhdet_tes!I45/RES_hhdet_fec!I45)</f>
        <v>0.48883345340660328</v>
      </c>
      <c r="J45" s="111">
        <f>IF(RES_hhdet_tes!J45=0,"",RES_hhdet_tes!J45/RES_hhdet_fec!J45)</f>
        <v>0.49682072652689352</v>
      </c>
      <c r="K45" s="111">
        <f>IF(RES_hhdet_tes!K45=0,"",RES_hhdet_tes!K45/RES_hhdet_fec!K45)</f>
        <v>0.50484647665447224</v>
      </c>
      <c r="L45" s="111">
        <f>IF(RES_hhdet_tes!L45=0,"",RES_hhdet_tes!L45/RES_hhdet_fec!L45)</f>
        <v>0.51167656366856906</v>
      </c>
      <c r="M45" s="111">
        <f>IF(RES_hhdet_tes!M45=0,"",RES_hhdet_tes!M45/RES_hhdet_fec!M45)</f>
        <v>0.51755696828277575</v>
      </c>
      <c r="N45" s="111">
        <f>IF(RES_hhdet_tes!N45=0,"",RES_hhdet_tes!N45/RES_hhdet_fec!N45)</f>
        <v>0.52552043120358138</v>
      </c>
      <c r="O45" s="111">
        <f>IF(RES_hhdet_tes!O45=0,"",RES_hhdet_tes!O45/RES_hhdet_fec!O45)</f>
        <v>0.53458867708119762</v>
      </c>
      <c r="P45" s="111">
        <f>IF(RES_hhdet_tes!P45=0,"",RES_hhdet_tes!P45/RES_hhdet_fec!P45)</f>
        <v>0.53954415915752085</v>
      </c>
      <c r="Q45" s="111">
        <f>IF(RES_hhdet_tes!Q45=0,"",RES_hhdet_tes!Q45/RES_hhdet_fec!Q45)</f>
        <v>0.55157917774478227</v>
      </c>
      <c r="R45" s="111">
        <f>IF(RES_hhdet_tes!R45=0,"",RES_hhdet_tes!R45/RES_hhdet_fec!R45)</f>
        <v>0.56825215907666671</v>
      </c>
      <c r="S45" s="111">
        <f>IF(RES_hhdet_tes!S45=0,"",RES_hhdet_tes!S45/RES_hhdet_fec!S45)</f>
        <v>0.58866516406142877</v>
      </c>
      <c r="T45" s="111">
        <f>IF(RES_hhdet_tes!T45=0,"",RES_hhdet_tes!T45/RES_hhdet_fec!T45)</f>
        <v>0.60652991494933262</v>
      </c>
      <c r="U45" s="111">
        <f>IF(RES_hhdet_tes!U45=0,"",RES_hhdet_tes!U45/RES_hhdet_fec!U45)</f>
        <v>0.62378883355372572</v>
      </c>
      <c r="V45" s="111">
        <f>IF(RES_hhdet_tes!V45=0,"",RES_hhdet_tes!V45/RES_hhdet_fec!V45)</f>
        <v>0.63949860398033442</v>
      </c>
      <c r="W45" s="111">
        <f>IF(RES_hhdet_tes!W45=0,"",RES_hhdet_tes!W45/RES_hhdet_fec!W45)</f>
        <v>0.65349221337913521</v>
      </c>
      <c r="X45" s="111">
        <f>IF(RES_hhdet_tes!X45=0,"",RES_hhdet_tes!X45/RES_hhdet_fec!X45)</f>
        <v>0.66678110890167741</v>
      </c>
      <c r="Y45" s="111">
        <f>IF(RES_hhdet_tes!Y45=0,"",RES_hhdet_tes!Y45/RES_hhdet_fec!Y45)</f>
        <v>0.68132512183329441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2.2278166750182709</v>
      </c>
      <c r="C47" s="124">
        <f>IF(RES_hhdet_tes!C47=0,"",RES_hhdet_tes!C47/RES_hhdet_fec!C47)</f>
        <v>2.3036300154264535</v>
      </c>
      <c r="D47" s="124">
        <f>IF(RES_hhdet_tes!D47=0,"",RES_hhdet_tes!D47/RES_hhdet_fec!D47)</f>
        <v>2.497295550432054</v>
      </c>
      <c r="E47" s="124">
        <f>IF(RES_hhdet_tes!E47=0,"",RES_hhdet_tes!E47/RES_hhdet_fec!E47)</f>
        <v>2.7057916636699133</v>
      </c>
      <c r="F47" s="124">
        <f>IF(RES_hhdet_tes!F47=0,"",RES_hhdet_tes!F47/RES_hhdet_fec!F47)</f>
        <v>2.9272381163608343</v>
      </c>
      <c r="G47" s="124">
        <f>IF(RES_hhdet_tes!G47=0,"",RES_hhdet_tes!G47/RES_hhdet_fec!G47)</f>
        <v>3.1855906003984455</v>
      </c>
      <c r="H47" s="124">
        <f>IF(RES_hhdet_tes!H47=0,"",RES_hhdet_tes!H47/RES_hhdet_fec!H47)</f>
        <v>3.4235669020627553</v>
      </c>
      <c r="I47" s="124">
        <f>IF(RES_hhdet_tes!I47=0,"",RES_hhdet_tes!I47/RES_hhdet_fec!I47)</f>
        <v>3.5954799986272343</v>
      </c>
      <c r="J47" s="124">
        <f>IF(RES_hhdet_tes!J47=0,"",RES_hhdet_tes!J47/RES_hhdet_fec!J47)</f>
        <v>3.7044048556234994</v>
      </c>
      <c r="K47" s="124">
        <f>IF(RES_hhdet_tes!K47=0,"",RES_hhdet_tes!K47/RES_hhdet_fec!K47)</f>
        <v>3.8397074662198665</v>
      </c>
      <c r="L47" s="124">
        <f>IF(RES_hhdet_tes!L47=0,"",RES_hhdet_tes!L47/RES_hhdet_fec!L47)</f>
        <v>3.9820172799358975</v>
      </c>
      <c r="M47" s="124">
        <f>IF(RES_hhdet_tes!M47=0,"",RES_hhdet_tes!M47/RES_hhdet_fec!M47)</f>
        <v>4.1101510834305168</v>
      </c>
      <c r="N47" s="124">
        <f>IF(RES_hhdet_tes!N47=0,"",RES_hhdet_tes!N47/RES_hhdet_fec!N47)</f>
        <v>4.2467133044731904</v>
      </c>
      <c r="O47" s="124">
        <f>IF(RES_hhdet_tes!O47=0,"",RES_hhdet_tes!O47/RES_hhdet_fec!O47)</f>
        <v>4.3942234838319134</v>
      </c>
      <c r="P47" s="124">
        <f>IF(RES_hhdet_tes!P47=0,"",RES_hhdet_tes!P47/RES_hhdet_fec!P47)</f>
        <v>4.5689500682337476</v>
      </c>
      <c r="Q47" s="124">
        <f>IF(RES_hhdet_tes!Q47=0,"",RES_hhdet_tes!Q47/RES_hhdet_fec!Q47)</f>
        <v>4.7838907987604609</v>
      </c>
      <c r="R47" s="124">
        <f>IF(RES_hhdet_tes!R47=0,"",RES_hhdet_tes!R47/RES_hhdet_fec!R47)</f>
        <v>5.0352205159309138</v>
      </c>
      <c r="S47" s="124">
        <f>IF(RES_hhdet_tes!S47=0,"",RES_hhdet_tes!S47/RES_hhdet_fec!S47)</f>
        <v>5.2797729793425905</v>
      </c>
      <c r="T47" s="124">
        <f>IF(RES_hhdet_tes!T47=0,"",RES_hhdet_tes!T47/RES_hhdet_fec!T47)</f>
        <v>5.450187142973264</v>
      </c>
      <c r="U47" s="124">
        <f>IF(RES_hhdet_tes!U47=0,"",RES_hhdet_tes!U47/RES_hhdet_fec!U47)</f>
        <v>5.5481454206883267</v>
      </c>
      <c r="V47" s="124">
        <f>IF(RES_hhdet_tes!V47=0,"",RES_hhdet_tes!V47/RES_hhdet_fec!V47)</f>
        <v>5.6066097344157191</v>
      </c>
      <c r="W47" s="124">
        <f>IF(RES_hhdet_tes!W47=0,"",RES_hhdet_tes!W47/RES_hhdet_fec!W47)</f>
        <v>5.6387331491373631</v>
      </c>
      <c r="X47" s="124">
        <f>IF(RES_hhdet_tes!X47=0,"",RES_hhdet_tes!X47/RES_hhdet_fec!X47)</f>
        <v>5.674155716978313</v>
      </c>
      <c r="Y47" s="124">
        <f>IF(RES_hhdet_tes!Y47=0,"",RES_hhdet_tes!Y47/RES_hhdet_fec!Y47)</f>
        <v>5.7121139967567363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2.2278166750182709</v>
      </c>
      <c r="C48" s="111">
        <f>IF(RES_hhdet_tes!C48=0,"",RES_hhdet_tes!C48/RES_hhdet_fec!C48)</f>
        <v>2.3036300154264535</v>
      </c>
      <c r="D48" s="111">
        <f>IF(RES_hhdet_tes!D48=0,"",RES_hhdet_tes!D48/RES_hhdet_fec!D48)</f>
        <v>2.497295550432054</v>
      </c>
      <c r="E48" s="111">
        <f>IF(RES_hhdet_tes!E48=0,"",RES_hhdet_tes!E48/RES_hhdet_fec!E48)</f>
        <v>2.7057916636699133</v>
      </c>
      <c r="F48" s="111">
        <f>IF(RES_hhdet_tes!F48=0,"",RES_hhdet_tes!F48/RES_hhdet_fec!F48)</f>
        <v>2.9272381163608343</v>
      </c>
      <c r="G48" s="111">
        <f>IF(RES_hhdet_tes!G48=0,"",RES_hhdet_tes!G48/RES_hhdet_fec!G48)</f>
        <v>3.1855906003984455</v>
      </c>
      <c r="H48" s="111">
        <f>IF(RES_hhdet_tes!H48=0,"",RES_hhdet_tes!H48/RES_hhdet_fec!H48)</f>
        <v>3.4235669020627553</v>
      </c>
      <c r="I48" s="111">
        <f>IF(RES_hhdet_tes!I48=0,"",RES_hhdet_tes!I48/RES_hhdet_fec!I48)</f>
        <v>3.5954799986272343</v>
      </c>
      <c r="J48" s="111">
        <f>IF(RES_hhdet_tes!J48=0,"",RES_hhdet_tes!J48/RES_hhdet_fec!J48)</f>
        <v>3.7044048556234994</v>
      </c>
      <c r="K48" s="111">
        <f>IF(RES_hhdet_tes!K48=0,"",RES_hhdet_tes!K48/RES_hhdet_fec!K48)</f>
        <v>3.8397074662198665</v>
      </c>
      <c r="L48" s="111">
        <f>IF(RES_hhdet_tes!L48=0,"",RES_hhdet_tes!L48/RES_hhdet_fec!L48)</f>
        <v>3.9820172799358975</v>
      </c>
      <c r="M48" s="111">
        <f>IF(RES_hhdet_tes!M48=0,"",RES_hhdet_tes!M48/RES_hhdet_fec!M48)</f>
        <v>4.1101510834305168</v>
      </c>
      <c r="N48" s="111">
        <f>IF(RES_hhdet_tes!N48=0,"",RES_hhdet_tes!N48/RES_hhdet_fec!N48)</f>
        <v>4.2467133044731904</v>
      </c>
      <c r="O48" s="111">
        <f>IF(RES_hhdet_tes!O48=0,"",RES_hhdet_tes!O48/RES_hhdet_fec!O48)</f>
        <v>4.3942234838319134</v>
      </c>
      <c r="P48" s="111">
        <f>IF(RES_hhdet_tes!P48=0,"",RES_hhdet_tes!P48/RES_hhdet_fec!P48)</f>
        <v>4.5689500682337476</v>
      </c>
      <c r="Q48" s="111">
        <f>IF(RES_hhdet_tes!Q48=0,"",RES_hhdet_tes!Q48/RES_hhdet_fec!Q48)</f>
        <v>4.7838907987604609</v>
      </c>
      <c r="R48" s="111">
        <f>IF(RES_hhdet_tes!R48=0,"",RES_hhdet_tes!R48/RES_hhdet_fec!R48)</f>
        <v>5.0352205159309138</v>
      </c>
      <c r="S48" s="111">
        <f>IF(RES_hhdet_tes!S48=0,"",RES_hhdet_tes!S48/RES_hhdet_fec!S48)</f>
        <v>5.2797729793425905</v>
      </c>
      <c r="T48" s="111">
        <f>IF(RES_hhdet_tes!T48=0,"",RES_hhdet_tes!T48/RES_hhdet_fec!T48)</f>
        <v>5.450187142973264</v>
      </c>
      <c r="U48" s="111">
        <f>IF(RES_hhdet_tes!U48=0,"",RES_hhdet_tes!U48/RES_hhdet_fec!U48)</f>
        <v>5.5481454206883267</v>
      </c>
      <c r="V48" s="111">
        <f>IF(RES_hhdet_tes!V48=0,"",RES_hhdet_tes!V48/RES_hhdet_fec!V48)</f>
        <v>5.6066097344157191</v>
      </c>
      <c r="W48" s="111">
        <f>IF(RES_hhdet_tes!W48=0,"",RES_hhdet_tes!W48/RES_hhdet_fec!W48)</f>
        <v>5.6387331491373631</v>
      </c>
      <c r="X48" s="111">
        <f>IF(RES_hhdet_tes!X48=0,"",RES_hhdet_tes!X48/RES_hhdet_fec!X48)</f>
        <v>5.674155716978313</v>
      </c>
      <c r="Y48" s="111">
        <f>IF(RES_hhdet_tes!Y48=0,"",RES_hhdet_tes!Y48/RES_hhdet_fec!Y48)</f>
        <v>5.7121139967567363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0.52967860605300232</v>
      </c>
      <c r="C49" s="124">
        <f>IF(RES_hhdet_tes!C49=0,"",RES_hhdet_tes!C49/RES_hhdet_fec!C49)</f>
        <v>0.5319779596588684</v>
      </c>
      <c r="D49" s="124">
        <f>IF(RES_hhdet_tes!D49=0,"",RES_hhdet_tes!D49/RES_hhdet_fec!D49)</f>
        <v>0.53399217497510354</v>
      </c>
      <c r="E49" s="124">
        <f>IF(RES_hhdet_tes!E49=0,"",RES_hhdet_tes!E49/RES_hhdet_fec!E49)</f>
        <v>0.53631925537948788</v>
      </c>
      <c r="F49" s="124">
        <f>IF(RES_hhdet_tes!F49=0,"",RES_hhdet_tes!F49/RES_hhdet_fec!F49)</f>
        <v>0.53856881646105126</v>
      </c>
      <c r="G49" s="124">
        <f>IF(RES_hhdet_tes!G49=0,"",RES_hhdet_tes!G49/RES_hhdet_fec!G49)</f>
        <v>0.54092483999678154</v>
      </c>
      <c r="H49" s="124">
        <f>IF(RES_hhdet_tes!H49=0,"",RES_hhdet_tes!H49/RES_hhdet_fec!H49)</f>
        <v>0.54409233454377082</v>
      </c>
      <c r="I49" s="124">
        <f>IF(RES_hhdet_tes!I49=0,"",RES_hhdet_tes!I49/RES_hhdet_fec!I49)</f>
        <v>0.54725192425756264</v>
      </c>
      <c r="J49" s="124">
        <f>IF(RES_hhdet_tes!J49=0,"",RES_hhdet_tes!J49/RES_hhdet_fec!J49)</f>
        <v>0.55147491207415122</v>
      </c>
      <c r="K49" s="124">
        <f>IF(RES_hhdet_tes!K49=0,"",RES_hhdet_tes!K49/RES_hhdet_fec!K49)</f>
        <v>0.55514499918206728</v>
      </c>
      <c r="L49" s="124">
        <f>IF(RES_hhdet_tes!L49=0,"",RES_hhdet_tes!L49/RES_hhdet_fec!L49)</f>
        <v>0.55820425028209752</v>
      </c>
      <c r="M49" s="124">
        <f>IF(RES_hhdet_tes!M49=0,"",RES_hhdet_tes!M49/RES_hhdet_fec!M49)</f>
        <v>0.55916150085377281</v>
      </c>
      <c r="N49" s="124">
        <f>IF(RES_hhdet_tes!N49=0,"",RES_hhdet_tes!N49/RES_hhdet_fec!N49)</f>
        <v>0.56137003475111158</v>
      </c>
      <c r="O49" s="124">
        <f>IF(RES_hhdet_tes!O49=0,"",RES_hhdet_tes!O49/RES_hhdet_fec!O49)</f>
        <v>0.56516785740300945</v>
      </c>
      <c r="P49" s="124">
        <f>IF(RES_hhdet_tes!P49=0,"",RES_hhdet_tes!P49/RES_hhdet_fec!P49)</f>
        <v>0.56900576185370999</v>
      </c>
      <c r="Q49" s="124">
        <f>IF(RES_hhdet_tes!Q49=0,"",RES_hhdet_tes!Q49/RES_hhdet_fec!Q49)</f>
        <v>0.5796924096193139</v>
      </c>
      <c r="R49" s="124">
        <f>IF(RES_hhdet_tes!R49=0,"",RES_hhdet_tes!R49/RES_hhdet_fec!R49)</f>
        <v>0.59525944685818721</v>
      </c>
      <c r="S49" s="124">
        <f>IF(RES_hhdet_tes!S49=0,"",RES_hhdet_tes!S49/RES_hhdet_fec!S49)</f>
        <v>0.61497601060266416</v>
      </c>
      <c r="T49" s="124">
        <f>IF(RES_hhdet_tes!T49=0,"",RES_hhdet_tes!T49/RES_hhdet_fec!T49)</f>
        <v>0.63358573891407155</v>
      </c>
      <c r="U49" s="124">
        <f>IF(RES_hhdet_tes!U49=0,"",RES_hhdet_tes!U49/RES_hhdet_fec!U49)</f>
        <v>0.65298322973315082</v>
      </c>
      <c r="V49" s="124">
        <f>IF(RES_hhdet_tes!V49=0,"",RES_hhdet_tes!V49/RES_hhdet_fec!V49)</f>
        <v>0.67129929145633105</v>
      </c>
      <c r="W49" s="124">
        <f>IF(RES_hhdet_tes!W49=0,"",RES_hhdet_tes!W49/RES_hhdet_fec!W49)</f>
        <v>0.68749112370150234</v>
      </c>
      <c r="X49" s="124">
        <f>IF(RES_hhdet_tes!X49=0,"",RES_hhdet_tes!X49/RES_hhdet_fec!X49)</f>
        <v>0.70323321020223983</v>
      </c>
      <c r="Y49" s="124">
        <f>IF(RES_hhdet_tes!Y49=0,"",RES_hhdet_tes!Y49/RES_hhdet_fec!Y49)</f>
        <v>0.72267906686397443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0.51573702158026757</v>
      </c>
      <c r="C50" s="111">
        <f>IF(RES_hhdet_tes!C50=0,"",RES_hhdet_tes!C50/RES_hhdet_fec!C50)</f>
        <v>0.5184519771492172</v>
      </c>
      <c r="D50" s="111">
        <f>IF(RES_hhdet_tes!D50=0,"",RES_hhdet_tes!D50/RES_hhdet_fec!D50)</f>
        <v>0.52101258410082063</v>
      </c>
      <c r="E50" s="111">
        <f>IF(RES_hhdet_tes!E50=0,"",RES_hhdet_tes!E50/RES_hhdet_fec!E50)</f>
        <v>0.52345662616986877</v>
      </c>
      <c r="F50" s="111">
        <f>IF(RES_hhdet_tes!F50=0,"",RES_hhdet_tes!F50/RES_hhdet_fec!F50)</f>
        <v>0.525440289980176</v>
      </c>
      <c r="G50" s="111">
        <f>IF(RES_hhdet_tes!G50=0,"",RES_hhdet_tes!G50/RES_hhdet_fec!G50)</f>
        <v>0.52831232667915273</v>
      </c>
      <c r="H50" s="111">
        <f>IF(RES_hhdet_tes!H50=0,"",RES_hhdet_tes!H50/RES_hhdet_fec!H50)</f>
        <v>0.53067267971944332</v>
      </c>
      <c r="I50" s="111">
        <f>IF(RES_hhdet_tes!I50=0,"",RES_hhdet_tes!I50/RES_hhdet_fec!I50)</f>
        <v>0.53416815548320251</v>
      </c>
      <c r="J50" s="111">
        <f>IF(RES_hhdet_tes!J50=0,"",RES_hhdet_tes!J50/RES_hhdet_fec!J50)</f>
        <v>0.53822089777063986</v>
      </c>
      <c r="K50" s="111">
        <f>IF(RES_hhdet_tes!K50=0,"",RES_hhdet_tes!K50/RES_hhdet_fec!K50)</f>
        <v>0.54245281115698762</v>
      </c>
      <c r="L50" s="111">
        <f>IF(RES_hhdet_tes!L50=0,"",RES_hhdet_tes!L50/RES_hhdet_fec!L50)</f>
        <v>0.54628342063652102</v>
      </c>
      <c r="M50" s="111">
        <f>IF(RES_hhdet_tes!M50=0,"",RES_hhdet_tes!M50/RES_hhdet_fec!M50)</f>
        <v>0.55010268316155997</v>
      </c>
      <c r="N50" s="111">
        <f>IF(RES_hhdet_tes!N50=0,"",RES_hhdet_tes!N50/RES_hhdet_fec!N50)</f>
        <v>0.55603278631693609</v>
      </c>
      <c r="O50" s="111">
        <f>IF(RES_hhdet_tes!O50=0,"",RES_hhdet_tes!O50/RES_hhdet_fec!O50)</f>
        <v>0.56259590444422292</v>
      </c>
      <c r="P50" s="111">
        <f>IF(RES_hhdet_tes!P50=0,"",RES_hhdet_tes!P50/RES_hhdet_fec!P50)</f>
        <v>0.56756015610564681</v>
      </c>
      <c r="Q50" s="111">
        <f>IF(RES_hhdet_tes!Q50=0,"",RES_hhdet_tes!Q50/RES_hhdet_fec!Q50)</f>
        <v>0.57824982593859831</v>
      </c>
      <c r="R50" s="111">
        <f>IF(RES_hhdet_tes!R50=0,"",RES_hhdet_tes!R50/RES_hhdet_fec!R50)</f>
        <v>0.5935440068720691</v>
      </c>
      <c r="S50" s="111">
        <f>IF(RES_hhdet_tes!S50=0,"",RES_hhdet_tes!S50/RES_hhdet_fec!S50)</f>
        <v>0.61295462539599566</v>
      </c>
      <c r="T50" s="111">
        <f>IF(RES_hhdet_tes!T50=0,"",RES_hhdet_tes!T50/RES_hhdet_fec!T50)</f>
        <v>0.63119176833858226</v>
      </c>
      <c r="U50" s="111">
        <f>IF(RES_hhdet_tes!U50=0,"",RES_hhdet_tes!U50/RES_hhdet_fec!U50)</f>
        <v>0.6503949269368613</v>
      </c>
      <c r="V50" s="111">
        <f>IF(RES_hhdet_tes!V50=0,"",RES_hhdet_tes!V50/RES_hhdet_fec!V50)</f>
        <v>0.66861760182993468</v>
      </c>
      <c r="W50" s="111">
        <f>IF(RES_hhdet_tes!W50=0,"",RES_hhdet_tes!W50/RES_hhdet_fec!W50)</f>
        <v>0.68461208171409171</v>
      </c>
      <c r="X50" s="111">
        <f>IF(RES_hhdet_tes!X50=0,"",RES_hhdet_tes!X50/RES_hhdet_fec!X50)</f>
        <v>0.70107945507357761</v>
      </c>
      <c r="Y50" s="111">
        <f>IF(RES_hhdet_tes!Y50=0,"",RES_hhdet_tes!Y50/RES_hhdet_fec!Y50)</f>
        <v>0.72008097497276458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0.57730594040495398</v>
      </c>
      <c r="C51" s="111">
        <f>IF(RES_hhdet_tes!C51=0,"",RES_hhdet_tes!C51/RES_hhdet_fec!C51)</f>
        <v>0.58024515944458765</v>
      </c>
      <c r="D51" s="111">
        <f>IF(RES_hhdet_tes!D51=0,"",RES_hhdet_tes!D51/RES_hhdet_fec!D51)</f>
        <v>0.58944473419495336</v>
      </c>
      <c r="E51" s="111">
        <f>IF(RES_hhdet_tes!E51=0,"",RES_hhdet_tes!E51/RES_hhdet_fec!E51)</f>
        <v>0.59383833461148994</v>
      </c>
      <c r="F51" s="111">
        <f>IF(RES_hhdet_tes!F51=0,"",RES_hhdet_tes!F51/RES_hhdet_fec!F51)</f>
        <v>0.59673819071400169</v>
      </c>
      <c r="G51" s="111">
        <f>IF(RES_hhdet_tes!G51=0,"",RES_hhdet_tes!G51/RES_hhdet_fec!G51)</f>
        <v>0.60283245264713003</v>
      </c>
      <c r="H51" s="111">
        <f>IF(RES_hhdet_tes!H51=0,"",RES_hhdet_tes!H51/RES_hhdet_fec!H51)</f>
        <v>0.60331168059989204</v>
      </c>
      <c r="I51" s="111">
        <f>IF(RES_hhdet_tes!I51=0,"",RES_hhdet_tes!I51/RES_hhdet_fec!I51)</f>
        <v>0.6102056728127514</v>
      </c>
      <c r="J51" s="111">
        <f>IF(RES_hhdet_tes!J51=0,"",RES_hhdet_tes!J51/RES_hhdet_fec!J51)</f>
        <v>0.61663681916228585</v>
      </c>
      <c r="K51" s="111">
        <f>IF(RES_hhdet_tes!K51=0,"",RES_hhdet_tes!K51/RES_hhdet_fec!K51)</f>
        <v>0.62069109996956628</v>
      </c>
      <c r="L51" s="111">
        <f>IF(RES_hhdet_tes!L51=0,"",RES_hhdet_tes!L51/RES_hhdet_fec!L51)</f>
        <v>0.6229749276234019</v>
      </c>
      <c r="M51" s="111">
        <f>IF(RES_hhdet_tes!M51=0,"",RES_hhdet_tes!M51/RES_hhdet_fec!M51)</f>
        <v>0.62448709178045358</v>
      </c>
      <c r="N51" s="111">
        <f>IF(RES_hhdet_tes!N51=0,"",RES_hhdet_tes!N51/RES_hhdet_fec!N51)</f>
        <v>0.62730219062554926</v>
      </c>
      <c r="O51" s="111">
        <f>IF(RES_hhdet_tes!O51=0,"",RES_hhdet_tes!O51/RES_hhdet_fec!O51)</f>
        <v>0.62953624615918946</v>
      </c>
      <c r="P51" s="111">
        <f>IF(RES_hhdet_tes!P51=0,"",RES_hhdet_tes!P51/RES_hhdet_fec!P51)</f>
        <v>0.63291378187057767</v>
      </c>
      <c r="Q51" s="111">
        <f>IF(RES_hhdet_tes!Q51=0,"",RES_hhdet_tes!Q51/RES_hhdet_fec!Q51)</f>
        <v>0.64753570644825875</v>
      </c>
      <c r="R51" s="111">
        <f>IF(RES_hhdet_tes!R51=0,"",RES_hhdet_tes!R51/RES_hhdet_fec!R51)</f>
        <v>0.6610508543753062</v>
      </c>
      <c r="S51" s="111">
        <f>IF(RES_hhdet_tes!S51=0,"",RES_hhdet_tes!S51/RES_hhdet_fec!S51)</f>
        <v>0.67466985837914206</v>
      </c>
      <c r="T51" s="111">
        <f>IF(RES_hhdet_tes!T51=0,"",RES_hhdet_tes!T51/RES_hhdet_fec!T51)</f>
        <v>0.68742279866097955</v>
      </c>
      <c r="U51" s="111">
        <f>IF(RES_hhdet_tes!U51=0,"",RES_hhdet_tes!U51/RES_hhdet_fec!U51)</f>
        <v>0.70041179528109165</v>
      </c>
      <c r="V51" s="111">
        <f>IF(RES_hhdet_tes!V51=0,"",RES_hhdet_tes!V51/RES_hhdet_fec!V51)</f>
        <v>0.71577489232919134</v>
      </c>
      <c r="W51" s="111">
        <f>IF(RES_hhdet_tes!W51=0,"",RES_hhdet_tes!W51/RES_hhdet_fec!W51)</f>
        <v>0.72405849449704673</v>
      </c>
      <c r="X51" s="111">
        <f>IF(RES_hhdet_tes!X51=0,"",RES_hhdet_tes!X51/RES_hhdet_fec!X51)</f>
        <v>0.7372293011838571</v>
      </c>
      <c r="Y51" s="111">
        <f>IF(RES_hhdet_tes!Y51=0,"",RES_hhdet_tes!Y51/RES_hhdet_fec!Y51)</f>
        <v>0.76049752440077512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0.51573702158026757</v>
      </c>
      <c r="C52" s="112">
        <f>IF(RES_hhdet_tes!C52=0,"",RES_hhdet_tes!C52/RES_hhdet_fec!C52)</f>
        <v>0.51904142680893139</v>
      </c>
      <c r="D52" s="112">
        <f>IF(RES_hhdet_tes!D52=0,"",RES_hhdet_tes!D52/RES_hhdet_fec!D52)</f>
        <v>0.52709957073408698</v>
      </c>
      <c r="E52" s="112">
        <f>IF(RES_hhdet_tes!E52=0,"",RES_hhdet_tes!E52/RES_hhdet_fec!E52)</f>
        <v>0.53159032628942349</v>
      </c>
      <c r="F52" s="112">
        <f>IF(RES_hhdet_tes!F52=0,"",RES_hhdet_tes!F52/RES_hhdet_fec!F52)</f>
        <v>0.53474042009539635</v>
      </c>
      <c r="G52" s="112">
        <f>IF(RES_hhdet_tes!G52=0,"",RES_hhdet_tes!G52/RES_hhdet_fec!G52)</f>
        <v>0.54045528319758929</v>
      </c>
      <c r="H52" s="112">
        <f>IF(RES_hhdet_tes!H52=0,"",RES_hhdet_tes!H52/RES_hhdet_fec!H52)</f>
        <v>0.54284011749255046</v>
      </c>
      <c r="I52" s="112">
        <f>IF(RES_hhdet_tes!I52=0,"",RES_hhdet_tes!I52/RES_hhdet_fec!I52)</f>
        <v>0.54922068574848115</v>
      </c>
      <c r="J52" s="112">
        <f>IF(RES_hhdet_tes!J52=0,"",RES_hhdet_tes!J52/RES_hhdet_fec!J52)</f>
        <v>0.55400083218788343</v>
      </c>
      <c r="K52" s="112">
        <f>IF(RES_hhdet_tes!K52=0,"",RES_hhdet_tes!K52/RES_hhdet_fec!K52)</f>
        <v>0.55799136397540194</v>
      </c>
      <c r="L52" s="112">
        <f>IF(RES_hhdet_tes!L52=0,"",RES_hhdet_tes!L52/RES_hhdet_fec!L52)</f>
        <v>0.56092462395689058</v>
      </c>
      <c r="M52" s="112">
        <f>IF(RES_hhdet_tes!M52=0,"",RES_hhdet_tes!M52/RES_hhdet_fec!M52)</f>
        <v>0.56356795521008551</v>
      </c>
      <c r="N52" s="112">
        <f>IF(RES_hhdet_tes!N52=0,"",RES_hhdet_tes!N52/RES_hhdet_fec!N52)</f>
        <v>0.56579795056167637</v>
      </c>
      <c r="O52" s="112">
        <f>IF(RES_hhdet_tes!O52=0,"",RES_hhdet_tes!O52/RES_hhdet_fec!O52)</f>
        <v>0.56783328206890815</v>
      </c>
      <c r="P52" s="112">
        <f>IF(RES_hhdet_tes!P52=0,"",RES_hhdet_tes!P52/RES_hhdet_fec!P52)</f>
        <v>0.57116792344094924</v>
      </c>
      <c r="Q52" s="112">
        <f>IF(RES_hhdet_tes!Q52=0,"",RES_hhdet_tes!Q52/RES_hhdet_fec!Q52)</f>
        <v>0.58600275814299929</v>
      </c>
      <c r="R52" s="112">
        <f>IF(RES_hhdet_tes!R52=0,"",RES_hhdet_tes!R52/RES_hhdet_fec!R52)</f>
        <v>0.59953244224520352</v>
      </c>
      <c r="S52" s="112">
        <f>IF(RES_hhdet_tes!S52=0,"",RES_hhdet_tes!S52/RES_hhdet_fec!S52)</f>
        <v>0.61410444761158223</v>
      </c>
      <c r="T52" s="112">
        <f>IF(RES_hhdet_tes!T52=0,"",RES_hhdet_tes!T52/RES_hhdet_fec!T52)</f>
        <v>0.62744756505034094</v>
      </c>
      <c r="U52" s="112">
        <f>IF(RES_hhdet_tes!U52=0,"",RES_hhdet_tes!U52/RES_hhdet_fec!U52)</f>
        <v>0.64121385864429004</v>
      </c>
      <c r="V52" s="112">
        <f>IF(RES_hhdet_tes!V52=0,"",RES_hhdet_tes!V52/RES_hhdet_fec!V52)</f>
        <v>0.66077415878085266</v>
      </c>
      <c r="W52" s="112">
        <f>IF(RES_hhdet_tes!W52=0,"",RES_hhdet_tes!W52/RES_hhdet_fec!W52)</f>
        <v>0.66967665926830844</v>
      </c>
      <c r="X52" s="112">
        <f>IF(RES_hhdet_tes!X52=0,"",RES_hhdet_tes!X52/RES_hhdet_fec!X52)</f>
        <v>0.68118327632455478</v>
      </c>
      <c r="Y52" s="112">
        <f>IF(RES_hhdet_tes!Y52=0,"",RES_hhdet_tes!Y52/RES_hhdet_fec!Y52)</f>
        <v>0.70431743329442464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0.6456112699206884</v>
      </c>
      <c r="C54" s="112">
        <f>IF(RES_hhdet_tes!C54=0,"",RES_hhdet_tes!C54/RES_hhdet_fec!C54)</f>
        <v>0.6491740960055874</v>
      </c>
      <c r="D54" s="112">
        <f>IF(RES_hhdet_tes!D54=0,"",RES_hhdet_tes!D54/RES_hhdet_fec!D54)</f>
        <v>0.6526206241146979</v>
      </c>
      <c r="E54" s="112">
        <f>IF(RES_hhdet_tes!E54=0,"",RES_hhdet_tes!E54/RES_hhdet_fec!E54)</f>
        <v>0.65607792873847026</v>
      </c>
      <c r="F54" s="112">
        <f>IF(RES_hhdet_tes!F54=0,"",RES_hhdet_tes!F54/RES_hhdet_fec!F54)</f>
        <v>0.65957506925368226</v>
      </c>
      <c r="G54" s="112">
        <f>IF(RES_hhdet_tes!G54=0,"",RES_hhdet_tes!G54/RES_hhdet_fec!G54)</f>
        <v>0.66342275635711057</v>
      </c>
      <c r="H54" s="112">
        <f>IF(RES_hhdet_tes!H54=0,"",RES_hhdet_tes!H54/RES_hhdet_fec!H54)</f>
        <v>0.66770939944768204</v>
      </c>
      <c r="I54" s="112">
        <f>IF(RES_hhdet_tes!I54=0,"",RES_hhdet_tes!I54/RES_hhdet_fec!I54)</f>
        <v>0.66981370757586622</v>
      </c>
      <c r="J54" s="112">
        <f>IF(RES_hhdet_tes!J54=0,"",RES_hhdet_tes!J54/RES_hhdet_fec!J54)</f>
        <v>0.67018702977419786</v>
      </c>
      <c r="K54" s="112">
        <f>IF(RES_hhdet_tes!K54=0,"",RES_hhdet_tes!K54/RES_hhdet_fec!K54)</f>
        <v>0.67107371735529064</v>
      </c>
      <c r="L54" s="112">
        <f>IF(RES_hhdet_tes!L54=0,"",RES_hhdet_tes!L54/RES_hhdet_fec!L54)</f>
        <v>0.67177052216253419</v>
      </c>
      <c r="M54" s="112">
        <f>IF(RES_hhdet_tes!M54=0,"",RES_hhdet_tes!M54/RES_hhdet_fec!M54)</f>
        <v>0.67322588495272695</v>
      </c>
      <c r="N54" s="112">
        <f>IF(RES_hhdet_tes!N54=0,"",RES_hhdet_tes!N54/RES_hhdet_fec!N54)</f>
        <v>0.67700605547963055</v>
      </c>
      <c r="O54" s="112">
        <f>IF(RES_hhdet_tes!O54=0,"",RES_hhdet_tes!O54/RES_hhdet_fec!O54)</f>
        <v>0.67847566720213304</v>
      </c>
      <c r="P54" s="112">
        <f>IF(RES_hhdet_tes!P54=0,"",RES_hhdet_tes!P54/RES_hhdet_fec!P54)</f>
        <v>0.67897579851050704</v>
      </c>
      <c r="Q54" s="112">
        <f>IF(RES_hhdet_tes!Q54=0,"",RES_hhdet_tes!Q54/RES_hhdet_fec!Q54)</f>
        <v>0.68073099299774709</v>
      </c>
      <c r="R54" s="112">
        <f>IF(RES_hhdet_tes!R54=0,"",RES_hhdet_tes!R54/RES_hhdet_fec!R54)</f>
        <v>0.7082685136728486</v>
      </c>
      <c r="S54" s="112">
        <f>IF(RES_hhdet_tes!S54=0,"",RES_hhdet_tes!S54/RES_hhdet_fec!S54)</f>
        <v>0.75244766831765164</v>
      </c>
      <c r="T54" s="112">
        <f>IF(RES_hhdet_tes!T54=0,"",RES_hhdet_tes!T54/RES_hhdet_fec!T54)</f>
        <v>0.75994456609643135</v>
      </c>
      <c r="U54" s="112">
        <f>IF(RES_hhdet_tes!U54=0,"",RES_hhdet_tes!U54/RES_hhdet_fec!U54)</f>
        <v>0.76658156739563144</v>
      </c>
      <c r="V54" s="112">
        <f>IF(RES_hhdet_tes!V54=0,"",RES_hhdet_tes!V54/RES_hhdet_fec!V54)</f>
        <v>0.77269247449569511</v>
      </c>
      <c r="W54" s="112">
        <f>IF(RES_hhdet_tes!W54=0,"",RES_hhdet_tes!W54/RES_hhdet_fec!W54)</f>
        <v>0.77681298868922299</v>
      </c>
      <c r="X54" s="112">
        <f>IF(RES_hhdet_tes!X54=0,"",RES_hhdet_tes!X54/RES_hhdet_fec!X54)</f>
        <v>0.78012720048069484</v>
      </c>
      <c r="Y54" s="112">
        <f>IF(RES_hhdet_tes!Y54=0,"",RES_hhdet_tes!Y54/RES_hhdet_fec!Y54)</f>
        <v>0.79305354214268975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0.70026445944862159</v>
      </c>
      <c r="C55" s="113">
        <f>IF(RES_hhdet_tes!C55=0,"",RES_hhdet_tes!C55/RES_hhdet_fec!C55)</f>
        <v>0.70388561588852683</v>
      </c>
      <c r="D55" s="113">
        <f>IF(RES_hhdet_tes!D55=0,"",RES_hhdet_tes!D55/RES_hhdet_fec!D55)</f>
        <v>0.7120882439089623</v>
      </c>
      <c r="E55" s="113">
        <f>IF(RES_hhdet_tes!E55=0,"",RES_hhdet_tes!E55/RES_hhdet_fec!E55)</f>
        <v>0.71604709871358685</v>
      </c>
      <c r="F55" s="113">
        <f>IF(RES_hhdet_tes!F55=0,"",RES_hhdet_tes!F55/RES_hhdet_fec!F55)</f>
        <v>0.71852611782061149</v>
      </c>
      <c r="G55" s="113">
        <f>IF(RES_hhdet_tes!G55=0,"",RES_hhdet_tes!G55/RES_hhdet_fec!G55)</f>
        <v>0.72200488851802658</v>
      </c>
      <c r="H55" s="113">
        <f>IF(RES_hhdet_tes!H55=0,"",RES_hhdet_tes!H55/RES_hhdet_fec!H55)</f>
        <v>0.7222498080249492</v>
      </c>
      <c r="I55" s="113">
        <f>IF(RES_hhdet_tes!I55=0,"",RES_hhdet_tes!I55/RES_hhdet_fec!I55)</f>
        <v>0.7253422605966604</v>
      </c>
      <c r="J55" s="113">
        <f>IF(RES_hhdet_tes!J55=0,"",RES_hhdet_tes!J55/RES_hhdet_fec!J55)</f>
        <v>0.7286566119187915</v>
      </c>
      <c r="K55" s="113">
        <f>IF(RES_hhdet_tes!K55=0,"",RES_hhdet_tes!K55/RES_hhdet_fec!K55)</f>
        <v>0.73013349556871887</v>
      </c>
      <c r="L55" s="113">
        <f>IF(RES_hhdet_tes!L55=0,"",RES_hhdet_tes!L55/RES_hhdet_fec!L55)</f>
        <v>0.73026745245419988</v>
      </c>
      <c r="M55" s="113">
        <f>IF(RES_hhdet_tes!M55=0,"",RES_hhdet_tes!M55/RES_hhdet_fec!M55)</f>
        <v>0.72965975927675986</v>
      </c>
      <c r="N55" s="113">
        <f>IF(RES_hhdet_tes!N55=0,"",RES_hhdet_tes!N55/RES_hhdet_fec!N55)</f>
        <v>0.73092036564986629</v>
      </c>
      <c r="O55" s="113">
        <f>IF(RES_hhdet_tes!O55=0,"",RES_hhdet_tes!O55/RES_hhdet_fec!O55)</f>
        <v>0.73246604663532966</v>
      </c>
      <c r="P55" s="113">
        <f>IF(RES_hhdet_tes!P55=0,"",RES_hhdet_tes!P55/RES_hhdet_fec!P55)</f>
        <v>0.73337366463878784</v>
      </c>
      <c r="Q55" s="113">
        <f>IF(RES_hhdet_tes!Q55=0,"",RES_hhdet_tes!Q55/RES_hhdet_fec!Q55)</f>
        <v>0.73895316982218995</v>
      </c>
      <c r="R55" s="113">
        <f>IF(RES_hhdet_tes!R55=0,"",RES_hhdet_tes!R55/RES_hhdet_fec!R55)</f>
        <v>0.75774473499649098</v>
      </c>
      <c r="S55" s="113">
        <f>IF(RES_hhdet_tes!S55=0,"",RES_hhdet_tes!S55/RES_hhdet_fec!S55)</f>
        <v>0.78611368762387457</v>
      </c>
      <c r="T55" s="113">
        <f>IF(RES_hhdet_tes!T55=0,"",RES_hhdet_tes!T55/RES_hhdet_fec!T55)</f>
        <v>0.80180988037607637</v>
      </c>
      <c r="U55" s="113">
        <f>IF(RES_hhdet_tes!U55=0,"",RES_hhdet_tes!U55/RES_hhdet_fec!U55)</f>
        <v>0.80488265817997084</v>
      </c>
      <c r="V55" s="113">
        <f>IF(RES_hhdet_tes!V55=0,"",RES_hhdet_tes!V55/RES_hhdet_fec!V55)</f>
        <v>0.80742331578556525</v>
      </c>
      <c r="W55" s="113">
        <f>IF(RES_hhdet_tes!W55=0,"",RES_hhdet_tes!W55/RES_hhdet_fec!W55)</f>
        <v>0.81252419992703162</v>
      </c>
      <c r="X55" s="113">
        <f>IF(RES_hhdet_tes!X55=0,"",RES_hhdet_tes!X55/RES_hhdet_fec!X55)</f>
        <v>0.8217015636296271</v>
      </c>
      <c r="Y55" s="113">
        <f>IF(RES_hhdet_tes!Y55=0,"",RES_hhdet_tes!Y55/RES_hhdet_fec!Y55)</f>
        <v>0.83417776344305705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0.6456112699206884</v>
      </c>
      <c r="C56" s="111">
        <f>IF(RES_hhdet_tes!C56=0,"",RES_hhdet_tes!C56/RES_hhdet_fec!C56)</f>
        <v>0.64983001183701461</v>
      </c>
      <c r="D56" s="111">
        <f>IF(RES_hhdet_tes!D56=0,"",RES_hhdet_tes!D56/RES_hhdet_fec!D56)</f>
        <v>0.65754500767891277</v>
      </c>
      <c r="E56" s="111">
        <f>IF(RES_hhdet_tes!E56=0,"",RES_hhdet_tes!E56/RES_hhdet_fec!E56)</f>
        <v>0.66186246091196854</v>
      </c>
      <c r="F56" s="111">
        <f>IF(RES_hhdet_tes!F56=0,"",RES_hhdet_tes!F56/RES_hhdet_fec!F56)</f>
        <v>0.66473313816825919</v>
      </c>
      <c r="G56" s="111">
        <f>IF(RES_hhdet_tes!G56=0,"",RES_hhdet_tes!G56/RES_hhdet_fec!G56)</f>
        <v>0.66803377181907297</v>
      </c>
      <c r="H56" s="111">
        <f>IF(RES_hhdet_tes!H56=0,"",RES_hhdet_tes!H56/RES_hhdet_fec!H56)</f>
        <v>0.66999951566656657</v>
      </c>
      <c r="I56" s="111">
        <f>IF(RES_hhdet_tes!I56=0,"",RES_hhdet_tes!I56/RES_hhdet_fec!I56)</f>
        <v>0.67271441199575144</v>
      </c>
      <c r="J56" s="111">
        <f>IF(RES_hhdet_tes!J56=0,"",RES_hhdet_tes!J56/RES_hhdet_fec!J56)</f>
        <v>0.67467684896415725</v>
      </c>
      <c r="K56" s="111">
        <f>IF(RES_hhdet_tes!K56=0,"",RES_hhdet_tes!K56/RES_hhdet_fec!K56)</f>
        <v>0.67606058826849147</v>
      </c>
      <c r="L56" s="111">
        <f>IF(RES_hhdet_tes!L56=0,"",RES_hhdet_tes!L56/RES_hhdet_fec!L56)</f>
        <v>0.67673317375919306</v>
      </c>
      <c r="M56" s="111">
        <f>IF(RES_hhdet_tes!M56=0,"",RES_hhdet_tes!M56/RES_hhdet_fec!M56)</f>
        <v>0.67698906397512026</v>
      </c>
      <c r="N56" s="111">
        <f>IF(RES_hhdet_tes!N56=0,"",RES_hhdet_tes!N56/RES_hhdet_fec!N56)</f>
        <v>0.67769059922836095</v>
      </c>
      <c r="O56" s="111">
        <f>IF(RES_hhdet_tes!O56=0,"",RES_hhdet_tes!O56/RES_hhdet_fec!O56)</f>
        <v>0.67918057233948526</v>
      </c>
      <c r="P56" s="111">
        <f>IF(RES_hhdet_tes!P56=0,"",RES_hhdet_tes!P56/RES_hhdet_fec!P56)</f>
        <v>0.68006281407998836</v>
      </c>
      <c r="Q56" s="111">
        <f>IF(RES_hhdet_tes!Q56=0,"",RES_hhdet_tes!Q56/RES_hhdet_fec!Q56)</f>
        <v>0.68566003854053215</v>
      </c>
      <c r="R56" s="111">
        <f>IF(RES_hhdet_tes!R56=0,"",RES_hhdet_tes!R56/RES_hhdet_fec!R56)</f>
        <v>0.70595411338181879</v>
      </c>
      <c r="S56" s="111">
        <f>IF(RES_hhdet_tes!S56=0,"",RES_hhdet_tes!S56/RES_hhdet_fec!S56)</f>
        <v>0.73821461873735283</v>
      </c>
      <c r="T56" s="111">
        <f>IF(RES_hhdet_tes!T56=0,"",RES_hhdet_tes!T56/RES_hhdet_fec!T56)</f>
        <v>0.75598603731584579</v>
      </c>
      <c r="U56" s="111">
        <f>IF(RES_hhdet_tes!U56=0,"",RES_hhdet_tes!U56/RES_hhdet_fec!U56)</f>
        <v>0.75923101204908439</v>
      </c>
      <c r="V56" s="111">
        <f>IF(RES_hhdet_tes!V56=0,"",RES_hhdet_tes!V56/RES_hhdet_fec!V56)</f>
        <v>0.76425470647918037</v>
      </c>
      <c r="W56" s="111">
        <f>IF(RES_hhdet_tes!W56=0,"",RES_hhdet_tes!W56/RES_hhdet_fec!W56)</f>
        <v>0.77002735720155313</v>
      </c>
      <c r="X56" s="111">
        <f>IF(RES_hhdet_tes!X56=0,"",RES_hhdet_tes!X56/RES_hhdet_fec!X56)</f>
        <v>0.77830869713572359</v>
      </c>
      <c r="Y56" s="111">
        <f>IF(RES_hhdet_tes!Y56=0,"",RES_hhdet_tes!Y56/RES_hhdet_fec!Y56)</f>
        <v>0.79055671514228876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0.73536657092748803</v>
      </c>
      <c r="C58" s="124">
        <f>IF(RES_hhdet_tes!C58=0,"",RES_hhdet_tes!C58/RES_hhdet_fec!C58)</f>
        <v>0.73800534118262318</v>
      </c>
      <c r="D58" s="124">
        <f>IF(RES_hhdet_tes!D58=0,"",RES_hhdet_tes!D58/RES_hhdet_fec!D58)</f>
        <v>0.74056188432761516</v>
      </c>
      <c r="E58" s="124">
        <f>IF(RES_hhdet_tes!E58=0,"",RES_hhdet_tes!E58/RES_hhdet_fec!E58)</f>
        <v>0.74305101895651338</v>
      </c>
      <c r="F58" s="124">
        <f>IF(RES_hhdet_tes!F58=0,"",RES_hhdet_tes!F58/RES_hhdet_fec!F58)</f>
        <v>0.74547298636253601</v>
      </c>
      <c r="G58" s="124">
        <f>IF(RES_hhdet_tes!G58=0,"",RES_hhdet_tes!G58/RES_hhdet_fec!G58)</f>
        <v>0.74822630438446391</v>
      </c>
      <c r="H58" s="124">
        <f>IF(RES_hhdet_tes!H58=0,"",RES_hhdet_tes!H58/RES_hhdet_fec!H58)</f>
        <v>0.75113600730178176</v>
      </c>
      <c r="I58" s="124">
        <f>IF(RES_hhdet_tes!I58=0,"",RES_hhdet_tes!I58/RES_hhdet_fec!I58)</f>
        <v>0.7530987503212363</v>
      </c>
      <c r="J58" s="124">
        <f>IF(RES_hhdet_tes!J58=0,"",RES_hhdet_tes!J58/RES_hhdet_fec!J58)</f>
        <v>0.7545007022053235</v>
      </c>
      <c r="K58" s="124">
        <f>IF(RES_hhdet_tes!K58=0,"",RES_hhdet_tes!K58/RES_hhdet_fec!K58)</f>
        <v>0.7565119525822005</v>
      </c>
      <c r="L58" s="124">
        <f>IF(RES_hhdet_tes!L58=0,"",RES_hhdet_tes!L58/RES_hhdet_fec!L58)</f>
        <v>0.75796871292653289</v>
      </c>
      <c r="M58" s="124">
        <f>IF(RES_hhdet_tes!M58=0,"",RES_hhdet_tes!M58/RES_hhdet_fec!M58)</f>
        <v>0.7594271386751551</v>
      </c>
      <c r="N58" s="124">
        <f>IF(RES_hhdet_tes!N58=0,"",RES_hhdet_tes!N58/RES_hhdet_fec!N58)</f>
        <v>0.76137650383432409</v>
      </c>
      <c r="O58" s="124">
        <f>IF(RES_hhdet_tes!O58=0,"",RES_hhdet_tes!O58/RES_hhdet_fec!O58)</f>
        <v>0.76397969528567611</v>
      </c>
      <c r="P58" s="124">
        <f>IF(RES_hhdet_tes!P58=0,"",RES_hhdet_tes!P58/RES_hhdet_fec!P58)</f>
        <v>0.7675202110438416</v>
      </c>
      <c r="Q58" s="124">
        <f>IF(RES_hhdet_tes!Q58=0,"",RES_hhdet_tes!Q58/RES_hhdet_fec!Q58)</f>
        <v>0.77376327048727511</v>
      </c>
      <c r="R58" s="124">
        <f>IF(RES_hhdet_tes!R58=0,"",RES_hhdet_tes!R58/RES_hhdet_fec!R58)</f>
        <v>0.78124836801457065</v>
      </c>
      <c r="S58" s="124">
        <f>IF(RES_hhdet_tes!S58=0,"",RES_hhdet_tes!S58/RES_hhdet_fec!S58)</f>
        <v>0.79178173861367485</v>
      </c>
      <c r="T58" s="124">
        <f>IF(RES_hhdet_tes!T58=0,"",RES_hhdet_tes!T58/RES_hhdet_fec!T58)</f>
        <v>0.80210926234924895</v>
      </c>
      <c r="U58" s="124">
        <f>IF(RES_hhdet_tes!U58=0,"",RES_hhdet_tes!U58/RES_hhdet_fec!U58)</f>
        <v>0.81364153206939738</v>
      </c>
      <c r="V58" s="124">
        <f>IF(RES_hhdet_tes!V58=0,"",RES_hhdet_tes!V58/RES_hhdet_fec!V58)</f>
        <v>0.82566581152443419</v>
      </c>
      <c r="W58" s="124">
        <f>IF(RES_hhdet_tes!W58=0,"",RES_hhdet_tes!W58/RES_hhdet_fec!W58)</f>
        <v>0.83812334053909832</v>
      </c>
      <c r="X58" s="124">
        <f>IF(RES_hhdet_tes!X58=0,"",RES_hhdet_tes!X58/RES_hhdet_fec!X58)</f>
        <v>0.8499998594916186</v>
      </c>
      <c r="Y58" s="124">
        <f>IF(RES_hhdet_tes!Y58=0,"",RES_hhdet_tes!Y58/RES_hhdet_fec!Y58)</f>
        <v>0.86408751947303319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0.57993469817406718</v>
      </c>
      <c r="C59" s="111">
        <f>IF(RES_hhdet_tes!C59=0,"",RES_hhdet_tes!C59/RES_hhdet_fec!C59)</f>
        <v>0.58114891037898253</v>
      </c>
      <c r="D59" s="111">
        <f>IF(RES_hhdet_tes!D59=0,"",RES_hhdet_tes!D59/RES_hhdet_fec!D59)</f>
        <v>0.5823643022806414</v>
      </c>
      <c r="E59" s="111">
        <f>IF(RES_hhdet_tes!E59=0,"",RES_hhdet_tes!E59/RES_hhdet_fec!E59)</f>
        <v>0.5835905620597851</v>
      </c>
      <c r="F59" s="111">
        <f>IF(RES_hhdet_tes!F59=0,"",RES_hhdet_tes!F59/RES_hhdet_fec!F59)</f>
        <v>0.58478813101075156</v>
      </c>
      <c r="G59" s="111">
        <f>IF(RES_hhdet_tes!G59=0,"",RES_hhdet_tes!G59/RES_hhdet_fec!G59)</f>
        <v>0.58614286908301394</v>
      </c>
      <c r="H59" s="111">
        <f>IF(RES_hhdet_tes!H59=0,"",RES_hhdet_tes!H59/RES_hhdet_fec!H59)</f>
        <v>0.58750783188103173</v>
      </c>
      <c r="I59" s="111">
        <f>IF(RES_hhdet_tes!I59=0,"",RES_hhdet_tes!I59/RES_hhdet_fec!I59)</f>
        <v>0.58827359907990184</v>
      </c>
      <c r="J59" s="111">
        <f>IF(RES_hhdet_tes!J59=0,"",RES_hhdet_tes!J59/RES_hhdet_fec!J59)</f>
        <v>0.58871824475711398</v>
      </c>
      <c r="K59" s="111">
        <f>IF(RES_hhdet_tes!K59=0,"",RES_hhdet_tes!K59/RES_hhdet_fec!K59)</f>
        <v>0.58931084158292957</v>
      </c>
      <c r="L59" s="111">
        <f>IF(RES_hhdet_tes!L59=0,"",RES_hhdet_tes!L59/RES_hhdet_fec!L59)</f>
        <v>0.58990395301179022</v>
      </c>
      <c r="M59" s="111">
        <f>IF(RES_hhdet_tes!M59=0,"",RES_hhdet_tes!M59/RES_hhdet_fec!M59)</f>
        <v>0.59040641433278096</v>
      </c>
      <c r="N59" s="111">
        <f>IF(RES_hhdet_tes!N59=0,"",RES_hhdet_tes!N59/RES_hhdet_fec!N59)</f>
        <v>0.59089194240977749</v>
      </c>
      <c r="O59" s="111">
        <f>IF(RES_hhdet_tes!O59=0,"",RES_hhdet_tes!O59/RES_hhdet_fec!O59)</f>
        <v>0.59135356570264042</v>
      </c>
      <c r="P59" s="111">
        <f>IF(RES_hhdet_tes!P59=0,"",RES_hhdet_tes!P59/RES_hhdet_fec!P59)</f>
        <v>0.59170205661551634</v>
      </c>
      <c r="Q59" s="111">
        <f>IF(RES_hhdet_tes!Q59=0,"",RES_hhdet_tes!Q59/RES_hhdet_fec!Q59)</f>
        <v>0.59243962461388022</v>
      </c>
      <c r="R59" s="111">
        <f>IF(RES_hhdet_tes!R59=0,"",RES_hhdet_tes!R59/RES_hhdet_fec!R59)</f>
        <v>0.59437385359337669</v>
      </c>
      <c r="S59" s="111">
        <f>IF(RES_hhdet_tes!S59=0,"",RES_hhdet_tes!S59/RES_hhdet_fec!S59)</f>
        <v>0.59710821397025859</v>
      </c>
      <c r="T59" s="111">
        <f>IF(RES_hhdet_tes!T59=0,"",RES_hhdet_tes!T59/RES_hhdet_fec!T59)</f>
        <v>0.59975992507080722</v>
      </c>
      <c r="U59" s="111">
        <f>IF(RES_hhdet_tes!U59=0,"",RES_hhdet_tes!U59/RES_hhdet_fec!U59)</f>
        <v>0.60267353031711235</v>
      </c>
      <c r="V59" s="111">
        <f>IF(RES_hhdet_tes!V59=0,"",RES_hhdet_tes!V59/RES_hhdet_fec!V59)</f>
        <v>0.60599328556304854</v>
      </c>
      <c r="W59" s="111">
        <f>IF(RES_hhdet_tes!W59=0,"",RES_hhdet_tes!W59/RES_hhdet_fec!W59)</f>
        <v>0.60970128295797987</v>
      </c>
      <c r="X59" s="111">
        <f>IF(RES_hhdet_tes!X59=0,"",RES_hhdet_tes!X59/RES_hhdet_fec!X59)</f>
        <v>0.61349805672659041</v>
      </c>
      <c r="Y59" s="111">
        <f>IF(RES_hhdet_tes!Y59=0,"",RES_hhdet_tes!Y59/RES_hhdet_fec!Y59)</f>
        <v>0.61819718386332934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0.73829177341775953</v>
      </c>
      <c r="C60" s="45">
        <f>IF(RES_hhdet_tes!C60=0,"",RES_hhdet_tes!C60/RES_hhdet_fec!C60)</f>
        <v>0.74091130402975269</v>
      </c>
      <c r="D60" s="45">
        <f>IF(RES_hhdet_tes!D60=0,"",RES_hhdet_tes!D60/RES_hhdet_fec!D60)</f>
        <v>0.74345195566530176</v>
      </c>
      <c r="E60" s="45">
        <f>IF(RES_hhdet_tes!E60=0,"",RES_hhdet_tes!E60/RES_hhdet_fec!E60)</f>
        <v>0.74595801577120935</v>
      </c>
      <c r="F60" s="45">
        <f>IF(RES_hhdet_tes!F60=0,"",RES_hhdet_tes!F60/RES_hhdet_fec!F60)</f>
        <v>0.74835981091866011</v>
      </c>
      <c r="G60" s="45">
        <f>IF(RES_hhdet_tes!G60=0,"",RES_hhdet_tes!G60/RES_hhdet_fec!G60)</f>
        <v>0.75123911502382845</v>
      </c>
      <c r="H60" s="45">
        <f>IF(RES_hhdet_tes!H60=0,"",RES_hhdet_tes!H60/RES_hhdet_fec!H60)</f>
        <v>0.75418325854597679</v>
      </c>
      <c r="I60" s="45">
        <f>IF(RES_hhdet_tes!I60=0,"",RES_hhdet_tes!I60/RES_hhdet_fec!I60)</f>
        <v>0.75609923180952998</v>
      </c>
      <c r="J60" s="45">
        <f>IF(RES_hhdet_tes!J60=0,"",RES_hhdet_tes!J60/RES_hhdet_fec!J60)</f>
        <v>0.75748587797893796</v>
      </c>
      <c r="K60" s="45">
        <f>IF(RES_hhdet_tes!K60=0,"",RES_hhdet_tes!K60/RES_hhdet_fec!K60)</f>
        <v>0.75934386779252205</v>
      </c>
      <c r="L60" s="45">
        <f>IF(RES_hhdet_tes!L60=0,"",RES_hhdet_tes!L60/RES_hhdet_fec!L60)</f>
        <v>0.76097639481433765</v>
      </c>
      <c r="M60" s="45">
        <f>IF(RES_hhdet_tes!M60=0,"",RES_hhdet_tes!M60/RES_hhdet_fec!M60)</f>
        <v>0.76249999266831125</v>
      </c>
      <c r="N60" s="45">
        <f>IF(RES_hhdet_tes!N60=0,"",RES_hhdet_tes!N60/RES_hhdet_fec!N60)</f>
        <v>0.76451492761003503</v>
      </c>
      <c r="O60" s="45">
        <f>IF(RES_hhdet_tes!O60=0,"",RES_hhdet_tes!O60/RES_hhdet_fec!O60)</f>
        <v>0.76741982479248327</v>
      </c>
      <c r="P60" s="45">
        <f>IF(RES_hhdet_tes!P60=0,"",RES_hhdet_tes!P60/RES_hhdet_fec!P60)</f>
        <v>0.77085877565229699</v>
      </c>
      <c r="Q60" s="45">
        <f>IF(RES_hhdet_tes!Q60=0,"",RES_hhdet_tes!Q60/RES_hhdet_fec!Q60)</f>
        <v>0.7771557774058967</v>
      </c>
      <c r="R60" s="45">
        <f>IF(RES_hhdet_tes!R60=0,"",RES_hhdet_tes!R60/RES_hhdet_fec!R60)</f>
        <v>0.78595605911840249</v>
      </c>
      <c r="S60" s="45">
        <f>IF(RES_hhdet_tes!S60=0,"",RES_hhdet_tes!S60/RES_hhdet_fec!S60)</f>
        <v>0.79699745902323238</v>
      </c>
      <c r="T60" s="45">
        <f>IF(RES_hhdet_tes!T60=0,"",RES_hhdet_tes!T60/RES_hhdet_fec!T60)</f>
        <v>0.80777434691348171</v>
      </c>
      <c r="U60" s="45">
        <f>IF(RES_hhdet_tes!U60=0,"",RES_hhdet_tes!U60/RES_hhdet_fec!U60)</f>
        <v>0.81929406814010164</v>
      </c>
      <c r="V60" s="45">
        <f>IF(RES_hhdet_tes!V60=0,"",RES_hhdet_tes!V60/RES_hhdet_fec!V60)</f>
        <v>0.83173866265828611</v>
      </c>
      <c r="W60" s="45">
        <f>IF(RES_hhdet_tes!W60=0,"",RES_hhdet_tes!W60/RES_hhdet_fec!W60)</f>
        <v>0.84356890127016837</v>
      </c>
      <c r="X60" s="45">
        <f>IF(RES_hhdet_tes!X60=0,"",RES_hhdet_tes!X60/RES_hhdet_fec!X60)</f>
        <v>0.85606433629761491</v>
      </c>
      <c r="Y60" s="45">
        <f>IF(RES_hhdet_tes!Y60=0,"",RES_hhdet_tes!Y60/RES_hhdet_fec!Y60)</f>
        <v>0.87140734872947156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0.50790264356302406</v>
      </c>
      <c r="C62" s="119">
        <f>IF(RES_hhdet_tes!C62=0,"",RES_hhdet_tes!C62/RES_hhdet_fec!C62)</f>
        <v>0.51206519476224677</v>
      </c>
      <c r="D62" s="119">
        <f>IF(RES_hhdet_tes!D62=0,"",RES_hhdet_tes!D62/RES_hhdet_fec!D62)</f>
        <v>0.51881631354648539</v>
      </c>
      <c r="E62" s="119">
        <f>IF(RES_hhdet_tes!E62=0,"",RES_hhdet_tes!E62/RES_hhdet_fec!E62)</f>
        <v>0.52504459833272232</v>
      </c>
      <c r="F62" s="119">
        <f>IF(RES_hhdet_tes!F62=0,"",RES_hhdet_tes!F62/RES_hhdet_fec!F62)</f>
        <v>0.53153004475791632</v>
      </c>
      <c r="G62" s="119">
        <f>IF(RES_hhdet_tes!G62=0,"",RES_hhdet_tes!G62/RES_hhdet_fec!G62)</f>
        <v>0.53676687464512773</v>
      </c>
      <c r="H62" s="119">
        <f>IF(RES_hhdet_tes!H62=0,"",RES_hhdet_tes!H62/RES_hhdet_fec!H62)</f>
        <v>0.54266606801254125</v>
      </c>
      <c r="I62" s="119">
        <f>IF(RES_hhdet_tes!I62=0,"",RES_hhdet_tes!I62/RES_hhdet_fec!I62)</f>
        <v>0.54898462569333295</v>
      </c>
      <c r="J62" s="119">
        <f>IF(RES_hhdet_tes!J62=0,"",RES_hhdet_tes!J62/RES_hhdet_fec!J62)</f>
        <v>0.55570895882567861</v>
      </c>
      <c r="K62" s="119">
        <f>IF(RES_hhdet_tes!K62=0,"",RES_hhdet_tes!K62/RES_hhdet_fec!K62)</f>
        <v>0.56248757681978234</v>
      </c>
      <c r="L62" s="119">
        <f>IF(RES_hhdet_tes!L62=0,"",RES_hhdet_tes!L62/RES_hhdet_fec!L62)</f>
        <v>0.57162511238051705</v>
      </c>
      <c r="M62" s="119">
        <f>IF(RES_hhdet_tes!M62=0,"",RES_hhdet_tes!M62/RES_hhdet_fec!M62)</f>
        <v>0.58185254797197272</v>
      </c>
      <c r="N62" s="119">
        <f>IF(RES_hhdet_tes!N62=0,"",RES_hhdet_tes!N62/RES_hhdet_fec!N62)</f>
        <v>0.59559749728058009</v>
      </c>
      <c r="O62" s="119">
        <f>IF(RES_hhdet_tes!O62=0,"",RES_hhdet_tes!O62/RES_hhdet_fec!O62)</f>
        <v>0.60875067232992286</v>
      </c>
      <c r="P62" s="119">
        <f>IF(RES_hhdet_tes!P62=0,"",RES_hhdet_tes!P62/RES_hhdet_fec!P62)</f>
        <v>0.61673502403976022</v>
      </c>
      <c r="Q62" s="119">
        <f>IF(RES_hhdet_tes!Q62=0,"",RES_hhdet_tes!Q62/RES_hhdet_fec!Q62)</f>
        <v>0.6244479012178431</v>
      </c>
      <c r="R62" s="119">
        <f>IF(RES_hhdet_tes!R62=0,"",RES_hhdet_tes!R62/RES_hhdet_fec!R62)</f>
        <v>0.63616609132840662</v>
      </c>
      <c r="S62" s="119">
        <f>IF(RES_hhdet_tes!S62=0,"",RES_hhdet_tes!S62/RES_hhdet_fec!S62)</f>
        <v>0.65426331542444083</v>
      </c>
      <c r="T62" s="119">
        <f>IF(RES_hhdet_tes!T62=0,"",RES_hhdet_tes!T62/RES_hhdet_fec!T62)</f>
        <v>0.67248067004771694</v>
      </c>
      <c r="U62" s="119">
        <f>IF(RES_hhdet_tes!U62=0,"",RES_hhdet_tes!U62/RES_hhdet_fec!U62)</f>
        <v>0.69092710485010234</v>
      </c>
      <c r="V62" s="119">
        <f>IF(RES_hhdet_tes!V62=0,"",RES_hhdet_tes!V62/RES_hhdet_fec!V62)</f>
        <v>0.70750961350140762</v>
      </c>
      <c r="W62" s="119">
        <f>IF(RES_hhdet_tes!W62=0,"",RES_hhdet_tes!W62/RES_hhdet_fec!W62)</f>
        <v>0.72604918573542854</v>
      </c>
      <c r="X62" s="119">
        <f>IF(RES_hhdet_tes!X62=0,"",RES_hhdet_tes!X62/RES_hhdet_fec!X62)</f>
        <v>0.74313756434988198</v>
      </c>
      <c r="Y62" s="119">
        <f>IF(RES_hhdet_tes!Y62=0,"",RES_hhdet_tes!Y62/RES_hhdet_fec!Y62)</f>
        <v>0.7598566988908656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0.4987460280198619</v>
      </c>
      <c r="C63" s="124">
        <f>IF(RES_hhdet_tes!C63=0,"",RES_hhdet_tes!C63/RES_hhdet_fec!C63)</f>
        <v>0.50357248411679689</v>
      </c>
      <c r="D63" s="124">
        <f>IF(RES_hhdet_tes!D63=0,"",RES_hhdet_tes!D63/RES_hhdet_fec!D63)</f>
        <v>0.51014057835463833</v>
      </c>
      <c r="E63" s="124">
        <f>IF(RES_hhdet_tes!E63=0,"",RES_hhdet_tes!E63/RES_hhdet_fec!E63)</f>
        <v>0.5170300969736481</v>
      </c>
      <c r="F63" s="124">
        <f>IF(RES_hhdet_tes!F63=0,"",RES_hhdet_tes!F63/RES_hhdet_fec!F63)</f>
        <v>0.52372263324605295</v>
      </c>
      <c r="G63" s="124">
        <f>IF(RES_hhdet_tes!G63=0,"",RES_hhdet_tes!G63/RES_hhdet_fec!G63)</f>
        <v>0.52943175497986217</v>
      </c>
      <c r="H63" s="124">
        <f>IF(RES_hhdet_tes!H63=0,"",RES_hhdet_tes!H63/RES_hhdet_fec!H63)</f>
        <v>0.53546551193783687</v>
      </c>
      <c r="I63" s="124">
        <f>IF(RES_hhdet_tes!I63=0,"",RES_hhdet_tes!I63/RES_hhdet_fec!I63)</f>
        <v>0.54133606080119645</v>
      </c>
      <c r="J63" s="124">
        <f>IF(RES_hhdet_tes!J63=0,"",RES_hhdet_tes!J63/RES_hhdet_fec!J63)</f>
        <v>0.54844787817857787</v>
      </c>
      <c r="K63" s="124">
        <f>IF(RES_hhdet_tes!K63=0,"",RES_hhdet_tes!K63/RES_hhdet_fec!K63)</f>
        <v>0.55481557337410758</v>
      </c>
      <c r="L63" s="124">
        <f>IF(RES_hhdet_tes!L63=0,"",RES_hhdet_tes!L63/RES_hhdet_fec!L63)</f>
        <v>0.56413586547029992</v>
      </c>
      <c r="M63" s="124">
        <f>IF(RES_hhdet_tes!M63=0,"",RES_hhdet_tes!M63/RES_hhdet_fec!M63)</f>
        <v>0.57305412261110378</v>
      </c>
      <c r="N63" s="124">
        <f>IF(RES_hhdet_tes!N63=0,"",RES_hhdet_tes!N63/RES_hhdet_fec!N63)</f>
        <v>0.58636273507643022</v>
      </c>
      <c r="O63" s="124">
        <f>IF(RES_hhdet_tes!O63=0,"",RES_hhdet_tes!O63/RES_hhdet_fec!O63)</f>
        <v>0.60001438098589366</v>
      </c>
      <c r="P63" s="124">
        <f>IF(RES_hhdet_tes!P63=0,"",RES_hhdet_tes!P63/RES_hhdet_fec!P63)</f>
        <v>0.6072962485723763</v>
      </c>
      <c r="Q63" s="124">
        <f>IF(RES_hhdet_tes!Q63=0,"",RES_hhdet_tes!Q63/RES_hhdet_fec!Q63)</f>
        <v>0.61577601827423256</v>
      </c>
      <c r="R63" s="124">
        <f>IF(RES_hhdet_tes!R63=0,"",RES_hhdet_tes!R63/RES_hhdet_fec!R63)</f>
        <v>0.62797822176890572</v>
      </c>
      <c r="S63" s="124">
        <f>IF(RES_hhdet_tes!S63=0,"",RES_hhdet_tes!S63/RES_hhdet_fec!S63)</f>
        <v>0.64648139908708802</v>
      </c>
      <c r="T63" s="124">
        <f>IF(RES_hhdet_tes!T63=0,"",RES_hhdet_tes!T63/RES_hhdet_fec!T63)</f>
        <v>0.66577772895225817</v>
      </c>
      <c r="U63" s="124">
        <f>IF(RES_hhdet_tes!U63=0,"",RES_hhdet_tes!U63/RES_hhdet_fec!U63)</f>
        <v>0.68481748130306175</v>
      </c>
      <c r="V63" s="124">
        <f>IF(RES_hhdet_tes!V63=0,"",RES_hhdet_tes!V63/RES_hhdet_fec!V63)</f>
        <v>0.70208149307946421</v>
      </c>
      <c r="W63" s="124">
        <f>IF(RES_hhdet_tes!W63=0,"",RES_hhdet_tes!W63/RES_hhdet_fec!W63)</f>
        <v>0.72154742833115637</v>
      </c>
      <c r="X63" s="124">
        <f>IF(RES_hhdet_tes!X63=0,"",RES_hhdet_tes!X63/RES_hhdet_fec!X63)</f>
        <v>0.73943000791842883</v>
      </c>
      <c r="Y63" s="124">
        <f>IF(RES_hhdet_tes!Y63=0,"",RES_hhdet_tes!Y63/RES_hhdet_fec!Y63)</f>
        <v>0.75667704947974224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0.49271809099764474</v>
      </c>
      <c r="C64" s="111">
        <f>IF(RES_hhdet_tes!C64=0,"",RES_hhdet_tes!C64/RES_hhdet_fec!C64)</f>
        <v>0.49775553265309797</v>
      </c>
      <c r="D64" s="111">
        <f>IF(RES_hhdet_tes!D64=0,"",RES_hhdet_tes!D64/RES_hhdet_fec!D64)</f>
        <v>0.504446450331128</v>
      </c>
      <c r="E64" s="111">
        <f>IF(RES_hhdet_tes!E64=0,"",RES_hhdet_tes!E64/RES_hhdet_fec!E64)</f>
        <v>0.51149007873739016</v>
      </c>
      <c r="F64" s="111">
        <f>IF(RES_hhdet_tes!F64=0,"",RES_hhdet_tes!F64/RES_hhdet_fec!F64)</f>
        <v>0.51828933200134908</v>
      </c>
      <c r="G64" s="111">
        <f>IF(RES_hhdet_tes!G64=0,"",RES_hhdet_tes!G64/RES_hhdet_fec!G64)</f>
        <v>0.52410073753930164</v>
      </c>
      <c r="H64" s="111">
        <f>IF(RES_hhdet_tes!H64=0,"",RES_hhdet_tes!H64/RES_hhdet_fec!H64)</f>
        <v>0.53023614787940032</v>
      </c>
      <c r="I64" s="111">
        <f>IF(RES_hhdet_tes!I64=0,"",RES_hhdet_tes!I64/RES_hhdet_fec!I64)</f>
        <v>0.53617657252512607</v>
      </c>
      <c r="J64" s="111">
        <f>IF(RES_hhdet_tes!J64=0,"",RES_hhdet_tes!J64/RES_hhdet_fec!J64)</f>
        <v>0.54330160348861389</v>
      </c>
      <c r="K64" s="111">
        <f>IF(RES_hhdet_tes!K64=0,"",RES_hhdet_tes!K64/RES_hhdet_fec!K64)</f>
        <v>0.5497103006777021</v>
      </c>
      <c r="L64" s="111">
        <f>IF(RES_hhdet_tes!L64=0,"",RES_hhdet_tes!L64/RES_hhdet_fec!L64)</f>
        <v>0.5591066157961706</v>
      </c>
      <c r="M64" s="111">
        <f>IF(RES_hhdet_tes!M64=0,"",RES_hhdet_tes!M64/RES_hhdet_fec!M64)</f>
        <v>0.56816193037697971</v>
      </c>
      <c r="N64" s="111">
        <f>IF(RES_hhdet_tes!N64=0,"",RES_hhdet_tes!N64/RES_hhdet_fec!N64)</f>
        <v>0.58154471252902007</v>
      </c>
      <c r="O64" s="111">
        <f>IF(RES_hhdet_tes!O64=0,"",RES_hhdet_tes!O64/RES_hhdet_fec!O64)</f>
        <v>0.5953431987608192</v>
      </c>
      <c r="P64" s="111">
        <f>IF(RES_hhdet_tes!P64=0,"",RES_hhdet_tes!P64/RES_hhdet_fec!P64)</f>
        <v>0.60274478219727501</v>
      </c>
      <c r="Q64" s="111">
        <f>IF(RES_hhdet_tes!Q64=0,"",RES_hhdet_tes!Q64/RES_hhdet_fec!Q64)</f>
        <v>0.61124145039681832</v>
      </c>
      <c r="R64" s="111">
        <f>IF(RES_hhdet_tes!R64=0,"",RES_hhdet_tes!R64/RES_hhdet_fec!R64)</f>
        <v>0.62352378525666363</v>
      </c>
      <c r="S64" s="111">
        <f>IF(RES_hhdet_tes!S64=0,"",RES_hhdet_tes!S64/RES_hhdet_fec!S64)</f>
        <v>0.64214901134360214</v>
      </c>
      <c r="T64" s="111">
        <f>IF(RES_hhdet_tes!T64=0,"",RES_hhdet_tes!T64/RES_hhdet_fec!T64)</f>
        <v>0.66155335670986559</v>
      </c>
      <c r="U64" s="111">
        <f>IF(RES_hhdet_tes!U64=0,"",RES_hhdet_tes!U64/RES_hhdet_fec!U64)</f>
        <v>0.68074159915358279</v>
      </c>
      <c r="V64" s="111">
        <f>IF(RES_hhdet_tes!V64=0,"",RES_hhdet_tes!V64/RES_hhdet_fec!V64)</f>
        <v>0.69814507969529971</v>
      </c>
      <c r="W64" s="111">
        <f>IF(RES_hhdet_tes!W64=0,"",RES_hhdet_tes!W64/RES_hhdet_fec!W64)</f>
        <v>0.71776128201639611</v>
      </c>
      <c r="X64" s="111">
        <f>IF(RES_hhdet_tes!X64=0,"",RES_hhdet_tes!X64/RES_hhdet_fec!X64)</f>
        <v>0.73580477890231866</v>
      </c>
      <c r="Y64" s="111">
        <f>IF(RES_hhdet_tes!Y64=0,"",RES_hhdet_tes!Y64/RES_hhdet_fec!Y64)</f>
        <v>0.7532241110204958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2.2278166750182709</v>
      </c>
      <c r="C66" s="124">
        <f>IF(RES_hhdet_tes!C66=0,"",RES_hhdet_tes!C66/RES_hhdet_fec!C66)</f>
        <v>2.3023758441296818</v>
      </c>
      <c r="D66" s="124">
        <f>IF(RES_hhdet_tes!D66=0,"",RES_hhdet_tes!D66/RES_hhdet_fec!D66)</f>
        <v>2.4988236656975054</v>
      </c>
      <c r="E66" s="124">
        <f>IF(RES_hhdet_tes!E66=0,"",RES_hhdet_tes!E66/RES_hhdet_fec!E66)</f>
        <v>2.7058962207825306</v>
      </c>
      <c r="F66" s="124">
        <f>IF(RES_hhdet_tes!F66=0,"",RES_hhdet_tes!F66/RES_hhdet_fec!F66)</f>
        <v>2.9588516577210835</v>
      </c>
      <c r="G66" s="124">
        <f>IF(RES_hhdet_tes!G66=0,"",RES_hhdet_tes!G66/RES_hhdet_fec!G66)</f>
        <v>3.2214723348543912</v>
      </c>
      <c r="H66" s="124">
        <f>IF(RES_hhdet_tes!H66=0,"",RES_hhdet_tes!H66/RES_hhdet_fec!H66)</f>
        <v>3.4505283707493319</v>
      </c>
      <c r="I66" s="124">
        <f>IF(RES_hhdet_tes!I66=0,"",RES_hhdet_tes!I66/RES_hhdet_fec!I66)</f>
        <v>3.5925900317011141</v>
      </c>
      <c r="J66" s="124">
        <f>IF(RES_hhdet_tes!J66=0,"",RES_hhdet_tes!J66/RES_hhdet_fec!J66)</f>
        <v>3.6853553623060993</v>
      </c>
      <c r="K66" s="124">
        <f>IF(RES_hhdet_tes!K66=0,"",RES_hhdet_tes!K66/RES_hhdet_fec!K66)</f>
        <v>3.7959298491402986</v>
      </c>
      <c r="L66" s="124">
        <f>IF(RES_hhdet_tes!L66=0,"",RES_hhdet_tes!L66/RES_hhdet_fec!L66)</f>
        <v>3.9412309084374493</v>
      </c>
      <c r="M66" s="124">
        <f>IF(RES_hhdet_tes!M66=0,"",RES_hhdet_tes!M66/RES_hhdet_fec!M66)</f>
        <v>4.0886238442339096</v>
      </c>
      <c r="N66" s="124">
        <f>IF(RES_hhdet_tes!N66=0,"",RES_hhdet_tes!N66/RES_hhdet_fec!N66)</f>
        <v>4.3064035230954554</v>
      </c>
      <c r="O66" s="124">
        <f>IF(RES_hhdet_tes!O66=0,"",RES_hhdet_tes!O66/RES_hhdet_fec!O66)</f>
        <v>4.5389074632889876</v>
      </c>
      <c r="P66" s="124">
        <f>IF(RES_hhdet_tes!P66=0,"",RES_hhdet_tes!P66/RES_hhdet_fec!P66)</f>
        <v>4.7722661647050906</v>
      </c>
      <c r="Q66" s="124">
        <f>IF(RES_hhdet_tes!Q66=0,"",RES_hhdet_tes!Q66/RES_hhdet_fec!Q66)</f>
        <v>4.9651516811826886</v>
      </c>
      <c r="R66" s="124">
        <f>IF(RES_hhdet_tes!R66=0,"",RES_hhdet_tes!R66/RES_hhdet_fec!R66)</f>
        <v>5.1187128845758494</v>
      </c>
      <c r="S66" s="124">
        <f>IF(RES_hhdet_tes!S66=0,"",RES_hhdet_tes!S66/RES_hhdet_fec!S66)</f>
        <v>5.251888024118462</v>
      </c>
      <c r="T66" s="124">
        <f>IF(RES_hhdet_tes!T66=0,"",RES_hhdet_tes!T66/RES_hhdet_fec!T66)</f>
        <v>5.3741511886509556</v>
      </c>
      <c r="U66" s="124">
        <f>IF(RES_hhdet_tes!U66=0,"",RES_hhdet_tes!U66/RES_hhdet_fec!U66)</f>
        <v>5.4725161772220918</v>
      </c>
      <c r="V66" s="124">
        <f>IF(RES_hhdet_tes!V66=0,"",RES_hhdet_tes!V66/RES_hhdet_fec!V66)</f>
        <v>5.5639660517359477</v>
      </c>
      <c r="W66" s="124">
        <f>IF(RES_hhdet_tes!W66=0,"",RES_hhdet_tes!W66/RES_hhdet_fec!W66)</f>
        <v>5.6229489830277819</v>
      </c>
      <c r="X66" s="124">
        <f>IF(RES_hhdet_tes!X66=0,"",RES_hhdet_tes!X66/RES_hhdet_fec!X66)</f>
        <v>5.6760321509853888</v>
      </c>
      <c r="Y66" s="124">
        <f>IF(RES_hhdet_tes!Y66=0,"",RES_hhdet_tes!Y66/RES_hhdet_fec!Y66)</f>
        <v>5.7209980389460844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2.2278166750182709</v>
      </c>
      <c r="C67" s="111">
        <f>IF(RES_hhdet_tes!C67=0,"",RES_hhdet_tes!C67/RES_hhdet_fec!C67)</f>
        <v>2.3023758441296818</v>
      </c>
      <c r="D67" s="111">
        <f>IF(RES_hhdet_tes!D67=0,"",RES_hhdet_tes!D67/RES_hhdet_fec!D67)</f>
        <v>2.4988236656975054</v>
      </c>
      <c r="E67" s="111">
        <f>IF(RES_hhdet_tes!E67=0,"",RES_hhdet_tes!E67/RES_hhdet_fec!E67)</f>
        <v>2.7058962207825306</v>
      </c>
      <c r="F67" s="111">
        <f>IF(RES_hhdet_tes!F67=0,"",RES_hhdet_tes!F67/RES_hhdet_fec!F67)</f>
        <v>2.9588516577210835</v>
      </c>
      <c r="G67" s="111">
        <f>IF(RES_hhdet_tes!G67=0,"",RES_hhdet_tes!G67/RES_hhdet_fec!G67)</f>
        <v>3.2214723348543912</v>
      </c>
      <c r="H67" s="111">
        <f>IF(RES_hhdet_tes!H67=0,"",RES_hhdet_tes!H67/RES_hhdet_fec!H67)</f>
        <v>3.4505283707493319</v>
      </c>
      <c r="I67" s="111">
        <f>IF(RES_hhdet_tes!I67=0,"",RES_hhdet_tes!I67/RES_hhdet_fec!I67)</f>
        <v>3.5925900317011141</v>
      </c>
      <c r="J67" s="111">
        <f>IF(RES_hhdet_tes!J67=0,"",RES_hhdet_tes!J67/RES_hhdet_fec!J67)</f>
        <v>3.6853553623060993</v>
      </c>
      <c r="K67" s="111">
        <f>IF(RES_hhdet_tes!K67=0,"",RES_hhdet_tes!K67/RES_hhdet_fec!K67)</f>
        <v>3.7959298491402986</v>
      </c>
      <c r="L67" s="111">
        <f>IF(RES_hhdet_tes!L67=0,"",RES_hhdet_tes!L67/RES_hhdet_fec!L67)</f>
        <v>3.9412309084374493</v>
      </c>
      <c r="M67" s="111">
        <f>IF(RES_hhdet_tes!M67=0,"",RES_hhdet_tes!M67/RES_hhdet_fec!M67)</f>
        <v>4.0886238442339096</v>
      </c>
      <c r="N67" s="111">
        <f>IF(RES_hhdet_tes!N67=0,"",RES_hhdet_tes!N67/RES_hhdet_fec!N67)</f>
        <v>4.3064035230954554</v>
      </c>
      <c r="O67" s="111">
        <f>IF(RES_hhdet_tes!O67=0,"",RES_hhdet_tes!O67/RES_hhdet_fec!O67)</f>
        <v>4.5389074632889876</v>
      </c>
      <c r="P67" s="111">
        <f>IF(RES_hhdet_tes!P67=0,"",RES_hhdet_tes!P67/RES_hhdet_fec!P67)</f>
        <v>4.7722661647050906</v>
      </c>
      <c r="Q67" s="111">
        <f>IF(RES_hhdet_tes!Q67=0,"",RES_hhdet_tes!Q67/RES_hhdet_fec!Q67)</f>
        <v>4.9651516811826886</v>
      </c>
      <c r="R67" s="111">
        <f>IF(RES_hhdet_tes!R67=0,"",RES_hhdet_tes!R67/RES_hhdet_fec!R67)</f>
        <v>5.1187128845758494</v>
      </c>
      <c r="S67" s="111">
        <f>IF(RES_hhdet_tes!S67=0,"",RES_hhdet_tes!S67/RES_hhdet_fec!S67)</f>
        <v>5.251888024118462</v>
      </c>
      <c r="T67" s="111">
        <f>IF(RES_hhdet_tes!T67=0,"",RES_hhdet_tes!T67/RES_hhdet_fec!T67)</f>
        <v>5.3741511886509556</v>
      </c>
      <c r="U67" s="111">
        <f>IF(RES_hhdet_tes!U67=0,"",RES_hhdet_tes!U67/RES_hhdet_fec!U67)</f>
        <v>5.4725161772220918</v>
      </c>
      <c r="V67" s="111">
        <f>IF(RES_hhdet_tes!V67=0,"",RES_hhdet_tes!V67/RES_hhdet_fec!V67)</f>
        <v>5.5639660517359477</v>
      </c>
      <c r="W67" s="111">
        <f>IF(RES_hhdet_tes!W67=0,"",RES_hhdet_tes!W67/RES_hhdet_fec!W67)</f>
        <v>5.6229489830277819</v>
      </c>
      <c r="X67" s="111">
        <f>IF(RES_hhdet_tes!X67=0,"",RES_hhdet_tes!X67/RES_hhdet_fec!X67)</f>
        <v>5.6760321509853888</v>
      </c>
      <c r="Y67" s="111">
        <f>IF(RES_hhdet_tes!Y67=0,"",RES_hhdet_tes!Y67/RES_hhdet_fec!Y67)</f>
        <v>5.7209980389460844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0.5363833871540451</v>
      </c>
      <c r="C68" s="124">
        <f>IF(RES_hhdet_tes!C68=0,"",RES_hhdet_tes!C68/RES_hhdet_fec!C68)</f>
        <v>0.54163809851363021</v>
      </c>
      <c r="D68" s="124">
        <f>IF(RES_hhdet_tes!D68=0,"",RES_hhdet_tes!D68/RES_hhdet_fec!D68)</f>
        <v>0.54878742984678119</v>
      </c>
      <c r="E68" s="124">
        <f>IF(RES_hhdet_tes!E68=0,"",RES_hhdet_tes!E68/RES_hhdet_fec!E68)</f>
        <v>0.55628696932885047</v>
      </c>
      <c r="F68" s="124">
        <f>IF(RES_hhdet_tes!F68=0,"",RES_hhdet_tes!F68/RES_hhdet_fec!F68)</f>
        <v>0.56363480971733504</v>
      </c>
      <c r="G68" s="124">
        <f>IF(RES_hhdet_tes!G68=0,"",RES_hhdet_tes!G68/RES_hhdet_fec!G68)</f>
        <v>0.5700743503723612</v>
      </c>
      <c r="H68" s="124">
        <f>IF(RES_hhdet_tes!H68=0,"",RES_hhdet_tes!H68/RES_hhdet_fec!H68)</f>
        <v>0.57685611042734275</v>
      </c>
      <c r="I68" s="124">
        <f>IF(RES_hhdet_tes!I68=0,"",RES_hhdet_tes!I68/RES_hhdet_fec!I68)</f>
        <v>0.58351784540903051</v>
      </c>
      <c r="J68" s="124">
        <f>IF(RES_hhdet_tes!J68=0,"",RES_hhdet_tes!J68/RES_hhdet_fec!J68)</f>
        <v>0.59139972399207186</v>
      </c>
      <c r="K68" s="124">
        <f>IF(RES_hhdet_tes!K68=0,"",RES_hhdet_tes!K68/RES_hhdet_fec!K68)</f>
        <v>0.59820837400278115</v>
      </c>
      <c r="L68" s="124">
        <f>IF(RES_hhdet_tes!L68=0,"",RES_hhdet_tes!L68/RES_hhdet_fec!L68)</f>
        <v>0.60948207096256402</v>
      </c>
      <c r="M68" s="124">
        <f>IF(RES_hhdet_tes!M68=0,"",RES_hhdet_tes!M68/RES_hhdet_fec!M68)</f>
        <v>0.61936669260368993</v>
      </c>
      <c r="N68" s="124">
        <f>IF(RES_hhdet_tes!N68=0,"",RES_hhdet_tes!N68/RES_hhdet_fec!N68)</f>
        <v>0.63253924436724751</v>
      </c>
      <c r="O68" s="124">
        <f>IF(RES_hhdet_tes!O68=0,"",RES_hhdet_tes!O68/RES_hhdet_fec!O68)</f>
        <v>0.64517228752778333</v>
      </c>
      <c r="P68" s="124">
        <f>IF(RES_hhdet_tes!P68=0,"",RES_hhdet_tes!P68/RES_hhdet_fec!P68)</f>
        <v>0.6519133544650999</v>
      </c>
      <c r="Q68" s="124">
        <f>IF(RES_hhdet_tes!Q68=0,"",RES_hhdet_tes!Q68/RES_hhdet_fec!Q68)</f>
        <v>0.65964178062085954</v>
      </c>
      <c r="R68" s="124">
        <f>IF(RES_hhdet_tes!R68=0,"",RES_hhdet_tes!R68/RES_hhdet_fec!R68)</f>
        <v>0.67069572930124999</v>
      </c>
      <c r="S68" s="124">
        <f>IF(RES_hhdet_tes!S68=0,"",RES_hhdet_tes!S68/RES_hhdet_fec!S68)</f>
        <v>0.68714711354919966</v>
      </c>
      <c r="T68" s="124">
        <f>IF(RES_hhdet_tes!T68=0,"",RES_hhdet_tes!T68/RES_hhdet_fec!T68)</f>
        <v>0.70431626262913571</v>
      </c>
      <c r="U68" s="124">
        <f>IF(RES_hhdet_tes!U68=0,"",RES_hhdet_tes!U68/RES_hhdet_fec!U68)</f>
        <v>0.72111788631046225</v>
      </c>
      <c r="V68" s="124">
        <f>IF(RES_hhdet_tes!V68=0,"",RES_hhdet_tes!V68/RES_hhdet_fec!V68)</f>
        <v>0.73630223059110711</v>
      </c>
      <c r="W68" s="124">
        <f>IF(RES_hhdet_tes!W68=0,"",RES_hhdet_tes!W68/RES_hhdet_fec!W68)</f>
        <v>0.75280866018951242</v>
      </c>
      <c r="X68" s="124">
        <f>IF(RES_hhdet_tes!X68=0,"",RES_hhdet_tes!X68/RES_hhdet_fec!X68)</f>
        <v>0.76785184692501407</v>
      </c>
      <c r="Y68" s="124">
        <f>IF(RES_hhdet_tes!Y68=0,"",RES_hhdet_tes!Y68/RES_hhdet_fec!Y68)</f>
        <v>0.78278937804591997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0.53406309629048354</v>
      </c>
      <c r="C69" s="111">
        <f>IF(RES_hhdet_tes!C69=0,"",RES_hhdet_tes!C69/RES_hhdet_fec!C69)</f>
        <v>0.53942649346611071</v>
      </c>
      <c r="D69" s="111">
        <f>IF(RES_hhdet_tes!D69=0,"",RES_hhdet_tes!D69/RES_hhdet_fec!D69)</f>
        <v>0.54661431695659235</v>
      </c>
      <c r="E69" s="111">
        <f>IF(RES_hhdet_tes!E69=0,"",RES_hhdet_tes!E69/RES_hhdet_fec!E69)</f>
        <v>0.55425621719929274</v>
      </c>
      <c r="F69" s="111">
        <f>IF(RES_hhdet_tes!F69=0,"",RES_hhdet_tes!F69/RES_hhdet_fec!F69)</f>
        <v>0.56171460657798233</v>
      </c>
      <c r="G69" s="111">
        <f>IF(RES_hhdet_tes!G69=0,"",RES_hhdet_tes!G69/RES_hhdet_fec!G69)</f>
        <v>0.56812083183469575</v>
      </c>
      <c r="H69" s="111">
        <f>IF(RES_hhdet_tes!H69=0,"",RES_hhdet_tes!H69/RES_hhdet_fec!H69)</f>
        <v>0.57492814134006331</v>
      </c>
      <c r="I69" s="111">
        <f>IF(RES_hhdet_tes!I69=0,"",RES_hhdet_tes!I69/RES_hhdet_fec!I69)</f>
        <v>0.58154358932633232</v>
      </c>
      <c r="J69" s="111">
        <f>IF(RES_hhdet_tes!J69=0,"",RES_hhdet_tes!J69/RES_hhdet_fec!J69)</f>
        <v>0.58970213514126602</v>
      </c>
      <c r="K69" s="111">
        <f>IF(RES_hhdet_tes!K69=0,"",RES_hhdet_tes!K69/RES_hhdet_fec!K69)</f>
        <v>0.59766418036750035</v>
      </c>
      <c r="L69" s="111">
        <f>IF(RES_hhdet_tes!L69=0,"",RES_hhdet_tes!L69/RES_hhdet_fec!L69)</f>
        <v>0.60721464662311797</v>
      </c>
      <c r="M69" s="111">
        <f>IF(RES_hhdet_tes!M69=0,"",RES_hhdet_tes!M69/RES_hhdet_fec!M69)</f>
        <v>0.61683306261715731</v>
      </c>
      <c r="N69" s="111">
        <f>IF(RES_hhdet_tes!N69=0,"",RES_hhdet_tes!N69/RES_hhdet_fec!N69)</f>
        <v>0.63026039166162184</v>
      </c>
      <c r="O69" s="111">
        <f>IF(RES_hhdet_tes!O69=0,"",RES_hhdet_tes!O69/RES_hhdet_fec!O69)</f>
        <v>0.64307174425741875</v>
      </c>
      <c r="P69" s="111">
        <f>IF(RES_hhdet_tes!P69=0,"",RES_hhdet_tes!P69/RES_hhdet_fec!P69)</f>
        <v>0.64980568818815143</v>
      </c>
      <c r="Q69" s="111">
        <f>IF(RES_hhdet_tes!Q69=0,"",RES_hhdet_tes!Q69/RES_hhdet_fec!Q69)</f>
        <v>0.65735253781564218</v>
      </c>
      <c r="R69" s="111">
        <f>IF(RES_hhdet_tes!R69=0,"",RES_hhdet_tes!R69/RES_hhdet_fec!R69)</f>
        <v>0.66819094616448682</v>
      </c>
      <c r="S69" s="111">
        <f>IF(RES_hhdet_tes!S69=0,"",RES_hhdet_tes!S69/RES_hhdet_fec!S69)</f>
        <v>0.68432105377278729</v>
      </c>
      <c r="T69" s="111">
        <f>IF(RES_hhdet_tes!T69=0,"",RES_hhdet_tes!T69/RES_hhdet_fec!T69)</f>
        <v>0.70150832184558753</v>
      </c>
      <c r="U69" s="111">
        <f>IF(RES_hhdet_tes!U69=0,"",RES_hhdet_tes!U69/RES_hhdet_fec!U69)</f>
        <v>0.71868322463483636</v>
      </c>
      <c r="V69" s="111">
        <f>IF(RES_hhdet_tes!V69=0,"",RES_hhdet_tes!V69/RES_hhdet_fec!V69)</f>
        <v>0.73447387280795084</v>
      </c>
      <c r="W69" s="111">
        <f>IF(RES_hhdet_tes!W69=0,"",RES_hhdet_tes!W69/RES_hhdet_fec!W69)</f>
        <v>0.75150528305914355</v>
      </c>
      <c r="X69" s="111">
        <f>IF(RES_hhdet_tes!X69=0,"",RES_hhdet_tes!X69/RES_hhdet_fec!X69)</f>
        <v>0.76696831535713827</v>
      </c>
      <c r="Y69" s="111">
        <f>IF(RES_hhdet_tes!Y69=0,"",RES_hhdet_tes!Y69/RES_hhdet_fec!Y69)</f>
        <v>0.78214283900485493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0.59513127468833604</v>
      </c>
      <c r="C70" s="111">
        <f>IF(RES_hhdet_tes!C70=0,"",RES_hhdet_tes!C70/RES_hhdet_fec!C70)</f>
        <v>0.60375843574184684</v>
      </c>
      <c r="D70" s="111">
        <f>IF(RES_hhdet_tes!D70=0,"",RES_hhdet_tes!D70/RES_hhdet_fec!D70)</f>
        <v>0.62152483994671659</v>
      </c>
      <c r="E70" s="111">
        <f>IF(RES_hhdet_tes!E70=0,"",RES_hhdet_tes!E70/RES_hhdet_fec!E70)</f>
        <v>0.63729873423672934</v>
      </c>
      <c r="F70" s="111">
        <f>IF(RES_hhdet_tes!F70=0,"",RES_hhdet_tes!F70/RES_hhdet_fec!F70)</f>
        <v>0.64593559536651002</v>
      </c>
      <c r="G70" s="111">
        <f>IF(RES_hhdet_tes!G70=0,"",RES_hhdet_tes!G70/RES_hhdet_fec!G70)</f>
        <v>0.65859020444965144</v>
      </c>
      <c r="H70" s="111">
        <f>IF(RES_hhdet_tes!H70=0,"",RES_hhdet_tes!H70/RES_hhdet_fec!H70)</f>
        <v>0.66312131564302224</v>
      </c>
      <c r="I70" s="111">
        <f>IF(RES_hhdet_tes!I70=0,"",RES_hhdet_tes!I70/RES_hhdet_fec!I70)</f>
        <v>0.67629095187855093</v>
      </c>
      <c r="J70" s="111">
        <f>IF(RES_hhdet_tes!J70=0,"",RES_hhdet_tes!J70/RES_hhdet_fec!J70)</f>
        <v>0.68750913073141673</v>
      </c>
      <c r="K70" s="111">
        <f>IF(RES_hhdet_tes!K70=0,"",RES_hhdet_tes!K70/RES_hhdet_fec!K70)</f>
        <v>0.69440880531191118</v>
      </c>
      <c r="L70" s="111">
        <f>IF(RES_hhdet_tes!L70=0,"",RES_hhdet_tes!L70/RES_hhdet_fec!L70)</f>
        <v>0.69984389906372102</v>
      </c>
      <c r="M70" s="111">
        <f>IF(RES_hhdet_tes!M70=0,"",RES_hhdet_tes!M70/RES_hhdet_fec!M70)</f>
        <v>0.70016241621215614</v>
      </c>
      <c r="N70" s="111">
        <f>IF(RES_hhdet_tes!N70=0,"",RES_hhdet_tes!N70/RES_hhdet_fec!N70)</f>
        <v>0.70839241083468241</v>
      </c>
      <c r="O70" s="111">
        <f>IF(RES_hhdet_tes!O70=0,"",RES_hhdet_tes!O70/RES_hhdet_fec!O70)</f>
        <v>0.71478210593452096</v>
      </c>
      <c r="P70" s="111">
        <f>IF(RES_hhdet_tes!P70=0,"",RES_hhdet_tes!P70/RES_hhdet_fec!P70)</f>
        <v>0.71841348047141573</v>
      </c>
      <c r="Q70" s="111">
        <f>IF(RES_hhdet_tes!Q70=0,"",RES_hhdet_tes!Q70/RES_hhdet_fec!Q70)</f>
        <v>0.72492534779041617</v>
      </c>
      <c r="R70" s="111">
        <f>IF(RES_hhdet_tes!R70=0,"",RES_hhdet_tes!R70/RES_hhdet_fec!R70)</f>
        <v>0.73157026304310002</v>
      </c>
      <c r="S70" s="111">
        <f>IF(RES_hhdet_tes!S70=0,"",RES_hhdet_tes!S70/RES_hhdet_fec!S70)</f>
        <v>0.74066673287079865</v>
      </c>
      <c r="T70" s="111">
        <f>IF(RES_hhdet_tes!T70=0,"",RES_hhdet_tes!T70/RES_hhdet_fec!T70)</f>
        <v>0.7522081081912122</v>
      </c>
      <c r="U70" s="111">
        <f>IF(RES_hhdet_tes!U70=0,"",RES_hhdet_tes!U70/RES_hhdet_fec!U70)</f>
        <v>0.76220503238906312</v>
      </c>
      <c r="V70" s="111">
        <f>IF(RES_hhdet_tes!V70=0,"",RES_hhdet_tes!V70/RES_hhdet_fec!V70)</f>
        <v>0.7642336601400751</v>
      </c>
      <c r="W70" s="111">
        <f>IF(RES_hhdet_tes!W70=0,"",RES_hhdet_tes!W70/RES_hhdet_fec!W70)</f>
        <v>0.77970878630057261</v>
      </c>
      <c r="X70" s="111">
        <f>IF(RES_hhdet_tes!X70=0,"",RES_hhdet_tes!X70/RES_hhdet_fec!X70)</f>
        <v>0.79887424614349789</v>
      </c>
      <c r="Y70" s="111">
        <f>IF(RES_hhdet_tes!Y70=0,"",RES_hhdet_tes!Y70/RES_hhdet_fec!Y70)</f>
        <v>0.81207077482557866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0.53406309629048354</v>
      </c>
      <c r="C71" s="112">
        <f>IF(RES_hhdet_tes!C71=0,"",RES_hhdet_tes!C71/RES_hhdet_fec!C71)</f>
        <v>0.54328459523105355</v>
      </c>
      <c r="D71" s="112">
        <f>IF(RES_hhdet_tes!D71=0,"",RES_hhdet_tes!D71/RES_hhdet_fec!D71)</f>
        <v>0.56041438762126139</v>
      </c>
      <c r="E71" s="112">
        <f>IF(RES_hhdet_tes!E71=0,"",RES_hhdet_tes!E71/RES_hhdet_fec!E71)</f>
        <v>0.5769668162370436</v>
      </c>
      <c r="F71" s="112">
        <f>IF(RES_hhdet_tes!F71=0,"",RES_hhdet_tes!F71/RES_hhdet_fec!F71)</f>
        <v>0.58626022512746434</v>
      </c>
      <c r="G71" s="112">
        <f>IF(RES_hhdet_tes!G71=0,"",RES_hhdet_tes!G71/RES_hhdet_fec!G71)</f>
        <v>0.59914357629543358</v>
      </c>
      <c r="H71" s="112">
        <f>IF(RES_hhdet_tes!H71=0,"",RES_hhdet_tes!H71/RES_hhdet_fec!H71)</f>
        <v>0.60581622341925412</v>
      </c>
      <c r="I71" s="112">
        <f>IF(RES_hhdet_tes!I71=0,"",RES_hhdet_tes!I71/RES_hhdet_fec!I71)</f>
        <v>0.61918247792105141</v>
      </c>
      <c r="J71" s="112">
        <f>IF(RES_hhdet_tes!J71=0,"",RES_hhdet_tes!J71/RES_hhdet_fec!J71)</f>
        <v>0.62949877528753706</v>
      </c>
      <c r="K71" s="112">
        <f>IF(RES_hhdet_tes!K71=0,"",RES_hhdet_tes!K71/RES_hhdet_fec!K71)</f>
        <v>0.63675327688810035</v>
      </c>
      <c r="L71" s="112">
        <f>IF(RES_hhdet_tes!L71=0,"",RES_hhdet_tes!L71/RES_hhdet_fec!L71)</f>
        <v>0.6432492009546884</v>
      </c>
      <c r="M71" s="112">
        <f>IF(RES_hhdet_tes!M71=0,"",RES_hhdet_tes!M71/RES_hhdet_fec!M71)</f>
        <v>0.64446615590499634</v>
      </c>
      <c r="N71" s="112">
        <f>IF(RES_hhdet_tes!N71=0,"",RES_hhdet_tes!N71/RES_hhdet_fec!N71)</f>
        <v>0.65287065402178823</v>
      </c>
      <c r="O71" s="112">
        <f>IF(RES_hhdet_tes!O71=0,"",RES_hhdet_tes!O71/RES_hhdet_fec!O71)</f>
        <v>0.65963341459679359</v>
      </c>
      <c r="P71" s="112">
        <f>IF(RES_hhdet_tes!P71=0,"",RES_hhdet_tes!P71/RES_hhdet_fec!P71)</f>
        <v>0.66342719798907535</v>
      </c>
      <c r="Q71" s="112">
        <f>IF(RES_hhdet_tes!Q71=0,"",RES_hhdet_tes!Q71/RES_hhdet_fec!Q71)</f>
        <v>0.67001294015476254</v>
      </c>
      <c r="R71" s="112">
        <f>IF(RES_hhdet_tes!R71=0,"",RES_hhdet_tes!R71/RES_hhdet_fec!R71)</f>
        <v>0.67657125857223466</v>
      </c>
      <c r="S71" s="112">
        <f>IF(RES_hhdet_tes!S71=0,"",RES_hhdet_tes!S71/RES_hhdet_fec!S71)</f>
        <v>0.68667032227526292</v>
      </c>
      <c r="T71" s="112">
        <f>IF(RES_hhdet_tes!T71=0,"",RES_hhdet_tes!T71/RES_hhdet_fec!T71)</f>
        <v>0.69923308774097614</v>
      </c>
      <c r="U71" s="112">
        <f>IF(RES_hhdet_tes!U71=0,"",RES_hhdet_tes!U71/RES_hhdet_fec!U71)</f>
        <v>0.71018322177957793</v>
      </c>
      <c r="V71" s="112">
        <f>IF(RES_hhdet_tes!V71=0,"",RES_hhdet_tes!V71/RES_hhdet_fec!V71)</f>
        <v>0.71483974862919675</v>
      </c>
      <c r="W71" s="112">
        <f>IF(RES_hhdet_tes!W71=0,"",RES_hhdet_tes!W71/RES_hhdet_fec!W71)</f>
        <v>0.73223453647846426</v>
      </c>
      <c r="X71" s="112">
        <f>IF(RES_hhdet_tes!X71=0,"",RES_hhdet_tes!X71/RES_hhdet_fec!X71)</f>
        <v>0.75157638416343808</v>
      </c>
      <c r="Y71" s="112">
        <f>IF(RES_hhdet_tes!Y71=0,"",RES_hhdet_tes!Y71/RES_hhdet_fec!Y71)</f>
        <v>0.76423974683917661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0.6456112699206884</v>
      </c>
      <c r="C73" s="112">
        <f>IF(RES_hhdet_tes!C73=0,"",RES_hhdet_tes!C73/RES_hhdet_fec!C73)</f>
        <v>0.64894408130769143</v>
      </c>
      <c r="D73" s="112">
        <f>IF(RES_hhdet_tes!D73=0,"",RES_hhdet_tes!D73/RES_hhdet_fec!D73)</f>
        <v>0.65274625063003255</v>
      </c>
      <c r="E73" s="112">
        <f>IF(RES_hhdet_tes!E73=0,"",RES_hhdet_tes!E73/RES_hhdet_fec!E73)</f>
        <v>0.65661654722330309</v>
      </c>
      <c r="F73" s="112">
        <f>IF(RES_hhdet_tes!F73=0,"",RES_hhdet_tes!F73/RES_hhdet_fec!F73)</f>
        <v>0.66042831896643384</v>
      </c>
      <c r="G73" s="112">
        <f>IF(RES_hhdet_tes!G73=0,"",RES_hhdet_tes!G73/RES_hhdet_fec!G73)</f>
        <v>0.66403363127489934</v>
      </c>
      <c r="H73" s="112">
        <f>IF(RES_hhdet_tes!H73=0,"",RES_hhdet_tes!H73/RES_hhdet_fec!H73)</f>
        <v>0.66795895732719068</v>
      </c>
      <c r="I73" s="112">
        <f>IF(RES_hhdet_tes!I73=0,"",RES_hhdet_tes!I73/RES_hhdet_fec!I73)</f>
        <v>0.66978524743585655</v>
      </c>
      <c r="J73" s="112">
        <f>IF(RES_hhdet_tes!J73=0,"",RES_hhdet_tes!J73/RES_hhdet_fec!J73)</f>
        <v>0.67009603007523522</v>
      </c>
      <c r="K73" s="112">
        <f>IF(RES_hhdet_tes!K73=0,"",RES_hhdet_tes!K73/RES_hhdet_fec!K73)</f>
        <v>0.67418949780876036</v>
      </c>
      <c r="L73" s="112">
        <f>IF(RES_hhdet_tes!L73=0,"",RES_hhdet_tes!L73/RES_hhdet_fec!L73)</f>
        <v>0.67555802488627881</v>
      </c>
      <c r="M73" s="112">
        <f>IF(RES_hhdet_tes!M73=0,"",RES_hhdet_tes!M73/RES_hhdet_fec!M73)</f>
        <v>0.68085797243089718</v>
      </c>
      <c r="N73" s="112">
        <f>IF(RES_hhdet_tes!N73=0,"",RES_hhdet_tes!N73/RES_hhdet_fec!N73)</f>
        <v>0.68571232327295606</v>
      </c>
      <c r="O73" s="112">
        <f>IF(RES_hhdet_tes!O73=0,"",RES_hhdet_tes!O73/RES_hhdet_fec!O73)</f>
        <v>0.68865209155826068</v>
      </c>
      <c r="P73" s="112">
        <f>IF(RES_hhdet_tes!P73=0,"",RES_hhdet_tes!P73/RES_hhdet_fec!P73)</f>
        <v>0.69275756312964787</v>
      </c>
      <c r="Q73" s="112">
        <f>IF(RES_hhdet_tes!Q73=0,"",RES_hhdet_tes!Q73/RES_hhdet_fec!Q73)</f>
        <v>0.69566153815439979</v>
      </c>
      <c r="R73" s="112">
        <f>IF(RES_hhdet_tes!R73=0,"",RES_hhdet_tes!R73/RES_hhdet_fec!R73)</f>
        <v>0.70152909715399348</v>
      </c>
      <c r="S73" s="112">
        <f>IF(RES_hhdet_tes!S73=0,"",RES_hhdet_tes!S73/RES_hhdet_fec!S73)</f>
        <v>0.721313793269729</v>
      </c>
      <c r="T73" s="112">
        <f>IF(RES_hhdet_tes!T73=0,"",RES_hhdet_tes!T73/RES_hhdet_fec!T73)</f>
        <v>0.73802152448396896</v>
      </c>
      <c r="U73" s="112">
        <f>IF(RES_hhdet_tes!U73=0,"",RES_hhdet_tes!U73/RES_hhdet_fec!U73)</f>
        <v>0.75273330067029331</v>
      </c>
      <c r="V73" s="112">
        <f>IF(RES_hhdet_tes!V73=0,"",RES_hhdet_tes!V73/RES_hhdet_fec!V73)</f>
        <v>0.76323512632112533</v>
      </c>
      <c r="W73" s="112">
        <f>IF(RES_hhdet_tes!W73=0,"",RES_hhdet_tes!W73/RES_hhdet_fec!W73)</f>
        <v>0.76527784590136516</v>
      </c>
      <c r="X73" s="112">
        <f>IF(RES_hhdet_tes!X73=0,"",RES_hhdet_tes!X73/RES_hhdet_fec!X73)</f>
        <v>0.76643671929425405</v>
      </c>
      <c r="Y73" s="112">
        <f>IF(RES_hhdet_tes!Y73=0,"",RES_hhdet_tes!Y73/RES_hhdet_fec!Y73)</f>
        <v>0.7756588311748247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0.70026445944862159</v>
      </c>
      <c r="C74" s="113">
        <f>IF(RES_hhdet_tes!C74=0,"",RES_hhdet_tes!C74/RES_hhdet_fec!C74)</f>
        <v>0.70365651579957866</v>
      </c>
      <c r="D74" s="113">
        <f>IF(RES_hhdet_tes!D74=0,"",RES_hhdet_tes!D74/RES_hhdet_fec!D74)</f>
        <v>0.71246233986474294</v>
      </c>
      <c r="E74" s="113">
        <f>IF(RES_hhdet_tes!E74=0,"",RES_hhdet_tes!E74/RES_hhdet_fec!E74)</f>
        <v>0.71664895565174302</v>
      </c>
      <c r="F74" s="113">
        <f>IF(RES_hhdet_tes!F74=0,"",RES_hhdet_tes!F74/RES_hhdet_fec!F74)</f>
        <v>0.71912368750145894</v>
      </c>
      <c r="G74" s="113">
        <f>IF(RES_hhdet_tes!G74=0,"",RES_hhdet_tes!G74/RES_hhdet_fec!G74)</f>
        <v>0.72218556733984052</v>
      </c>
      <c r="H74" s="113">
        <f>IF(RES_hhdet_tes!H74=0,"",RES_hhdet_tes!H74/RES_hhdet_fec!H74)</f>
        <v>0.72225599408563346</v>
      </c>
      <c r="I74" s="113">
        <f>IF(RES_hhdet_tes!I74=0,"",RES_hhdet_tes!I74/RES_hhdet_fec!I74)</f>
        <v>0.7251590628274962</v>
      </c>
      <c r="J74" s="113">
        <f>IF(RES_hhdet_tes!J74=0,"",RES_hhdet_tes!J74/RES_hhdet_fec!J74)</f>
        <v>0.72705115025716871</v>
      </c>
      <c r="K74" s="113">
        <f>IF(RES_hhdet_tes!K74=0,"",RES_hhdet_tes!K74/RES_hhdet_fec!K74)</f>
        <v>0.72869139240634107</v>
      </c>
      <c r="L74" s="113">
        <f>IF(RES_hhdet_tes!L74=0,"",RES_hhdet_tes!L74/RES_hhdet_fec!L74)</f>
        <v>0.73353839752076522</v>
      </c>
      <c r="M74" s="113">
        <f>IF(RES_hhdet_tes!M74=0,"",RES_hhdet_tes!M74/RES_hhdet_fec!M74)</f>
        <v>0.73309591946713359</v>
      </c>
      <c r="N74" s="113">
        <f>IF(RES_hhdet_tes!N74=0,"",RES_hhdet_tes!N74/RES_hhdet_fec!N74)</f>
        <v>0.73437714460923309</v>
      </c>
      <c r="O74" s="113">
        <f>IF(RES_hhdet_tes!O74=0,"",RES_hhdet_tes!O74/RES_hhdet_fec!O74)</f>
        <v>0.73610997388710653</v>
      </c>
      <c r="P74" s="113">
        <f>IF(RES_hhdet_tes!P74=0,"",RES_hhdet_tes!P74/RES_hhdet_fec!P74)</f>
        <v>0.73951645655552101</v>
      </c>
      <c r="Q74" s="113">
        <f>IF(RES_hhdet_tes!Q74=0,"",RES_hhdet_tes!Q74/RES_hhdet_fec!Q74)</f>
        <v>0.74935663945071906</v>
      </c>
      <c r="R74" s="113">
        <f>IF(RES_hhdet_tes!R74=0,"",RES_hhdet_tes!R74/RES_hhdet_fec!R74)</f>
        <v>0.76197943368839194</v>
      </c>
      <c r="S74" s="113">
        <f>IF(RES_hhdet_tes!S74=0,"",RES_hhdet_tes!S74/RES_hhdet_fec!S74)</f>
        <v>0.77801832060688925</v>
      </c>
      <c r="T74" s="113">
        <f>IF(RES_hhdet_tes!T74=0,"",RES_hhdet_tes!T74/RES_hhdet_fec!T74)</f>
        <v>0.79415108387653133</v>
      </c>
      <c r="U74" s="113">
        <f>IF(RES_hhdet_tes!U74=0,"",RES_hhdet_tes!U74/RES_hhdet_fec!U74)</f>
        <v>0.79797514704841788</v>
      </c>
      <c r="V74" s="113">
        <f>IF(RES_hhdet_tes!V74=0,"",RES_hhdet_tes!V74/RES_hhdet_fec!V74)</f>
        <v>0.79963197451576562</v>
      </c>
      <c r="W74" s="113">
        <f>IF(RES_hhdet_tes!W74=0,"",RES_hhdet_tes!W74/RES_hhdet_fec!W74)</f>
        <v>0.80157676453378079</v>
      </c>
      <c r="X74" s="113">
        <f>IF(RES_hhdet_tes!X74=0,"",RES_hhdet_tes!X74/RES_hhdet_fec!X74)</f>
        <v>0.80562672621633502</v>
      </c>
      <c r="Y74" s="113">
        <f>IF(RES_hhdet_tes!Y74=0,"",RES_hhdet_tes!Y74/RES_hhdet_fec!Y74)</f>
        <v>0.81507561612776913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0.6456112699206884</v>
      </c>
      <c r="C75" s="111">
        <f>IF(RES_hhdet_tes!C75=0,"",RES_hhdet_tes!C75/RES_hhdet_fec!C75)</f>
        <v>0.64957991019312056</v>
      </c>
      <c r="D75" s="111">
        <f>IF(RES_hhdet_tes!D75=0,"",RES_hhdet_tes!D75/RES_hhdet_fec!D75)</f>
        <v>0.65795593215539216</v>
      </c>
      <c r="E75" s="111">
        <f>IF(RES_hhdet_tes!E75=0,"",RES_hhdet_tes!E75/RES_hhdet_fec!E75)</f>
        <v>0.66252503763050796</v>
      </c>
      <c r="F75" s="111">
        <f>IF(RES_hhdet_tes!F75=0,"",RES_hhdet_tes!F75/RES_hhdet_fec!F75)</f>
        <v>0.66539172779147682</v>
      </c>
      <c r="G75" s="111">
        <f>IF(RES_hhdet_tes!G75=0,"",RES_hhdet_tes!G75/RES_hhdet_fec!G75)</f>
        <v>0.66823340989494129</v>
      </c>
      <c r="H75" s="111">
        <f>IF(RES_hhdet_tes!H75=0,"",RES_hhdet_tes!H75/RES_hhdet_fec!H75)</f>
        <v>0.67000633374729257</v>
      </c>
      <c r="I75" s="111">
        <f>IF(RES_hhdet_tes!I75=0,"",RES_hhdet_tes!I75/RES_hhdet_fec!I75)</f>
        <v>0.67251196005027181</v>
      </c>
      <c r="J75" s="111">
        <f>IF(RES_hhdet_tes!J75=0,"",RES_hhdet_tes!J75/RES_hhdet_fec!J75)</f>
        <v>0.67289538005826544</v>
      </c>
      <c r="K75" s="111">
        <f>IF(RES_hhdet_tes!K75=0,"",RES_hhdet_tes!K75/RES_hhdet_fec!K75)</f>
        <v>0.67445836644989887</v>
      </c>
      <c r="L75" s="111">
        <f>IF(RES_hhdet_tes!L75=0,"",RES_hhdet_tes!L75/RES_hhdet_fec!L75)</f>
        <v>0.6803691648144784</v>
      </c>
      <c r="M75" s="111">
        <f>IF(RES_hhdet_tes!M75=0,"",RES_hhdet_tes!M75/RES_hhdet_fec!M75)</f>
        <v>0.68080182725736182</v>
      </c>
      <c r="N75" s="111">
        <f>IF(RES_hhdet_tes!N75=0,"",RES_hhdet_tes!N75/RES_hhdet_fec!N75)</f>
        <v>0.68153325652684194</v>
      </c>
      <c r="O75" s="111">
        <f>IF(RES_hhdet_tes!O75=0,"",RES_hhdet_tes!O75/RES_hhdet_fec!O75)</f>
        <v>0.68323640236059846</v>
      </c>
      <c r="P75" s="111">
        <f>IF(RES_hhdet_tes!P75=0,"",RES_hhdet_tes!P75/RES_hhdet_fec!P75)</f>
        <v>0.6869094801776533</v>
      </c>
      <c r="Q75" s="111">
        <f>IF(RES_hhdet_tes!Q75=0,"",RES_hhdet_tes!Q75/RES_hhdet_fec!Q75)</f>
        <v>0.69731742879797942</v>
      </c>
      <c r="R75" s="111">
        <f>IF(RES_hhdet_tes!R75=0,"",RES_hhdet_tes!R75/RES_hhdet_fec!R75)</f>
        <v>0.71074854499646545</v>
      </c>
      <c r="S75" s="111">
        <f>IF(RES_hhdet_tes!S75=0,"",RES_hhdet_tes!S75/RES_hhdet_fec!S75)</f>
        <v>0.72893145926471237</v>
      </c>
      <c r="T75" s="111">
        <f>IF(RES_hhdet_tes!T75=0,"",RES_hhdet_tes!T75/RES_hhdet_fec!T75)</f>
        <v>0.74711493691813313</v>
      </c>
      <c r="U75" s="111">
        <f>IF(RES_hhdet_tes!U75=0,"",RES_hhdet_tes!U75/RES_hhdet_fec!U75)</f>
        <v>0.75120690935391576</v>
      </c>
      <c r="V75" s="111">
        <f>IF(RES_hhdet_tes!V75=0,"",RES_hhdet_tes!V75/RES_hhdet_fec!V75)</f>
        <v>0.75524625830549563</v>
      </c>
      <c r="W75" s="111">
        <f>IF(RES_hhdet_tes!W75=0,"",RES_hhdet_tes!W75/RES_hhdet_fec!W75)</f>
        <v>0.75733948396682982</v>
      </c>
      <c r="X75" s="111">
        <f>IF(RES_hhdet_tes!X75=0,"",RES_hhdet_tes!X75/RES_hhdet_fec!X75)</f>
        <v>0.75946688425063991</v>
      </c>
      <c r="Y75" s="111">
        <f>IF(RES_hhdet_tes!Y75=0,"",RES_hhdet_tes!Y75/RES_hhdet_fec!Y75)</f>
        <v>0.76782815143220795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0.61695993024351736</v>
      </c>
      <c r="C77" s="124">
        <f>IF(RES_hhdet_tes!C77=0,"",RES_hhdet_tes!C77/RES_hhdet_fec!C77)</f>
        <v>0.61707448989245683</v>
      </c>
      <c r="D77" s="124">
        <f>IF(RES_hhdet_tes!D77=0,"",RES_hhdet_tes!D77/RES_hhdet_fec!D77)</f>
        <v>0.61932018987144233</v>
      </c>
      <c r="E77" s="124">
        <f>IF(RES_hhdet_tes!E77=0,"",RES_hhdet_tes!E77/RES_hhdet_fec!E77)</f>
        <v>0.61933604095525718</v>
      </c>
      <c r="F77" s="124">
        <f>IF(RES_hhdet_tes!F77=0,"",RES_hhdet_tes!F77/RES_hhdet_fec!F77)</f>
        <v>0.61955582791076247</v>
      </c>
      <c r="G77" s="124">
        <f>IF(RES_hhdet_tes!G77=0,"",RES_hhdet_tes!G77/RES_hhdet_fec!G77)</f>
        <v>0.62204392915450823</v>
      </c>
      <c r="H77" s="124">
        <f>IF(RES_hhdet_tes!H77=0,"",RES_hhdet_tes!H77/RES_hhdet_fec!H77)</f>
        <v>0.62259800572395063</v>
      </c>
      <c r="I77" s="124">
        <f>IF(RES_hhdet_tes!I77=0,"",RES_hhdet_tes!I77/RES_hhdet_fec!I77)</f>
        <v>0.62408000345798187</v>
      </c>
      <c r="J77" s="124">
        <f>IF(RES_hhdet_tes!J77=0,"",RES_hhdet_tes!J77/RES_hhdet_fec!J77)</f>
        <v>0.62317557784049515</v>
      </c>
      <c r="K77" s="124">
        <f>IF(RES_hhdet_tes!K77=0,"",RES_hhdet_tes!K77/RES_hhdet_fec!K77)</f>
        <v>0.62180556533157816</v>
      </c>
      <c r="L77" s="124">
        <f>IF(RES_hhdet_tes!L77=0,"",RES_hhdet_tes!L77/RES_hhdet_fec!L77)</f>
        <v>0.62258703230163559</v>
      </c>
      <c r="M77" s="124">
        <f>IF(RES_hhdet_tes!M77=0,"",RES_hhdet_tes!M77/RES_hhdet_fec!M77)</f>
        <v>0.62407213195238698</v>
      </c>
      <c r="N77" s="124">
        <f>IF(RES_hhdet_tes!N77=0,"",RES_hhdet_tes!N77/RES_hhdet_fec!N77)</f>
        <v>0.63055223455925014</v>
      </c>
      <c r="O77" s="124">
        <f>IF(RES_hhdet_tes!O77=0,"",RES_hhdet_tes!O77/RES_hhdet_fec!O77)</f>
        <v>0.63238098731105219</v>
      </c>
      <c r="P77" s="124">
        <f>IF(RES_hhdet_tes!P77=0,"",RES_hhdet_tes!P77/RES_hhdet_fec!P77)</f>
        <v>0.63566907532358141</v>
      </c>
      <c r="Q77" s="124">
        <f>IF(RES_hhdet_tes!Q77=0,"",RES_hhdet_tes!Q77/RES_hhdet_fec!Q77)</f>
        <v>0.63631639706600795</v>
      </c>
      <c r="R77" s="124">
        <f>IF(RES_hhdet_tes!R77=0,"",RES_hhdet_tes!R77/RES_hhdet_fec!R77)</f>
        <v>0.63740261723832559</v>
      </c>
      <c r="S77" s="124">
        <f>IF(RES_hhdet_tes!S77=0,"",RES_hhdet_tes!S77/RES_hhdet_fec!S77)</f>
        <v>0.64029628938282956</v>
      </c>
      <c r="T77" s="124">
        <f>IF(RES_hhdet_tes!T77=0,"",RES_hhdet_tes!T77/RES_hhdet_fec!T77)</f>
        <v>0.64655779302451821</v>
      </c>
      <c r="U77" s="124">
        <f>IF(RES_hhdet_tes!U77=0,"",RES_hhdet_tes!U77/RES_hhdet_fec!U77)</f>
        <v>0.65396664936686988</v>
      </c>
      <c r="V77" s="124">
        <f>IF(RES_hhdet_tes!V77=0,"",RES_hhdet_tes!V77/RES_hhdet_fec!V77)</f>
        <v>0.66388126047492413</v>
      </c>
      <c r="W77" s="124">
        <f>IF(RES_hhdet_tes!W77=0,"",RES_hhdet_tes!W77/RES_hhdet_fec!W77)</f>
        <v>0.67361982619935956</v>
      </c>
      <c r="X77" s="124">
        <f>IF(RES_hhdet_tes!X77=0,"",RES_hhdet_tes!X77/RES_hhdet_fec!X77)</f>
        <v>0.67457285489730645</v>
      </c>
      <c r="Y77" s="124">
        <f>IF(RES_hhdet_tes!Y77=0,"",RES_hhdet_tes!Y77/RES_hhdet_fec!Y77)</f>
        <v>0.68617939394463978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0.57903205975813654</v>
      </c>
      <c r="C78" s="111">
        <f>IF(RES_hhdet_tes!C78=0,"",RES_hhdet_tes!C78/RES_hhdet_fec!C78)</f>
        <v>0.58023632504635159</v>
      </c>
      <c r="D78" s="111">
        <f>IF(RES_hhdet_tes!D78=0,"",RES_hhdet_tes!D78/RES_hhdet_fec!D78)</f>
        <v>0.58166258758324541</v>
      </c>
      <c r="E78" s="111">
        <f>IF(RES_hhdet_tes!E78=0,"",RES_hhdet_tes!E78/RES_hhdet_fec!E78)</f>
        <v>0.58309785846223905</v>
      </c>
      <c r="F78" s="111">
        <f>IF(RES_hhdet_tes!F78=0,"",RES_hhdet_tes!F78/RES_hhdet_fec!F78)</f>
        <v>0.5844868252034312</v>
      </c>
      <c r="G78" s="111">
        <f>IF(RES_hhdet_tes!G78=0,"",RES_hhdet_tes!G78/RES_hhdet_fec!G78)</f>
        <v>0.58580453811082434</v>
      </c>
      <c r="H78" s="111">
        <f>IF(RES_hhdet_tes!H78=0,"",RES_hhdet_tes!H78/RES_hhdet_fec!H78)</f>
        <v>0.58721070367436168</v>
      </c>
      <c r="I78" s="111">
        <f>IF(RES_hhdet_tes!I78=0,"",RES_hhdet_tes!I78/RES_hhdet_fec!I78)</f>
        <v>0.58799475616623154</v>
      </c>
      <c r="J78" s="111">
        <f>IF(RES_hhdet_tes!J78=0,"",RES_hhdet_tes!J78/RES_hhdet_fec!J78)</f>
        <v>0.58858212622156492</v>
      </c>
      <c r="K78" s="111">
        <f>IF(RES_hhdet_tes!K78=0,"",RES_hhdet_tes!K78/RES_hhdet_fec!K78)</f>
        <v>0.58933930794785605</v>
      </c>
      <c r="L78" s="111">
        <f>IF(RES_hhdet_tes!L78=0,"",RES_hhdet_tes!L78/RES_hhdet_fec!L78)</f>
        <v>0.59015981787022709</v>
      </c>
      <c r="M78" s="111">
        <f>IF(RES_hhdet_tes!M78=0,"",RES_hhdet_tes!M78/RES_hhdet_fec!M78)</f>
        <v>0.5908910539411999</v>
      </c>
      <c r="N78" s="111">
        <f>IF(RES_hhdet_tes!N78=0,"",RES_hhdet_tes!N78/RES_hhdet_fec!N78)</f>
        <v>0.59153533737266539</v>
      </c>
      <c r="O78" s="111">
        <f>IF(RES_hhdet_tes!O78=0,"",RES_hhdet_tes!O78/RES_hhdet_fec!O78)</f>
        <v>0.59206100829794228</v>
      </c>
      <c r="P78" s="111">
        <f>IF(RES_hhdet_tes!P78=0,"",RES_hhdet_tes!P78/RES_hhdet_fec!P78)</f>
        <v>0.59242278451639441</v>
      </c>
      <c r="Q78" s="111">
        <f>IF(RES_hhdet_tes!Q78=0,"",RES_hhdet_tes!Q78/RES_hhdet_fec!Q78)</f>
        <v>0.59307217627774145</v>
      </c>
      <c r="R78" s="111">
        <f>IF(RES_hhdet_tes!R78=0,"",RES_hhdet_tes!R78/RES_hhdet_fec!R78)</f>
        <v>0.5946723884609828</v>
      </c>
      <c r="S78" s="111">
        <f>IF(RES_hhdet_tes!S78=0,"",RES_hhdet_tes!S78/RES_hhdet_fec!S78)</f>
        <v>0.59778157951569388</v>
      </c>
      <c r="T78" s="111">
        <f>IF(RES_hhdet_tes!T78=0,"",RES_hhdet_tes!T78/RES_hhdet_fec!T78)</f>
        <v>0.60208098228474094</v>
      </c>
      <c r="U78" s="111">
        <f>IF(RES_hhdet_tes!U78=0,"",RES_hhdet_tes!U78/RES_hhdet_fec!U78)</f>
        <v>0.60700572134934527</v>
      </c>
      <c r="V78" s="111">
        <f>IF(RES_hhdet_tes!V78=0,"",RES_hhdet_tes!V78/RES_hhdet_fec!V78)</f>
        <v>0.61207108696312007</v>
      </c>
      <c r="W78" s="111">
        <f>IF(RES_hhdet_tes!W78=0,"",RES_hhdet_tes!W78/RES_hhdet_fec!W78)</f>
        <v>0.61715883598861765</v>
      </c>
      <c r="X78" s="111">
        <f>IF(RES_hhdet_tes!X78=0,"",RES_hhdet_tes!X78/RES_hhdet_fec!X78)</f>
        <v>0.62179552056175125</v>
      </c>
      <c r="Y78" s="111">
        <f>IF(RES_hhdet_tes!Y78=0,"",RES_hhdet_tes!Y78/RES_hhdet_fec!Y78)</f>
        <v>0.62581677571334038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0.73829177341775953</v>
      </c>
      <c r="C79" s="45">
        <f>IF(RES_hhdet_tes!C79=0,"",RES_hhdet_tes!C79/RES_hhdet_fec!C79)</f>
        <v>0.74049593362807431</v>
      </c>
      <c r="D79" s="45">
        <f>IF(RES_hhdet_tes!D79=0,"",RES_hhdet_tes!D79/RES_hhdet_fec!D79)</f>
        <v>0.74310199539676003</v>
      </c>
      <c r="E79" s="45">
        <f>IF(RES_hhdet_tes!E79=0,"",RES_hhdet_tes!E79/RES_hhdet_fec!E79)</f>
        <v>0.74584180821989166</v>
      </c>
      <c r="F79" s="45">
        <f>IF(RES_hhdet_tes!F79=0,"",RES_hhdet_tes!F79/RES_hhdet_fec!F79)</f>
        <v>0.74858998878267013</v>
      </c>
      <c r="G79" s="45">
        <f>IF(RES_hhdet_tes!G79=0,"",RES_hhdet_tes!G79/RES_hhdet_fec!G79)</f>
        <v>0.75129248345699107</v>
      </c>
      <c r="H79" s="45">
        <f>IF(RES_hhdet_tes!H79=0,"",RES_hhdet_tes!H79/RES_hhdet_fec!H79)</f>
        <v>0.75428473767807658</v>
      </c>
      <c r="I79" s="45">
        <f>IF(RES_hhdet_tes!I79=0,"",RES_hhdet_tes!I79/RES_hhdet_fec!I79)</f>
        <v>0.75596282934966474</v>
      </c>
      <c r="J79" s="45">
        <f>IF(RES_hhdet_tes!J79=0,"",RES_hhdet_tes!J79/RES_hhdet_fec!J79)</f>
        <v>0.7570301772246899</v>
      </c>
      <c r="K79" s="45">
        <f>IF(RES_hhdet_tes!K79=0,"",RES_hhdet_tes!K79/RES_hhdet_fec!K79)</f>
        <v>0.75823972934410722</v>
      </c>
      <c r="L79" s="45">
        <f>IF(RES_hhdet_tes!L79=0,"",RES_hhdet_tes!L79/RES_hhdet_fec!L79)</f>
        <v>0.76084877097051207</v>
      </c>
      <c r="M79" s="45">
        <f>IF(RES_hhdet_tes!M79=0,"",RES_hhdet_tes!M79/RES_hhdet_fec!M79)</f>
        <v>0.76305638118807584</v>
      </c>
      <c r="N79" s="45">
        <f>IF(RES_hhdet_tes!N79=0,"",RES_hhdet_tes!N79/RES_hhdet_fec!N79)</f>
        <v>0.7667541165377828</v>
      </c>
      <c r="O79" s="45">
        <f>IF(RES_hhdet_tes!O79=0,"",RES_hhdet_tes!O79/RES_hhdet_fec!O79)</f>
        <v>0.77000916627393312</v>
      </c>
      <c r="P79" s="45">
        <f>IF(RES_hhdet_tes!P79=0,"",RES_hhdet_tes!P79/RES_hhdet_fec!P79)</f>
        <v>0.773327391482452</v>
      </c>
      <c r="Q79" s="45">
        <f>IF(RES_hhdet_tes!Q79=0,"",RES_hhdet_tes!Q79/RES_hhdet_fec!Q79)</f>
        <v>0.77621416264806187</v>
      </c>
      <c r="R79" s="45">
        <f>IF(RES_hhdet_tes!R79=0,"",RES_hhdet_tes!R79/RES_hhdet_fec!R79)</f>
        <v>0.7807265571597416</v>
      </c>
      <c r="S79" s="45">
        <f>IF(RES_hhdet_tes!S79=0,"",RES_hhdet_tes!S79/RES_hhdet_fec!S79)</f>
        <v>0.78921436052962912</v>
      </c>
      <c r="T79" s="45">
        <f>IF(RES_hhdet_tes!T79=0,"",RES_hhdet_tes!T79/RES_hhdet_fec!T79)</f>
        <v>0.80313609534179031</v>
      </c>
      <c r="U79" s="45">
        <f>IF(RES_hhdet_tes!U79=0,"",RES_hhdet_tes!U79/RES_hhdet_fec!U79)</f>
        <v>0.81895054883257112</v>
      </c>
      <c r="V79" s="45">
        <f>IF(RES_hhdet_tes!V79=0,"",RES_hhdet_tes!V79/RES_hhdet_fec!V79)</f>
        <v>0.83619871416899005</v>
      </c>
      <c r="W79" s="45">
        <f>IF(RES_hhdet_tes!W79=0,"",RES_hhdet_tes!W79/RES_hhdet_fec!W79)</f>
        <v>0.85219021925873373</v>
      </c>
      <c r="X79" s="45">
        <f>IF(RES_hhdet_tes!X79=0,"",RES_hhdet_tes!X79/RES_hhdet_fec!X79)</f>
        <v>0.8616758731624985</v>
      </c>
      <c r="Y79" s="45">
        <f>IF(RES_hhdet_tes!Y79=0,"",RES_hhdet_tes!Y79/RES_hhdet_fec!Y79)</f>
        <v>0.87272503842745108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0.46157131203068508</v>
      </c>
      <c r="C81" s="119">
        <f>IF(RES_hhdet_tes!C81=0,"",RES_hhdet_tes!C81/RES_hhdet_fec!C81)</f>
        <v>0.4664663128159463</v>
      </c>
      <c r="D81" s="119">
        <f>IF(RES_hhdet_tes!D81=0,"",RES_hhdet_tes!D81/RES_hhdet_fec!D81)</f>
        <v>0.47230929412048278</v>
      </c>
      <c r="E81" s="119">
        <f>IF(RES_hhdet_tes!E81=0,"",RES_hhdet_tes!E81/RES_hhdet_fec!E81)</f>
        <v>0.47827797829905205</v>
      </c>
      <c r="F81" s="119">
        <f>IF(RES_hhdet_tes!F81=0,"",RES_hhdet_tes!F81/RES_hhdet_fec!F81)</f>
        <v>0.48905366002584377</v>
      </c>
      <c r="G81" s="119">
        <f>IF(RES_hhdet_tes!G81=0,"",RES_hhdet_tes!G81/RES_hhdet_fec!G81)</f>
        <v>0.50910718681310552</v>
      </c>
      <c r="H81" s="119">
        <f>IF(RES_hhdet_tes!H81=0,"",RES_hhdet_tes!H81/RES_hhdet_fec!H81)</f>
        <v>0.53300349703129857</v>
      </c>
      <c r="I81" s="119">
        <f>IF(RES_hhdet_tes!I81=0,"",RES_hhdet_tes!I81/RES_hhdet_fec!I81)</f>
        <v>0.56082610423624524</v>
      </c>
      <c r="J81" s="119">
        <f>IF(RES_hhdet_tes!J81=0,"",RES_hhdet_tes!J81/RES_hhdet_fec!J81)</f>
        <v>0.58124867986864326</v>
      </c>
      <c r="K81" s="119">
        <f>IF(RES_hhdet_tes!K81=0,"",RES_hhdet_tes!K81/RES_hhdet_fec!K81)</f>
        <v>0.60226217462436271</v>
      </c>
      <c r="L81" s="119">
        <f>IF(RES_hhdet_tes!L81=0,"",RES_hhdet_tes!L81/RES_hhdet_fec!L81)</f>
        <v>0.61905243543820299</v>
      </c>
      <c r="M81" s="119">
        <f>IF(RES_hhdet_tes!M81=0,"",RES_hhdet_tes!M81/RES_hhdet_fec!M81)</f>
        <v>0.63919586406596529</v>
      </c>
      <c r="N81" s="119">
        <f>IF(RES_hhdet_tes!N81=0,"",RES_hhdet_tes!N81/RES_hhdet_fec!N81)</f>
        <v>0.65774503077508784</v>
      </c>
      <c r="O81" s="119">
        <f>IF(RES_hhdet_tes!O81=0,"",RES_hhdet_tes!O81/RES_hhdet_fec!O81)</f>
        <v>0.6724722902897875</v>
      </c>
      <c r="P81" s="119">
        <f>IF(RES_hhdet_tes!P81=0,"",RES_hhdet_tes!P81/RES_hhdet_fec!P81)</f>
        <v>0.6799858952894654</v>
      </c>
      <c r="Q81" s="119">
        <f>IF(RES_hhdet_tes!Q81=0,"",RES_hhdet_tes!Q81/RES_hhdet_fec!Q81)</f>
        <v>0.68451269199147735</v>
      </c>
      <c r="R81" s="119">
        <f>IF(RES_hhdet_tes!R81=0,"",RES_hhdet_tes!R81/RES_hhdet_fec!R81)</f>
        <v>0.68810476768399276</v>
      </c>
      <c r="S81" s="119">
        <f>IF(RES_hhdet_tes!S81=0,"",RES_hhdet_tes!S81/RES_hhdet_fec!S81)</f>
        <v>0.69229247684068007</v>
      </c>
      <c r="T81" s="119">
        <f>IF(RES_hhdet_tes!T81=0,"",RES_hhdet_tes!T81/RES_hhdet_fec!T81)</f>
        <v>0.69439337677560842</v>
      </c>
      <c r="U81" s="119">
        <f>IF(RES_hhdet_tes!U81=0,"",RES_hhdet_tes!U81/RES_hhdet_fec!U81)</f>
        <v>0.69847434597788349</v>
      </c>
      <c r="V81" s="119">
        <f>IF(RES_hhdet_tes!V81=0,"",RES_hhdet_tes!V81/RES_hhdet_fec!V81)</f>
        <v>0.70293047380489204</v>
      </c>
      <c r="W81" s="119">
        <f>IF(RES_hhdet_tes!W81=0,"",RES_hhdet_tes!W81/RES_hhdet_fec!W81)</f>
        <v>0.71657725364869185</v>
      </c>
      <c r="X81" s="119">
        <f>IF(RES_hhdet_tes!X81=0,"",RES_hhdet_tes!X81/RES_hhdet_fec!X81)</f>
        <v>0.73472734338667722</v>
      </c>
      <c r="Y81" s="119">
        <f>IF(RES_hhdet_tes!Y81=0,"",RES_hhdet_tes!Y81/RES_hhdet_fec!Y81)</f>
        <v>0.75070787051419785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0.44890555630709872</v>
      </c>
      <c r="C82" s="124">
        <f>IF(RES_hhdet_tes!C82=0,"",RES_hhdet_tes!C82/RES_hhdet_fec!C82)</f>
        <v>0.45410317379440118</v>
      </c>
      <c r="D82" s="124">
        <f>IF(RES_hhdet_tes!D82=0,"",RES_hhdet_tes!D82/RES_hhdet_fec!D82)</f>
        <v>0.460331761863572</v>
      </c>
      <c r="E82" s="124">
        <f>IF(RES_hhdet_tes!E82=0,"",RES_hhdet_tes!E82/RES_hhdet_fec!E82)</f>
        <v>0.46657492326726685</v>
      </c>
      <c r="F82" s="124">
        <f>IF(RES_hhdet_tes!F82=0,"",RES_hhdet_tes!F82/RES_hhdet_fec!F82)</f>
        <v>0.47736007924592072</v>
      </c>
      <c r="G82" s="124">
        <f>IF(RES_hhdet_tes!G82=0,"",RES_hhdet_tes!G82/RES_hhdet_fec!G82)</f>
        <v>0.49814630220063305</v>
      </c>
      <c r="H82" s="124">
        <f>IF(RES_hhdet_tes!H82=0,"",RES_hhdet_tes!H82/RES_hhdet_fec!H82)</f>
        <v>0.52209931924407127</v>
      </c>
      <c r="I82" s="124">
        <f>IF(RES_hhdet_tes!I82=0,"",RES_hhdet_tes!I82/RES_hhdet_fec!I82)</f>
        <v>0.5511539628472778</v>
      </c>
      <c r="J82" s="124">
        <f>IF(RES_hhdet_tes!J82=0,"",RES_hhdet_tes!J82/RES_hhdet_fec!J82)</f>
        <v>0.57021460606905328</v>
      </c>
      <c r="K82" s="124">
        <f>IF(RES_hhdet_tes!K82=0,"",RES_hhdet_tes!K82/RES_hhdet_fec!K82)</f>
        <v>0.59183684603749498</v>
      </c>
      <c r="L82" s="124">
        <f>IF(RES_hhdet_tes!L82=0,"",RES_hhdet_tes!L82/RES_hhdet_fec!L82)</f>
        <v>0.60854131210396933</v>
      </c>
      <c r="M82" s="124">
        <f>IF(RES_hhdet_tes!M82=0,"",RES_hhdet_tes!M82/RES_hhdet_fec!M82)</f>
        <v>0.62613821314001483</v>
      </c>
      <c r="N82" s="124">
        <f>IF(RES_hhdet_tes!N82=0,"",RES_hhdet_tes!N82/RES_hhdet_fec!N82)</f>
        <v>0.6453753073705315</v>
      </c>
      <c r="O82" s="124">
        <f>IF(RES_hhdet_tes!O82=0,"",RES_hhdet_tes!O82/RES_hhdet_fec!O82)</f>
        <v>0.66034143357924036</v>
      </c>
      <c r="P82" s="124">
        <f>IF(RES_hhdet_tes!P82=0,"",RES_hhdet_tes!P82/RES_hhdet_fec!P82)</f>
        <v>0.66597319178438552</v>
      </c>
      <c r="Q82" s="124">
        <f>IF(RES_hhdet_tes!Q82=0,"",RES_hhdet_tes!Q82/RES_hhdet_fec!Q82)</f>
        <v>0.6714295665950426</v>
      </c>
      <c r="R82" s="124">
        <f>IF(RES_hhdet_tes!R82=0,"",RES_hhdet_tes!R82/RES_hhdet_fec!R82)</f>
        <v>0.67475835320911903</v>
      </c>
      <c r="S82" s="124">
        <f>IF(RES_hhdet_tes!S82=0,"",RES_hhdet_tes!S82/RES_hhdet_fec!S82)</f>
        <v>0.6770154846505777</v>
      </c>
      <c r="T82" s="124">
        <f>IF(RES_hhdet_tes!T82=0,"",RES_hhdet_tes!T82/RES_hhdet_fec!T82)</f>
        <v>0.67926641727718251</v>
      </c>
      <c r="U82" s="124">
        <f>IF(RES_hhdet_tes!U82=0,"",RES_hhdet_tes!U82/RES_hhdet_fec!U82)</f>
        <v>0.68162992856858751</v>
      </c>
      <c r="V82" s="124">
        <f>IF(RES_hhdet_tes!V82=0,"",RES_hhdet_tes!V82/RES_hhdet_fec!V82)</f>
        <v>0.68532814244631379</v>
      </c>
      <c r="W82" s="124">
        <f>IF(RES_hhdet_tes!W82=0,"",RES_hhdet_tes!W82/RES_hhdet_fec!W82)</f>
        <v>0.69787997282377723</v>
      </c>
      <c r="X82" s="124">
        <f>IF(RES_hhdet_tes!X82=0,"",RES_hhdet_tes!X82/RES_hhdet_fec!X82)</f>
        <v>0.71298878555906831</v>
      </c>
      <c r="Y82" s="124">
        <f>IF(RES_hhdet_tes!Y82=0,"",RES_hhdet_tes!Y82/RES_hhdet_fec!Y82)</f>
        <v>0.72859036958963874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0.44650327950443436</v>
      </c>
      <c r="C83" s="111">
        <f>IF(RES_hhdet_tes!C83=0,"",RES_hhdet_tes!C83/RES_hhdet_fec!C83)</f>
        <v>0.45178085475858426</v>
      </c>
      <c r="D83" s="111">
        <f>IF(RES_hhdet_tes!D83=0,"",RES_hhdet_tes!D83/RES_hhdet_fec!D83)</f>
        <v>0.45805329063434308</v>
      </c>
      <c r="E83" s="111">
        <f>IF(RES_hhdet_tes!E83=0,"",RES_hhdet_tes!E83/RES_hhdet_fec!E83)</f>
        <v>0.46435296674616994</v>
      </c>
      <c r="F83" s="111">
        <f>IF(RES_hhdet_tes!F83=0,"",RES_hhdet_tes!F83/RES_hhdet_fec!F83)</f>
        <v>0.4751735945561858</v>
      </c>
      <c r="G83" s="111">
        <f>IF(RES_hhdet_tes!G83=0,"",RES_hhdet_tes!G83/RES_hhdet_fec!G83)</f>
        <v>0.49599408384063698</v>
      </c>
      <c r="H83" s="111">
        <f>IF(RES_hhdet_tes!H83=0,"",RES_hhdet_tes!H83/RES_hhdet_fec!H83)</f>
        <v>0.51998897473147232</v>
      </c>
      <c r="I83" s="111">
        <f>IF(RES_hhdet_tes!I83=0,"",RES_hhdet_tes!I83/RES_hhdet_fec!I83)</f>
        <v>0.54908571903317926</v>
      </c>
      <c r="J83" s="111">
        <f>IF(RES_hhdet_tes!J83=0,"",RES_hhdet_tes!J83/RES_hhdet_fec!J83)</f>
        <v>0.56816565912143291</v>
      </c>
      <c r="K83" s="111">
        <f>IF(RES_hhdet_tes!K83=0,"",RES_hhdet_tes!K83/RES_hhdet_fec!K83)</f>
        <v>0.58982791873937379</v>
      </c>
      <c r="L83" s="111">
        <f>IF(RES_hhdet_tes!L83=0,"",RES_hhdet_tes!L83/RES_hhdet_fec!L83)</f>
        <v>0.60658114874061286</v>
      </c>
      <c r="M83" s="111">
        <f>IF(RES_hhdet_tes!M83=0,"",RES_hhdet_tes!M83/RES_hhdet_fec!M83)</f>
        <v>0.62425546606532978</v>
      </c>
      <c r="N83" s="111">
        <f>IF(RES_hhdet_tes!N83=0,"",RES_hhdet_tes!N83/RES_hhdet_fec!N83)</f>
        <v>0.64354689050429392</v>
      </c>
      <c r="O83" s="111">
        <f>IF(RES_hhdet_tes!O83=0,"",RES_hhdet_tes!O83/RES_hhdet_fec!O83)</f>
        <v>0.65858621891623648</v>
      </c>
      <c r="P83" s="111">
        <f>IF(RES_hhdet_tes!P83=0,"",RES_hhdet_tes!P83/RES_hhdet_fec!P83)</f>
        <v>0.66426657291696412</v>
      </c>
      <c r="Q83" s="111">
        <f>IF(RES_hhdet_tes!Q83=0,"",RES_hhdet_tes!Q83/RES_hhdet_fec!Q83)</f>
        <v>0.66973004418676385</v>
      </c>
      <c r="R83" s="111">
        <f>IF(RES_hhdet_tes!R83=0,"",RES_hhdet_tes!R83/RES_hhdet_fec!R83)</f>
        <v>0.67307683269771279</v>
      </c>
      <c r="S83" s="111">
        <f>IF(RES_hhdet_tes!S83=0,"",RES_hhdet_tes!S83/RES_hhdet_fec!S83)</f>
        <v>0.67535034734392785</v>
      </c>
      <c r="T83" s="111">
        <f>IF(RES_hhdet_tes!T83=0,"",RES_hhdet_tes!T83/RES_hhdet_fec!T83)</f>
        <v>0.67760551806976532</v>
      </c>
      <c r="U83" s="111">
        <f>IF(RES_hhdet_tes!U83=0,"",RES_hhdet_tes!U83/RES_hhdet_fec!U83)</f>
        <v>0.67998491792473714</v>
      </c>
      <c r="V83" s="111">
        <f>IF(RES_hhdet_tes!V83=0,"",RES_hhdet_tes!V83/RES_hhdet_fec!V83)</f>
        <v>0.68369944409263961</v>
      </c>
      <c r="W83" s="111">
        <f>IF(RES_hhdet_tes!W83=0,"",RES_hhdet_tes!W83/RES_hhdet_fec!W83)</f>
        <v>0.69628595463189735</v>
      </c>
      <c r="X83" s="111">
        <f>IF(RES_hhdet_tes!X83=0,"",RES_hhdet_tes!X83/RES_hhdet_fec!X83)</f>
        <v>0.71144442649079365</v>
      </c>
      <c r="Y83" s="111">
        <f>IF(RES_hhdet_tes!Y83=0,"",RES_hhdet_tes!Y83/RES_hhdet_fec!Y83)</f>
        <v>0.72710319195108364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2.2278166750182709</v>
      </c>
      <c r="C85" s="124">
        <f>IF(RES_hhdet_tes!C85=0,"",RES_hhdet_tes!C85/RES_hhdet_fec!C85)</f>
        <v>2.2926746112004346</v>
      </c>
      <c r="D85" s="124">
        <f>IF(RES_hhdet_tes!D85=0,"",RES_hhdet_tes!D85/RES_hhdet_fec!D85)</f>
        <v>2.4454993298117995</v>
      </c>
      <c r="E85" s="124">
        <f>IF(RES_hhdet_tes!E85=0,"",RES_hhdet_tes!E85/RES_hhdet_fec!E85)</f>
        <v>2.5587499283750628</v>
      </c>
      <c r="F85" s="124">
        <f>IF(RES_hhdet_tes!F85=0,"",RES_hhdet_tes!F85/RES_hhdet_fec!F85)</f>
        <v>2.757114827216776</v>
      </c>
      <c r="G85" s="124">
        <f>IF(RES_hhdet_tes!G85=0,"",RES_hhdet_tes!G85/RES_hhdet_fec!G85)</f>
        <v>3.0963646239385607</v>
      </c>
      <c r="H85" s="124">
        <f>IF(RES_hhdet_tes!H85=0,"",RES_hhdet_tes!H85/RES_hhdet_fec!H85)</f>
        <v>3.4778311180737544</v>
      </c>
      <c r="I85" s="124">
        <f>IF(RES_hhdet_tes!I85=0,"",RES_hhdet_tes!I85/RES_hhdet_fec!I85)</f>
        <v>3.7145804538506813</v>
      </c>
      <c r="J85" s="124">
        <f>IF(RES_hhdet_tes!J85=0,"",RES_hhdet_tes!J85/RES_hhdet_fec!J85)</f>
        <v>3.8212188832408764</v>
      </c>
      <c r="K85" s="124">
        <f>IF(RES_hhdet_tes!K85=0,"",RES_hhdet_tes!K85/RES_hhdet_fec!K85)</f>
        <v>3.947091938546472</v>
      </c>
      <c r="L85" s="124">
        <f>IF(RES_hhdet_tes!L85=0,"",RES_hhdet_tes!L85/RES_hhdet_fec!L85)</f>
        <v>4.0632219242591292</v>
      </c>
      <c r="M85" s="124">
        <f>IF(RES_hhdet_tes!M85=0,"",RES_hhdet_tes!M85/RES_hhdet_fec!M85)</f>
        <v>4.1746282196736706</v>
      </c>
      <c r="N85" s="124">
        <f>IF(RES_hhdet_tes!N85=0,"",RES_hhdet_tes!N85/RES_hhdet_fec!N85)</f>
        <v>4.3236636830169308</v>
      </c>
      <c r="O85" s="124">
        <f>IF(RES_hhdet_tes!O85=0,"",RES_hhdet_tes!O85/RES_hhdet_fec!O85)</f>
        <v>4.5255848665737917</v>
      </c>
      <c r="P85" s="124">
        <f>IF(RES_hhdet_tes!P85=0,"",RES_hhdet_tes!P85/RES_hhdet_fec!P85)</f>
        <v>4.7629807826443233</v>
      </c>
      <c r="Q85" s="124">
        <f>IF(RES_hhdet_tes!Q85=0,"",RES_hhdet_tes!Q85/RES_hhdet_fec!Q85)</f>
        <v>4.9959418848614341</v>
      </c>
      <c r="R85" s="124">
        <f>IF(RES_hhdet_tes!R85=0,"",RES_hhdet_tes!R85/RES_hhdet_fec!R85)</f>
        <v>5.1787807505388592</v>
      </c>
      <c r="S85" s="124">
        <f>IF(RES_hhdet_tes!S85=0,"",RES_hhdet_tes!S85/RES_hhdet_fec!S85)</f>
        <v>5.2990712758656393</v>
      </c>
      <c r="T85" s="124">
        <f>IF(RES_hhdet_tes!T85=0,"",RES_hhdet_tes!T85/RES_hhdet_fec!T85)</f>
        <v>5.3798362857474631</v>
      </c>
      <c r="U85" s="124">
        <f>IF(RES_hhdet_tes!U85=0,"",RES_hhdet_tes!U85/RES_hhdet_fec!U85)</f>
        <v>5.4494748494365801</v>
      </c>
      <c r="V85" s="124">
        <f>IF(RES_hhdet_tes!V85=0,"",RES_hhdet_tes!V85/RES_hhdet_fec!V85)</f>
        <v>5.5221719542459047</v>
      </c>
      <c r="W85" s="124">
        <f>IF(RES_hhdet_tes!W85=0,"",RES_hhdet_tes!W85/RES_hhdet_fec!W85)</f>
        <v>5.5827684353356108</v>
      </c>
      <c r="X85" s="124">
        <f>IF(RES_hhdet_tes!X85=0,"",RES_hhdet_tes!X85/RES_hhdet_fec!X85)</f>
        <v>5.6643506887758752</v>
      </c>
      <c r="Y85" s="124">
        <f>IF(RES_hhdet_tes!Y85=0,"",RES_hhdet_tes!Y85/RES_hhdet_fec!Y85)</f>
        <v>5.7542322978033384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2.2278166750182709</v>
      </c>
      <c r="C86" s="111">
        <f>IF(RES_hhdet_tes!C86=0,"",RES_hhdet_tes!C86/RES_hhdet_fec!C86)</f>
        <v>2.2926746112004346</v>
      </c>
      <c r="D86" s="111">
        <f>IF(RES_hhdet_tes!D86=0,"",RES_hhdet_tes!D86/RES_hhdet_fec!D86)</f>
        <v>2.4454993298117995</v>
      </c>
      <c r="E86" s="111">
        <f>IF(RES_hhdet_tes!E86=0,"",RES_hhdet_tes!E86/RES_hhdet_fec!E86)</f>
        <v>2.5587499283750628</v>
      </c>
      <c r="F86" s="111">
        <f>IF(RES_hhdet_tes!F86=0,"",RES_hhdet_tes!F86/RES_hhdet_fec!F86)</f>
        <v>2.757114827216776</v>
      </c>
      <c r="G86" s="111">
        <f>IF(RES_hhdet_tes!G86=0,"",RES_hhdet_tes!G86/RES_hhdet_fec!G86)</f>
        <v>3.0963646239385607</v>
      </c>
      <c r="H86" s="111">
        <f>IF(RES_hhdet_tes!H86=0,"",RES_hhdet_tes!H86/RES_hhdet_fec!H86)</f>
        <v>3.4778311180737544</v>
      </c>
      <c r="I86" s="111">
        <f>IF(RES_hhdet_tes!I86=0,"",RES_hhdet_tes!I86/RES_hhdet_fec!I86)</f>
        <v>3.7145804538506813</v>
      </c>
      <c r="J86" s="111">
        <f>IF(RES_hhdet_tes!J86=0,"",RES_hhdet_tes!J86/RES_hhdet_fec!J86)</f>
        <v>3.8212188832408764</v>
      </c>
      <c r="K86" s="111">
        <f>IF(RES_hhdet_tes!K86=0,"",RES_hhdet_tes!K86/RES_hhdet_fec!K86)</f>
        <v>3.947091938546472</v>
      </c>
      <c r="L86" s="111">
        <f>IF(RES_hhdet_tes!L86=0,"",RES_hhdet_tes!L86/RES_hhdet_fec!L86)</f>
        <v>4.0632219242591292</v>
      </c>
      <c r="M86" s="111">
        <f>IF(RES_hhdet_tes!M86=0,"",RES_hhdet_tes!M86/RES_hhdet_fec!M86)</f>
        <v>4.1746282196736706</v>
      </c>
      <c r="N86" s="111">
        <f>IF(RES_hhdet_tes!N86=0,"",RES_hhdet_tes!N86/RES_hhdet_fec!N86)</f>
        <v>4.3236636830169308</v>
      </c>
      <c r="O86" s="111">
        <f>IF(RES_hhdet_tes!O86=0,"",RES_hhdet_tes!O86/RES_hhdet_fec!O86)</f>
        <v>4.5255848665737917</v>
      </c>
      <c r="P86" s="111">
        <f>IF(RES_hhdet_tes!P86=0,"",RES_hhdet_tes!P86/RES_hhdet_fec!P86)</f>
        <v>4.7629807826443233</v>
      </c>
      <c r="Q86" s="111">
        <f>IF(RES_hhdet_tes!Q86=0,"",RES_hhdet_tes!Q86/RES_hhdet_fec!Q86)</f>
        <v>4.9959418848614341</v>
      </c>
      <c r="R86" s="111">
        <f>IF(RES_hhdet_tes!R86=0,"",RES_hhdet_tes!R86/RES_hhdet_fec!R86)</f>
        <v>5.1787807505388592</v>
      </c>
      <c r="S86" s="111">
        <f>IF(RES_hhdet_tes!S86=0,"",RES_hhdet_tes!S86/RES_hhdet_fec!S86)</f>
        <v>5.2990712758656393</v>
      </c>
      <c r="T86" s="111">
        <f>IF(RES_hhdet_tes!T86=0,"",RES_hhdet_tes!T86/RES_hhdet_fec!T86)</f>
        <v>5.3798362857474631</v>
      </c>
      <c r="U86" s="111">
        <f>IF(RES_hhdet_tes!U86=0,"",RES_hhdet_tes!U86/RES_hhdet_fec!U86)</f>
        <v>5.4494748494365801</v>
      </c>
      <c r="V86" s="111">
        <f>IF(RES_hhdet_tes!V86=0,"",RES_hhdet_tes!V86/RES_hhdet_fec!V86)</f>
        <v>5.5221719542459047</v>
      </c>
      <c r="W86" s="111">
        <f>IF(RES_hhdet_tes!W86=0,"",RES_hhdet_tes!W86/RES_hhdet_fec!W86)</f>
        <v>5.5827684353356108</v>
      </c>
      <c r="X86" s="111">
        <f>IF(RES_hhdet_tes!X86=0,"",RES_hhdet_tes!X86/RES_hhdet_fec!X86)</f>
        <v>5.6643506887758752</v>
      </c>
      <c r="Y86" s="111">
        <f>IF(RES_hhdet_tes!Y86=0,"",RES_hhdet_tes!Y86/RES_hhdet_fec!Y86)</f>
        <v>5.7542322978033384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0.49409485862479802</v>
      </c>
      <c r="C87" s="124">
        <f>IF(RES_hhdet_tes!C87=0,"",RES_hhdet_tes!C87/RES_hhdet_fec!C87)</f>
        <v>0.50105205520416707</v>
      </c>
      <c r="D87" s="124">
        <f>IF(RES_hhdet_tes!D87=0,"",RES_hhdet_tes!D87/RES_hhdet_fec!D87)</f>
        <v>0.50576953361432986</v>
      </c>
      <c r="E87" s="124">
        <f>IF(RES_hhdet_tes!E87=0,"",RES_hhdet_tes!E87/RES_hhdet_fec!E87)</f>
        <v>0.51372624990784932</v>
      </c>
      <c r="F87" s="124">
        <f>IF(RES_hhdet_tes!F87=0,"",RES_hhdet_tes!F87/RES_hhdet_fec!F87)</f>
        <v>0.5256516653984773</v>
      </c>
      <c r="G87" s="124">
        <f>IF(RES_hhdet_tes!G87=0,"",RES_hhdet_tes!G87/RES_hhdet_fec!G87)</f>
        <v>0.54685452585058869</v>
      </c>
      <c r="H87" s="124">
        <f>IF(RES_hhdet_tes!H87=0,"",RES_hhdet_tes!H87/RES_hhdet_fec!H87)</f>
        <v>0.57183122251929963</v>
      </c>
      <c r="I87" s="124">
        <f>IF(RES_hhdet_tes!I87=0,"",RES_hhdet_tes!I87/RES_hhdet_fec!I87)</f>
        <v>0.59738055553707381</v>
      </c>
      <c r="J87" s="124">
        <f>IF(RES_hhdet_tes!J87=0,"",RES_hhdet_tes!J87/RES_hhdet_fec!J87)</f>
        <v>0.62317237085491128</v>
      </c>
      <c r="K87" s="124">
        <f>IF(RES_hhdet_tes!K87=0,"",RES_hhdet_tes!K87/RES_hhdet_fec!K87)</f>
        <v>0.64444129194734079</v>
      </c>
      <c r="L87" s="124">
        <f>IF(RES_hhdet_tes!L87=0,"",RES_hhdet_tes!L87/RES_hhdet_fec!L87)</f>
        <v>0.66435365345172237</v>
      </c>
      <c r="M87" s="124">
        <f>IF(RES_hhdet_tes!M87=0,"",RES_hhdet_tes!M87/RES_hhdet_fec!M87)</f>
        <v>0.6830684009146798</v>
      </c>
      <c r="N87" s="124">
        <f>IF(RES_hhdet_tes!N87=0,"",RES_hhdet_tes!N87/RES_hhdet_fec!N87)</f>
        <v>0.70131105196039212</v>
      </c>
      <c r="O87" s="124">
        <f>IF(RES_hhdet_tes!O87=0,"",RES_hhdet_tes!O87/RES_hhdet_fec!O87)</f>
        <v>0.71525727274492623</v>
      </c>
      <c r="P87" s="124">
        <f>IF(RES_hhdet_tes!P87=0,"",RES_hhdet_tes!P87/RES_hhdet_fec!P87)</f>
        <v>0.72279836580826595</v>
      </c>
      <c r="Q87" s="124">
        <f>IF(RES_hhdet_tes!Q87=0,"",RES_hhdet_tes!Q87/RES_hhdet_fec!Q87)</f>
        <v>0.73042598312425844</v>
      </c>
      <c r="R87" s="124">
        <f>IF(RES_hhdet_tes!R87=0,"",RES_hhdet_tes!R87/RES_hhdet_fec!R87)</f>
        <v>0.73515058836487956</v>
      </c>
      <c r="S87" s="124">
        <f>IF(RES_hhdet_tes!S87=0,"",RES_hhdet_tes!S87/RES_hhdet_fec!S87)</f>
        <v>0.74047824492908865</v>
      </c>
      <c r="T87" s="124">
        <f>IF(RES_hhdet_tes!T87=0,"",RES_hhdet_tes!T87/RES_hhdet_fec!T87)</f>
        <v>0.74748276612187103</v>
      </c>
      <c r="U87" s="124">
        <f>IF(RES_hhdet_tes!U87=0,"",RES_hhdet_tes!U87/RES_hhdet_fec!U87)</f>
        <v>0.75586153256538591</v>
      </c>
      <c r="V87" s="124">
        <f>IF(RES_hhdet_tes!V87=0,"",RES_hhdet_tes!V87/RES_hhdet_fec!V87)</f>
        <v>0.76544375559205524</v>
      </c>
      <c r="W87" s="124">
        <f>IF(RES_hhdet_tes!W87=0,"",RES_hhdet_tes!W87/RES_hhdet_fec!W87)</f>
        <v>0.78302895386456706</v>
      </c>
      <c r="X87" s="124">
        <f>IF(RES_hhdet_tes!X87=0,"",RES_hhdet_tes!X87/RES_hhdet_fec!X87)</f>
        <v>0.80445193064404352</v>
      </c>
      <c r="Y87" s="124">
        <f>IF(RES_hhdet_tes!Y87=0,"",RES_hhdet_tes!Y87/RES_hhdet_fec!Y87)</f>
        <v>0.82449066012820771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0.46670661987536838</v>
      </c>
      <c r="C88" s="111">
        <f>IF(RES_hhdet_tes!C88=0,"",RES_hhdet_tes!C88/RES_hhdet_fec!C88)</f>
        <v>0.47149454623033304</v>
      </c>
      <c r="D88" s="111">
        <f>IF(RES_hhdet_tes!D88=0,"",RES_hhdet_tes!D88/RES_hhdet_fec!D88)</f>
        <v>0.47696334206308066</v>
      </c>
      <c r="E88" s="111">
        <f>IF(RES_hhdet_tes!E88=0,"",RES_hhdet_tes!E88/RES_hhdet_fec!E88)</f>
        <v>0.48257704989252098</v>
      </c>
      <c r="F88" s="111">
        <f>IF(RES_hhdet_tes!F88=0,"",RES_hhdet_tes!F88/RES_hhdet_fec!F88)</f>
        <v>0.49357025763886564</v>
      </c>
      <c r="G88" s="111">
        <f>IF(RES_hhdet_tes!G88=0,"",RES_hhdet_tes!G88/RES_hhdet_fec!G88)</f>
        <v>0.51658906443192221</v>
      </c>
      <c r="H88" s="111">
        <f>IF(RES_hhdet_tes!H88=0,"",RES_hhdet_tes!H88/RES_hhdet_fec!H88)</f>
        <v>0.54416106437873601</v>
      </c>
      <c r="I88" s="111">
        <f>IF(RES_hhdet_tes!I88=0,"",RES_hhdet_tes!I88/RES_hhdet_fec!I88)</f>
        <v>0.57879111213143408</v>
      </c>
      <c r="J88" s="111">
        <f>IF(RES_hhdet_tes!J88=0,"",RES_hhdet_tes!J88/RES_hhdet_fec!J88)</f>
        <v>0.60420218197501219</v>
      </c>
      <c r="K88" s="111">
        <f>IF(RES_hhdet_tes!K88=0,"",RES_hhdet_tes!K88/RES_hhdet_fec!K88)</f>
        <v>0.63282907704908065</v>
      </c>
      <c r="L88" s="111">
        <f>IF(RES_hhdet_tes!L88=0,"",RES_hhdet_tes!L88/RES_hhdet_fec!L88)</f>
        <v>0.65512808403951817</v>
      </c>
      <c r="M88" s="111">
        <f>IF(RES_hhdet_tes!M88=0,"",RES_hhdet_tes!M88/RES_hhdet_fec!M88)</f>
        <v>0.67805064914493707</v>
      </c>
      <c r="N88" s="111">
        <f>IF(RES_hhdet_tes!N88=0,"",RES_hhdet_tes!N88/RES_hhdet_fec!N88)</f>
        <v>0.69988586447741552</v>
      </c>
      <c r="O88" s="111">
        <f>IF(RES_hhdet_tes!O88=0,"",RES_hhdet_tes!O88/RES_hhdet_fec!O88)</f>
        <v>0.71532285936117135</v>
      </c>
      <c r="P88" s="111">
        <f>IF(RES_hhdet_tes!P88=0,"",RES_hhdet_tes!P88/RES_hhdet_fec!P88)</f>
        <v>0.72164232259162364</v>
      </c>
      <c r="Q88" s="111">
        <f>IF(RES_hhdet_tes!Q88=0,"",RES_hhdet_tes!Q88/RES_hhdet_fec!Q88)</f>
        <v>0.72819848937917686</v>
      </c>
      <c r="R88" s="111">
        <f>IF(RES_hhdet_tes!R88=0,"",RES_hhdet_tes!R88/RES_hhdet_fec!R88)</f>
        <v>0.7324809259889713</v>
      </c>
      <c r="S88" s="111">
        <f>IF(RES_hhdet_tes!S88=0,"",RES_hhdet_tes!S88/RES_hhdet_fec!S88)</f>
        <v>0.73770165178502844</v>
      </c>
      <c r="T88" s="111">
        <f>IF(RES_hhdet_tes!T88=0,"",RES_hhdet_tes!T88/RES_hhdet_fec!T88)</f>
        <v>0.74496533740188531</v>
      </c>
      <c r="U88" s="111">
        <f>IF(RES_hhdet_tes!U88=0,"",RES_hhdet_tes!U88/RES_hhdet_fec!U88)</f>
        <v>0.75300606984326524</v>
      </c>
      <c r="V88" s="111">
        <f>IF(RES_hhdet_tes!V88=0,"",RES_hhdet_tes!V88/RES_hhdet_fec!V88)</f>
        <v>0.76298512279354991</v>
      </c>
      <c r="W88" s="111">
        <f>IF(RES_hhdet_tes!W88=0,"",RES_hhdet_tes!W88/RES_hhdet_fec!W88)</f>
        <v>0.7804619406419202</v>
      </c>
      <c r="X88" s="111">
        <f>IF(RES_hhdet_tes!X88=0,"",RES_hhdet_tes!X88/RES_hhdet_fec!X88)</f>
        <v>0.80405379247846009</v>
      </c>
      <c r="Y88" s="111">
        <f>IF(RES_hhdet_tes!Y88=0,"",RES_hhdet_tes!Y88/RES_hhdet_fec!Y88)</f>
        <v>0.82501152792716126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0.52880904793994621</v>
      </c>
      <c r="C89" s="111">
        <f>IF(RES_hhdet_tes!C89=0,"",RES_hhdet_tes!C89/RES_hhdet_fec!C89)</f>
        <v>0.52851629300497172</v>
      </c>
      <c r="D89" s="111">
        <f>IF(RES_hhdet_tes!D89=0,"",RES_hhdet_tes!D89/RES_hhdet_fec!D89)</f>
        <v>0.52991347730084215</v>
      </c>
      <c r="E89" s="111">
        <f>IF(RES_hhdet_tes!E89=0,"",RES_hhdet_tes!E89/RES_hhdet_fec!E89)</f>
        <v>0.52995439273069578</v>
      </c>
      <c r="F89" s="111">
        <f>IF(RES_hhdet_tes!F89=0,"",RES_hhdet_tes!F89/RES_hhdet_fec!F89)</f>
        <v>0.52979315588720732</v>
      </c>
      <c r="G89" s="111">
        <f>IF(RES_hhdet_tes!G89=0,"",RES_hhdet_tes!G89/RES_hhdet_fec!G89)</f>
        <v>0.53027972103075338</v>
      </c>
      <c r="H89" s="111">
        <f>IF(RES_hhdet_tes!H89=0,"",RES_hhdet_tes!H89/RES_hhdet_fec!H89)</f>
        <v>0.64208779421283491</v>
      </c>
      <c r="I89" s="111">
        <f>IF(RES_hhdet_tes!I89=0,"",RES_hhdet_tes!I89/RES_hhdet_fec!I89)</f>
        <v>0.73167316102684954</v>
      </c>
      <c r="J89" s="111">
        <f>IF(RES_hhdet_tes!J89=0,"",RES_hhdet_tes!J89/RES_hhdet_fec!J89)</f>
        <v>0.73949015344619629</v>
      </c>
      <c r="K89" s="111">
        <f>IF(RES_hhdet_tes!K89=0,"",RES_hhdet_tes!K89/RES_hhdet_fec!K89)</f>
        <v>0.75346542015685847</v>
      </c>
      <c r="L89" s="111">
        <f>IF(RES_hhdet_tes!L89=0,"",RES_hhdet_tes!L89/RES_hhdet_fec!L89)</f>
        <v>0.75925830089890722</v>
      </c>
      <c r="M89" s="111">
        <f>IF(RES_hhdet_tes!M89=0,"",RES_hhdet_tes!M89/RES_hhdet_fec!M89)</f>
        <v>0.76315839536829144</v>
      </c>
      <c r="N89" s="111">
        <f>IF(RES_hhdet_tes!N89=0,"",RES_hhdet_tes!N89/RES_hhdet_fec!N89)</f>
        <v>0.77346735218767304</v>
      </c>
      <c r="O89" s="111">
        <f>IF(RES_hhdet_tes!O89=0,"",RES_hhdet_tes!O89/RES_hhdet_fec!O89)</f>
        <v>0.7760765392076816</v>
      </c>
      <c r="P89" s="111">
        <f>IF(RES_hhdet_tes!P89=0,"",RES_hhdet_tes!P89/RES_hhdet_fec!P89)</f>
        <v>0.77994380988644785</v>
      </c>
      <c r="Q89" s="111">
        <f>IF(RES_hhdet_tes!Q89=0,"",RES_hhdet_tes!Q89/RES_hhdet_fec!Q89)</f>
        <v>0.79007594741766551</v>
      </c>
      <c r="R89" s="111">
        <f>IF(RES_hhdet_tes!R89=0,"",RES_hhdet_tes!R89/RES_hhdet_fec!R89)</f>
        <v>0.79201551297065254</v>
      </c>
      <c r="S89" s="111">
        <f>IF(RES_hhdet_tes!S89=0,"",RES_hhdet_tes!S89/RES_hhdet_fec!S89)</f>
        <v>0.79311462575807989</v>
      </c>
      <c r="T89" s="111">
        <f>IF(RES_hhdet_tes!T89=0,"",RES_hhdet_tes!T89/RES_hhdet_fec!T89)</f>
        <v>0.79451739880312311</v>
      </c>
      <c r="U89" s="111">
        <f>IF(RES_hhdet_tes!U89=0,"",RES_hhdet_tes!U89/RES_hhdet_fec!U89)</f>
        <v>0.79663254175236486</v>
      </c>
      <c r="V89" s="111">
        <f>IF(RES_hhdet_tes!V89=0,"",RES_hhdet_tes!V89/RES_hhdet_fec!V89)</f>
        <v>0.79623385021238702</v>
      </c>
      <c r="W89" s="111">
        <f>IF(RES_hhdet_tes!W89=0,"",RES_hhdet_tes!W89/RES_hhdet_fec!W89)</f>
        <v>0.80429165055727314</v>
      </c>
      <c r="X89" s="111">
        <f>IF(RES_hhdet_tes!X89=0,"",RES_hhdet_tes!X89/RES_hhdet_fec!X89)</f>
        <v>0.82607000457312707</v>
      </c>
      <c r="Y89" s="111">
        <f>IF(RES_hhdet_tes!Y89=0,"",RES_hhdet_tes!Y89/RES_hhdet_fec!Y89)</f>
        <v>0.84861336977733692</v>
      </c>
      <c r="DA89" s="63" t="s">
        <v>1990</v>
      </c>
    </row>
    <row r="90" spans="1:105" ht="12" customHeight="1" x14ac:dyDescent="0.25">
      <c r="A90" s="100" t="s">
        <v>199</v>
      </c>
      <c r="B90" s="112">
        <f>IF(RES_hhdet_tes!B90=0,"",RES_hhdet_tes!B90/RES_hhdet_fec!B90)</f>
        <v>0.46670661987536838</v>
      </c>
      <c r="C90" s="112">
        <f>IF(RES_hhdet_tes!C90=0,"",RES_hhdet_tes!C90/RES_hhdet_fec!C90)</f>
        <v>0.46670661987536843</v>
      </c>
      <c r="D90" s="112">
        <f>IF(RES_hhdet_tes!D90=0,"",RES_hhdet_tes!D90/RES_hhdet_fec!D90)</f>
        <v>0.46670661987536838</v>
      </c>
      <c r="E90" s="112">
        <f>IF(RES_hhdet_tes!E90=0,"",RES_hhdet_tes!E90/RES_hhdet_fec!E90)</f>
        <v>0.46670661987536838</v>
      </c>
      <c r="F90" s="112">
        <f>IF(RES_hhdet_tes!F90=0,"",RES_hhdet_tes!F90/RES_hhdet_fec!F90)</f>
        <v>0.46670661987536838</v>
      </c>
      <c r="G90" s="112">
        <f>IF(RES_hhdet_tes!G90=0,"",RES_hhdet_tes!G90/RES_hhdet_fec!G90)</f>
        <v>0.46670661987536838</v>
      </c>
      <c r="H90" s="112">
        <f>IF(RES_hhdet_tes!H90=0,"",RES_hhdet_tes!H90/RES_hhdet_fec!H90)</f>
        <v>0.58340435941084934</v>
      </c>
      <c r="I90" s="112">
        <f>IF(RES_hhdet_tes!I90=0,"",RES_hhdet_tes!I90/RES_hhdet_fec!I90)</f>
        <v>0.67977949261639181</v>
      </c>
      <c r="J90" s="112">
        <f>IF(RES_hhdet_tes!J90=0,"",RES_hhdet_tes!J90/RES_hhdet_fec!J90)</f>
        <v>0.6865939824331998</v>
      </c>
      <c r="K90" s="112">
        <f>IF(RES_hhdet_tes!K90=0,"",RES_hhdet_tes!K90/RES_hhdet_fec!K90)</f>
        <v>0.70218520382993466</v>
      </c>
      <c r="L90" s="112">
        <f>IF(RES_hhdet_tes!L90=0,"",RES_hhdet_tes!L90/RES_hhdet_fec!L90)</f>
        <v>0.70912832270979687</v>
      </c>
      <c r="M90" s="112">
        <f>IF(RES_hhdet_tes!M90=0,"",RES_hhdet_tes!M90/RES_hhdet_fec!M90)</f>
        <v>0.71436010604190414</v>
      </c>
      <c r="N90" s="112">
        <f>IF(RES_hhdet_tes!N90=0,"",RES_hhdet_tes!N90/RES_hhdet_fec!N90)</f>
        <v>0.72555269355701923</v>
      </c>
      <c r="O90" s="112">
        <f>IF(RES_hhdet_tes!O90=0,"",RES_hhdet_tes!O90/RES_hhdet_fec!O90)</f>
        <v>0.72823375855568862</v>
      </c>
      <c r="P90" s="112">
        <f>IF(RES_hhdet_tes!P90=0,"",RES_hhdet_tes!P90/RES_hhdet_fec!P90)</f>
        <v>0.73246768283098029</v>
      </c>
      <c r="Q90" s="112">
        <f>IF(RES_hhdet_tes!Q90=0,"",RES_hhdet_tes!Q90/RES_hhdet_fec!Q90)</f>
        <v>0.74361507151882511</v>
      </c>
      <c r="R90" s="112">
        <f>IF(RES_hhdet_tes!R90=0,"",RES_hhdet_tes!R90/RES_hhdet_fec!R90)</f>
        <v>0.74512493824839687</v>
      </c>
      <c r="S90" s="112">
        <f>IF(RES_hhdet_tes!S90=0,"",RES_hhdet_tes!S90/RES_hhdet_fec!S90)</f>
        <v>0.74633110231604072</v>
      </c>
      <c r="T90" s="112">
        <f>IF(RES_hhdet_tes!T90=0,"",RES_hhdet_tes!T90/RES_hhdet_fec!T90)</f>
        <v>0.74756830786044037</v>
      </c>
      <c r="U90" s="112">
        <f>IF(RES_hhdet_tes!U90=0,"",RES_hhdet_tes!U90/RES_hhdet_fec!U90)</f>
        <v>0.74969997989168136</v>
      </c>
      <c r="V90" s="112">
        <f>IF(RES_hhdet_tes!V90=0,"",RES_hhdet_tes!V90/RES_hhdet_fec!V90)</f>
        <v>0.75137857145693054</v>
      </c>
      <c r="W90" s="112">
        <f>IF(RES_hhdet_tes!W90=0,"",RES_hhdet_tes!W90/RES_hhdet_fec!W90)</f>
        <v>0.76047153326779049</v>
      </c>
      <c r="X90" s="112">
        <f>IF(RES_hhdet_tes!X90=0,"",RES_hhdet_tes!X90/RES_hhdet_fec!X90)</f>
        <v>0.78339384074072249</v>
      </c>
      <c r="Y90" s="112">
        <f>IF(RES_hhdet_tes!Y90=0,"",RES_hhdet_tes!Y90/RES_hhdet_fec!Y90)</f>
        <v>0.80789225432182321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0.57228238725525427</v>
      </c>
      <c r="C92" s="112">
        <f>IF(RES_hhdet_tes!C92=0,"",RES_hhdet_tes!C92/RES_hhdet_fec!C92)</f>
        <v>0.57605534476739984</v>
      </c>
      <c r="D92" s="112">
        <f>IF(RES_hhdet_tes!D92=0,"",RES_hhdet_tes!D92/RES_hhdet_fec!D92)</f>
        <v>0.58064464534259819</v>
      </c>
      <c r="E92" s="112">
        <f>IF(RES_hhdet_tes!E92=0,"",RES_hhdet_tes!E92/RES_hhdet_fec!E92)</f>
        <v>0.58499684993100753</v>
      </c>
      <c r="F92" s="112">
        <f>IF(RES_hhdet_tes!F92=0,"",RES_hhdet_tes!F92/RES_hhdet_fec!F92)</f>
        <v>0.5896833497181283</v>
      </c>
      <c r="G92" s="112">
        <f>IF(RES_hhdet_tes!G92=0,"",RES_hhdet_tes!G92/RES_hhdet_fec!G92)</f>
        <v>0.59527552970079511</v>
      </c>
      <c r="H92" s="112">
        <f>IF(RES_hhdet_tes!H92=0,"",RES_hhdet_tes!H92/RES_hhdet_fec!H92)</f>
        <v>0.60100852814729167</v>
      </c>
      <c r="I92" s="112">
        <f>IF(RES_hhdet_tes!I92=0,"",RES_hhdet_tes!I92/RES_hhdet_fec!I92)</f>
        <v>0.60484133866517775</v>
      </c>
      <c r="J92" s="112">
        <f>IF(RES_hhdet_tes!J92=0,"",RES_hhdet_tes!J92/RES_hhdet_fec!J92)</f>
        <v>0.60666951138046643</v>
      </c>
      <c r="K92" s="112">
        <f>IF(RES_hhdet_tes!K92=0,"",RES_hhdet_tes!K92/RES_hhdet_fec!K92)</f>
        <v>0.6097649995571599</v>
      </c>
      <c r="L92" s="112">
        <f>IF(RES_hhdet_tes!L92=0,"",RES_hhdet_tes!L92/RES_hhdet_fec!L92)</f>
        <v>0.61327883756250079</v>
      </c>
      <c r="M92" s="112">
        <f>IF(RES_hhdet_tes!M92=0,"",RES_hhdet_tes!M92/RES_hhdet_fec!M92)</f>
        <v>0.61775441892014959</v>
      </c>
      <c r="N92" s="112">
        <f>IF(RES_hhdet_tes!N92=0,"",RES_hhdet_tes!N92/RES_hhdet_fec!N92)</f>
        <v>0.62876361134526548</v>
      </c>
      <c r="O92" s="112">
        <f>IF(RES_hhdet_tes!O92=0,"",RES_hhdet_tes!O92/RES_hhdet_fec!O92)</f>
        <v>0.64567880955857127</v>
      </c>
      <c r="P92" s="112">
        <f>IF(RES_hhdet_tes!P92=0,"",RES_hhdet_tes!P92/RES_hhdet_fec!P92)</f>
        <v>0.66608044532311239</v>
      </c>
      <c r="Q92" s="112">
        <f>IF(RES_hhdet_tes!Q92=0,"",RES_hhdet_tes!Q92/RES_hhdet_fec!Q92)</f>
        <v>0.68854168815783601</v>
      </c>
      <c r="R92" s="112">
        <f>IF(RES_hhdet_tes!R92=0,"",RES_hhdet_tes!R92/RES_hhdet_fec!R92)</f>
        <v>0.7044158853466127</v>
      </c>
      <c r="S92" s="112">
        <f>IF(RES_hhdet_tes!S92=0,"",RES_hhdet_tes!S92/RES_hhdet_fec!S92)</f>
        <v>0.71471913918236951</v>
      </c>
      <c r="T92" s="112">
        <f>IF(RES_hhdet_tes!T92=0,"",RES_hhdet_tes!T92/RES_hhdet_fec!T92)</f>
        <v>0.72617616970876264</v>
      </c>
      <c r="U92" s="112">
        <f>IF(RES_hhdet_tes!U92=0,"",RES_hhdet_tes!U92/RES_hhdet_fec!U92)</f>
        <v>0.73852232389676808</v>
      </c>
      <c r="V92" s="112">
        <f>IF(RES_hhdet_tes!V92=0,"",RES_hhdet_tes!V92/RES_hhdet_fec!V92)</f>
        <v>0.75247349031308364</v>
      </c>
      <c r="W92" s="112">
        <f>IF(RES_hhdet_tes!W92=0,"",RES_hhdet_tes!W92/RES_hhdet_fec!W92)</f>
        <v>0.78066640267699949</v>
      </c>
      <c r="X92" s="112">
        <f>IF(RES_hhdet_tes!X92=0,"",RES_hhdet_tes!X92/RES_hhdet_fec!X92)</f>
        <v>0.79911935897311348</v>
      </c>
      <c r="Y92" s="112">
        <f>IF(RES_hhdet_tes!Y92=0,"",RES_hhdet_tes!Y92/RES_hhdet_fec!Y92)</f>
        <v>0.82161058157826572</v>
      </c>
      <c r="DA92" s="131" t="s">
        <v>1993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 t="str">
        <f>IF(RES_hhdet_tes!E93=0,"",RES_hhdet_tes!E93/RES_hhdet_fec!E93)</f>
        <v/>
      </c>
      <c r="F93" s="113" t="str">
        <f>IF(RES_hhdet_tes!F93=0,"",RES_hhdet_tes!F93/RES_hhdet_fec!F93)</f>
        <v/>
      </c>
      <c r="G93" s="113" t="str">
        <f>IF(RES_hhdet_tes!G93=0,"",RES_hhdet_tes!G93/RES_hhdet_fec!G93)</f>
        <v/>
      </c>
      <c r="H93" s="113" t="str">
        <f>IF(RES_hhdet_tes!H93=0,"",RES_hhdet_tes!H93/RES_hhdet_fec!H93)</f>
        <v/>
      </c>
      <c r="I93" s="113" t="str">
        <f>IF(RES_hhdet_tes!I93=0,"",RES_hhdet_tes!I93/RES_hhdet_fec!I93)</f>
        <v/>
      </c>
      <c r="J93" s="113" t="str">
        <f>IF(RES_hhdet_tes!J93=0,"",RES_hhdet_tes!J93/RES_hhdet_fec!J93)</f>
        <v/>
      </c>
      <c r="K93" s="113" t="str">
        <f>IF(RES_hhdet_tes!K93=0,"",RES_hhdet_tes!K93/RES_hhdet_fec!K93)</f>
        <v/>
      </c>
      <c r="L93" s="113" t="str">
        <f>IF(RES_hhdet_tes!L93=0,"",RES_hhdet_tes!L93/RES_hhdet_fec!L93)</f>
        <v/>
      </c>
      <c r="M93" s="113" t="str">
        <f>IF(RES_hhdet_tes!M93=0,"",RES_hhdet_tes!M93/RES_hhdet_fec!M93)</f>
        <v/>
      </c>
      <c r="N93" s="113" t="str">
        <f>IF(RES_hhdet_tes!N93=0,"",RES_hhdet_tes!N93/RES_hhdet_fec!N93)</f>
        <v/>
      </c>
      <c r="O93" s="113">
        <f>IF(RES_hhdet_tes!O93=0,"",RES_hhdet_tes!O93/RES_hhdet_fec!O93)</f>
        <v>0.73610935261236055</v>
      </c>
      <c r="P93" s="113">
        <f>IF(RES_hhdet_tes!P93=0,"",RES_hhdet_tes!P93/RES_hhdet_fec!P93)</f>
        <v>0.7362921882781428</v>
      </c>
      <c r="Q93" s="113">
        <f>IF(RES_hhdet_tes!Q93=0,"",RES_hhdet_tes!Q93/RES_hhdet_fec!Q93)</f>
        <v>0.73688969571219121</v>
      </c>
      <c r="R93" s="113">
        <f>IF(RES_hhdet_tes!R93=0,"",RES_hhdet_tes!R93/RES_hhdet_fec!R93)</f>
        <v>0.77069204507270894</v>
      </c>
      <c r="S93" s="113">
        <f>IF(RES_hhdet_tes!S93=0,"",RES_hhdet_tes!S93/RES_hhdet_fec!S93)</f>
        <v>0.77077309115419068</v>
      </c>
      <c r="T93" s="113">
        <f>IF(RES_hhdet_tes!T93=0,"",RES_hhdet_tes!T93/RES_hhdet_fec!T93)</f>
        <v>0.77112746716357761</v>
      </c>
      <c r="U93" s="113">
        <f>IF(RES_hhdet_tes!U93=0,"",RES_hhdet_tes!U93/RES_hhdet_fec!U93)</f>
        <v>0.77145272642977936</v>
      </c>
      <c r="V93" s="113">
        <f>IF(RES_hhdet_tes!V93=0,"",RES_hhdet_tes!V93/RES_hhdet_fec!V93)</f>
        <v>0.80870427733494166</v>
      </c>
      <c r="W93" s="113">
        <f>IF(RES_hhdet_tes!W93=0,"",RES_hhdet_tes!W93/RES_hhdet_fec!W93)</f>
        <v>0.80889477205216609</v>
      </c>
      <c r="X93" s="113">
        <f>IF(RES_hhdet_tes!X93=0,"",RES_hhdet_tes!X93/RES_hhdet_fec!X93)</f>
        <v>0.81111007097979049</v>
      </c>
      <c r="Y93" s="113" t="str">
        <f>IF(RES_hhdet_tes!Y93=0,"",RES_hhdet_tes!Y93/RES_hhdet_fec!Y93)</f>
        <v/>
      </c>
      <c r="DA93" s="132" t="s">
        <v>1994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 t="str">
        <f>IF(RES_hhdet_tes!E94=0,"",RES_hhdet_tes!E94/RES_hhdet_fec!E94)</f>
        <v/>
      </c>
      <c r="F94" s="111" t="str">
        <f>IF(RES_hhdet_tes!F94=0,"",RES_hhdet_tes!F94/RES_hhdet_fec!F94)</f>
        <v/>
      </c>
      <c r="G94" s="111" t="str">
        <f>IF(RES_hhdet_tes!G94=0,"",RES_hhdet_tes!G94/RES_hhdet_fec!G94)</f>
        <v/>
      </c>
      <c r="H94" s="111" t="str">
        <f>IF(RES_hhdet_tes!H94=0,"",RES_hhdet_tes!H94/RES_hhdet_fec!H94)</f>
        <v/>
      </c>
      <c r="I94" s="111" t="str">
        <f>IF(RES_hhdet_tes!I94=0,"",RES_hhdet_tes!I94/RES_hhdet_fec!I94)</f>
        <v/>
      </c>
      <c r="J94" s="111" t="str">
        <f>IF(RES_hhdet_tes!J94=0,"",RES_hhdet_tes!J94/RES_hhdet_fec!J94)</f>
        <v/>
      </c>
      <c r="K94" s="111" t="str">
        <f>IF(RES_hhdet_tes!K94=0,"",RES_hhdet_tes!K94/RES_hhdet_fec!K94)</f>
        <v/>
      </c>
      <c r="L94" s="111" t="str">
        <f>IF(RES_hhdet_tes!L94=0,"",RES_hhdet_tes!L94/RES_hhdet_fec!L94)</f>
        <v/>
      </c>
      <c r="M94" s="111" t="str">
        <f>IF(RES_hhdet_tes!M94=0,"",RES_hhdet_tes!M94/RES_hhdet_fec!M94)</f>
        <v/>
      </c>
      <c r="N94" s="111" t="str">
        <f>IF(RES_hhdet_tes!N94=0,"",RES_hhdet_tes!N94/RES_hhdet_fec!N94)</f>
        <v/>
      </c>
      <c r="O94" s="111">
        <f>IF(RES_hhdet_tes!O94=0,"",RES_hhdet_tes!O94/RES_hhdet_fec!O94)</f>
        <v>0.6832438534509957</v>
      </c>
      <c r="P94" s="111">
        <f>IF(RES_hhdet_tes!P94=0,"",RES_hhdet_tes!P94/RES_hhdet_fec!P94)</f>
        <v>0.6832438534509957</v>
      </c>
      <c r="Q94" s="111">
        <f>IF(RES_hhdet_tes!Q94=0,"",RES_hhdet_tes!Q94/RES_hhdet_fec!Q94)</f>
        <v>0.68324385345099559</v>
      </c>
      <c r="R94" s="111">
        <f>IF(RES_hhdet_tes!R94=0,"",RES_hhdet_tes!R94/RES_hhdet_fec!R94)</f>
        <v>0.72066873603310944</v>
      </c>
      <c r="S94" s="111">
        <f>IF(RES_hhdet_tes!S94=0,"",RES_hhdet_tes!S94/RES_hhdet_fec!S94)</f>
        <v>0.72066873603310933</v>
      </c>
      <c r="T94" s="111">
        <f>IF(RES_hhdet_tes!T94=0,"",RES_hhdet_tes!T94/RES_hhdet_fec!T94)</f>
        <v>0.72066873603310944</v>
      </c>
      <c r="U94" s="111">
        <f>IF(RES_hhdet_tes!U94=0,"",RES_hhdet_tes!U94/RES_hhdet_fec!U94)</f>
        <v>0.72066873603310944</v>
      </c>
      <c r="V94" s="111">
        <f>IF(RES_hhdet_tes!V94=0,"",RES_hhdet_tes!V94/RES_hhdet_fec!V94)</f>
        <v>0.76578250363143319</v>
      </c>
      <c r="W94" s="111">
        <f>IF(RES_hhdet_tes!W94=0,"",RES_hhdet_tes!W94/RES_hhdet_fec!W94)</f>
        <v>0.76578250363143319</v>
      </c>
      <c r="X94" s="111">
        <f>IF(RES_hhdet_tes!X94=0,"",RES_hhdet_tes!X94/RES_hhdet_fec!X94)</f>
        <v>0.7657825036314333</v>
      </c>
      <c r="Y94" s="111" t="str">
        <f>IF(RES_hhdet_tes!Y94=0,"",RES_hhdet_tes!Y94/RES_hhdet_fec!Y94)</f>
        <v/>
      </c>
      <c r="DA94" s="63" t="s">
        <v>1995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 t="str">
        <f>IF(RES_hhdet_tes!E95=0,"",RES_hhdet_tes!E95/RES_hhdet_fec!E95)</f>
        <v/>
      </c>
      <c r="F95" s="111" t="str">
        <f>IF(RES_hhdet_tes!F95=0,"",RES_hhdet_tes!F95/RES_hhdet_fec!F95)</f>
        <v/>
      </c>
      <c r="G95" s="111" t="str">
        <f>IF(RES_hhdet_tes!G95=0,"",RES_hhdet_tes!G95/RES_hhdet_fec!G95)</f>
        <v/>
      </c>
      <c r="H95" s="111" t="str">
        <f>IF(RES_hhdet_tes!H95=0,"",RES_hhdet_tes!H95/RES_hhdet_fec!H95)</f>
        <v/>
      </c>
      <c r="I95" s="111" t="str">
        <f>IF(RES_hhdet_tes!I95=0,"",RES_hhdet_tes!I95/RES_hhdet_fec!I95)</f>
        <v/>
      </c>
      <c r="J95" s="111" t="str">
        <f>IF(RES_hhdet_tes!J95=0,"",RES_hhdet_tes!J95/RES_hhdet_fec!J95)</f>
        <v/>
      </c>
      <c r="K95" s="111" t="str">
        <f>IF(RES_hhdet_tes!K95=0,"",RES_hhdet_tes!K95/RES_hhdet_fec!K95)</f>
        <v/>
      </c>
      <c r="L95" s="111" t="str">
        <f>IF(RES_hhdet_tes!L95=0,"",RES_hhdet_tes!L95/RES_hhdet_fec!L95)</f>
        <v/>
      </c>
      <c r="M95" s="111" t="str">
        <f>IF(RES_hhdet_tes!M95=0,"",RES_hhdet_tes!M95/RES_hhdet_fec!M95)</f>
        <v/>
      </c>
      <c r="N95" s="111" t="str">
        <f>IF(RES_hhdet_tes!N95=0,"",RES_hhdet_tes!N95/RES_hhdet_fec!N95)</f>
        <v/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 t="str">
        <f>IF(RES_hhdet_tes!Y95=0,"",RES_hhdet_tes!Y95/RES_hhdet_fec!Y95)</f>
        <v/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0.6456112699206884</v>
      </c>
      <c r="C96" s="112">
        <f>IF(RES_hhdet_tes!C96=0,"",RES_hhdet_tes!C96/RES_hhdet_fec!C96)</f>
        <v>0.64865406915086532</v>
      </c>
      <c r="D96" s="112">
        <f>IF(RES_hhdet_tes!D96=0,"",RES_hhdet_tes!D96/RES_hhdet_fec!D96)</f>
        <v>0.65203834844312369</v>
      </c>
      <c r="E96" s="112">
        <f>IF(RES_hhdet_tes!E96=0,"",RES_hhdet_tes!E96/RES_hhdet_fec!E96)</f>
        <v>0.65547391814083822</v>
      </c>
      <c r="F96" s="112">
        <f>IF(RES_hhdet_tes!F96=0,"",RES_hhdet_tes!F96/RES_hhdet_fec!F96)</f>
        <v>0.6594304074357572</v>
      </c>
      <c r="G96" s="112">
        <f>IF(RES_hhdet_tes!G96=0,"",RES_hhdet_tes!G96/RES_hhdet_fec!G96)</f>
        <v>0.66402619694533549</v>
      </c>
      <c r="H96" s="112">
        <f>IF(RES_hhdet_tes!H96=0,"",RES_hhdet_tes!H96/RES_hhdet_fec!H96)</f>
        <v>0.66853430852492823</v>
      </c>
      <c r="I96" s="112">
        <f>IF(RES_hhdet_tes!I96=0,"",RES_hhdet_tes!I96/RES_hhdet_fec!I96)</f>
        <v>0.6706932758122951</v>
      </c>
      <c r="J96" s="112">
        <f>IF(RES_hhdet_tes!J96=0,"",RES_hhdet_tes!J96/RES_hhdet_fec!J96)</f>
        <v>0.67100696081186173</v>
      </c>
      <c r="K96" s="112">
        <f>IF(RES_hhdet_tes!K96=0,"",RES_hhdet_tes!K96/RES_hhdet_fec!K96)</f>
        <v>0.67178925939122991</v>
      </c>
      <c r="L96" s="112">
        <f>IF(RES_hhdet_tes!L96=0,"",RES_hhdet_tes!L96/RES_hhdet_fec!L96)</f>
        <v>0.67234518345806027</v>
      </c>
      <c r="M96" s="112">
        <f>IF(RES_hhdet_tes!M96=0,"",RES_hhdet_tes!M96/RES_hhdet_fec!M96)</f>
        <v>0.67509947832599349</v>
      </c>
      <c r="N96" s="112">
        <f>IF(RES_hhdet_tes!N96=0,"",RES_hhdet_tes!N96/RES_hhdet_fec!N96)</f>
        <v>0.68313358762059884</v>
      </c>
      <c r="O96" s="112">
        <f>IF(RES_hhdet_tes!O96=0,"",RES_hhdet_tes!O96/RES_hhdet_fec!O96)</f>
        <v>0.68969616404652345</v>
      </c>
      <c r="P96" s="112">
        <f>IF(RES_hhdet_tes!P96=0,"",RES_hhdet_tes!P96/RES_hhdet_fec!P96)</f>
        <v>0.69677251710892385</v>
      </c>
      <c r="Q96" s="112">
        <f>IF(RES_hhdet_tes!Q96=0,"",RES_hhdet_tes!Q96/RES_hhdet_fec!Q96)</f>
        <v>0.69935609666203691</v>
      </c>
      <c r="R96" s="112">
        <f>IF(RES_hhdet_tes!R96=0,"",RES_hhdet_tes!R96/RES_hhdet_fec!R96)</f>
        <v>0.70127234222640666</v>
      </c>
      <c r="S96" s="112">
        <f>IF(RES_hhdet_tes!S96=0,"",RES_hhdet_tes!S96/RES_hhdet_fec!S96)</f>
        <v>0.70399940309694375</v>
      </c>
      <c r="T96" s="112">
        <f>IF(RES_hhdet_tes!T96=0,"",RES_hhdet_tes!T96/RES_hhdet_fec!T96)</f>
        <v>0.7089035246770331</v>
      </c>
      <c r="U96" s="112">
        <f>IF(RES_hhdet_tes!U96=0,"",RES_hhdet_tes!U96/RES_hhdet_fec!U96)</f>
        <v>0.72347342275490922</v>
      </c>
      <c r="V96" s="112">
        <f>IF(RES_hhdet_tes!V96=0,"",RES_hhdet_tes!V96/RES_hhdet_fec!V96)</f>
        <v>0.74418800936984941</v>
      </c>
      <c r="W96" s="112">
        <f>IF(RES_hhdet_tes!W96=0,"",RES_hhdet_tes!W96/RES_hhdet_fec!W96)</f>
        <v>0.77240567146647543</v>
      </c>
      <c r="X96" s="112">
        <f>IF(RES_hhdet_tes!X96=0,"",RES_hhdet_tes!X96/RES_hhdet_fec!X96)</f>
        <v>0.78218231709137565</v>
      </c>
      <c r="Y96" s="112">
        <f>IF(RES_hhdet_tes!Y96=0,"",RES_hhdet_tes!Y96/RES_hhdet_fec!Y96)</f>
        <v>0.78595049370178072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0.70026445944862159</v>
      </c>
      <c r="C97" s="113">
        <f>IF(RES_hhdet_tes!C97=0,"",RES_hhdet_tes!C97/RES_hhdet_fec!C97)</f>
        <v>0.70359069893139781</v>
      </c>
      <c r="D97" s="113">
        <f>IF(RES_hhdet_tes!D97=0,"",RES_hhdet_tes!D97/RES_hhdet_fec!D97)</f>
        <v>0.71143984021447215</v>
      </c>
      <c r="E97" s="113">
        <f>IF(RES_hhdet_tes!E97=0,"",RES_hhdet_tes!E97/RES_hhdet_fec!E97)</f>
        <v>0.71586537264813488</v>
      </c>
      <c r="F97" s="113">
        <f>IF(RES_hhdet_tes!F97=0,"",RES_hhdet_tes!F97/RES_hhdet_fec!F97)</f>
        <v>0.71875706601414102</v>
      </c>
      <c r="G97" s="113">
        <f>IF(RES_hhdet_tes!G97=0,"",RES_hhdet_tes!G97/RES_hhdet_fec!G97)</f>
        <v>0.72255453695454064</v>
      </c>
      <c r="H97" s="113">
        <f>IF(RES_hhdet_tes!H97=0,"",RES_hhdet_tes!H97/RES_hhdet_fec!H97)</f>
        <v>0.72267120958734188</v>
      </c>
      <c r="I97" s="113">
        <f>IF(RES_hhdet_tes!I97=0,"",RES_hhdet_tes!I97/RES_hhdet_fec!I97)</f>
        <v>0.72585535682576519</v>
      </c>
      <c r="J97" s="113">
        <f>IF(RES_hhdet_tes!J97=0,"",RES_hhdet_tes!J97/RES_hhdet_fec!J97)</f>
        <v>0.72874419255351475</v>
      </c>
      <c r="K97" s="113">
        <f>IF(RES_hhdet_tes!K97=0,"",RES_hhdet_tes!K97/RES_hhdet_fec!K97)</f>
        <v>0.73026192322514738</v>
      </c>
      <c r="L97" s="113">
        <f>IF(RES_hhdet_tes!L97=0,"",RES_hhdet_tes!L97/RES_hhdet_fec!L97)</f>
        <v>0.73087455299000215</v>
      </c>
      <c r="M97" s="113">
        <f>IF(RES_hhdet_tes!M97=0,"",RES_hhdet_tes!M97/RES_hhdet_fec!M97)</f>
        <v>0.73097878681997908</v>
      </c>
      <c r="N97" s="113">
        <f>IF(RES_hhdet_tes!N97=0,"",RES_hhdet_tes!N97/RES_hhdet_fec!N97)</f>
        <v>0.73418651078608466</v>
      </c>
      <c r="O97" s="113">
        <f>IF(RES_hhdet_tes!O97=0,"",RES_hhdet_tes!O97/RES_hhdet_fec!O97)</f>
        <v>0.74040469263978037</v>
      </c>
      <c r="P97" s="113">
        <f>IF(RES_hhdet_tes!P97=0,"",RES_hhdet_tes!P97/RES_hhdet_fec!P97)</f>
        <v>0.74882328390416897</v>
      </c>
      <c r="Q97" s="113">
        <f>IF(RES_hhdet_tes!Q97=0,"",RES_hhdet_tes!Q97/RES_hhdet_fec!Q97)</f>
        <v>0.7589745026543947</v>
      </c>
      <c r="R97" s="113">
        <f>IF(RES_hhdet_tes!R97=0,"",RES_hhdet_tes!R97/RES_hhdet_fec!R97)</f>
        <v>0.76625745101152443</v>
      </c>
      <c r="S97" s="113">
        <f>IF(RES_hhdet_tes!S97=0,"",RES_hhdet_tes!S97/RES_hhdet_fec!S97)</f>
        <v>0.77138889464102345</v>
      </c>
      <c r="T97" s="113">
        <f>IF(RES_hhdet_tes!T97=0,"",RES_hhdet_tes!T97/RES_hhdet_fec!T97)</f>
        <v>0.77668044286600246</v>
      </c>
      <c r="U97" s="113">
        <f>IF(RES_hhdet_tes!U97=0,"",RES_hhdet_tes!U97/RES_hhdet_fec!U97)</f>
        <v>0.78210084277547987</v>
      </c>
      <c r="V97" s="113">
        <f>IF(RES_hhdet_tes!V97=0,"",RES_hhdet_tes!V97/RES_hhdet_fec!V97)</f>
        <v>0.78614983837765073</v>
      </c>
      <c r="W97" s="113">
        <f>IF(RES_hhdet_tes!W97=0,"",RES_hhdet_tes!W97/RES_hhdet_fec!W97)</f>
        <v>0.80261067727153168</v>
      </c>
      <c r="X97" s="113">
        <f>IF(RES_hhdet_tes!X97=0,"",RES_hhdet_tes!X97/RES_hhdet_fec!X97)</f>
        <v>0.81610949593154647</v>
      </c>
      <c r="Y97" s="113">
        <f>IF(RES_hhdet_tes!Y97=0,"",RES_hhdet_tes!Y97/RES_hhdet_fec!Y97)</f>
        <v>0.83051486741695135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0.6456112699206884</v>
      </c>
      <c r="C98" s="111">
        <f>IF(RES_hhdet_tes!C98=0,"",RES_hhdet_tes!C98/RES_hhdet_fec!C98)</f>
        <v>0.64950806540213923</v>
      </c>
      <c r="D98" s="111">
        <f>IF(RES_hhdet_tes!D98=0,"",RES_hhdet_tes!D98/RES_hhdet_fec!D98)</f>
        <v>0.65683296447966621</v>
      </c>
      <c r="E98" s="111">
        <f>IF(RES_hhdet_tes!E98=0,"",RES_hhdet_tes!E98/RES_hhdet_fec!E98)</f>
        <v>0.66166244275125419</v>
      </c>
      <c r="F98" s="111">
        <f>IF(RES_hhdet_tes!F98=0,"",RES_hhdet_tes!F98/RES_hhdet_fec!F98)</f>
        <v>0.66498764447267145</v>
      </c>
      <c r="G98" s="111">
        <f>IF(RES_hhdet_tes!G98=0,"",RES_hhdet_tes!G98/RES_hhdet_fec!G98)</f>
        <v>0.66864115703250526</v>
      </c>
      <c r="H98" s="111">
        <f>IF(RES_hhdet_tes!H98=0,"",RES_hhdet_tes!H98/RES_hhdet_fec!H98)</f>
        <v>0.67046402139615724</v>
      </c>
      <c r="I98" s="111">
        <f>IF(RES_hhdet_tes!I98=0,"",RES_hhdet_tes!I98/RES_hhdet_fec!I98)</f>
        <v>0.67328153920445311</v>
      </c>
      <c r="J98" s="111">
        <f>IF(RES_hhdet_tes!J98=0,"",RES_hhdet_tes!J98/RES_hhdet_fec!J98)</f>
        <v>0.67477407601158867</v>
      </c>
      <c r="K98" s="111">
        <f>IF(RES_hhdet_tes!K98=0,"",RES_hhdet_tes!K98/RES_hhdet_fec!K98)</f>
        <v>0.67620333692056656</v>
      </c>
      <c r="L98" s="111">
        <f>IF(RES_hhdet_tes!L98=0,"",RES_hhdet_tes!L98/RES_hhdet_fec!L98)</f>
        <v>0.67740753963535771</v>
      </c>
      <c r="M98" s="111">
        <f>IF(RES_hhdet_tes!M98=0,"",RES_hhdet_tes!M98/RES_hhdet_fec!M98)</f>
        <v>0.67845182923811165</v>
      </c>
      <c r="N98" s="111">
        <f>IF(RES_hhdet_tes!N98=0,"",RES_hhdet_tes!N98/RES_hhdet_fec!N98)</f>
        <v>0.68132115486237388</v>
      </c>
      <c r="O98" s="111">
        <f>IF(RES_hhdet_tes!O98=0,"",RES_hhdet_tes!O98/RES_hhdet_fec!O98)</f>
        <v>0.68802692937440235</v>
      </c>
      <c r="P98" s="111">
        <f>IF(RES_hhdet_tes!P98=0,"",RES_hhdet_tes!P98/RES_hhdet_fec!P98)</f>
        <v>0.69732661257401485</v>
      </c>
      <c r="Q98" s="111">
        <f>IF(RES_hhdet_tes!Q98=0,"",RES_hhdet_tes!Q98/RES_hhdet_fec!Q98)</f>
        <v>0.70815446735226995</v>
      </c>
      <c r="R98" s="111">
        <f>IF(RES_hhdet_tes!R98=0,"",RES_hhdet_tes!R98/RES_hhdet_fec!R98)</f>
        <v>0.71560368170018851</v>
      </c>
      <c r="S98" s="111">
        <f>IF(RES_hhdet_tes!S98=0,"",RES_hhdet_tes!S98/RES_hhdet_fec!S98)</f>
        <v>0.72136108694850376</v>
      </c>
      <c r="T98" s="111">
        <f>IF(RES_hhdet_tes!T98=0,"",RES_hhdet_tes!T98/RES_hhdet_fec!T98)</f>
        <v>0.72702446720956926</v>
      </c>
      <c r="U98" s="111">
        <f>IF(RES_hhdet_tes!U98=0,"",RES_hhdet_tes!U98/RES_hhdet_fec!U98)</f>
        <v>0.73288785763110831</v>
      </c>
      <c r="V98" s="111">
        <f>IF(RES_hhdet_tes!V98=0,"",RES_hhdet_tes!V98/RES_hhdet_fec!V98)</f>
        <v>0.7397495656810108</v>
      </c>
      <c r="W98" s="111">
        <f>IF(RES_hhdet_tes!W98=0,"",RES_hhdet_tes!W98/RES_hhdet_fec!W98)</f>
        <v>0.75853446458370122</v>
      </c>
      <c r="X98" s="111">
        <f>IF(RES_hhdet_tes!X98=0,"",RES_hhdet_tes!X98/RES_hhdet_fec!X98)</f>
        <v>0.77173374491744917</v>
      </c>
      <c r="Y98" s="111">
        <f>IF(RES_hhdet_tes!Y98=0,"",RES_hhdet_tes!Y98/RES_hhdet_fec!Y98)</f>
        <v>0.78617724749126883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0.73537440097097095</v>
      </c>
      <c r="C100" s="124">
        <f>IF(RES_hhdet_tes!C100=0,"",RES_hhdet_tes!C100/RES_hhdet_fec!C100)</f>
        <v>0.73709783799204898</v>
      </c>
      <c r="D100" s="124">
        <f>IF(RES_hhdet_tes!D100=0,"",RES_hhdet_tes!D100/RES_hhdet_fec!D100)</f>
        <v>0.73909266169315879</v>
      </c>
      <c r="E100" s="124">
        <f>IF(RES_hhdet_tes!E100=0,"",RES_hhdet_tes!E100/RES_hhdet_fec!E100)</f>
        <v>0.74134398375123012</v>
      </c>
      <c r="F100" s="124">
        <f>IF(RES_hhdet_tes!F100=0,"",RES_hhdet_tes!F100/RES_hhdet_fec!F100)</f>
        <v>0.74428740698230955</v>
      </c>
      <c r="G100" s="124">
        <f>IF(RES_hhdet_tes!G100=0,"",RES_hhdet_tes!G100/RES_hhdet_fec!G100)</f>
        <v>0.74803498053493722</v>
      </c>
      <c r="H100" s="124">
        <f>IF(RES_hhdet_tes!H100=0,"",RES_hhdet_tes!H100/RES_hhdet_fec!H100)</f>
        <v>0.75190219471338537</v>
      </c>
      <c r="I100" s="124">
        <f>IF(RES_hhdet_tes!I100=0,"",RES_hhdet_tes!I100/RES_hhdet_fec!I100)</f>
        <v>0.75432989595133848</v>
      </c>
      <c r="J100" s="124">
        <f>IF(RES_hhdet_tes!J100=0,"",RES_hhdet_tes!J100/RES_hhdet_fec!J100)</f>
        <v>0.75549690876634379</v>
      </c>
      <c r="K100" s="124">
        <f>IF(RES_hhdet_tes!K100=0,"",RES_hhdet_tes!K100/RES_hhdet_fec!K100)</f>
        <v>0.75731035509837441</v>
      </c>
      <c r="L100" s="124">
        <f>IF(RES_hhdet_tes!L100=0,"",RES_hhdet_tes!L100/RES_hhdet_fec!L100)</f>
        <v>0.75850926570217958</v>
      </c>
      <c r="M100" s="124">
        <f>IF(RES_hhdet_tes!M100=0,"",RES_hhdet_tes!M100/RES_hhdet_fec!M100)</f>
        <v>0.76014610760802437</v>
      </c>
      <c r="N100" s="124">
        <f>IF(RES_hhdet_tes!N100=0,"",RES_hhdet_tes!N100/RES_hhdet_fec!N100)</f>
        <v>0.76289744040412144</v>
      </c>
      <c r="O100" s="124">
        <f>IF(RES_hhdet_tes!O100=0,"",RES_hhdet_tes!O100/RES_hhdet_fec!O100)</f>
        <v>0.7661383600865832</v>
      </c>
      <c r="P100" s="124">
        <f>IF(RES_hhdet_tes!P100=0,"",RES_hhdet_tes!P100/RES_hhdet_fec!P100)</f>
        <v>0.77030794718957951</v>
      </c>
      <c r="Q100" s="124">
        <f>IF(RES_hhdet_tes!Q100=0,"",RES_hhdet_tes!Q100/RES_hhdet_fec!Q100)</f>
        <v>0.77543784612592814</v>
      </c>
      <c r="R100" s="124">
        <f>IF(RES_hhdet_tes!R100=0,"",RES_hhdet_tes!R100/RES_hhdet_fec!R100)</f>
        <v>0.77920061629306403</v>
      </c>
      <c r="S100" s="124">
        <f>IF(RES_hhdet_tes!S100=0,"",RES_hhdet_tes!S100/RES_hhdet_fec!S100)</f>
        <v>0.7842794501463608</v>
      </c>
      <c r="T100" s="124">
        <f>IF(RES_hhdet_tes!T100=0,"",RES_hhdet_tes!T100/RES_hhdet_fec!T100)</f>
        <v>0.79077108388214779</v>
      </c>
      <c r="U100" s="124">
        <f>IF(RES_hhdet_tes!U100=0,"",RES_hhdet_tes!U100/RES_hhdet_fec!U100)</f>
        <v>0.8011070614510134</v>
      </c>
      <c r="V100" s="124">
        <f>IF(RES_hhdet_tes!V100=0,"",RES_hhdet_tes!V100/RES_hhdet_fec!V100)</f>
        <v>0.81758976908490111</v>
      </c>
      <c r="W100" s="124">
        <f>IF(RES_hhdet_tes!W100=0,"",RES_hhdet_tes!W100/RES_hhdet_fec!W100)</f>
        <v>0.83944393773607362</v>
      </c>
      <c r="X100" s="124">
        <f>IF(RES_hhdet_tes!X100=0,"",RES_hhdet_tes!X100/RES_hhdet_fec!X100)</f>
        <v>0.85827632132376741</v>
      </c>
      <c r="Y100" s="124">
        <f>IF(RES_hhdet_tes!Y100=0,"",RES_hhdet_tes!Y100/RES_hhdet_fec!Y100)</f>
        <v>0.87273544006848591</v>
      </c>
      <c r="DA100" s="130" t="s">
        <v>2001</v>
      </c>
    </row>
    <row r="101" spans="1:105" ht="12" customHeight="1" x14ac:dyDescent="0.25">
      <c r="A101" s="97" t="s">
        <v>202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X101" s="111" t="str">
        <f>IF(RES_hhdet_tes!X101=0,"",RES_hhdet_tes!X101/RES_hhdet_fec!X101)</f>
        <v/>
      </c>
      <c r="Y101" s="111" t="str">
        <f>IF(RES_hhdet_tes!Y101=0,"",RES_hhdet_tes!Y101/RES_hhdet_fec!Y101)</f>
        <v/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0.57993469817406718</v>
      </c>
      <c r="C102" s="111">
        <f>IF(RES_hhdet_tes!C102=0,"",RES_hhdet_tes!C102/RES_hhdet_fec!C102)</f>
        <v>0.58070982992176012</v>
      </c>
      <c r="D102" s="111">
        <f>IF(RES_hhdet_tes!D102=0,"",RES_hhdet_tes!D102/RES_hhdet_fec!D102)</f>
        <v>0.58166102064068792</v>
      </c>
      <c r="E102" s="111">
        <f>IF(RES_hhdet_tes!E102=0,"",RES_hhdet_tes!E102/RES_hhdet_fec!E102)</f>
        <v>0.582727627097121</v>
      </c>
      <c r="F102" s="111">
        <f>IF(RES_hhdet_tes!F102=0,"",RES_hhdet_tes!F102/RES_hhdet_fec!F102)</f>
        <v>0.58420681279539888</v>
      </c>
      <c r="G102" s="111">
        <f>IF(RES_hhdet_tes!G102=0,"",RES_hhdet_tes!G102/RES_hhdet_fec!G102)</f>
        <v>0.58598544784895312</v>
      </c>
      <c r="H102" s="111">
        <f>IF(RES_hhdet_tes!H102=0,"",RES_hhdet_tes!H102/RES_hhdet_fec!H102)</f>
        <v>0.5877215328620794</v>
      </c>
      <c r="I102" s="111">
        <f>IF(RES_hhdet_tes!I102=0,"",RES_hhdet_tes!I102/RES_hhdet_fec!I102)</f>
        <v>0.58863990438240521</v>
      </c>
      <c r="J102" s="111">
        <f>IF(RES_hhdet_tes!J102=0,"",RES_hhdet_tes!J102/RES_hhdet_fec!J102)</f>
        <v>0.58897264108686809</v>
      </c>
      <c r="K102" s="111">
        <f>IF(RES_hhdet_tes!K102=0,"",RES_hhdet_tes!K102/RES_hhdet_fec!K102)</f>
        <v>0.58950261450227071</v>
      </c>
      <c r="L102" s="111">
        <f>IF(RES_hhdet_tes!L102=0,"",RES_hhdet_tes!L102/RES_hhdet_fec!L102)</f>
        <v>0.59005007693924061</v>
      </c>
      <c r="M102" s="111">
        <f>IF(RES_hhdet_tes!M102=0,"",RES_hhdet_tes!M102/RES_hhdet_fec!M102)</f>
        <v>0.59063877076995608</v>
      </c>
      <c r="N102" s="111">
        <f>IF(RES_hhdet_tes!N102=0,"",RES_hhdet_tes!N102/RES_hhdet_fec!N102)</f>
        <v>0.59122956995510667</v>
      </c>
      <c r="O102" s="111">
        <f>IF(RES_hhdet_tes!O102=0,"",RES_hhdet_tes!O102/RES_hhdet_fec!O102)</f>
        <v>0.59164547406535628</v>
      </c>
      <c r="P102" s="111">
        <f>IF(RES_hhdet_tes!P102=0,"",RES_hhdet_tes!P102/RES_hhdet_fec!P102)</f>
        <v>0.59197618417329267</v>
      </c>
      <c r="Q102" s="111">
        <f>IF(RES_hhdet_tes!Q102=0,"",RES_hhdet_tes!Q102/RES_hhdet_fec!Q102)</f>
        <v>0.59253575597451968</v>
      </c>
      <c r="R102" s="111">
        <f>IF(RES_hhdet_tes!R102=0,"",RES_hhdet_tes!R102/RES_hhdet_fec!R102)</f>
        <v>0.59355777429071066</v>
      </c>
      <c r="S102" s="111">
        <f>IF(RES_hhdet_tes!S102=0,"",RES_hhdet_tes!S102/RES_hhdet_fec!S102)</f>
        <v>0.59475148706074044</v>
      </c>
      <c r="T102" s="111">
        <f>IF(RES_hhdet_tes!T102=0,"",RES_hhdet_tes!T102/RES_hhdet_fec!T102)</f>
        <v>0.59623966931671402</v>
      </c>
      <c r="U102" s="111">
        <f>IF(RES_hhdet_tes!U102=0,"",RES_hhdet_tes!U102/RES_hhdet_fec!U102)</f>
        <v>0.59844804488909464</v>
      </c>
      <c r="V102" s="111">
        <f>IF(RES_hhdet_tes!V102=0,"",RES_hhdet_tes!V102/RES_hhdet_fec!V102)</f>
        <v>0.60261981741129089</v>
      </c>
      <c r="W102" s="111">
        <f>IF(RES_hhdet_tes!W102=0,"",RES_hhdet_tes!W102/RES_hhdet_fec!W102)</f>
        <v>0.60959821022597105</v>
      </c>
      <c r="X102" s="111">
        <f>IF(RES_hhdet_tes!X102=0,"",RES_hhdet_tes!X102/RES_hhdet_fec!X102)</f>
        <v>0.61571605267276586</v>
      </c>
      <c r="Y102" s="111">
        <f>IF(RES_hhdet_tes!Y102=0,"",RES_hhdet_tes!Y102/RES_hhdet_fec!Y102)</f>
        <v>0.62081084604095049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0.73829177341775953</v>
      </c>
      <c r="C103" s="45">
        <f>IF(RES_hhdet_tes!C103=0,"",RES_hhdet_tes!C103/RES_hhdet_fec!C103)</f>
        <v>0.73999487001791109</v>
      </c>
      <c r="D103" s="45">
        <f>IF(RES_hhdet_tes!D103=0,"",RES_hhdet_tes!D103/RES_hhdet_fec!D103)</f>
        <v>0.74200146254105492</v>
      </c>
      <c r="E103" s="45">
        <f>IF(RES_hhdet_tes!E103=0,"",RES_hhdet_tes!E103/RES_hhdet_fec!E103)</f>
        <v>0.74424839344913229</v>
      </c>
      <c r="F103" s="45">
        <f>IF(RES_hhdet_tes!F103=0,"",RES_hhdet_tes!F103/RES_hhdet_fec!F103)</f>
        <v>0.74718598476506104</v>
      </c>
      <c r="G103" s="45">
        <f>IF(RES_hhdet_tes!G103=0,"",RES_hhdet_tes!G103/RES_hhdet_fec!G103)</f>
        <v>0.75103928627724392</v>
      </c>
      <c r="H103" s="45">
        <f>IF(RES_hhdet_tes!H103=0,"",RES_hhdet_tes!H103/RES_hhdet_fec!H103)</f>
        <v>0.75493077373265682</v>
      </c>
      <c r="I103" s="45">
        <f>IF(RES_hhdet_tes!I103=0,"",RES_hhdet_tes!I103/RES_hhdet_fec!I103)</f>
        <v>0.75723356502373795</v>
      </c>
      <c r="J103" s="45">
        <f>IF(RES_hhdet_tes!J103=0,"",RES_hhdet_tes!J103/RES_hhdet_fec!J103)</f>
        <v>0.75833204500875961</v>
      </c>
      <c r="K103" s="45">
        <f>IF(RES_hhdet_tes!K103=0,"",RES_hhdet_tes!K103/RES_hhdet_fec!K103)</f>
        <v>0.75993915099727771</v>
      </c>
      <c r="L103" s="45">
        <f>IF(RES_hhdet_tes!L103=0,"",RES_hhdet_tes!L103/RES_hhdet_fec!L103)</f>
        <v>0.76134170641056553</v>
      </c>
      <c r="M103" s="45">
        <f>IF(RES_hhdet_tes!M103=0,"",RES_hhdet_tes!M103/RES_hhdet_fec!M103)</f>
        <v>0.76320520495701616</v>
      </c>
      <c r="N103" s="45">
        <f>IF(RES_hhdet_tes!N103=0,"",RES_hhdet_tes!N103/RES_hhdet_fec!N103)</f>
        <v>0.7660998369717652</v>
      </c>
      <c r="O103" s="45">
        <f>IF(RES_hhdet_tes!O103=0,"",RES_hhdet_tes!O103/RES_hhdet_fec!O103)</f>
        <v>0.76970491235021044</v>
      </c>
      <c r="P103" s="45">
        <f>IF(RES_hhdet_tes!P103=0,"",RES_hhdet_tes!P103/RES_hhdet_fec!P103)</f>
        <v>0.7737929852765818</v>
      </c>
      <c r="Q103" s="45">
        <f>IF(RES_hhdet_tes!Q103=0,"",RES_hhdet_tes!Q103/RES_hhdet_fec!Q103)</f>
        <v>0.77895496045319867</v>
      </c>
      <c r="R103" s="45">
        <f>IF(RES_hhdet_tes!R103=0,"",RES_hhdet_tes!R103/RES_hhdet_fec!R103)</f>
        <v>0.78376229072258274</v>
      </c>
      <c r="S103" s="45">
        <f>IF(RES_hhdet_tes!S103=0,"",RES_hhdet_tes!S103/RES_hhdet_fec!S103)</f>
        <v>0.78899017820174699</v>
      </c>
      <c r="T103" s="45">
        <f>IF(RES_hhdet_tes!T103=0,"",RES_hhdet_tes!T103/RES_hhdet_fec!T103)</f>
        <v>0.7958378072017902</v>
      </c>
      <c r="U103" s="45">
        <f>IF(RES_hhdet_tes!U103=0,"",RES_hhdet_tes!U103/RES_hhdet_fec!U103)</f>
        <v>0.80617653752352625</v>
      </c>
      <c r="V103" s="45">
        <f>IF(RES_hhdet_tes!V103=0,"",RES_hhdet_tes!V103/RES_hhdet_fec!V103)</f>
        <v>0.82291843810795506</v>
      </c>
      <c r="W103" s="45">
        <f>IF(RES_hhdet_tes!W103=0,"",RES_hhdet_tes!W103/RES_hhdet_fec!W103)</f>
        <v>0.84450608460171306</v>
      </c>
      <c r="X103" s="45">
        <f>IF(RES_hhdet_tes!X103=0,"",RES_hhdet_tes!X103/RES_hhdet_fec!X103)</f>
        <v>0.86409715476261106</v>
      </c>
      <c r="Y103" s="45">
        <f>IF(RES_hhdet_tes!Y103=0,"",RES_hhdet_tes!Y103/RES_hhdet_fec!Y103)</f>
        <v>0.8798809676608409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 t="str">
        <f>IF(RES_hhdet_tes!B124=0,"",RES_hhdet_tes!B124/RES_hhdet_fec!B124)</f>
        <v/>
      </c>
      <c r="C124" s="119" t="str">
        <f>IF(RES_hhdet_tes!C124=0,"",RES_hhdet_tes!C124/RES_hhdet_fec!C124)</f>
        <v/>
      </c>
      <c r="D124" s="119" t="str">
        <f>IF(RES_hhdet_tes!D124=0,"",RES_hhdet_tes!D124/RES_hhdet_fec!D124)</f>
        <v/>
      </c>
      <c r="E124" s="119" t="str">
        <f>IF(RES_hhdet_tes!E124=0,"",RES_hhdet_tes!E124/RES_hhdet_fec!E124)</f>
        <v/>
      </c>
      <c r="F124" s="119" t="str">
        <f>IF(RES_hhdet_tes!F124=0,"",RES_hhdet_tes!F124/RES_hhdet_fec!F124)</f>
        <v/>
      </c>
      <c r="G124" s="119" t="str">
        <f>IF(RES_hhdet_tes!G124=0,"",RES_hhdet_tes!G124/RES_hhdet_fec!G124)</f>
        <v/>
      </c>
      <c r="H124" s="119" t="str">
        <f>IF(RES_hhdet_tes!H124=0,"",RES_hhdet_tes!H124/RES_hhdet_fec!H124)</f>
        <v/>
      </c>
      <c r="I124" s="119" t="str">
        <f>IF(RES_hhdet_tes!I124=0,"",RES_hhdet_tes!I124/RES_hhdet_fec!I124)</f>
        <v/>
      </c>
      <c r="J124" s="119" t="str">
        <f>IF(RES_hhdet_tes!J124=0,"",RES_hhdet_tes!J124/RES_hhdet_fec!J124)</f>
        <v/>
      </c>
      <c r="K124" s="119" t="str">
        <f>IF(RES_hhdet_tes!K124=0,"",RES_hhdet_tes!K124/RES_hhdet_fec!K124)</f>
        <v/>
      </c>
      <c r="L124" s="119" t="str">
        <f>IF(RES_hhdet_tes!L124=0,"",RES_hhdet_tes!L124/RES_hhdet_fec!L124)</f>
        <v/>
      </c>
      <c r="M124" s="119" t="str">
        <f>IF(RES_hhdet_tes!M124=0,"",RES_hhdet_tes!M124/RES_hhdet_fec!M124)</f>
        <v/>
      </c>
      <c r="N124" s="119" t="str">
        <f>IF(RES_hhdet_tes!N124=0,"",RES_hhdet_tes!N124/RES_hhdet_fec!N124)</f>
        <v/>
      </c>
      <c r="O124" s="119" t="str">
        <f>IF(RES_hhdet_tes!O124=0,"",RES_hhdet_tes!O124/RES_hhdet_fec!O124)</f>
        <v/>
      </c>
      <c r="P124" s="119" t="str">
        <f>IF(RES_hhdet_tes!P124=0,"",RES_hhdet_tes!P124/RES_hhdet_fec!P124)</f>
        <v/>
      </c>
      <c r="Q124" s="119" t="str">
        <f>IF(RES_hhdet_tes!Q124=0,"",RES_hhdet_tes!Q124/RES_hhdet_fec!Q124)</f>
        <v/>
      </c>
      <c r="R124" s="119" t="str">
        <f>IF(RES_hhdet_tes!R124=0,"",RES_hhdet_tes!R124/RES_hhdet_fec!R124)</f>
        <v/>
      </c>
      <c r="S124" s="119" t="str">
        <f>IF(RES_hhdet_tes!S124=0,"",RES_hhdet_tes!S124/RES_hhdet_fec!S124)</f>
        <v/>
      </c>
      <c r="T124" s="119" t="str">
        <f>IF(RES_hhdet_tes!T124=0,"",RES_hhdet_tes!T124/RES_hhdet_fec!T124)</f>
        <v/>
      </c>
      <c r="U124" s="119" t="str">
        <f>IF(RES_hhdet_tes!U124=0,"",RES_hhdet_tes!U124/RES_hhdet_fec!U124)</f>
        <v/>
      </c>
      <c r="V124" s="119" t="str">
        <f>IF(RES_hhdet_tes!V124=0,"",RES_hhdet_tes!V124/RES_hhdet_fec!V124)</f>
        <v/>
      </c>
      <c r="W124" s="119" t="str">
        <f>IF(RES_hhdet_tes!W124=0,"",RES_hhdet_tes!W124/RES_hhdet_fec!W124)</f>
        <v/>
      </c>
      <c r="X124" s="119" t="str">
        <f>IF(RES_hhdet_tes!X124=0,"",RES_hhdet_tes!X124/RES_hhdet_fec!X124)</f>
        <v/>
      </c>
      <c r="Y124" s="119" t="str">
        <f>IF(RES_hhdet_tes!Y124=0,"",RES_hhdet_tes!Y124/RES_hhdet_fec!Y124)</f>
        <v/>
      </c>
      <c r="DA124" s="129" t="s">
        <v>2023</v>
      </c>
    </row>
    <row r="125" spans="1:105" ht="12.95" customHeight="1" x14ac:dyDescent="0.25">
      <c r="A125" s="121" t="s">
        <v>57</v>
      </c>
      <c r="B125" s="124" t="str">
        <f>IF(RES_hhdet_tes!B125=0,"",RES_hhdet_tes!B125/RES_hhdet_fec!B125)</f>
        <v/>
      </c>
      <c r="C125" s="124" t="str">
        <f>IF(RES_hhdet_tes!C125=0,"",RES_hhdet_tes!C125/RES_hhdet_fec!C125)</f>
        <v/>
      </c>
      <c r="D125" s="124" t="str">
        <f>IF(RES_hhdet_tes!D125=0,"",RES_hhdet_tes!D125/RES_hhdet_fec!D125)</f>
        <v/>
      </c>
      <c r="E125" s="124" t="str">
        <f>IF(RES_hhdet_tes!E125=0,"",RES_hhdet_tes!E125/RES_hhdet_fec!E125)</f>
        <v/>
      </c>
      <c r="F125" s="124" t="str">
        <f>IF(RES_hhdet_tes!F125=0,"",RES_hhdet_tes!F125/RES_hhdet_fec!F125)</f>
        <v/>
      </c>
      <c r="G125" s="124" t="str">
        <f>IF(RES_hhdet_tes!G125=0,"",RES_hhdet_tes!G125/RES_hhdet_fec!G125)</f>
        <v/>
      </c>
      <c r="H125" s="124" t="str">
        <f>IF(RES_hhdet_tes!H125=0,"",RES_hhdet_tes!H125/RES_hhdet_fec!H125)</f>
        <v/>
      </c>
      <c r="I125" s="124" t="str">
        <f>IF(RES_hhdet_tes!I125=0,"",RES_hhdet_tes!I125/RES_hhdet_fec!I125)</f>
        <v/>
      </c>
      <c r="J125" s="124" t="str">
        <f>IF(RES_hhdet_tes!J125=0,"",RES_hhdet_tes!J125/RES_hhdet_fec!J125)</f>
        <v/>
      </c>
      <c r="K125" s="124" t="str">
        <f>IF(RES_hhdet_tes!K125=0,"",RES_hhdet_tes!K125/RES_hhdet_fec!K125)</f>
        <v/>
      </c>
      <c r="L125" s="124" t="str">
        <f>IF(RES_hhdet_tes!L125=0,"",RES_hhdet_tes!L125/RES_hhdet_fec!L125)</f>
        <v/>
      </c>
      <c r="M125" s="124" t="str">
        <f>IF(RES_hhdet_tes!M125=0,"",RES_hhdet_tes!M125/RES_hhdet_fec!M125)</f>
        <v/>
      </c>
      <c r="N125" s="124" t="str">
        <f>IF(RES_hhdet_tes!N125=0,"",RES_hhdet_tes!N125/RES_hhdet_fec!N125)</f>
        <v/>
      </c>
      <c r="O125" s="124" t="str">
        <f>IF(RES_hhdet_tes!O125=0,"",RES_hhdet_tes!O125/RES_hhdet_fec!O125)</f>
        <v/>
      </c>
      <c r="P125" s="124" t="str">
        <f>IF(RES_hhdet_tes!P125=0,"",RES_hhdet_tes!P125/RES_hhdet_fec!P125)</f>
        <v/>
      </c>
      <c r="Q125" s="124" t="str">
        <f>IF(RES_hhdet_tes!Q125=0,"",RES_hhdet_tes!Q125/RES_hhdet_fec!Q125)</f>
        <v/>
      </c>
      <c r="R125" s="124" t="str">
        <f>IF(RES_hhdet_tes!R125=0,"",RES_hhdet_tes!R125/RES_hhdet_fec!R125)</f>
        <v/>
      </c>
      <c r="S125" s="124" t="str">
        <f>IF(RES_hhdet_tes!S125=0,"",RES_hhdet_tes!S125/RES_hhdet_fec!S125)</f>
        <v/>
      </c>
      <c r="T125" s="124" t="str">
        <f>IF(RES_hhdet_tes!T125=0,"",RES_hhdet_tes!T125/RES_hhdet_fec!T125)</f>
        <v/>
      </c>
      <c r="U125" s="124" t="str">
        <f>IF(RES_hhdet_tes!U125=0,"",RES_hhdet_tes!U125/RES_hhdet_fec!U125)</f>
        <v/>
      </c>
      <c r="V125" s="124" t="str">
        <f>IF(RES_hhdet_tes!V125=0,"",RES_hhdet_tes!V125/RES_hhdet_fec!V125)</f>
        <v/>
      </c>
      <c r="W125" s="124" t="str">
        <f>IF(RES_hhdet_tes!W125=0,"",RES_hhdet_tes!W125/RES_hhdet_fec!W125)</f>
        <v/>
      </c>
      <c r="X125" s="124" t="str">
        <f>IF(RES_hhdet_tes!X125=0,"",RES_hhdet_tes!X125/RES_hhdet_fec!X125)</f>
        <v/>
      </c>
      <c r="Y125" s="124" t="str">
        <f>IF(RES_hhdet_tes!Y125=0,"",RES_hhdet_tes!Y125/RES_hhdet_fec!Y125)</f>
        <v/>
      </c>
      <c r="DA125" s="130" t="s">
        <v>2024</v>
      </c>
    </row>
    <row r="126" spans="1:105" ht="12" customHeight="1" x14ac:dyDescent="0.25">
      <c r="A126" s="97" t="s">
        <v>198</v>
      </c>
      <c r="B126" s="111" t="str">
        <f>IF(RES_hhdet_tes!B126=0,"",RES_hhdet_tes!B126/RES_hhdet_fec!B126)</f>
        <v/>
      </c>
      <c r="C126" s="111" t="str">
        <f>IF(RES_hhdet_tes!C126=0,"",RES_hhdet_tes!C126/RES_hhdet_fec!C126)</f>
        <v/>
      </c>
      <c r="D126" s="111" t="str">
        <f>IF(RES_hhdet_tes!D126=0,"",RES_hhdet_tes!D126/RES_hhdet_fec!D126)</f>
        <v/>
      </c>
      <c r="E126" s="111" t="str">
        <f>IF(RES_hhdet_tes!E126=0,"",RES_hhdet_tes!E126/RES_hhdet_fec!E126)</f>
        <v/>
      </c>
      <c r="F126" s="111" t="str">
        <f>IF(RES_hhdet_tes!F126=0,"",RES_hhdet_tes!F126/RES_hhdet_fec!F126)</f>
        <v/>
      </c>
      <c r="G126" s="111" t="str">
        <f>IF(RES_hhdet_tes!G126=0,"",RES_hhdet_tes!G126/RES_hhdet_fec!G126)</f>
        <v/>
      </c>
      <c r="H126" s="111" t="str">
        <f>IF(RES_hhdet_tes!H126=0,"",RES_hhdet_tes!H126/RES_hhdet_fec!H126)</f>
        <v/>
      </c>
      <c r="I126" s="111" t="str">
        <f>IF(RES_hhdet_tes!I126=0,"",RES_hhdet_tes!I126/RES_hhdet_fec!I126)</f>
        <v/>
      </c>
      <c r="J126" s="111" t="str">
        <f>IF(RES_hhdet_tes!J126=0,"",RES_hhdet_tes!J126/RES_hhdet_fec!J126)</f>
        <v/>
      </c>
      <c r="K126" s="111" t="str">
        <f>IF(RES_hhdet_tes!K126=0,"",RES_hhdet_tes!K126/RES_hhdet_fec!K126)</f>
        <v/>
      </c>
      <c r="L126" s="111" t="str">
        <f>IF(RES_hhdet_tes!L126=0,"",RES_hhdet_tes!L126/RES_hhdet_fec!L126)</f>
        <v/>
      </c>
      <c r="M126" s="111" t="str">
        <f>IF(RES_hhdet_tes!M126=0,"",RES_hhdet_tes!M126/RES_hhdet_fec!M126)</f>
        <v/>
      </c>
      <c r="N126" s="111" t="str">
        <f>IF(RES_hhdet_tes!N126=0,"",RES_hhdet_tes!N126/RES_hhdet_fec!N126)</f>
        <v/>
      </c>
      <c r="O126" s="111" t="str">
        <f>IF(RES_hhdet_tes!O126=0,"",RES_hhdet_tes!O126/RES_hhdet_fec!O126)</f>
        <v/>
      </c>
      <c r="P126" s="111" t="str">
        <f>IF(RES_hhdet_tes!P126=0,"",RES_hhdet_tes!P126/RES_hhdet_fec!P126)</f>
        <v/>
      </c>
      <c r="Q126" s="111" t="str">
        <f>IF(RES_hhdet_tes!Q126=0,"",RES_hhdet_tes!Q126/RES_hhdet_fec!Q126)</f>
        <v/>
      </c>
      <c r="R126" s="111" t="str">
        <f>IF(RES_hhdet_tes!R126=0,"",RES_hhdet_tes!R126/RES_hhdet_fec!R126)</f>
        <v/>
      </c>
      <c r="S126" s="111" t="str">
        <f>IF(RES_hhdet_tes!S126=0,"",RES_hhdet_tes!S126/RES_hhdet_fec!S126)</f>
        <v/>
      </c>
      <c r="T126" s="111" t="str">
        <f>IF(RES_hhdet_tes!T126=0,"",RES_hhdet_tes!T126/RES_hhdet_fec!T126)</f>
        <v/>
      </c>
      <c r="U126" s="111" t="str">
        <f>IF(RES_hhdet_tes!U126=0,"",RES_hhdet_tes!U126/RES_hhdet_fec!U126)</f>
        <v/>
      </c>
      <c r="V126" s="111" t="str">
        <f>IF(RES_hhdet_tes!V126=0,"",RES_hhdet_tes!V126/RES_hhdet_fec!V126)</f>
        <v/>
      </c>
      <c r="W126" s="111" t="str">
        <f>IF(RES_hhdet_tes!W126=0,"",RES_hhdet_tes!W126/RES_hhdet_fec!W126)</f>
        <v/>
      </c>
      <c r="X126" s="111" t="str">
        <f>IF(RES_hhdet_tes!X126=0,"",RES_hhdet_tes!X126/RES_hhdet_fec!X126)</f>
        <v/>
      </c>
      <c r="Y126" s="111" t="str">
        <f>IF(RES_hhdet_tes!Y126=0,"",RES_hhdet_tes!Y126/RES_hhdet_fec!Y126)</f>
        <v/>
      </c>
      <c r="DA126" s="63" t="s">
        <v>2025</v>
      </c>
    </row>
    <row r="127" spans="1:105" ht="12" customHeight="1" x14ac:dyDescent="0.25">
      <c r="A127" s="97" t="s">
        <v>53</v>
      </c>
      <c r="B127" s="111" t="str">
        <f>IF(RES_hhdet_tes!B127=0,"",RES_hhdet_tes!B127/RES_hhdet_fec!B127)</f>
        <v/>
      </c>
      <c r="C127" s="111" t="str">
        <f>IF(RES_hhdet_tes!C127=0,"",RES_hhdet_tes!C127/RES_hhdet_fec!C127)</f>
        <v/>
      </c>
      <c r="D127" s="111" t="str">
        <f>IF(RES_hhdet_tes!D127=0,"",RES_hhdet_tes!D127/RES_hhdet_fec!D127)</f>
        <v/>
      </c>
      <c r="E127" s="111" t="str">
        <f>IF(RES_hhdet_tes!E127=0,"",RES_hhdet_tes!E127/RES_hhdet_fec!E127)</f>
        <v/>
      </c>
      <c r="F127" s="111" t="str">
        <f>IF(RES_hhdet_tes!F127=0,"",RES_hhdet_tes!F127/RES_hhdet_fec!F127)</f>
        <v/>
      </c>
      <c r="G127" s="111" t="str">
        <f>IF(RES_hhdet_tes!G127=0,"",RES_hhdet_tes!G127/RES_hhdet_fec!G127)</f>
        <v/>
      </c>
      <c r="H127" s="111" t="str">
        <f>IF(RES_hhdet_tes!H127=0,"",RES_hhdet_tes!H127/RES_hhdet_fec!H127)</f>
        <v/>
      </c>
      <c r="I127" s="111" t="str">
        <f>IF(RES_hhdet_tes!I127=0,"",RES_hhdet_tes!I127/RES_hhdet_fec!I127)</f>
        <v/>
      </c>
      <c r="J127" s="111" t="str">
        <f>IF(RES_hhdet_tes!J127=0,"",RES_hhdet_tes!J127/RES_hhdet_fec!J127)</f>
        <v/>
      </c>
      <c r="K127" s="111" t="str">
        <f>IF(RES_hhdet_tes!K127=0,"",RES_hhdet_tes!K127/RES_hhdet_fec!K127)</f>
        <v/>
      </c>
      <c r="L127" s="111" t="str">
        <f>IF(RES_hhdet_tes!L127=0,"",RES_hhdet_tes!L127/RES_hhdet_fec!L127)</f>
        <v/>
      </c>
      <c r="M127" s="111" t="str">
        <f>IF(RES_hhdet_tes!M127=0,"",RES_hhdet_tes!M127/RES_hhdet_fec!M127)</f>
        <v/>
      </c>
      <c r="N127" s="111" t="str">
        <f>IF(RES_hhdet_tes!N127=0,"",RES_hhdet_tes!N127/RES_hhdet_fec!N127)</f>
        <v/>
      </c>
      <c r="O127" s="111" t="str">
        <f>IF(RES_hhdet_tes!O127=0,"",RES_hhdet_tes!O127/RES_hhdet_fec!O127)</f>
        <v/>
      </c>
      <c r="P127" s="111" t="str">
        <f>IF(RES_hhdet_tes!P127=0,"",RES_hhdet_tes!P127/RES_hhdet_fec!P127)</f>
        <v/>
      </c>
      <c r="Q127" s="111" t="str">
        <f>IF(RES_hhdet_tes!Q127=0,"",RES_hhdet_tes!Q127/RES_hhdet_fec!Q127)</f>
        <v/>
      </c>
      <c r="R127" s="111" t="str">
        <f>IF(RES_hhdet_tes!R127=0,"",RES_hhdet_tes!R127/RES_hhdet_fec!R127)</f>
        <v/>
      </c>
      <c r="S127" s="111" t="str">
        <f>IF(RES_hhdet_tes!S127=0,"",RES_hhdet_tes!S127/RES_hhdet_fec!S127)</f>
        <v/>
      </c>
      <c r="T127" s="111" t="str">
        <f>IF(RES_hhdet_tes!T127=0,"",RES_hhdet_tes!T127/RES_hhdet_fec!T127)</f>
        <v/>
      </c>
      <c r="U127" s="111" t="str">
        <f>IF(RES_hhdet_tes!U127=0,"",RES_hhdet_tes!U127/RES_hhdet_fec!U127)</f>
        <v/>
      </c>
      <c r="V127" s="111" t="str">
        <f>IF(RES_hhdet_tes!V127=0,"",RES_hhdet_tes!V127/RES_hhdet_fec!V127)</f>
        <v/>
      </c>
      <c r="W127" s="111" t="str">
        <f>IF(RES_hhdet_tes!W127=0,"",RES_hhdet_tes!W127/RES_hhdet_fec!W127)</f>
        <v/>
      </c>
      <c r="X127" s="111" t="str">
        <f>IF(RES_hhdet_tes!X127=0,"",RES_hhdet_tes!X127/RES_hhdet_fec!X127)</f>
        <v/>
      </c>
      <c r="Y127" s="111" t="str">
        <f>IF(RES_hhdet_tes!Y127=0,"",RES_hhdet_tes!Y127/RES_hhdet_fec!Y127)</f>
        <v/>
      </c>
      <c r="DA127" s="63" t="s">
        <v>2026</v>
      </c>
    </row>
    <row r="128" spans="1:105" ht="12.95" customHeight="1" x14ac:dyDescent="0.25">
      <c r="A128" s="121" t="s">
        <v>92</v>
      </c>
      <c r="B128" s="124" t="str">
        <f>IF(RES_hhdet_tes!B128=0,"",RES_hhdet_tes!B128/RES_hhdet_fec!B128)</f>
        <v/>
      </c>
      <c r="C128" s="124" t="str">
        <f>IF(RES_hhdet_tes!C128=0,"",RES_hhdet_tes!C128/RES_hhdet_fec!C128)</f>
        <v/>
      </c>
      <c r="D128" s="124" t="str">
        <f>IF(RES_hhdet_tes!D128=0,"",RES_hhdet_tes!D128/RES_hhdet_fec!D128)</f>
        <v/>
      </c>
      <c r="E128" s="124" t="str">
        <f>IF(RES_hhdet_tes!E128=0,"",RES_hhdet_tes!E128/RES_hhdet_fec!E128)</f>
        <v/>
      </c>
      <c r="F128" s="124" t="str">
        <f>IF(RES_hhdet_tes!F128=0,"",RES_hhdet_tes!F128/RES_hhdet_fec!F128)</f>
        <v/>
      </c>
      <c r="G128" s="124" t="str">
        <f>IF(RES_hhdet_tes!G128=0,"",RES_hhdet_tes!G128/RES_hhdet_fec!G128)</f>
        <v/>
      </c>
      <c r="H128" s="124" t="str">
        <f>IF(RES_hhdet_tes!H128=0,"",RES_hhdet_tes!H128/RES_hhdet_fec!H128)</f>
        <v/>
      </c>
      <c r="I128" s="124" t="str">
        <f>IF(RES_hhdet_tes!I128=0,"",RES_hhdet_tes!I128/RES_hhdet_fec!I128)</f>
        <v/>
      </c>
      <c r="J128" s="124" t="str">
        <f>IF(RES_hhdet_tes!J128=0,"",RES_hhdet_tes!J128/RES_hhdet_fec!J128)</f>
        <v/>
      </c>
      <c r="K128" s="124" t="str">
        <f>IF(RES_hhdet_tes!K128=0,"",RES_hhdet_tes!K128/RES_hhdet_fec!K128)</f>
        <v/>
      </c>
      <c r="L128" s="124" t="str">
        <f>IF(RES_hhdet_tes!L128=0,"",RES_hhdet_tes!L128/RES_hhdet_fec!L128)</f>
        <v/>
      </c>
      <c r="M128" s="124" t="str">
        <f>IF(RES_hhdet_tes!M128=0,"",RES_hhdet_tes!M128/RES_hhdet_fec!M128)</f>
        <v/>
      </c>
      <c r="N128" s="124" t="str">
        <f>IF(RES_hhdet_tes!N128=0,"",RES_hhdet_tes!N128/RES_hhdet_fec!N128)</f>
        <v/>
      </c>
      <c r="O128" s="124" t="str">
        <f>IF(RES_hhdet_tes!O128=0,"",RES_hhdet_tes!O128/RES_hhdet_fec!O128)</f>
        <v/>
      </c>
      <c r="P128" s="124" t="str">
        <f>IF(RES_hhdet_tes!P128=0,"",RES_hhdet_tes!P128/RES_hhdet_fec!P128)</f>
        <v/>
      </c>
      <c r="Q128" s="124" t="str">
        <f>IF(RES_hhdet_tes!Q128=0,"",RES_hhdet_tes!Q128/RES_hhdet_fec!Q128)</f>
        <v/>
      </c>
      <c r="R128" s="124" t="str">
        <f>IF(RES_hhdet_tes!R128=0,"",RES_hhdet_tes!R128/RES_hhdet_fec!R128)</f>
        <v/>
      </c>
      <c r="S128" s="124" t="str">
        <f>IF(RES_hhdet_tes!S128=0,"",RES_hhdet_tes!S128/RES_hhdet_fec!S128)</f>
        <v/>
      </c>
      <c r="T128" s="124" t="str">
        <f>IF(RES_hhdet_tes!T128=0,"",RES_hhdet_tes!T128/RES_hhdet_fec!T128)</f>
        <v/>
      </c>
      <c r="U128" s="124" t="str">
        <f>IF(RES_hhdet_tes!U128=0,"",RES_hhdet_tes!U128/RES_hhdet_fec!U128)</f>
        <v/>
      </c>
      <c r="V128" s="124" t="str">
        <f>IF(RES_hhdet_tes!V128=0,"",RES_hhdet_tes!V128/RES_hhdet_fec!V128)</f>
        <v/>
      </c>
      <c r="W128" s="124" t="str">
        <f>IF(RES_hhdet_tes!W128=0,"",RES_hhdet_tes!W128/RES_hhdet_fec!W128)</f>
        <v/>
      </c>
      <c r="X128" s="124" t="str">
        <f>IF(RES_hhdet_tes!X128=0,"",RES_hhdet_tes!X128/RES_hhdet_fec!X128)</f>
        <v/>
      </c>
      <c r="Y128" s="124" t="str">
        <f>IF(RES_hhdet_tes!Y128=0,"",RES_hhdet_tes!Y128/RES_hhdet_fec!Y128)</f>
        <v/>
      </c>
      <c r="DA128" s="130" t="s">
        <v>2027</v>
      </c>
    </row>
    <row r="129" spans="1:105" ht="12" customHeight="1" x14ac:dyDescent="0.25">
      <c r="A129" s="97" t="s">
        <v>53</v>
      </c>
      <c r="B129" s="111" t="str">
        <f>IF(RES_hhdet_tes!B129=0,"",RES_hhdet_tes!B129/RES_hhdet_fec!B129)</f>
        <v/>
      </c>
      <c r="C129" s="111" t="str">
        <f>IF(RES_hhdet_tes!C129=0,"",RES_hhdet_tes!C129/RES_hhdet_fec!C129)</f>
        <v/>
      </c>
      <c r="D129" s="111" t="str">
        <f>IF(RES_hhdet_tes!D129=0,"",RES_hhdet_tes!D129/RES_hhdet_fec!D129)</f>
        <v/>
      </c>
      <c r="E129" s="111" t="str">
        <f>IF(RES_hhdet_tes!E129=0,"",RES_hhdet_tes!E129/RES_hhdet_fec!E129)</f>
        <v/>
      </c>
      <c r="F129" s="111" t="str">
        <f>IF(RES_hhdet_tes!F129=0,"",RES_hhdet_tes!F129/RES_hhdet_fec!F129)</f>
        <v/>
      </c>
      <c r="G129" s="111" t="str">
        <f>IF(RES_hhdet_tes!G129=0,"",RES_hhdet_tes!G129/RES_hhdet_fec!G129)</f>
        <v/>
      </c>
      <c r="H129" s="111" t="str">
        <f>IF(RES_hhdet_tes!H129=0,"",RES_hhdet_tes!H129/RES_hhdet_fec!H129)</f>
        <v/>
      </c>
      <c r="I129" s="111" t="str">
        <f>IF(RES_hhdet_tes!I129=0,"",RES_hhdet_tes!I129/RES_hhdet_fec!I129)</f>
        <v/>
      </c>
      <c r="J129" s="111" t="str">
        <f>IF(RES_hhdet_tes!J129=0,"",RES_hhdet_tes!J129/RES_hhdet_fec!J129)</f>
        <v/>
      </c>
      <c r="K129" s="111" t="str">
        <f>IF(RES_hhdet_tes!K129=0,"",RES_hhdet_tes!K129/RES_hhdet_fec!K129)</f>
        <v/>
      </c>
      <c r="L129" s="111" t="str">
        <f>IF(RES_hhdet_tes!L129=0,"",RES_hhdet_tes!L129/RES_hhdet_fec!L129)</f>
        <v/>
      </c>
      <c r="M129" s="111" t="str">
        <f>IF(RES_hhdet_tes!M129=0,"",RES_hhdet_tes!M129/RES_hhdet_fec!M129)</f>
        <v/>
      </c>
      <c r="N129" s="111" t="str">
        <f>IF(RES_hhdet_tes!N129=0,"",RES_hhdet_tes!N129/RES_hhdet_fec!N129)</f>
        <v/>
      </c>
      <c r="O129" s="111" t="str">
        <f>IF(RES_hhdet_tes!O129=0,"",RES_hhdet_tes!O129/RES_hhdet_fec!O129)</f>
        <v/>
      </c>
      <c r="P129" s="111" t="str">
        <f>IF(RES_hhdet_tes!P129=0,"",RES_hhdet_tes!P129/RES_hhdet_fec!P129)</f>
        <v/>
      </c>
      <c r="Q129" s="111" t="str">
        <f>IF(RES_hhdet_tes!Q129=0,"",RES_hhdet_tes!Q129/RES_hhdet_fec!Q129)</f>
        <v/>
      </c>
      <c r="R129" s="111" t="str">
        <f>IF(RES_hhdet_tes!R129=0,"",RES_hhdet_tes!R129/RES_hhdet_fec!R129)</f>
        <v/>
      </c>
      <c r="S129" s="111" t="str">
        <f>IF(RES_hhdet_tes!S129=0,"",RES_hhdet_tes!S129/RES_hhdet_fec!S129)</f>
        <v/>
      </c>
      <c r="T129" s="111" t="str">
        <f>IF(RES_hhdet_tes!T129=0,"",RES_hhdet_tes!T129/RES_hhdet_fec!T129)</f>
        <v/>
      </c>
      <c r="U129" s="111" t="str">
        <f>IF(RES_hhdet_tes!U129=0,"",RES_hhdet_tes!U129/RES_hhdet_fec!U129)</f>
        <v/>
      </c>
      <c r="V129" s="111" t="str">
        <f>IF(RES_hhdet_tes!V129=0,"",RES_hhdet_tes!V129/RES_hhdet_fec!V129)</f>
        <v/>
      </c>
      <c r="W129" s="111" t="str">
        <f>IF(RES_hhdet_tes!W129=0,"",RES_hhdet_tes!W129/RES_hhdet_fec!W129)</f>
        <v/>
      </c>
      <c r="X129" s="111" t="str">
        <f>IF(RES_hhdet_tes!X129=0,"",RES_hhdet_tes!X129/RES_hhdet_fec!X129)</f>
        <v/>
      </c>
      <c r="Y129" s="111" t="str">
        <f>IF(RES_hhdet_tes!Y129=0,"",RES_hhdet_tes!Y129/RES_hhdet_fec!Y129)</f>
        <v/>
      </c>
      <c r="DA129" s="63" t="s">
        <v>2028</v>
      </c>
    </row>
    <row r="130" spans="1:105" ht="12" customHeight="1" x14ac:dyDescent="0.25">
      <c r="A130" s="121" t="s">
        <v>55</v>
      </c>
      <c r="B130" s="124" t="str">
        <f>IF(RES_hhdet_tes!B130=0,"",RES_hhdet_tes!B130/RES_hhdet_fec!B130)</f>
        <v/>
      </c>
      <c r="C130" s="124" t="str">
        <f>IF(RES_hhdet_tes!C130=0,"",RES_hhdet_tes!C130/RES_hhdet_fec!C130)</f>
        <v/>
      </c>
      <c r="D130" s="124" t="str">
        <f>IF(RES_hhdet_tes!D130=0,"",RES_hhdet_tes!D130/RES_hhdet_fec!D130)</f>
        <v/>
      </c>
      <c r="E130" s="124" t="str">
        <f>IF(RES_hhdet_tes!E130=0,"",RES_hhdet_tes!E130/RES_hhdet_fec!E130)</f>
        <v/>
      </c>
      <c r="F130" s="124" t="str">
        <f>IF(RES_hhdet_tes!F130=0,"",RES_hhdet_tes!F130/RES_hhdet_fec!F130)</f>
        <v/>
      </c>
      <c r="G130" s="124" t="str">
        <f>IF(RES_hhdet_tes!G130=0,"",RES_hhdet_tes!G130/RES_hhdet_fec!G130)</f>
        <v/>
      </c>
      <c r="H130" s="124" t="str">
        <f>IF(RES_hhdet_tes!H130=0,"",RES_hhdet_tes!H130/RES_hhdet_fec!H130)</f>
        <v/>
      </c>
      <c r="I130" s="124" t="str">
        <f>IF(RES_hhdet_tes!I130=0,"",RES_hhdet_tes!I130/RES_hhdet_fec!I130)</f>
        <v/>
      </c>
      <c r="J130" s="124" t="str">
        <f>IF(RES_hhdet_tes!J130=0,"",RES_hhdet_tes!J130/RES_hhdet_fec!J130)</f>
        <v/>
      </c>
      <c r="K130" s="124" t="str">
        <f>IF(RES_hhdet_tes!K130=0,"",RES_hhdet_tes!K130/RES_hhdet_fec!K130)</f>
        <v/>
      </c>
      <c r="L130" s="124" t="str">
        <f>IF(RES_hhdet_tes!L130=0,"",RES_hhdet_tes!L130/RES_hhdet_fec!L130)</f>
        <v/>
      </c>
      <c r="M130" s="124" t="str">
        <f>IF(RES_hhdet_tes!M130=0,"",RES_hhdet_tes!M130/RES_hhdet_fec!M130)</f>
        <v/>
      </c>
      <c r="N130" s="124" t="str">
        <f>IF(RES_hhdet_tes!N130=0,"",RES_hhdet_tes!N130/RES_hhdet_fec!N130)</f>
        <v/>
      </c>
      <c r="O130" s="124" t="str">
        <f>IF(RES_hhdet_tes!O130=0,"",RES_hhdet_tes!O130/RES_hhdet_fec!O130)</f>
        <v/>
      </c>
      <c r="P130" s="124" t="str">
        <f>IF(RES_hhdet_tes!P130=0,"",RES_hhdet_tes!P130/RES_hhdet_fec!P130)</f>
        <v/>
      </c>
      <c r="Q130" s="124" t="str">
        <f>IF(RES_hhdet_tes!Q130=0,"",RES_hhdet_tes!Q130/RES_hhdet_fec!Q130)</f>
        <v/>
      </c>
      <c r="R130" s="124" t="str">
        <f>IF(RES_hhdet_tes!R130=0,"",RES_hhdet_tes!R130/RES_hhdet_fec!R130)</f>
        <v/>
      </c>
      <c r="S130" s="124" t="str">
        <f>IF(RES_hhdet_tes!S130=0,"",RES_hhdet_tes!S130/RES_hhdet_fec!S130)</f>
        <v/>
      </c>
      <c r="T130" s="124" t="str">
        <f>IF(RES_hhdet_tes!T130=0,"",RES_hhdet_tes!T130/RES_hhdet_fec!T130)</f>
        <v/>
      </c>
      <c r="U130" s="124" t="str">
        <f>IF(RES_hhdet_tes!U130=0,"",RES_hhdet_tes!U130/RES_hhdet_fec!U130)</f>
        <v/>
      </c>
      <c r="V130" s="124" t="str">
        <f>IF(RES_hhdet_tes!V130=0,"",RES_hhdet_tes!V130/RES_hhdet_fec!V130)</f>
        <v/>
      </c>
      <c r="W130" s="124" t="str">
        <f>IF(RES_hhdet_tes!W130=0,"",RES_hhdet_tes!W130/RES_hhdet_fec!W130)</f>
        <v/>
      </c>
      <c r="X130" s="124" t="str">
        <f>IF(RES_hhdet_tes!X130=0,"",RES_hhdet_tes!X130/RES_hhdet_fec!X130)</f>
        <v/>
      </c>
      <c r="Y130" s="124" t="str">
        <f>IF(RES_hhdet_tes!Y130=0,"",RES_hhdet_tes!Y130/RES_hhdet_fec!Y130)</f>
        <v/>
      </c>
      <c r="DA130" s="130" t="s">
        <v>2029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X131" s="111" t="str">
        <f>IF(RES_hhdet_tes!X131=0,"",RES_hhdet_tes!X131/RES_hhdet_fec!X131)</f>
        <v/>
      </c>
      <c r="Y131" s="111" t="str">
        <f>IF(RES_hhdet_tes!Y131=0,"",RES_hhdet_tes!Y131/RES_hhdet_fec!Y131)</f>
        <v/>
      </c>
      <c r="DA131" s="63" t="s">
        <v>2030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X132" s="111" t="str">
        <f>IF(RES_hhdet_tes!X132=0,"",RES_hhdet_tes!X132/RES_hhdet_fec!X132)</f>
        <v/>
      </c>
      <c r="Y132" s="111" t="str">
        <f>IF(RES_hhdet_tes!Y132=0,"",RES_hhdet_tes!Y132/RES_hhdet_fec!Y132)</f>
        <v/>
      </c>
      <c r="DA132" s="63" t="s">
        <v>2031</v>
      </c>
    </row>
    <row r="133" spans="1:105" ht="12" customHeight="1" x14ac:dyDescent="0.25">
      <c r="A133" s="100" t="s">
        <v>198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X133" s="112" t="str">
        <f>IF(RES_hhdet_tes!X133=0,"",RES_hhdet_tes!X133/RES_hhdet_fec!X133)</f>
        <v/>
      </c>
      <c r="Y133" s="112" t="str">
        <f>IF(RES_hhdet_tes!Y133=0,"",RES_hhdet_tes!Y133/RES_hhdet_fec!Y133)</f>
        <v/>
      </c>
      <c r="DA133" s="131" t="s">
        <v>2032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X134" s="113" t="str">
        <f>IF(RES_hhdet_tes!X134=0,"",RES_hhdet_tes!X134/RES_hhdet_fec!X134)</f>
        <v/>
      </c>
      <c r="Y134" s="113" t="str">
        <f>IF(RES_hhdet_tes!Y134=0,"",RES_hhdet_tes!Y134/RES_hhdet_fec!Y134)</f>
        <v/>
      </c>
      <c r="DA134" s="132" t="s">
        <v>2033</v>
      </c>
    </row>
    <row r="135" spans="1:105" ht="12" customHeight="1" x14ac:dyDescent="0.25">
      <c r="A135" s="106" t="s">
        <v>122</v>
      </c>
      <c r="B135" s="112" t="str">
        <f>IF(RES_hhdet_tes!B135=0,"",RES_hhdet_tes!B135/RES_hhdet_fec!B135)</f>
        <v/>
      </c>
      <c r="C135" s="112" t="str">
        <f>IF(RES_hhdet_tes!C135=0,"",RES_hhdet_tes!C135/RES_hhdet_fec!C135)</f>
        <v/>
      </c>
      <c r="D135" s="112" t="str">
        <f>IF(RES_hhdet_tes!D135=0,"",RES_hhdet_tes!D135/RES_hhdet_fec!D135)</f>
        <v/>
      </c>
      <c r="E135" s="112" t="str">
        <f>IF(RES_hhdet_tes!E135=0,"",RES_hhdet_tes!E135/RES_hhdet_fec!E135)</f>
        <v/>
      </c>
      <c r="F135" s="112" t="str">
        <f>IF(RES_hhdet_tes!F135=0,"",RES_hhdet_tes!F135/RES_hhdet_fec!F135)</f>
        <v/>
      </c>
      <c r="G135" s="112" t="str">
        <f>IF(RES_hhdet_tes!G135=0,"",RES_hhdet_tes!G135/RES_hhdet_fec!G135)</f>
        <v/>
      </c>
      <c r="H135" s="112" t="str">
        <f>IF(RES_hhdet_tes!H135=0,"",RES_hhdet_tes!H135/RES_hhdet_fec!H135)</f>
        <v/>
      </c>
      <c r="I135" s="112" t="str">
        <f>IF(RES_hhdet_tes!I135=0,"",RES_hhdet_tes!I135/RES_hhdet_fec!I135)</f>
        <v/>
      </c>
      <c r="J135" s="112" t="str">
        <f>IF(RES_hhdet_tes!J135=0,"",RES_hhdet_tes!J135/RES_hhdet_fec!J135)</f>
        <v/>
      </c>
      <c r="K135" s="112" t="str">
        <f>IF(RES_hhdet_tes!K135=0,"",RES_hhdet_tes!K135/RES_hhdet_fec!K135)</f>
        <v/>
      </c>
      <c r="L135" s="112" t="str">
        <f>IF(RES_hhdet_tes!L135=0,"",RES_hhdet_tes!L135/RES_hhdet_fec!L135)</f>
        <v/>
      </c>
      <c r="M135" s="112" t="str">
        <f>IF(RES_hhdet_tes!M135=0,"",RES_hhdet_tes!M135/RES_hhdet_fec!M135)</f>
        <v/>
      </c>
      <c r="N135" s="112" t="str">
        <f>IF(RES_hhdet_tes!N135=0,"",RES_hhdet_tes!N135/RES_hhdet_fec!N135)</f>
        <v/>
      </c>
      <c r="O135" s="112" t="str">
        <f>IF(RES_hhdet_tes!O135=0,"",RES_hhdet_tes!O135/RES_hhdet_fec!O135)</f>
        <v/>
      </c>
      <c r="P135" s="112" t="str">
        <f>IF(RES_hhdet_tes!P135=0,"",RES_hhdet_tes!P135/RES_hhdet_fec!P135)</f>
        <v/>
      </c>
      <c r="Q135" s="112" t="str">
        <f>IF(RES_hhdet_tes!Q135=0,"",RES_hhdet_tes!Q135/RES_hhdet_fec!Q135)</f>
        <v/>
      </c>
      <c r="R135" s="112" t="str">
        <f>IF(RES_hhdet_tes!R135=0,"",RES_hhdet_tes!R135/RES_hhdet_fec!R135)</f>
        <v/>
      </c>
      <c r="S135" s="112" t="str">
        <f>IF(RES_hhdet_tes!S135=0,"",RES_hhdet_tes!S135/RES_hhdet_fec!S135)</f>
        <v/>
      </c>
      <c r="T135" s="112" t="str">
        <f>IF(RES_hhdet_tes!T135=0,"",RES_hhdet_tes!T135/RES_hhdet_fec!T135)</f>
        <v/>
      </c>
      <c r="U135" s="112" t="str">
        <f>IF(RES_hhdet_tes!U135=0,"",RES_hhdet_tes!U135/RES_hhdet_fec!U135)</f>
        <v/>
      </c>
      <c r="V135" s="112" t="str">
        <f>IF(RES_hhdet_tes!V135=0,"",RES_hhdet_tes!V135/RES_hhdet_fec!V135)</f>
        <v/>
      </c>
      <c r="W135" s="112" t="str">
        <f>IF(RES_hhdet_tes!W135=0,"",RES_hhdet_tes!W135/RES_hhdet_fec!W135)</f>
        <v/>
      </c>
      <c r="X135" s="112" t="str">
        <f>IF(RES_hhdet_tes!X135=0,"",RES_hhdet_tes!X135/RES_hhdet_fec!X135)</f>
        <v/>
      </c>
      <c r="Y135" s="112" t="str">
        <f>IF(RES_hhdet_tes!Y135=0,"",RES_hhdet_tes!Y135/RES_hhdet_fec!Y135)</f>
        <v/>
      </c>
      <c r="DA135" s="131" t="s">
        <v>2034</v>
      </c>
    </row>
    <row r="136" spans="1:105" ht="12" customHeight="1" x14ac:dyDescent="0.25">
      <c r="A136" s="107" t="s">
        <v>121</v>
      </c>
      <c r="B136" s="113" t="str">
        <f>IF(RES_hhdet_tes!B136=0,"",RES_hhdet_tes!B136/RES_hhdet_fec!B136)</f>
        <v/>
      </c>
      <c r="C136" s="113" t="str">
        <f>IF(RES_hhdet_tes!C136=0,"",RES_hhdet_tes!C136/RES_hhdet_fec!C136)</f>
        <v/>
      </c>
      <c r="D136" s="113" t="str">
        <f>IF(RES_hhdet_tes!D136=0,"",RES_hhdet_tes!D136/RES_hhdet_fec!D136)</f>
        <v/>
      </c>
      <c r="E136" s="113" t="str">
        <f>IF(RES_hhdet_tes!E136=0,"",RES_hhdet_tes!E136/RES_hhdet_fec!E136)</f>
        <v/>
      </c>
      <c r="F136" s="113" t="str">
        <f>IF(RES_hhdet_tes!F136=0,"",RES_hhdet_tes!F136/RES_hhdet_fec!F136)</f>
        <v/>
      </c>
      <c r="G136" s="113" t="str">
        <f>IF(RES_hhdet_tes!G136=0,"",RES_hhdet_tes!G136/RES_hhdet_fec!G136)</f>
        <v/>
      </c>
      <c r="H136" s="113" t="str">
        <f>IF(RES_hhdet_tes!H136=0,"",RES_hhdet_tes!H136/RES_hhdet_fec!H136)</f>
        <v/>
      </c>
      <c r="I136" s="113" t="str">
        <f>IF(RES_hhdet_tes!I136=0,"",RES_hhdet_tes!I136/RES_hhdet_fec!I136)</f>
        <v/>
      </c>
      <c r="J136" s="113" t="str">
        <f>IF(RES_hhdet_tes!J136=0,"",RES_hhdet_tes!J136/RES_hhdet_fec!J136)</f>
        <v/>
      </c>
      <c r="K136" s="113" t="str">
        <f>IF(RES_hhdet_tes!K136=0,"",RES_hhdet_tes!K136/RES_hhdet_fec!K136)</f>
        <v/>
      </c>
      <c r="L136" s="113" t="str">
        <f>IF(RES_hhdet_tes!L136=0,"",RES_hhdet_tes!L136/RES_hhdet_fec!L136)</f>
        <v/>
      </c>
      <c r="M136" s="113" t="str">
        <f>IF(RES_hhdet_tes!M136=0,"",RES_hhdet_tes!M136/RES_hhdet_fec!M136)</f>
        <v/>
      </c>
      <c r="N136" s="113" t="str">
        <f>IF(RES_hhdet_tes!N136=0,"",RES_hhdet_tes!N136/RES_hhdet_fec!N136)</f>
        <v/>
      </c>
      <c r="O136" s="113" t="str">
        <f>IF(RES_hhdet_tes!O136=0,"",RES_hhdet_tes!O136/RES_hhdet_fec!O136)</f>
        <v/>
      </c>
      <c r="P136" s="113" t="str">
        <f>IF(RES_hhdet_tes!P136=0,"",RES_hhdet_tes!P136/RES_hhdet_fec!P136)</f>
        <v/>
      </c>
      <c r="Q136" s="113" t="str">
        <f>IF(RES_hhdet_tes!Q136=0,"",RES_hhdet_tes!Q136/RES_hhdet_fec!Q136)</f>
        <v/>
      </c>
      <c r="R136" s="113" t="str">
        <f>IF(RES_hhdet_tes!R136=0,"",RES_hhdet_tes!R136/RES_hhdet_fec!R136)</f>
        <v/>
      </c>
      <c r="S136" s="113" t="str">
        <f>IF(RES_hhdet_tes!S136=0,"",RES_hhdet_tes!S136/RES_hhdet_fec!S136)</f>
        <v/>
      </c>
      <c r="T136" s="113" t="str">
        <f>IF(RES_hhdet_tes!T136=0,"",RES_hhdet_tes!T136/RES_hhdet_fec!T136)</f>
        <v/>
      </c>
      <c r="U136" s="113" t="str">
        <f>IF(RES_hhdet_tes!U136=0,"",RES_hhdet_tes!U136/RES_hhdet_fec!U136)</f>
        <v/>
      </c>
      <c r="V136" s="113" t="str">
        <f>IF(RES_hhdet_tes!V136=0,"",RES_hhdet_tes!V136/RES_hhdet_fec!V136)</f>
        <v/>
      </c>
      <c r="W136" s="113" t="str">
        <f>IF(RES_hhdet_tes!W136=0,"",RES_hhdet_tes!W136/RES_hhdet_fec!W136)</f>
        <v/>
      </c>
      <c r="X136" s="113" t="str">
        <f>IF(RES_hhdet_tes!X136=0,"",RES_hhdet_tes!X136/RES_hhdet_fec!X136)</f>
        <v/>
      </c>
      <c r="Y136" s="113" t="str">
        <f>IF(RES_hhdet_tes!Y136=0,"",RES_hhdet_tes!Y136/RES_hhdet_fec!Y136)</f>
        <v/>
      </c>
      <c r="DA136" s="132" t="s">
        <v>2035</v>
      </c>
    </row>
    <row r="137" spans="1:105" ht="12" customHeight="1" x14ac:dyDescent="0.25">
      <c r="A137" s="108" t="s">
        <v>53</v>
      </c>
      <c r="B137" s="111" t="str">
        <f>IF(RES_hhdet_tes!B137=0,"",RES_hhdet_tes!B137/RES_hhdet_fec!B137)</f>
        <v/>
      </c>
      <c r="C137" s="111" t="str">
        <f>IF(RES_hhdet_tes!C137=0,"",RES_hhdet_tes!C137/RES_hhdet_fec!C137)</f>
        <v/>
      </c>
      <c r="D137" s="111" t="str">
        <f>IF(RES_hhdet_tes!D137=0,"",RES_hhdet_tes!D137/RES_hhdet_fec!D137)</f>
        <v/>
      </c>
      <c r="E137" s="111" t="str">
        <f>IF(RES_hhdet_tes!E137=0,"",RES_hhdet_tes!E137/RES_hhdet_fec!E137)</f>
        <v/>
      </c>
      <c r="F137" s="111" t="str">
        <f>IF(RES_hhdet_tes!F137=0,"",RES_hhdet_tes!F137/RES_hhdet_fec!F137)</f>
        <v/>
      </c>
      <c r="G137" s="111" t="str">
        <f>IF(RES_hhdet_tes!G137=0,"",RES_hhdet_tes!G137/RES_hhdet_fec!G137)</f>
        <v/>
      </c>
      <c r="H137" s="111" t="str">
        <f>IF(RES_hhdet_tes!H137=0,"",RES_hhdet_tes!H137/RES_hhdet_fec!H137)</f>
        <v/>
      </c>
      <c r="I137" s="111" t="str">
        <f>IF(RES_hhdet_tes!I137=0,"",RES_hhdet_tes!I137/RES_hhdet_fec!I137)</f>
        <v/>
      </c>
      <c r="J137" s="111" t="str">
        <f>IF(RES_hhdet_tes!J137=0,"",RES_hhdet_tes!J137/RES_hhdet_fec!J137)</f>
        <v/>
      </c>
      <c r="K137" s="111" t="str">
        <f>IF(RES_hhdet_tes!K137=0,"",RES_hhdet_tes!K137/RES_hhdet_fec!K137)</f>
        <v/>
      </c>
      <c r="L137" s="111" t="str">
        <f>IF(RES_hhdet_tes!L137=0,"",RES_hhdet_tes!L137/RES_hhdet_fec!L137)</f>
        <v/>
      </c>
      <c r="M137" s="111" t="str">
        <f>IF(RES_hhdet_tes!M137=0,"",RES_hhdet_tes!M137/RES_hhdet_fec!M137)</f>
        <v/>
      </c>
      <c r="N137" s="111" t="str">
        <f>IF(RES_hhdet_tes!N137=0,"",RES_hhdet_tes!N137/RES_hhdet_fec!N137)</f>
        <v/>
      </c>
      <c r="O137" s="111" t="str">
        <f>IF(RES_hhdet_tes!O137=0,"",RES_hhdet_tes!O137/RES_hhdet_fec!O137)</f>
        <v/>
      </c>
      <c r="P137" s="111" t="str">
        <f>IF(RES_hhdet_tes!P137=0,"",RES_hhdet_tes!P137/RES_hhdet_fec!P137)</f>
        <v/>
      </c>
      <c r="Q137" s="111" t="str">
        <f>IF(RES_hhdet_tes!Q137=0,"",RES_hhdet_tes!Q137/RES_hhdet_fec!Q137)</f>
        <v/>
      </c>
      <c r="R137" s="111" t="str">
        <f>IF(RES_hhdet_tes!R137=0,"",RES_hhdet_tes!R137/RES_hhdet_fec!R137)</f>
        <v/>
      </c>
      <c r="S137" s="111" t="str">
        <f>IF(RES_hhdet_tes!S137=0,"",RES_hhdet_tes!S137/RES_hhdet_fec!S137)</f>
        <v/>
      </c>
      <c r="T137" s="111" t="str">
        <f>IF(RES_hhdet_tes!T137=0,"",RES_hhdet_tes!T137/RES_hhdet_fec!T137)</f>
        <v/>
      </c>
      <c r="U137" s="111" t="str">
        <f>IF(RES_hhdet_tes!U137=0,"",RES_hhdet_tes!U137/RES_hhdet_fec!U137)</f>
        <v/>
      </c>
      <c r="V137" s="111" t="str">
        <f>IF(RES_hhdet_tes!V137=0,"",RES_hhdet_tes!V137/RES_hhdet_fec!V137)</f>
        <v/>
      </c>
      <c r="W137" s="111" t="str">
        <f>IF(RES_hhdet_tes!W137=0,"",RES_hhdet_tes!W137/RES_hhdet_fec!W137)</f>
        <v/>
      </c>
      <c r="X137" s="111" t="str">
        <f>IF(RES_hhdet_tes!X137=0,"",RES_hhdet_tes!X137/RES_hhdet_fec!X137)</f>
        <v/>
      </c>
      <c r="Y137" s="111" t="str">
        <f>IF(RES_hhdet_tes!Y137=0,"",RES_hhdet_tes!Y137/RES_hhdet_fec!Y137)</f>
        <v/>
      </c>
      <c r="DA137" s="63" t="s">
        <v>2036</v>
      </c>
    </row>
    <row r="138" spans="1:105" ht="12" customHeight="1" x14ac:dyDescent="0.25">
      <c r="A138" s="108" t="s">
        <v>52</v>
      </c>
      <c r="B138" s="111" t="str">
        <f>IF(RES_hhdet_tes!B138=0,"",RES_hhdet_tes!B138/RES_hhdet_fec!B138)</f>
        <v/>
      </c>
      <c r="C138" s="111" t="str">
        <f>IF(RES_hhdet_tes!C138=0,"",RES_hhdet_tes!C138/RES_hhdet_fec!C138)</f>
        <v/>
      </c>
      <c r="D138" s="111" t="str">
        <f>IF(RES_hhdet_tes!D138=0,"",RES_hhdet_tes!D138/RES_hhdet_fec!D138)</f>
        <v/>
      </c>
      <c r="E138" s="111" t="str">
        <f>IF(RES_hhdet_tes!E138=0,"",RES_hhdet_tes!E138/RES_hhdet_fec!E138)</f>
        <v/>
      </c>
      <c r="F138" s="111" t="str">
        <f>IF(RES_hhdet_tes!F138=0,"",RES_hhdet_tes!F138/RES_hhdet_fec!F138)</f>
        <v/>
      </c>
      <c r="G138" s="111" t="str">
        <f>IF(RES_hhdet_tes!G138=0,"",RES_hhdet_tes!G138/RES_hhdet_fec!G138)</f>
        <v/>
      </c>
      <c r="H138" s="111" t="str">
        <f>IF(RES_hhdet_tes!H138=0,"",RES_hhdet_tes!H138/RES_hhdet_fec!H138)</f>
        <v/>
      </c>
      <c r="I138" s="111" t="str">
        <f>IF(RES_hhdet_tes!I138=0,"",RES_hhdet_tes!I138/RES_hhdet_fec!I138)</f>
        <v/>
      </c>
      <c r="J138" s="111" t="str">
        <f>IF(RES_hhdet_tes!J138=0,"",RES_hhdet_tes!J138/RES_hhdet_fec!J138)</f>
        <v/>
      </c>
      <c r="K138" s="111" t="str">
        <f>IF(RES_hhdet_tes!K138=0,"",RES_hhdet_tes!K138/RES_hhdet_fec!K138)</f>
        <v/>
      </c>
      <c r="L138" s="111" t="str">
        <f>IF(RES_hhdet_tes!L138=0,"",RES_hhdet_tes!L138/RES_hhdet_fec!L138)</f>
        <v/>
      </c>
      <c r="M138" s="111" t="str">
        <f>IF(RES_hhdet_tes!M138=0,"",RES_hhdet_tes!M138/RES_hhdet_fec!M138)</f>
        <v/>
      </c>
      <c r="N138" s="111" t="str">
        <f>IF(RES_hhdet_tes!N138=0,"",RES_hhdet_tes!N138/RES_hhdet_fec!N138)</f>
        <v/>
      </c>
      <c r="O138" s="111" t="str">
        <f>IF(RES_hhdet_tes!O138=0,"",RES_hhdet_tes!O138/RES_hhdet_fec!O138)</f>
        <v/>
      </c>
      <c r="P138" s="111" t="str">
        <f>IF(RES_hhdet_tes!P138=0,"",RES_hhdet_tes!P138/RES_hhdet_fec!P138)</f>
        <v/>
      </c>
      <c r="Q138" s="111" t="str">
        <f>IF(RES_hhdet_tes!Q138=0,"",RES_hhdet_tes!Q138/RES_hhdet_fec!Q138)</f>
        <v/>
      </c>
      <c r="R138" s="111" t="str">
        <f>IF(RES_hhdet_tes!R138=0,"",RES_hhdet_tes!R138/RES_hhdet_fec!R138)</f>
        <v/>
      </c>
      <c r="S138" s="111" t="str">
        <f>IF(RES_hhdet_tes!S138=0,"",RES_hhdet_tes!S138/RES_hhdet_fec!S138)</f>
        <v/>
      </c>
      <c r="T138" s="111" t="str">
        <f>IF(RES_hhdet_tes!T138=0,"",RES_hhdet_tes!T138/RES_hhdet_fec!T138)</f>
        <v/>
      </c>
      <c r="U138" s="111" t="str">
        <f>IF(RES_hhdet_tes!U138=0,"",RES_hhdet_tes!U138/RES_hhdet_fec!U138)</f>
        <v/>
      </c>
      <c r="V138" s="111" t="str">
        <f>IF(RES_hhdet_tes!V138=0,"",RES_hhdet_tes!V138/RES_hhdet_fec!V138)</f>
        <v/>
      </c>
      <c r="W138" s="111" t="str">
        <f>IF(RES_hhdet_tes!W138=0,"",RES_hhdet_tes!W138/RES_hhdet_fec!W138)</f>
        <v/>
      </c>
      <c r="X138" s="111" t="str">
        <f>IF(RES_hhdet_tes!X138=0,"",RES_hhdet_tes!X138/RES_hhdet_fec!X138)</f>
        <v/>
      </c>
      <c r="Y138" s="111" t="str">
        <f>IF(RES_hhdet_tes!Y138=0,"",RES_hhdet_tes!Y138/RES_hhdet_fec!Y138)</f>
        <v/>
      </c>
      <c r="DA138" s="63" t="s">
        <v>2037</v>
      </c>
    </row>
    <row r="139" spans="1:105" ht="12" customHeight="1" x14ac:dyDescent="0.25">
      <c r="A139" s="121" t="s">
        <v>54</v>
      </c>
      <c r="B139" s="124" t="str">
        <f>IF(RES_hhdet_tes!B139=0,"",RES_hhdet_tes!B139/RES_hhdet_fec!B139)</f>
        <v/>
      </c>
      <c r="C139" s="124" t="str">
        <f>IF(RES_hhdet_tes!C139=0,"",RES_hhdet_tes!C139/RES_hhdet_fec!C139)</f>
        <v/>
      </c>
      <c r="D139" s="124" t="str">
        <f>IF(RES_hhdet_tes!D139=0,"",RES_hhdet_tes!D139/RES_hhdet_fec!D139)</f>
        <v/>
      </c>
      <c r="E139" s="124" t="str">
        <f>IF(RES_hhdet_tes!E139=0,"",RES_hhdet_tes!E139/RES_hhdet_fec!E139)</f>
        <v/>
      </c>
      <c r="F139" s="124" t="str">
        <f>IF(RES_hhdet_tes!F139=0,"",RES_hhdet_tes!F139/RES_hhdet_fec!F139)</f>
        <v/>
      </c>
      <c r="G139" s="124" t="str">
        <f>IF(RES_hhdet_tes!G139=0,"",RES_hhdet_tes!G139/RES_hhdet_fec!G139)</f>
        <v/>
      </c>
      <c r="H139" s="124" t="str">
        <f>IF(RES_hhdet_tes!H139=0,"",RES_hhdet_tes!H139/RES_hhdet_fec!H139)</f>
        <v/>
      </c>
      <c r="I139" s="124" t="str">
        <f>IF(RES_hhdet_tes!I139=0,"",RES_hhdet_tes!I139/RES_hhdet_fec!I139)</f>
        <v/>
      </c>
      <c r="J139" s="124" t="str">
        <f>IF(RES_hhdet_tes!J139=0,"",RES_hhdet_tes!J139/RES_hhdet_fec!J139)</f>
        <v/>
      </c>
      <c r="K139" s="124" t="str">
        <f>IF(RES_hhdet_tes!K139=0,"",RES_hhdet_tes!K139/RES_hhdet_fec!K139)</f>
        <v/>
      </c>
      <c r="L139" s="124" t="str">
        <f>IF(RES_hhdet_tes!L139=0,"",RES_hhdet_tes!L139/RES_hhdet_fec!L139)</f>
        <v/>
      </c>
      <c r="M139" s="124" t="str">
        <f>IF(RES_hhdet_tes!M139=0,"",RES_hhdet_tes!M139/RES_hhdet_fec!M139)</f>
        <v/>
      </c>
      <c r="N139" s="124" t="str">
        <f>IF(RES_hhdet_tes!N139=0,"",RES_hhdet_tes!N139/RES_hhdet_fec!N139)</f>
        <v/>
      </c>
      <c r="O139" s="124" t="str">
        <f>IF(RES_hhdet_tes!O139=0,"",RES_hhdet_tes!O139/RES_hhdet_fec!O139)</f>
        <v/>
      </c>
      <c r="P139" s="124" t="str">
        <f>IF(RES_hhdet_tes!P139=0,"",RES_hhdet_tes!P139/RES_hhdet_fec!P139)</f>
        <v/>
      </c>
      <c r="Q139" s="124" t="str">
        <f>IF(RES_hhdet_tes!Q139=0,"",RES_hhdet_tes!Q139/RES_hhdet_fec!Q139)</f>
        <v/>
      </c>
      <c r="R139" s="124" t="str">
        <f>IF(RES_hhdet_tes!R139=0,"",RES_hhdet_tes!R139/RES_hhdet_fec!R139)</f>
        <v/>
      </c>
      <c r="S139" s="124" t="str">
        <f>IF(RES_hhdet_tes!S139=0,"",RES_hhdet_tes!S139/RES_hhdet_fec!S139)</f>
        <v/>
      </c>
      <c r="T139" s="124" t="str">
        <f>IF(RES_hhdet_tes!T139=0,"",RES_hhdet_tes!T139/RES_hhdet_fec!T139)</f>
        <v/>
      </c>
      <c r="U139" s="124" t="str">
        <f>IF(RES_hhdet_tes!U139=0,"",RES_hhdet_tes!U139/RES_hhdet_fec!U139)</f>
        <v/>
      </c>
      <c r="V139" s="124" t="str">
        <f>IF(RES_hhdet_tes!V139=0,"",RES_hhdet_tes!V139/RES_hhdet_fec!V139)</f>
        <v/>
      </c>
      <c r="W139" s="124" t="str">
        <f>IF(RES_hhdet_tes!W139=0,"",RES_hhdet_tes!W139/RES_hhdet_fec!W139)</f>
        <v/>
      </c>
      <c r="X139" s="124" t="str">
        <f>IF(RES_hhdet_tes!X139=0,"",RES_hhdet_tes!X139/RES_hhdet_fec!X139)</f>
        <v/>
      </c>
      <c r="Y139" s="124" t="str">
        <f>IF(RES_hhdet_tes!Y139=0,"",RES_hhdet_tes!Y139/RES_hhdet_fec!Y139)</f>
        <v/>
      </c>
      <c r="DA139" s="130" t="s">
        <v>2038</v>
      </c>
    </row>
    <row r="140" spans="1:105" ht="12" customHeight="1" x14ac:dyDescent="0.25">
      <c r="A140" s="97" t="s">
        <v>50</v>
      </c>
      <c r="B140" s="111" t="str">
        <f>IF(RES_hhdet_tes!B140=0,"",RES_hhdet_tes!B140/RES_hhdet_fec!B140)</f>
        <v/>
      </c>
      <c r="C140" s="111" t="str">
        <f>IF(RES_hhdet_tes!C140=0,"",RES_hhdet_tes!C140/RES_hhdet_fec!C140)</f>
        <v/>
      </c>
      <c r="D140" s="111" t="str">
        <f>IF(RES_hhdet_tes!D140=0,"",RES_hhdet_tes!D140/RES_hhdet_fec!D140)</f>
        <v/>
      </c>
      <c r="E140" s="111" t="str">
        <f>IF(RES_hhdet_tes!E140=0,"",RES_hhdet_tes!E140/RES_hhdet_fec!E140)</f>
        <v/>
      </c>
      <c r="F140" s="111" t="str">
        <f>IF(RES_hhdet_tes!F140=0,"",RES_hhdet_tes!F140/RES_hhdet_fec!F140)</f>
        <v/>
      </c>
      <c r="G140" s="111" t="str">
        <f>IF(RES_hhdet_tes!G140=0,"",RES_hhdet_tes!G140/RES_hhdet_fec!G140)</f>
        <v/>
      </c>
      <c r="H140" s="111" t="str">
        <f>IF(RES_hhdet_tes!H140=0,"",RES_hhdet_tes!H140/RES_hhdet_fec!H140)</f>
        <v/>
      </c>
      <c r="I140" s="111" t="str">
        <f>IF(RES_hhdet_tes!I140=0,"",RES_hhdet_tes!I140/RES_hhdet_fec!I140)</f>
        <v/>
      </c>
      <c r="J140" s="111" t="str">
        <f>IF(RES_hhdet_tes!J140=0,"",RES_hhdet_tes!J140/RES_hhdet_fec!J140)</f>
        <v/>
      </c>
      <c r="K140" s="111" t="str">
        <f>IF(RES_hhdet_tes!K140=0,"",RES_hhdet_tes!K140/RES_hhdet_fec!K140)</f>
        <v/>
      </c>
      <c r="L140" s="111" t="str">
        <f>IF(RES_hhdet_tes!L140=0,"",RES_hhdet_tes!L140/RES_hhdet_fec!L140)</f>
        <v/>
      </c>
      <c r="M140" s="111" t="str">
        <f>IF(RES_hhdet_tes!M140=0,"",RES_hhdet_tes!M140/RES_hhdet_fec!M140)</f>
        <v/>
      </c>
      <c r="N140" s="111" t="str">
        <f>IF(RES_hhdet_tes!N140=0,"",RES_hhdet_tes!N140/RES_hhdet_fec!N140)</f>
        <v/>
      </c>
      <c r="O140" s="111" t="str">
        <f>IF(RES_hhdet_tes!O140=0,"",RES_hhdet_tes!O140/RES_hhdet_fec!O140)</f>
        <v/>
      </c>
      <c r="P140" s="111" t="str">
        <f>IF(RES_hhdet_tes!P140=0,"",RES_hhdet_tes!P140/RES_hhdet_fec!P140)</f>
        <v/>
      </c>
      <c r="Q140" s="111" t="str">
        <f>IF(RES_hhdet_tes!Q140=0,"",RES_hhdet_tes!Q140/RES_hhdet_fec!Q140)</f>
        <v/>
      </c>
      <c r="R140" s="111" t="str">
        <f>IF(RES_hhdet_tes!R140=0,"",RES_hhdet_tes!R140/RES_hhdet_fec!R140)</f>
        <v/>
      </c>
      <c r="S140" s="111" t="str">
        <f>IF(RES_hhdet_tes!S140=0,"",RES_hhdet_tes!S140/RES_hhdet_fec!S140)</f>
        <v/>
      </c>
      <c r="T140" s="111" t="str">
        <f>IF(RES_hhdet_tes!T140=0,"",RES_hhdet_tes!T140/RES_hhdet_fec!T140)</f>
        <v/>
      </c>
      <c r="U140" s="111" t="str">
        <f>IF(RES_hhdet_tes!U140=0,"",RES_hhdet_tes!U140/RES_hhdet_fec!U140)</f>
        <v/>
      </c>
      <c r="V140" s="111" t="str">
        <f>IF(RES_hhdet_tes!V140=0,"",RES_hhdet_tes!V140/RES_hhdet_fec!V140)</f>
        <v/>
      </c>
      <c r="W140" s="111" t="str">
        <f>IF(RES_hhdet_tes!W140=0,"",RES_hhdet_tes!W140/RES_hhdet_fec!W140)</f>
        <v/>
      </c>
      <c r="X140" s="111" t="str">
        <f>IF(RES_hhdet_tes!X140=0,"",RES_hhdet_tes!X140/RES_hhdet_fec!X140)</f>
        <v/>
      </c>
      <c r="Y140" s="111" t="str">
        <f>IF(RES_hhdet_tes!Y140=0,"",RES_hhdet_tes!Y140/RES_hhdet_fec!Y140)</f>
        <v/>
      </c>
      <c r="DA140" s="63" t="s">
        <v>2039</v>
      </c>
    </row>
    <row r="141" spans="1:105" ht="12" customHeight="1" x14ac:dyDescent="0.25">
      <c r="A141" s="109" t="s">
        <v>120</v>
      </c>
      <c r="B141" s="45" t="str">
        <f>IF(RES_hhdet_tes!B141=0,"",RES_hhdet_tes!B141/RES_hhdet_fec!B141)</f>
        <v/>
      </c>
      <c r="C141" s="45" t="str">
        <f>IF(RES_hhdet_tes!C141=0,"",RES_hhdet_tes!C141/RES_hhdet_fec!C141)</f>
        <v/>
      </c>
      <c r="D141" s="45" t="str">
        <f>IF(RES_hhdet_tes!D141=0,"",RES_hhdet_tes!D141/RES_hhdet_fec!D141)</f>
        <v/>
      </c>
      <c r="E141" s="45" t="str">
        <f>IF(RES_hhdet_tes!E141=0,"",RES_hhdet_tes!E141/RES_hhdet_fec!E141)</f>
        <v/>
      </c>
      <c r="F141" s="45" t="str">
        <f>IF(RES_hhdet_tes!F141=0,"",RES_hhdet_tes!F141/RES_hhdet_fec!F141)</f>
        <v/>
      </c>
      <c r="G141" s="45" t="str">
        <f>IF(RES_hhdet_tes!G141=0,"",RES_hhdet_tes!G141/RES_hhdet_fec!G141)</f>
        <v/>
      </c>
      <c r="H141" s="45" t="str">
        <f>IF(RES_hhdet_tes!H141=0,"",RES_hhdet_tes!H141/RES_hhdet_fec!H141)</f>
        <v/>
      </c>
      <c r="I141" s="45" t="str">
        <f>IF(RES_hhdet_tes!I141=0,"",RES_hhdet_tes!I141/RES_hhdet_fec!I141)</f>
        <v/>
      </c>
      <c r="J141" s="45" t="str">
        <f>IF(RES_hhdet_tes!J141=0,"",RES_hhdet_tes!J141/RES_hhdet_fec!J141)</f>
        <v/>
      </c>
      <c r="K141" s="45" t="str">
        <f>IF(RES_hhdet_tes!K141=0,"",RES_hhdet_tes!K141/RES_hhdet_fec!K141)</f>
        <v/>
      </c>
      <c r="L141" s="45" t="str">
        <f>IF(RES_hhdet_tes!L141=0,"",RES_hhdet_tes!L141/RES_hhdet_fec!L141)</f>
        <v/>
      </c>
      <c r="M141" s="45" t="str">
        <f>IF(RES_hhdet_tes!M141=0,"",RES_hhdet_tes!M141/RES_hhdet_fec!M141)</f>
        <v/>
      </c>
      <c r="N141" s="45" t="str">
        <f>IF(RES_hhdet_tes!N141=0,"",RES_hhdet_tes!N141/RES_hhdet_fec!N141)</f>
        <v/>
      </c>
      <c r="O141" s="45" t="str">
        <f>IF(RES_hhdet_tes!O141=0,"",RES_hhdet_tes!O141/RES_hhdet_fec!O141)</f>
        <v/>
      </c>
      <c r="P141" s="45" t="str">
        <f>IF(RES_hhdet_tes!P141=0,"",RES_hhdet_tes!P141/RES_hhdet_fec!P141)</f>
        <v/>
      </c>
      <c r="Q141" s="45" t="str">
        <f>IF(RES_hhdet_tes!Q141=0,"",RES_hhdet_tes!Q141/RES_hhdet_fec!Q141)</f>
        <v/>
      </c>
      <c r="R141" s="45" t="str">
        <f>IF(RES_hhdet_tes!R141=0,"",RES_hhdet_tes!R141/RES_hhdet_fec!R141)</f>
        <v/>
      </c>
      <c r="S141" s="45" t="str">
        <f>IF(RES_hhdet_tes!S141=0,"",RES_hhdet_tes!S141/RES_hhdet_fec!S141)</f>
        <v/>
      </c>
      <c r="T141" s="45" t="str">
        <f>IF(RES_hhdet_tes!T141=0,"",RES_hhdet_tes!T141/RES_hhdet_fec!T141)</f>
        <v/>
      </c>
      <c r="U141" s="45" t="str">
        <f>IF(RES_hhdet_tes!U141=0,"",RES_hhdet_tes!U141/RES_hhdet_fec!U141)</f>
        <v/>
      </c>
      <c r="V141" s="45" t="str">
        <f>IF(RES_hhdet_tes!V141=0,"",RES_hhdet_tes!V141/RES_hhdet_fec!V141)</f>
        <v/>
      </c>
      <c r="W141" s="45" t="str">
        <f>IF(RES_hhdet_tes!W141=0,"",RES_hhdet_tes!W141/RES_hhdet_fec!W141)</f>
        <v/>
      </c>
      <c r="X141" s="45" t="str">
        <f>IF(RES_hhdet_tes!X141=0,"",RES_hhdet_tes!X141/RES_hhdet_fec!X141)</f>
        <v/>
      </c>
      <c r="Y141" s="45" t="str">
        <f>IF(RES_hhdet_tes!Y141=0,"",RES_hhdet_tes!Y141/RES_hhdet_fec!Y141)</f>
        <v/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1.1563964696133977</v>
      </c>
      <c r="C143" s="119">
        <f>IF(RES_hhdet_tes!C143=0,"",RES_hhdet_tes!C143/RES_hhdet_fec!C143)</f>
        <v>1.2285879818785799</v>
      </c>
      <c r="D143" s="119">
        <f>IF(RES_hhdet_tes!D143=0,"",RES_hhdet_tes!D143/RES_hhdet_fec!D143)</f>
        <v>1.1852784056645469</v>
      </c>
      <c r="E143" s="119">
        <f>IF(RES_hhdet_tes!E143=0,"",RES_hhdet_tes!E143/RES_hhdet_fec!E143)</f>
        <v>1.341224821732568</v>
      </c>
      <c r="F143" s="119">
        <f>IF(RES_hhdet_tes!F143=0,"",RES_hhdet_tes!F143/RES_hhdet_fec!F143)</f>
        <v>1.4029298622242006</v>
      </c>
      <c r="G143" s="119">
        <f>IF(RES_hhdet_tes!G143=0,"",RES_hhdet_tes!G143/RES_hhdet_fec!G143)</f>
        <v>1.4740112815768505</v>
      </c>
      <c r="H143" s="119">
        <f>IF(RES_hhdet_tes!H143=0,"",RES_hhdet_tes!H143/RES_hhdet_fec!H143)</f>
        <v>1.5158051007848699</v>
      </c>
      <c r="I143" s="119">
        <f>IF(RES_hhdet_tes!I143=0,"",RES_hhdet_tes!I143/RES_hhdet_fec!I143)</f>
        <v>1.5605789694861387</v>
      </c>
      <c r="J143" s="119">
        <f>IF(RES_hhdet_tes!J143=0,"",RES_hhdet_tes!J143/RES_hhdet_fec!J143)</f>
        <v>1.6007169233658791</v>
      </c>
      <c r="K143" s="119">
        <f>IF(RES_hhdet_tes!K143=0,"",RES_hhdet_tes!K143/RES_hhdet_fec!K143)</f>
        <v>1.6023666740397344</v>
      </c>
      <c r="L143" s="119">
        <f>IF(RES_hhdet_tes!L143=0,"",RES_hhdet_tes!L143/RES_hhdet_fec!L143)</f>
        <v>1.6138781742887351</v>
      </c>
      <c r="M143" s="119">
        <f>IF(RES_hhdet_tes!M143=0,"",RES_hhdet_tes!M143/RES_hhdet_fec!M143)</f>
        <v>1.6005364049589175</v>
      </c>
      <c r="N143" s="119">
        <f>IF(RES_hhdet_tes!N143=0,"",RES_hhdet_tes!N143/RES_hhdet_fec!N143)</f>
        <v>1.6035327015455987</v>
      </c>
      <c r="O143" s="119">
        <f>IF(RES_hhdet_tes!O143=0,"",RES_hhdet_tes!O143/RES_hhdet_fec!O143)</f>
        <v>1.616748427797825</v>
      </c>
      <c r="P143" s="119">
        <f>IF(RES_hhdet_tes!P143=0,"",RES_hhdet_tes!P143/RES_hhdet_fec!P143)</f>
        <v>1.6429363137339359</v>
      </c>
      <c r="Q143" s="119">
        <f>IF(RES_hhdet_tes!Q143=0,"",RES_hhdet_tes!Q143/RES_hhdet_fec!Q143)</f>
        <v>1.7024426374117279</v>
      </c>
      <c r="R143" s="119">
        <f>IF(RES_hhdet_tes!R143=0,"",RES_hhdet_tes!R143/RES_hhdet_fec!R143)</f>
        <v>1.7524365151480612</v>
      </c>
      <c r="S143" s="119">
        <f>IF(RES_hhdet_tes!S143=0,"",RES_hhdet_tes!S143/RES_hhdet_fec!S143)</f>
        <v>1.795956629813928</v>
      </c>
      <c r="T143" s="119">
        <f>IF(RES_hhdet_tes!T143=0,"",RES_hhdet_tes!T143/RES_hhdet_fec!T143)</f>
        <v>1.8082541549686788</v>
      </c>
      <c r="U143" s="119">
        <f>IF(RES_hhdet_tes!U143=0,"",RES_hhdet_tes!U143/RES_hhdet_fec!U143)</f>
        <v>1.8737988319691337</v>
      </c>
      <c r="V143" s="119">
        <f>IF(RES_hhdet_tes!V143=0,"",RES_hhdet_tes!V143/RES_hhdet_fec!V143)</f>
        <v>1.8803161600106266</v>
      </c>
      <c r="W143" s="119">
        <f>IF(RES_hhdet_tes!W143=0,"",RES_hhdet_tes!W143/RES_hhdet_fec!W143)</f>
        <v>1.9056250015698712</v>
      </c>
      <c r="X143" s="119">
        <f>IF(RES_hhdet_tes!X143=0,"",RES_hhdet_tes!X143/RES_hhdet_fec!X143)</f>
        <v>1.9800290507551581</v>
      </c>
      <c r="Y143" s="119">
        <f>IF(RES_hhdet_tes!Y143=0,"",RES_hhdet_tes!Y143/RES_hhdet_fec!Y143)</f>
        <v>2.0404721845798353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1.4791593901685167</v>
      </c>
      <c r="C144" s="124">
        <f>IF(RES_hhdet_tes!C144=0,"",RES_hhdet_tes!C144/RES_hhdet_fec!C144)</f>
        <v>1.5214229676476589</v>
      </c>
      <c r="D144" s="124">
        <f>IF(RES_hhdet_tes!D144=0,"",RES_hhdet_tes!D144/RES_hhdet_fec!D144)</f>
        <v>1.6422803978885068</v>
      </c>
      <c r="E144" s="124">
        <f>IF(RES_hhdet_tes!E144=0,"",RES_hhdet_tes!E144/RES_hhdet_fec!E144)</f>
        <v>1.7498917573272499</v>
      </c>
      <c r="F144" s="124">
        <f>IF(RES_hhdet_tes!F144=0,"",RES_hhdet_tes!F144/RES_hhdet_fec!F144)</f>
        <v>1.8402308683535422</v>
      </c>
      <c r="G144" s="124">
        <f>IF(RES_hhdet_tes!G144=0,"",RES_hhdet_tes!G144/RES_hhdet_fec!G144)</f>
        <v>1.9229223724518356</v>
      </c>
      <c r="H144" s="124">
        <f>IF(RES_hhdet_tes!H144=0,"",RES_hhdet_tes!H144/RES_hhdet_fec!H144)</f>
        <v>1.9963396913789542</v>
      </c>
      <c r="I144" s="124">
        <f>IF(RES_hhdet_tes!I144=0,"",RES_hhdet_tes!I144/RES_hhdet_fec!I144)</f>
        <v>2.0642783661600053</v>
      </c>
      <c r="J144" s="124">
        <f>IF(RES_hhdet_tes!J144=0,"",RES_hhdet_tes!J144/RES_hhdet_fec!J144)</f>
        <v>2.1171601037185392</v>
      </c>
      <c r="K144" s="124">
        <f>IF(RES_hhdet_tes!K144=0,"",RES_hhdet_tes!K144/RES_hhdet_fec!K144)</f>
        <v>2.1664657316113023</v>
      </c>
      <c r="L144" s="124">
        <f>IF(RES_hhdet_tes!L144=0,"",RES_hhdet_tes!L144/RES_hhdet_fec!L144)</f>
        <v>2.2134918968200754</v>
      </c>
      <c r="M144" s="124">
        <f>IF(RES_hhdet_tes!M144=0,"",RES_hhdet_tes!M144/RES_hhdet_fec!M144)</f>
        <v>2.2796934080236206</v>
      </c>
      <c r="N144" s="124">
        <f>IF(RES_hhdet_tes!N144=0,"",RES_hhdet_tes!N144/RES_hhdet_fec!N144)</f>
        <v>2.3568956587174741</v>
      </c>
      <c r="O144" s="124">
        <f>IF(RES_hhdet_tes!O144=0,"",RES_hhdet_tes!O144/RES_hhdet_fec!O144)</f>
        <v>2.4447985315851541</v>
      </c>
      <c r="P144" s="124">
        <f>IF(RES_hhdet_tes!P144=0,"",RES_hhdet_tes!P144/RES_hhdet_fec!P144)</f>
        <v>2.549673739117579</v>
      </c>
      <c r="Q144" s="124">
        <f>IF(RES_hhdet_tes!Q144=0,"",RES_hhdet_tes!Q144/RES_hhdet_fec!Q144)</f>
        <v>2.6555895805784018</v>
      </c>
      <c r="R144" s="124">
        <f>IF(RES_hhdet_tes!R144=0,"",RES_hhdet_tes!R144/RES_hhdet_fec!R144)</f>
        <v>2.761990996132246</v>
      </c>
      <c r="S144" s="124">
        <f>IF(RES_hhdet_tes!S144=0,"",RES_hhdet_tes!S144/RES_hhdet_fec!S144)</f>
        <v>2.8741061668687666</v>
      </c>
      <c r="T144" s="124">
        <f>IF(RES_hhdet_tes!T144=0,"",RES_hhdet_tes!T144/RES_hhdet_fec!T144)</f>
        <v>2.9726672790073976</v>
      </c>
      <c r="U144" s="124">
        <f>IF(RES_hhdet_tes!U144=0,"",RES_hhdet_tes!U144/RES_hhdet_fec!U144)</f>
        <v>3.0868249322391987</v>
      </c>
      <c r="V144" s="124">
        <f>IF(RES_hhdet_tes!V144=0,"",RES_hhdet_tes!V144/RES_hhdet_fec!V144)</f>
        <v>3.2037424645416785</v>
      </c>
      <c r="W144" s="124">
        <f>IF(RES_hhdet_tes!W144=0,"",RES_hhdet_tes!W144/RES_hhdet_fec!W144)</f>
        <v>3.3305777261870082</v>
      </c>
      <c r="X144" s="124">
        <f>IF(RES_hhdet_tes!X144=0,"",RES_hhdet_tes!X144/RES_hhdet_fec!X144)</f>
        <v>3.441056595396482</v>
      </c>
      <c r="Y144" s="124">
        <f>IF(RES_hhdet_tes!Y144=0,"",RES_hhdet_tes!Y144/RES_hhdet_fec!Y144)</f>
        <v>3.5144826690113353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1.4791593901685167</v>
      </c>
      <c r="C145" s="111">
        <f>IF(RES_hhdet_tes!C145=0,"",RES_hhdet_tes!C145/RES_hhdet_fec!C145)</f>
        <v>1.5214229676476589</v>
      </c>
      <c r="D145" s="111">
        <f>IF(RES_hhdet_tes!D145=0,"",RES_hhdet_tes!D145/RES_hhdet_fec!D145)</f>
        <v>1.6422803978885068</v>
      </c>
      <c r="E145" s="111">
        <f>IF(RES_hhdet_tes!E145=0,"",RES_hhdet_tes!E145/RES_hhdet_fec!E145)</f>
        <v>1.7498917573272499</v>
      </c>
      <c r="F145" s="111">
        <f>IF(RES_hhdet_tes!F145=0,"",RES_hhdet_tes!F145/RES_hhdet_fec!F145)</f>
        <v>1.8402308683535422</v>
      </c>
      <c r="G145" s="111">
        <f>IF(RES_hhdet_tes!G145=0,"",RES_hhdet_tes!G145/RES_hhdet_fec!G145)</f>
        <v>1.9229223724518356</v>
      </c>
      <c r="H145" s="111">
        <f>IF(RES_hhdet_tes!H145=0,"",RES_hhdet_tes!H145/RES_hhdet_fec!H145)</f>
        <v>1.9963396913789542</v>
      </c>
      <c r="I145" s="111">
        <f>IF(RES_hhdet_tes!I145=0,"",RES_hhdet_tes!I145/RES_hhdet_fec!I145)</f>
        <v>2.0642783661600053</v>
      </c>
      <c r="J145" s="111">
        <f>IF(RES_hhdet_tes!J145=0,"",RES_hhdet_tes!J145/RES_hhdet_fec!J145)</f>
        <v>2.1171601037185392</v>
      </c>
      <c r="K145" s="111">
        <f>IF(RES_hhdet_tes!K145=0,"",RES_hhdet_tes!K145/RES_hhdet_fec!K145)</f>
        <v>2.1664657316113023</v>
      </c>
      <c r="L145" s="111">
        <f>IF(RES_hhdet_tes!L145=0,"",RES_hhdet_tes!L145/RES_hhdet_fec!L145)</f>
        <v>2.2134918968200754</v>
      </c>
      <c r="M145" s="111">
        <f>IF(RES_hhdet_tes!M145=0,"",RES_hhdet_tes!M145/RES_hhdet_fec!M145)</f>
        <v>2.2796934080236206</v>
      </c>
      <c r="N145" s="111">
        <f>IF(RES_hhdet_tes!N145=0,"",RES_hhdet_tes!N145/RES_hhdet_fec!N145)</f>
        <v>2.3568956587174741</v>
      </c>
      <c r="O145" s="111">
        <f>IF(RES_hhdet_tes!O145=0,"",RES_hhdet_tes!O145/RES_hhdet_fec!O145)</f>
        <v>2.4447985315851541</v>
      </c>
      <c r="P145" s="111">
        <f>IF(RES_hhdet_tes!P145=0,"",RES_hhdet_tes!P145/RES_hhdet_fec!P145)</f>
        <v>2.549673739117579</v>
      </c>
      <c r="Q145" s="111">
        <f>IF(RES_hhdet_tes!Q145=0,"",RES_hhdet_tes!Q145/RES_hhdet_fec!Q145)</f>
        <v>2.6555895805784018</v>
      </c>
      <c r="R145" s="111">
        <f>IF(RES_hhdet_tes!R145=0,"",RES_hhdet_tes!R145/RES_hhdet_fec!R145)</f>
        <v>2.761990996132246</v>
      </c>
      <c r="S145" s="111">
        <f>IF(RES_hhdet_tes!S145=0,"",RES_hhdet_tes!S145/RES_hhdet_fec!S145)</f>
        <v>2.8741061668687666</v>
      </c>
      <c r="T145" s="111">
        <f>IF(RES_hhdet_tes!T145=0,"",RES_hhdet_tes!T145/RES_hhdet_fec!T145)</f>
        <v>2.9726672790073976</v>
      </c>
      <c r="U145" s="111">
        <f>IF(RES_hhdet_tes!U145=0,"",RES_hhdet_tes!U145/RES_hhdet_fec!U145)</f>
        <v>3.0868249322391987</v>
      </c>
      <c r="V145" s="111">
        <f>IF(RES_hhdet_tes!V145=0,"",RES_hhdet_tes!V145/RES_hhdet_fec!V145)</f>
        <v>3.2037424645416785</v>
      </c>
      <c r="W145" s="111">
        <f>IF(RES_hhdet_tes!W145=0,"",RES_hhdet_tes!W145/RES_hhdet_fec!W145)</f>
        <v>3.3305777261870082</v>
      </c>
      <c r="X145" s="111">
        <f>IF(RES_hhdet_tes!X145=0,"",RES_hhdet_tes!X145/RES_hhdet_fec!X145)</f>
        <v>3.441056595396482</v>
      </c>
      <c r="Y145" s="111">
        <f>IF(RES_hhdet_tes!Y145=0,"",RES_hhdet_tes!Y145/RES_hhdet_fec!Y145)</f>
        <v>3.5144826690113353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2.2278166750182709</v>
      </c>
      <c r="C146" s="124">
        <f>IF(RES_hhdet_tes!C146=0,"",RES_hhdet_tes!C146/RES_hhdet_fec!C146)</f>
        <v>2.3103470103575163</v>
      </c>
      <c r="D146" s="124">
        <f>IF(RES_hhdet_tes!D146=0,"",RES_hhdet_tes!D146/RES_hhdet_fec!D146)</f>
        <v>2.626493350017395</v>
      </c>
      <c r="E146" s="124">
        <f>IF(RES_hhdet_tes!E146=0,"",RES_hhdet_tes!E146/RES_hhdet_fec!E146)</f>
        <v>2.9333267141307982</v>
      </c>
      <c r="F146" s="124">
        <f>IF(RES_hhdet_tes!F146=0,"",RES_hhdet_tes!F146/RES_hhdet_fec!F146)</f>
        <v>3.2019785789278021</v>
      </c>
      <c r="G146" s="124">
        <f>IF(RES_hhdet_tes!G146=0,"",RES_hhdet_tes!G146/RES_hhdet_fec!G146)</f>
        <v>3.4267817108261633</v>
      </c>
      <c r="H146" s="124">
        <f>IF(RES_hhdet_tes!H146=0,"",RES_hhdet_tes!H146/RES_hhdet_fec!H146)</f>
        <v>3.5923098203724675</v>
      </c>
      <c r="I146" s="124">
        <f>IF(RES_hhdet_tes!I146=0,"",RES_hhdet_tes!I146/RES_hhdet_fec!I146)</f>
        <v>3.7268368785839856</v>
      </c>
      <c r="J146" s="124">
        <f>IF(RES_hhdet_tes!J146=0,"",RES_hhdet_tes!J146/RES_hhdet_fec!J146)</f>
        <v>3.84047480575589</v>
      </c>
      <c r="K146" s="124">
        <f>IF(RES_hhdet_tes!K146=0,"",RES_hhdet_tes!K146/RES_hhdet_fec!K146)</f>
        <v>3.953635850737947</v>
      </c>
      <c r="L146" s="124">
        <f>IF(RES_hhdet_tes!L146=0,"",RES_hhdet_tes!L146/RES_hhdet_fec!L146)</f>
        <v>4.0591943028392192</v>
      </c>
      <c r="M146" s="124">
        <f>IF(RES_hhdet_tes!M146=0,"",RES_hhdet_tes!M146/RES_hhdet_fec!M146)</f>
        <v>4.166434344757004</v>
      </c>
      <c r="N146" s="124">
        <f>IF(RES_hhdet_tes!N146=0,"",RES_hhdet_tes!N146/RES_hhdet_fec!N146)</f>
        <v>4.3001200717945149</v>
      </c>
      <c r="O146" s="124">
        <f>IF(RES_hhdet_tes!O146=0,"",RES_hhdet_tes!O146/RES_hhdet_fec!O146)</f>
        <v>4.4752391910556168</v>
      </c>
      <c r="P146" s="124">
        <f>IF(RES_hhdet_tes!P146=0,"",RES_hhdet_tes!P146/RES_hhdet_fec!P146)</f>
        <v>4.72068527111532</v>
      </c>
      <c r="Q146" s="124">
        <f>IF(RES_hhdet_tes!Q146=0,"",RES_hhdet_tes!Q146/RES_hhdet_fec!Q146)</f>
        <v>4.962480284086995</v>
      </c>
      <c r="R146" s="124">
        <f>IF(RES_hhdet_tes!R146=0,"",RES_hhdet_tes!R146/RES_hhdet_fec!R146)</f>
        <v>5.1874183310737285</v>
      </c>
      <c r="S146" s="124">
        <f>IF(RES_hhdet_tes!S146=0,"",RES_hhdet_tes!S146/RES_hhdet_fec!S146)</f>
        <v>5.3528353035861214</v>
      </c>
      <c r="T146" s="124">
        <f>IF(RES_hhdet_tes!T146=0,"",RES_hhdet_tes!T146/RES_hhdet_fec!T146)</f>
        <v>5.4657716433988863</v>
      </c>
      <c r="U146" s="124">
        <f>IF(RES_hhdet_tes!U146=0,"",RES_hhdet_tes!U146/RES_hhdet_fec!U146)</f>
        <v>5.5381238297192255</v>
      </c>
      <c r="V146" s="124">
        <f>IF(RES_hhdet_tes!V146=0,"",RES_hhdet_tes!V146/RES_hhdet_fec!V146)</f>
        <v>5.5979454264841229</v>
      </c>
      <c r="W146" s="124">
        <f>IF(RES_hhdet_tes!W146=0,"",RES_hhdet_tes!W146/RES_hhdet_fec!W146)</f>
        <v>5.6455894339263937</v>
      </c>
      <c r="X146" s="124">
        <f>IF(RES_hhdet_tes!X146=0,"",RES_hhdet_tes!X146/RES_hhdet_fec!X146)</f>
        <v>5.7032880438026847</v>
      </c>
      <c r="Y146" s="124">
        <f>IF(RES_hhdet_tes!Y146=0,"",RES_hhdet_tes!Y146/RES_hhdet_fec!Y146)</f>
        <v>5.7609007661445721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2.2278166750182709</v>
      </c>
      <c r="C147" s="111">
        <f>IF(RES_hhdet_tes!C147=0,"",RES_hhdet_tes!C147/RES_hhdet_fec!C147)</f>
        <v>2.3103470103575163</v>
      </c>
      <c r="D147" s="111">
        <f>IF(RES_hhdet_tes!D147=0,"",RES_hhdet_tes!D147/RES_hhdet_fec!D147)</f>
        <v>2.626493350017395</v>
      </c>
      <c r="E147" s="111">
        <f>IF(RES_hhdet_tes!E147=0,"",RES_hhdet_tes!E147/RES_hhdet_fec!E147)</f>
        <v>2.9333267141307982</v>
      </c>
      <c r="F147" s="111">
        <f>IF(RES_hhdet_tes!F147=0,"",RES_hhdet_tes!F147/RES_hhdet_fec!F147)</f>
        <v>3.2019785789278021</v>
      </c>
      <c r="G147" s="111">
        <f>IF(RES_hhdet_tes!G147=0,"",RES_hhdet_tes!G147/RES_hhdet_fec!G147)</f>
        <v>3.4267817108261633</v>
      </c>
      <c r="H147" s="111">
        <f>IF(RES_hhdet_tes!H147=0,"",RES_hhdet_tes!H147/RES_hhdet_fec!H147)</f>
        <v>3.5923098203724675</v>
      </c>
      <c r="I147" s="111">
        <f>IF(RES_hhdet_tes!I147=0,"",RES_hhdet_tes!I147/RES_hhdet_fec!I147)</f>
        <v>3.7268368785839856</v>
      </c>
      <c r="J147" s="111">
        <f>IF(RES_hhdet_tes!J147=0,"",RES_hhdet_tes!J147/RES_hhdet_fec!J147)</f>
        <v>3.84047480575589</v>
      </c>
      <c r="K147" s="111">
        <f>IF(RES_hhdet_tes!K147=0,"",RES_hhdet_tes!K147/RES_hhdet_fec!K147)</f>
        <v>3.953635850737947</v>
      </c>
      <c r="L147" s="111">
        <f>IF(RES_hhdet_tes!L147=0,"",RES_hhdet_tes!L147/RES_hhdet_fec!L147)</f>
        <v>4.0591943028392192</v>
      </c>
      <c r="M147" s="111">
        <f>IF(RES_hhdet_tes!M147=0,"",RES_hhdet_tes!M147/RES_hhdet_fec!M147)</f>
        <v>4.166434344757004</v>
      </c>
      <c r="N147" s="111">
        <f>IF(RES_hhdet_tes!N147=0,"",RES_hhdet_tes!N147/RES_hhdet_fec!N147)</f>
        <v>4.3001200717945149</v>
      </c>
      <c r="O147" s="111">
        <f>IF(RES_hhdet_tes!O147=0,"",RES_hhdet_tes!O147/RES_hhdet_fec!O147)</f>
        <v>4.4752391910556168</v>
      </c>
      <c r="P147" s="111">
        <f>IF(RES_hhdet_tes!P147=0,"",RES_hhdet_tes!P147/RES_hhdet_fec!P147)</f>
        <v>4.72068527111532</v>
      </c>
      <c r="Q147" s="111">
        <f>IF(RES_hhdet_tes!Q147=0,"",RES_hhdet_tes!Q147/RES_hhdet_fec!Q147)</f>
        <v>4.962480284086995</v>
      </c>
      <c r="R147" s="111">
        <f>IF(RES_hhdet_tes!R147=0,"",RES_hhdet_tes!R147/RES_hhdet_fec!R147)</f>
        <v>5.1874183310737285</v>
      </c>
      <c r="S147" s="111">
        <f>IF(RES_hhdet_tes!S147=0,"",RES_hhdet_tes!S147/RES_hhdet_fec!S147)</f>
        <v>5.3528353035861214</v>
      </c>
      <c r="T147" s="111">
        <f>IF(RES_hhdet_tes!T147=0,"",RES_hhdet_tes!T147/RES_hhdet_fec!T147)</f>
        <v>5.4657716433988863</v>
      </c>
      <c r="U147" s="111">
        <f>IF(RES_hhdet_tes!U147=0,"",RES_hhdet_tes!U147/RES_hhdet_fec!U147)</f>
        <v>5.5381238297192255</v>
      </c>
      <c r="V147" s="111">
        <f>IF(RES_hhdet_tes!V147=0,"",RES_hhdet_tes!V147/RES_hhdet_fec!V147)</f>
        <v>5.5979454264841229</v>
      </c>
      <c r="W147" s="111">
        <f>IF(RES_hhdet_tes!W147=0,"",RES_hhdet_tes!W147/RES_hhdet_fec!W147)</f>
        <v>5.6455894339263937</v>
      </c>
      <c r="X147" s="111">
        <f>IF(RES_hhdet_tes!X147=0,"",RES_hhdet_tes!X147/RES_hhdet_fec!X147)</f>
        <v>5.7032880438026847</v>
      </c>
      <c r="Y147" s="111">
        <f>IF(RES_hhdet_tes!Y147=0,"",RES_hhdet_tes!Y147/RES_hhdet_fec!Y147)</f>
        <v>5.7609007661445721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0.64066318112409371</v>
      </c>
      <c r="C148" s="124">
        <f>IF(RES_hhdet_tes!C148=0,"",RES_hhdet_tes!C148/RES_hhdet_fec!C148)</f>
        <v>0.64611714704187739</v>
      </c>
      <c r="D148" s="124">
        <f>IF(RES_hhdet_tes!D148=0,"",RES_hhdet_tes!D148/RES_hhdet_fec!D148)</f>
        <v>0.65464221817581769</v>
      </c>
      <c r="E148" s="124">
        <f>IF(RES_hhdet_tes!E148=0,"",RES_hhdet_tes!E148/RES_hhdet_fec!E148)</f>
        <v>0.65951635195099445</v>
      </c>
      <c r="F148" s="124">
        <f>IF(RES_hhdet_tes!F148=0,"",RES_hhdet_tes!F148/RES_hhdet_fec!F148)</f>
        <v>0.66292370139171342</v>
      </c>
      <c r="G148" s="124">
        <f>IF(RES_hhdet_tes!G148=0,"",RES_hhdet_tes!G148/RES_hhdet_fec!G148)</f>
        <v>0.66566838391421101</v>
      </c>
      <c r="H148" s="124">
        <f>IF(RES_hhdet_tes!H148=0,"",RES_hhdet_tes!H148/RES_hhdet_fec!H148)</f>
        <v>0.66776865355106696</v>
      </c>
      <c r="I148" s="124">
        <f>IF(RES_hhdet_tes!I148=0,"",RES_hhdet_tes!I148/RES_hhdet_fec!I148)</f>
        <v>0.67375202522542132</v>
      </c>
      <c r="J148" s="124">
        <f>IF(RES_hhdet_tes!J148=0,"",RES_hhdet_tes!J148/RES_hhdet_fec!J148)</f>
        <v>0.68365728887539134</v>
      </c>
      <c r="K148" s="124">
        <f>IF(RES_hhdet_tes!K148=0,"",RES_hhdet_tes!K148/RES_hhdet_fec!K148)</f>
        <v>0.69102128744995239</v>
      </c>
      <c r="L148" s="124">
        <f>IF(RES_hhdet_tes!L148=0,"",RES_hhdet_tes!L148/RES_hhdet_fec!L148)</f>
        <v>0.69853067062289564</v>
      </c>
      <c r="M148" s="124">
        <f>IF(RES_hhdet_tes!M148=0,"",RES_hhdet_tes!M148/RES_hhdet_fec!M148)</f>
        <v>0.70155133725497199</v>
      </c>
      <c r="N148" s="124">
        <f>IF(RES_hhdet_tes!N148=0,"",RES_hhdet_tes!N148/RES_hhdet_fec!N148)</f>
        <v>0.70593388773640042</v>
      </c>
      <c r="O148" s="124">
        <f>IF(RES_hhdet_tes!O148=0,"",RES_hhdet_tes!O148/RES_hhdet_fec!O148)</f>
        <v>0.71350914938971477</v>
      </c>
      <c r="P148" s="124">
        <f>IF(RES_hhdet_tes!P148=0,"",RES_hhdet_tes!P148/RES_hhdet_fec!P148)</f>
        <v>0.72460599529299174</v>
      </c>
      <c r="Q148" s="124">
        <f>IF(RES_hhdet_tes!Q148=0,"",RES_hhdet_tes!Q148/RES_hhdet_fec!Q148)</f>
        <v>0.73715086277508823</v>
      </c>
      <c r="R148" s="124">
        <f>IF(RES_hhdet_tes!R148=0,"",RES_hhdet_tes!R148/RES_hhdet_fec!R148)</f>
        <v>0.74758825496569847</v>
      </c>
      <c r="S148" s="124">
        <f>IF(RES_hhdet_tes!S148=0,"",RES_hhdet_tes!S148/RES_hhdet_fec!S148)</f>
        <v>0.75870763802351493</v>
      </c>
      <c r="T148" s="124">
        <f>IF(RES_hhdet_tes!T148=0,"",RES_hhdet_tes!T148/RES_hhdet_fec!T148)</f>
        <v>0.76946231156709088</v>
      </c>
      <c r="U148" s="124">
        <f>IF(RES_hhdet_tes!U148=0,"",RES_hhdet_tes!U148/RES_hhdet_fec!U148)</f>
        <v>0.78089117106901007</v>
      </c>
      <c r="V148" s="124">
        <f>IF(RES_hhdet_tes!V148=0,"",RES_hhdet_tes!V148/RES_hhdet_fec!V148)</f>
        <v>0.7911960973474409</v>
      </c>
      <c r="W148" s="124">
        <f>IF(RES_hhdet_tes!W148=0,"",RES_hhdet_tes!W148/RES_hhdet_fec!W148)</f>
        <v>0.80349293436652369</v>
      </c>
      <c r="X148" s="124">
        <f>IF(RES_hhdet_tes!X148=0,"",RES_hhdet_tes!X148/RES_hhdet_fec!X148)</f>
        <v>0.81656062657377149</v>
      </c>
      <c r="Y148" s="124">
        <f>IF(RES_hhdet_tes!Y148=0,"",RES_hhdet_tes!Y148/RES_hhdet_fec!Y148)</f>
        <v>0.82515151245653451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0.57228238725525427</v>
      </c>
      <c r="C149" s="111">
        <f>IF(RES_hhdet_tes!C149=0,"",RES_hhdet_tes!C149/RES_hhdet_fec!C149)</f>
        <v>0.5787306399417006</v>
      </c>
      <c r="D149" s="111">
        <f>IF(RES_hhdet_tes!D149=0,"",RES_hhdet_tes!D149/RES_hhdet_fec!D149)</f>
        <v>0.58915199605655832</v>
      </c>
      <c r="E149" s="111">
        <f>IF(RES_hhdet_tes!E149=0,"",RES_hhdet_tes!E149/RES_hhdet_fec!E149)</f>
        <v>0.59475412539984773</v>
      </c>
      <c r="F149" s="111">
        <f>IF(RES_hhdet_tes!F149=0,"",RES_hhdet_tes!F149/RES_hhdet_fec!F149)</f>
        <v>0.59800776449910331</v>
      </c>
      <c r="G149" s="111">
        <f>IF(RES_hhdet_tes!G149=0,"",RES_hhdet_tes!G149/RES_hhdet_fec!G149)</f>
        <v>0.60088568355842142</v>
      </c>
      <c r="H149" s="111">
        <f>IF(RES_hhdet_tes!H149=0,"",RES_hhdet_tes!H149/RES_hhdet_fec!H149)</f>
        <v>0.60329145569361997</v>
      </c>
      <c r="I149" s="111">
        <f>IF(RES_hhdet_tes!I149=0,"",RES_hhdet_tes!I149/RES_hhdet_fec!I149)</f>
        <v>0.60559230561021671</v>
      </c>
      <c r="J149" s="111">
        <f>IF(RES_hhdet_tes!J149=0,"",RES_hhdet_tes!J149/RES_hhdet_fec!J149)</f>
        <v>0.60759607386940417</v>
      </c>
      <c r="K149" s="111">
        <f>IF(RES_hhdet_tes!K149=0,"",RES_hhdet_tes!K149/RES_hhdet_fec!K149)</f>
        <v>0.6101830945034209</v>
      </c>
      <c r="L149" s="111">
        <f>IF(RES_hhdet_tes!L149=0,"",RES_hhdet_tes!L149/RES_hhdet_fec!L149)</f>
        <v>0.61423801953171941</v>
      </c>
      <c r="M149" s="111">
        <f>IF(RES_hhdet_tes!M149=0,"",RES_hhdet_tes!M149/RES_hhdet_fec!M149)</f>
        <v>0.62008460920724062</v>
      </c>
      <c r="N149" s="111">
        <f>IF(RES_hhdet_tes!N149=0,"",RES_hhdet_tes!N149/RES_hhdet_fec!N149)</f>
        <v>0.62856831811847835</v>
      </c>
      <c r="O149" s="111">
        <f>IF(RES_hhdet_tes!O149=0,"",RES_hhdet_tes!O149/RES_hhdet_fec!O149)</f>
        <v>0.64318821624988298</v>
      </c>
      <c r="P149" s="111">
        <f>IF(RES_hhdet_tes!P149=0,"",RES_hhdet_tes!P149/RES_hhdet_fec!P149)</f>
        <v>0.66318331673909814</v>
      </c>
      <c r="Q149" s="111">
        <f>IF(RES_hhdet_tes!Q149=0,"",RES_hhdet_tes!Q149/RES_hhdet_fec!Q149)</f>
        <v>0.68814692335651284</v>
      </c>
      <c r="R149" s="111">
        <f>IF(RES_hhdet_tes!R149=0,"",RES_hhdet_tes!R149/RES_hhdet_fec!R149)</f>
        <v>0.71388963895920565</v>
      </c>
      <c r="S149" s="111">
        <f>IF(RES_hhdet_tes!S149=0,"",RES_hhdet_tes!S149/RES_hhdet_fec!S149)</f>
        <v>0.73466144972582648</v>
      </c>
      <c r="T149" s="111">
        <f>IF(RES_hhdet_tes!T149=0,"",RES_hhdet_tes!T149/RES_hhdet_fec!T149)</f>
        <v>0.75194442881204215</v>
      </c>
      <c r="U149" s="111">
        <f>IF(RES_hhdet_tes!U149=0,"",RES_hhdet_tes!U149/RES_hhdet_fec!U149)</f>
        <v>0.76779516318031116</v>
      </c>
      <c r="V149" s="111">
        <f>IF(RES_hhdet_tes!V149=0,"",RES_hhdet_tes!V149/RES_hhdet_fec!V149)</f>
        <v>0.78468427106777716</v>
      </c>
      <c r="W149" s="111">
        <f>IF(RES_hhdet_tes!W149=0,"",RES_hhdet_tes!W149/RES_hhdet_fec!W149)</f>
        <v>0.8024134558681395</v>
      </c>
      <c r="X149" s="111">
        <f>IF(RES_hhdet_tes!X149=0,"",RES_hhdet_tes!X149/RES_hhdet_fec!X149)</f>
        <v>0.81754238386232769</v>
      </c>
      <c r="Y149" s="111">
        <f>IF(RES_hhdet_tes!Y149=0,"",RES_hhdet_tes!Y149/RES_hhdet_fec!Y149)</f>
        <v>0.82668241841644374</v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>
        <f>IF(RES_hhdet_tes!I150=0,"",RES_hhdet_tes!I150/RES_hhdet_fec!I150)</f>
        <v>0.66908110540978161</v>
      </c>
      <c r="J150" s="111">
        <f>IF(RES_hhdet_tes!J150=0,"",RES_hhdet_tes!J150/RES_hhdet_fec!J150)</f>
        <v>0.67329296360651947</v>
      </c>
      <c r="K150" s="111">
        <f>IF(RES_hhdet_tes!K150=0,"",RES_hhdet_tes!K150/RES_hhdet_fec!K150)</f>
        <v>0.67575269360755053</v>
      </c>
      <c r="L150" s="111">
        <f>IF(RES_hhdet_tes!L150=0,"",RES_hhdet_tes!L150/RES_hhdet_fec!L150)</f>
        <v>0.67768088504875756</v>
      </c>
      <c r="M150" s="111">
        <f>IF(RES_hhdet_tes!M150=0,"",RES_hhdet_tes!M150/RES_hhdet_fec!M150)</f>
        <v>0.68035076588701648</v>
      </c>
      <c r="N150" s="111">
        <f>IF(RES_hhdet_tes!N150=0,"",RES_hhdet_tes!N150/RES_hhdet_fec!N150)</f>
        <v>0.68103809382801639</v>
      </c>
      <c r="O150" s="111">
        <f>IF(RES_hhdet_tes!O150=0,"",RES_hhdet_tes!O150/RES_hhdet_fec!O150)</f>
        <v>0.69416522720979701</v>
      </c>
      <c r="P150" s="111">
        <f>IF(RES_hhdet_tes!P150=0,"",RES_hhdet_tes!P150/RES_hhdet_fec!P150)</f>
        <v>0.70607225217962166</v>
      </c>
      <c r="Q150" s="111">
        <f>IF(RES_hhdet_tes!Q150=0,"",RES_hhdet_tes!Q150/RES_hhdet_fec!Q150)</f>
        <v>0.72367354941585005</v>
      </c>
      <c r="R150" s="111">
        <f>IF(RES_hhdet_tes!R150=0,"",RES_hhdet_tes!R150/RES_hhdet_fec!R150)</f>
        <v>0.77902536466853267</v>
      </c>
      <c r="S150" s="111">
        <f>IF(RES_hhdet_tes!S150=0,"",RES_hhdet_tes!S150/RES_hhdet_fec!S150)</f>
        <v>0.79284117350475369</v>
      </c>
      <c r="T150" s="111">
        <f>IF(RES_hhdet_tes!T150=0,"",RES_hhdet_tes!T150/RES_hhdet_fec!T150)</f>
        <v>0.80504017556562146</v>
      </c>
      <c r="U150" s="111">
        <f>IF(RES_hhdet_tes!U150=0,"",RES_hhdet_tes!U150/RES_hhdet_fec!U150)</f>
        <v>0.81100139821492256</v>
      </c>
      <c r="V150" s="111">
        <f>IF(RES_hhdet_tes!V150=0,"",RES_hhdet_tes!V150/RES_hhdet_fec!V150)</f>
        <v>0.82390625410931961</v>
      </c>
      <c r="W150" s="111">
        <f>IF(RES_hhdet_tes!W150=0,"",RES_hhdet_tes!W150/RES_hhdet_fec!W150)</f>
        <v>0.83034253061291996</v>
      </c>
      <c r="X150" s="111">
        <f>IF(RES_hhdet_tes!X150=0,"",RES_hhdet_tes!X150/RES_hhdet_fec!X150)</f>
        <v>0.85143015740939487</v>
      </c>
      <c r="Y150" s="111">
        <f>IF(RES_hhdet_tes!Y150=0,"",RES_hhdet_tes!Y150/RES_hhdet_fec!Y150)</f>
        <v>0.86633407914963689</v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>
        <f>IF(RES_hhdet_tes!I151=0,"",RES_hhdet_tes!I151/RES_hhdet_fec!I151)</f>
        <v>0.61142116291941784</v>
      </c>
      <c r="J151" s="112">
        <f>IF(RES_hhdet_tes!J151=0,"",RES_hhdet_tes!J151/RES_hhdet_fec!J151)</f>
        <v>0.61408027144591948</v>
      </c>
      <c r="K151" s="112">
        <f>IF(RES_hhdet_tes!K151=0,"",RES_hhdet_tes!K151/RES_hhdet_fec!K151)</f>
        <v>0.61649911929718892</v>
      </c>
      <c r="L151" s="112">
        <f>IF(RES_hhdet_tes!L151=0,"",RES_hhdet_tes!L151/RES_hhdet_fec!L151)</f>
        <v>0.61910696617818295</v>
      </c>
      <c r="M151" s="112">
        <f>IF(RES_hhdet_tes!M151=0,"",RES_hhdet_tes!M151/RES_hhdet_fec!M151)</f>
        <v>0.62300588925818268</v>
      </c>
      <c r="N151" s="112">
        <f>IF(RES_hhdet_tes!N151=0,"",RES_hhdet_tes!N151/RES_hhdet_fec!N151)</f>
        <v>0.62300588925818268</v>
      </c>
      <c r="O151" s="112">
        <f>IF(RES_hhdet_tes!O151=0,"",RES_hhdet_tes!O151/RES_hhdet_fec!O151)</f>
        <v>0.63704021368262187</v>
      </c>
      <c r="P151" s="112">
        <f>IF(RES_hhdet_tes!P151=0,"",RES_hhdet_tes!P151/RES_hhdet_fec!P151)</f>
        <v>0.64983587940906629</v>
      </c>
      <c r="Q151" s="112">
        <f>IF(RES_hhdet_tes!Q151=0,"",RES_hhdet_tes!Q151/RES_hhdet_fec!Q151)</f>
        <v>0.66854511533283789</v>
      </c>
      <c r="R151" s="112">
        <f>IF(RES_hhdet_tes!R151=0,"",RES_hhdet_tes!R151/RES_hhdet_fec!R151)</f>
        <v>0.7301835191098841</v>
      </c>
      <c r="S151" s="112">
        <f>IF(RES_hhdet_tes!S151=0,"",RES_hhdet_tes!S151/RES_hhdet_fec!S151)</f>
        <v>0.74597069310684738</v>
      </c>
      <c r="T151" s="112">
        <f>IF(RES_hhdet_tes!T151=0,"",RES_hhdet_tes!T151/RES_hhdet_fec!T151)</f>
        <v>0.75972846169342823</v>
      </c>
      <c r="U151" s="112">
        <f>IF(RES_hhdet_tes!U151=0,"",RES_hhdet_tes!U151/RES_hhdet_fec!U151)</f>
        <v>0.76634360823474024</v>
      </c>
      <c r="V151" s="112">
        <f>IF(RES_hhdet_tes!V151=0,"",RES_hhdet_tes!V151/RES_hhdet_fec!V151)</f>
        <v>0.7834821857389338</v>
      </c>
      <c r="W151" s="112">
        <f>IF(RES_hhdet_tes!W151=0,"",RES_hhdet_tes!W151/RES_hhdet_fec!W151)</f>
        <v>0.7908175079603853</v>
      </c>
      <c r="X151" s="112">
        <f>IF(RES_hhdet_tes!X151=0,"",RES_hhdet_tes!X151/RES_hhdet_fec!X151)</f>
        <v>0.81355405798987168</v>
      </c>
      <c r="Y151" s="112">
        <f>IF(RES_hhdet_tes!Y151=0,"",RES_hhdet_tes!Y151/RES_hhdet_fec!Y151)</f>
        <v>0.82938239946949355</v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>
        <f>IF(RES_hhdet_tes!I152=0,"",RES_hhdet_tes!I152/RES_hhdet_fec!I152)</f>
        <v>1</v>
      </c>
      <c r="J152" s="113">
        <f>IF(RES_hhdet_tes!J152=0,"",RES_hhdet_tes!J152/RES_hhdet_fec!J152)</f>
        <v>1</v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X152" s="113">
        <f>IF(RES_hhdet_tes!X152=0,"",RES_hhdet_tes!X152/RES_hhdet_fec!X152)</f>
        <v>1</v>
      </c>
      <c r="Y152" s="113">
        <f>IF(RES_hhdet_tes!Y152=0,"",RES_hhdet_tes!Y152/RES_hhdet_fec!Y152)</f>
        <v>1</v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0.6456112699206884</v>
      </c>
      <c r="C153" s="112">
        <f>IF(RES_hhdet_tes!C153=0,"",RES_hhdet_tes!C153/RES_hhdet_fec!C153)</f>
        <v>0.65106243637245975</v>
      </c>
      <c r="D153" s="112">
        <f>IF(RES_hhdet_tes!D153=0,"",RES_hhdet_tes!D153/RES_hhdet_fec!D153)</f>
        <v>0.65931944827554712</v>
      </c>
      <c r="E153" s="112">
        <f>IF(RES_hhdet_tes!E153=0,"",RES_hhdet_tes!E153/RES_hhdet_fec!E153)</f>
        <v>0.6640565438281093</v>
      </c>
      <c r="F153" s="112">
        <f>IF(RES_hhdet_tes!F153=0,"",RES_hhdet_tes!F153/RES_hhdet_fec!F153)</f>
        <v>0.66678340404554293</v>
      </c>
      <c r="G153" s="112">
        <f>IF(RES_hhdet_tes!G153=0,"",RES_hhdet_tes!G153/RES_hhdet_fec!G153)</f>
        <v>0.66864912380931962</v>
      </c>
      <c r="H153" s="112">
        <f>IF(RES_hhdet_tes!H153=0,"",RES_hhdet_tes!H153/RES_hhdet_fec!H153)</f>
        <v>0.67018027876913089</v>
      </c>
      <c r="I153" s="112">
        <f>IF(RES_hhdet_tes!I153=0,"",RES_hhdet_tes!I153/RES_hhdet_fec!I153)</f>
        <v>0.67108317777773863</v>
      </c>
      <c r="J153" s="112">
        <f>IF(RES_hhdet_tes!J153=0,"",RES_hhdet_tes!J153/RES_hhdet_fec!J153)</f>
        <v>0.67127249829764835</v>
      </c>
      <c r="K153" s="112">
        <f>IF(RES_hhdet_tes!K153=0,"",RES_hhdet_tes!K153/RES_hhdet_fec!K153)</f>
        <v>0.67181995891005075</v>
      </c>
      <c r="L153" s="112">
        <f>IF(RES_hhdet_tes!L153=0,"",RES_hhdet_tes!L153/RES_hhdet_fec!L153)</f>
        <v>0.67230138025282371</v>
      </c>
      <c r="M153" s="112">
        <f>IF(RES_hhdet_tes!M153=0,"",RES_hhdet_tes!M153/RES_hhdet_fec!M153)</f>
        <v>0.67643262935187987</v>
      </c>
      <c r="N153" s="112">
        <f>IF(RES_hhdet_tes!N153=0,"",RES_hhdet_tes!N153/RES_hhdet_fec!N153)</f>
        <v>0.68311564083571363</v>
      </c>
      <c r="O153" s="112">
        <f>IF(RES_hhdet_tes!O153=0,"",RES_hhdet_tes!O153/RES_hhdet_fec!O153)</f>
        <v>0.68920163696893044</v>
      </c>
      <c r="P153" s="112">
        <f>IF(RES_hhdet_tes!P153=0,"",RES_hhdet_tes!P153/RES_hhdet_fec!P153)</f>
        <v>0.6960820866643479</v>
      </c>
      <c r="Q153" s="112">
        <f>IF(RES_hhdet_tes!Q153=0,"",RES_hhdet_tes!Q153/RES_hhdet_fec!Q153)</f>
        <v>0.69850397518234841</v>
      </c>
      <c r="R153" s="112">
        <f>IF(RES_hhdet_tes!R153=0,"",RES_hhdet_tes!R153/RES_hhdet_fec!R153)</f>
        <v>0.70195447579864267</v>
      </c>
      <c r="S153" s="112">
        <f>IF(RES_hhdet_tes!S153=0,"",RES_hhdet_tes!S153/RES_hhdet_fec!S153)</f>
        <v>0.71180752072027698</v>
      </c>
      <c r="T153" s="112">
        <f>IF(RES_hhdet_tes!T153=0,"",RES_hhdet_tes!T153/RES_hhdet_fec!T153)</f>
        <v>0.72480680316495649</v>
      </c>
      <c r="U153" s="112">
        <f>IF(RES_hhdet_tes!U153=0,"",RES_hhdet_tes!U153/RES_hhdet_fec!U153)</f>
        <v>0.75051801775145943</v>
      </c>
      <c r="V153" s="112">
        <f>IF(RES_hhdet_tes!V153=0,"",RES_hhdet_tes!V153/RES_hhdet_fec!V153)</f>
        <v>0.76934275279338216</v>
      </c>
      <c r="W153" s="112">
        <f>IF(RES_hhdet_tes!W153=0,"",RES_hhdet_tes!W153/RES_hhdet_fec!W153)</f>
        <v>0.78027342702760005</v>
      </c>
      <c r="X153" s="112">
        <f>IF(RES_hhdet_tes!X153=0,"",RES_hhdet_tes!X153/RES_hhdet_fec!X153)</f>
        <v>0.78825719736638244</v>
      </c>
      <c r="Y153" s="112">
        <f>IF(RES_hhdet_tes!Y153=0,"",RES_hhdet_tes!Y153/RES_hhdet_fec!Y153)</f>
        <v>0.79731264031321303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0.70026445944862159</v>
      </c>
      <c r="C154" s="113">
        <f>IF(RES_hhdet_tes!C154=0,"",RES_hhdet_tes!C154/RES_hhdet_fec!C154)</f>
        <v>0.70539138220424469</v>
      </c>
      <c r="D154" s="113">
        <f>IF(RES_hhdet_tes!D154=0,"",RES_hhdet_tes!D154/RES_hhdet_fec!D154)</f>
        <v>0.71745202496458671</v>
      </c>
      <c r="E154" s="113">
        <f>IF(RES_hhdet_tes!E154=0,"",RES_hhdet_tes!E154/RES_hhdet_fec!E154)</f>
        <v>0.72031120490272593</v>
      </c>
      <c r="F154" s="113">
        <f>IF(RES_hhdet_tes!F154=0,"",RES_hhdet_tes!F154/RES_hhdet_fec!F154)</f>
        <v>0.72152478934146591</v>
      </c>
      <c r="G154" s="113">
        <f>IF(RES_hhdet_tes!G154=0,"",RES_hhdet_tes!G154/RES_hhdet_fec!G154)</f>
        <v>0.72361978682605699</v>
      </c>
      <c r="H154" s="113">
        <f>IF(RES_hhdet_tes!H154=0,"",RES_hhdet_tes!H154/RES_hhdet_fec!H154)</f>
        <v>0.72304303114750068</v>
      </c>
      <c r="I154" s="113">
        <f>IF(RES_hhdet_tes!I154=0,"",RES_hhdet_tes!I154/RES_hhdet_fec!I154)</f>
        <v>0.72586333829769711</v>
      </c>
      <c r="J154" s="113">
        <f>IF(RES_hhdet_tes!J154=0,"",RES_hhdet_tes!J154/RES_hhdet_fec!J154)</f>
        <v>0.72893612995443846</v>
      </c>
      <c r="K154" s="113">
        <f>IF(RES_hhdet_tes!K154=0,"",RES_hhdet_tes!K154/RES_hhdet_fec!K154)</f>
        <v>0.73027162241911159</v>
      </c>
      <c r="L154" s="113">
        <f>IF(RES_hhdet_tes!L154=0,"",RES_hhdet_tes!L154/RES_hhdet_fec!L154)</f>
        <v>0.73109952790656019</v>
      </c>
      <c r="M154" s="113">
        <f>IF(RES_hhdet_tes!M154=0,"",RES_hhdet_tes!M154/RES_hhdet_fec!M154)</f>
        <v>0.7315524231621624</v>
      </c>
      <c r="N154" s="113">
        <f>IF(RES_hhdet_tes!N154=0,"",RES_hhdet_tes!N154/RES_hhdet_fec!N154)</f>
        <v>0.73408359640512555</v>
      </c>
      <c r="O154" s="113">
        <f>IF(RES_hhdet_tes!O154=0,"",RES_hhdet_tes!O154/RES_hhdet_fec!O154)</f>
        <v>0.73951219665642332</v>
      </c>
      <c r="P154" s="113">
        <f>IF(RES_hhdet_tes!P154=0,"",RES_hhdet_tes!P154/RES_hhdet_fec!P154)</f>
        <v>0.74789757253244804</v>
      </c>
      <c r="Q154" s="113">
        <f>IF(RES_hhdet_tes!Q154=0,"",RES_hhdet_tes!Q154/RES_hhdet_fec!Q154)</f>
        <v>0.75902291378943387</v>
      </c>
      <c r="R154" s="113">
        <f>IF(RES_hhdet_tes!R154=0,"",RES_hhdet_tes!R154/RES_hhdet_fec!R154)</f>
        <v>0.769443128272011</v>
      </c>
      <c r="S154" s="113">
        <f>IF(RES_hhdet_tes!S154=0,"",RES_hhdet_tes!S154/RES_hhdet_fec!S154)</f>
        <v>0.77853439778014277</v>
      </c>
      <c r="T154" s="113">
        <f>IF(RES_hhdet_tes!T154=0,"",RES_hhdet_tes!T154/RES_hhdet_fec!T154)</f>
        <v>0.78681613485002289</v>
      </c>
      <c r="U154" s="113">
        <f>IF(RES_hhdet_tes!U154=0,"",RES_hhdet_tes!U154/RES_hhdet_fec!U154)</f>
        <v>0.79455890358964709</v>
      </c>
      <c r="V154" s="113">
        <f>IF(RES_hhdet_tes!V154=0,"",RES_hhdet_tes!V154/RES_hhdet_fec!V154)</f>
        <v>0.80195779807023893</v>
      </c>
      <c r="W154" s="113">
        <f>IF(RES_hhdet_tes!W154=0,"",RES_hhdet_tes!W154/RES_hhdet_fec!W154)</f>
        <v>0.81452143845544334</v>
      </c>
      <c r="X154" s="113">
        <f>IF(RES_hhdet_tes!X154=0,"",RES_hhdet_tes!X154/RES_hhdet_fec!X154)</f>
        <v>0.82886357237360375</v>
      </c>
      <c r="Y154" s="113">
        <f>IF(RES_hhdet_tes!Y154=0,"",RES_hhdet_tes!Y154/RES_hhdet_fec!Y154)</f>
        <v>0.83895348435710249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0.6456112699206884</v>
      </c>
      <c r="C155" s="111">
        <f>IF(RES_hhdet_tes!C155=0,"",RES_hhdet_tes!C155/RES_hhdet_fec!C155)</f>
        <v>0.65147455130495013</v>
      </c>
      <c r="D155" s="111">
        <f>IF(RES_hhdet_tes!D155=0,"",RES_hhdet_tes!D155/RES_hhdet_fec!D155)</f>
        <v>0.66344466773008737</v>
      </c>
      <c r="E155" s="111">
        <f>IF(RES_hhdet_tes!E155=0,"",RES_hhdet_tes!E155/RES_hhdet_fec!E155)</f>
        <v>0.66656134838455505</v>
      </c>
      <c r="F155" s="111">
        <f>IF(RES_hhdet_tes!F155=0,"",RES_hhdet_tes!F155/RES_hhdet_fec!F155)</f>
        <v>0.66804012689558712</v>
      </c>
      <c r="G155" s="111">
        <f>IF(RES_hhdet_tes!G155=0,"",RES_hhdet_tes!G155/RES_hhdet_fec!G155)</f>
        <v>0.66981881544094879</v>
      </c>
      <c r="H155" s="111">
        <f>IF(RES_hhdet_tes!H155=0,"",RES_hhdet_tes!H155/RES_hhdet_fec!H155)</f>
        <v>0.67087396039831015</v>
      </c>
      <c r="I155" s="111">
        <f>IF(RES_hhdet_tes!I155=0,"",RES_hhdet_tes!I155/RES_hhdet_fec!I155)</f>
        <v>0.67329036237018947</v>
      </c>
      <c r="J155" s="111">
        <f>IF(RES_hhdet_tes!J155=0,"",RES_hhdet_tes!J155/RES_hhdet_fec!J155)</f>
        <v>0.67498717027685795</v>
      </c>
      <c r="K155" s="111">
        <f>IF(RES_hhdet_tes!K155=0,"",RES_hhdet_tes!K155/RES_hhdet_fec!K155)</f>
        <v>0.67621411808240939</v>
      </c>
      <c r="L155" s="111">
        <f>IF(RES_hhdet_tes!L155=0,"",RES_hhdet_tes!L155/RES_hhdet_fec!L155)</f>
        <v>0.67765749778002993</v>
      </c>
      <c r="M155" s="111">
        <f>IF(RES_hhdet_tes!M155=0,"",RES_hhdet_tes!M155/RES_hhdet_fec!M155)</f>
        <v>0.67908829781620539</v>
      </c>
      <c r="N155" s="111">
        <f>IF(RES_hhdet_tes!N155=0,"",RES_hhdet_tes!N155/RES_hhdet_fec!N155)</f>
        <v>0.68120666009205211</v>
      </c>
      <c r="O155" s="111">
        <f>IF(RES_hhdet_tes!O155=0,"",RES_hhdet_tes!O155/RES_hhdet_fec!O155)</f>
        <v>0.68703047549766738</v>
      </c>
      <c r="P155" s="111">
        <f>IF(RES_hhdet_tes!P155=0,"",RES_hhdet_tes!P155/RES_hhdet_fec!P155)</f>
        <v>0.69628808675311382</v>
      </c>
      <c r="Q155" s="111">
        <f>IF(RES_hhdet_tes!Q155=0,"",RES_hhdet_tes!Q155/RES_hhdet_fec!Q155)</f>
        <v>0.70820916164127889</v>
      </c>
      <c r="R155" s="111">
        <f>IF(RES_hhdet_tes!R155=0,"",RES_hhdet_tes!R155/RES_hhdet_fec!R155)</f>
        <v>0.71922675632762145</v>
      </c>
      <c r="S155" s="111">
        <f>IF(RES_hhdet_tes!S155=0,"",RES_hhdet_tes!S155/RES_hhdet_fec!S155)</f>
        <v>0.7295219828021291</v>
      </c>
      <c r="T155" s="111">
        <f>IF(RES_hhdet_tes!T155=0,"",RES_hhdet_tes!T155/RES_hhdet_fec!T155)</f>
        <v>0.73865552087536002</v>
      </c>
      <c r="U155" s="111">
        <f>IF(RES_hhdet_tes!U155=0,"",RES_hhdet_tes!U155/RES_hhdet_fec!U155)</f>
        <v>0.74725030765699041</v>
      </c>
      <c r="V155" s="111">
        <f>IF(RES_hhdet_tes!V155=0,"",RES_hhdet_tes!V155/RES_hhdet_fec!V155)</f>
        <v>0.757931330895112</v>
      </c>
      <c r="W155" s="111">
        <f>IF(RES_hhdet_tes!W155=0,"",RES_hhdet_tes!W155/RES_hhdet_fec!W155)</f>
        <v>0.7723504833808037</v>
      </c>
      <c r="X155" s="111">
        <f>IF(RES_hhdet_tes!X155=0,"",RES_hhdet_tes!X155/RES_hhdet_fec!X155)</f>
        <v>0.78676140701647823</v>
      </c>
      <c r="Y155" s="111">
        <f>IF(RES_hhdet_tes!Y155=0,"",RES_hhdet_tes!Y155/RES_hhdet_fec!Y155)</f>
        <v>0.79628192734622549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0.7353923006971731</v>
      </c>
      <c r="C157" s="124">
        <f>IF(RES_hhdet_tes!C157=0,"",RES_hhdet_tes!C157/RES_hhdet_fec!C157)</f>
        <v>0.73894481105345178</v>
      </c>
      <c r="D157" s="124">
        <f>IF(RES_hhdet_tes!D157=0,"",RES_hhdet_tes!D157/RES_hhdet_fec!D157)</f>
        <v>0.74458090275078903</v>
      </c>
      <c r="E157" s="124">
        <f>IF(RES_hhdet_tes!E157=0,"",RES_hhdet_tes!E157/RES_hhdet_fec!E157)</f>
        <v>0.74799349382385827</v>
      </c>
      <c r="F157" s="124">
        <f>IF(RES_hhdet_tes!F157=0,"",RES_hhdet_tes!F157/RES_hhdet_fec!F157)</f>
        <v>0.75013664893046583</v>
      </c>
      <c r="G157" s="124">
        <f>IF(RES_hhdet_tes!G157=0,"",RES_hhdet_tes!G157/RES_hhdet_fec!G157)</f>
        <v>0.75172425836564105</v>
      </c>
      <c r="H157" s="124">
        <f>IF(RES_hhdet_tes!H157=0,"",RES_hhdet_tes!H157/RES_hhdet_fec!H157)</f>
        <v>0.75320328033493678</v>
      </c>
      <c r="I157" s="124">
        <f>IF(RES_hhdet_tes!I157=0,"",RES_hhdet_tes!I157/RES_hhdet_fec!I157)</f>
        <v>0.75449896458453436</v>
      </c>
      <c r="J157" s="124">
        <f>IF(RES_hhdet_tes!J157=0,"",RES_hhdet_tes!J157/RES_hhdet_fec!J157)</f>
        <v>0.75562032798458689</v>
      </c>
      <c r="K157" s="124">
        <f>IF(RES_hhdet_tes!K157=0,"",RES_hhdet_tes!K157/RES_hhdet_fec!K157)</f>
        <v>0.75705401741698808</v>
      </c>
      <c r="L157" s="124">
        <f>IF(RES_hhdet_tes!L157=0,"",RES_hhdet_tes!L157/RES_hhdet_fec!L157)</f>
        <v>0.75838745732673296</v>
      </c>
      <c r="M157" s="124">
        <f>IF(RES_hhdet_tes!M157=0,"",RES_hhdet_tes!M157/RES_hhdet_fec!M157)</f>
        <v>0.76026703209579205</v>
      </c>
      <c r="N157" s="124">
        <f>IF(RES_hhdet_tes!N157=0,"",RES_hhdet_tes!N157/RES_hhdet_fec!N157)</f>
        <v>0.7628496624675476</v>
      </c>
      <c r="O157" s="124">
        <f>IF(RES_hhdet_tes!O157=0,"",RES_hhdet_tes!O157/RES_hhdet_fec!O157)</f>
        <v>0.76596851856993697</v>
      </c>
      <c r="P157" s="124">
        <f>IF(RES_hhdet_tes!P157=0,"",RES_hhdet_tes!P157/RES_hhdet_fec!P157)</f>
        <v>0.77068634698362615</v>
      </c>
      <c r="Q157" s="124">
        <f>IF(RES_hhdet_tes!Q157=0,"",RES_hhdet_tes!Q157/RES_hhdet_fec!Q157)</f>
        <v>0.77621121497265755</v>
      </c>
      <c r="R157" s="124">
        <f>IF(RES_hhdet_tes!R157=0,"",RES_hhdet_tes!R157/RES_hhdet_fec!R157)</f>
        <v>0.78199136398189417</v>
      </c>
      <c r="S157" s="124">
        <f>IF(RES_hhdet_tes!S157=0,"",RES_hhdet_tes!S157/RES_hhdet_fec!S157)</f>
        <v>0.79093307160051252</v>
      </c>
      <c r="T157" s="124">
        <f>IF(RES_hhdet_tes!T157=0,"",RES_hhdet_tes!T157/RES_hhdet_fec!T157)</f>
        <v>0.80111358711905267</v>
      </c>
      <c r="U157" s="124">
        <f>IF(RES_hhdet_tes!U157=0,"",RES_hhdet_tes!U157/RES_hhdet_fec!U157)</f>
        <v>0.81621554316275435</v>
      </c>
      <c r="V157" s="124">
        <f>IF(RES_hhdet_tes!V157=0,"",RES_hhdet_tes!V157/RES_hhdet_fec!V157)</f>
        <v>0.83335185378969823</v>
      </c>
      <c r="W157" s="124">
        <f>IF(RES_hhdet_tes!W157=0,"",RES_hhdet_tes!W157/RES_hhdet_fec!W157)</f>
        <v>0.85276184666997967</v>
      </c>
      <c r="X157" s="124">
        <f>IF(RES_hhdet_tes!X157=0,"",RES_hhdet_tes!X157/RES_hhdet_fec!X157)</f>
        <v>0.86755456268293607</v>
      </c>
      <c r="Y157" s="124">
        <f>IF(RES_hhdet_tes!Y157=0,"",RES_hhdet_tes!Y157/RES_hhdet_fec!Y157)</f>
        <v>0.8765549797569463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0.57993469817406718</v>
      </c>
      <c r="C158" s="111">
        <f>IF(RES_hhdet_tes!C158=0,"",RES_hhdet_tes!C158/RES_hhdet_fec!C158)</f>
        <v>0.58163531178073169</v>
      </c>
      <c r="D158" s="111">
        <f>IF(RES_hhdet_tes!D158=0,"",RES_hhdet_tes!D158/RES_hhdet_fec!D158)</f>
        <v>0.5844988888030952</v>
      </c>
      <c r="E158" s="111">
        <f>IF(RES_hhdet_tes!E158=0,"",RES_hhdet_tes!E158/RES_hhdet_fec!E158)</f>
        <v>0.58609954526953756</v>
      </c>
      <c r="F158" s="111">
        <f>IF(RES_hhdet_tes!F158=0,"",RES_hhdet_tes!F158/RES_hhdet_fec!F158)</f>
        <v>0.58708230883575263</v>
      </c>
      <c r="G158" s="111">
        <f>IF(RES_hhdet_tes!G158=0,"",RES_hhdet_tes!G158/RES_hhdet_fec!G158)</f>
        <v>0.58775237689582704</v>
      </c>
      <c r="H158" s="111">
        <f>IF(RES_hhdet_tes!H158=0,"",RES_hhdet_tes!H158/RES_hhdet_fec!H158)</f>
        <v>0.58831508467218696</v>
      </c>
      <c r="I158" s="111">
        <f>IF(RES_hhdet_tes!I158=0,"",RES_hhdet_tes!I158/RES_hhdet_fec!I158)</f>
        <v>0.58873047399771372</v>
      </c>
      <c r="J158" s="111">
        <f>IF(RES_hhdet_tes!J158=0,"",RES_hhdet_tes!J158/RES_hhdet_fec!J158)</f>
        <v>0.58909457804061616</v>
      </c>
      <c r="K158" s="111">
        <f>IF(RES_hhdet_tes!K158=0,"",RES_hhdet_tes!K158/RES_hhdet_fec!K158)</f>
        <v>0.58946829253073318</v>
      </c>
      <c r="L158" s="111">
        <f>IF(RES_hhdet_tes!L158=0,"",RES_hhdet_tes!L158/RES_hhdet_fec!L158)</f>
        <v>0.59001951134650743</v>
      </c>
      <c r="M158" s="111">
        <f>IF(RES_hhdet_tes!M158=0,"",RES_hhdet_tes!M158/RES_hhdet_fec!M158)</f>
        <v>0.59068468390692208</v>
      </c>
      <c r="N158" s="111">
        <f>IF(RES_hhdet_tes!N158=0,"",RES_hhdet_tes!N158/RES_hhdet_fec!N158)</f>
        <v>0.59121989596794911</v>
      </c>
      <c r="O158" s="111">
        <f>IF(RES_hhdet_tes!O158=0,"",RES_hhdet_tes!O158/RES_hhdet_fec!O158)</f>
        <v>0.59162406881999186</v>
      </c>
      <c r="P158" s="111">
        <f>IF(RES_hhdet_tes!P158=0,"",RES_hhdet_tes!P158/RES_hhdet_fec!P158)</f>
        <v>0.59199466511711385</v>
      </c>
      <c r="Q158" s="111">
        <f>IF(RES_hhdet_tes!Q158=0,"",RES_hhdet_tes!Q158/RES_hhdet_fec!Q158)</f>
        <v>0.5926037393228607</v>
      </c>
      <c r="R158" s="111">
        <f>IF(RES_hhdet_tes!R158=0,"",RES_hhdet_tes!R158/RES_hhdet_fec!R158)</f>
        <v>0.59423937379382796</v>
      </c>
      <c r="S158" s="111">
        <f>IF(RES_hhdet_tes!S158=0,"",RES_hhdet_tes!S158/RES_hhdet_fec!S158)</f>
        <v>0.59667501787641863</v>
      </c>
      <c r="T158" s="111">
        <f>IF(RES_hhdet_tes!T158=0,"",RES_hhdet_tes!T158/RES_hhdet_fec!T158)</f>
        <v>0.59932936976789875</v>
      </c>
      <c r="U158" s="111">
        <f>IF(RES_hhdet_tes!U158=0,"",RES_hhdet_tes!U158/RES_hhdet_fec!U158)</f>
        <v>0.60320611782979339</v>
      </c>
      <c r="V158" s="111">
        <f>IF(RES_hhdet_tes!V158=0,"",RES_hhdet_tes!V158/RES_hhdet_fec!V158)</f>
        <v>0.60826658743806616</v>
      </c>
      <c r="W158" s="111">
        <f>IF(RES_hhdet_tes!W158=0,"",RES_hhdet_tes!W158/RES_hhdet_fec!W158)</f>
        <v>0.61481597354921513</v>
      </c>
      <c r="X158" s="111">
        <f>IF(RES_hhdet_tes!X158=0,"",RES_hhdet_tes!X158/RES_hhdet_fec!X158)</f>
        <v>0.61930058833013801</v>
      </c>
      <c r="Y158" s="111">
        <f>IF(RES_hhdet_tes!Y158=0,"",RES_hhdet_tes!Y158/RES_hhdet_fec!Y158)</f>
        <v>0.62188619115719568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0.73829177341775953</v>
      </c>
      <c r="C159" s="45">
        <f>IF(RES_hhdet_tes!C159=0,"",RES_hhdet_tes!C159/RES_hhdet_fec!C159)</f>
        <v>0.74184602393139476</v>
      </c>
      <c r="D159" s="45">
        <f>IF(RES_hhdet_tes!D159=0,"",RES_hhdet_tes!D159/RES_hhdet_fec!D159)</f>
        <v>0.74756535788277401</v>
      </c>
      <c r="E159" s="45">
        <f>IF(RES_hhdet_tes!E159=0,"",RES_hhdet_tes!E159/RES_hhdet_fec!E159)</f>
        <v>0.751000232441424</v>
      </c>
      <c r="F159" s="45">
        <f>IF(RES_hhdet_tes!F159=0,"",RES_hhdet_tes!F159/RES_hhdet_fec!F159)</f>
        <v>0.75316461197737261</v>
      </c>
      <c r="G159" s="45">
        <f>IF(RES_hhdet_tes!G159=0,"",RES_hhdet_tes!G159/RES_hhdet_fec!G159)</f>
        <v>0.7548461947133932</v>
      </c>
      <c r="H159" s="45">
        <f>IF(RES_hhdet_tes!H159=0,"",RES_hhdet_tes!H159/RES_hhdet_fec!H159)</f>
        <v>0.75626497046199814</v>
      </c>
      <c r="I159" s="45">
        <f>IF(RES_hhdet_tes!I159=0,"",RES_hhdet_tes!I159/RES_hhdet_fec!I159)</f>
        <v>0.75747968565381907</v>
      </c>
      <c r="J159" s="45">
        <f>IF(RES_hhdet_tes!J159=0,"",RES_hhdet_tes!J159/RES_hhdet_fec!J159)</f>
        <v>0.75855101936388281</v>
      </c>
      <c r="K159" s="45">
        <f>IF(RES_hhdet_tes!K159=0,"",RES_hhdet_tes!K159/RES_hhdet_fec!K159)</f>
        <v>0.75981256569000999</v>
      </c>
      <c r="L159" s="45">
        <f>IF(RES_hhdet_tes!L159=0,"",RES_hhdet_tes!L159/RES_hhdet_fec!L159)</f>
        <v>0.76130795389777461</v>
      </c>
      <c r="M159" s="45">
        <f>IF(RES_hhdet_tes!M159=0,"",RES_hhdet_tes!M159/RES_hhdet_fec!M159)</f>
        <v>0.76342512896752734</v>
      </c>
      <c r="N159" s="45">
        <f>IF(RES_hhdet_tes!N159=0,"",RES_hhdet_tes!N159/RES_hhdet_fec!N159)</f>
        <v>0.7661551804636475</v>
      </c>
      <c r="O159" s="45">
        <f>IF(RES_hhdet_tes!O159=0,"",RES_hhdet_tes!O159/RES_hhdet_fec!O159)</f>
        <v>0.76964923662689266</v>
      </c>
      <c r="P159" s="45">
        <f>IF(RES_hhdet_tes!P159=0,"",RES_hhdet_tes!P159/RES_hhdet_fec!P159)</f>
        <v>0.77429728000596743</v>
      </c>
      <c r="Q159" s="45">
        <f>IF(RES_hhdet_tes!Q159=0,"",RES_hhdet_tes!Q159/RES_hhdet_fec!Q159)</f>
        <v>0.77979012390141422</v>
      </c>
      <c r="R159" s="45">
        <f>IF(RES_hhdet_tes!R159=0,"",RES_hhdet_tes!R159/RES_hhdet_fec!R159)</f>
        <v>0.786700896005749</v>
      </c>
      <c r="S159" s="45">
        <f>IF(RES_hhdet_tes!S159=0,"",RES_hhdet_tes!S159/RES_hhdet_fec!S159)</f>
        <v>0.79600434856379421</v>
      </c>
      <c r="T159" s="45">
        <f>IF(RES_hhdet_tes!T159=0,"",RES_hhdet_tes!T159/RES_hhdet_fec!T159)</f>
        <v>0.80656199838038678</v>
      </c>
      <c r="U159" s="45">
        <f>IF(RES_hhdet_tes!U159=0,"",RES_hhdet_tes!U159/RES_hhdet_fec!U159)</f>
        <v>0.82162972107731724</v>
      </c>
      <c r="V159" s="45">
        <f>IF(RES_hhdet_tes!V159=0,"",RES_hhdet_tes!V159/RES_hhdet_fec!V159)</f>
        <v>0.83914494733065281</v>
      </c>
      <c r="W159" s="45">
        <f>IF(RES_hhdet_tes!W159=0,"",RES_hhdet_tes!W159/RES_hhdet_fec!W159)</f>
        <v>0.85823583599427389</v>
      </c>
      <c r="X159" s="45">
        <f>IF(RES_hhdet_tes!X159=0,"",RES_hhdet_tes!X159/RES_hhdet_fec!X159)</f>
        <v>0.87386878705402526</v>
      </c>
      <c r="Y159" s="45">
        <f>IF(RES_hhdet_tes!Y159=0,"",RES_hhdet_tes!Y159/RES_hhdet_fec!Y159)</f>
        <v>0.88424841011166655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0.67350141276679609</v>
      </c>
      <c r="C161" s="119">
        <f>IF(RES_hhdet_tes!C161=0,"",RES_hhdet_tes!C161/RES_hhdet_fec!C161)</f>
        <v>0.67757169850513022</v>
      </c>
      <c r="D161" s="119">
        <f>IF(RES_hhdet_tes!D161=0,"",RES_hhdet_tes!D161/RES_hhdet_fec!D161)</f>
        <v>0.68081021403452957</v>
      </c>
      <c r="E161" s="119">
        <f>IF(RES_hhdet_tes!E161=0,"",RES_hhdet_tes!E161/RES_hhdet_fec!E161)</f>
        <v>0.68722079126140756</v>
      </c>
      <c r="F161" s="119">
        <f>IF(RES_hhdet_tes!F161=0,"",RES_hhdet_tes!F161/RES_hhdet_fec!F161)</f>
        <v>0.69364261223624901</v>
      </c>
      <c r="G161" s="119">
        <f>IF(RES_hhdet_tes!G161=0,"",RES_hhdet_tes!G161/RES_hhdet_fec!G161)</f>
        <v>0.69940557312343221</v>
      </c>
      <c r="H161" s="119">
        <f>IF(RES_hhdet_tes!H161=0,"",RES_hhdet_tes!H161/RES_hhdet_fec!H161)</f>
        <v>0.70588096560571223</v>
      </c>
      <c r="I161" s="119">
        <f>IF(RES_hhdet_tes!I161=0,"",RES_hhdet_tes!I161/RES_hhdet_fec!I161)</f>
        <v>0.70942082854913135</v>
      </c>
      <c r="J161" s="119">
        <f>IF(RES_hhdet_tes!J161=0,"",RES_hhdet_tes!J161/RES_hhdet_fec!J161)</f>
        <v>0.71389660368686503</v>
      </c>
      <c r="K161" s="119">
        <f>IF(RES_hhdet_tes!K161=0,"",RES_hhdet_tes!K161/RES_hhdet_fec!K161)</f>
        <v>0.71768899704138633</v>
      </c>
      <c r="L161" s="119">
        <f>IF(RES_hhdet_tes!L161=0,"",RES_hhdet_tes!L161/RES_hhdet_fec!L161)</f>
        <v>0.72367029673987282</v>
      </c>
      <c r="M161" s="119">
        <f>IF(RES_hhdet_tes!M161=0,"",RES_hhdet_tes!M161/RES_hhdet_fec!M161)</f>
        <v>0.72882049778819746</v>
      </c>
      <c r="N161" s="119">
        <f>IF(RES_hhdet_tes!N161=0,"",RES_hhdet_tes!N161/RES_hhdet_fec!N161)</f>
        <v>0.7343222995968548</v>
      </c>
      <c r="O161" s="119">
        <f>IF(RES_hhdet_tes!O161=0,"",RES_hhdet_tes!O161/RES_hhdet_fec!O161)</f>
        <v>0.73912166182189543</v>
      </c>
      <c r="P161" s="119">
        <f>IF(RES_hhdet_tes!P161=0,"",RES_hhdet_tes!P161/RES_hhdet_fec!P161)</f>
        <v>0.74141030675911546</v>
      </c>
      <c r="Q161" s="119">
        <f>IF(RES_hhdet_tes!Q161=0,"",RES_hhdet_tes!Q161/RES_hhdet_fec!Q161)</f>
        <v>0.74457258429008266</v>
      </c>
      <c r="R161" s="119">
        <f>IF(RES_hhdet_tes!R161=0,"",RES_hhdet_tes!R161/RES_hhdet_fec!R161)</f>
        <v>0.74907365062178377</v>
      </c>
      <c r="S161" s="119">
        <f>IF(RES_hhdet_tes!S161=0,"",RES_hhdet_tes!S161/RES_hhdet_fec!S161)</f>
        <v>0.75813756910546815</v>
      </c>
      <c r="T161" s="119">
        <f>IF(RES_hhdet_tes!T161=0,"",RES_hhdet_tes!T161/RES_hhdet_fec!T161)</f>
        <v>0.7696118273311513</v>
      </c>
      <c r="U161" s="119">
        <f>IF(RES_hhdet_tes!U161=0,"",RES_hhdet_tes!U161/RES_hhdet_fec!U161)</f>
        <v>0.78326399080105269</v>
      </c>
      <c r="V161" s="119">
        <f>IF(RES_hhdet_tes!V161=0,"",RES_hhdet_tes!V161/RES_hhdet_fec!V161)</f>
        <v>0.79677855170640266</v>
      </c>
      <c r="W161" s="119">
        <f>IF(RES_hhdet_tes!W161=0,"",RES_hhdet_tes!W161/RES_hhdet_fec!W161)</f>
        <v>0.80895305473069423</v>
      </c>
      <c r="X161" s="119">
        <f>IF(RES_hhdet_tes!X161=0,"",RES_hhdet_tes!X161/RES_hhdet_fec!X161)</f>
        <v>0.82016602093048141</v>
      </c>
      <c r="Y161" s="119">
        <f>IF(RES_hhdet_tes!Y161=0,"",RES_hhdet_tes!Y161/RES_hhdet_fec!Y161)</f>
        <v>0.82911419897173799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0.67852414309937226</v>
      </c>
      <c r="C162" s="124">
        <f>IF(RES_hhdet_tes!C162=0,"",RES_hhdet_tes!C162/RES_hhdet_fec!C162)</f>
        <v>0.68198905428033352</v>
      </c>
      <c r="D162" s="124">
        <f>IF(RES_hhdet_tes!D162=0,"",RES_hhdet_tes!D162/RES_hhdet_fec!D162)</f>
        <v>0.68579502089458722</v>
      </c>
      <c r="E162" s="124">
        <f>IF(RES_hhdet_tes!E162=0,"",RES_hhdet_tes!E162/RES_hhdet_fec!E162)</f>
        <v>0.6917734165310564</v>
      </c>
      <c r="F162" s="124">
        <f>IF(RES_hhdet_tes!F162=0,"",RES_hhdet_tes!F162/RES_hhdet_fec!F162)</f>
        <v>0.69835425809706508</v>
      </c>
      <c r="G162" s="124">
        <f>IF(RES_hhdet_tes!G162=0,"",RES_hhdet_tes!G162/RES_hhdet_fec!G162)</f>
        <v>0.70424363640400256</v>
      </c>
      <c r="H162" s="124">
        <f>IF(RES_hhdet_tes!H162=0,"",RES_hhdet_tes!H162/RES_hhdet_fec!H162)</f>
        <v>0.71042417986181194</v>
      </c>
      <c r="I162" s="124">
        <f>IF(RES_hhdet_tes!I162=0,"",RES_hhdet_tes!I162/RES_hhdet_fec!I162)</f>
        <v>0.71432107580915161</v>
      </c>
      <c r="J162" s="124">
        <f>IF(RES_hhdet_tes!J162=0,"",RES_hhdet_tes!J162/RES_hhdet_fec!J162)</f>
        <v>0.71828991603522108</v>
      </c>
      <c r="K162" s="124">
        <f>IF(RES_hhdet_tes!K162=0,"",RES_hhdet_tes!K162/RES_hhdet_fec!K162)</f>
        <v>0.72259962192423688</v>
      </c>
      <c r="L162" s="124">
        <f>IF(RES_hhdet_tes!L162=0,"",RES_hhdet_tes!L162/RES_hhdet_fec!L162)</f>
        <v>0.72731932274259303</v>
      </c>
      <c r="M162" s="124">
        <f>IF(RES_hhdet_tes!M162=0,"",RES_hhdet_tes!M162/RES_hhdet_fec!M162)</f>
        <v>0.73314086648022203</v>
      </c>
      <c r="N162" s="124">
        <f>IF(RES_hhdet_tes!N162=0,"",RES_hhdet_tes!N162/RES_hhdet_fec!N162)</f>
        <v>0.7386993048232261</v>
      </c>
      <c r="O162" s="124">
        <f>IF(RES_hhdet_tes!O162=0,"",RES_hhdet_tes!O162/RES_hhdet_fec!O162)</f>
        <v>0.74313495022692011</v>
      </c>
      <c r="P162" s="124">
        <f>IF(RES_hhdet_tes!P162=0,"",RES_hhdet_tes!P162/RES_hhdet_fec!P162)</f>
        <v>0.74419561524947897</v>
      </c>
      <c r="Q162" s="124">
        <f>IF(RES_hhdet_tes!Q162=0,"",RES_hhdet_tes!Q162/RES_hhdet_fec!Q162)</f>
        <v>0.74596007985987889</v>
      </c>
      <c r="R162" s="124">
        <f>IF(RES_hhdet_tes!R162=0,"",RES_hhdet_tes!R162/RES_hhdet_fec!R162)</f>
        <v>0.74949419638774017</v>
      </c>
      <c r="S162" s="124">
        <f>IF(RES_hhdet_tes!S162=0,"",RES_hhdet_tes!S162/RES_hhdet_fec!S162)</f>
        <v>0.75750258017634731</v>
      </c>
      <c r="T162" s="124">
        <f>IF(RES_hhdet_tes!T162=0,"",RES_hhdet_tes!T162/RES_hhdet_fec!T162)</f>
        <v>0.76813863095599788</v>
      </c>
      <c r="U162" s="124">
        <f>IF(RES_hhdet_tes!U162=0,"",RES_hhdet_tes!U162/RES_hhdet_fec!U162)</f>
        <v>0.78129699824900178</v>
      </c>
      <c r="V162" s="124">
        <f>IF(RES_hhdet_tes!V162=0,"",RES_hhdet_tes!V162/RES_hhdet_fec!V162)</f>
        <v>0.79553199573844247</v>
      </c>
      <c r="W162" s="124">
        <f>IF(RES_hhdet_tes!W162=0,"",RES_hhdet_tes!W162/RES_hhdet_fec!W162)</f>
        <v>0.80846954592841713</v>
      </c>
      <c r="X162" s="124">
        <f>IF(RES_hhdet_tes!X162=0,"",RES_hhdet_tes!X162/RES_hhdet_fec!X162)</f>
        <v>0.82027861351286069</v>
      </c>
      <c r="Y162" s="124">
        <f>IF(RES_hhdet_tes!Y162=0,"",RES_hhdet_tes!Y162/RES_hhdet_fec!Y162)</f>
        <v>0.8293079813457287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0.67852414309937226</v>
      </c>
      <c r="C163" s="45">
        <f>IF(RES_hhdet_tes!C163=0,"",RES_hhdet_tes!C163/RES_hhdet_fec!C163)</f>
        <v>0.68198905428033352</v>
      </c>
      <c r="D163" s="45">
        <f>IF(RES_hhdet_tes!D163=0,"",RES_hhdet_tes!D163/RES_hhdet_fec!D163)</f>
        <v>0.68579502089458722</v>
      </c>
      <c r="E163" s="45">
        <f>IF(RES_hhdet_tes!E163=0,"",RES_hhdet_tes!E163/RES_hhdet_fec!E163)</f>
        <v>0.6917734165310564</v>
      </c>
      <c r="F163" s="45">
        <f>IF(RES_hhdet_tes!F163=0,"",RES_hhdet_tes!F163/RES_hhdet_fec!F163)</f>
        <v>0.69835425809706508</v>
      </c>
      <c r="G163" s="45">
        <f>IF(RES_hhdet_tes!G163=0,"",RES_hhdet_tes!G163/RES_hhdet_fec!G163)</f>
        <v>0.70424363640400256</v>
      </c>
      <c r="H163" s="45">
        <f>IF(RES_hhdet_tes!H163=0,"",RES_hhdet_tes!H163/RES_hhdet_fec!H163)</f>
        <v>0.71042417986181194</v>
      </c>
      <c r="I163" s="45">
        <f>IF(RES_hhdet_tes!I163=0,"",RES_hhdet_tes!I163/RES_hhdet_fec!I163)</f>
        <v>0.71432107580915161</v>
      </c>
      <c r="J163" s="45">
        <f>IF(RES_hhdet_tes!J163=0,"",RES_hhdet_tes!J163/RES_hhdet_fec!J163)</f>
        <v>0.71828991603522108</v>
      </c>
      <c r="K163" s="45">
        <f>IF(RES_hhdet_tes!K163=0,"",RES_hhdet_tes!K163/RES_hhdet_fec!K163)</f>
        <v>0.72259962192423688</v>
      </c>
      <c r="L163" s="45">
        <f>IF(RES_hhdet_tes!L163=0,"",RES_hhdet_tes!L163/RES_hhdet_fec!L163)</f>
        <v>0.72731932274259303</v>
      </c>
      <c r="M163" s="45">
        <f>IF(RES_hhdet_tes!M163=0,"",RES_hhdet_tes!M163/RES_hhdet_fec!M163)</f>
        <v>0.73314086648022203</v>
      </c>
      <c r="N163" s="45">
        <f>IF(RES_hhdet_tes!N163=0,"",RES_hhdet_tes!N163/RES_hhdet_fec!N163)</f>
        <v>0.7386993048232261</v>
      </c>
      <c r="O163" s="45">
        <f>IF(RES_hhdet_tes!O163=0,"",RES_hhdet_tes!O163/RES_hhdet_fec!O163)</f>
        <v>0.74313495022692011</v>
      </c>
      <c r="P163" s="45">
        <f>IF(RES_hhdet_tes!P163=0,"",RES_hhdet_tes!P163/RES_hhdet_fec!P163)</f>
        <v>0.74419561524947897</v>
      </c>
      <c r="Q163" s="45">
        <f>IF(RES_hhdet_tes!Q163=0,"",RES_hhdet_tes!Q163/RES_hhdet_fec!Q163)</f>
        <v>0.74596007985987889</v>
      </c>
      <c r="R163" s="45">
        <f>IF(RES_hhdet_tes!R163=0,"",RES_hhdet_tes!R163/RES_hhdet_fec!R163)</f>
        <v>0.74949419638774017</v>
      </c>
      <c r="S163" s="45">
        <f>IF(RES_hhdet_tes!S163=0,"",RES_hhdet_tes!S163/RES_hhdet_fec!S163)</f>
        <v>0.75750258017634731</v>
      </c>
      <c r="T163" s="45">
        <f>IF(RES_hhdet_tes!T163=0,"",RES_hhdet_tes!T163/RES_hhdet_fec!T163)</f>
        <v>0.76813863095599788</v>
      </c>
      <c r="U163" s="45">
        <f>IF(RES_hhdet_tes!U163=0,"",RES_hhdet_tes!U163/RES_hhdet_fec!U163)</f>
        <v>0.78129699824900178</v>
      </c>
      <c r="V163" s="45">
        <f>IF(RES_hhdet_tes!V163=0,"",RES_hhdet_tes!V163/RES_hhdet_fec!V163)</f>
        <v>0.79553199573844247</v>
      </c>
      <c r="W163" s="45">
        <f>IF(RES_hhdet_tes!W163=0,"",RES_hhdet_tes!W163/RES_hhdet_fec!W163)</f>
        <v>0.80846954592841713</v>
      </c>
      <c r="X163" s="45">
        <f>IF(RES_hhdet_tes!X163=0,"",RES_hhdet_tes!X163/RES_hhdet_fec!X163)</f>
        <v>0.82027861351286069</v>
      </c>
      <c r="Y163" s="45">
        <f>IF(RES_hhdet_tes!Y163=0,"",RES_hhdet_tes!Y163/RES_hhdet_fec!Y163)</f>
        <v>0.8293079813457287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2.2278166750182709</v>
      </c>
      <c r="C164" s="124">
        <f>IF(RES_hhdet_tes!C164=0,"",RES_hhdet_tes!C164/RES_hhdet_fec!C164)</f>
        <v>2.3001182038351309</v>
      </c>
      <c r="D164" s="124">
        <f>IF(RES_hhdet_tes!D164=0,"",RES_hhdet_tes!D164/RES_hhdet_fec!D164)</f>
        <v>2.4673003153720185</v>
      </c>
      <c r="E164" s="124">
        <f>IF(RES_hhdet_tes!E164=0,"",RES_hhdet_tes!E164/RES_hhdet_fec!E164)</f>
        <v>2.6332662042272204</v>
      </c>
      <c r="F164" s="124">
        <f>IF(RES_hhdet_tes!F164=0,"",RES_hhdet_tes!F164/RES_hhdet_fec!F164)</f>
        <v>2.8803112844788377</v>
      </c>
      <c r="G164" s="124">
        <f>IF(RES_hhdet_tes!G164=0,"",RES_hhdet_tes!G164/RES_hhdet_fec!G164)</f>
        <v>3.1749644147576705</v>
      </c>
      <c r="H164" s="124">
        <f>IF(RES_hhdet_tes!H164=0,"",RES_hhdet_tes!H164/RES_hhdet_fec!H164)</f>
        <v>3.4609201875433553</v>
      </c>
      <c r="I164" s="124">
        <f>IF(RES_hhdet_tes!I164=0,"",RES_hhdet_tes!I164/RES_hhdet_fec!I164)</f>
        <v>3.6205726481350551</v>
      </c>
      <c r="J164" s="124">
        <f>IF(RES_hhdet_tes!J164=0,"",RES_hhdet_tes!J164/RES_hhdet_fec!J164)</f>
        <v>3.7075704594647014</v>
      </c>
      <c r="K164" s="124">
        <f>IF(RES_hhdet_tes!K164=0,"",RES_hhdet_tes!K164/RES_hhdet_fec!K164)</f>
        <v>3.8075315130022478</v>
      </c>
      <c r="L164" s="124">
        <f>IF(RES_hhdet_tes!L164=0,"",RES_hhdet_tes!L164/RES_hhdet_fec!L164)</f>
        <v>3.9250746812165747</v>
      </c>
      <c r="M164" s="124">
        <f>IF(RES_hhdet_tes!M164=0,"",RES_hhdet_tes!M164/RES_hhdet_fec!M164)</f>
        <v>4.0550962974065712</v>
      </c>
      <c r="N164" s="124">
        <f>IF(RES_hhdet_tes!N164=0,"",RES_hhdet_tes!N164/RES_hhdet_fec!N164)</f>
        <v>4.2338043818583166</v>
      </c>
      <c r="O164" s="124">
        <f>IF(RES_hhdet_tes!O164=0,"",RES_hhdet_tes!O164/RES_hhdet_fec!O164)</f>
        <v>4.4457034338514099</v>
      </c>
      <c r="P164" s="124">
        <f>IF(RES_hhdet_tes!P164=0,"",RES_hhdet_tes!P164/RES_hhdet_fec!P164)</f>
        <v>4.6656969002733044</v>
      </c>
      <c r="Q164" s="124">
        <f>IF(RES_hhdet_tes!Q164=0,"",RES_hhdet_tes!Q164/RES_hhdet_fec!Q164)</f>
        <v>4.8594975097472304</v>
      </c>
      <c r="R164" s="124">
        <f>IF(RES_hhdet_tes!R164=0,"",RES_hhdet_tes!R164/RES_hhdet_fec!R164)</f>
        <v>5.0350081717853765</v>
      </c>
      <c r="S164" s="124">
        <f>IF(RES_hhdet_tes!S164=0,"",RES_hhdet_tes!S164/RES_hhdet_fec!S164)</f>
        <v>5.2061845517248555</v>
      </c>
      <c r="T164" s="124">
        <f>IF(RES_hhdet_tes!T164=0,"",RES_hhdet_tes!T164/RES_hhdet_fec!T164)</f>
        <v>5.3686394327577815</v>
      </c>
      <c r="U164" s="124">
        <f>IF(RES_hhdet_tes!U164=0,"",RES_hhdet_tes!U164/RES_hhdet_fec!U164)</f>
        <v>5.4958965598003706</v>
      </c>
      <c r="V164" s="124">
        <f>IF(RES_hhdet_tes!V164=0,"",RES_hhdet_tes!V164/RES_hhdet_fec!V164)</f>
        <v>5.5911098010061897</v>
      </c>
      <c r="W164" s="124">
        <f>IF(RES_hhdet_tes!W164=0,"",RES_hhdet_tes!W164/RES_hhdet_fec!W164)</f>
        <v>5.6431131685070657</v>
      </c>
      <c r="X164" s="124">
        <f>IF(RES_hhdet_tes!X164=0,"",RES_hhdet_tes!X164/RES_hhdet_fec!X164)</f>
        <v>5.6845352994146063</v>
      </c>
      <c r="Y164" s="124">
        <f>IF(RES_hhdet_tes!Y164=0,"",RES_hhdet_tes!Y164/RES_hhdet_fec!Y164)</f>
        <v>5.7206492877503479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2.2278166750182709</v>
      </c>
      <c r="C165" s="111">
        <f>IF(RES_hhdet_tes!C165=0,"",RES_hhdet_tes!C165/RES_hhdet_fec!C165)</f>
        <v>2.3001182038351309</v>
      </c>
      <c r="D165" s="111">
        <f>IF(RES_hhdet_tes!D165=0,"",RES_hhdet_tes!D165/RES_hhdet_fec!D165)</f>
        <v>2.4673003153720185</v>
      </c>
      <c r="E165" s="111">
        <f>IF(RES_hhdet_tes!E165=0,"",RES_hhdet_tes!E165/RES_hhdet_fec!E165)</f>
        <v>2.6332662042272204</v>
      </c>
      <c r="F165" s="111">
        <f>IF(RES_hhdet_tes!F165=0,"",RES_hhdet_tes!F165/RES_hhdet_fec!F165)</f>
        <v>2.8803112844788377</v>
      </c>
      <c r="G165" s="111">
        <f>IF(RES_hhdet_tes!G165=0,"",RES_hhdet_tes!G165/RES_hhdet_fec!G165)</f>
        <v>3.1749644147576705</v>
      </c>
      <c r="H165" s="111">
        <f>IF(RES_hhdet_tes!H165=0,"",RES_hhdet_tes!H165/RES_hhdet_fec!H165)</f>
        <v>3.4609201875433553</v>
      </c>
      <c r="I165" s="111">
        <f>IF(RES_hhdet_tes!I165=0,"",RES_hhdet_tes!I165/RES_hhdet_fec!I165)</f>
        <v>3.6205726481350551</v>
      </c>
      <c r="J165" s="111">
        <f>IF(RES_hhdet_tes!J165=0,"",RES_hhdet_tes!J165/RES_hhdet_fec!J165)</f>
        <v>3.7075704594647014</v>
      </c>
      <c r="K165" s="111">
        <f>IF(RES_hhdet_tes!K165=0,"",RES_hhdet_tes!K165/RES_hhdet_fec!K165)</f>
        <v>3.8075315130022478</v>
      </c>
      <c r="L165" s="111">
        <f>IF(RES_hhdet_tes!L165=0,"",RES_hhdet_tes!L165/RES_hhdet_fec!L165)</f>
        <v>3.9250746812165747</v>
      </c>
      <c r="M165" s="111">
        <f>IF(RES_hhdet_tes!M165=0,"",RES_hhdet_tes!M165/RES_hhdet_fec!M165)</f>
        <v>4.0550962974065712</v>
      </c>
      <c r="N165" s="111">
        <f>IF(RES_hhdet_tes!N165=0,"",RES_hhdet_tes!N165/RES_hhdet_fec!N165)</f>
        <v>4.2338043818583166</v>
      </c>
      <c r="O165" s="111">
        <f>IF(RES_hhdet_tes!O165=0,"",RES_hhdet_tes!O165/RES_hhdet_fec!O165)</f>
        <v>4.4457034338514099</v>
      </c>
      <c r="P165" s="111">
        <f>IF(RES_hhdet_tes!P165=0,"",RES_hhdet_tes!P165/RES_hhdet_fec!P165)</f>
        <v>4.6656969002733044</v>
      </c>
      <c r="Q165" s="111">
        <f>IF(RES_hhdet_tes!Q165=0,"",RES_hhdet_tes!Q165/RES_hhdet_fec!Q165)</f>
        <v>4.8594975097472304</v>
      </c>
      <c r="R165" s="111">
        <f>IF(RES_hhdet_tes!R165=0,"",RES_hhdet_tes!R165/RES_hhdet_fec!R165)</f>
        <v>5.0350081717853765</v>
      </c>
      <c r="S165" s="111">
        <f>IF(RES_hhdet_tes!S165=0,"",RES_hhdet_tes!S165/RES_hhdet_fec!S165)</f>
        <v>5.2061845517248555</v>
      </c>
      <c r="T165" s="111">
        <f>IF(RES_hhdet_tes!T165=0,"",RES_hhdet_tes!T165/RES_hhdet_fec!T165)</f>
        <v>5.3686394327577815</v>
      </c>
      <c r="U165" s="111">
        <f>IF(RES_hhdet_tes!U165=0,"",RES_hhdet_tes!U165/RES_hhdet_fec!U165)</f>
        <v>5.4958965598003706</v>
      </c>
      <c r="V165" s="111">
        <f>IF(RES_hhdet_tes!V165=0,"",RES_hhdet_tes!V165/RES_hhdet_fec!V165)</f>
        <v>5.5911098010061897</v>
      </c>
      <c r="W165" s="111">
        <f>IF(RES_hhdet_tes!W165=0,"",RES_hhdet_tes!W165/RES_hhdet_fec!W165)</f>
        <v>5.6431131685070657</v>
      </c>
      <c r="X165" s="111">
        <f>IF(RES_hhdet_tes!X165=0,"",RES_hhdet_tes!X165/RES_hhdet_fec!X165)</f>
        <v>5.6845352994146063</v>
      </c>
      <c r="Y165" s="111">
        <f>IF(RES_hhdet_tes!Y165=0,"",RES_hhdet_tes!Y165/RES_hhdet_fec!Y165)</f>
        <v>5.7206492877503479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0.64067495085627912</v>
      </c>
      <c r="C166" s="124">
        <f>IF(RES_hhdet_tes!C166=0,"",RES_hhdet_tes!C166/RES_hhdet_fec!C166)</f>
        <v>0.64385884736881172</v>
      </c>
      <c r="D166" s="124">
        <f>IF(RES_hhdet_tes!D166=0,"",RES_hhdet_tes!D166/RES_hhdet_fec!D166)</f>
        <v>0.64729475682439064</v>
      </c>
      <c r="E166" s="124">
        <f>IF(RES_hhdet_tes!E166=0,"",RES_hhdet_tes!E166/RES_hhdet_fec!E166)</f>
        <v>0.65156138616299375</v>
      </c>
      <c r="F166" s="124">
        <f>IF(RES_hhdet_tes!F166=0,"",RES_hhdet_tes!F166/RES_hhdet_fec!F166)</f>
        <v>0.65635559051498771</v>
      </c>
      <c r="G166" s="124">
        <f>IF(RES_hhdet_tes!G166=0,"",RES_hhdet_tes!G166/RES_hhdet_fec!G166)</f>
        <v>0.66080803752468009</v>
      </c>
      <c r="H166" s="124">
        <f>IF(RES_hhdet_tes!H166=0,"",RES_hhdet_tes!H166/RES_hhdet_fec!H166)</f>
        <v>0.66547413594415883</v>
      </c>
      <c r="I166" s="124">
        <f>IF(RES_hhdet_tes!I166=0,"",RES_hhdet_tes!I166/RES_hhdet_fec!I166)</f>
        <v>0.66935175229236832</v>
      </c>
      <c r="J166" s="124">
        <f>IF(RES_hhdet_tes!J166=0,"",RES_hhdet_tes!J166/RES_hhdet_fec!J166)</f>
        <v>0.67578288738274217</v>
      </c>
      <c r="K166" s="124">
        <f>IF(RES_hhdet_tes!K166=0,"",RES_hhdet_tes!K166/RES_hhdet_fec!K166)</f>
        <v>0.68321336228897811</v>
      </c>
      <c r="L166" s="124">
        <f>IF(RES_hhdet_tes!L166=0,"",RES_hhdet_tes!L166/RES_hhdet_fec!L166)</f>
        <v>0.69191069554248663</v>
      </c>
      <c r="M166" s="124">
        <f>IF(RES_hhdet_tes!M166=0,"",RES_hhdet_tes!M166/RES_hhdet_fec!M166)</f>
        <v>0.69758100660023659</v>
      </c>
      <c r="N166" s="124">
        <f>IF(RES_hhdet_tes!N166=0,"",RES_hhdet_tes!N166/RES_hhdet_fec!N166)</f>
        <v>0.7042808627362761</v>
      </c>
      <c r="O166" s="124">
        <f>IF(RES_hhdet_tes!O166=0,"",RES_hhdet_tes!O166/RES_hhdet_fec!O166)</f>
        <v>0.71206036130428285</v>
      </c>
      <c r="P166" s="124">
        <f>IF(RES_hhdet_tes!P166=0,"",RES_hhdet_tes!P166/RES_hhdet_fec!P166)</f>
        <v>0.71949594998959443</v>
      </c>
      <c r="Q166" s="124">
        <f>IF(RES_hhdet_tes!Q166=0,"",RES_hhdet_tes!Q166/RES_hhdet_fec!Q166)</f>
        <v>0.72749935272276722</v>
      </c>
      <c r="R166" s="124">
        <f>IF(RES_hhdet_tes!R166=0,"",RES_hhdet_tes!R166/RES_hhdet_fec!R166)</f>
        <v>0.73638257524704687</v>
      </c>
      <c r="S166" s="124">
        <f>IF(RES_hhdet_tes!S166=0,"",RES_hhdet_tes!S166/RES_hhdet_fec!S166)</f>
        <v>0.74990398828386706</v>
      </c>
      <c r="T166" s="124">
        <f>IF(RES_hhdet_tes!T166=0,"",RES_hhdet_tes!T166/RES_hhdet_fec!T166)</f>
        <v>0.76493400873506234</v>
      </c>
      <c r="U166" s="124">
        <f>IF(RES_hhdet_tes!U166=0,"",RES_hhdet_tes!U166/RES_hhdet_fec!U166)</f>
        <v>0.77962197609846617</v>
      </c>
      <c r="V166" s="124">
        <f>IF(RES_hhdet_tes!V166=0,"",RES_hhdet_tes!V166/RES_hhdet_fec!V166)</f>
        <v>0.79037571120876138</v>
      </c>
      <c r="W166" s="124">
        <f>IF(RES_hhdet_tes!W166=0,"",RES_hhdet_tes!W166/RES_hhdet_fec!W166)</f>
        <v>0.79877010454312514</v>
      </c>
      <c r="X166" s="124">
        <f>IF(RES_hhdet_tes!X166=0,"",RES_hhdet_tes!X166/RES_hhdet_fec!X166)</f>
        <v>0.80695299568413126</v>
      </c>
      <c r="Y166" s="124">
        <f>IF(RES_hhdet_tes!Y166=0,"",RES_hhdet_tes!Y166/RES_hhdet_fec!Y166)</f>
        <v>0.81441692904091156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0.57228238725525427</v>
      </c>
      <c r="C167" s="111">
        <f>IF(RES_hhdet_tes!C167=0,"",RES_hhdet_tes!C167/RES_hhdet_fec!C167)</f>
        <v>0.57626441192571154</v>
      </c>
      <c r="D167" s="111">
        <f>IF(RES_hhdet_tes!D167=0,"",RES_hhdet_tes!D167/RES_hhdet_fec!D167)</f>
        <v>0.58069765813219765</v>
      </c>
      <c r="E167" s="111">
        <f>IF(RES_hhdet_tes!E167=0,"",RES_hhdet_tes!E167/RES_hhdet_fec!E167)</f>
        <v>0.58593056263582932</v>
      </c>
      <c r="F167" s="111">
        <f>IF(RES_hhdet_tes!F167=0,"",RES_hhdet_tes!F167/RES_hhdet_fec!F167)</f>
        <v>0.59087724877492132</v>
      </c>
      <c r="G167" s="111">
        <f>IF(RES_hhdet_tes!G167=0,"",RES_hhdet_tes!G167/RES_hhdet_fec!G167)</f>
        <v>0.59575256091821216</v>
      </c>
      <c r="H167" s="111">
        <f>IF(RES_hhdet_tes!H167=0,"",RES_hhdet_tes!H167/RES_hhdet_fec!H167)</f>
        <v>0.60072092658042286</v>
      </c>
      <c r="I167" s="111">
        <f>IF(RES_hhdet_tes!I167=0,"",RES_hhdet_tes!I167/RES_hhdet_fec!I167)</f>
        <v>0.60322556212614176</v>
      </c>
      <c r="J167" s="111">
        <f>IF(RES_hhdet_tes!J167=0,"",RES_hhdet_tes!J167/RES_hhdet_fec!J167)</f>
        <v>0.60489510131893864</v>
      </c>
      <c r="K167" s="111">
        <f>IF(RES_hhdet_tes!K167=0,"",RES_hhdet_tes!K167/RES_hhdet_fec!K167)</f>
        <v>0.60773986501797594</v>
      </c>
      <c r="L167" s="111">
        <f>IF(RES_hhdet_tes!L167=0,"",RES_hhdet_tes!L167/RES_hhdet_fec!L167)</f>
        <v>0.61222173729931451</v>
      </c>
      <c r="M167" s="111">
        <f>IF(RES_hhdet_tes!M167=0,"",RES_hhdet_tes!M167/RES_hhdet_fec!M167)</f>
        <v>0.61875557270707626</v>
      </c>
      <c r="N167" s="111">
        <f>IF(RES_hhdet_tes!N167=0,"",RES_hhdet_tes!N167/RES_hhdet_fec!N167)</f>
        <v>0.62725640441026664</v>
      </c>
      <c r="O167" s="111">
        <f>IF(RES_hhdet_tes!O167=0,"",RES_hhdet_tes!O167/RES_hhdet_fec!O167)</f>
        <v>0.63933485718792837</v>
      </c>
      <c r="P167" s="111">
        <f>IF(RES_hhdet_tes!P167=0,"",RES_hhdet_tes!P167/RES_hhdet_fec!P167)</f>
        <v>0.65171418253446789</v>
      </c>
      <c r="Q167" s="111">
        <f>IF(RES_hhdet_tes!Q167=0,"",RES_hhdet_tes!Q167/RES_hhdet_fec!Q167)</f>
        <v>0.66909017972207263</v>
      </c>
      <c r="R167" s="111">
        <f>IF(RES_hhdet_tes!R167=0,"",RES_hhdet_tes!R167/RES_hhdet_fec!R167)</f>
        <v>0.69524332654164056</v>
      </c>
      <c r="S167" s="111">
        <f>IF(RES_hhdet_tes!S167=0,"",RES_hhdet_tes!S167/RES_hhdet_fec!S167)</f>
        <v>0.72335453113611381</v>
      </c>
      <c r="T167" s="111">
        <f>IF(RES_hhdet_tes!T167=0,"",RES_hhdet_tes!T167/RES_hhdet_fec!T167)</f>
        <v>0.74876742651413075</v>
      </c>
      <c r="U167" s="111">
        <f>IF(RES_hhdet_tes!U167=0,"",RES_hhdet_tes!U167/RES_hhdet_fec!U167)</f>
        <v>0.76840709019688291</v>
      </c>
      <c r="V167" s="111">
        <f>IF(RES_hhdet_tes!V167=0,"",RES_hhdet_tes!V167/RES_hhdet_fec!V167)</f>
        <v>0.78431653900662202</v>
      </c>
      <c r="W167" s="111">
        <f>IF(RES_hhdet_tes!W167=0,"",RES_hhdet_tes!W167/RES_hhdet_fec!W167)</f>
        <v>0.79632011543605918</v>
      </c>
      <c r="X167" s="111">
        <f>IF(RES_hhdet_tes!X167=0,"",RES_hhdet_tes!X167/RES_hhdet_fec!X167)</f>
        <v>0.80623617692267435</v>
      </c>
      <c r="Y167" s="111">
        <f>IF(RES_hhdet_tes!Y167=0,"",RES_hhdet_tes!Y167/RES_hhdet_fec!Y167)</f>
        <v>0.81591196421526957</v>
      </c>
      <c r="DA167" s="63" t="s">
        <v>2064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0.63179364168707319</v>
      </c>
      <c r="C168" s="111">
        <f>IF(RES_hhdet_tes!C168=0,"",RES_hhdet_tes!C168/RES_hhdet_fec!C168)</f>
        <v>0.63152066390596007</v>
      </c>
      <c r="D168" s="111">
        <f>IF(RES_hhdet_tes!D168=0,"",RES_hhdet_tes!D168/RES_hhdet_fec!D168)</f>
        <v>0.63281808083398183</v>
      </c>
      <c r="E168" s="111">
        <f>IF(RES_hhdet_tes!E168=0,"",RES_hhdet_tes!E168/RES_hhdet_fec!E168)</f>
        <v>0.63282748927878574</v>
      </c>
      <c r="F168" s="111">
        <f>IF(RES_hhdet_tes!F168=0,"",RES_hhdet_tes!F168/RES_hhdet_fec!F168)</f>
        <v>0.66072995435092841</v>
      </c>
      <c r="G168" s="111">
        <f>IF(RES_hhdet_tes!G168=0,"",RES_hhdet_tes!G168/RES_hhdet_fec!G168)</f>
        <v>0.66131630372886996</v>
      </c>
      <c r="H168" s="111">
        <f>IF(RES_hhdet_tes!H168=0,"",RES_hhdet_tes!H168/RES_hhdet_fec!H168)</f>
        <v>0.66233191843979922</v>
      </c>
      <c r="I168" s="111">
        <f>IF(RES_hhdet_tes!I168=0,"",RES_hhdet_tes!I168/RES_hhdet_fec!I168)</f>
        <v>0.66545853936121735</v>
      </c>
      <c r="J168" s="111">
        <f>IF(RES_hhdet_tes!J168=0,"",RES_hhdet_tes!J168/RES_hhdet_fec!J168)</f>
        <v>0.67102030446331895</v>
      </c>
      <c r="K168" s="111">
        <f>IF(RES_hhdet_tes!K168=0,"",RES_hhdet_tes!K168/RES_hhdet_fec!K168)</f>
        <v>0.67437662907198126</v>
      </c>
      <c r="L168" s="111">
        <f>IF(RES_hhdet_tes!L168=0,"",RES_hhdet_tes!L168/RES_hhdet_fec!L168)</f>
        <v>0.67683092340184914</v>
      </c>
      <c r="M168" s="111">
        <f>IF(RES_hhdet_tes!M168=0,"",RES_hhdet_tes!M168/RES_hhdet_fec!M168)</f>
        <v>0.68079181251628773</v>
      </c>
      <c r="N168" s="111">
        <f>IF(RES_hhdet_tes!N168=0,"",RES_hhdet_tes!N168/RES_hhdet_fec!N168)</f>
        <v>0.68320248480305967</v>
      </c>
      <c r="O168" s="111">
        <f>IF(RES_hhdet_tes!O168=0,"",RES_hhdet_tes!O168/RES_hhdet_fec!O168)</f>
        <v>0.69527692967362131</v>
      </c>
      <c r="P168" s="111">
        <f>IF(RES_hhdet_tes!P168=0,"",RES_hhdet_tes!P168/RES_hhdet_fec!P168)</f>
        <v>0.70192234759147221</v>
      </c>
      <c r="Q168" s="111">
        <f>IF(RES_hhdet_tes!Q168=0,"",RES_hhdet_tes!Q168/RES_hhdet_fec!Q168)</f>
        <v>0.71377142408694272</v>
      </c>
      <c r="R168" s="111">
        <f>IF(RES_hhdet_tes!R168=0,"",RES_hhdet_tes!R168/RES_hhdet_fec!R168)</f>
        <v>0.75773914986949586</v>
      </c>
      <c r="S168" s="111">
        <f>IF(RES_hhdet_tes!S168=0,"",RES_hhdet_tes!S168/RES_hhdet_fec!S168)</f>
        <v>0.78212139535214487</v>
      </c>
      <c r="T168" s="111">
        <f>IF(RES_hhdet_tes!T168=0,"",RES_hhdet_tes!T168/RES_hhdet_fec!T168)</f>
        <v>0.80292521691023799</v>
      </c>
      <c r="U168" s="111">
        <f>IF(RES_hhdet_tes!U168=0,"",RES_hhdet_tes!U168/RES_hhdet_fec!U168)</f>
        <v>0.81432257574021982</v>
      </c>
      <c r="V168" s="111">
        <f>IF(RES_hhdet_tes!V168=0,"",RES_hhdet_tes!V168/RES_hhdet_fec!V168)</f>
        <v>0.8209639561857488</v>
      </c>
      <c r="W168" s="111">
        <f>IF(RES_hhdet_tes!W168=0,"",RES_hhdet_tes!W168/RES_hhdet_fec!W168)</f>
        <v>0.82770813598405024</v>
      </c>
      <c r="X168" s="111">
        <f>IF(RES_hhdet_tes!X168=0,"",RES_hhdet_tes!X168/RES_hhdet_fec!X168)</f>
        <v>0.83817274517472773</v>
      </c>
      <c r="Y168" s="111">
        <f>IF(RES_hhdet_tes!Y168=0,"",RES_hhdet_tes!Y168/RES_hhdet_fec!Y168)</f>
        <v>0.84954283393337882</v>
      </c>
      <c r="DA168" s="63" t="s">
        <v>2065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0.57228238725525427</v>
      </c>
      <c r="C169" s="112">
        <f>IF(RES_hhdet_tes!C169=0,"",RES_hhdet_tes!C169/RES_hhdet_fec!C169)</f>
        <v>0.57228238725525427</v>
      </c>
      <c r="D169" s="112">
        <f>IF(RES_hhdet_tes!D169=0,"",RES_hhdet_tes!D169/RES_hhdet_fec!D169)</f>
        <v>0.57228238725525427</v>
      </c>
      <c r="E169" s="112">
        <f>IF(RES_hhdet_tes!E169=0,"",RES_hhdet_tes!E169/RES_hhdet_fec!E169)</f>
        <v>0.57228238725525427</v>
      </c>
      <c r="F169" s="112">
        <f>IF(RES_hhdet_tes!F169=0,"",RES_hhdet_tes!F169/RES_hhdet_fec!F169)</f>
        <v>0.60202288497091661</v>
      </c>
      <c r="G169" s="112">
        <f>IF(RES_hhdet_tes!G169=0,"",RES_hhdet_tes!G169/RES_hhdet_fec!G169)</f>
        <v>0.60202288497091661</v>
      </c>
      <c r="H169" s="112">
        <f>IF(RES_hhdet_tes!H169=0,"",RES_hhdet_tes!H169/RES_hhdet_fec!H169)</f>
        <v>0.60499033327209462</v>
      </c>
      <c r="I169" s="112">
        <f>IF(RES_hhdet_tes!I169=0,"",RES_hhdet_tes!I169/RES_hhdet_fec!I169)</f>
        <v>0.60753763816430284</v>
      </c>
      <c r="J169" s="112">
        <f>IF(RES_hhdet_tes!J169=0,"",RES_hhdet_tes!J169/RES_hhdet_fec!J169)</f>
        <v>0.61163330361384904</v>
      </c>
      <c r="K169" s="112">
        <f>IF(RES_hhdet_tes!K169=0,"",RES_hhdet_tes!K169/RES_hhdet_fec!K169)</f>
        <v>0.6150148528024153</v>
      </c>
      <c r="L169" s="112">
        <f>IF(RES_hhdet_tes!L169=0,"",RES_hhdet_tes!L169/RES_hhdet_fec!L169)</f>
        <v>0.61818956820395732</v>
      </c>
      <c r="M169" s="112">
        <f>IF(RES_hhdet_tes!M169=0,"",RES_hhdet_tes!M169/RES_hhdet_fec!M169)</f>
        <v>0.62348227108946308</v>
      </c>
      <c r="N169" s="112">
        <f>IF(RES_hhdet_tes!N169=0,"",RES_hhdet_tes!N169/RES_hhdet_fec!N169)</f>
        <v>0.62534743906806001</v>
      </c>
      <c r="O169" s="112">
        <f>IF(RES_hhdet_tes!O169=0,"",RES_hhdet_tes!O169/RES_hhdet_fec!O169)</f>
        <v>0.63825135310780789</v>
      </c>
      <c r="P169" s="112">
        <f>IF(RES_hhdet_tes!P169=0,"",RES_hhdet_tes!P169/RES_hhdet_fec!P169)</f>
        <v>0.64529086133951374</v>
      </c>
      <c r="Q169" s="112">
        <f>IF(RES_hhdet_tes!Q169=0,"",RES_hhdet_tes!Q169/RES_hhdet_fec!Q169)</f>
        <v>0.6576021641772184</v>
      </c>
      <c r="R169" s="112">
        <f>IF(RES_hhdet_tes!R169=0,"",RES_hhdet_tes!R169/RES_hhdet_fec!R169)</f>
        <v>0.70596821595432213</v>
      </c>
      <c r="S169" s="112">
        <f>IF(RES_hhdet_tes!S169=0,"",RES_hhdet_tes!S169/RES_hhdet_fec!S169)</f>
        <v>0.73364034831951419</v>
      </c>
      <c r="T169" s="112">
        <f>IF(RES_hhdet_tes!T169=0,"",RES_hhdet_tes!T169/RES_hhdet_fec!T169)</f>
        <v>0.75727016196558705</v>
      </c>
      <c r="U169" s="112">
        <f>IF(RES_hhdet_tes!U169=0,"",RES_hhdet_tes!U169/RES_hhdet_fec!U169)</f>
        <v>0.77022719972730502</v>
      </c>
      <c r="V169" s="112">
        <f>IF(RES_hhdet_tes!V169=0,"",RES_hhdet_tes!V169/RES_hhdet_fec!V169)</f>
        <v>0.78004477216180079</v>
      </c>
      <c r="W169" s="112">
        <f>IF(RES_hhdet_tes!W169=0,"",RES_hhdet_tes!W169/RES_hhdet_fec!W169)</f>
        <v>0.78772627817446661</v>
      </c>
      <c r="X169" s="112">
        <f>IF(RES_hhdet_tes!X169=0,"",RES_hhdet_tes!X169/RES_hhdet_fec!X169)</f>
        <v>0.79771979452588238</v>
      </c>
      <c r="Y169" s="112">
        <f>IF(RES_hhdet_tes!Y169=0,"",RES_hhdet_tes!Y169/RES_hhdet_fec!Y169)</f>
        <v>0.80897279100847186</v>
      </c>
      <c r="DA169" s="131" t="s">
        <v>2066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>
        <f>IF(RES_hhdet_tes!G170=0,"",RES_hhdet_tes!G170/RES_hhdet_fec!G170)</f>
        <v>1</v>
      </c>
      <c r="H170" s="113">
        <f>IF(RES_hhdet_tes!H170=0,"",RES_hhdet_tes!H170/RES_hhdet_fec!H170)</f>
        <v>1</v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X170" s="113">
        <f>IF(RES_hhdet_tes!X170=0,"",RES_hhdet_tes!X170/RES_hhdet_fec!X170)</f>
        <v>1</v>
      </c>
      <c r="Y170" s="113">
        <f>IF(RES_hhdet_tes!Y170=0,"",RES_hhdet_tes!Y170/RES_hhdet_fec!Y170)</f>
        <v>1</v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0.6456112699206884</v>
      </c>
      <c r="C171" s="112">
        <f>IF(RES_hhdet_tes!C171=0,"",RES_hhdet_tes!C171/RES_hhdet_fec!C171)</f>
        <v>0.6488013137108215</v>
      </c>
      <c r="D171" s="112">
        <f>IF(RES_hhdet_tes!D171=0,"",RES_hhdet_tes!D171/RES_hhdet_fec!D171)</f>
        <v>0.65211084642705319</v>
      </c>
      <c r="E171" s="112">
        <f>IF(RES_hhdet_tes!E171=0,"",RES_hhdet_tes!E171/RES_hhdet_fec!E171)</f>
        <v>0.65627135095090849</v>
      </c>
      <c r="F171" s="112">
        <f>IF(RES_hhdet_tes!F171=0,"",RES_hhdet_tes!F171/RES_hhdet_fec!F171)</f>
        <v>0.66053823666428679</v>
      </c>
      <c r="G171" s="112">
        <f>IF(RES_hhdet_tes!G171=0,"",RES_hhdet_tes!G171/RES_hhdet_fec!G171)</f>
        <v>0.66442640194050306</v>
      </c>
      <c r="H171" s="112">
        <f>IF(RES_hhdet_tes!H171=0,"",RES_hhdet_tes!H171/RES_hhdet_fec!H171)</f>
        <v>0.66841846594848442</v>
      </c>
      <c r="I171" s="112">
        <f>IF(RES_hhdet_tes!I171=0,"",RES_hhdet_tes!I171/RES_hhdet_fec!I171)</f>
        <v>0.67003689461307891</v>
      </c>
      <c r="J171" s="112">
        <f>IF(RES_hhdet_tes!J171=0,"",RES_hhdet_tes!J171/RES_hhdet_fec!J171)</f>
        <v>0.67033646409054914</v>
      </c>
      <c r="K171" s="112">
        <f>IF(RES_hhdet_tes!K171=0,"",RES_hhdet_tes!K171/RES_hhdet_fec!K171)</f>
        <v>0.67101720955002608</v>
      </c>
      <c r="L171" s="112">
        <f>IF(RES_hhdet_tes!L171=0,"",RES_hhdet_tes!L171/RES_hhdet_fec!L171)</f>
        <v>0.67160127068724884</v>
      </c>
      <c r="M171" s="112">
        <f>IF(RES_hhdet_tes!M171=0,"",RES_hhdet_tes!M171/RES_hhdet_fec!M171)</f>
        <v>0.67528106742375826</v>
      </c>
      <c r="N171" s="112">
        <f>IF(RES_hhdet_tes!N171=0,"",RES_hhdet_tes!N171/RES_hhdet_fec!N171)</f>
        <v>0.68166119865484054</v>
      </c>
      <c r="O171" s="112">
        <f>IF(RES_hhdet_tes!O171=0,"",RES_hhdet_tes!O171/RES_hhdet_fec!O171)</f>
        <v>0.68781730994577761</v>
      </c>
      <c r="P171" s="112">
        <f>IF(RES_hhdet_tes!P171=0,"",RES_hhdet_tes!P171/RES_hhdet_fec!P171)</f>
        <v>0.69295601133259577</v>
      </c>
      <c r="Q171" s="112">
        <f>IF(RES_hhdet_tes!Q171=0,"",RES_hhdet_tes!Q171/RES_hhdet_fec!Q171)</f>
        <v>0.69465566202958007</v>
      </c>
      <c r="R171" s="112">
        <f>IF(RES_hhdet_tes!R171=0,"",RES_hhdet_tes!R171/RES_hhdet_fec!R171)</f>
        <v>0.69710636682652605</v>
      </c>
      <c r="S171" s="112">
        <f>IF(RES_hhdet_tes!S171=0,"",RES_hhdet_tes!S171/RES_hhdet_fec!S171)</f>
        <v>0.70599572473026662</v>
      </c>
      <c r="T171" s="112">
        <f>IF(RES_hhdet_tes!T171=0,"",RES_hhdet_tes!T171/RES_hhdet_fec!T171)</f>
        <v>0.72002416924716794</v>
      </c>
      <c r="U171" s="112">
        <f>IF(RES_hhdet_tes!U171=0,"",RES_hhdet_tes!U171/RES_hhdet_fec!U171)</f>
        <v>0.7470146354682996</v>
      </c>
      <c r="V171" s="112">
        <f>IF(RES_hhdet_tes!V171=0,"",RES_hhdet_tes!V171/RES_hhdet_fec!V171)</f>
        <v>0.76702058115689931</v>
      </c>
      <c r="W171" s="112">
        <f>IF(RES_hhdet_tes!W171=0,"",RES_hhdet_tes!W171/RES_hhdet_fec!W171)</f>
        <v>0.77550909037137772</v>
      </c>
      <c r="X171" s="112">
        <f>IF(RES_hhdet_tes!X171=0,"",RES_hhdet_tes!X171/RES_hhdet_fec!X171)</f>
        <v>0.78035261827332236</v>
      </c>
      <c r="Y171" s="112">
        <f>IF(RES_hhdet_tes!Y171=0,"",RES_hhdet_tes!Y171/RES_hhdet_fec!Y171)</f>
        <v>0.7866876145501791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0.70026445944862159</v>
      </c>
      <c r="C172" s="113">
        <f>IF(RES_hhdet_tes!C172=0,"",RES_hhdet_tes!C172/RES_hhdet_fec!C172)</f>
        <v>0.70348280948482855</v>
      </c>
      <c r="D172" s="113">
        <f>IF(RES_hhdet_tes!D172=0,"",RES_hhdet_tes!D172/RES_hhdet_fec!D172)</f>
        <v>0.71160078114014791</v>
      </c>
      <c r="E172" s="113">
        <f>IF(RES_hhdet_tes!E172=0,"",RES_hhdet_tes!E172/RES_hhdet_fec!E172)</f>
        <v>0.71639460068897409</v>
      </c>
      <c r="F172" s="113">
        <f>IF(RES_hhdet_tes!F172=0,"",RES_hhdet_tes!F172/RES_hhdet_fec!F172)</f>
        <v>0.71924061467071432</v>
      </c>
      <c r="G172" s="113">
        <f>IF(RES_hhdet_tes!G172=0,"",RES_hhdet_tes!G172/RES_hhdet_fec!G172)</f>
        <v>0.72247224396274079</v>
      </c>
      <c r="H172" s="113">
        <f>IF(RES_hhdet_tes!H172=0,"",RES_hhdet_tes!H172/RES_hhdet_fec!H172)</f>
        <v>0.72254263364440963</v>
      </c>
      <c r="I172" s="113">
        <f>IF(RES_hhdet_tes!I172=0,"",RES_hhdet_tes!I172/RES_hhdet_fec!I172)</f>
        <v>0.72505887053480489</v>
      </c>
      <c r="J172" s="113">
        <f>IF(RES_hhdet_tes!J172=0,"",RES_hhdet_tes!J172/RES_hhdet_fec!J172)</f>
        <v>0.72847965457352326</v>
      </c>
      <c r="K172" s="113">
        <f>IF(RES_hhdet_tes!K172=0,"",RES_hhdet_tes!K172/RES_hhdet_fec!K172)</f>
        <v>0.73012750745061028</v>
      </c>
      <c r="L172" s="113">
        <f>IF(RES_hhdet_tes!L172=0,"",RES_hhdet_tes!L172/RES_hhdet_fec!L172)</f>
        <v>0.73116538454519764</v>
      </c>
      <c r="M172" s="113">
        <f>IF(RES_hhdet_tes!M172=0,"",RES_hhdet_tes!M172/RES_hhdet_fec!M172)</f>
        <v>0.73172577974459396</v>
      </c>
      <c r="N172" s="113">
        <f>IF(RES_hhdet_tes!N172=0,"",RES_hhdet_tes!N172/RES_hhdet_fec!N172)</f>
        <v>0.73408649245730595</v>
      </c>
      <c r="O172" s="113">
        <f>IF(RES_hhdet_tes!O172=0,"",RES_hhdet_tes!O172/RES_hhdet_fec!O172)</f>
        <v>0.7380597915621796</v>
      </c>
      <c r="P172" s="113">
        <f>IF(RES_hhdet_tes!P172=0,"",RES_hhdet_tes!P172/RES_hhdet_fec!P172)</f>
        <v>0.7428190255947964</v>
      </c>
      <c r="Q172" s="113">
        <f>IF(RES_hhdet_tes!Q172=0,"",RES_hhdet_tes!Q172/RES_hhdet_fec!Q172)</f>
        <v>0.75078120865994535</v>
      </c>
      <c r="R172" s="113">
        <f>IF(RES_hhdet_tes!R172=0,"",RES_hhdet_tes!R172/RES_hhdet_fec!R172)</f>
        <v>0.76137926113993248</v>
      </c>
      <c r="S172" s="113">
        <f>IF(RES_hhdet_tes!S172=0,"",RES_hhdet_tes!S172/RES_hhdet_fec!S172)</f>
        <v>0.77379283137128452</v>
      </c>
      <c r="T172" s="113">
        <f>IF(RES_hhdet_tes!T172=0,"",RES_hhdet_tes!T172/RES_hhdet_fec!T172)</f>
        <v>0.78613585736169544</v>
      </c>
      <c r="U172" s="113">
        <f>IF(RES_hhdet_tes!U172=0,"",RES_hhdet_tes!U172/RES_hhdet_fec!U172)</f>
        <v>0.79525287418950485</v>
      </c>
      <c r="V172" s="113">
        <f>IF(RES_hhdet_tes!V172=0,"",RES_hhdet_tes!V172/RES_hhdet_fec!V172)</f>
        <v>0.80155348519765679</v>
      </c>
      <c r="W172" s="113">
        <f>IF(RES_hhdet_tes!W172=0,"",RES_hhdet_tes!W172/RES_hhdet_fec!W172)</f>
        <v>0.8097038923404819</v>
      </c>
      <c r="X172" s="113">
        <f>IF(RES_hhdet_tes!X172=0,"",RES_hhdet_tes!X172/RES_hhdet_fec!X172)</f>
        <v>0.81941202363353505</v>
      </c>
      <c r="Y172" s="113">
        <f>IF(RES_hhdet_tes!Y172=0,"",RES_hhdet_tes!Y172/RES_hhdet_fec!Y172)</f>
        <v>0.82865658336751535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0.6456112699206884</v>
      </c>
      <c r="C173" s="111">
        <f>IF(RES_hhdet_tes!C173=0,"",RES_hhdet_tes!C173/RES_hhdet_fec!C173)</f>
        <v>0.6493903000664013</v>
      </c>
      <c r="D173" s="111">
        <f>IF(RES_hhdet_tes!D173=0,"",RES_hhdet_tes!D173/RES_hhdet_fec!D173)</f>
        <v>0.65700967851296299</v>
      </c>
      <c r="E173" s="111">
        <f>IF(RES_hhdet_tes!E173=0,"",RES_hhdet_tes!E173/RES_hhdet_fec!E173)</f>
        <v>0.66224499552344573</v>
      </c>
      <c r="F173" s="111">
        <f>IF(RES_hhdet_tes!F173=0,"",RES_hhdet_tes!F173/RES_hhdet_fec!F173)</f>
        <v>0.66552061929989181</v>
      </c>
      <c r="G173" s="111">
        <f>IF(RES_hhdet_tes!G173=0,"",RES_hhdet_tes!G173/RES_hhdet_fec!G173)</f>
        <v>0.66855020830003142</v>
      </c>
      <c r="H173" s="111">
        <f>IF(RES_hhdet_tes!H173=0,"",RES_hhdet_tes!H173/RES_hhdet_fec!H173)</f>
        <v>0.67032228291426621</v>
      </c>
      <c r="I173" s="111">
        <f>IF(RES_hhdet_tes!I173=0,"",RES_hhdet_tes!I173/RES_hhdet_fec!I173)</f>
        <v>0.67240124578633942</v>
      </c>
      <c r="J173" s="111">
        <f>IF(RES_hhdet_tes!J173=0,"",RES_hhdet_tes!J173/RES_hhdet_fec!J173)</f>
        <v>0.67448041515532842</v>
      </c>
      <c r="K173" s="111">
        <f>IF(RES_hhdet_tes!K173=0,"",RES_hhdet_tes!K173/RES_hhdet_fec!K173)</f>
        <v>0.67605393265955904</v>
      </c>
      <c r="L173" s="111">
        <f>IF(RES_hhdet_tes!L173=0,"",RES_hhdet_tes!L173/RES_hhdet_fec!L173)</f>
        <v>0.67773067351411009</v>
      </c>
      <c r="M173" s="111">
        <f>IF(RES_hhdet_tes!M173=0,"",RES_hhdet_tes!M173/RES_hhdet_fec!M173)</f>
        <v>0.67928068108955864</v>
      </c>
      <c r="N173" s="111">
        <f>IF(RES_hhdet_tes!N173=0,"",RES_hhdet_tes!N173/RES_hhdet_fec!N173)</f>
        <v>0.6812098819337673</v>
      </c>
      <c r="O173" s="111">
        <f>IF(RES_hhdet_tes!O173=0,"",RES_hhdet_tes!O173/RES_hhdet_fec!O173)</f>
        <v>0.68540992986079707</v>
      </c>
      <c r="P173" s="111">
        <f>IF(RES_hhdet_tes!P173=0,"",RES_hhdet_tes!P173/RES_hhdet_fec!P173)</f>
        <v>0.69059997902402936</v>
      </c>
      <c r="Q173" s="111">
        <f>IF(RES_hhdet_tes!Q173=0,"",RES_hhdet_tes!Q173/RES_hhdet_fec!Q173)</f>
        <v>0.69891893333843136</v>
      </c>
      <c r="R173" s="111">
        <f>IF(RES_hhdet_tes!R173=0,"",RES_hhdet_tes!R173/RES_hhdet_fec!R173)</f>
        <v>0.71006834550234887</v>
      </c>
      <c r="S173" s="111">
        <f>IF(RES_hhdet_tes!S173=0,"",RES_hhdet_tes!S173/RES_hhdet_fec!S173)</f>
        <v>0.72410293309585128</v>
      </c>
      <c r="T173" s="111">
        <f>IF(RES_hhdet_tes!T173=0,"",RES_hhdet_tes!T173/RES_hhdet_fec!T173)</f>
        <v>0.73787276025305237</v>
      </c>
      <c r="U173" s="111">
        <f>IF(RES_hhdet_tes!U173=0,"",RES_hhdet_tes!U173/RES_hhdet_fec!U173)</f>
        <v>0.74805341157358762</v>
      </c>
      <c r="V173" s="111">
        <f>IF(RES_hhdet_tes!V173=0,"",RES_hhdet_tes!V173/RES_hhdet_fec!V173)</f>
        <v>0.75746431885457499</v>
      </c>
      <c r="W173" s="111">
        <f>IF(RES_hhdet_tes!W173=0,"",RES_hhdet_tes!W173/RES_hhdet_fec!W173)</f>
        <v>0.76675126804755311</v>
      </c>
      <c r="X173" s="111">
        <f>IF(RES_hhdet_tes!X173=0,"",RES_hhdet_tes!X173/RES_hhdet_fec!X173)</f>
        <v>0.77561410695404365</v>
      </c>
      <c r="Y173" s="111">
        <f>IF(RES_hhdet_tes!Y173=0,"",RES_hhdet_tes!Y173/RES_hhdet_fec!Y173)</f>
        <v>0.7839592894136399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0.73536724624766436</v>
      </c>
      <c r="C175" s="124">
        <f>IF(RES_hhdet_tes!C175=0,"",RES_hhdet_tes!C175/RES_hhdet_fec!C175)</f>
        <v>0.73747345629793937</v>
      </c>
      <c r="D175" s="124">
        <f>IF(RES_hhdet_tes!D175=0,"",RES_hhdet_tes!D175/RES_hhdet_fec!D175)</f>
        <v>0.7397941012457443</v>
      </c>
      <c r="E175" s="124">
        <f>IF(RES_hhdet_tes!E175=0,"",RES_hhdet_tes!E175/RES_hhdet_fec!E175)</f>
        <v>0.74274378053490053</v>
      </c>
      <c r="F175" s="124">
        <f>IF(RES_hhdet_tes!F175=0,"",RES_hhdet_tes!F175/RES_hhdet_fec!F175)</f>
        <v>0.74584493135710073</v>
      </c>
      <c r="G175" s="124">
        <f>IF(RES_hhdet_tes!G175=0,"",RES_hhdet_tes!G175/RES_hhdet_fec!G175)</f>
        <v>0.74867484547046992</v>
      </c>
      <c r="H175" s="124">
        <f>IF(RES_hhdet_tes!H175=0,"",RES_hhdet_tes!H175/RES_hhdet_fec!H175)</f>
        <v>0.75169684520031332</v>
      </c>
      <c r="I175" s="124">
        <f>IF(RES_hhdet_tes!I175=0,"",RES_hhdet_tes!I175/RES_hhdet_fec!I175)</f>
        <v>0.75318799733927688</v>
      </c>
      <c r="J175" s="124">
        <f>IF(RES_hhdet_tes!J175=0,"",RES_hhdet_tes!J175/RES_hhdet_fec!J175)</f>
        <v>0.75411914546272096</v>
      </c>
      <c r="K175" s="124">
        <f>IF(RES_hhdet_tes!K175=0,"",RES_hhdet_tes!K175/RES_hhdet_fec!K175)</f>
        <v>0.75572084894690927</v>
      </c>
      <c r="L175" s="124">
        <f>IF(RES_hhdet_tes!L175=0,"",RES_hhdet_tes!L175/RES_hhdet_fec!L175)</f>
        <v>0.75728761474762352</v>
      </c>
      <c r="M175" s="124">
        <f>IF(RES_hhdet_tes!M175=0,"",RES_hhdet_tes!M175/RES_hhdet_fec!M175)</f>
        <v>0.7595970768461513</v>
      </c>
      <c r="N175" s="124">
        <f>IF(RES_hhdet_tes!N175=0,"",RES_hhdet_tes!N175/RES_hhdet_fec!N175)</f>
        <v>0.76236696956493899</v>
      </c>
      <c r="O175" s="124">
        <f>IF(RES_hhdet_tes!O175=0,"",RES_hhdet_tes!O175/RES_hhdet_fec!O175)</f>
        <v>0.76514850813624513</v>
      </c>
      <c r="P175" s="124">
        <f>IF(RES_hhdet_tes!P175=0,"",RES_hhdet_tes!P175/RES_hhdet_fec!P175)</f>
        <v>0.76824717856429925</v>
      </c>
      <c r="Q175" s="124">
        <f>IF(RES_hhdet_tes!Q175=0,"",RES_hhdet_tes!Q175/RES_hhdet_fec!Q175)</f>
        <v>0.77204737693108338</v>
      </c>
      <c r="R175" s="124">
        <f>IF(RES_hhdet_tes!R175=0,"",RES_hhdet_tes!R175/RES_hhdet_fec!R175)</f>
        <v>0.77710309780766396</v>
      </c>
      <c r="S175" s="124">
        <f>IF(RES_hhdet_tes!S175=0,"",RES_hhdet_tes!S175/RES_hhdet_fec!S175)</f>
        <v>0.78752208396572643</v>
      </c>
      <c r="T175" s="124">
        <f>IF(RES_hhdet_tes!T175=0,"",RES_hhdet_tes!T175/RES_hhdet_fec!T175)</f>
        <v>0.80090574405140524</v>
      </c>
      <c r="U175" s="124">
        <f>IF(RES_hhdet_tes!U175=0,"",RES_hhdet_tes!U175/RES_hhdet_fec!U175)</f>
        <v>0.81706925117085638</v>
      </c>
      <c r="V175" s="124">
        <f>IF(RES_hhdet_tes!V175=0,"",RES_hhdet_tes!V175/RES_hhdet_fec!V175)</f>
        <v>0.83182577008275072</v>
      </c>
      <c r="W175" s="124">
        <f>IF(RES_hhdet_tes!W175=0,"",RES_hhdet_tes!W175/RES_hhdet_fec!W175)</f>
        <v>0.84458102696487325</v>
      </c>
      <c r="X175" s="124">
        <f>IF(RES_hhdet_tes!X175=0,"",RES_hhdet_tes!X175/RES_hhdet_fec!X175)</f>
        <v>0.85425718397091643</v>
      </c>
      <c r="Y175" s="124">
        <f>IF(RES_hhdet_tes!Y175=0,"",RES_hhdet_tes!Y175/RES_hhdet_fec!Y175)</f>
        <v>0.86318773418190442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0.57993469817406718</v>
      </c>
      <c r="C176" s="111">
        <f>IF(RES_hhdet_tes!C176=0,"",RES_hhdet_tes!C176/RES_hhdet_fec!C176)</f>
        <v>0.58090218111027303</v>
      </c>
      <c r="D176" s="111">
        <f>IF(RES_hhdet_tes!D176=0,"",RES_hhdet_tes!D176/RES_hhdet_fec!D176)</f>
        <v>0.5819974586611989</v>
      </c>
      <c r="E176" s="111">
        <f>IF(RES_hhdet_tes!E176=0,"",RES_hhdet_tes!E176/RES_hhdet_fec!E176)</f>
        <v>0.58344167688860826</v>
      </c>
      <c r="F176" s="111">
        <f>IF(RES_hhdet_tes!F176=0,"",RES_hhdet_tes!F176/RES_hhdet_fec!F176)</f>
        <v>0.58498055320389553</v>
      </c>
      <c r="G176" s="111">
        <f>IF(RES_hhdet_tes!G176=0,"",RES_hhdet_tes!G176/RES_hhdet_fec!G176)</f>
        <v>0.58634975575532278</v>
      </c>
      <c r="H176" s="111">
        <f>IF(RES_hhdet_tes!H176=0,"",RES_hhdet_tes!H176/RES_hhdet_fec!H176)</f>
        <v>0.58774393778863132</v>
      </c>
      <c r="I176" s="111">
        <f>IF(RES_hhdet_tes!I176=0,"",RES_hhdet_tes!I176/RES_hhdet_fec!I176)</f>
        <v>0.58833401690559317</v>
      </c>
      <c r="J176" s="111">
        <f>IF(RES_hhdet_tes!J176=0,"",RES_hhdet_tes!J176/RES_hhdet_fec!J176)</f>
        <v>0.58862877862015772</v>
      </c>
      <c r="K176" s="111">
        <f>IF(RES_hhdet_tes!K176=0,"",RES_hhdet_tes!K176/RES_hhdet_fec!K176)</f>
        <v>0.58908247463060415</v>
      </c>
      <c r="L176" s="111">
        <f>IF(RES_hhdet_tes!L176=0,"",RES_hhdet_tes!L176/RES_hhdet_fec!L176)</f>
        <v>0.58970391056016369</v>
      </c>
      <c r="M176" s="111">
        <f>IF(RES_hhdet_tes!M176=0,"",RES_hhdet_tes!M176/RES_hhdet_fec!M176)</f>
        <v>0.59047815813535287</v>
      </c>
      <c r="N176" s="111">
        <f>IF(RES_hhdet_tes!N176=0,"",RES_hhdet_tes!N176/RES_hhdet_fec!N176)</f>
        <v>0.59110846462853373</v>
      </c>
      <c r="O176" s="111">
        <f>IF(RES_hhdet_tes!O176=0,"",RES_hhdet_tes!O176/RES_hhdet_fec!O176)</f>
        <v>0.5915615173846196</v>
      </c>
      <c r="P176" s="111">
        <f>IF(RES_hhdet_tes!P176=0,"",RES_hhdet_tes!P176/RES_hhdet_fec!P176)</f>
        <v>0.59185975806117397</v>
      </c>
      <c r="Q176" s="111">
        <f>IF(RES_hhdet_tes!Q176=0,"",RES_hhdet_tes!Q176/RES_hhdet_fec!Q176)</f>
        <v>0.59226927587343947</v>
      </c>
      <c r="R176" s="111">
        <f>IF(RES_hhdet_tes!R176=0,"",RES_hhdet_tes!R176/RES_hhdet_fec!R176)</f>
        <v>0.59363788882167812</v>
      </c>
      <c r="S176" s="111">
        <f>IF(RES_hhdet_tes!S176=0,"",RES_hhdet_tes!S176/RES_hhdet_fec!S176)</f>
        <v>0.59643204638840641</v>
      </c>
      <c r="T176" s="111">
        <f>IF(RES_hhdet_tes!T176=0,"",RES_hhdet_tes!T176/RES_hhdet_fec!T176)</f>
        <v>0.59988144484568506</v>
      </c>
      <c r="U176" s="111">
        <f>IF(RES_hhdet_tes!U176=0,"",RES_hhdet_tes!U176/RES_hhdet_fec!U176)</f>
        <v>0.60398465770130305</v>
      </c>
      <c r="V176" s="111">
        <f>IF(RES_hhdet_tes!V176=0,"",RES_hhdet_tes!V176/RES_hhdet_fec!V176)</f>
        <v>0.608092213095487</v>
      </c>
      <c r="W176" s="111">
        <f>IF(RES_hhdet_tes!W176=0,"",RES_hhdet_tes!W176/RES_hhdet_fec!W176)</f>
        <v>0.61195206298688354</v>
      </c>
      <c r="X176" s="111">
        <f>IF(RES_hhdet_tes!X176=0,"",RES_hhdet_tes!X176/RES_hhdet_fec!X176)</f>
        <v>0.61503813921977968</v>
      </c>
      <c r="Y176" s="111">
        <f>IF(RES_hhdet_tes!Y176=0,"",RES_hhdet_tes!Y176/RES_hhdet_fec!Y176)</f>
        <v>0.61817727462463035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0.73829177341775953</v>
      </c>
      <c r="C177" s="45">
        <f>IF(RES_hhdet_tes!C177=0,"",RES_hhdet_tes!C177/RES_hhdet_fec!C177)</f>
        <v>0.74038565621385821</v>
      </c>
      <c r="D177" s="45">
        <f>IF(RES_hhdet_tes!D177=0,"",RES_hhdet_tes!D177/RES_hhdet_fec!D177)</f>
        <v>0.7426902965796579</v>
      </c>
      <c r="E177" s="45">
        <f>IF(RES_hhdet_tes!E177=0,"",RES_hhdet_tes!E177/RES_hhdet_fec!E177)</f>
        <v>0.7456596999232693</v>
      </c>
      <c r="F177" s="45">
        <f>IF(RES_hhdet_tes!F177=0,"",RES_hhdet_tes!F177/RES_hhdet_fec!F177)</f>
        <v>0.74876345895564034</v>
      </c>
      <c r="G177" s="45">
        <f>IF(RES_hhdet_tes!G177=0,"",RES_hhdet_tes!G177/RES_hhdet_fec!G177)</f>
        <v>0.75171785253097023</v>
      </c>
      <c r="H177" s="45">
        <f>IF(RES_hhdet_tes!H177=0,"",RES_hhdet_tes!H177/RES_hhdet_fec!H177)</f>
        <v>0.75477854920980214</v>
      </c>
      <c r="I177" s="45">
        <f>IF(RES_hhdet_tes!I177=0,"",RES_hhdet_tes!I177/RES_hhdet_fec!I177)</f>
        <v>0.75623253640929622</v>
      </c>
      <c r="J177" s="45">
        <f>IF(RES_hhdet_tes!J177=0,"",RES_hhdet_tes!J177/RES_hhdet_fec!J177)</f>
        <v>0.75716937844491872</v>
      </c>
      <c r="K177" s="45">
        <f>IF(RES_hhdet_tes!K177=0,"",RES_hhdet_tes!K177/RES_hhdet_fec!K177)</f>
        <v>0.75863211851822554</v>
      </c>
      <c r="L177" s="45">
        <f>IF(RES_hhdet_tes!L177=0,"",RES_hhdet_tes!L177/RES_hhdet_fec!L177)</f>
        <v>0.76038114650118038</v>
      </c>
      <c r="M177" s="45">
        <f>IF(RES_hhdet_tes!M177=0,"",RES_hhdet_tes!M177/RES_hhdet_fec!M177)</f>
        <v>0.76284646687470026</v>
      </c>
      <c r="N177" s="45">
        <f>IF(RES_hhdet_tes!N177=0,"",RES_hhdet_tes!N177/RES_hhdet_fec!N177)</f>
        <v>0.76572354125277686</v>
      </c>
      <c r="O177" s="45">
        <f>IF(RES_hhdet_tes!O177=0,"",RES_hhdet_tes!O177/RES_hhdet_fec!O177)</f>
        <v>0.76882333669809155</v>
      </c>
      <c r="P177" s="45">
        <f>IF(RES_hhdet_tes!P177=0,"",RES_hhdet_tes!P177/RES_hhdet_fec!P177)</f>
        <v>0.77176562650906644</v>
      </c>
      <c r="Q177" s="45">
        <f>IF(RES_hhdet_tes!Q177=0,"",RES_hhdet_tes!Q177/RES_hhdet_fec!Q177)</f>
        <v>0.77545679364447717</v>
      </c>
      <c r="R177" s="45">
        <f>IF(RES_hhdet_tes!R177=0,"",RES_hhdet_tes!R177/RES_hhdet_fec!R177)</f>
        <v>0.78158936111998134</v>
      </c>
      <c r="S177" s="45">
        <f>IF(RES_hhdet_tes!S177=0,"",RES_hhdet_tes!S177/RES_hhdet_fec!S177)</f>
        <v>0.79244093477331323</v>
      </c>
      <c r="T177" s="45">
        <f>IF(RES_hhdet_tes!T177=0,"",RES_hhdet_tes!T177/RES_hhdet_fec!T177)</f>
        <v>0.806331317863622</v>
      </c>
      <c r="U177" s="45">
        <f>IF(RES_hhdet_tes!U177=0,"",RES_hhdet_tes!U177/RES_hhdet_fec!U177)</f>
        <v>0.8225516290941296</v>
      </c>
      <c r="V177" s="45">
        <f>IF(RES_hhdet_tes!V177=0,"",RES_hhdet_tes!V177/RES_hhdet_fec!V177)</f>
        <v>0.83775217086934994</v>
      </c>
      <c r="W177" s="45">
        <f>IF(RES_hhdet_tes!W177=0,"",RES_hhdet_tes!W177/RES_hhdet_fec!W177)</f>
        <v>0.84994216349241392</v>
      </c>
      <c r="X177" s="45">
        <f>IF(RES_hhdet_tes!X177=0,"",RES_hhdet_tes!X177/RES_hhdet_fec!X177)</f>
        <v>0.86020511598332872</v>
      </c>
      <c r="Y177" s="45">
        <f>IF(RES_hhdet_tes!Y177=0,"",RES_hhdet_tes!Y177/RES_hhdet_fec!Y177)</f>
        <v>0.8701034464591243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2369.0839554550089</v>
      </c>
      <c r="C3" s="117">
        <f t="shared" si="0"/>
        <v>2253.8101915984689</v>
      </c>
      <c r="D3" s="117">
        <f t="shared" si="0"/>
        <v>2221.7508752676185</v>
      </c>
      <c r="E3" s="117">
        <f t="shared" si="0"/>
        <v>2112.0341069361125</v>
      </c>
      <c r="F3" s="117">
        <f t="shared" si="0"/>
        <v>2176.2561502421631</v>
      </c>
      <c r="G3" s="117">
        <f t="shared" si="0"/>
        <v>2240.0108636602986</v>
      </c>
      <c r="H3" s="117">
        <f t="shared" si="0"/>
        <v>2158.0960433218329</v>
      </c>
      <c r="I3" s="117">
        <f t="shared" si="0"/>
        <v>2053.0060102337193</v>
      </c>
      <c r="J3" s="117">
        <f t="shared" si="0"/>
        <v>2190.4199862396349</v>
      </c>
      <c r="K3" s="117">
        <f t="shared" si="0"/>
        <v>2279.7855511809794</v>
      </c>
      <c r="L3" s="117">
        <f t="shared" si="0"/>
        <v>2115.9510800229032</v>
      </c>
      <c r="M3" s="117">
        <f t="shared" si="0"/>
        <v>1941.4768447751305</v>
      </c>
      <c r="N3" s="117">
        <f t="shared" si="0"/>
        <v>1931.9467389346867</v>
      </c>
      <c r="O3" s="117">
        <f t="shared" si="0"/>
        <v>2046.1181358479162</v>
      </c>
      <c r="P3" s="117">
        <f t="shared" si="0"/>
        <v>1849.0915225497629</v>
      </c>
      <c r="Q3" s="117">
        <f t="shared" si="0"/>
        <v>1895.0523229319333</v>
      </c>
      <c r="R3" s="117">
        <f t="shared" ref="R3:V3" si="1">R4+R7+R9+R19</f>
        <v>1929.9680073401285</v>
      </c>
      <c r="S3" s="117">
        <f t="shared" si="1"/>
        <v>1632.7998168466336</v>
      </c>
      <c r="T3" s="117">
        <f t="shared" si="1"/>
        <v>1694.9057810635145</v>
      </c>
      <c r="U3" s="117">
        <f t="shared" si="1"/>
        <v>1532.063565587652</v>
      </c>
      <c r="V3" s="117">
        <f t="shared" si="1"/>
        <v>1596.8685329072894</v>
      </c>
      <c r="W3" s="117">
        <f t="shared" ref="W3:Y3" si="2">W4+W7+W9+W19</f>
        <v>1480.7775095788179</v>
      </c>
      <c r="X3" s="117">
        <f t="shared" si="2"/>
        <v>1189.4741519668369</v>
      </c>
      <c r="Y3" s="117">
        <f t="shared" si="2"/>
        <v>967.56333072712619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2110.1477776042334</v>
      </c>
      <c r="C4" s="122">
        <f t="shared" si="3"/>
        <v>2026.7791387871596</v>
      </c>
      <c r="D4" s="122">
        <f t="shared" si="3"/>
        <v>1995.4622442196389</v>
      </c>
      <c r="E4" s="122">
        <f t="shared" si="3"/>
        <v>1916.8142868067412</v>
      </c>
      <c r="F4" s="122">
        <f t="shared" si="3"/>
        <v>1979.6334774568804</v>
      </c>
      <c r="G4" s="122">
        <f t="shared" si="3"/>
        <v>2054.357310397847</v>
      </c>
      <c r="H4" s="122">
        <f t="shared" si="3"/>
        <v>1983.5442516783598</v>
      </c>
      <c r="I4" s="122">
        <f t="shared" si="3"/>
        <v>1877.3961741751427</v>
      </c>
      <c r="J4" s="122">
        <f t="shared" si="3"/>
        <v>2009.1183231524703</v>
      </c>
      <c r="K4" s="122">
        <f t="shared" si="3"/>
        <v>2072.8380495565393</v>
      </c>
      <c r="L4" s="122">
        <f t="shared" si="3"/>
        <v>1932.3462599576017</v>
      </c>
      <c r="M4" s="122">
        <f t="shared" si="3"/>
        <v>1755.1548138151672</v>
      </c>
      <c r="N4" s="122">
        <f t="shared" si="3"/>
        <v>1747.8592432817941</v>
      </c>
      <c r="O4" s="122">
        <f t="shared" si="3"/>
        <v>1860.0905019944103</v>
      </c>
      <c r="P4" s="122">
        <f t="shared" si="3"/>
        <v>1664.656161952933</v>
      </c>
      <c r="Q4" s="122">
        <f t="shared" si="3"/>
        <v>1717.5895236074971</v>
      </c>
      <c r="R4" s="122">
        <f t="shared" ref="R4:V4" si="4">SUM(R5:R6)</f>
        <v>1747.4877499425083</v>
      </c>
      <c r="S4" s="122">
        <f t="shared" si="4"/>
        <v>1465.7669859189973</v>
      </c>
      <c r="T4" s="122">
        <f t="shared" si="4"/>
        <v>1530.96647580023</v>
      </c>
      <c r="U4" s="122">
        <f t="shared" si="4"/>
        <v>1380.4024050094495</v>
      </c>
      <c r="V4" s="122">
        <f t="shared" si="4"/>
        <v>1439.3122107341849</v>
      </c>
      <c r="W4" s="122">
        <f t="shared" ref="W4:Y4" si="5">SUM(W5:W6)</f>
        <v>1335.8777146572068</v>
      </c>
      <c r="X4" s="122">
        <f t="shared" si="5"/>
        <v>1060.3374476792997</v>
      </c>
      <c r="Y4" s="122">
        <f t="shared" si="5"/>
        <v>859.68802348435952</v>
      </c>
      <c r="DA4" s="130" t="s">
        <v>2077</v>
      </c>
    </row>
    <row r="5" spans="1:105" ht="12" customHeight="1" x14ac:dyDescent="0.25">
      <c r="A5" s="97" t="s">
        <v>51</v>
      </c>
      <c r="B5" s="98">
        <v>2110.1477776042334</v>
      </c>
      <c r="C5" s="98">
        <v>2026.7791387871596</v>
      </c>
      <c r="D5" s="98">
        <v>1995.4622442196389</v>
      </c>
      <c r="E5" s="98">
        <v>1916.8142868067412</v>
      </c>
      <c r="F5" s="98">
        <v>1979.6334774568804</v>
      </c>
      <c r="G5" s="98">
        <v>2054.357310397847</v>
      </c>
      <c r="H5" s="98">
        <v>1983.5442516783598</v>
      </c>
      <c r="I5" s="98">
        <v>1877.3961741751427</v>
      </c>
      <c r="J5" s="98">
        <v>2009.1183231524703</v>
      </c>
      <c r="K5" s="98">
        <v>2072.8380495565393</v>
      </c>
      <c r="L5" s="98">
        <v>1932.3462599576017</v>
      </c>
      <c r="M5" s="98">
        <v>1755.1548138151672</v>
      </c>
      <c r="N5" s="98">
        <v>1747.8592432817941</v>
      </c>
      <c r="O5" s="98">
        <v>1860.0905019944103</v>
      </c>
      <c r="P5" s="98">
        <v>1664.656161952933</v>
      </c>
      <c r="Q5" s="98">
        <v>1717.5895236074971</v>
      </c>
      <c r="R5" s="98">
        <v>1747.4877499425083</v>
      </c>
      <c r="S5" s="98">
        <v>1465.7669859189973</v>
      </c>
      <c r="T5" s="98">
        <v>1530.96647580023</v>
      </c>
      <c r="U5" s="98">
        <v>1380.4024050094495</v>
      </c>
      <c r="V5" s="98">
        <v>1439.3122107341849</v>
      </c>
      <c r="W5" s="98">
        <v>1335.8777146572068</v>
      </c>
      <c r="X5" s="98">
        <v>1060.3374476792997</v>
      </c>
      <c r="Y5" s="98">
        <v>859.68802348435952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258.18413876992861</v>
      </c>
      <c r="C9" s="122">
        <v>226.33044640509132</v>
      </c>
      <c r="D9" s="122">
        <v>225.62781587581415</v>
      </c>
      <c r="E9" s="122">
        <v>194.59671574675275</v>
      </c>
      <c r="F9" s="122">
        <v>196.03530228088911</v>
      </c>
      <c r="G9" s="122">
        <v>185.07502113596215</v>
      </c>
      <c r="H9" s="122">
        <v>173.99307353337201</v>
      </c>
      <c r="I9" s="122">
        <v>175.04981895744328</v>
      </c>
      <c r="J9" s="122">
        <v>180.75708073147516</v>
      </c>
      <c r="K9" s="122">
        <v>206.41796476858221</v>
      </c>
      <c r="L9" s="122">
        <v>183.05480562435952</v>
      </c>
      <c r="M9" s="122">
        <v>185.71522719262839</v>
      </c>
      <c r="N9" s="122">
        <v>183.42491400167478</v>
      </c>
      <c r="O9" s="122">
        <v>185.30297613905688</v>
      </c>
      <c r="P9" s="122">
        <v>183.7169432028673</v>
      </c>
      <c r="Q9" s="122">
        <v>176.7818981742393</v>
      </c>
      <c r="R9" s="122">
        <v>181.66452168805401</v>
      </c>
      <c r="S9" s="122">
        <v>166.25572882742262</v>
      </c>
      <c r="T9" s="122">
        <v>163.16371818912299</v>
      </c>
      <c r="U9" s="122">
        <v>150.97428913049282</v>
      </c>
      <c r="V9" s="122">
        <v>156.84397110431013</v>
      </c>
      <c r="W9" s="122">
        <v>144.31621625825832</v>
      </c>
      <c r="X9" s="122">
        <v>128.61562025677208</v>
      </c>
      <c r="Y9" s="122">
        <v>107.35606526413127</v>
      </c>
      <c r="DA9" s="130" t="s">
        <v>2082</v>
      </c>
    </row>
    <row r="10" spans="1:105" ht="12" customHeight="1" x14ac:dyDescent="0.25">
      <c r="A10" s="97" t="s">
        <v>143</v>
      </c>
      <c r="B10" s="98">
        <v>249.99873228099273</v>
      </c>
      <c r="C10" s="98">
        <v>218.55018753794712</v>
      </c>
      <c r="D10" s="98">
        <v>218.09603515042909</v>
      </c>
      <c r="E10" s="98">
        <v>187.47262406722436</v>
      </c>
      <c r="F10" s="98">
        <v>189.23194932383603</v>
      </c>
      <c r="G10" s="98">
        <v>178.44164007270484</v>
      </c>
      <c r="H10" s="98">
        <v>167.58937773592052</v>
      </c>
      <c r="I10" s="98">
        <v>168.5578618678995</v>
      </c>
      <c r="J10" s="98">
        <v>174.34082305164961</v>
      </c>
      <c r="K10" s="98">
        <v>199.73290549095475</v>
      </c>
      <c r="L10" s="98">
        <v>176.22678959337438</v>
      </c>
      <c r="M10" s="98">
        <v>177.69563368565176</v>
      </c>
      <c r="N10" s="98">
        <v>175.23227916666238</v>
      </c>
      <c r="O10" s="98">
        <v>175.04837261024562</v>
      </c>
      <c r="P10" s="98">
        <v>173.6113165394701</v>
      </c>
      <c r="Q10" s="98">
        <v>167.25950535191615</v>
      </c>
      <c r="R10" s="98">
        <v>169.83024563861795</v>
      </c>
      <c r="S10" s="98">
        <v>154.67432580777319</v>
      </c>
      <c r="T10" s="98">
        <v>151.47698402874644</v>
      </c>
      <c r="U10" s="98">
        <v>140.41419172866452</v>
      </c>
      <c r="V10" s="98">
        <v>145.877819941566</v>
      </c>
      <c r="W10" s="98">
        <v>135.64086775731934</v>
      </c>
      <c r="X10" s="98">
        <v>120.98799532520155</v>
      </c>
      <c r="Y10" s="98">
        <v>99.971706888795822</v>
      </c>
      <c r="DA10" s="63" t="s">
        <v>2083</v>
      </c>
    </row>
    <row r="11" spans="1:105" ht="12" customHeight="1" x14ac:dyDescent="0.25">
      <c r="A11" s="97" t="s">
        <v>124</v>
      </c>
      <c r="B11" s="98">
        <v>8.1847992290501281</v>
      </c>
      <c r="C11" s="98">
        <v>7.7796681108359627</v>
      </c>
      <c r="D11" s="98">
        <v>7.5312080349593522</v>
      </c>
      <c r="E11" s="98">
        <v>7.1235354880485753</v>
      </c>
      <c r="F11" s="98">
        <v>6.8023166370380768</v>
      </c>
      <c r="G11" s="98">
        <v>6.6313553827902636</v>
      </c>
      <c r="H11" s="98">
        <v>6.4006717184646993</v>
      </c>
      <c r="I11" s="98">
        <v>6.4858882298681717</v>
      </c>
      <c r="J11" s="98">
        <v>6.4047771629225663</v>
      </c>
      <c r="K11" s="98">
        <v>6.6629888823542682</v>
      </c>
      <c r="L11" s="98">
        <v>6.798142462237216</v>
      </c>
      <c r="M11" s="98">
        <v>7.9779367359215394</v>
      </c>
      <c r="N11" s="98">
        <v>8.1538450663374427</v>
      </c>
      <c r="O11" s="98">
        <v>10.193716985547008</v>
      </c>
      <c r="P11" s="98">
        <v>10.045627069886431</v>
      </c>
      <c r="Q11" s="98">
        <v>9.4665652611983564</v>
      </c>
      <c r="R11" s="98">
        <v>11.757111402629556</v>
      </c>
      <c r="S11" s="98">
        <v>11.504507517469342</v>
      </c>
      <c r="T11" s="98">
        <v>11.606530634147489</v>
      </c>
      <c r="U11" s="98">
        <v>10.486194321770887</v>
      </c>
      <c r="V11" s="98">
        <v>10.886779658581551</v>
      </c>
      <c r="W11" s="98">
        <v>8.6194719067104248</v>
      </c>
      <c r="X11" s="98">
        <v>7.5798128563197285</v>
      </c>
      <c r="Y11" s="98">
        <v>7.3384019818627655</v>
      </c>
      <c r="DA11" s="63" t="s">
        <v>2084</v>
      </c>
    </row>
    <row r="12" spans="1:105" ht="12" customHeight="1" x14ac:dyDescent="0.25">
      <c r="A12" s="97" t="s">
        <v>123</v>
      </c>
      <c r="B12" s="98">
        <v>6.0725988576258412E-4</v>
      </c>
      <c r="C12" s="98">
        <v>5.9075630822873855E-4</v>
      </c>
      <c r="D12" s="98">
        <v>5.7269042571684214E-4</v>
      </c>
      <c r="E12" s="98">
        <v>5.5619147981067192E-4</v>
      </c>
      <c r="F12" s="98">
        <v>1.0363200150003231E-3</v>
      </c>
      <c r="G12" s="98">
        <v>2.0256804670345831E-3</v>
      </c>
      <c r="H12" s="98">
        <v>3.0240789867938488E-3</v>
      </c>
      <c r="I12" s="98">
        <v>6.0688596755800496E-3</v>
      </c>
      <c r="J12" s="98">
        <v>1.1480516902980522E-2</v>
      </c>
      <c r="K12" s="98">
        <v>2.2070395273215002E-2</v>
      </c>
      <c r="L12" s="98">
        <v>2.9873568747928958E-2</v>
      </c>
      <c r="M12" s="98">
        <v>4.1656771055112354E-2</v>
      </c>
      <c r="N12" s="98">
        <v>3.878976867494454E-2</v>
      </c>
      <c r="O12" s="98">
        <v>6.0886543264245217E-2</v>
      </c>
      <c r="P12" s="98">
        <v>5.9999593510776689E-2</v>
      </c>
      <c r="Q12" s="98">
        <v>5.5827561124789968E-2</v>
      </c>
      <c r="R12" s="98">
        <v>7.7164646806501744E-2</v>
      </c>
      <c r="S12" s="98">
        <v>7.6895502180104491E-2</v>
      </c>
      <c r="T12" s="98">
        <v>8.0203526229030764E-2</v>
      </c>
      <c r="U12" s="98">
        <v>7.3903080057414916E-2</v>
      </c>
      <c r="V12" s="98">
        <v>7.9371504162568926E-2</v>
      </c>
      <c r="W12" s="98">
        <v>5.5876594228555128E-2</v>
      </c>
      <c r="X12" s="98">
        <v>4.7812075250796449E-2</v>
      </c>
      <c r="Y12" s="98">
        <v>4.5956393472690392E-2</v>
      </c>
      <c r="DA12" s="63" t="s">
        <v>2085</v>
      </c>
    </row>
    <row r="13" spans="1:105" ht="12" customHeight="1" x14ac:dyDescent="0.25">
      <c r="A13" s="100" t="s">
        <v>50</v>
      </c>
      <c r="B13" s="101">
        <v>6.0725988576258412E-4</v>
      </c>
      <c r="C13" s="101">
        <v>5.9075630822873855E-4</v>
      </c>
      <c r="D13" s="101">
        <v>5.7269042571684214E-4</v>
      </c>
      <c r="E13" s="101">
        <v>5.5619147981067192E-4</v>
      </c>
      <c r="F13" s="101">
        <v>1.0363200150003231E-3</v>
      </c>
      <c r="G13" s="101">
        <v>2.0256804670345831E-3</v>
      </c>
      <c r="H13" s="101">
        <v>3.0240789867938488E-3</v>
      </c>
      <c r="I13" s="101">
        <v>6.0688596755800496E-3</v>
      </c>
      <c r="J13" s="101">
        <v>1.1480516902980522E-2</v>
      </c>
      <c r="K13" s="101">
        <v>2.2070395273215002E-2</v>
      </c>
      <c r="L13" s="101">
        <v>2.9873568747928958E-2</v>
      </c>
      <c r="M13" s="101">
        <v>4.1656771055112354E-2</v>
      </c>
      <c r="N13" s="101">
        <v>3.878976867494454E-2</v>
      </c>
      <c r="O13" s="101">
        <v>6.0886543264245217E-2</v>
      </c>
      <c r="P13" s="101">
        <v>5.9999593510776689E-2</v>
      </c>
      <c r="Q13" s="101">
        <v>5.5827561124789968E-2</v>
      </c>
      <c r="R13" s="101">
        <v>7.7164646806501744E-2</v>
      </c>
      <c r="S13" s="101">
        <v>7.6895502180104491E-2</v>
      </c>
      <c r="T13" s="101">
        <v>8.0203526229030764E-2</v>
      </c>
      <c r="U13" s="101">
        <v>7.3903080057414916E-2</v>
      </c>
      <c r="V13" s="101">
        <v>7.9371504162568926E-2</v>
      </c>
      <c r="W13" s="101">
        <v>5.5876594228555128E-2</v>
      </c>
      <c r="X13" s="101">
        <v>4.7812075250796449E-2</v>
      </c>
      <c r="Y13" s="101">
        <v>4.5956393472690392E-2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0.75203908084684123</v>
      </c>
      <c r="C19" s="122">
        <v>0.70060640621810355</v>
      </c>
      <c r="D19" s="122">
        <v>0.66081517216525865</v>
      </c>
      <c r="E19" s="122">
        <v>0.6231043826186291</v>
      </c>
      <c r="F19" s="122">
        <v>0.58737050439363281</v>
      </c>
      <c r="G19" s="122">
        <v>0.5785321264894423</v>
      </c>
      <c r="H19" s="122">
        <v>0.55871811010095029</v>
      </c>
      <c r="I19" s="122">
        <v>0.56001710113338155</v>
      </c>
      <c r="J19" s="122">
        <v>0.54458235568925062</v>
      </c>
      <c r="K19" s="122">
        <v>0.52953685585767185</v>
      </c>
      <c r="L19" s="122">
        <v>0.55001444094206842</v>
      </c>
      <c r="M19" s="122">
        <v>0.60680376733487029</v>
      </c>
      <c r="N19" s="122">
        <v>0.6625816512177013</v>
      </c>
      <c r="O19" s="122">
        <v>0.72465771444910065</v>
      </c>
      <c r="P19" s="122">
        <v>0.71841739396257098</v>
      </c>
      <c r="Q19" s="122">
        <v>0.68090115019691966</v>
      </c>
      <c r="R19" s="122">
        <v>0.8157357095659723</v>
      </c>
      <c r="S19" s="122">
        <v>0.77710210021368553</v>
      </c>
      <c r="T19" s="122">
        <v>0.77558707416144657</v>
      </c>
      <c r="U19" s="122">
        <v>0.68687144770984432</v>
      </c>
      <c r="V19" s="122">
        <v>0.71235106879432097</v>
      </c>
      <c r="W19" s="122">
        <v>0.5835786633529817</v>
      </c>
      <c r="X19" s="122">
        <v>0.52108403076526633</v>
      </c>
      <c r="Y19" s="122">
        <v>0.51924197863540344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0.75203908084684123</v>
      </c>
      <c r="C21" s="98">
        <v>0.70060640621810355</v>
      </c>
      <c r="D21" s="98">
        <v>0.66081517216525865</v>
      </c>
      <c r="E21" s="98">
        <v>0.6231043826186291</v>
      </c>
      <c r="F21" s="98">
        <v>0.58737050439363281</v>
      </c>
      <c r="G21" s="98">
        <v>0.5785321264894423</v>
      </c>
      <c r="H21" s="98">
        <v>0.55871811010095029</v>
      </c>
      <c r="I21" s="98">
        <v>0.56001710113338155</v>
      </c>
      <c r="J21" s="98">
        <v>0.54458235568925062</v>
      </c>
      <c r="K21" s="98">
        <v>0.52953685585767185</v>
      </c>
      <c r="L21" s="98">
        <v>0.55001444094206842</v>
      </c>
      <c r="M21" s="98">
        <v>0.60680376733487029</v>
      </c>
      <c r="N21" s="98">
        <v>0.6625816512177013</v>
      </c>
      <c r="O21" s="98">
        <v>0.72465771444910065</v>
      </c>
      <c r="P21" s="98">
        <v>0.71841739396257098</v>
      </c>
      <c r="Q21" s="98">
        <v>0.68090115019691966</v>
      </c>
      <c r="R21" s="98">
        <v>0.8157357095659723</v>
      </c>
      <c r="S21" s="98">
        <v>0.77710210021368553</v>
      </c>
      <c r="T21" s="98">
        <v>0.77558707416144657</v>
      </c>
      <c r="U21" s="98">
        <v>0.68687144770984432</v>
      </c>
      <c r="V21" s="98">
        <v>0.71235106879432097</v>
      </c>
      <c r="W21" s="98">
        <v>0.5835786633529817</v>
      </c>
      <c r="X21" s="98">
        <v>0.52108403076526633</v>
      </c>
      <c r="Y21" s="98">
        <v>0.51924197863540344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134.37224831347353</v>
      </c>
      <c r="C24" s="117">
        <f t="shared" si="7"/>
        <v>134.57938688806368</v>
      </c>
      <c r="D24" s="117">
        <f t="shared" si="7"/>
        <v>122.65351327936961</v>
      </c>
      <c r="E24" s="117">
        <f t="shared" si="7"/>
        <v>116.16797076492803</v>
      </c>
      <c r="F24" s="117">
        <f t="shared" si="7"/>
        <v>113.65464124107906</v>
      </c>
      <c r="G24" s="117">
        <f t="shared" si="7"/>
        <v>124.86309291085054</v>
      </c>
      <c r="H24" s="117">
        <f t="shared" si="7"/>
        <v>116.40451556818684</v>
      </c>
      <c r="I24" s="117">
        <f t="shared" si="7"/>
        <v>108.19793295781082</v>
      </c>
      <c r="J24" s="117">
        <f t="shared" si="7"/>
        <v>90.943276488527943</v>
      </c>
      <c r="K24" s="117">
        <f t="shared" si="7"/>
        <v>62.182995657985565</v>
      </c>
      <c r="L24" s="117">
        <f t="shared" si="7"/>
        <v>82.330789535422781</v>
      </c>
      <c r="M24" s="117">
        <f t="shared" si="7"/>
        <v>72.19770223276106</v>
      </c>
      <c r="N24" s="117">
        <f t="shared" si="7"/>
        <v>69.242316077717632</v>
      </c>
      <c r="O24" s="117">
        <f t="shared" si="7"/>
        <v>84.521519665063749</v>
      </c>
      <c r="P24" s="117">
        <f t="shared" si="7"/>
        <v>74.383549755920598</v>
      </c>
      <c r="Q24" s="117">
        <f t="shared" si="7"/>
        <v>76.630160572663868</v>
      </c>
      <c r="R24" s="117">
        <f t="shared" ref="R24:V24" si="8">R25+R28+R30+R39</f>
        <v>101.59973345624675</v>
      </c>
      <c r="S24" s="117">
        <f t="shared" si="8"/>
        <v>98.800995927335364</v>
      </c>
      <c r="T24" s="117">
        <f t="shared" si="8"/>
        <v>113.07226510492093</v>
      </c>
      <c r="U24" s="117">
        <f t="shared" si="8"/>
        <v>104.36981020635463</v>
      </c>
      <c r="V24" s="117">
        <f t="shared" si="8"/>
        <v>115.31565763472352</v>
      </c>
      <c r="W24" s="117">
        <f t="shared" ref="W24:Y24" si="9">W25+W28+W30+W39</f>
        <v>99.593057685278538</v>
      </c>
      <c r="X24" s="117">
        <f t="shared" si="9"/>
        <v>92.889916303321257</v>
      </c>
      <c r="Y24" s="117">
        <f t="shared" si="9"/>
        <v>100.72193608988776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132.77630785013912</v>
      </c>
      <c r="C25" s="122">
        <f t="shared" si="10"/>
        <v>133.07051855738837</v>
      </c>
      <c r="D25" s="122">
        <f t="shared" si="10"/>
        <v>121.25537020609904</v>
      </c>
      <c r="E25" s="122">
        <f t="shared" si="10"/>
        <v>114.8727110740212</v>
      </c>
      <c r="F25" s="122">
        <f t="shared" si="10"/>
        <v>112.43438205885407</v>
      </c>
      <c r="G25" s="122">
        <f t="shared" si="10"/>
        <v>123.67124791041269</v>
      </c>
      <c r="H25" s="122">
        <f t="shared" si="10"/>
        <v>115.29070760155405</v>
      </c>
      <c r="I25" s="122">
        <f t="shared" si="10"/>
        <v>107.16088297936771</v>
      </c>
      <c r="J25" s="122">
        <f t="shared" si="10"/>
        <v>90.00747466978838</v>
      </c>
      <c r="K25" s="122">
        <f t="shared" si="10"/>
        <v>61.310522349800621</v>
      </c>
      <c r="L25" s="122">
        <f t="shared" si="10"/>
        <v>81.437456400351536</v>
      </c>
      <c r="M25" s="122">
        <f t="shared" si="10"/>
        <v>71.227814252424963</v>
      </c>
      <c r="N25" s="122">
        <f t="shared" si="10"/>
        <v>68.286019614252268</v>
      </c>
      <c r="O25" s="122">
        <f t="shared" si="10"/>
        <v>83.312091254552954</v>
      </c>
      <c r="P25" s="122">
        <f t="shared" si="10"/>
        <v>73.151847135418464</v>
      </c>
      <c r="Q25" s="122">
        <f t="shared" si="10"/>
        <v>75.352738565200013</v>
      </c>
      <c r="R25" s="122">
        <f t="shared" ref="R25:V25" si="11">SUM(R26:R27)</f>
        <v>99.633198319200091</v>
      </c>
      <c r="S25" s="122">
        <f t="shared" si="11"/>
        <v>96.55330505332887</v>
      </c>
      <c r="T25" s="122">
        <f t="shared" si="11"/>
        <v>110.57988337659128</v>
      </c>
      <c r="U25" s="122">
        <f t="shared" si="11"/>
        <v>102.00448479461602</v>
      </c>
      <c r="V25" s="122">
        <f t="shared" si="11"/>
        <v>112.7401815410104</v>
      </c>
      <c r="W25" s="122">
        <f t="shared" ref="W25:Y25" si="12">SUM(W26:W27)</f>
        <v>97.416099084516816</v>
      </c>
      <c r="X25" s="122">
        <f t="shared" si="12"/>
        <v>90.679517875814398</v>
      </c>
      <c r="Y25" s="122">
        <f t="shared" si="12"/>
        <v>98.085774182552825</v>
      </c>
      <c r="DA25" s="130" t="s">
        <v>2097</v>
      </c>
    </row>
    <row r="26" spans="1:105" ht="12" customHeight="1" x14ac:dyDescent="0.25">
      <c r="A26" s="97" t="s">
        <v>74</v>
      </c>
      <c r="B26" s="98">
        <v>132.77630785013912</v>
      </c>
      <c r="C26" s="98">
        <v>133.07051855738837</v>
      </c>
      <c r="D26" s="98">
        <v>121.25537020609904</v>
      </c>
      <c r="E26" s="98">
        <v>114.8727110740212</v>
      </c>
      <c r="F26" s="98">
        <v>112.43438205885407</v>
      </c>
      <c r="G26" s="98">
        <v>123.67124791041269</v>
      </c>
      <c r="H26" s="98">
        <v>115.29070760155405</v>
      </c>
      <c r="I26" s="98">
        <v>107.16088297936771</v>
      </c>
      <c r="J26" s="98">
        <v>90.00747466978838</v>
      </c>
      <c r="K26" s="98">
        <v>61.310522349800621</v>
      </c>
      <c r="L26" s="98">
        <v>81.437456400351536</v>
      </c>
      <c r="M26" s="98">
        <v>71.227814252424963</v>
      </c>
      <c r="N26" s="98">
        <v>68.286019614252268</v>
      </c>
      <c r="O26" s="98">
        <v>83.312091254552954</v>
      </c>
      <c r="P26" s="98">
        <v>73.151847135418464</v>
      </c>
      <c r="Q26" s="98">
        <v>75.352738565200013</v>
      </c>
      <c r="R26" s="98">
        <v>99.633198319200091</v>
      </c>
      <c r="S26" s="98">
        <v>96.55330505332887</v>
      </c>
      <c r="T26" s="98">
        <v>110.57988337659128</v>
      </c>
      <c r="U26" s="98">
        <v>102.00448479461602</v>
      </c>
      <c r="V26" s="98">
        <v>112.7401815410104</v>
      </c>
      <c r="W26" s="98">
        <v>97.416099084516816</v>
      </c>
      <c r="X26" s="98">
        <v>90.679517875814398</v>
      </c>
      <c r="Y26" s="98">
        <v>98.085774182552825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1.5349418915754331</v>
      </c>
      <c r="C30" s="122">
        <v>1.4520767954295288</v>
      </c>
      <c r="D30" s="122">
        <v>1.3460690918716232</v>
      </c>
      <c r="E30" s="122">
        <v>1.2466756454055483</v>
      </c>
      <c r="F30" s="122">
        <v>1.1748352969288769</v>
      </c>
      <c r="G30" s="122">
        <v>1.1470081406332999</v>
      </c>
      <c r="H30" s="122">
        <v>1.0717712214539103</v>
      </c>
      <c r="I30" s="122">
        <v>0.99878488028687173</v>
      </c>
      <c r="J30" s="122">
        <v>0.90175790764405639</v>
      </c>
      <c r="K30" s="122">
        <v>0.84185695133754357</v>
      </c>
      <c r="L30" s="122">
        <v>0.8614831719030972</v>
      </c>
      <c r="M30" s="122">
        <v>0.93526421383994929</v>
      </c>
      <c r="N30" s="122">
        <v>0.91692653195490204</v>
      </c>
      <c r="O30" s="122">
        <v>1.1634860595750276</v>
      </c>
      <c r="P30" s="122">
        <v>1.1837115084569116</v>
      </c>
      <c r="Q30" s="122">
        <v>1.2272226917726987</v>
      </c>
      <c r="R30" s="122">
        <v>1.8951555095361674</v>
      </c>
      <c r="S30" s="122">
        <v>2.1699973069457115</v>
      </c>
      <c r="T30" s="122">
        <v>2.407280094070086</v>
      </c>
      <c r="U30" s="122">
        <v>2.2864513176023178</v>
      </c>
      <c r="V30" s="122">
        <v>2.4909184814720877</v>
      </c>
      <c r="W30" s="122">
        <v>2.1066145764785156</v>
      </c>
      <c r="X30" s="122">
        <v>2.1394583198782535</v>
      </c>
      <c r="Y30" s="122">
        <v>2.5490464060759459</v>
      </c>
      <c r="DA30" s="130" t="s">
        <v>2102</v>
      </c>
    </row>
    <row r="31" spans="1:105" ht="12" customHeight="1" x14ac:dyDescent="0.25">
      <c r="A31" s="97" t="s">
        <v>141</v>
      </c>
      <c r="B31" s="98">
        <v>1.5349418915754331</v>
      </c>
      <c r="C31" s="98">
        <v>1.4520767954295288</v>
      </c>
      <c r="D31" s="98">
        <v>1.3460690918716232</v>
      </c>
      <c r="E31" s="98">
        <v>1.2466756454055483</v>
      </c>
      <c r="F31" s="98">
        <v>1.1748352969288769</v>
      </c>
      <c r="G31" s="98">
        <v>1.1470081406332999</v>
      </c>
      <c r="H31" s="98">
        <v>1.0717712214539103</v>
      </c>
      <c r="I31" s="98">
        <v>0.99878488028687173</v>
      </c>
      <c r="J31" s="98">
        <v>0.90175790764405639</v>
      </c>
      <c r="K31" s="98">
        <v>0.84136722276644049</v>
      </c>
      <c r="L31" s="98">
        <v>0.85999038125135452</v>
      </c>
      <c r="M31" s="98">
        <v>0.93312055987384734</v>
      </c>
      <c r="N31" s="98">
        <v>0.91442880817607097</v>
      </c>
      <c r="O31" s="98">
        <v>1.1591351218589525</v>
      </c>
      <c r="P31" s="98">
        <v>1.179221073978818</v>
      </c>
      <c r="Q31" s="98">
        <v>1.2227237691952166</v>
      </c>
      <c r="R31" s="98">
        <v>1.8846438029956061</v>
      </c>
      <c r="S31" s="98">
        <v>2.1595810000629285</v>
      </c>
      <c r="T31" s="98">
        <v>2.3961080807071622</v>
      </c>
      <c r="U31" s="98">
        <v>2.2767465185239137</v>
      </c>
      <c r="V31" s="98">
        <v>2.4805121327517079</v>
      </c>
      <c r="W31" s="98">
        <v>2.0985991730176297</v>
      </c>
      <c r="X31" s="98">
        <v>2.1318363949477543</v>
      </c>
      <c r="Y31" s="98">
        <v>2.5396069328025521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4.8972857110305345E-4</v>
      </c>
      <c r="L32" s="98">
        <v>1.4927906517426667E-3</v>
      </c>
      <c r="M32" s="98">
        <v>2.1436539661019824E-3</v>
      </c>
      <c r="N32" s="98">
        <v>2.4977237788310538E-3</v>
      </c>
      <c r="O32" s="98">
        <v>4.3509377160751211E-3</v>
      </c>
      <c r="P32" s="98">
        <v>4.4904344780935133E-3</v>
      </c>
      <c r="Q32" s="98">
        <v>4.498922577482036E-3</v>
      </c>
      <c r="R32" s="98">
        <v>1.0511706540561322E-2</v>
      </c>
      <c r="S32" s="98">
        <v>1.0416306882782776E-2</v>
      </c>
      <c r="T32" s="98">
        <v>1.1172013362923679E-2</v>
      </c>
      <c r="U32" s="98">
        <v>9.7047990784040455E-3</v>
      </c>
      <c r="V32" s="98">
        <v>1.040634872037974E-2</v>
      </c>
      <c r="W32" s="98">
        <v>8.0154034608860315E-3</v>
      </c>
      <c r="X32" s="98">
        <v>7.6219249304992328E-3</v>
      </c>
      <c r="Y32" s="98">
        <v>9.4394732733939293E-3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4.8972857110305345E-4</v>
      </c>
      <c r="L33" s="101">
        <v>1.4927906517426667E-3</v>
      </c>
      <c r="M33" s="101">
        <v>2.1436539661019824E-3</v>
      </c>
      <c r="N33" s="101">
        <v>2.4977237788310538E-3</v>
      </c>
      <c r="O33" s="101">
        <v>4.3509377160751211E-3</v>
      </c>
      <c r="P33" s="101">
        <v>4.4904344780935133E-3</v>
      </c>
      <c r="Q33" s="101">
        <v>4.498922577482036E-3</v>
      </c>
      <c r="R33" s="101">
        <v>1.0511706540561322E-2</v>
      </c>
      <c r="S33" s="101">
        <v>1.0416306882782776E-2</v>
      </c>
      <c r="T33" s="101">
        <v>1.1172013362923679E-2</v>
      </c>
      <c r="U33" s="101">
        <v>9.7047990784040455E-3</v>
      </c>
      <c r="V33" s="101">
        <v>1.040634872037974E-2</v>
      </c>
      <c r="W33" s="101">
        <v>8.0154034608860315E-3</v>
      </c>
      <c r="X33" s="101">
        <v>7.6219249304992328E-3</v>
      </c>
      <c r="Y33" s="101">
        <v>9.4394732733939293E-3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6.0998571758958425E-2</v>
      </c>
      <c r="C39" s="122">
        <v>5.6791535245790725E-2</v>
      </c>
      <c r="D39" s="122">
        <v>5.2073981398930221E-2</v>
      </c>
      <c r="E39" s="122">
        <v>4.8584045501284999E-2</v>
      </c>
      <c r="F39" s="122">
        <v>4.5423885296121048E-2</v>
      </c>
      <c r="G39" s="122">
        <v>4.483685980455409E-2</v>
      </c>
      <c r="H39" s="122">
        <v>4.2036745178876268E-2</v>
      </c>
      <c r="I39" s="122">
        <v>3.8265098156224683E-2</v>
      </c>
      <c r="J39" s="122">
        <v>3.4043911095504233E-2</v>
      </c>
      <c r="K39" s="122">
        <v>3.0616356847401289E-2</v>
      </c>
      <c r="L39" s="122">
        <v>3.1849963168142426E-2</v>
      </c>
      <c r="M39" s="122">
        <v>3.4623766496153313E-2</v>
      </c>
      <c r="N39" s="122">
        <v>3.9369931510458631E-2</v>
      </c>
      <c r="O39" s="122">
        <v>4.5942350935776713E-2</v>
      </c>
      <c r="P39" s="122">
        <v>4.7991112045228469E-2</v>
      </c>
      <c r="Q39" s="122">
        <v>5.0199315691163399E-2</v>
      </c>
      <c r="R39" s="122">
        <v>7.1379627510500226E-2</v>
      </c>
      <c r="S39" s="122">
        <v>7.7693567060770158E-2</v>
      </c>
      <c r="T39" s="122">
        <v>8.5101634259560688E-2</v>
      </c>
      <c r="U39" s="122">
        <v>7.8874094136293996E-2</v>
      </c>
      <c r="V39" s="122">
        <v>8.455761224102766E-2</v>
      </c>
      <c r="W39" s="122">
        <v>7.034402428320316E-2</v>
      </c>
      <c r="X39" s="122">
        <v>7.0940107628603893E-2</v>
      </c>
      <c r="Y39" s="122">
        <v>8.7115501258986858E-2</v>
      </c>
      <c r="DA39" s="130" t="s">
        <v>2111</v>
      </c>
    </row>
    <row r="40" spans="1:105" ht="12" customHeight="1" x14ac:dyDescent="0.25">
      <c r="A40" s="97" t="s">
        <v>50</v>
      </c>
      <c r="B40" s="98">
        <v>6.0998571758958425E-2</v>
      </c>
      <c r="C40" s="98">
        <v>5.6791535245790725E-2</v>
      </c>
      <c r="D40" s="98">
        <v>5.2073981398930221E-2</v>
      </c>
      <c r="E40" s="98">
        <v>4.8584045501284999E-2</v>
      </c>
      <c r="F40" s="98">
        <v>4.5423885296121048E-2</v>
      </c>
      <c r="G40" s="98">
        <v>4.483685980455409E-2</v>
      </c>
      <c r="H40" s="98">
        <v>4.2036745178876268E-2</v>
      </c>
      <c r="I40" s="98">
        <v>3.8265098156224683E-2</v>
      </c>
      <c r="J40" s="98">
        <v>3.4043911095504233E-2</v>
      </c>
      <c r="K40" s="98">
        <v>3.0616356847401289E-2</v>
      </c>
      <c r="L40" s="98">
        <v>3.1849963168142426E-2</v>
      </c>
      <c r="M40" s="98">
        <v>3.4623766496153313E-2</v>
      </c>
      <c r="N40" s="98">
        <v>3.9369931510458631E-2</v>
      </c>
      <c r="O40" s="98">
        <v>4.5942350935776713E-2</v>
      </c>
      <c r="P40" s="98">
        <v>4.7991112045228469E-2</v>
      </c>
      <c r="Q40" s="98">
        <v>5.0199315691163399E-2</v>
      </c>
      <c r="R40" s="98">
        <v>7.1379627510500226E-2</v>
      </c>
      <c r="S40" s="98">
        <v>7.7693567060770158E-2</v>
      </c>
      <c r="T40" s="98">
        <v>8.5101634259560688E-2</v>
      </c>
      <c r="U40" s="98">
        <v>7.8874094136293996E-2</v>
      </c>
      <c r="V40" s="98">
        <v>8.455761224102766E-2</v>
      </c>
      <c r="W40" s="98">
        <v>7.034402428320316E-2</v>
      </c>
      <c r="X40" s="98">
        <v>7.0940107628603893E-2</v>
      </c>
      <c r="Y40" s="98">
        <v>8.7115501258986858E-2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3416.6240545489145</v>
      </c>
      <c r="C43" s="117">
        <f t="shared" si="14"/>
        <v>3835.7875965290118</v>
      </c>
      <c r="D43" s="117">
        <f t="shared" si="14"/>
        <v>3884.3195801568486</v>
      </c>
      <c r="E43" s="117">
        <f t="shared" si="14"/>
        <v>4139.2323869545344</v>
      </c>
      <c r="F43" s="117">
        <f t="shared" si="14"/>
        <v>4184.8500816280057</v>
      </c>
      <c r="G43" s="117">
        <f t="shared" si="14"/>
        <v>4541.8130155784729</v>
      </c>
      <c r="H43" s="117">
        <f t="shared" si="14"/>
        <v>4405.9915765783107</v>
      </c>
      <c r="I43" s="117">
        <f t="shared" si="14"/>
        <v>4446.2562788343093</v>
      </c>
      <c r="J43" s="117">
        <f t="shared" si="14"/>
        <v>4948.7542644226742</v>
      </c>
      <c r="K43" s="117">
        <f t="shared" si="14"/>
        <v>4812.3204816608459</v>
      </c>
      <c r="L43" s="117">
        <f t="shared" si="14"/>
        <v>4990.8362420496333</v>
      </c>
      <c r="M43" s="117">
        <f t="shared" si="14"/>
        <v>4284.4497766459244</v>
      </c>
      <c r="N43" s="117">
        <f t="shared" si="14"/>
        <v>3745.314119520533</v>
      </c>
      <c r="O43" s="117">
        <f t="shared" si="14"/>
        <v>3436.9799907056822</v>
      </c>
      <c r="P43" s="117">
        <f t="shared" si="14"/>
        <v>2985.3471957565766</v>
      </c>
      <c r="Q43" s="117">
        <f t="shared" si="14"/>
        <v>3303.2845571111097</v>
      </c>
      <c r="R43" s="117">
        <f t="shared" ref="R43:V43" si="15">R44+R47+R49+R58</f>
        <v>3519.095316262742</v>
      </c>
      <c r="S43" s="117">
        <f t="shared" si="15"/>
        <v>3489.5125677167966</v>
      </c>
      <c r="T43" s="117">
        <f t="shared" si="15"/>
        <v>3754.5212313159768</v>
      </c>
      <c r="U43" s="117">
        <f t="shared" si="15"/>
        <v>3693.0002241308798</v>
      </c>
      <c r="V43" s="117">
        <f t="shared" si="15"/>
        <v>4247.9450635390149</v>
      </c>
      <c r="W43" s="117">
        <f t="shared" ref="W43:Y43" si="16">W44+W47+W49+W58</f>
        <v>3894.992391401292</v>
      </c>
      <c r="X43" s="117">
        <f t="shared" si="16"/>
        <v>3263.0519323674453</v>
      </c>
      <c r="Y43" s="117">
        <f t="shared" si="16"/>
        <v>3094.2906334519676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2930.0604334320865</v>
      </c>
      <c r="C44" s="122">
        <f t="shared" si="17"/>
        <v>3325.1094305670267</v>
      </c>
      <c r="D44" s="122">
        <f t="shared" si="17"/>
        <v>3353.4073194962671</v>
      </c>
      <c r="E44" s="122">
        <f t="shared" si="17"/>
        <v>3618.3562835591565</v>
      </c>
      <c r="F44" s="122">
        <f t="shared" si="17"/>
        <v>3662.8148019155706</v>
      </c>
      <c r="G44" s="122">
        <f t="shared" si="17"/>
        <v>4014.1771323092435</v>
      </c>
      <c r="H44" s="122">
        <f t="shared" si="17"/>
        <v>3901.365503227873</v>
      </c>
      <c r="I44" s="122">
        <f t="shared" si="17"/>
        <v>3902.9169855218561</v>
      </c>
      <c r="J44" s="122">
        <f t="shared" si="17"/>
        <v>4354.2950448406546</v>
      </c>
      <c r="K44" s="122">
        <f t="shared" si="17"/>
        <v>4173.5483154488074</v>
      </c>
      <c r="L44" s="122">
        <f t="shared" si="17"/>
        <v>4356.045717436119</v>
      </c>
      <c r="M44" s="122">
        <f t="shared" si="17"/>
        <v>3625.8020273064485</v>
      </c>
      <c r="N44" s="122">
        <f t="shared" si="17"/>
        <v>3084.717126912783</v>
      </c>
      <c r="O44" s="122">
        <f t="shared" si="17"/>
        <v>2823.6761802496681</v>
      </c>
      <c r="P44" s="122">
        <f t="shared" si="17"/>
        <v>2403.2547407869874</v>
      </c>
      <c r="Q44" s="122">
        <f t="shared" si="17"/>
        <v>2690.5009426922766</v>
      </c>
      <c r="R44" s="122">
        <f t="shared" ref="R44:V44" si="18">SUM(R45:R46)</f>
        <v>2864.7654229652362</v>
      </c>
      <c r="S44" s="122">
        <f t="shared" si="18"/>
        <v>2797.0378003125779</v>
      </c>
      <c r="T44" s="122">
        <f t="shared" si="18"/>
        <v>3043.4443326332084</v>
      </c>
      <c r="U44" s="122">
        <f t="shared" si="18"/>
        <v>2980.028930757675</v>
      </c>
      <c r="V44" s="122">
        <f t="shared" si="18"/>
        <v>3445.2511652427274</v>
      </c>
      <c r="W44" s="122">
        <f t="shared" ref="W44:Y44" si="19">SUM(W45:W46)</f>
        <v>3162.1529365491265</v>
      </c>
      <c r="X44" s="122">
        <f t="shared" si="19"/>
        <v>2625.2519374680883</v>
      </c>
      <c r="Y44" s="122">
        <f t="shared" si="19"/>
        <v>2457.3040111904875</v>
      </c>
      <c r="DA44" s="130" t="s">
        <v>2115</v>
      </c>
    </row>
    <row r="45" spans="1:105" ht="12" customHeight="1" x14ac:dyDescent="0.25">
      <c r="A45" s="97" t="s">
        <v>211</v>
      </c>
      <c r="B45" s="98">
        <v>2930.0604334320865</v>
      </c>
      <c r="C45" s="98">
        <v>3325.1094305670267</v>
      </c>
      <c r="D45" s="98">
        <v>3353.4073194962671</v>
      </c>
      <c r="E45" s="98">
        <v>3618.3562835591565</v>
      </c>
      <c r="F45" s="98">
        <v>3662.8148019155706</v>
      </c>
      <c r="G45" s="98">
        <v>4014.1771323092435</v>
      </c>
      <c r="H45" s="98">
        <v>3901.365503227873</v>
      </c>
      <c r="I45" s="98">
        <v>3902.9169855218561</v>
      </c>
      <c r="J45" s="98">
        <v>4354.2950448406546</v>
      </c>
      <c r="K45" s="98">
        <v>4173.5483154488074</v>
      </c>
      <c r="L45" s="98">
        <v>4356.045717436119</v>
      </c>
      <c r="M45" s="98">
        <v>3625.8020273064485</v>
      </c>
      <c r="N45" s="98">
        <v>3084.717126912783</v>
      </c>
      <c r="O45" s="98">
        <v>2823.6761802496681</v>
      </c>
      <c r="P45" s="98">
        <v>2403.2547407869874</v>
      </c>
      <c r="Q45" s="98">
        <v>2690.5009426922766</v>
      </c>
      <c r="R45" s="98">
        <v>2864.7654229652362</v>
      </c>
      <c r="S45" s="98">
        <v>2797.0378003125779</v>
      </c>
      <c r="T45" s="98">
        <v>3043.4443326332084</v>
      </c>
      <c r="U45" s="98">
        <v>2980.028930757675</v>
      </c>
      <c r="V45" s="98">
        <v>3445.2511652427274</v>
      </c>
      <c r="W45" s="98">
        <v>3162.1529365491265</v>
      </c>
      <c r="X45" s="98">
        <v>2625.2519374680883</v>
      </c>
      <c r="Y45" s="98">
        <v>2457.3040111904875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485.44531396791393</v>
      </c>
      <c r="C49" s="122">
        <v>509.5368122729742</v>
      </c>
      <c r="D49" s="122">
        <v>529.7402865837322</v>
      </c>
      <c r="E49" s="122">
        <v>519.66785680084377</v>
      </c>
      <c r="F49" s="122">
        <v>520.84679800443132</v>
      </c>
      <c r="G49" s="122">
        <v>526.39361273075554</v>
      </c>
      <c r="H49" s="122">
        <v>503.40302141212487</v>
      </c>
      <c r="I49" s="122">
        <v>542.06794155814544</v>
      </c>
      <c r="J49" s="122">
        <v>593.17449535934509</v>
      </c>
      <c r="K49" s="122">
        <v>637.50932995119092</v>
      </c>
      <c r="L49" s="122">
        <v>633.48048544387996</v>
      </c>
      <c r="M49" s="122">
        <v>657.35936025354999</v>
      </c>
      <c r="N49" s="122">
        <v>659.33922352721606</v>
      </c>
      <c r="O49" s="122">
        <v>612.0616193503314</v>
      </c>
      <c r="P49" s="122">
        <v>580.89685417301359</v>
      </c>
      <c r="Q49" s="122">
        <v>611.56443898772329</v>
      </c>
      <c r="R49" s="122">
        <v>652.63165147476502</v>
      </c>
      <c r="S49" s="122">
        <v>690.59410368742238</v>
      </c>
      <c r="T49" s="122">
        <v>709.02486644679141</v>
      </c>
      <c r="U49" s="122">
        <v>710.9748651623263</v>
      </c>
      <c r="V49" s="122">
        <v>800.45722343727732</v>
      </c>
      <c r="W49" s="122">
        <v>730.92881949087155</v>
      </c>
      <c r="X49" s="122">
        <v>635.97353761191016</v>
      </c>
      <c r="Y49" s="122">
        <v>634.88518108951109</v>
      </c>
      <c r="DA49" s="130" t="s">
        <v>2120</v>
      </c>
    </row>
    <row r="50" spans="1:105" ht="12" customHeight="1" x14ac:dyDescent="0.25">
      <c r="A50" s="97" t="s">
        <v>138</v>
      </c>
      <c r="B50" s="98">
        <v>485.41149597291087</v>
      </c>
      <c r="C50" s="98">
        <v>509.49972241389554</v>
      </c>
      <c r="D50" s="98">
        <v>529.68415787518188</v>
      </c>
      <c r="E50" s="98">
        <v>519.5956442931423</v>
      </c>
      <c r="F50" s="98">
        <v>520.7563897446081</v>
      </c>
      <c r="G50" s="98">
        <v>526.24069914366441</v>
      </c>
      <c r="H50" s="98">
        <v>503.21733328946823</v>
      </c>
      <c r="I50" s="98">
        <v>541.62123689508383</v>
      </c>
      <c r="J50" s="98">
        <v>592.14527452542836</v>
      </c>
      <c r="K50" s="98">
        <v>635.58383597346426</v>
      </c>
      <c r="L50" s="98">
        <v>630.87614236042054</v>
      </c>
      <c r="M50" s="98">
        <v>654.15903213296735</v>
      </c>
      <c r="N50" s="98">
        <v>655.8968141349917</v>
      </c>
      <c r="O50" s="98">
        <v>608.71667045963432</v>
      </c>
      <c r="P50" s="98">
        <v>577.63558891485491</v>
      </c>
      <c r="Q50" s="98">
        <v>607.82177097777253</v>
      </c>
      <c r="R50" s="98">
        <v>648.44418783459025</v>
      </c>
      <c r="S50" s="98">
        <v>686.01464895869663</v>
      </c>
      <c r="T50" s="98">
        <v>704.25627864764135</v>
      </c>
      <c r="U50" s="98">
        <v>706.22770744208049</v>
      </c>
      <c r="V50" s="98">
        <v>794.86333359951698</v>
      </c>
      <c r="W50" s="98">
        <v>726.05229438174536</v>
      </c>
      <c r="X50" s="98">
        <v>632.04119490258881</v>
      </c>
      <c r="Y50" s="98">
        <v>631.05775037524324</v>
      </c>
      <c r="DA50" s="63" t="s">
        <v>2121</v>
      </c>
    </row>
    <row r="51" spans="1:105" ht="12" customHeight="1" x14ac:dyDescent="0.25">
      <c r="A51" s="97" t="s">
        <v>137</v>
      </c>
      <c r="B51" s="98">
        <v>3.3817995003080137E-2</v>
      </c>
      <c r="C51" s="98">
        <v>3.7089859078638931E-2</v>
      </c>
      <c r="D51" s="98">
        <v>5.6128708550275547E-2</v>
      </c>
      <c r="E51" s="98">
        <v>7.2212507701506515E-2</v>
      </c>
      <c r="F51" s="98">
        <v>9.040825982321947E-2</v>
      </c>
      <c r="G51" s="98">
        <v>0.15291358709106384</v>
      </c>
      <c r="H51" s="98">
        <v>0.18568812265665952</v>
      </c>
      <c r="I51" s="98">
        <v>0.44670466306161799</v>
      </c>
      <c r="J51" s="98">
        <v>1.0292208339167643</v>
      </c>
      <c r="K51" s="98">
        <v>1.9254939777266196</v>
      </c>
      <c r="L51" s="98">
        <v>2.6043430834593719</v>
      </c>
      <c r="M51" s="98">
        <v>3.2003281205826921</v>
      </c>
      <c r="N51" s="98">
        <v>3.4424093922243721</v>
      </c>
      <c r="O51" s="98">
        <v>3.3449488906970579</v>
      </c>
      <c r="P51" s="98">
        <v>3.2612652581587307</v>
      </c>
      <c r="Q51" s="98">
        <v>3.7426680099507346</v>
      </c>
      <c r="R51" s="98">
        <v>4.1874636401748253</v>
      </c>
      <c r="S51" s="98">
        <v>4.5794547287256968</v>
      </c>
      <c r="T51" s="98">
        <v>4.7685877991500281</v>
      </c>
      <c r="U51" s="98">
        <v>4.7471577202457738</v>
      </c>
      <c r="V51" s="98">
        <v>5.5938898377603703</v>
      </c>
      <c r="W51" s="98">
        <v>4.8765251091262094</v>
      </c>
      <c r="X51" s="98">
        <v>3.932342709321373</v>
      </c>
      <c r="Y51" s="98">
        <v>3.8274307142678774</v>
      </c>
      <c r="DA51" s="63" t="s">
        <v>2122</v>
      </c>
    </row>
    <row r="52" spans="1:105" ht="12" customHeight="1" x14ac:dyDescent="0.25">
      <c r="A52" s="100" t="s">
        <v>211</v>
      </c>
      <c r="B52" s="101">
        <v>3.3817995003080137E-2</v>
      </c>
      <c r="C52" s="101">
        <v>3.7089859078638931E-2</v>
      </c>
      <c r="D52" s="101">
        <v>5.6128708550275547E-2</v>
      </c>
      <c r="E52" s="101">
        <v>7.2212507701506515E-2</v>
      </c>
      <c r="F52" s="101">
        <v>9.040825982321947E-2</v>
      </c>
      <c r="G52" s="101">
        <v>0.15291358709106384</v>
      </c>
      <c r="H52" s="101">
        <v>0.18568812265665952</v>
      </c>
      <c r="I52" s="101">
        <v>0.44670466306161799</v>
      </c>
      <c r="J52" s="101">
        <v>1.0292208339167643</v>
      </c>
      <c r="K52" s="101">
        <v>1.9254939777266196</v>
      </c>
      <c r="L52" s="101">
        <v>2.6043430834593719</v>
      </c>
      <c r="M52" s="101">
        <v>3.2003281205826921</v>
      </c>
      <c r="N52" s="101">
        <v>3.4424093922243721</v>
      </c>
      <c r="O52" s="101">
        <v>3.3449488906970579</v>
      </c>
      <c r="P52" s="101">
        <v>3.2612652581587307</v>
      </c>
      <c r="Q52" s="101">
        <v>3.7426680099507346</v>
      </c>
      <c r="R52" s="101">
        <v>4.1874636401748253</v>
      </c>
      <c r="S52" s="101">
        <v>4.5794547287256968</v>
      </c>
      <c r="T52" s="101">
        <v>4.7685877991500281</v>
      </c>
      <c r="U52" s="101">
        <v>4.7471577202457738</v>
      </c>
      <c r="V52" s="101">
        <v>5.5938898377603703</v>
      </c>
      <c r="W52" s="101">
        <v>4.8765251091262094</v>
      </c>
      <c r="X52" s="101">
        <v>3.932342709321373</v>
      </c>
      <c r="Y52" s="101">
        <v>3.8274307142678774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1.118307148914238</v>
      </c>
      <c r="C58" s="122">
        <v>1.1413536890111111</v>
      </c>
      <c r="D58" s="122">
        <v>1.1719740768495737</v>
      </c>
      <c r="E58" s="122">
        <v>1.2082465945336547</v>
      </c>
      <c r="F58" s="122">
        <v>1.1884817080031387</v>
      </c>
      <c r="G58" s="122">
        <v>1.242270538474554</v>
      </c>
      <c r="H58" s="122">
        <v>1.2230519383127427</v>
      </c>
      <c r="I58" s="122">
        <v>1.2713517543077086</v>
      </c>
      <c r="J58" s="122">
        <v>1.2847242226748101</v>
      </c>
      <c r="K58" s="122">
        <v>1.262836260847261</v>
      </c>
      <c r="L58" s="122">
        <v>1.3100391696342519</v>
      </c>
      <c r="M58" s="122">
        <v>1.2883890859260263</v>
      </c>
      <c r="N58" s="122">
        <v>1.2577690805341466</v>
      </c>
      <c r="O58" s="122">
        <v>1.2421911056826871</v>
      </c>
      <c r="P58" s="122">
        <v>1.1956007965755102</v>
      </c>
      <c r="Q58" s="122">
        <v>1.2191754311097651</v>
      </c>
      <c r="R58" s="122">
        <v>1.6982418227408329</v>
      </c>
      <c r="S58" s="122">
        <v>1.88066371679634</v>
      </c>
      <c r="T58" s="122">
        <v>2.0520322359772356</v>
      </c>
      <c r="U58" s="122">
        <v>1.9964282108786069</v>
      </c>
      <c r="V58" s="122">
        <v>2.2366748590099008</v>
      </c>
      <c r="W58" s="122">
        <v>1.9106353612938944</v>
      </c>
      <c r="X58" s="122">
        <v>1.8264572874469953</v>
      </c>
      <c r="Y58" s="122">
        <v>2.1014411719689905</v>
      </c>
      <c r="DA58" s="130" t="s">
        <v>2129</v>
      </c>
    </row>
    <row r="59" spans="1:105" ht="12" customHeight="1" x14ac:dyDescent="0.25">
      <c r="A59" s="97" t="s">
        <v>50</v>
      </c>
      <c r="B59" s="98">
        <v>1.118307148914238</v>
      </c>
      <c r="C59" s="98">
        <v>1.1413536890111111</v>
      </c>
      <c r="D59" s="98">
        <v>1.1719740768495737</v>
      </c>
      <c r="E59" s="98">
        <v>1.2082465945336547</v>
      </c>
      <c r="F59" s="98">
        <v>1.1884817080031387</v>
      </c>
      <c r="G59" s="98">
        <v>1.242270538474554</v>
      </c>
      <c r="H59" s="98">
        <v>1.2230519383127427</v>
      </c>
      <c r="I59" s="98">
        <v>1.2713517543077086</v>
      </c>
      <c r="J59" s="98">
        <v>1.2847242226748101</v>
      </c>
      <c r="K59" s="98">
        <v>1.262836260847261</v>
      </c>
      <c r="L59" s="98">
        <v>1.3100391696342519</v>
      </c>
      <c r="M59" s="98">
        <v>1.2883890859260263</v>
      </c>
      <c r="N59" s="98">
        <v>1.2577690805341466</v>
      </c>
      <c r="O59" s="98">
        <v>1.2421911056826871</v>
      </c>
      <c r="P59" s="98">
        <v>1.1956007965755102</v>
      </c>
      <c r="Q59" s="98">
        <v>1.2191754311097651</v>
      </c>
      <c r="R59" s="98">
        <v>1.6982418227408329</v>
      </c>
      <c r="S59" s="98">
        <v>1.88066371679634</v>
      </c>
      <c r="T59" s="98">
        <v>2.0520322359772356</v>
      </c>
      <c r="U59" s="98">
        <v>1.9964282108786069</v>
      </c>
      <c r="V59" s="98">
        <v>2.2366748590099008</v>
      </c>
      <c r="W59" s="98">
        <v>1.9106353612938944</v>
      </c>
      <c r="X59" s="98">
        <v>1.8264572874469953</v>
      </c>
      <c r="Y59" s="98">
        <v>2.1014411719689905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1028.2288500000004</v>
      </c>
      <c r="C62" s="117">
        <f t="shared" si="21"/>
        <v>1129.3098300000001</v>
      </c>
      <c r="D62" s="117">
        <f t="shared" si="21"/>
        <v>1114.6677300000001</v>
      </c>
      <c r="E62" s="117">
        <f t="shared" si="21"/>
        <v>1263.3102900000001</v>
      </c>
      <c r="F62" s="117">
        <f t="shared" si="21"/>
        <v>1409.07492</v>
      </c>
      <c r="G62" s="117">
        <f t="shared" si="21"/>
        <v>1422.3537899999999</v>
      </c>
      <c r="H62" s="117">
        <f t="shared" si="21"/>
        <v>1481.6290500000002</v>
      </c>
      <c r="I62" s="117">
        <f t="shared" si="21"/>
        <v>1389.8382299999998</v>
      </c>
      <c r="J62" s="117">
        <f t="shared" si="21"/>
        <v>1567.7649900000004</v>
      </c>
      <c r="K62" s="117">
        <f t="shared" si="21"/>
        <v>1464.3356191200007</v>
      </c>
      <c r="L62" s="117">
        <f t="shared" si="21"/>
        <v>1663.6303530000002</v>
      </c>
      <c r="M62" s="117">
        <f t="shared" si="21"/>
        <v>1334.40021</v>
      </c>
      <c r="N62" s="117">
        <f t="shared" si="21"/>
        <v>1407.5804159999998</v>
      </c>
      <c r="O62" s="117">
        <f t="shared" si="21"/>
        <v>1420.9905599999993</v>
      </c>
      <c r="P62" s="117">
        <f t="shared" si="21"/>
        <v>1255.6428786000004</v>
      </c>
      <c r="Q62" s="117">
        <f t="shared" si="21"/>
        <v>1301.2058624400008</v>
      </c>
      <c r="R62" s="117">
        <f t="shared" ref="R62:V62" si="22">R63+R66+R68+R77</f>
        <v>1319.6690456400001</v>
      </c>
      <c r="S62" s="117">
        <f t="shared" si="22"/>
        <v>1302.1072099200005</v>
      </c>
      <c r="T62" s="117">
        <f t="shared" si="22"/>
        <v>1416.0183048000006</v>
      </c>
      <c r="U62" s="117">
        <f t="shared" si="22"/>
        <v>1386.1629619199998</v>
      </c>
      <c r="V62" s="117">
        <f t="shared" si="22"/>
        <v>1382.3925166789261</v>
      </c>
      <c r="W62" s="117">
        <f t="shared" ref="W62:Y62" si="23">W63+W66+W68+W77</f>
        <v>1394.5671008165905</v>
      </c>
      <c r="X62" s="117">
        <f t="shared" si="23"/>
        <v>1264.3965018692104</v>
      </c>
      <c r="Y62" s="117">
        <f t="shared" si="23"/>
        <v>1088.3362805306435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841.75148758878083</v>
      </c>
      <c r="C63" s="122">
        <f t="shared" si="24"/>
        <v>938.56892740119224</v>
      </c>
      <c r="D63" s="122">
        <f t="shared" si="24"/>
        <v>923.13739843110704</v>
      </c>
      <c r="E63" s="122">
        <f t="shared" si="24"/>
        <v>1063.1223230320506</v>
      </c>
      <c r="F63" s="122">
        <f t="shared" si="24"/>
        <v>1189.304249181281</v>
      </c>
      <c r="G63" s="122">
        <f t="shared" si="24"/>
        <v>1216.6330648429114</v>
      </c>
      <c r="H63" s="122">
        <f t="shared" si="24"/>
        <v>1271.4337502022495</v>
      </c>
      <c r="I63" s="122">
        <f t="shared" si="24"/>
        <v>1181.5637717555937</v>
      </c>
      <c r="J63" s="122">
        <f t="shared" si="24"/>
        <v>1339.9715108059409</v>
      </c>
      <c r="K63" s="122">
        <f t="shared" si="24"/>
        <v>1232.7876800192837</v>
      </c>
      <c r="L63" s="122">
        <f t="shared" si="24"/>
        <v>1411.9402063563807</v>
      </c>
      <c r="M63" s="122">
        <f t="shared" si="24"/>
        <v>1097.8665314682182</v>
      </c>
      <c r="N63" s="122">
        <f t="shared" si="24"/>
        <v>1140.3678052676153</v>
      </c>
      <c r="O63" s="122">
        <f t="shared" si="24"/>
        <v>1151.932932906411</v>
      </c>
      <c r="P63" s="122">
        <f t="shared" si="24"/>
        <v>994.8857879806842</v>
      </c>
      <c r="Q63" s="122">
        <f t="shared" si="24"/>
        <v>1043.2206630907417</v>
      </c>
      <c r="R63" s="122">
        <f t="shared" ref="R63:V63" si="25">SUM(R64:R65)</f>
        <v>1057.1607258808385</v>
      </c>
      <c r="S63" s="122">
        <f t="shared" si="25"/>
        <v>1027.9793236131197</v>
      </c>
      <c r="T63" s="122">
        <f t="shared" si="25"/>
        <v>1129.4714325363973</v>
      </c>
      <c r="U63" s="122">
        <f t="shared" si="25"/>
        <v>1098.2383016987555</v>
      </c>
      <c r="V63" s="122">
        <f t="shared" si="25"/>
        <v>1096.4545958462716</v>
      </c>
      <c r="W63" s="122">
        <f t="shared" ref="W63:Y63" si="26">SUM(W64:W65)</f>
        <v>1106.4853975254086</v>
      </c>
      <c r="X63" s="122">
        <f t="shared" si="26"/>
        <v>985.2973042867709</v>
      </c>
      <c r="Y63" s="122">
        <f t="shared" si="26"/>
        <v>837.98722489832574</v>
      </c>
      <c r="DA63" s="130" t="s">
        <v>2133</v>
      </c>
    </row>
    <row r="64" spans="1:105" ht="12" customHeight="1" x14ac:dyDescent="0.25">
      <c r="A64" s="97" t="s">
        <v>212</v>
      </c>
      <c r="B64" s="98">
        <v>841.75148758878083</v>
      </c>
      <c r="C64" s="98">
        <v>938.56892740119224</v>
      </c>
      <c r="D64" s="98">
        <v>923.13739843110704</v>
      </c>
      <c r="E64" s="98">
        <v>1063.1223230320506</v>
      </c>
      <c r="F64" s="98">
        <v>1189.304249181281</v>
      </c>
      <c r="G64" s="98">
        <v>1216.6330648429114</v>
      </c>
      <c r="H64" s="98">
        <v>1271.4337502022495</v>
      </c>
      <c r="I64" s="98">
        <v>1181.5637717555937</v>
      </c>
      <c r="J64" s="98">
        <v>1339.9715108059409</v>
      </c>
      <c r="K64" s="98">
        <v>1232.7876800192837</v>
      </c>
      <c r="L64" s="98">
        <v>1411.9402063563807</v>
      </c>
      <c r="M64" s="98">
        <v>1097.8665314682182</v>
      </c>
      <c r="N64" s="98">
        <v>1140.3678052676153</v>
      </c>
      <c r="O64" s="98">
        <v>1151.932932906411</v>
      </c>
      <c r="P64" s="98">
        <v>994.8857879806842</v>
      </c>
      <c r="Q64" s="98">
        <v>1043.2206630907417</v>
      </c>
      <c r="R64" s="98">
        <v>1057.1607258808385</v>
      </c>
      <c r="S64" s="98">
        <v>1027.9793236131197</v>
      </c>
      <c r="T64" s="98">
        <v>1129.4714325363973</v>
      </c>
      <c r="U64" s="98">
        <v>1098.2383016987555</v>
      </c>
      <c r="V64" s="98">
        <v>1096.4545958462716</v>
      </c>
      <c r="W64" s="98">
        <v>1106.4853975254086</v>
      </c>
      <c r="X64" s="98">
        <v>985.2973042867709</v>
      </c>
      <c r="Y64" s="98">
        <v>837.98722489832574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166.14221799012262</v>
      </c>
      <c r="C68" s="122">
        <v>169.52410362276615</v>
      </c>
      <c r="D68" s="122">
        <v>169.9356587410409</v>
      </c>
      <c r="E68" s="122">
        <v>176.1233566574877</v>
      </c>
      <c r="F68" s="122">
        <v>193.40853580936141</v>
      </c>
      <c r="G68" s="122">
        <v>180.45347538718428</v>
      </c>
      <c r="H68" s="122">
        <v>183.98264186749401</v>
      </c>
      <c r="I68" s="122">
        <v>182.04618144909062</v>
      </c>
      <c r="J68" s="122">
        <v>200.5079511663846</v>
      </c>
      <c r="K68" s="122">
        <v>204.42310816867766</v>
      </c>
      <c r="L68" s="122">
        <v>221.9545126309749</v>
      </c>
      <c r="M68" s="122">
        <v>206.51781154888704</v>
      </c>
      <c r="N68" s="122">
        <v>237.33124869708797</v>
      </c>
      <c r="O68" s="122">
        <v>238.8434085958921</v>
      </c>
      <c r="P68" s="122">
        <v>230.41214521515627</v>
      </c>
      <c r="Q68" s="122">
        <v>227.41198964925906</v>
      </c>
      <c r="R68" s="122">
        <v>231.50128875916184</v>
      </c>
      <c r="S68" s="122">
        <v>241.43937000688075</v>
      </c>
      <c r="T68" s="122">
        <v>252.72216266360323</v>
      </c>
      <c r="U68" s="122">
        <v>254.02399122124405</v>
      </c>
      <c r="V68" s="122">
        <v>252.12944234372614</v>
      </c>
      <c r="W68" s="122">
        <v>253.97549267110506</v>
      </c>
      <c r="X68" s="122">
        <v>245.72407740515229</v>
      </c>
      <c r="Y68" s="122">
        <v>220.50338655028858</v>
      </c>
      <c r="DA68" s="130" t="s">
        <v>2138</v>
      </c>
    </row>
    <row r="69" spans="1:105" ht="12" customHeight="1" x14ac:dyDescent="0.25">
      <c r="A69" s="97" t="s">
        <v>134</v>
      </c>
      <c r="B69" s="98">
        <v>166.13087438333469</v>
      </c>
      <c r="C69" s="98">
        <v>169.51183763427244</v>
      </c>
      <c r="D69" s="98">
        <v>169.91926804703874</v>
      </c>
      <c r="E69" s="98">
        <v>176.09947394076457</v>
      </c>
      <c r="F69" s="98">
        <v>193.37491812225508</v>
      </c>
      <c r="G69" s="98">
        <v>180.40348538825762</v>
      </c>
      <c r="H69" s="98">
        <v>183.91483978672818</v>
      </c>
      <c r="I69" s="98">
        <v>181.90460525220243</v>
      </c>
      <c r="J69" s="98">
        <v>200.1704848828671</v>
      </c>
      <c r="K69" s="98">
        <v>203.8348893591197</v>
      </c>
      <c r="L69" s="98">
        <v>221.0157566654664</v>
      </c>
      <c r="M69" s="98">
        <v>205.60761690930514</v>
      </c>
      <c r="N69" s="98">
        <v>236.10679701047019</v>
      </c>
      <c r="O69" s="98">
        <v>237.50095202416682</v>
      </c>
      <c r="P69" s="98">
        <v>229.08677388467663</v>
      </c>
      <c r="Q69" s="98">
        <v>226.03734810475549</v>
      </c>
      <c r="R69" s="98">
        <v>230.05331197220409</v>
      </c>
      <c r="S69" s="98">
        <v>239.86621925600539</v>
      </c>
      <c r="T69" s="98">
        <v>251.00495452412676</v>
      </c>
      <c r="U69" s="98">
        <v>252.27631574887522</v>
      </c>
      <c r="V69" s="98">
        <v>250.46663905653006</v>
      </c>
      <c r="W69" s="98">
        <v>252.28961634823887</v>
      </c>
      <c r="X69" s="98">
        <v>244.08717158206503</v>
      </c>
      <c r="Y69" s="98">
        <v>219.18474280774328</v>
      </c>
      <c r="DA69" s="63" t="s">
        <v>2139</v>
      </c>
    </row>
    <row r="70" spans="1:105" ht="12" customHeight="1" x14ac:dyDescent="0.25">
      <c r="A70" s="97" t="s">
        <v>133</v>
      </c>
      <c r="B70" s="98">
        <v>1.1343606787933268E-2</v>
      </c>
      <c r="C70" s="98">
        <v>1.2265988493708392E-2</v>
      </c>
      <c r="D70" s="98">
        <v>1.6390694002150756E-2</v>
      </c>
      <c r="E70" s="98">
        <v>2.3882716723123278E-2</v>
      </c>
      <c r="F70" s="98">
        <v>3.3617687106334365E-2</v>
      </c>
      <c r="G70" s="98">
        <v>4.998999892666868E-2</v>
      </c>
      <c r="H70" s="98">
        <v>6.7802080765822739E-2</v>
      </c>
      <c r="I70" s="98">
        <v>0.14157619688820547</v>
      </c>
      <c r="J70" s="98">
        <v>0.33746628351750246</v>
      </c>
      <c r="K70" s="98">
        <v>0.58821880955796912</v>
      </c>
      <c r="L70" s="98">
        <v>0.93875596550850637</v>
      </c>
      <c r="M70" s="98">
        <v>0.91019463958189784</v>
      </c>
      <c r="N70" s="98">
        <v>1.224451686617773</v>
      </c>
      <c r="O70" s="98">
        <v>1.3424565717252721</v>
      </c>
      <c r="P70" s="98">
        <v>1.3253713304796371</v>
      </c>
      <c r="Q70" s="98">
        <v>1.3746415445035605</v>
      </c>
      <c r="R70" s="98">
        <v>1.447976786957762</v>
      </c>
      <c r="S70" s="98">
        <v>1.5731507508753642</v>
      </c>
      <c r="T70" s="98">
        <v>1.7172081394764613</v>
      </c>
      <c r="U70" s="98">
        <v>1.7476754723688348</v>
      </c>
      <c r="V70" s="98">
        <v>1.6628032871960745</v>
      </c>
      <c r="W70" s="98">
        <v>1.6858763228661795</v>
      </c>
      <c r="X70" s="98">
        <v>1.6369058230872631</v>
      </c>
      <c r="Y70" s="98">
        <v>1.3186437425452973</v>
      </c>
      <c r="DA70" s="63" t="s">
        <v>2140</v>
      </c>
    </row>
    <row r="71" spans="1:105" ht="12" customHeight="1" x14ac:dyDescent="0.25">
      <c r="A71" s="100" t="s">
        <v>212</v>
      </c>
      <c r="B71" s="101">
        <v>1.1343606787933268E-2</v>
      </c>
      <c r="C71" s="101">
        <v>1.2265988493708392E-2</v>
      </c>
      <c r="D71" s="101">
        <v>1.6390694002150756E-2</v>
      </c>
      <c r="E71" s="101">
        <v>2.3882716723123278E-2</v>
      </c>
      <c r="F71" s="101">
        <v>3.3617687106334365E-2</v>
      </c>
      <c r="G71" s="101">
        <v>4.998999892666868E-2</v>
      </c>
      <c r="H71" s="101">
        <v>6.7802080765822739E-2</v>
      </c>
      <c r="I71" s="101">
        <v>0.14157619688820547</v>
      </c>
      <c r="J71" s="101">
        <v>0.33746628351750246</v>
      </c>
      <c r="K71" s="101">
        <v>0.58821880955796912</v>
      </c>
      <c r="L71" s="101">
        <v>0.93875596550850637</v>
      </c>
      <c r="M71" s="101">
        <v>0.91019463958189784</v>
      </c>
      <c r="N71" s="101">
        <v>1.224451686617773</v>
      </c>
      <c r="O71" s="101">
        <v>1.3424565717252721</v>
      </c>
      <c r="P71" s="101">
        <v>1.3253713304796371</v>
      </c>
      <c r="Q71" s="101">
        <v>1.3746415445035605</v>
      </c>
      <c r="R71" s="101">
        <v>1.447976786957762</v>
      </c>
      <c r="S71" s="101">
        <v>1.5731507508753642</v>
      </c>
      <c r="T71" s="101">
        <v>1.7172081394764613</v>
      </c>
      <c r="U71" s="101">
        <v>1.7476754723688348</v>
      </c>
      <c r="V71" s="101">
        <v>1.6628032871960745</v>
      </c>
      <c r="W71" s="101">
        <v>1.6858763228661795</v>
      </c>
      <c r="X71" s="101">
        <v>1.6369058230872631</v>
      </c>
      <c r="Y71" s="101">
        <v>1.3186437425452973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20.335144421096878</v>
      </c>
      <c r="C77" s="122">
        <v>21.216798976041584</v>
      </c>
      <c r="D77" s="122">
        <v>21.594672827852264</v>
      </c>
      <c r="E77" s="122">
        <v>24.064610310461806</v>
      </c>
      <c r="F77" s="122">
        <v>26.36213500935764</v>
      </c>
      <c r="G77" s="122">
        <v>25.267249769904335</v>
      </c>
      <c r="H77" s="122">
        <v>26.21265793025675</v>
      </c>
      <c r="I77" s="122">
        <v>26.228276795315391</v>
      </c>
      <c r="J77" s="122">
        <v>27.285528027674921</v>
      </c>
      <c r="K77" s="122">
        <v>27.124830932039405</v>
      </c>
      <c r="L77" s="122">
        <v>29.735634012644653</v>
      </c>
      <c r="M77" s="122">
        <v>30.015866982894774</v>
      </c>
      <c r="N77" s="122">
        <v>29.881362035296661</v>
      </c>
      <c r="O77" s="122">
        <v>30.214218497696194</v>
      </c>
      <c r="P77" s="122">
        <v>30.344945404159965</v>
      </c>
      <c r="Q77" s="122">
        <v>30.573209700000085</v>
      </c>
      <c r="R77" s="122">
        <v>31.00703099999998</v>
      </c>
      <c r="S77" s="122">
        <v>32.688516300000003</v>
      </c>
      <c r="T77" s="122">
        <v>33.824709600000048</v>
      </c>
      <c r="U77" s="122">
        <v>33.900669000000036</v>
      </c>
      <c r="V77" s="122">
        <v>33.808478488928266</v>
      </c>
      <c r="W77" s="122">
        <v>34.106210620076922</v>
      </c>
      <c r="X77" s="122">
        <v>33.375120177287208</v>
      </c>
      <c r="Y77" s="122">
        <v>29.845669082029133</v>
      </c>
      <c r="DA77" s="130" t="s">
        <v>2147</v>
      </c>
    </row>
    <row r="78" spans="1:105" ht="12" customHeight="1" x14ac:dyDescent="0.25">
      <c r="A78" s="97" t="s">
        <v>189</v>
      </c>
      <c r="B78" s="98">
        <v>20.335144421096878</v>
      </c>
      <c r="C78" s="98">
        <v>21.216798976041584</v>
      </c>
      <c r="D78" s="98">
        <v>21.594672827852264</v>
      </c>
      <c r="E78" s="98">
        <v>24.064610310461806</v>
      </c>
      <c r="F78" s="98">
        <v>26.36213500935764</v>
      </c>
      <c r="G78" s="98">
        <v>25.267249769904335</v>
      </c>
      <c r="H78" s="98">
        <v>26.21265793025675</v>
      </c>
      <c r="I78" s="98">
        <v>26.228276795315391</v>
      </c>
      <c r="J78" s="98">
        <v>27.285528027674921</v>
      </c>
      <c r="K78" s="98">
        <v>27.124830932039405</v>
      </c>
      <c r="L78" s="98">
        <v>29.735634012644653</v>
      </c>
      <c r="M78" s="98">
        <v>30.015866982894774</v>
      </c>
      <c r="N78" s="98">
        <v>29.881362035296661</v>
      </c>
      <c r="O78" s="98">
        <v>30.214218497696194</v>
      </c>
      <c r="P78" s="98">
        <v>30.344945404159965</v>
      </c>
      <c r="Q78" s="98">
        <v>30.573209700000085</v>
      </c>
      <c r="R78" s="98">
        <v>31.00703099999998</v>
      </c>
      <c r="S78" s="98">
        <v>32.688516300000003</v>
      </c>
      <c r="T78" s="98">
        <v>33.824709600000048</v>
      </c>
      <c r="U78" s="98">
        <v>33.900669000000036</v>
      </c>
      <c r="V78" s="98">
        <v>33.808478488928266</v>
      </c>
      <c r="W78" s="98">
        <v>34.106210620076922</v>
      </c>
      <c r="X78" s="98">
        <v>33.375120177287208</v>
      </c>
      <c r="Y78" s="98">
        <v>29.845669082029133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0.10381970787429362</v>
      </c>
      <c r="C81" s="117">
        <f t="shared" si="28"/>
        <v>0.10202533787322246</v>
      </c>
      <c r="D81" s="117">
        <f t="shared" si="28"/>
        <v>0.10295619365831768</v>
      </c>
      <c r="E81" s="117">
        <f t="shared" si="28"/>
        <v>0.10254307462422223</v>
      </c>
      <c r="F81" s="117">
        <f t="shared" si="28"/>
        <v>0.10276081119832159</v>
      </c>
      <c r="G81" s="117">
        <f t="shared" si="28"/>
        <v>0.11146299960522783</v>
      </c>
      <c r="H81" s="117">
        <f t="shared" si="28"/>
        <v>0.12077258672913303</v>
      </c>
      <c r="I81" s="117">
        <f t="shared" si="28"/>
        <v>0.14453735053599884</v>
      </c>
      <c r="J81" s="117">
        <f t="shared" si="28"/>
        <v>0.15347193539324294</v>
      </c>
      <c r="K81" s="117">
        <f t="shared" si="28"/>
        <v>0.16474498517940567</v>
      </c>
      <c r="L81" s="117">
        <f t="shared" si="28"/>
        <v>0.17482547129799586</v>
      </c>
      <c r="M81" s="117">
        <f t="shared" si="28"/>
        <v>0.19044907358574364</v>
      </c>
      <c r="N81" s="117">
        <f t="shared" si="28"/>
        <v>0.21061523257974651</v>
      </c>
      <c r="O81" s="117">
        <f t="shared" si="28"/>
        <v>0.27180411494849971</v>
      </c>
      <c r="P81" s="117">
        <f t="shared" si="28"/>
        <v>0.29312842725797245</v>
      </c>
      <c r="Q81" s="117">
        <f t="shared" si="28"/>
        <v>0.3123460095709632</v>
      </c>
      <c r="R81" s="117">
        <f t="shared" ref="R81:V81" si="29">R82+R85+R87+R100</f>
        <v>0.40595112083773999</v>
      </c>
      <c r="S81" s="117">
        <f t="shared" si="29"/>
        <v>0.39258111849128391</v>
      </c>
      <c r="T81" s="117">
        <f t="shared" si="29"/>
        <v>0.37931994242091954</v>
      </c>
      <c r="U81" s="117">
        <f t="shared" si="29"/>
        <v>0.32470828631223214</v>
      </c>
      <c r="V81" s="117">
        <f t="shared" si="29"/>
        <v>0.29933019743758921</v>
      </c>
      <c r="W81" s="117">
        <f t="shared" ref="W81:Y81" si="30">W82+W85+W87+W100</f>
        <v>0.24838411599805224</v>
      </c>
      <c r="X81" s="117">
        <f t="shared" si="30"/>
        <v>0.18024846907110179</v>
      </c>
      <c r="Y81" s="117">
        <f t="shared" si="30"/>
        <v>0.13584853592012475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8.7221457055529417E-2</v>
      </c>
      <c r="C87" s="122">
        <v>8.6439799435596931E-2</v>
      </c>
      <c r="D87" s="122">
        <v>8.7931636285686302E-2</v>
      </c>
      <c r="E87" s="122">
        <v>8.8230247513090776E-2</v>
      </c>
      <c r="F87" s="122">
        <v>8.8754079939700845E-2</v>
      </c>
      <c r="G87" s="122">
        <v>9.6269698405577683E-2</v>
      </c>
      <c r="H87" s="122">
        <v>0.10409325951935065</v>
      </c>
      <c r="I87" s="122">
        <v>0.12491479295175802</v>
      </c>
      <c r="J87" s="122">
        <v>0.13321108858297767</v>
      </c>
      <c r="K87" s="122">
        <v>0.14336996129676752</v>
      </c>
      <c r="L87" s="122">
        <v>0.15065569438871396</v>
      </c>
      <c r="M87" s="122">
        <v>0.16172530965419035</v>
      </c>
      <c r="N87" s="122">
        <v>0.17652409119491805</v>
      </c>
      <c r="O87" s="122">
        <v>0.23215218793010864</v>
      </c>
      <c r="P87" s="122">
        <v>0.25046473398642555</v>
      </c>
      <c r="Q87" s="122">
        <v>0.2668471128659779</v>
      </c>
      <c r="R87" s="122">
        <v>0.34800173636915088</v>
      </c>
      <c r="S87" s="122">
        <v>0.33777221654362127</v>
      </c>
      <c r="T87" s="122">
        <v>0.32549128927213034</v>
      </c>
      <c r="U87" s="122">
        <v>0.27830761290539568</v>
      </c>
      <c r="V87" s="122">
        <v>0.25337873248147857</v>
      </c>
      <c r="W87" s="122">
        <v>0.20747711720020387</v>
      </c>
      <c r="X87" s="122">
        <v>0.1389342977395791</v>
      </c>
      <c r="Y87" s="122">
        <v>8.5923465654818607E-2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8.7221457055529417E-2</v>
      </c>
      <c r="C92" s="101">
        <v>8.6439799435596931E-2</v>
      </c>
      <c r="D92" s="101">
        <v>8.7931636285686302E-2</v>
      </c>
      <c r="E92" s="101">
        <v>8.8230247513090776E-2</v>
      </c>
      <c r="F92" s="101">
        <v>8.8754079939700845E-2</v>
      </c>
      <c r="G92" s="101">
        <v>9.6269698405577683E-2</v>
      </c>
      <c r="H92" s="101">
        <v>0.10409325951935065</v>
      </c>
      <c r="I92" s="101">
        <v>0.12491479295175802</v>
      </c>
      <c r="J92" s="101">
        <v>0.13321108858297767</v>
      </c>
      <c r="K92" s="101">
        <v>0.14336996129676752</v>
      </c>
      <c r="L92" s="101">
        <v>0.15065569438871396</v>
      </c>
      <c r="M92" s="101">
        <v>0.16172530965419035</v>
      </c>
      <c r="N92" s="101">
        <v>0.17652409119491805</v>
      </c>
      <c r="O92" s="101">
        <v>0.23162689744340859</v>
      </c>
      <c r="P92" s="101">
        <v>0.24997574758318666</v>
      </c>
      <c r="Q92" s="101">
        <v>0.26639905856937618</v>
      </c>
      <c r="R92" s="101">
        <v>0.34700736855295272</v>
      </c>
      <c r="S92" s="101">
        <v>0.33676219614316327</v>
      </c>
      <c r="T92" s="101">
        <v>0.32443930652433423</v>
      </c>
      <c r="U92" s="101">
        <v>0.27728648200098771</v>
      </c>
      <c r="V92" s="101">
        <v>0.2528535186625045</v>
      </c>
      <c r="W92" s="101">
        <v>0.20701969316364907</v>
      </c>
      <c r="X92" s="101">
        <v>0.1384906309034159</v>
      </c>
      <c r="Y92" s="101">
        <v>8.5923465654818607E-2</v>
      </c>
      <c r="DA92" s="131" t="s">
        <v>2161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5.2529048670004776E-4</v>
      </c>
      <c r="P93" s="104">
        <v>4.8898640323889557E-4</v>
      </c>
      <c r="Q93" s="104">
        <v>4.4805429660169945E-4</v>
      </c>
      <c r="R93" s="104">
        <v>9.943678161981784E-4</v>
      </c>
      <c r="S93" s="104">
        <v>1.0100204004579742E-3</v>
      </c>
      <c r="T93" s="104">
        <v>1.0519827477961196E-3</v>
      </c>
      <c r="U93" s="104">
        <v>1.021130904407951E-3</v>
      </c>
      <c r="V93" s="104">
        <v>5.2521381897407743E-4</v>
      </c>
      <c r="W93" s="104">
        <v>4.574240365547892E-4</v>
      </c>
      <c r="X93" s="104">
        <v>4.4366683616320823E-4</v>
      </c>
      <c r="Y93" s="104">
        <v>0</v>
      </c>
      <c r="DA93" s="132" t="s">
        <v>2162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5.2529048670004776E-4</v>
      </c>
      <c r="P94" s="98">
        <v>4.8898640323889557E-4</v>
      </c>
      <c r="Q94" s="98">
        <v>4.4805429660169945E-4</v>
      </c>
      <c r="R94" s="98">
        <v>9.943678161981784E-4</v>
      </c>
      <c r="S94" s="98">
        <v>1.0100204004579742E-3</v>
      </c>
      <c r="T94" s="98">
        <v>1.0519827477961196E-3</v>
      </c>
      <c r="U94" s="98">
        <v>1.021130904407951E-3</v>
      </c>
      <c r="V94" s="98">
        <v>5.2521381897407743E-4</v>
      </c>
      <c r="W94" s="98">
        <v>4.574240365547892E-4</v>
      </c>
      <c r="X94" s="98">
        <v>4.4366683616320823E-4</v>
      </c>
      <c r="Y94" s="98">
        <v>0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1.6598250818764201E-2</v>
      </c>
      <c r="C100" s="122">
        <v>1.5585538437625531E-2</v>
      </c>
      <c r="D100" s="122">
        <v>1.5024557372631375E-2</v>
      </c>
      <c r="E100" s="122">
        <v>1.431282711113145E-2</v>
      </c>
      <c r="F100" s="122">
        <v>1.4006731258620739E-2</v>
      </c>
      <c r="G100" s="122">
        <v>1.5193301199650155E-2</v>
      </c>
      <c r="H100" s="122">
        <v>1.6679327209782383E-2</v>
      </c>
      <c r="I100" s="122">
        <v>1.9622557584240828E-2</v>
      </c>
      <c r="J100" s="122">
        <v>2.0260846810265274E-2</v>
      </c>
      <c r="K100" s="122">
        <v>2.137502388263815E-2</v>
      </c>
      <c r="L100" s="122">
        <v>2.4169776909281907E-2</v>
      </c>
      <c r="M100" s="122">
        <v>2.8723763931553299E-2</v>
      </c>
      <c r="N100" s="122">
        <v>3.4091141384828466E-2</v>
      </c>
      <c r="O100" s="122">
        <v>3.9651927018391091E-2</v>
      </c>
      <c r="P100" s="122">
        <v>4.2663693271546912E-2</v>
      </c>
      <c r="Q100" s="122">
        <v>4.549889670498531E-2</v>
      </c>
      <c r="R100" s="122">
        <v>5.7949384468589125E-2</v>
      </c>
      <c r="S100" s="122">
        <v>5.4808901947662643E-2</v>
      </c>
      <c r="T100" s="122">
        <v>5.3828653148789228E-2</v>
      </c>
      <c r="U100" s="122">
        <v>4.6400673406836457E-2</v>
      </c>
      <c r="V100" s="122">
        <v>4.5951464956110639E-2</v>
      </c>
      <c r="W100" s="122">
        <v>4.0906998797848378E-2</v>
      </c>
      <c r="X100" s="122">
        <v>4.1314171331522674E-2</v>
      </c>
      <c r="Y100" s="122">
        <v>4.9925070265306154E-2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1.6598250818764201E-2</v>
      </c>
      <c r="C102" s="98">
        <v>1.5585538437625531E-2</v>
      </c>
      <c r="D102" s="98">
        <v>1.5024557372631375E-2</v>
      </c>
      <c r="E102" s="98">
        <v>1.431282711113145E-2</v>
      </c>
      <c r="F102" s="98">
        <v>1.4006731258620739E-2</v>
      </c>
      <c r="G102" s="98">
        <v>1.5193301199650155E-2</v>
      </c>
      <c r="H102" s="98">
        <v>1.6679327209782383E-2</v>
      </c>
      <c r="I102" s="98">
        <v>1.9622557584240828E-2</v>
      </c>
      <c r="J102" s="98">
        <v>2.0260846810265274E-2</v>
      </c>
      <c r="K102" s="98">
        <v>2.137502388263815E-2</v>
      </c>
      <c r="L102" s="98">
        <v>2.4169776909281907E-2</v>
      </c>
      <c r="M102" s="98">
        <v>2.8723763931553299E-2</v>
      </c>
      <c r="N102" s="98">
        <v>3.4091141384828466E-2</v>
      </c>
      <c r="O102" s="98">
        <v>3.9651927018391091E-2</v>
      </c>
      <c r="P102" s="98">
        <v>4.2663693271546912E-2</v>
      </c>
      <c r="Q102" s="98">
        <v>4.549889670498531E-2</v>
      </c>
      <c r="R102" s="98">
        <v>5.7949384468589125E-2</v>
      </c>
      <c r="S102" s="98">
        <v>5.4808901947662643E-2</v>
      </c>
      <c r="T102" s="98">
        <v>5.3828653148789228E-2</v>
      </c>
      <c r="U102" s="98">
        <v>4.6400673406836457E-2</v>
      </c>
      <c r="V102" s="98">
        <v>4.5951464956110639E-2</v>
      </c>
      <c r="W102" s="98">
        <v>4.0906998797848378E-2</v>
      </c>
      <c r="X102" s="98">
        <v>4.1314171331522674E-2</v>
      </c>
      <c r="Y102" s="98">
        <v>4.9925070265306154E-2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2206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4.7745161394737272E-2</v>
      </c>
      <c r="C143" s="117">
        <f t="shared" si="49"/>
        <v>5.5147981669247226E-2</v>
      </c>
      <c r="D143" s="117">
        <f t="shared" si="49"/>
        <v>0.10381734782912394</v>
      </c>
      <c r="E143" s="117">
        <f t="shared" si="49"/>
        <v>0.17826560648580816</v>
      </c>
      <c r="F143" s="117">
        <f t="shared" si="49"/>
        <v>0.26750886164395082</v>
      </c>
      <c r="G143" s="117">
        <f t="shared" si="49"/>
        <v>0.39007610984468311</v>
      </c>
      <c r="H143" s="117">
        <f t="shared" si="49"/>
        <v>0.51525830794647653</v>
      </c>
      <c r="I143" s="117">
        <f t="shared" si="49"/>
        <v>0.66384292579756166</v>
      </c>
      <c r="J143" s="117">
        <f t="shared" si="49"/>
        <v>0.76461513621435839</v>
      </c>
      <c r="K143" s="117">
        <f t="shared" si="49"/>
        <v>0.85340252298872699</v>
      </c>
      <c r="L143" s="117">
        <f t="shared" si="49"/>
        <v>0.98319360555323154</v>
      </c>
      <c r="M143" s="117">
        <f t="shared" si="49"/>
        <v>1.1881464492500755</v>
      </c>
      <c r="N143" s="117">
        <f t="shared" si="49"/>
        <v>1.2275747901639746</v>
      </c>
      <c r="O143" s="117">
        <f t="shared" si="49"/>
        <v>1.5532098311637972</v>
      </c>
      <c r="P143" s="117">
        <f t="shared" si="49"/>
        <v>1.6754046363564146</v>
      </c>
      <c r="Q143" s="117">
        <f t="shared" si="49"/>
        <v>1.831812173470647</v>
      </c>
      <c r="R143" s="117">
        <f t="shared" ref="R143:V143" si="50">R144+R146+R148+R157</f>
        <v>2.7867403029533815</v>
      </c>
      <c r="S143" s="117">
        <f t="shared" si="50"/>
        <v>3.2967446690287647</v>
      </c>
      <c r="T143" s="117">
        <f t="shared" si="50"/>
        <v>3.7326247055249118</v>
      </c>
      <c r="U143" s="117">
        <f t="shared" si="50"/>
        <v>3.8610114124909787</v>
      </c>
      <c r="V143" s="117">
        <f t="shared" si="50"/>
        <v>4.7884432935490269</v>
      </c>
      <c r="W143" s="117">
        <f t="shared" ref="W143:Y143" si="51">W144+W146+W148+W157</f>
        <v>5.0679937498451553</v>
      </c>
      <c r="X143" s="117">
        <f t="shared" si="51"/>
        <v>6.7741119667056457</v>
      </c>
      <c r="Y143" s="117">
        <f t="shared" si="51"/>
        <v>9.3767670460753969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4.594701755603782E-2</v>
      </c>
      <c r="C148" s="122">
        <v>5.3118320039124207E-2</v>
      </c>
      <c r="D148" s="122">
        <v>0.10021294186957375</v>
      </c>
      <c r="E148" s="122">
        <v>0.17201483345616514</v>
      </c>
      <c r="F148" s="122">
        <v>0.25757149326368012</v>
      </c>
      <c r="G148" s="122">
        <v>0.37518741725128762</v>
      </c>
      <c r="H148" s="122">
        <v>0.49558904171843193</v>
      </c>
      <c r="I148" s="122">
        <v>0.63868967083259531</v>
      </c>
      <c r="J148" s="122">
        <v>0.73637858959658919</v>
      </c>
      <c r="K148" s="122">
        <v>0.82340488660041589</v>
      </c>
      <c r="L148" s="122">
        <v>0.94897125754968537</v>
      </c>
      <c r="M148" s="122">
        <v>1.1459654556254282</v>
      </c>
      <c r="N148" s="122">
        <v>1.1778777356819787</v>
      </c>
      <c r="O148" s="122">
        <v>1.4950030617776451</v>
      </c>
      <c r="P148" s="122">
        <v>1.6104836516287697</v>
      </c>
      <c r="Q148" s="122">
        <v>1.761444255679971</v>
      </c>
      <c r="R148" s="122">
        <v>2.6871457515170003</v>
      </c>
      <c r="S148" s="122">
        <v>3.1825481708044143</v>
      </c>
      <c r="T148" s="122">
        <v>3.6048230777370129</v>
      </c>
      <c r="U148" s="122">
        <v>3.7296659660029294</v>
      </c>
      <c r="V148" s="122">
        <v>4.6250061465957035</v>
      </c>
      <c r="W148" s="122">
        <v>4.8814185177459111</v>
      </c>
      <c r="X148" s="122">
        <v>6.5294771783335124</v>
      </c>
      <c r="Y148" s="122">
        <v>9.0360448442622943</v>
      </c>
      <c r="DA148" s="130" t="s">
        <v>2214</v>
      </c>
    </row>
    <row r="149" spans="1:105" ht="12" customHeight="1" x14ac:dyDescent="0.25">
      <c r="A149" s="97" t="s">
        <v>124</v>
      </c>
      <c r="B149" s="98">
        <v>4.594701755603782E-2</v>
      </c>
      <c r="C149" s="98">
        <v>5.3118320039124207E-2</v>
      </c>
      <c r="D149" s="98">
        <v>0.10021294186957375</v>
      </c>
      <c r="E149" s="98">
        <v>0.17201483345616514</v>
      </c>
      <c r="F149" s="98">
        <v>0.25757149326368012</v>
      </c>
      <c r="G149" s="98">
        <v>0.37518741725128762</v>
      </c>
      <c r="H149" s="98">
        <v>0.49558904171843193</v>
      </c>
      <c r="I149" s="98">
        <v>0.63819254559566452</v>
      </c>
      <c r="J149" s="98">
        <v>0.73489333710897664</v>
      </c>
      <c r="K149" s="98">
        <v>0.82090653981899808</v>
      </c>
      <c r="L149" s="98">
        <v>0.9454417581541168</v>
      </c>
      <c r="M149" s="98">
        <v>1.1411127297033161</v>
      </c>
      <c r="N149" s="98">
        <v>1.1733281065342744</v>
      </c>
      <c r="O149" s="98">
        <v>1.4883509718604897</v>
      </c>
      <c r="P149" s="98">
        <v>1.60394649362951</v>
      </c>
      <c r="Q149" s="98">
        <v>1.7556685727136434</v>
      </c>
      <c r="R149" s="98">
        <v>2.6728385703181279</v>
      </c>
      <c r="S149" s="98">
        <v>3.1669082205316683</v>
      </c>
      <c r="T149" s="98">
        <v>3.5878639325474628</v>
      </c>
      <c r="U149" s="98">
        <v>3.7124462359251917</v>
      </c>
      <c r="V149" s="98">
        <v>4.6016639507781836</v>
      </c>
      <c r="W149" s="98">
        <v>4.8604178720276439</v>
      </c>
      <c r="X149" s="98">
        <v>6.4953062958662553</v>
      </c>
      <c r="Y149" s="98">
        <v>8.9842453145018624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4.9712523693075839E-4</v>
      </c>
      <c r="J150" s="98">
        <v>1.4852524876125147E-3</v>
      </c>
      <c r="K150" s="98">
        <v>2.4983467814177558E-3</v>
      </c>
      <c r="L150" s="98">
        <v>3.5294993955685325E-3</v>
      </c>
      <c r="M150" s="98">
        <v>4.8527259221120495E-3</v>
      </c>
      <c r="N150" s="98">
        <v>4.549629147704258E-3</v>
      </c>
      <c r="O150" s="98">
        <v>6.6520899171554704E-3</v>
      </c>
      <c r="P150" s="98">
        <v>6.5371579992596395E-3</v>
      </c>
      <c r="Q150" s="98">
        <v>5.7756829663275465E-3</v>
      </c>
      <c r="R150" s="98">
        <v>1.4307181198872447E-2</v>
      </c>
      <c r="S150" s="98">
        <v>1.5639950272745794E-2</v>
      </c>
      <c r="T150" s="98">
        <v>1.6959145189549961E-2</v>
      </c>
      <c r="U150" s="98">
        <v>1.72197300777376E-2</v>
      </c>
      <c r="V150" s="98">
        <v>2.3342195817520141E-2</v>
      </c>
      <c r="W150" s="98">
        <v>2.1000645718266864E-2</v>
      </c>
      <c r="X150" s="98">
        <v>3.4170882467256677E-2</v>
      </c>
      <c r="Y150" s="98">
        <v>5.1799529760431097E-2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4.9712523693075839E-4</v>
      </c>
      <c r="J151" s="101">
        <v>1.4852524876125147E-3</v>
      </c>
      <c r="K151" s="101">
        <v>2.4983467814177558E-3</v>
      </c>
      <c r="L151" s="101">
        <v>3.5294993955685325E-3</v>
      </c>
      <c r="M151" s="101">
        <v>4.8527259221120495E-3</v>
      </c>
      <c r="N151" s="101">
        <v>4.549629147704258E-3</v>
      </c>
      <c r="O151" s="101">
        <v>6.6520899171554704E-3</v>
      </c>
      <c r="P151" s="101">
        <v>6.5371579992596395E-3</v>
      </c>
      <c r="Q151" s="101">
        <v>5.7756829663275465E-3</v>
      </c>
      <c r="R151" s="101">
        <v>1.4307181198872447E-2</v>
      </c>
      <c r="S151" s="101">
        <v>1.5639950272745794E-2</v>
      </c>
      <c r="T151" s="101">
        <v>1.6959145189549961E-2</v>
      </c>
      <c r="U151" s="101">
        <v>1.72197300777376E-2</v>
      </c>
      <c r="V151" s="101">
        <v>2.3342195817520141E-2</v>
      </c>
      <c r="W151" s="101">
        <v>2.1000645718266864E-2</v>
      </c>
      <c r="X151" s="101">
        <v>3.4170882467256677E-2</v>
      </c>
      <c r="Y151" s="101">
        <v>5.1799529760431097E-2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1.7981438386994548E-3</v>
      </c>
      <c r="C157" s="122">
        <v>2.0296616301230157E-3</v>
      </c>
      <c r="D157" s="122">
        <v>3.6044059595501904E-3</v>
      </c>
      <c r="E157" s="122">
        <v>6.2507730296430374E-3</v>
      </c>
      <c r="F157" s="122">
        <v>9.937368380270711E-3</v>
      </c>
      <c r="G157" s="122">
        <v>1.4888692593395455E-2</v>
      </c>
      <c r="H157" s="122">
        <v>1.9669266228044581E-2</v>
      </c>
      <c r="I157" s="122">
        <v>2.5153254964966294E-2</v>
      </c>
      <c r="J157" s="122">
        <v>2.823654661776924E-2</v>
      </c>
      <c r="K157" s="122">
        <v>2.9997636388311093E-2</v>
      </c>
      <c r="L157" s="122">
        <v>3.4222348003546225E-2</v>
      </c>
      <c r="M157" s="122">
        <v>4.218099362464741E-2</v>
      </c>
      <c r="N157" s="122">
        <v>4.9697054481995878E-2</v>
      </c>
      <c r="O157" s="122">
        <v>5.8206769386152005E-2</v>
      </c>
      <c r="P157" s="122">
        <v>6.4920984727644751E-2</v>
      </c>
      <c r="Q157" s="122">
        <v>7.0367917790675999E-2</v>
      </c>
      <c r="R157" s="122">
        <v>9.9594551436381087E-2</v>
      </c>
      <c r="S157" s="122">
        <v>0.11419649822435025</v>
      </c>
      <c r="T157" s="122">
        <v>0.12780162778789902</v>
      </c>
      <c r="U157" s="122">
        <v>0.13134544648804947</v>
      </c>
      <c r="V157" s="122">
        <v>0.16343714695332301</v>
      </c>
      <c r="W157" s="122">
        <v>0.18657523209924437</v>
      </c>
      <c r="X157" s="122">
        <v>0.24463478837213315</v>
      </c>
      <c r="Y157" s="122">
        <v>0.34072220181310292</v>
      </c>
      <c r="DA157" s="130" t="s">
        <v>2223</v>
      </c>
    </row>
    <row r="158" spans="1:105" ht="12" customHeight="1" x14ac:dyDescent="0.25">
      <c r="A158" s="97" t="s">
        <v>50</v>
      </c>
      <c r="B158" s="98">
        <v>1.7981438386994548E-3</v>
      </c>
      <c r="C158" s="98">
        <v>2.0296616301230157E-3</v>
      </c>
      <c r="D158" s="98">
        <v>3.6044059595501904E-3</v>
      </c>
      <c r="E158" s="98">
        <v>6.2507730296430374E-3</v>
      </c>
      <c r="F158" s="98">
        <v>9.937368380270711E-3</v>
      </c>
      <c r="G158" s="98">
        <v>1.4888692593395455E-2</v>
      </c>
      <c r="H158" s="98">
        <v>1.9669266228044581E-2</v>
      </c>
      <c r="I158" s="98">
        <v>2.5153254964966294E-2</v>
      </c>
      <c r="J158" s="98">
        <v>2.823654661776924E-2</v>
      </c>
      <c r="K158" s="98">
        <v>2.9997636388311093E-2</v>
      </c>
      <c r="L158" s="98">
        <v>3.4222348003546225E-2</v>
      </c>
      <c r="M158" s="98">
        <v>4.218099362464741E-2</v>
      </c>
      <c r="N158" s="98">
        <v>4.9697054481995878E-2</v>
      </c>
      <c r="O158" s="98">
        <v>5.8206769386152005E-2</v>
      </c>
      <c r="P158" s="98">
        <v>6.4920984727644751E-2</v>
      </c>
      <c r="Q158" s="98">
        <v>7.0367917790675999E-2</v>
      </c>
      <c r="R158" s="98">
        <v>9.9594551436381087E-2</v>
      </c>
      <c r="S158" s="98">
        <v>0.11419649822435025</v>
      </c>
      <c r="T158" s="98">
        <v>0.12780162778789902</v>
      </c>
      <c r="U158" s="98">
        <v>0.13134544648804947</v>
      </c>
      <c r="V158" s="98">
        <v>0.16343714695332301</v>
      </c>
      <c r="W158" s="98">
        <v>0.18657523209924437</v>
      </c>
      <c r="X158" s="98">
        <v>0.24463478837213315</v>
      </c>
      <c r="Y158" s="98">
        <v>0.34072220181310292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5.1706665785604802</v>
      </c>
      <c r="C161" s="117">
        <f t="shared" si="54"/>
        <v>5.1504365500204736</v>
      </c>
      <c r="D161" s="117">
        <f t="shared" si="54"/>
        <v>5.2273876047430807</v>
      </c>
      <c r="E161" s="117">
        <f t="shared" si="54"/>
        <v>5.5464759372812402</v>
      </c>
      <c r="F161" s="117">
        <f t="shared" si="54"/>
        <v>5.9037033166288371</v>
      </c>
      <c r="G161" s="117">
        <f t="shared" si="54"/>
        <v>6.2400896514782138</v>
      </c>
      <c r="H161" s="117">
        <f t="shared" si="54"/>
        <v>6.5667678512724592</v>
      </c>
      <c r="I161" s="117">
        <f t="shared" si="54"/>
        <v>6.6224864208708007</v>
      </c>
      <c r="J161" s="117">
        <f t="shared" si="54"/>
        <v>6.4651861816748752</v>
      </c>
      <c r="K161" s="117">
        <f t="shared" si="54"/>
        <v>6.3252153595139351</v>
      </c>
      <c r="L161" s="117">
        <f t="shared" si="54"/>
        <v>6.4862060261645711</v>
      </c>
      <c r="M161" s="117">
        <f t="shared" si="54"/>
        <v>7.0605708841656165</v>
      </c>
      <c r="N161" s="117">
        <f t="shared" si="54"/>
        <v>6.538624652774419</v>
      </c>
      <c r="O161" s="117">
        <f t="shared" si="54"/>
        <v>7.2095223598809994</v>
      </c>
      <c r="P161" s="117">
        <f t="shared" si="54"/>
        <v>6.6493003265297528</v>
      </c>
      <c r="Q161" s="117">
        <f t="shared" si="54"/>
        <v>6.2614811606647178</v>
      </c>
      <c r="R161" s="117">
        <f t="shared" ref="R161:V161" si="55">R162+R164+R166+R175</f>
        <v>8.3971677382193519</v>
      </c>
      <c r="S161" s="117">
        <f t="shared" si="55"/>
        <v>9.4572079684852088</v>
      </c>
      <c r="T161" s="117">
        <f t="shared" si="55"/>
        <v>10.544031256618227</v>
      </c>
      <c r="U161" s="117">
        <f t="shared" si="55"/>
        <v>10.347768474425482</v>
      </c>
      <c r="V161" s="117">
        <f t="shared" si="55"/>
        <v>11.738684143741647</v>
      </c>
      <c r="W161" s="117">
        <f t="shared" ref="W161:Y161" si="56">W162+W164+W166+W175</f>
        <v>10.122465843292506</v>
      </c>
      <c r="X161" s="117">
        <f t="shared" si="56"/>
        <v>9.9965533311192605</v>
      </c>
      <c r="Y161" s="117">
        <f t="shared" si="56"/>
        <v>10.663401242176917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4.9730090750603635</v>
      </c>
      <c r="C166" s="122">
        <v>4.9577817930001773</v>
      </c>
      <c r="D166" s="122">
        <v>5.0367396577492975</v>
      </c>
      <c r="E166" s="122">
        <v>5.3443375784318325</v>
      </c>
      <c r="F166" s="122">
        <v>5.6868861410617377</v>
      </c>
      <c r="G166" s="122">
        <v>6.0066215607863604</v>
      </c>
      <c r="H166" s="122">
        <v>6.318092324755316</v>
      </c>
      <c r="I166" s="122">
        <v>6.3735530950325154</v>
      </c>
      <c r="J166" s="122">
        <v>6.224985607876989</v>
      </c>
      <c r="K166" s="122">
        <v>6.0980767043294151</v>
      </c>
      <c r="L166" s="122">
        <v>6.250591951452261</v>
      </c>
      <c r="M166" s="122">
        <v>6.8036697131221402</v>
      </c>
      <c r="N166" s="122">
        <v>6.2707622621719441</v>
      </c>
      <c r="O166" s="122">
        <v>6.9382258779921333</v>
      </c>
      <c r="P166" s="122">
        <v>6.392456114770166</v>
      </c>
      <c r="Q166" s="122">
        <v>6.0186020385582282</v>
      </c>
      <c r="R166" s="122">
        <v>8.0871611003416248</v>
      </c>
      <c r="S166" s="122">
        <v>9.1213107198728185</v>
      </c>
      <c r="T166" s="122">
        <v>10.174855019837954</v>
      </c>
      <c r="U166" s="122">
        <v>9.9907910721107207</v>
      </c>
      <c r="V166" s="122">
        <v>11.336620951116323</v>
      </c>
      <c r="W166" s="122">
        <v>9.7663858010252902</v>
      </c>
      <c r="X166" s="122">
        <v>9.6480806443869813</v>
      </c>
      <c r="Y166" s="122">
        <v>10.286417547776294</v>
      </c>
      <c r="DA166" s="130" t="s">
        <v>2231</v>
      </c>
    </row>
    <row r="167" spans="1:105" ht="12" customHeight="1" x14ac:dyDescent="0.25">
      <c r="A167" s="97" t="s">
        <v>124</v>
      </c>
      <c r="B167" s="98">
        <v>4.9724018151746012</v>
      </c>
      <c r="C167" s="98">
        <v>4.9571910366919489</v>
      </c>
      <c r="D167" s="98">
        <v>5.0361669673235809</v>
      </c>
      <c r="E167" s="98">
        <v>5.3437813869520223</v>
      </c>
      <c r="F167" s="98">
        <v>5.6853291598690543</v>
      </c>
      <c r="G167" s="98">
        <v>6.0050950656915045</v>
      </c>
      <c r="H167" s="98">
        <v>6.3150619867623581</v>
      </c>
      <c r="I167" s="98">
        <v>6.368482218513412</v>
      </c>
      <c r="J167" s="98">
        <v>6.2144664709148838</v>
      </c>
      <c r="K167" s="98">
        <v>6.080418756702934</v>
      </c>
      <c r="L167" s="98">
        <v>6.2251571261141789</v>
      </c>
      <c r="M167" s="98">
        <v>6.769997996094931</v>
      </c>
      <c r="N167" s="98">
        <v>6.2372631130094316</v>
      </c>
      <c r="O167" s="98">
        <v>6.8964219377532041</v>
      </c>
      <c r="P167" s="98">
        <v>6.3519361943106185</v>
      </c>
      <c r="Q167" s="98">
        <v>5.9840833758322427</v>
      </c>
      <c r="R167" s="98">
        <v>8.0303221495580086</v>
      </c>
      <c r="S167" s="98">
        <v>9.0579186248923289</v>
      </c>
      <c r="T167" s="98">
        <v>10.102011995151177</v>
      </c>
      <c r="U167" s="98">
        <v>9.9218839057351946</v>
      </c>
      <c r="V167" s="98">
        <v>11.252645832879942</v>
      </c>
      <c r="W167" s="98">
        <v>9.7005172587301978</v>
      </c>
      <c r="X167" s="98">
        <v>9.5862409940133464</v>
      </c>
      <c r="Y167" s="98">
        <v>10.223828979470538</v>
      </c>
      <c r="DA167" s="63" t="s">
        <v>2232</v>
      </c>
    </row>
    <row r="168" spans="1:105" ht="12" customHeight="1" x14ac:dyDescent="0.25">
      <c r="A168" s="97" t="s">
        <v>123</v>
      </c>
      <c r="B168" s="98">
        <v>6.0725988576258412E-4</v>
      </c>
      <c r="C168" s="98">
        <v>5.9075630822873855E-4</v>
      </c>
      <c r="D168" s="98">
        <v>5.7269042571684214E-4</v>
      </c>
      <c r="E168" s="98">
        <v>5.5619147981067192E-4</v>
      </c>
      <c r="F168" s="98">
        <v>1.5569811926836152E-3</v>
      </c>
      <c r="G168" s="98">
        <v>1.5264950948556809E-3</v>
      </c>
      <c r="H168" s="98">
        <v>3.0303379929581039E-3</v>
      </c>
      <c r="I168" s="98">
        <v>5.070876519103009E-3</v>
      </c>
      <c r="J168" s="98">
        <v>1.05191369621056E-2</v>
      </c>
      <c r="K168" s="98">
        <v>1.7657947626481443E-2</v>
      </c>
      <c r="L168" s="98">
        <v>2.5434825338081904E-2</v>
      </c>
      <c r="M168" s="98">
        <v>3.3671717027209142E-2</v>
      </c>
      <c r="N168" s="98">
        <v>3.3499149162512461E-2</v>
      </c>
      <c r="O168" s="98">
        <v>4.1803940238928958E-2</v>
      </c>
      <c r="P168" s="98">
        <v>4.0519920459547498E-2</v>
      </c>
      <c r="Q168" s="98">
        <v>3.4518662725985055E-2</v>
      </c>
      <c r="R168" s="98">
        <v>5.6838950783615928E-2</v>
      </c>
      <c r="S168" s="98">
        <v>6.3392094980490143E-2</v>
      </c>
      <c r="T168" s="98">
        <v>7.2843024686778349E-2</v>
      </c>
      <c r="U168" s="98">
        <v>6.8907166375526227E-2</v>
      </c>
      <c r="V168" s="98">
        <v>8.3975118236381027E-2</v>
      </c>
      <c r="W168" s="98">
        <v>6.5868542295093216E-2</v>
      </c>
      <c r="X168" s="98">
        <v>6.1839650373634494E-2</v>
      </c>
      <c r="Y168" s="98">
        <v>6.2588568305755377E-2</v>
      </c>
      <c r="DA168" s="63" t="s">
        <v>2233</v>
      </c>
    </row>
    <row r="169" spans="1:105" ht="12" customHeight="1" x14ac:dyDescent="0.25">
      <c r="A169" s="100" t="s">
        <v>50</v>
      </c>
      <c r="B169" s="101">
        <v>6.0725988576258412E-4</v>
      </c>
      <c r="C169" s="101">
        <v>5.9075630822873855E-4</v>
      </c>
      <c r="D169" s="101">
        <v>5.7269042571684214E-4</v>
      </c>
      <c r="E169" s="101">
        <v>5.5619147981067192E-4</v>
      </c>
      <c r="F169" s="101">
        <v>1.5569811926836152E-3</v>
      </c>
      <c r="G169" s="101">
        <v>1.5264950948556809E-3</v>
      </c>
      <c r="H169" s="101">
        <v>3.0303379929581039E-3</v>
      </c>
      <c r="I169" s="101">
        <v>5.070876519103009E-3</v>
      </c>
      <c r="J169" s="101">
        <v>1.05191369621056E-2</v>
      </c>
      <c r="K169" s="101">
        <v>1.7657947626481443E-2</v>
      </c>
      <c r="L169" s="101">
        <v>2.5434825338081904E-2</v>
      </c>
      <c r="M169" s="101">
        <v>3.3671717027209142E-2</v>
      </c>
      <c r="N169" s="101">
        <v>3.3499149162512461E-2</v>
      </c>
      <c r="O169" s="101">
        <v>4.1803940238928958E-2</v>
      </c>
      <c r="P169" s="101">
        <v>4.0519920459547498E-2</v>
      </c>
      <c r="Q169" s="101">
        <v>3.4518662725985055E-2</v>
      </c>
      <c r="R169" s="101">
        <v>5.6838950783615928E-2</v>
      </c>
      <c r="S169" s="101">
        <v>6.3392094980490143E-2</v>
      </c>
      <c r="T169" s="101">
        <v>7.2843024686778349E-2</v>
      </c>
      <c r="U169" s="101">
        <v>6.8907166375526227E-2</v>
      </c>
      <c r="V169" s="101">
        <v>8.3975118236381027E-2</v>
      </c>
      <c r="W169" s="101">
        <v>6.5868542295093216E-2</v>
      </c>
      <c r="X169" s="101">
        <v>6.1839650373634494E-2</v>
      </c>
      <c r="Y169" s="101">
        <v>6.2588568305755377E-2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0.19765750350011699</v>
      </c>
      <c r="C175" s="122">
        <v>0.19265475702029611</v>
      </c>
      <c r="D175" s="122">
        <v>0.19064794699378287</v>
      </c>
      <c r="E175" s="122">
        <v>0.20213835884940762</v>
      </c>
      <c r="F175" s="122">
        <v>0.21681717556709923</v>
      </c>
      <c r="G175" s="122">
        <v>0.23346809069185329</v>
      </c>
      <c r="H175" s="122">
        <v>0.24867552651714356</v>
      </c>
      <c r="I175" s="122">
        <v>0.24893332583828562</v>
      </c>
      <c r="J175" s="122">
        <v>0.24020057379788654</v>
      </c>
      <c r="K175" s="122">
        <v>0.22713865518451992</v>
      </c>
      <c r="L175" s="122">
        <v>0.23561407471231002</v>
      </c>
      <c r="M175" s="122">
        <v>0.25690117104347632</v>
      </c>
      <c r="N175" s="122">
        <v>0.2678623906024748</v>
      </c>
      <c r="O175" s="122">
        <v>0.27129648188886657</v>
      </c>
      <c r="P175" s="122">
        <v>0.25684421175958716</v>
      </c>
      <c r="Q175" s="122">
        <v>0.24287912210648968</v>
      </c>
      <c r="R175" s="122">
        <v>0.31000663787772736</v>
      </c>
      <c r="S175" s="122">
        <v>0.33589724861239045</v>
      </c>
      <c r="T175" s="122">
        <v>0.36917623678027228</v>
      </c>
      <c r="U175" s="122">
        <v>0.35697740231476216</v>
      </c>
      <c r="V175" s="122">
        <v>0.40206319262532292</v>
      </c>
      <c r="W175" s="122">
        <v>0.35608004226721629</v>
      </c>
      <c r="X175" s="122">
        <v>0.3484726867322791</v>
      </c>
      <c r="Y175" s="122">
        <v>0.37698369440062307</v>
      </c>
      <c r="DA175" s="130" t="s">
        <v>2240</v>
      </c>
    </row>
    <row r="176" spans="1:105" ht="12" customHeight="1" x14ac:dyDescent="0.25">
      <c r="A176" s="97" t="s">
        <v>50</v>
      </c>
      <c r="B176" s="98">
        <v>0.19765750350011699</v>
      </c>
      <c r="C176" s="98">
        <v>0.19265475702029611</v>
      </c>
      <c r="D176" s="98">
        <v>0.19064794699378287</v>
      </c>
      <c r="E176" s="98">
        <v>0.20213835884940762</v>
      </c>
      <c r="F176" s="98">
        <v>0.21681717556709923</v>
      </c>
      <c r="G176" s="98">
        <v>0.23346809069185329</v>
      </c>
      <c r="H176" s="98">
        <v>0.24867552651714356</v>
      </c>
      <c r="I176" s="98">
        <v>0.24893332583828562</v>
      </c>
      <c r="J176" s="98">
        <v>0.24020057379788654</v>
      </c>
      <c r="K176" s="98">
        <v>0.22713865518451992</v>
      </c>
      <c r="L176" s="98">
        <v>0.23561407471231002</v>
      </c>
      <c r="M176" s="98">
        <v>0.25690117104347632</v>
      </c>
      <c r="N176" s="98">
        <v>0.2678623906024748</v>
      </c>
      <c r="O176" s="98">
        <v>0.27129648188886657</v>
      </c>
      <c r="P176" s="98">
        <v>0.25684421175958716</v>
      </c>
      <c r="Q176" s="98">
        <v>0.24287912210648968</v>
      </c>
      <c r="R176" s="98">
        <v>0.31000663787772736</v>
      </c>
      <c r="S176" s="98">
        <v>0.33589724861239045</v>
      </c>
      <c r="T176" s="98">
        <v>0.36917623678027228</v>
      </c>
      <c r="U176" s="98">
        <v>0.35697740231476216</v>
      </c>
      <c r="V176" s="98">
        <v>0.40206319262532292</v>
      </c>
      <c r="W176" s="98">
        <v>0.35608004226721629</v>
      </c>
      <c r="X176" s="98">
        <v>0.3484726867322791</v>
      </c>
      <c r="Y176" s="98">
        <v>0.37698369440062307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19210.170819162671</v>
      </c>
      <c r="C3" s="117">
        <f t="shared" si="0"/>
        <v>18923.918157127806</v>
      </c>
      <c r="D3" s="117">
        <f t="shared" si="0"/>
        <v>19265.715846530777</v>
      </c>
      <c r="E3" s="117">
        <f t="shared" si="0"/>
        <v>19202.814185710067</v>
      </c>
      <c r="F3" s="117">
        <f t="shared" si="0"/>
        <v>19512.657981406061</v>
      </c>
      <c r="G3" s="117">
        <f t="shared" si="0"/>
        <v>20523.043069493429</v>
      </c>
      <c r="H3" s="117">
        <f t="shared" si="0"/>
        <v>19984.070451159812</v>
      </c>
      <c r="I3" s="117">
        <f t="shared" si="0"/>
        <v>18893.546636267878</v>
      </c>
      <c r="J3" s="117">
        <f t="shared" si="0"/>
        <v>19630.684702798855</v>
      </c>
      <c r="K3" s="117">
        <f t="shared" si="0"/>
        <v>19720.38691277177</v>
      </c>
      <c r="L3" s="117">
        <f t="shared" si="0"/>
        <v>18453.446961060261</v>
      </c>
      <c r="M3" s="117">
        <f t="shared" si="0"/>
        <v>16427.421072904002</v>
      </c>
      <c r="N3" s="117">
        <f t="shared" si="0"/>
        <v>15718.233527956687</v>
      </c>
      <c r="O3" s="117">
        <f t="shared" si="0"/>
        <v>15683.466022940136</v>
      </c>
      <c r="P3" s="117">
        <f t="shared" si="0"/>
        <v>14086.26907078403</v>
      </c>
      <c r="Q3" s="117">
        <f t="shared" si="0"/>
        <v>14853.28920683668</v>
      </c>
      <c r="R3" s="117">
        <f t="shared" ref="R3:V3" si="1">R4+R7+R9+R19</f>
        <v>15700.313363029094</v>
      </c>
      <c r="S3" s="117">
        <f t="shared" si="1"/>
        <v>14413.988783520646</v>
      </c>
      <c r="T3" s="117">
        <f t="shared" si="1"/>
        <v>16085.996911462013</v>
      </c>
      <c r="U3" s="117">
        <f t="shared" si="1"/>
        <v>15451.638426649466</v>
      </c>
      <c r="V3" s="117">
        <f t="shared" si="1"/>
        <v>16828.72358622645</v>
      </c>
      <c r="W3" s="117">
        <f t="shared" ref="W3:Y3" si="2">W4+W7+W9+W19</f>
        <v>16454.615359220283</v>
      </c>
      <c r="X3" s="117">
        <f t="shared" si="2"/>
        <v>13929.671009154561</v>
      </c>
      <c r="Y3" s="117">
        <f t="shared" si="2"/>
        <v>12294.697439254884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15567.490411156672</v>
      </c>
      <c r="C4" s="122">
        <f t="shared" si="3"/>
        <v>15495.265327585847</v>
      </c>
      <c r="D4" s="122">
        <f t="shared" si="3"/>
        <v>15818.333821183982</v>
      </c>
      <c r="E4" s="122">
        <f t="shared" si="3"/>
        <v>15981.004051771841</v>
      </c>
      <c r="F4" s="122">
        <f t="shared" si="3"/>
        <v>16279.84001479677</v>
      </c>
      <c r="G4" s="122">
        <f t="shared" si="3"/>
        <v>17415.655352806512</v>
      </c>
      <c r="H4" s="122">
        <f t="shared" si="3"/>
        <v>16970.215366842702</v>
      </c>
      <c r="I4" s="122">
        <f t="shared" si="3"/>
        <v>15890.725216406308</v>
      </c>
      <c r="J4" s="122">
        <f t="shared" si="3"/>
        <v>16591.310318337324</v>
      </c>
      <c r="K4" s="122">
        <f t="shared" si="3"/>
        <v>16503.293413241787</v>
      </c>
      <c r="L4" s="122">
        <f t="shared" si="3"/>
        <v>15418.623660607193</v>
      </c>
      <c r="M4" s="122">
        <f t="shared" si="3"/>
        <v>13327.029196711461</v>
      </c>
      <c r="N4" s="122">
        <f t="shared" si="3"/>
        <v>12607.215987061492</v>
      </c>
      <c r="O4" s="122">
        <f t="shared" si="3"/>
        <v>12615.980577934966</v>
      </c>
      <c r="P4" s="122">
        <f t="shared" si="3"/>
        <v>11039.282120951764</v>
      </c>
      <c r="Q4" s="122">
        <f t="shared" si="3"/>
        <v>11805.638268256036</v>
      </c>
      <c r="R4" s="122">
        <f t="shared" ref="R4:V4" si="4">SUM(R5:R6)</f>
        <v>12525.434919671063</v>
      </c>
      <c r="S4" s="122">
        <f t="shared" si="4"/>
        <v>11235.094577169644</v>
      </c>
      <c r="T4" s="122">
        <f t="shared" si="4"/>
        <v>12778.928926541043</v>
      </c>
      <c r="U4" s="122">
        <f t="shared" si="4"/>
        <v>12216.581165522104</v>
      </c>
      <c r="V4" s="122">
        <f t="shared" si="4"/>
        <v>13404.093541548807</v>
      </c>
      <c r="W4" s="122">
        <f t="shared" ref="W4:Y4" si="5">SUM(W5:W6)</f>
        <v>13158.031096315046</v>
      </c>
      <c r="X4" s="122">
        <f t="shared" si="5"/>
        <v>10887.810305033652</v>
      </c>
      <c r="Y4" s="122">
        <f t="shared" si="5"/>
        <v>9486.4882515092613</v>
      </c>
      <c r="DA4" s="130" t="s">
        <v>2245</v>
      </c>
    </row>
    <row r="5" spans="1:105" ht="12" customHeight="1" x14ac:dyDescent="0.25">
      <c r="A5" s="97" t="s">
        <v>51</v>
      </c>
      <c r="B5" s="98">
        <v>15475.965649635584</v>
      </c>
      <c r="C5" s="98">
        <v>15407.168176660332</v>
      </c>
      <c r="D5" s="98">
        <v>15730.022632800419</v>
      </c>
      <c r="E5" s="98">
        <v>15893.898883369891</v>
      </c>
      <c r="F5" s="98">
        <v>16192.306837087464</v>
      </c>
      <c r="G5" s="98">
        <v>17323.019434849557</v>
      </c>
      <c r="H5" s="98">
        <v>16880.779385297854</v>
      </c>
      <c r="I5" s="98">
        <v>15807.029915519994</v>
      </c>
      <c r="J5" s="98">
        <v>16502.892133685913</v>
      </c>
      <c r="K5" s="98">
        <v>16414.586821857894</v>
      </c>
      <c r="L5" s="98">
        <v>15335.561300689398</v>
      </c>
      <c r="M5" s="98">
        <v>13255.706682932829</v>
      </c>
      <c r="N5" s="98">
        <v>12539.04715109799</v>
      </c>
      <c r="O5" s="98">
        <v>12548.170793065672</v>
      </c>
      <c r="P5" s="98">
        <v>10980.926286148573</v>
      </c>
      <c r="Q5" s="98">
        <v>11742.836521449177</v>
      </c>
      <c r="R5" s="98">
        <v>12459.037107640052</v>
      </c>
      <c r="S5" s="98">
        <v>11175.755656137775</v>
      </c>
      <c r="T5" s="98">
        <v>12711.196051020499</v>
      </c>
      <c r="U5" s="98">
        <v>12151.878315339511</v>
      </c>
      <c r="V5" s="98">
        <v>13332.643744061599</v>
      </c>
      <c r="W5" s="98">
        <v>13086.913943632</v>
      </c>
      <c r="X5" s="98">
        <v>10828.294002946563</v>
      </c>
      <c r="Y5" s="98">
        <v>9433.9808965998618</v>
      </c>
      <c r="DA5" s="63" t="s">
        <v>2246</v>
      </c>
    </row>
    <row r="6" spans="1:105" ht="12" customHeight="1" x14ac:dyDescent="0.25">
      <c r="A6" s="97" t="s">
        <v>53</v>
      </c>
      <c r="B6" s="98">
        <v>91.524761521088635</v>
      </c>
      <c r="C6" s="98">
        <v>88.097150925513986</v>
      </c>
      <c r="D6" s="98">
        <v>88.311188383562637</v>
      </c>
      <c r="E6" s="98">
        <v>87.105168401950067</v>
      </c>
      <c r="F6" s="98">
        <v>87.533177709306003</v>
      </c>
      <c r="G6" s="98">
        <v>92.635917956956078</v>
      </c>
      <c r="H6" s="98">
        <v>89.435981544848801</v>
      </c>
      <c r="I6" s="98">
        <v>83.69530088631457</v>
      </c>
      <c r="J6" s="98">
        <v>88.418184651411252</v>
      </c>
      <c r="K6" s="98">
        <v>88.70659138389216</v>
      </c>
      <c r="L6" s="98">
        <v>83.062359917794737</v>
      </c>
      <c r="M6" s="98">
        <v>71.322513778632839</v>
      </c>
      <c r="N6" s="98">
        <v>68.168835963502914</v>
      </c>
      <c r="O6" s="98">
        <v>67.809784869295029</v>
      </c>
      <c r="P6" s="98">
        <v>58.355834803191399</v>
      </c>
      <c r="Q6" s="98">
        <v>62.801746806859697</v>
      </c>
      <c r="R6" s="98">
        <v>66.397812031010957</v>
      </c>
      <c r="S6" s="98">
        <v>59.338921031868466</v>
      </c>
      <c r="T6" s="98">
        <v>67.732875520543146</v>
      </c>
      <c r="U6" s="98">
        <v>64.702850182593934</v>
      </c>
      <c r="V6" s="98">
        <v>71.449797487208471</v>
      </c>
      <c r="W6" s="98">
        <v>71.117152683045504</v>
      </c>
      <c r="X6" s="98">
        <v>59.516302087089947</v>
      </c>
      <c r="Y6" s="98">
        <v>52.507354909399062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0.70783006398197745</v>
      </c>
      <c r="C7" s="122">
        <f t="shared" si="6"/>
        <v>0.67808371163401149</v>
      </c>
      <c r="D7" s="122">
        <f t="shared" si="6"/>
        <v>0.7768460809618829</v>
      </c>
      <c r="E7" s="122">
        <f t="shared" si="6"/>
        <v>0.75479368660954116</v>
      </c>
      <c r="F7" s="122">
        <f t="shared" si="6"/>
        <v>0.71617980268078385</v>
      </c>
      <c r="G7" s="122">
        <f t="shared" si="6"/>
        <v>0.6629830953621717</v>
      </c>
      <c r="H7" s="122">
        <f t="shared" si="6"/>
        <v>0.73843152613337215</v>
      </c>
      <c r="I7" s="122">
        <f t="shared" si="6"/>
        <v>0.83814491532145607</v>
      </c>
      <c r="J7" s="122">
        <f t="shared" si="6"/>
        <v>0.94303753337140772</v>
      </c>
      <c r="K7" s="122">
        <f t="shared" si="6"/>
        <v>1.0056515713090315</v>
      </c>
      <c r="L7" s="122">
        <f t="shared" si="6"/>
        <v>1.165896948243107</v>
      </c>
      <c r="M7" s="122">
        <f t="shared" si="6"/>
        <v>1.1765264834307911</v>
      </c>
      <c r="N7" s="122">
        <f t="shared" si="6"/>
        <v>1.3644548975385546</v>
      </c>
      <c r="O7" s="122">
        <f t="shared" si="6"/>
        <v>1.3392422283179284</v>
      </c>
      <c r="P7" s="122">
        <f t="shared" si="6"/>
        <v>1.5530819549492925</v>
      </c>
      <c r="Q7" s="122">
        <f t="shared" si="6"/>
        <v>1.5931274708606191</v>
      </c>
      <c r="R7" s="122">
        <f t="shared" si="6"/>
        <v>1.5973296762615083</v>
      </c>
      <c r="S7" s="122">
        <f t="shared" si="6"/>
        <v>1.5011542158184372</v>
      </c>
      <c r="T7" s="122">
        <f t="shared" si="6"/>
        <v>1.3279307088091308</v>
      </c>
      <c r="U7" s="122">
        <f t="shared" si="6"/>
        <v>1.1666204950114185</v>
      </c>
      <c r="V7" s="122">
        <f t="shared" si="6"/>
        <v>0.92163605274249139</v>
      </c>
      <c r="W7" s="122">
        <f t="shared" si="6"/>
        <v>0.65759243552541125</v>
      </c>
      <c r="X7" s="122">
        <f t="shared" si="6"/>
        <v>0.5906718579178647</v>
      </c>
      <c r="Y7" s="122">
        <f t="shared" si="6"/>
        <v>0.62314709580414307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0.70783006398197745</v>
      </c>
      <c r="C8" s="98">
        <f>IF(RES_hhdet_fec!C8=0,0,RES_hhdet_fec!C8*1000*11630/RES_hhdet_num!C3)</f>
        <v>0.67808371163401149</v>
      </c>
      <c r="D8" s="98">
        <f>IF(RES_hhdet_fec!D8=0,0,RES_hhdet_fec!D8*1000*11630/RES_hhdet_num!D3)</f>
        <v>0.7768460809618829</v>
      </c>
      <c r="E8" s="98">
        <f>IF(RES_hhdet_fec!E8=0,0,RES_hhdet_fec!E8*1000*11630/RES_hhdet_num!E3)</f>
        <v>0.75479368660954116</v>
      </c>
      <c r="F8" s="98">
        <f>IF(RES_hhdet_fec!F8=0,0,RES_hhdet_fec!F8*1000*11630/RES_hhdet_num!F3)</f>
        <v>0.71617980268078385</v>
      </c>
      <c r="G8" s="98">
        <f>IF(RES_hhdet_fec!G8=0,0,RES_hhdet_fec!G8*1000*11630/RES_hhdet_num!G3)</f>
        <v>0.6629830953621717</v>
      </c>
      <c r="H8" s="98">
        <f>IF(RES_hhdet_fec!H8=0,0,RES_hhdet_fec!H8*1000*11630/RES_hhdet_num!H3)</f>
        <v>0.73843152613337215</v>
      </c>
      <c r="I8" s="98">
        <f>IF(RES_hhdet_fec!I8=0,0,RES_hhdet_fec!I8*1000*11630/RES_hhdet_num!I3)</f>
        <v>0.83814491532145607</v>
      </c>
      <c r="J8" s="98">
        <f>IF(RES_hhdet_fec!J8=0,0,RES_hhdet_fec!J8*1000*11630/RES_hhdet_num!J3)</f>
        <v>0.94303753337140772</v>
      </c>
      <c r="K8" s="98">
        <f>IF(RES_hhdet_fec!K8=0,0,RES_hhdet_fec!K8*1000*11630/RES_hhdet_num!K3)</f>
        <v>1.0056515713090315</v>
      </c>
      <c r="L8" s="98">
        <f>IF(RES_hhdet_fec!L8=0,0,RES_hhdet_fec!L8*1000*11630/RES_hhdet_num!L3)</f>
        <v>1.165896948243107</v>
      </c>
      <c r="M8" s="98">
        <f>IF(RES_hhdet_fec!M8=0,0,RES_hhdet_fec!M8*1000*11630/RES_hhdet_num!M3)</f>
        <v>1.1765264834307911</v>
      </c>
      <c r="N8" s="98">
        <f>IF(RES_hhdet_fec!N8=0,0,RES_hhdet_fec!N8*1000*11630/RES_hhdet_num!N3)</f>
        <v>1.3644548975385546</v>
      </c>
      <c r="O8" s="98">
        <f>IF(RES_hhdet_fec!O8=0,0,RES_hhdet_fec!O8*1000*11630/RES_hhdet_num!O3)</f>
        <v>1.3392422283179284</v>
      </c>
      <c r="P8" s="98">
        <f>IF(RES_hhdet_fec!P8=0,0,RES_hhdet_fec!P8*1000*11630/RES_hhdet_num!P3)</f>
        <v>1.5530819549492925</v>
      </c>
      <c r="Q8" s="98">
        <f>IF(RES_hhdet_fec!Q8=0,0,RES_hhdet_fec!Q8*1000*11630/RES_hhdet_num!Q3)</f>
        <v>1.5931274708606191</v>
      </c>
      <c r="R8" s="98">
        <f>IF(RES_hhdet_fec!R8=0,0,RES_hhdet_fec!R8*1000*11630/RES_hhdet_num!R3)</f>
        <v>1.5973296762615083</v>
      </c>
      <c r="S8" s="98">
        <f>IF(RES_hhdet_fec!S8=0,0,RES_hhdet_fec!S8*1000*11630/RES_hhdet_num!S3)</f>
        <v>1.5011542158184372</v>
      </c>
      <c r="T8" s="98">
        <f>IF(RES_hhdet_fec!T8=0,0,RES_hhdet_fec!T8*1000*11630/RES_hhdet_num!T3)</f>
        <v>1.3279307088091308</v>
      </c>
      <c r="U8" s="98">
        <f>IF(RES_hhdet_fec!U8=0,0,RES_hhdet_fec!U8*1000*11630/RES_hhdet_num!U3)</f>
        <v>1.1666204950114185</v>
      </c>
      <c r="V8" s="98">
        <f>IF(RES_hhdet_fec!V8=0,0,RES_hhdet_fec!V8*1000*11630/RES_hhdet_num!V3)</f>
        <v>0.92163605274249139</v>
      </c>
      <c r="W8" s="98">
        <f>IF(RES_hhdet_fec!W8=0,0,RES_hhdet_fec!W8*1000*11630/RES_hhdet_num!W3)</f>
        <v>0.65759243552541125</v>
      </c>
      <c r="X8" s="98">
        <f>IF(RES_hhdet_fec!X8=0,0,RES_hhdet_fec!X8*1000*11630/RES_hhdet_num!X3)</f>
        <v>0.5906718579178647</v>
      </c>
      <c r="Y8" s="98">
        <f>IF(RES_hhdet_fec!Y8=0,0,RES_hhdet_fec!Y8*1000*11630/RES_hhdet_num!Y3)</f>
        <v>0.62314709580414307</v>
      </c>
      <c r="DA8" s="63" t="s">
        <v>2249</v>
      </c>
    </row>
    <row r="9" spans="1:105" ht="12" customHeight="1" x14ac:dyDescent="0.25">
      <c r="A9" s="121" t="s">
        <v>55</v>
      </c>
      <c r="B9" s="122">
        <v>3159.9874327643865</v>
      </c>
      <c r="C9" s="122">
        <v>2957.679663770823</v>
      </c>
      <c r="D9" s="122">
        <v>2980.8785402471808</v>
      </c>
      <c r="E9" s="122">
        <v>2758.0068352068697</v>
      </c>
      <c r="F9" s="122">
        <v>2773.8571678463636</v>
      </c>
      <c r="G9" s="122">
        <v>2663.3368065921914</v>
      </c>
      <c r="H9" s="122">
        <v>2582.7310334984945</v>
      </c>
      <c r="I9" s="122">
        <v>2568.4481382080003</v>
      </c>
      <c r="J9" s="122">
        <v>2620.7651076840707</v>
      </c>
      <c r="K9" s="122">
        <v>2801.6205006237933</v>
      </c>
      <c r="L9" s="122">
        <v>2628.372457710555</v>
      </c>
      <c r="M9" s="122">
        <v>2688.3983244974388</v>
      </c>
      <c r="N9" s="122">
        <v>2695.6400985891114</v>
      </c>
      <c r="O9" s="122">
        <v>2671.0287090545535</v>
      </c>
      <c r="P9" s="122">
        <v>2640.2244364660196</v>
      </c>
      <c r="Q9" s="122">
        <v>2635.7499941379988</v>
      </c>
      <c r="R9" s="122">
        <v>2761.3968630639215</v>
      </c>
      <c r="S9" s="122">
        <v>2765.8713813651943</v>
      </c>
      <c r="T9" s="122">
        <v>2888.9917547246419</v>
      </c>
      <c r="U9" s="122">
        <v>2829.245982890804</v>
      </c>
      <c r="V9" s="122">
        <v>3000.5641603282997</v>
      </c>
      <c r="W9" s="122">
        <v>2879.1352979775966</v>
      </c>
      <c r="X9" s="122">
        <v>2668.3254507731372</v>
      </c>
      <c r="Y9" s="122">
        <v>2452.8184552532402</v>
      </c>
      <c r="DA9" s="130" t="s">
        <v>2250</v>
      </c>
    </row>
    <row r="10" spans="1:105" ht="12" customHeight="1" x14ac:dyDescent="0.25">
      <c r="A10" s="97" t="s">
        <v>143</v>
      </c>
      <c r="B10" s="98">
        <v>3232.1565702873399</v>
      </c>
      <c r="C10" s="98">
        <v>2939.5200604644365</v>
      </c>
      <c r="D10" s="98">
        <v>3058.6992915643691</v>
      </c>
      <c r="E10" s="98">
        <v>2781.1161631800333</v>
      </c>
      <c r="F10" s="98">
        <v>2783.1629181434942</v>
      </c>
      <c r="G10" s="98">
        <v>2717.4804038765728</v>
      </c>
      <c r="H10" s="98">
        <v>2584.8298205725123</v>
      </c>
      <c r="I10" s="98">
        <v>2578.5509020707527</v>
      </c>
      <c r="J10" s="98">
        <v>2605.3737669367265</v>
      </c>
      <c r="K10" s="98">
        <v>2981.391260383974</v>
      </c>
      <c r="L10" s="98">
        <v>2630.2377599158281</v>
      </c>
      <c r="M10" s="98">
        <v>2674.2838665848358</v>
      </c>
      <c r="N10" s="98">
        <v>2690.2628276368</v>
      </c>
      <c r="O10" s="98">
        <v>2663.4232714479635</v>
      </c>
      <c r="P10" s="98">
        <v>2649.148297781619</v>
      </c>
      <c r="Q10" s="98">
        <v>2667.0922213757376</v>
      </c>
      <c r="R10" s="98">
        <v>2824.8129109002693</v>
      </c>
      <c r="S10" s="98">
        <v>2740.890216563866</v>
      </c>
      <c r="T10" s="98">
        <v>2910.4901122675665</v>
      </c>
      <c r="U10" s="98">
        <v>2840.0509768171651</v>
      </c>
      <c r="V10" s="98">
        <v>3056.7479132646172</v>
      </c>
      <c r="W10" s="98">
        <v>2961.8077244160722</v>
      </c>
      <c r="X10" s="98">
        <v>2685.3015135849128</v>
      </c>
      <c r="Y10" s="98">
        <v>2377.6730197974107</v>
      </c>
      <c r="DA10" s="63" t="s">
        <v>2251</v>
      </c>
    </row>
    <row r="11" spans="1:105" ht="12" customHeight="1" x14ac:dyDescent="0.25">
      <c r="A11" s="97" t="s">
        <v>124</v>
      </c>
      <c r="B11" s="98">
        <v>3428.2576572652306</v>
      </c>
      <c r="C11" s="98">
        <v>3313.1011377384916</v>
      </c>
      <c r="D11" s="98">
        <v>3207.9109451951581</v>
      </c>
      <c r="E11" s="98">
        <v>3093.834872346657</v>
      </c>
      <c r="F11" s="98">
        <v>3017.7412018297518</v>
      </c>
      <c r="G11" s="98">
        <v>2935.3889528479281</v>
      </c>
      <c r="H11" s="98">
        <v>2874.3171803712107</v>
      </c>
      <c r="I11" s="98">
        <v>2891.6416890985292</v>
      </c>
      <c r="J11" s="98">
        <v>2887.3532246760683</v>
      </c>
      <c r="K11" s="98">
        <v>2903.841164772105</v>
      </c>
      <c r="L11" s="98">
        <v>2914.2730998532566</v>
      </c>
      <c r="M11" s="98">
        <v>3088.8602750530463</v>
      </c>
      <c r="N11" s="98">
        <v>2858.087592486143</v>
      </c>
      <c r="O11" s="98">
        <v>3131.0781847773355</v>
      </c>
      <c r="P11" s="98">
        <v>2845.1839132411883</v>
      </c>
      <c r="Q11" s="98">
        <v>2553.213897418249</v>
      </c>
      <c r="R11" s="98">
        <v>3028.848409675551</v>
      </c>
      <c r="S11" s="98">
        <v>3002.6058560230017</v>
      </c>
      <c r="T11" s="98">
        <v>3045.4835460848462</v>
      </c>
      <c r="U11" s="98">
        <v>2873.2821762048784</v>
      </c>
      <c r="V11" s="98">
        <v>3121.3756412759212</v>
      </c>
      <c r="W11" s="98">
        <v>2649.5703414543968</v>
      </c>
      <c r="X11" s="98">
        <v>2557.1098904421142</v>
      </c>
      <c r="Y11" s="98">
        <v>2605.2412900182494</v>
      </c>
      <c r="DA11" s="63" t="s">
        <v>2252</v>
      </c>
    </row>
    <row r="12" spans="1:105" ht="12" customHeight="1" x14ac:dyDescent="0.25">
      <c r="A12" s="97" t="s">
        <v>123</v>
      </c>
      <c r="B12" s="98">
        <v>3105.3358988971818</v>
      </c>
      <c r="C12" s="98">
        <v>3018.7038168434356</v>
      </c>
      <c r="D12" s="98">
        <v>2936.7292532937472</v>
      </c>
      <c r="E12" s="98">
        <v>2852.1965266789425</v>
      </c>
      <c r="F12" s="98">
        <v>2675.744322224572</v>
      </c>
      <c r="G12" s="98">
        <v>2620.5712600773004</v>
      </c>
      <c r="H12" s="98">
        <v>2595.5166415044314</v>
      </c>
      <c r="I12" s="98">
        <v>2612.2102770550787</v>
      </c>
      <c r="J12" s="98">
        <v>2594.0050576263711</v>
      </c>
      <c r="K12" s="98">
        <v>2611.0971005148458</v>
      </c>
      <c r="L12" s="98">
        <v>2633.4205248871385</v>
      </c>
      <c r="M12" s="98">
        <v>2809.1164006617105</v>
      </c>
      <c r="N12" s="98">
        <v>2623.9332846547477</v>
      </c>
      <c r="O12" s="98">
        <v>2871.6203995173141</v>
      </c>
      <c r="P12" s="98">
        <v>2627.3968580833653</v>
      </c>
      <c r="Q12" s="98">
        <v>2377.7287546668204</v>
      </c>
      <c r="R12" s="98">
        <v>2782.1213028522443</v>
      </c>
      <c r="S12" s="98">
        <v>2767.2676027867251</v>
      </c>
      <c r="T12" s="98">
        <v>2828.1041254797519</v>
      </c>
      <c r="U12" s="98">
        <v>2707.1105670729212</v>
      </c>
      <c r="V12" s="98">
        <v>2973.7683781881324</v>
      </c>
      <c r="W12" s="98">
        <v>2545.6457112912085</v>
      </c>
      <c r="X12" s="98">
        <v>2458.5360421945443</v>
      </c>
      <c r="Y12" s="98">
        <v>2493.8072600888941</v>
      </c>
      <c r="DA12" s="63" t="s">
        <v>2253</v>
      </c>
    </row>
    <row r="13" spans="1:105" ht="12" customHeight="1" x14ac:dyDescent="0.25">
      <c r="A13" s="100" t="s">
        <v>50</v>
      </c>
      <c r="B13" s="101">
        <v>2673.2694389971125</v>
      </c>
      <c r="C13" s="101">
        <v>2600.6176625670828</v>
      </c>
      <c r="D13" s="101">
        <v>2521.0883329672561</v>
      </c>
      <c r="E13" s="101">
        <v>2448.4569458120791</v>
      </c>
      <c r="F13" s="101">
        <v>2281.0354265722899</v>
      </c>
      <c r="G13" s="101">
        <v>2229.3542734576758</v>
      </c>
      <c r="H13" s="101">
        <v>2218.7584278290246</v>
      </c>
      <c r="I13" s="101">
        <v>2226.352818710765</v>
      </c>
      <c r="J13" s="101">
        <v>2197.3626907256562</v>
      </c>
      <c r="K13" s="101">
        <v>2208.1347621635327</v>
      </c>
      <c r="L13" s="101">
        <v>2228.9649308580338</v>
      </c>
      <c r="M13" s="101">
        <v>2381.5681752499154</v>
      </c>
      <c r="N13" s="101">
        <v>2217.6581684483808</v>
      </c>
      <c r="O13" s="101">
        <v>2414.7183341917671</v>
      </c>
      <c r="P13" s="101">
        <v>2201.0768295025782</v>
      </c>
      <c r="Q13" s="101">
        <v>1981.9610280656934</v>
      </c>
      <c r="R13" s="101">
        <v>2295.2225246195599</v>
      </c>
      <c r="S13" s="101">
        <v>2271.8665074820719</v>
      </c>
      <c r="T13" s="101">
        <v>2307.6512316627695</v>
      </c>
      <c r="U13" s="101">
        <v>2198.2089079198522</v>
      </c>
      <c r="V13" s="101">
        <v>2426.4439211522749</v>
      </c>
      <c r="W13" s="101">
        <v>2067.0505899131222</v>
      </c>
      <c r="X13" s="101">
        <v>1967.0797005361796</v>
      </c>
      <c r="Y13" s="101">
        <v>1964.1599639230544</v>
      </c>
      <c r="DA13" s="131" t="s">
        <v>2254</v>
      </c>
    </row>
    <row r="14" spans="1:105" ht="12" customHeight="1" x14ac:dyDescent="0.25">
      <c r="A14" s="103" t="s">
        <v>52</v>
      </c>
      <c r="B14" s="104">
        <v>432.06645990006962</v>
      </c>
      <c r="C14" s="104">
        <v>418.0861542763526</v>
      </c>
      <c r="D14" s="104">
        <v>415.64092032649063</v>
      </c>
      <c r="E14" s="104">
        <v>403.73958086686309</v>
      </c>
      <c r="F14" s="104">
        <v>394.70889565228151</v>
      </c>
      <c r="G14" s="104">
        <v>391.21698661962449</v>
      </c>
      <c r="H14" s="104">
        <v>376.7582136754063</v>
      </c>
      <c r="I14" s="104">
        <v>385.85745834431356</v>
      </c>
      <c r="J14" s="104">
        <v>396.64236690071505</v>
      </c>
      <c r="K14" s="104">
        <v>402.96233835131267</v>
      </c>
      <c r="L14" s="104">
        <v>404.45559402910379</v>
      </c>
      <c r="M14" s="104">
        <v>427.54822541179499</v>
      </c>
      <c r="N14" s="104">
        <v>406.27511620636693</v>
      </c>
      <c r="O14" s="104">
        <v>456.90206532554652</v>
      </c>
      <c r="P14" s="104">
        <v>426.3200285807863</v>
      </c>
      <c r="Q14" s="104">
        <v>395.76772660112732</v>
      </c>
      <c r="R14" s="104">
        <v>486.89877823268409</v>
      </c>
      <c r="S14" s="104">
        <v>495.4010953046535</v>
      </c>
      <c r="T14" s="104">
        <v>520.45289381698262</v>
      </c>
      <c r="U14" s="104">
        <v>508.90165915306903</v>
      </c>
      <c r="V14" s="104">
        <v>547.3244570358579</v>
      </c>
      <c r="W14" s="104">
        <v>478.59512137808611</v>
      </c>
      <c r="X14" s="104">
        <v>491.45634165836458</v>
      </c>
      <c r="Y14" s="104">
        <v>529.64729616583998</v>
      </c>
      <c r="DA14" s="132" t="s">
        <v>2255</v>
      </c>
    </row>
    <row r="15" spans="1:105" ht="12" customHeight="1" x14ac:dyDescent="0.25">
      <c r="A15" s="106" t="s">
        <v>122</v>
      </c>
      <c r="B15" s="101">
        <v>3042.1554403700252</v>
      </c>
      <c r="C15" s="101">
        <v>2959.8052265997244</v>
      </c>
      <c r="D15" s="101">
        <v>2860.011408795654</v>
      </c>
      <c r="E15" s="101">
        <v>2705.0085752068439</v>
      </c>
      <c r="F15" s="101">
        <v>2747.740696676095</v>
      </c>
      <c r="G15" s="101">
        <v>2577.8572440798516</v>
      </c>
      <c r="H15" s="101">
        <v>2567.4794803864229</v>
      </c>
      <c r="I15" s="101">
        <v>2553.5823522311948</v>
      </c>
      <c r="J15" s="101">
        <v>2672.5205500525926</v>
      </c>
      <c r="K15" s="101">
        <v>2666.9853651475141</v>
      </c>
      <c r="L15" s="101">
        <v>2727.289157099865</v>
      </c>
      <c r="M15" s="101">
        <v>2799.0464769990081</v>
      </c>
      <c r="N15" s="101">
        <v>2799.5926531387304</v>
      </c>
      <c r="O15" s="101">
        <v>2759.7206431786021</v>
      </c>
      <c r="P15" s="101">
        <v>2740.570459497249</v>
      </c>
      <c r="Q15" s="101">
        <v>2758.2408606685581</v>
      </c>
      <c r="R15" s="101">
        <v>2846.4573050824806</v>
      </c>
      <c r="S15" s="101">
        <v>2938.5077519234719</v>
      </c>
      <c r="T15" s="101">
        <v>3040.4538779774907</v>
      </c>
      <c r="U15" s="101">
        <v>2956.1344544070516</v>
      </c>
      <c r="V15" s="101">
        <v>3029.3232947543474</v>
      </c>
      <c r="W15" s="101">
        <v>2907.5249800018346</v>
      </c>
      <c r="X15" s="101">
        <v>2749.0545606969672</v>
      </c>
      <c r="Y15" s="101">
        <v>2593.273731003806</v>
      </c>
      <c r="DA15" s="131" t="s">
        <v>2256</v>
      </c>
    </row>
    <row r="16" spans="1:105" ht="12" customHeight="1" x14ac:dyDescent="0.25">
      <c r="A16" s="107" t="s">
        <v>121</v>
      </c>
      <c r="B16" s="104">
        <v>2804.7258584276701</v>
      </c>
      <c r="C16" s="104">
        <v>2729.6189631245666</v>
      </c>
      <c r="D16" s="104">
        <v>2620.3711359176673</v>
      </c>
      <c r="E16" s="104">
        <v>2475.0727899722124</v>
      </c>
      <c r="F16" s="104">
        <v>2517.1013197726725</v>
      </c>
      <c r="G16" s="104">
        <v>2362.2912787205964</v>
      </c>
      <c r="H16" s="104">
        <v>2370.3181606896546</v>
      </c>
      <c r="I16" s="104">
        <v>2351.9978225689811</v>
      </c>
      <c r="J16" s="104">
        <v>2447.947295723829</v>
      </c>
      <c r="K16" s="104">
        <v>2438.3888524535614</v>
      </c>
      <c r="L16" s="104">
        <v>2494.2514158058066</v>
      </c>
      <c r="M16" s="104">
        <v>2577.8607684490735</v>
      </c>
      <c r="N16" s="104">
        <v>2600.3694899273273</v>
      </c>
      <c r="O16" s="104">
        <v>2569.3118863221139</v>
      </c>
      <c r="P16" s="104">
        <v>2549.0455613086906</v>
      </c>
      <c r="Q16" s="104">
        <v>2546.6909789326569</v>
      </c>
      <c r="R16" s="104">
        <v>2608.7186041342084</v>
      </c>
      <c r="S16" s="104">
        <v>2681.9073808448425</v>
      </c>
      <c r="T16" s="104">
        <v>2775.5907377581966</v>
      </c>
      <c r="U16" s="104">
        <v>2757.8770729575003</v>
      </c>
      <c r="V16" s="104">
        <v>2901.8351064923545</v>
      </c>
      <c r="W16" s="104">
        <v>2795.8733794676805</v>
      </c>
      <c r="X16" s="104">
        <v>2625.3782110737743</v>
      </c>
      <c r="Y16" s="104">
        <v>2462.5713493658145</v>
      </c>
      <c r="DA16" s="132" t="s">
        <v>2257</v>
      </c>
    </row>
    <row r="17" spans="1:105" ht="12" customHeight="1" x14ac:dyDescent="0.25">
      <c r="A17" s="108" t="s">
        <v>53</v>
      </c>
      <c r="B17" s="98">
        <v>2372.1861050324728</v>
      </c>
      <c r="C17" s="98">
        <v>2308.9521715177516</v>
      </c>
      <c r="D17" s="98">
        <v>2204.1184977883636</v>
      </c>
      <c r="E17" s="98">
        <v>2079.3517253650584</v>
      </c>
      <c r="F17" s="98">
        <v>2113.705077692643</v>
      </c>
      <c r="G17" s="98">
        <v>1978.3079508880246</v>
      </c>
      <c r="H17" s="98">
        <v>1994.9611829200974</v>
      </c>
      <c r="I17" s="98">
        <v>1973.797370886175</v>
      </c>
      <c r="J17" s="98">
        <v>2041.8303481376083</v>
      </c>
      <c r="K17" s="98">
        <v>2031.1932307734942</v>
      </c>
      <c r="L17" s="98">
        <v>2080.7126663441177</v>
      </c>
      <c r="M17" s="98">
        <v>2156.2996119453132</v>
      </c>
      <c r="N17" s="98">
        <v>2168.8067988070502</v>
      </c>
      <c r="O17" s="98">
        <v>2138.2445220322106</v>
      </c>
      <c r="P17" s="98">
        <v>2117.0035680685769</v>
      </c>
      <c r="Q17" s="98">
        <v>2106.6083575916887</v>
      </c>
      <c r="R17" s="98">
        <v>2147.4590371336567</v>
      </c>
      <c r="S17" s="98">
        <v>2202.2377501606584</v>
      </c>
      <c r="T17" s="98">
        <v>2270.1003747444138</v>
      </c>
      <c r="U17" s="98">
        <v>2246.5961343730687</v>
      </c>
      <c r="V17" s="98">
        <v>2378.2529953749481</v>
      </c>
      <c r="W17" s="98">
        <v>2282.5022300163764</v>
      </c>
      <c r="X17" s="98">
        <v>2113.8058228992381</v>
      </c>
      <c r="Y17" s="98">
        <v>1953.838102587398</v>
      </c>
      <c r="DA17" s="63" t="s">
        <v>2258</v>
      </c>
    </row>
    <row r="18" spans="1:105" ht="12" customHeight="1" x14ac:dyDescent="0.25">
      <c r="A18" s="108" t="s">
        <v>52</v>
      </c>
      <c r="B18" s="98">
        <v>432.53975339519707</v>
      </c>
      <c r="C18" s="98">
        <v>420.66679160681531</v>
      </c>
      <c r="D18" s="98">
        <v>416.25263812930376</v>
      </c>
      <c r="E18" s="98">
        <v>395.72106460715423</v>
      </c>
      <c r="F18" s="98">
        <v>403.39624208002942</v>
      </c>
      <c r="G18" s="98">
        <v>383.9833278325716</v>
      </c>
      <c r="H18" s="98">
        <v>375.35697776955709</v>
      </c>
      <c r="I18" s="98">
        <v>378.20045168280552</v>
      </c>
      <c r="J18" s="98">
        <v>406.11694758622019</v>
      </c>
      <c r="K18" s="98">
        <v>407.19562168006735</v>
      </c>
      <c r="L18" s="98">
        <v>413.53874946168895</v>
      </c>
      <c r="M18" s="98">
        <v>421.5611565037604</v>
      </c>
      <c r="N18" s="98">
        <v>431.5626911202769</v>
      </c>
      <c r="O18" s="98">
        <v>431.06736428990303</v>
      </c>
      <c r="P18" s="98">
        <v>432.04199324011387</v>
      </c>
      <c r="Q18" s="98">
        <v>440.08262134096839</v>
      </c>
      <c r="R18" s="98">
        <v>461.25956700055127</v>
      </c>
      <c r="S18" s="98">
        <v>479.66963068418323</v>
      </c>
      <c r="T18" s="98">
        <v>505.49036301378322</v>
      </c>
      <c r="U18" s="98">
        <v>511.28093858443134</v>
      </c>
      <c r="V18" s="98">
        <v>523.5821111174065</v>
      </c>
      <c r="W18" s="98">
        <v>513.37114945130349</v>
      </c>
      <c r="X18" s="98">
        <v>511.57238817453594</v>
      </c>
      <c r="Y18" s="98">
        <v>508.73324677841686</v>
      </c>
      <c r="DA18" s="63" t="s">
        <v>2259</v>
      </c>
    </row>
    <row r="19" spans="1:105" ht="12" customHeight="1" x14ac:dyDescent="0.25">
      <c r="A19" s="121" t="s">
        <v>54</v>
      </c>
      <c r="B19" s="122">
        <v>481.98514517762953</v>
      </c>
      <c r="C19" s="122">
        <v>470.29508205950196</v>
      </c>
      <c r="D19" s="122">
        <v>465.72663901865292</v>
      </c>
      <c r="E19" s="122">
        <v>463.04850504474547</v>
      </c>
      <c r="F19" s="122">
        <v>458.24461896024405</v>
      </c>
      <c r="G19" s="122">
        <v>443.38792699936641</v>
      </c>
      <c r="H19" s="122">
        <v>430.38561929248181</v>
      </c>
      <c r="I19" s="122">
        <v>433.53513673824636</v>
      </c>
      <c r="J19" s="122">
        <v>417.6662392440885</v>
      </c>
      <c r="K19" s="122">
        <v>414.46734733488285</v>
      </c>
      <c r="L19" s="122">
        <v>405.28494579427087</v>
      </c>
      <c r="M19" s="122">
        <v>410.81702521167415</v>
      </c>
      <c r="N19" s="122">
        <v>414.01298740854247</v>
      </c>
      <c r="O19" s="122">
        <v>395.11749372229792</v>
      </c>
      <c r="P19" s="122">
        <v>405.2094314112968</v>
      </c>
      <c r="Q19" s="122">
        <v>410.30781697178418</v>
      </c>
      <c r="R19" s="122">
        <v>411.88425061784852</v>
      </c>
      <c r="S19" s="122">
        <v>411.52167076998921</v>
      </c>
      <c r="T19" s="122">
        <v>416.74829948751824</v>
      </c>
      <c r="U19" s="122">
        <v>404.64465774154678</v>
      </c>
      <c r="V19" s="122">
        <v>423.14424829660067</v>
      </c>
      <c r="W19" s="122">
        <v>416.79137249211385</v>
      </c>
      <c r="X19" s="122">
        <v>372.94458148985268</v>
      </c>
      <c r="Y19" s="122">
        <v>354.76758539657669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608.90454667650545</v>
      </c>
      <c r="C21" s="98">
        <v>596.67207381362505</v>
      </c>
      <c r="D21" s="98">
        <v>590.66591598511786</v>
      </c>
      <c r="E21" s="98">
        <v>589.01005397323581</v>
      </c>
      <c r="F21" s="98">
        <v>571.17577487242681</v>
      </c>
      <c r="G21" s="98">
        <v>572.05852911524471</v>
      </c>
      <c r="H21" s="98">
        <v>552.3421594304084</v>
      </c>
      <c r="I21" s="98">
        <v>553.99955793509048</v>
      </c>
      <c r="J21" s="98">
        <v>540.79662787109714</v>
      </c>
      <c r="K21" s="98">
        <v>520.10673817501208</v>
      </c>
      <c r="L21" s="98">
        <v>526.93460007199496</v>
      </c>
      <c r="M21" s="98">
        <v>529.17225079008222</v>
      </c>
      <c r="N21" s="98">
        <v>528.50262749310536</v>
      </c>
      <c r="O21" s="98">
        <v>533.81462874528916</v>
      </c>
      <c r="P21" s="98">
        <v>510.42691827104153</v>
      </c>
      <c r="Q21" s="98">
        <v>480.51487607530254</v>
      </c>
      <c r="R21" s="98">
        <v>565.87114200295991</v>
      </c>
      <c r="S21" s="98">
        <v>558.33948591009971</v>
      </c>
      <c r="T21" s="98">
        <v>589.78694204658632</v>
      </c>
      <c r="U21" s="98">
        <v>563.39372872326715</v>
      </c>
      <c r="V21" s="98">
        <v>625.05483538950546</v>
      </c>
      <c r="W21" s="98">
        <v>528.60501087410114</v>
      </c>
      <c r="X21" s="98">
        <v>503.49155256669542</v>
      </c>
      <c r="Y21" s="98">
        <v>523.3055087071757</v>
      </c>
      <c r="DA21" s="63" t="s">
        <v>2262</v>
      </c>
    </row>
    <row r="22" spans="1:105" ht="12" customHeight="1" x14ac:dyDescent="0.25">
      <c r="A22" s="109" t="s">
        <v>120</v>
      </c>
      <c r="B22" s="33">
        <v>480.10169897680805</v>
      </c>
      <c r="C22" s="33">
        <v>468.44308823323257</v>
      </c>
      <c r="D22" s="33">
        <v>463.91506658513083</v>
      </c>
      <c r="E22" s="33">
        <v>461.23361056749189</v>
      </c>
      <c r="F22" s="33">
        <v>456.61003918688556</v>
      </c>
      <c r="G22" s="33">
        <v>441.53071112787114</v>
      </c>
      <c r="H22" s="33">
        <v>428.61255879369412</v>
      </c>
      <c r="I22" s="33">
        <v>431.81470246502039</v>
      </c>
      <c r="J22" s="33">
        <v>415.94171745907516</v>
      </c>
      <c r="K22" s="33">
        <v>413.02667430759396</v>
      </c>
      <c r="L22" s="33">
        <v>403.59382867524374</v>
      </c>
      <c r="M22" s="33">
        <v>409.08766632525902</v>
      </c>
      <c r="N22" s="33">
        <v>412.28107737801747</v>
      </c>
      <c r="O22" s="33">
        <v>392.96740713586314</v>
      </c>
      <c r="P22" s="33">
        <v>403.55579186213373</v>
      </c>
      <c r="Q22" s="33">
        <v>409.17215042088952</v>
      </c>
      <c r="R22" s="33">
        <v>409.22270943990259</v>
      </c>
      <c r="S22" s="33">
        <v>408.86446230474809</v>
      </c>
      <c r="T22" s="33">
        <v>413.59307490085303</v>
      </c>
      <c r="U22" s="33">
        <v>401.78477017606224</v>
      </c>
      <c r="V22" s="33">
        <v>419.55453276547064</v>
      </c>
      <c r="W22" s="33">
        <v>414.74919100604143</v>
      </c>
      <c r="X22" s="33">
        <v>370.52957755036022</v>
      </c>
      <c r="Y22" s="33">
        <v>351.57466000917589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23142.136516965329</v>
      </c>
      <c r="C24" s="117">
        <f t="shared" si="7"/>
        <v>23830.176508252898</v>
      </c>
      <c r="D24" s="117">
        <f t="shared" si="7"/>
        <v>23238.829582754483</v>
      </c>
      <c r="E24" s="117">
        <f t="shared" si="7"/>
        <v>23253.704365393736</v>
      </c>
      <c r="F24" s="117">
        <f t="shared" si="7"/>
        <v>23659.10974362514</v>
      </c>
      <c r="G24" s="117">
        <f t="shared" si="7"/>
        <v>25679.880428469711</v>
      </c>
      <c r="H24" s="117">
        <f t="shared" si="7"/>
        <v>24942.195274668815</v>
      </c>
      <c r="I24" s="117">
        <f t="shared" si="7"/>
        <v>24947.56299352472</v>
      </c>
      <c r="J24" s="117">
        <f t="shared" si="7"/>
        <v>23067.969051852269</v>
      </c>
      <c r="K24" s="117">
        <f t="shared" si="7"/>
        <v>17354.952246918569</v>
      </c>
      <c r="L24" s="117">
        <f t="shared" si="7"/>
        <v>22031.096228887942</v>
      </c>
      <c r="M24" s="117">
        <f t="shared" si="7"/>
        <v>19233.004228851602</v>
      </c>
      <c r="N24" s="117">
        <f t="shared" si="7"/>
        <v>17247.064836376783</v>
      </c>
      <c r="O24" s="117">
        <f t="shared" si="7"/>
        <v>18381.018784858679</v>
      </c>
      <c r="P24" s="117">
        <f t="shared" si="7"/>
        <v>15427.61684268413</v>
      </c>
      <c r="Q24" s="117">
        <f t="shared" si="7"/>
        <v>14909.838543115535</v>
      </c>
      <c r="R24" s="117">
        <f t="shared" ref="R24:V24" si="8">R25+R28+R30+R39</f>
        <v>17181.903037490312</v>
      </c>
      <c r="S24" s="117">
        <f t="shared" si="8"/>
        <v>15947.438022553664</v>
      </c>
      <c r="T24" s="117">
        <f t="shared" si="8"/>
        <v>17257.508327361291</v>
      </c>
      <c r="U24" s="117">
        <f t="shared" si="8"/>
        <v>16231.542347320232</v>
      </c>
      <c r="V24" s="117">
        <f t="shared" si="8"/>
        <v>17894.714066728546</v>
      </c>
      <c r="W24" s="117">
        <f t="shared" ref="W24:Y24" si="9">W25+W28+W30+W39</f>
        <v>15786.785358524434</v>
      </c>
      <c r="X24" s="117">
        <f t="shared" si="9"/>
        <v>14228.197282640051</v>
      </c>
      <c r="Y24" s="117">
        <f t="shared" si="9"/>
        <v>13804.975924126975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19594.067058009645</v>
      </c>
      <c r="C25" s="122">
        <f t="shared" si="10"/>
        <v>20377.497150402487</v>
      </c>
      <c r="D25" s="122">
        <f t="shared" si="10"/>
        <v>19887.548742048974</v>
      </c>
      <c r="E25" s="122">
        <f t="shared" si="10"/>
        <v>20056.429703056299</v>
      </c>
      <c r="F25" s="122">
        <f t="shared" si="10"/>
        <v>20432.710799090164</v>
      </c>
      <c r="G25" s="122">
        <f t="shared" si="10"/>
        <v>22635.409671011766</v>
      </c>
      <c r="H25" s="122">
        <f t="shared" si="10"/>
        <v>21925.400701234401</v>
      </c>
      <c r="I25" s="122">
        <f t="shared" si="10"/>
        <v>21943.540734036764</v>
      </c>
      <c r="J25" s="122">
        <f t="shared" si="10"/>
        <v>19984.152563477834</v>
      </c>
      <c r="K25" s="122">
        <f t="shared" si="10"/>
        <v>14301.747025116201</v>
      </c>
      <c r="L25" s="122">
        <f t="shared" si="10"/>
        <v>18968.019382182913</v>
      </c>
      <c r="M25" s="122">
        <f t="shared" si="10"/>
        <v>16096.481182196965</v>
      </c>
      <c r="N25" s="122">
        <f t="shared" si="10"/>
        <v>14124.022440721397</v>
      </c>
      <c r="O25" s="122">
        <f t="shared" si="10"/>
        <v>15315.627227860659</v>
      </c>
      <c r="P25" s="122">
        <f t="shared" si="10"/>
        <v>12392.372520092622</v>
      </c>
      <c r="Q25" s="122">
        <f t="shared" si="10"/>
        <v>11900.630010826175</v>
      </c>
      <c r="R25" s="122">
        <f t="shared" ref="R25:V25" si="11">SUM(R26:R27)</f>
        <v>14095.275502351236</v>
      </c>
      <c r="S25" s="122">
        <f t="shared" si="11"/>
        <v>12809.662905840154</v>
      </c>
      <c r="T25" s="122">
        <f t="shared" si="11"/>
        <v>14036.708916318625</v>
      </c>
      <c r="U25" s="122">
        <f t="shared" si="11"/>
        <v>13057.619018759084</v>
      </c>
      <c r="V25" s="122">
        <f t="shared" si="11"/>
        <v>14546.269878476398</v>
      </c>
      <c r="W25" s="122">
        <f t="shared" ref="W25:Y25" si="12">SUM(W26:W27)</f>
        <v>12575.379534596303</v>
      </c>
      <c r="X25" s="122">
        <f t="shared" si="12"/>
        <v>11224.478816630259</v>
      </c>
      <c r="Y25" s="122">
        <f t="shared" si="12"/>
        <v>10971.557707587855</v>
      </c>
      <c r="DA25" s="130" t="s">
        <v>2265</v>
      </c>
    </row>
    <row r="26" spans="1:105" ht="12" customHeight="1" x14ac:dyDescent="0.25">
      <c r="A26" s="97" t="s">
        <v>74</v>
      </c>
      <c r="B26" s="98">
        <v>19371.811531919626</v>
      </c>
      <c r="C26" s="98">
        <v>20153.467467182287</v>
      </c>
      <c r="D26" s="98">
        <v>19673.032394031532</v>
      </c>
      <c r="E26" s="98">
        <v>19845.018104479906</v>
      </c>
      <c r="F26" s="98">
        <v>20219.64866300299</v>
      </c>
      <c r="G26" s="98">
        <v>22400.572945776548</v>
      </c>
      <c r="H26" s="98">
        <v>21699.553155236074</v>
      </c>
      <c r="I26" s="98">
        <v>21718.238988825549</v>
      </c>
      <c r="J26" s="98">
        <v>19776.861409461679</v>
      </c>
      <c r="K26" s="98">
        <v>14151.644757909962</v>
      </c>
      <c r="L26" s="98">
        <v>18765.840947643257</v>
      </c>
      <c r="M26" s="98">
        <v>15923.111285433497</v>
      </c>
      <c r="N26" s="98">
        <v>13966.158133534303</v>
      </c>
      <c r="O26" s="98">
        <v>15140.154890010424</v>
      </c>
      <c r="P26" s="98">
        <v>12250.926470784216</v>
      </c>
      <c r="Q26" s="98">
        <v>11761.74808038546</v>
      </c>
      <c r="R26" s="98">
        <v>13927.461577543514</v>
      </c>
      <c r="S26" s="98">
        <v>12655.055966164166</v>
      </c>
      <c r="T26" s="98">
        <v>13864.399651201436</v>
      </c>
      <c r="U26" s="98">
        <v>12896.477732144966</v>
      </c>
      <c r="V26" s="98">
        <v>14365.190455616976</v>
      </c>
      <c r="W26" s="98">
        <v>12416.571381344862</v>
      </c>
      <c r="X26" s="98">
        <v>11080.857067036777</v>
      </c>
      <c r="Y26" s="98">
        <v>10829.443595115483</v>
      </c>
      <c r="DA26" s="63" t="s">
        <v>2266</v>
      </c>
    </row>
    <row r="27" spans="1:105" ht="12" customHeight="1" x14ac:dyDescent="0.25">
      <c r="A27" s="97" t="s">
        <v>53</v>
      </c>
      <c r="B27" s="98">
        <v>222.25552609001727</v>
      </c>
      <c r="C27" s="98">
        <v>224.02968322020018</v>
      </c>
      <c r="D27" s="98">
        <v>214.51634801744146</v>
      </c>
      <c r="E27" s="98">
        <v>211.41159857639266</v>
      </c>
      <c r="F27" s="98">
        <v>213.06213608717542</v>
      </c>
      <c r="G27" s="98">
        <v>234.8367252352183</v>
      </c>
      <c r="H27" s="98">
        <v>225.84754599832567</v>
      </c>
      <c r="I27" s="98">
        <v>225.30174521121373</v>
      </c>
      <c r="J27" s="98">
        <v>207.29115401615542</v>
      </c>
      <c r="K27" s="98">
        <v>150.10226720623962</v>
      </c>
      <c r="L27" s="98">
        <v>202.17843453965665</v>
      </c>
      <c r="M27" s="98">
        <v>173.36989676346892</v>
      </c>
      <c r="N27" s="98">
        <v>157.8643071870944</v>
      </c>
      <c r="O27" s="98">
        <v>175.472337850234</v>
      </c>
      <c r="P27" s="98">
        <v>141.44604930840643</v>
      </c>
      <c r="Q27" s="98">
        <v>138.88193044071596</v>
      </c>
      <c r="R27" s="98">
        <v>167.81392480772175</v>
      </c>
      <c r="S27" s="98">
        <v>154.60693967598837</v>
      </c>
      <c r="T27" s="98">
        <v>172.30926511718744</v>
      </c>
      <c r="U27" s="98">
        <v>161.14128661411863</v>
      </c>
      <c r="V27" s="98">
        <v>181.0794228594219</v>
      </c>
      <c r="W27" s="98">
        <v>158.80815325144044</v>
      </c>
      <c r="X27" s="98">
        <v>143.62174959348241</v>
      </c>
      <c r="Y27" s="98">
        <v>142.11411247237251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0.70701315862454428</v>
      </c>
      <c r="C28" s="122">
        <f t="shared" si="13"/>
        <v>0.68056968194901679</v>
      </c>
      <c r="D28" s="122">
        <f t="shared" si="13"/>
        <v>0.79079830090118552</v>
      </c>
      <c r="E28" s="122">
        <f t="shared" si="13"/>
        <v>0.76043237877727099</v>
      </c>
      <c r="F28" s="122">
        <f t="shared" si="13"/>
        <v>0.69607220935195502</v>
      </c>
      <c r="G28" s="122">
        <f t="shared" si="13"/>
        <v>0.62802417333443605</v>
      </c>
      <c r="H28" s="122">
        <f t="shared" si="13"/>
        <v>0.70018475913710443</v>
      </c>
      <c r="I28" s="122">
        <f t="shared" si="13"/>
        <v>0.7798349240658895</v>
      </c>
      <c r="J28" s="122">
        <f t="shared" si="13"/>
        <v>0.85239368241773783</v>
      </c>
      <c r="K28" s="122">
        <f t="shared" si="13"/>
        <v>0.83663938933127679</v>
      </c>
      <c r="L28" s="122">
        <f t="shared" si="13"/>
        <v>0.91104553312520675</v>
      </c>
      <c r="M28" s="122">
        <f t="shared" si="13"/>
        <v>0.93459558605874593</v>
      </c>
      <c r="N28" s="122">
        <f t="shared" si="13"/>
        <v>1.1233383269748456</v>
      </c>
      <c r="O28" s="122">
        <f t="shared" si="13"/>
        <v>1.1219145385865985</v>
      </c>
      <c r="P28" s="122">
        <f t="shared" si="13"/>
        <v>1.4009234358864908</v>
      </c>
      <c r="Q28" s="122">
        <f t="shared" si="13"/>
        <v>1.5010620609154111</v>
      </c>
      <c r="R28" s="122">
        <f t="shared" si="13"/>
        <v>1.5022673558732669</v>
      </c>
      <c r="S28" s="122">
        <f t="shared" si="13"/>
        <v>1.5030564076001005</v>
      </c>
      <c r="T28" s="122">
        <f t="shared" si="13"/>
        <v>1.4578095093997845</v>
      </c>
      <c r="U28" s="122">
        <f t="shared" si="13"/>
        <v>1.4445475203098426</v>
      </c>
      <c r="V28" s="122">
        <f t="shared" si="13"/>
        <v>1.3121970325263377</v>
      </c>
      <c r="W28" s="122">
        <f t="shared" si="13"/>
        <v>1.0605022170096128</v>
      </c>
      <c r="X28" s="122">
        <f t="shared" si="13"/>
        <v>0.91657292138422686</v>
      </c>
      <c r="Y28" s="122">
        <f t="shared" si="13"/>
        <v>0.84679526987773823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0.70701315862454428</v>
      </c>
      <c r="C29" s="98">
        <f>IF(RES_hhdet_fec!C29=0,0,RES_hhdet_fec!C29*1000*11630/RES_hhdet_num!C24)</f>
        <v>0.68056968194901679</v>
      </c>
      <c r="D29" s="98">
        <f>IF(RES_hhdet_fec!D29=0,0,RES_hhdet_fec!D29*1000*11630/RES_hhdet_num!D24)</f>
        <v>0.79079830090118552</v>
      </c>
      <c r="E29" s="98">
        <f>IF(RES_hhdet_fec!E29=0,0,RES_hhdet_fec!E29*1000*11630/RES_hhdet_num!E24)</f>
        <v>0.76043237877727099</v>
      </c>
      <c r="F29" s="98">
        <f>IF(RES_hhdet_fec!F29=0,0,RES_hhdet_fec!F29*1000*11630/RES_hhdet_num!F24)</f>
        <v>0.69607220935195502</v>
      </c>
      <c r="G29" s="98">
        <f>IF(RES_hhdet_fec!G29=0,0,RES_hhdet_fec!G29*1000*11630/RES_hhdet_num!G24)</f>
        <v>0.62802417333443605</v>
      </c>
      <c r="H29" s="98">
        <f>IF(RES_hhdet_fec!H29=0,0,RES_hhdet_fec!H29*1000*11630/RES_hhdet_num!H24)</f>
        <v>0.70018475913710443</v>
      </c>
      <c r="I29" s="98">
        <f>IF(RES_hhdet_fec!I29=0,0,RES_hhdet_fec!I29*1000*11630/RES_hhdet_num!I24)</f>
        <v>0.7798349240658895</v>
      </c>
      <c r="J29" s="98">
        <f>IF(RES_hhdet_fec!J29=0,0,RES_hhdet_fec!J29*1000*11630/RES_hhdet_num!J24)</f>
        <v>0.85239368241773783</v>
      </c>
      <c r="K29" s="98">
        <f>IF(RES_hhdet_fec!K29=0,0,RES_hhdet_fec!K29*1000*11630/RES_hhdet_num!K24)</f>
        <v>0.83663938933127679</v>
      </c>
      <c r="L29" s="98">
        <f>IF(RES_hhdet_fec!L29=0,0,RES_hhdet_fec!L29*1000*11630/RES_hhdet_num!L24)</f>
        <v>0.91104553312520675</v>
      </c>
      <c r="M29" s="98">
        <f>IF(RES_hhdet_fec!M29=0,0,RES_hhdet_fec!M29*1000*11630/RES_hhdet_num!M24)</f>
        <v>0.93459558605874593</v>
      </c>
      <c r="N29" s="98">
        <f>IF(RES_hhdet_fec!N29=0,0,RES_hhdet_fec!N29*1000*11630/RES_hhdet_num!N24)</f>
        <v>1.1233383269748456</v>
      </c>
      <c r="O29" s="98">
        <f>IF(RES_hhdet_fec!O29=0,0,RES_hhdet_fec!O29*1000*11630/RES_hhdet_num!O24)</f>
        <v>1.1219145385865985</v>
      </c>
      <c r="P29" s="98">
        <f>IF(RES_hhdet_fec!P29=0,0,RES_hhdet_fec!P29*1000*11630/RES_hhdet_num!P24)</f>
        <v>1.4009234358864908</v>
      </c>
      <c r="Q29" s="98">
        <f>IF(RES_hhdet_fec!Q29=0,0,RES_hhdet_fec!Q29*1000*11630/RES_hhdet_num!Q24)</f>
        <v>1.5010620609154111</v>
      </c>
      <c r="R29" s="98">
        <f>IF(RES_hhdet_fec!R29=0,0,RES_hhdet_fec!R29*1000*11630/RES_hhdet_num!R24)</f>
        <v>1.5022673558732669</v>
      </c>
      <c r="S29" s="98">
        <f>IF(RES_hhdet_fec!S29=0,0,RES_hhdet_fec!S29*1000*11630/RES_hhdet_num!S24)</f>
        <v>1.5030564076001005</v>
      </c>
      <c r="T29" s="98">
        <f>IF(RES_hhdet_fec!T29=0,0,RES_hhdet_fec!T29*1000*11630/RES_hhdet_num!T24)</f>
        <v>1.4578095093997845</v>
      </c>
      <c r="U29" s="98">
        <f>IF(RES_hhdet_fec!U29=0,0,RES_hhdet_fec!U29*1000*11630/RES_hhdet_num!U24)</f>
        <v>1.4445475203098426</v>
      </c>
      <c r="V29" s="98">
        <f>IF(RES_hhdet_fec!V29=0,0,RES_hhdet_fec!V29*1000*11630/RES_hhdet_num!V24)</f>
        <v>1.3121970325263377</v>
      </c>
      <c r="W29" s="98">
        <f>IF(RES_hhdet_fec!W29=0,0,RES_hhdet_fec!W29*1000*11630/RES_hhdet_num!W24)</f>
        <v>1.0605022170096128</v>
      </c>
      <c r="X29" s="98">
        <f>IF(RES_hhdet_fec!X29=0,0,RES_hhdet_fec!X29*1000*11630/RES_hhdet_num!X24)</f>
        <v>0.91657292138422686</v>
      </c>
      <c r="Y29" s="98">
        <f>IF(RES_hhdet_fec!Y29=0,0,RES_hhdet_fec!Y29*1000*11630/RES_hhdet_num!Y24)</f>
        <v>0.84679526987773823</v>
      </c>
      <c r="DA29" s="63" t="s">
        <v>2269</v>
      </c>
    </row>
    <row r="30" spans="1:105" ht="12" customHeight="1" x14ac:dyDescent="0.25">
      <c r="A30" s="121" t="s">
        <v>55</v>
      </c>
      <c r="B30" s="122">
        <v>3065.3782009734487</v>
      </c>
      <c r="C30" s="122">
        <v>2981.7132349275116</v>
      </c>
      <c r="D30" s="122">
        <v>2884.5587478556449</v>
      </c>
      <c r="E30" s="122">
        <v>2733.2162081257216</v>
      </c>
      <c r="F30" s="122">
        <v>2767.2482753961363</v>
      </c>
      <c r="G30" s="122">
        <v>2600.3896004323042</v>
      </c>
      <c r="H30" s="122">
        <v>2585.6540423644719</v>
      </c>
      <c r="I30" s="122">
        <v>2569.5216889498556</v>
      </c>
      <c r="J30" s="122">
        <v>2664.8996111276692</v>
      </c>
      <c r="K30" s="122">
        <v>2637.39476440607</v>
      </c>
      <c r="L30" s="122">
        <v>2656.5481903198151</v>
      </c>
      <c r="M30" s="122">
        <v>2724.6855902516854</v>
      </c>
      <c r="N30" s="122">
        <v>2708.283143023782</v>
      </c>
      <c r="O30" s="122">
        <v>2669.9234190201882</v>
      </c>
      <c r="P30" s="122">
        <v>2629.4175419767739</v>
      </c>
      <c r="Q30" s="122">
        <v>2598.3370204539451</v>
      </c>
      <c r="R30" s="122">
        <v>2675.2754507964314</v>
      </c>
      <c r="S30" s="122">
        <v>2727.9808454974086</v>
      </c>
      <c r="T30" s="122">
        <v>2806.5675975037557</v>
      </c>
      <c r="U30" s="122">
        <v>2770.4320399782055</v>
      </c>
      <c r="V30" s="122">
        <v>2925.0020646470825</v>
      </c>
      <c r="W30" s="122">
        <v>2793.3768647973684</v>
      </c>
      <c r="X30" s="122">
        <v>2630.3536483315343</v>
      </c>
      <c r="Y30" s="122">
        <v>2479.7196115263</v>
      </c>
      <c r="DA30" s="130" t="s">
        <v>2270</v>
      </c>
    </row>
    <row r="31" spans="1:105" ht="12" customHeight="1" x14ac:dyDescent="0.25">
      <c r="A31" s="97" t="s">
        <v>141</v>
      </c>
      <c r="B31" s="98">
        <v>3428.257657265231</v>
      </c>
      <c r="C31" s="98">
        <v>3313.7939268524806</v>
      </c>
      <c r="D31" s="98">
        <v>3213.4724095576239</v>
      </c>
      <c r="E31" s="98">
        <v>3100.6186072723776</v>
      </c>
      <c r="F31" s="98">
        <v>3024.4681516927471</v>
      </c>
      <c r="G31" s="98">
        <v>2940.7922490222118</v>
      </c>
      <c r="H31" s="98">
        <v>2880.4234240825722</v>
      </c>
      <c r="I31" s="98">
        <v>2902.2008601165417</v>
      </c>
      <c r="J31" s="98">
        <v>2901.8302388173479</v>
      </c>
      <c r="K31" s="98">
        <v>2925.6341952656999</v>
      </c>
      <c r="L31" s="98">
        <v>2930.2131980573504</v>
      </c>
      <c r="M31" s="98">
        <v>3102.5437434527398</v>
      </c>
      <c r="N31" s="98">
        <v>2859.0080935646297</v>
      </c>
      <c r="O31" s="98">
        <v>3111.417980500883</v>
      </c>
      <c r="P31" s="98">
        <v>2835.1433832244684</v>
      </c>
      <c r="Q31" s="98">
        <v>2529.4428482292974</v>
      </c>
      <c r="R31" s="98">
        <v>2942.0382343616425</v>
      </c>
      <c r="S31" s="98">
        <v>2898.436527040853</v>
      </c>
      <c r="T31" s="98">
        <v>2940.648847613616</v>
      </c>
      <c r="U31" s="98">
        <v>2803.5401171583117</v>
      </c>
      <c r="V31" s="98">
        <v>3078.5648548631093</v>
      </c>
      <c r="W31" s="98">
        <v>2634.2796170263919</v>
      </c>
      <c r="X31" s="98">
        <v>2540.5346416657849</v>
      </c>
      <c r="Y31" s="98">
        <v>2572.4380333444351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2552.1843035020497</v>
      </c>
      <c r="L32" s="98">
        <v>2591.658107315196</v>
      </c>
      <c r="M32" s="98">
        <v>2785.2681075080109</v>
      </c>
      <c r="N32" s="98">
        <v>2605.4733517213153</v>
      </c>
      <c r="O32" s="98">
        <v>2851.0331396222173</v>
      </c>
      <c r="P32" s="98">
        <v>2621.4094372927766</v>
      </c>
      <c r="Q32" s="98">
        <v>2373.4274553086266</v>
      </c>
      <c r="R32" s="98">
        <v>2684.7530380696435</v>
      </c>
      <c r="S32" s="98">
        <v>2672.2129070669903</v>
      </c>
      <c r="T32" s="98">
        <v>2747.5048340239764</v>
      </c>
      <c r="U32" s="98">
        <v>2635.3382301370839</v>
      </c>
      <c r="V32" s="98">
        <v>2951.7068865079636</v>
      </c>
      <c r="W32" s="98">
        <v>2548.8310409791152</v>
      </c>
      <c r="X32" s="98">
        <v>2460.0564856274364</v>
      </c>
      <c r="Y32" s="98">
        <v>2402.829816760453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2155.8750268667609</v>
      </c>
      <c r="L33" s="101">
        <v>2190.5127835632247</v>
      </c>
      <c r="M33" s="101">
        <v>2359.1895207144544</v>
      </c>
      <c r="N33" s="101">
        <v>2199.0876728570647</v>
      </c>
      <c r="O33" s="101">
        <v>2394.203268662573</v>
      </c>
      <c r="P33" s="101">
        <v>2196.4129434434426</v>
      </c>
      <c r="Q33" s="101">
        <v>1980.5082661921267</v>
      </c>
      <c r="R33" s="101">
        <v>2203.5457576705571</v>
      </c>
      <c r="S33" s="101">
        <v>2183.5473387297338</v>
      </c>
      <c r="T33" s="101">
        <v>2235.5114862819314</v>
      </c>
      <c r="U33" s="101">
        <v>2136.1153104428695</v>
      </c>
      <c r="V33" s="101">
        <v>2411.0871818564556</v>
      </c>
      <c r="W33" s="101">
        <v>2075.6045132443651</v>
      </c>
      <c r="X33" s="101">
        <v>1973.7124728098443</v>
      </c>
      <c r="Y33" s="101">
        <v>1888.83151511028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396.30927663528843</v>
      </c>
      <c r="L34" s="104">
        <v>401.14532375197132</v>
      </c>
      <c r="M34" s="104">
        <v>426.07858679355627</v>
      </c>
      <c r="N34" s="104">
        <v>406.38567886425142</v>
      </c>
      <c r="O34" s="104">
        <v>456.82987095964489</v>
      </c>
      <c r="P34" s="104">
        <v>424.99649384933332</v>
      </c>
      <c r="Q34" s="104">
        <v>392.91918911649975</v>
      </c>
      <c r="R34" s="104">
        <v>481.20728039908568</v>
      </c>
      <c r="S34" s="104">
        <v>488.66556833725633</v>
      </c>
      <c r="T34" s="104">
        <v>511.99334774204493</v>
      </c>
      <c r="U34" s="104">
        <v>499.22291969421474</v>
      </c>
      <c r="V34" s="104">
        <v>540.61970465150819</v>
      </c>
      <c r="W34" s="104">
        <v>473.22652773475016</v>
      </c>
      <c r="X34" s="104">
        <v>486.34401281759239</v>
      </c>
      <c r="Y34" s="104">
        <v>513.99830165017318</v>
      </c>
      <c r="DA34" s="132" t="s">
        <v>2274</v>
      </c>
    </row>
    <row r="35" spans="1:105" ht="12" customHeight="1" x14ac:dyDescent="0.25">
      <c r="A35" s="106" t="s">
        <v>122</v>
      </c>
      <c r="B35" s="101">
        <v>3042.1554403700256</v>
      </c>
      <c r="C35" s="101">
        <v>2960.2380525135823</v>
      </c>
      <c r="D35" s="101">
        <v>2863.4000331155148</v>
      </c>
      <c r="E35" s="101">
        <v>2709.3402243551759</v>
      </c>
      <c r="F35" s="101">
        <v>2752.6110905119849</v>
      </c>
      <c r="G35" s="101">
        <v>2582.248854264481</v>
      </c>
      <c r="H35" s="101">
        <v>2573.0732611430903</v>
      </c>
      <c r="I35" s="101">
        <v>2560.8782298903684</v>
      </c>
      <c r="J35" s="101">
        <v>2680.60400624575</v>
      </c>
      <c r="K35" s="101">
        <v>2677.083709089804</v>
      </c>
      <c r="L35" s="101">
        <v>2738.9739249198701</v>
      </c>
      <c r="M35" s="101">
        <v>2812.4406238421479</v>
      </c>
      <c r="N35" s="101">
        <v>2804.2915374489658</v>
      </c>
      <c r="O35" s="101">
        <v>2750.5415160442485</v>
      </c>
      <c r="P35" s="101">
        <v>2735.7629574612365</v>
      </c>
      <c r="Q35" s="101">
        <v>2755.5657496482386</v>
      </c>
      <c r="R35" s="101">
        <v>2835.6322299190865</v>
      </c>
      <c r="S35" s="101">
        <v>2905.9862035750803</v>
      </c>
      <c r="T35" s="101">
        <v>2984.3501812919503</v>
      </c>
      <c r="U35" s="101">
        <v>2909.6278659125742</v>
      </c>
      <c r="V35" s="101">
        <v>3006.2858410672839</v>
      </c>
      <c r="W35" s="101">
        <v>2897.1812248615188</v>
      </c>
      <c r="X35" s="101">
        <v>2733.088186010144</v>
      </c>
      <c r="Y35" s="101">
        <v>2549.1817438772273</v>
      </c>
      <c r="DA35" s="131" t="s">
        <v>2275</v>
      </c>
    </row>
    <row r="36" spans="1:105" ht="12" customHeight="1" x14ac:dyDescent="0.25">
      <c r="A36" s="107" t="s">
        <v>121</v>
      </c>
      <c r="B36" s="104">
        <v>2804.7258584276697</v>
      </c>
      <c r="C36" s="104">
        <v>2729.998393652852</v>
      </c>
      <c r="D36" s="104">
        <v>2626.0775908719497</v>
      </c>
      <c r="E36" s="104">
        <v>2480.0352670734378</v>
      </c>
      <c r="F36" s="104">
        <v>2521.4355463905858</v>
      </c>
      <c r="G36" s="104">
        <v>2366.5373555777728</v>
      </c>
      <c r="H36" s="104">
        <v>2376.2833505993617</v>
      </c>
      <c r="I36" s="104">
        <v>2364.8310807466041</v>
      </c>
      <c r="J36" s="104">
        <v>2461.0113195332997</v>
      </c>
      <c r="K36" s="104">
        <v>2449.3499005666849</v>
      </c>
      <c r="L36" s="104">
        <v>2498.9185107587705</v>
      </c>
      <c r="M36" s="104">
        <v>2581.2859820819999</v>
      </c>
      <c r="N36" s="104">
        <v>2601.3426408220948</v>
      </c>
      <c r="O36" s="104">
        <v>2565.1825910454618</v>
      </c>
      <c r="P36" s="104">
        <v>2544.9357490676007</v>
      </c>
      <c r="Q36" s="104">
        <v>2532.7178243404992</v>
      </c>
      <c r="R36" s="104">
        <v>2575.3434480268747</v>
      </c>
      <c r="S36" s="104">
        <v>2637.94106599304</v>
      </c>
      <c r="T36" s="104">
        <v>2725.5099506472839</v>
      </c>
      <c r="U36" s="104">
        <v>2717.0302067984558</v>
      </c>
      <c r="V36" s="104">
        <v>2871.8639265686352</v>
      </c>
      <c r="W36" s="104">
        <v>2778.7378508436063</v>
      </c>
      <c r="X36" s="104">
        <v>2604.1710023281166</v>
      </c>
      <c r="Y36" s="104">
        <v>2429.7993285924913</v>
      </c>
      <c r="DA36" s="132" t="s">
        <v>2276</v>
      </c>
    </row>
    <row r="37" spans="1:105" ht="12" customHeight="1" x14ac:dyDescent="0.25">
      <c r="A37" s="108" t="s">
        <v>53</v>
      </c>
      <c r="B37" s="98">
        <v>2372.1861050324724</v>
      </c>
      <c r="C37" s="98">
        <v>2309.3104267569988</v>
      </c>
      <c r="D37" s="98">
        <v>2209.6242107156677</v>
      </c>
      <c r="E37" s="98">
        <v>2084.0154262609553</v>
      </c>
      <c r="F37" s="98">
        <v>2117.6022290939145</v>
      </c>
      <c r="G37" s="98">
        <v>1981.8599438223494</v>
      </c>
      <c r="H37" s="98">
        <v>1999.9853920795244</v>
      </c>
      <c r="I37" s="98">
        <v>1984.8951292415204</v>
      </c>
      <c r="J37" s="98">
        <v>2053.057377913573</v>
      </c>
      <c r="K37" s="98">
        <v>2040.5890228591688</v>
      </c>
      <c r="L37" s="98">
        <v>2084.441246068156</v>
      </c>
      <c r="M37" s="98">
        <v>2158.9502924075728</v>
      </c>
      <c r="N37" s="98">
        <v>2169.1751347861041</v>
      </c>
      <c r="O37" s="98">
        <v>2133.778241737698</v>
      </c>
      <c r="P37" s="98">
        <v>2112.8696430850146</v>
      </c>
      <c r="Q37" s="98">
        <v>2093.5169663558513</v>
      </c>
      <c r="R37" s="98">
        <v>2116.3376919460502</v>
      </c>
      <c r="S37" s="98">
        <v>2161.4176545683267</v>
      </c>
      <c r="T37" s="98">
        <v>2224.0665649744037</v>
      </c>
      <c r="U37" s="98">
        <v>2209.9022262472022</v>
      </c>
      <c r="V37" s="98">
        <v>2352.0617791905424</v>
      </c>
      <c r="W37" s="98">
        <v>2268.5129219891114</v>
      </c>
      <c r="X37" s="98">
        <v>2096.1054259740308</v>
      </c>
      <c r="Y37" s="98">
        <v>1925.3953361611707</v>
      </c>
      <c r="DA37" s="63" t="s">
        <v>2277</v>
      </c>
    </row>
    <row r="38" spans="1:105" ht="12" customHeight="1" x14ac:dyDescent="0.25">
      <c r="A38" s="108" t="s">
        <v>52</v>
      </c>
      <c r="B38" s="98">
        <v>432.53975339519718</v>
      </c>
      <c r="C38" s="98">
        <v>420.68796689585309</v>
      </c>
      <c r="D38" s="98">
        <v>416.4533801562817</v>
      </c>
      <c r="E38" s="98">
        <v>396.01984081248236</v>
      </c>
      <c r="F38" s="98">
        <v>403.83331729667123</v>
      </c>
      <c r="G38" s="98">
        <v>384.67741175542363</v>
      </c>
      <c r="H38" s="98">
        <v>376.29795851983715</v>
      </c>
      <c r="I38" s="98">
        <v>379.93595150508361</v>
      </c>
      <c r="J38" s="98">
        <v>407.95394161972655</v>
      </c>
      <c r="K38" s="98">
        <v>408.76087770751587</v>
      </c>
      <c r="L38" s="98">
        <v>414.47726469061439</v>
      </c>
      <c r="M38" s="98">
        <v>422.33568967442739</v>
      </c>
      <c r="N38" s="98">
        <v>432.16750603599075</v>
      </c>
      <c r="O38" s="98">
        <v>431.40434930776354</v>
      </c>
      <c r="P38" s="98">
        <v>432.06610598258658</v>
      </c>
      <c r="Q38" s="98">
        <v>439.20085798464788</v>
      </c>
      <c r="R38" s="98">
        <v>459.00575608082448</v>
      </c>
      <c r="S38" s="98">
        <v>476.523411424713</v>
      </c>
      <c r="T38" s="98">
        <v>501.4433856728794</v>
      </c>
      <c r="U38" s="98">
        <v>507.12798055125398</v>
      </c>
      <c r="V38" s="98">
        <v>519.80214737809274</v>
      </c>
      <c r="W38" s="98">
        <v>510.22492885449532</v>
      </c>
      <c r="X38" s="98">
        <v>508.06557635408552</v>
      </c>
      <c r="Y38" s="98">
        <v>504.40399243132009</v>
      </c>
      <c r="DA38" s="63" t="s">
        <v>2278</v>
      </c>
    </row>
    <row r="39" spans="1:105" ht="12" customHeight="1" x14ac:dyDescent="0.25">
      <c r="A39" s="121" t="s">
        <v>54</v>
      </c>
      <c r="B39" s="122">
        <v>481.98424482361042</v>
      </c>
      <c r="C39" s="122">
        <v>470.28555324094691</v>
      </c>
      <c r="D39" s="122">
        <v>465.93129454896268</v>
      </c>
      <c r="E39" s="122">
        <v>463.29802183293486</v>
      </c>
      <c r="F39" s="122">
        <v>458.45459692948657</v>
      </c>
      <c r="G39" s="122">
        <v>443.45313285230856</v>
      </c>
      <c r="H39" s="122">
        <v>430.44034631080393</v>
      </c>
      <c r="I39" s="122">
        <v>433.72073561403596</v>
      </c>
      <c r="J39" s="122">
        <v>418.06448356435021</v>
      </c>
      <c r="K39" s="122">
        <v>414.97381800696405</v>
      </c>
      <c r="L39" s="122">
        <v>405.61761085208821</v>
      </c>
      <c r="M39" s="122">
        <v>410.90286081689322</v>
      </c>
      <c r="N39" s="122">
        <v>413.63591430462697</v>
      </c>
      <c r="O39" s="122">
        <v>394.34622343924599</v>
      </c>
      <c r="P39" s="122">
        <v>404.42585717884702</v>
      </c>
      <c r="Q39" s="122">
        <v>409.37044977450006</v>
      </c>
      <c r="R39" s="122">
        <v>409.84981698677223</v>
      </c>
      <c r="S39" s="122">
        <v>408.29121480850239</v>
      </c>
      <c r="T39" s="122">
        <v>412.77400402950946</v>
      </c>
      <c r="U39" s="122">
        <v>402.04674106263269</v>
      </c>
      <c r="V39" s="122">
        <v>422.12992657254068</v>
      </c>
      <c r="W39" s="122">
        <v>416.96845691375438</v>
      </c>
      <c r="X39" s="122">
        <v>372.44824475687386</v>
      </c>
      <c r="Y39" s="122">
        <v>352.85180974294252</v>
      </c>
      <c r="DA39" s="130" t="s">
        <v>2279</v>
      </c>
    </row>
    <row r="40" spans="1:105" ht="12" customHeight="1" x14ac:dyDescent="0.25">
      <c r="A40" s="97" t="s">
        <v>50</v>
      </c>
      <c r="B40" s="98">
        <v>608.90454667650533</v>
      </c>
      <c r="C40" s="98">
        <v>596.67484113045884</v>
      </c>
      <c r="D40" s="98">
        <v>590.82273404333523</v>
      </c>
      <c r="E40" s="98">
        <v>589.18975934833361</v>
      </c>
      <c r="F40" s="98">
        <v>571.32650738461302</v>
      </c>
      <c r="G40" s="98">
        <v>572.11618452618575</v>
      </c>
      <c r="H40" s="98">
        <v>552.39840389805147</v>
      </c>
      <c r="I40" s="98">
        <v>554.11178644406493</v>
      </c>
      <c r="J40" s="98">
        <v>541.03806181085531</v>
      </c>
      <c r="K40" s="98">
        <v>520.38154603666305</v>
      </c>
      <c r="L40" s="98">
        <v>527.10293907216555</v>
      </c>
      <c r="M40" s="98">
        <v>529.23671176693415</v>
      </c>
      <c r="N40" s="98">
        <v>528.39531165390338</v>
      </c>
      <c r="O40" s="98">
        <v>533.63234422167193</v>
      </c>
      <c r="P40" s="98">
        <v>510.30357675524266</v>
      </c>
      <c r="Q40" s="98">
        <v>480.40564868243985</v>
      </c>
      <c r="R40" s="98">
        <v>565.15506699632544</v>
      </c>
      <c r="S40" s="98">
        <v>557.03800920336073</v>
      </c>
      <c r="T40" s="98">
        <v>588.12089280123917</v>
      </c>
      <c r="U40" s="98">
        <v>562.75240590596059</v>
      </c>
      <c r="V40" s="98">
        <v>625.6102923865725</v>
      </c>
      <c r="W40" s="98">
        <v>529.34581509025725</v>
      </c>
      <c r="X40" s="98">
        <v>503.69575820228954</v>
      </c>
      <c r="Y40" s="98">
        <v>522.47741247443753</v>
      </c>
      <c r="DA40" s="63" t="s">
        <v>2280</v>
      </c>
    </row>
    <row r="41" spans="1:105" ht="12" customHeight="1" x14ac:dyDescent="0.25">
      <c r="A41" s="109" t="s">
        <v>120</v>
      </c>
      <c r="B41" s="33">
        <v>480.10169897680811</v>
      </c>
      <c r="C41" s="33">
        <v>468.4370084341295</v>
      </c>
      <c r="D41" s="33">
        <v>464.11944640823293</v>
      </c>
      <c r="E41" s="33">
        <v>461.47873361612335</v>
      </c>
      <c r="F41" s="33">
        <v>456.81734844594843</v>
      </c>
      <c r="G41" s="33">
        <v>441.60043646149552</v>
      </c>
      <c r="H41" s="33">
        <v>428.66816147122177</v>
      </c>
      <c r="I41" s="33">
        <v>432.01186511619164</v>
      </c>
      <c r="J41" s="33">
        <v>416.34043856109679</v>
      </c>
      <c r="K41" s="33">
        <v>413.52266180860704</v>
      </c>
      <c r="L41" s="33">
        <v>403.90219003742953</v>
      </c>
      <c r="M41" s="33">
        <v>409.14651423507445</v>
      </c>
      <c r="N41" s="33">
        <v>411.8600564856722</v>
      </c>
      <c r="O41" s="33">
        <v>392.13236561678673</v>
      </c>
      <c r="P41" s="33">
        <v>402.73161723200764</v>
      </c>
      <c r="Q41" s="33">
        <v>408.19263225304769</v>
      </c>
      <c r="R41" s="33">
        <v>407.05857962559719</v>
      </c>
      <c r="S41" s="33">
        <v>405.52135668948256</v>
      </c>
      <c r="T41" s="33">
        <v>409.53399799169568</v>
      </c>
      <c r="U41" s="33">
        <v>399.1476300396418</v>
      </c>
      <c r="V41" s="33">
        <v>418.56419594700765</v>
      </c>
      <c r="W41" s="33">
        <v>415.03222875915083</v>
      </c>
      <c r="X41" s="33">
        <v>370.14988412034921</v>
      </c>
      <c r="Y41" s="33">
        <v>349.67062541045442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24227.48105474576</v>
      </c>
      <c r="C43" s="117">
        <f t="shared" si="14"/>
        <v>25388.948855605773</v>
      </c>
      <c r="D43" s="117">
        <f t="shared" si="14"/>
        <v>24599.722927366609</v>
      </c>
      <c r="E43" s="117">
        <f t="shared" si="14"/>
        <v>25157.810946614318</v>
      </c>
      <c r="F43" s="117">
        <f t="shared" si="14"/>
        <v>25394.237747763691</v>
      </c>
      <c r="G43" s="117">
        <f t="shared" si="14"/>
        <v>26236.679965470634</v>
      </c>
      <c r="H43" s="117">
        <f t="shared" si="14"/>
        <v>25289.494571055806</v>
      </c>
      <c r="I43" s="117">
        <f t="shared" si="14"/>
        <v>24185.164464596033</v>
      </c>
      <c r="J43" s="117">
        <f t="shared" si="14"/>
        <v>25406.881540076396</v>
      </c>
      <c r="K43" s="117">
        <f t="shared" si="14"/>
        <v>23561.656317916397</v>
      </c>
      <c r="L43" s="117">
        <f t="shared" si="14"/>
        <v>24264.078521200736</v>
      </c>
      <c r="M43" s="117">
        <f t="shared" si="14"/>
        <v>21809.74952010117</v>
      </c>
      <c r="N43" s="117">
        <f t="shared" si="14"/>
        <v>19883.029223070836</v>
      </c>
      <c r="O43" s="117">
        <f t="shared" si="14"/>
        <v>19000.100990755396</v>
      </c>
      <c r="P43" s="117">
        <f t="shared" si="14"/>
        <v>16848.764018290549</v>
      </c>
      <c r="Q43" s="117">
        <f t="shared" si="14"/>
        <v>18201.281446353918</v>
      </c>
      <c r="R43" s="117">
        <f t="shared" ref="R43:V43" si="15">R44+R47+R49+R58</f>
        <v>18626.814053526286</v>
      </c>
      <c r="S43" s="117">
        <f t="shared" si="15"/>
        <v>17611.567252465153</v>
      </c>
      <c r="T43" s="117">
        <f t="shared" si="15"/>
        <v>18324.83791197979</v>
      </c>
      <c r="U43" s="117">
        <f t="shared" si="15"/>
        <v>17346.548861601794</v>
      </c>
      <c r="V43" s="117">
        <f t="shared" si="15"/>
        <v>19296.729341182363</v>
      </c>
      <c r="W43" s="117">
        <f t="shared" ref="W43:Y43" si="16">W44+W47+W49+W58</f>
        <v>17782.666522011303</v>
      </c>
      <c r="X43" s="117">
        <f t="shared" si="16"/>
        <v>14965.783230057948</v>
      </c>
      <c r="Y43" s="117">
        <f t="shared" si="16"/>
        <v>13566.829976652596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20062.900435061441</v>
      </c>
      <c r="C44" s="122">
        <f t="shared" si="17"/>
        <v>21315.437722650007</v>
      </c>
      <c r="D44" s="122">
        <f t="shared" si="17"/>
        <v>20569.601462866693</v>
      </c>
      <c r="E44" s="122">
        <f t="shared" si="17"/>
        <v>21339.358321029107</v>
      </c>
      <c r="F44" s="122">
        <f t="shared" si="17"/>
        <v>21574.002029828287</v>
      </c>
      <c r="G44" s="122">
        <f t="shared" si="17"/>
        <v>22567.500413516063</v>
      </c>
      <c r="H44" s="122">
        <f t="shared" si="17"/>
        <v>21780.487731539288</v>
      </c>
      <c r="I44" s="122">
        <f t="shared" si="17"/>
        <v>20626.871295033816</v>
      </c>
      <c r="J44" s="122">
        <f t="shared" si="17"/>
        <v>21762.106518118737</v>
      </c>
      <c r="K44" s="122">
        <f t="shared" si="17"/>
        <v>19868.465489510654</v>
      </c>
      <c r="L44" s="122">
        <f t="shared" si="17"/>
        <v>20638.582153665287</v>
      </c>
      <c r="M44" s="122">
        <f t="shared" si="17"/>
        <v>17978.606674678475</v>
      </c>
      <c r="N44" s="122">
        <f t="shared" si="17"/>
        <v>15982.478740147315</v>
      </c>
      <c r="O44" s="122">
        <f t="shared" si="17"/>
        <v>15278.857874536601</v>
      </c>
      <c r="P44" s="122">
        <f t="shared" si="17"/>
        <v>13248.901084459078</v>
      </c>
      <c r="Q44" s="122">
        <f t="shared" si="17"/>
        <v>14504.832562421674</v>
      </c>
      <c r="R44" s="122">
        <f t="shared" ref="R44:V44" si="18">SUM(R45:R46)</f>
        <v>14842.319168533668</v>
      </c>
      <c r="S44" s="122">
        <f t="shared" si="18"/>
        <v>13799.203870689158</v>
      </c>
      <c r="T44" s="122">
        <f t="shared" si="18"/>
        <v>14522.625295771624</v>
      </c>
      <c r="U44" s="122">
        <f t="shared" si="18"/>
        <v>13667.714811320178</v>
      </c>
      <c r="V44" s="122">
        <f t="shared" si="18"/>
        <v>15293.904684803694</v>
      </c>
      <c r="W44" s="122">
        <f t="shared" ref="W44:Y44" si="19">SUM(W45:W46)</f>
        <v>14073.492539772915</v>
      </c>
      <c r="X44" s="122">
        <f t="shared" si="19"/>
        <v>11729.681191679327</v>
      </c>
      <c r="Y44" s="122">
        <f t="shared" si="19"/>
        <v>10472.503329514111</v>
      </c>
      <c r="DA44" s="130" t="s">
        <v>2283</v>
      </c>
    </row>
    <row r="45" spans="1:105" ht="12" customHeight="1" x14ac:dyDescent="0.25">
      <c r="A45" s="97" t="s">
        <v>211</v>
      </c>
      <c r="B45" s="98">
        <v>19846.467932314903</v>
      </c>
      <c r="C45" s="98">
        <v>21090.45030960755</v>
      </c>
      <c r="D45" s="98">
        <v>20354.24207193654</v>
      </c>
      <c r="E45" s="98">
        <v>21119.195772465122</v>
      </c>
      <c r="F45" s="98">
        <v>21353.34547287731</v>
      </c>
      <c r="G45" s="98">
        <v>22337.697618102338</v>
      </c>
      <c r="H45" s="98">
        <v>21560.169900982139</v>
      </c>
      <c r="I45" s="98">
        <v>20417.475879251295</v>
      </c>
      <c r="J45" s="98">
        <v>21537.644941969011</v>
      </c>
      <c r="K45" s="98">
        <v>19661.394738601863</v>
      </c>
      <c r="L45" s="98">
        <v>20422.921545542893</v>
      </c>
      <c r="M45" s="98">
        <v>17792.884788408188</v>
      </c>
      <c r="N45" s="98">
        <v>15816.002450605854</v>
      </c>
      <c r="O45" s="98">
        <v>15120.297331951308</v>
      </c>
      <c r="P45" s="98">
        <v>13112.857779005972</v>
      </c>
      <c r="Q45" s="98">
        <v>14351.98501424114</v>
      </c>
      <c r="R45" s="98">
        <v>14682.105042311237</v>
      </c>
      <c r="S45" s="98">
        <v>13645.901176187208</v>
      </c>
      <c r="T45" s="98">
        <v>14356.262756271486</v>
      </c>
      <c r="U45" s="98">
        <v>13507.650461081987</v>
      </c>
      <c r="V45" s="98">
        <v>15111.014350315985</v>
      </c>
      <c r="W45" s="98">
        <v>13901.398807982858</v>
      </c>
      <c r="X45" s="98">
        <v>11583.639530330949</v>
      </c>
      <c r="Y45" s="98">
        <v>10339.780004971808</v>
      </c>
      <c r="DA45" s="63" t="s">
        <v>2284</v>
      </c>
    </row>
    <row r="46" spans="1:105" ht="12" customHeight="1" x14ac:dyDescent="0.25">
      <c r="A46" s="97" t="s">
        <v>53</v>
      </c>
      <c r="B46" s="98">
        <v>216.43250274653803</v>
      </c>
      <c r="C46" s="98">
        <v>224.98741304245917</v>
      </c>
      <c r="D46" s="98">
        <v>215.35939093015168</v>
      </c>
      <c r="E46" s="98">
        <v>220.16254856398439</v>
      </c>
      <c r="F46" s="98">
        <v>220.65655695097524</v>
      </c>
      <c r="G46" s="98">
        <v>229.80279541372605</v>
      </c>
      <c r="H46" s="98">
        <v>220.317830557148</v>
      </c>
      <c r="I46" s="98">
        <v>209.39541578252206</v>
      </c>
      <c r="J46" s="98">
        <v>224.46157614972475</v>
      </c>
      <c r="K46" s="98">
        <v>207.07075090879036</v>
      </c>
      <c r="L46" s="98">
        <v>215.66060812239402</v>
      </c>
      <c r="M46" s="98">
        <v>185.72188627028569</v>
      </c>
      <c r="N46" s="98">
        <v>166.47628954145992</v>
      </c>
      <c r="O46" s="98">
        <v>158.56054258529431</v>
      </c>
      <c r="P46" s="98">
        <v>136.04330545310512</v>
      </c>
      <c r="Q46" s="98">
        <v>152.84754818053469</v>
      </c>
      <c r="R46" s="98">
        <v>160.21412622242966</v>
      </c>
      <c r="S46" s="98">
        <v>153.3026945019499</v>
      </c>
      <c r="T46" s="98">
        <v>166.36253950013798</v>
      </c>
      <c r="U46" s="98">
        <v>160.06435023819103</v>
      </c>
      <c r="V46" s="98">
        <v>182.89033448770815</v>
      </c>
      <c r="W46" s="98">
        <v>172.09373179005726</v>
      </c>
      <c r="X46" s="98">
        <v>146.04166134837672</v>
      </c>
      <c r="Y46" s="98">
        <v>132.72332454230335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0.7076780910001963</v>
      </c>
      <c r="C47" s="122">
        <f t="shared" si="20"/>
        <v>0.61653731120153832</v>
      </c>
      <c r="D47" s="122">
        <f t="shared" si="20"/>
        <v>0.69426808274764662</v>
      </c>
      <c r="E47" s="122">
        <f t="shared" si="20"/>
        <v>0.7241631368692707</v>
      </c>
      <c r="F47" s="122">
        <f t="shared" si="20"/>
        <v>0.769791152350075</v>
      </c>
      <c r="G47" s="122">
        <f t="shared" si="20"/>
        <v>0.78251365831516961</v>
      </c>
      <c r="H47" s="122">
        <f t="shared" si="20"/>
        <v>0.92551106478542211</v>
      </c>
      <c r="I47" s="122">
        <f t="shared" si="20"/>
        <v>1.0234034563431982</v>
      </c>
      <c r="J47" s="122">
        <f t="shared" si="20"/>
        <v>1.0831625353215244</v>
      </c>
      <c r="K47" s="122">
        <f t="shared" si="20"/>
        <v>1.1132836364082388</v>
      </c>
      <c r="L47" s="122">
        <f t="shared" si="20"/>
        <v>1.2331446565061563</v>
      </c>
      <c r="M47" s="122">
        <f t="shared" si="20"/>
        <v>1.2524532167321591</v>
      </c>
      <c r="N47" s="122">
        <f t="shared" si="20"/>
        <v>1.3994352020460332</v>
      </c>
      <c r="O47" s="122">
        <f t="shared" si="20"/>
        <v>1.2621724158011063</v>
      </c>
      <c r="P47" s="122">
        <f t="shared" si="20"/>
        <v>1.2943258042474155</v>
      </c>
      <c r="Q47" s="122">
        <f t="shared" si="20"/>
        <v>1.1353584006509276</v>
      </c>
      <c r="R47" s="122">
        <f t="shared" si="20"/>
        <v>1.0642813330551422</v>
      </c>
      <c r="S47" s="122">
        <f t="shared" si="20"/>
        <v>1.0259268918103082</v>
      </c>
      <c r="T47" s="122">
        <f t="shared" si="20"/>
        <v>1.0272542474829198</v>
      </c>
      <c r="U47" s="122">
        <f t="shared" si="20"/>
        <v>1.0610728217798129</v>
      </c>
      <c r="V47" s="122">
        <f t="shared" si="20"/>
        <v>1.1119754716624992</v>
      </c>
      <c r="W47" s="122">
        <f t="shared" si="20"/>
        <v>1.0805621373916925</v>
      </c>
      <c r="X47" s="122">
        <f t="shared" si="20"/>
        <v>1.1367665985177795</v>
      </c>
      <c r="Y47" s="122">
        <f t="shared" si="20"/>
        <v>1.1267557429795887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0.7076780910001963</v>
      </c>
      <c r="C48" s="98">
        <f>IF(RES_hhdet_fec!C48=0,0,RES_hhdet_fec!C48*1000*11630/RES_hhdet_num!C43)</f>
        <v>0.61653731120153832</v>
      </c>
      <c r="D48" s="98">
        <f>IF(RES_hhdet_fec!D48=0,0,RES_hhdet_fec!D48*1000*11630/RES_hhdet_num!D43)</f>
        <v>0.69426808274764662</v>
      </c>
      <c r="E48" s="98">
        <f>IF(RES_hhdet_fec!E48=0,0,RES_hhdet_fec!E48*1000*11630/RES_hhdet_num!E43)</f>
        <v>0.7241631368692707</v>
      </c>
      <c r="F48" s="98">
        <f>IF(RES_hhdet_fec!F48=0,0,RES_hhdet_fec!F48*1000*11630/RES_hhdet_num!F43)</f>
        <v>0.769791152350075</v>
      </c>
      <c r="G48" s="98">
        <f>IF(RES_hhdet_fec!G48=0,0,RES_hhdet_fec!G48*1000*11630/RES_hhdet_num!G43)</f>
        <v>0.78251365831516961</v>
      </c>
      <c r="H48" s="98">
        <f>IF(RES_hhdet_fec!H48=0,0,RES_hhdet_fec!H48*1000*11630/RES_hhdet_num!H43)</f>
        <v>0.92551106478542211</v>
      </c>
      <c r="I48" s="98">
        <f>IF(RES_hhdet_fec!I48=0,0,RES_hhdet_fec!I48*1000*11630/RES_hhdet_num!I43)</f>
        <v>1.0234034563431982</v>
      </c>
      <c r="J48" s="98">
        <f>IF(RES_hhdet_fec!J48=0,0,RES_hhdet_fec!J48*1000*11630/RES_hhdet_num!J43)</f>
        <v>1.0831625353215244</v>
      </c>
      <c r="K48" s="98">
        <f>IF(RES_hhdet_fec!K48=0,0,RES_hhdet_fec!K48*1000*11630/RES_hhdet_num!K43)</f>
        <v>1.1132836364082388</v>
      </c>
      <c r="L48" s="98">
        <f>IF(RES_hhdet_fec!L48=0,0,RES_hhdet_fec!L48*1000*11630/RES_hhdet_num!L43)</f>
        <v>1.2331446565061563</v>
      </c>
      <c r="M48" s="98">
        <f>IF(RES_hhdet_fec!M48=0,0,RES_hhdet_fec!M48*1000*11630/RES_hhdet_num!M43)</f>
        <v>1.2524532167321591</v>
      </c>
      <c r="N48" s="98">
        <f>IF(RES_hhdet_fec!N48=0,0,RES_hhdet_fec!N48*1000*11630/RES_hhdet_num!N43)</f>
        <v>1.3994352020460332</v>
      </c>
      <c r="O48" s="98">
        <f>IF(RES_hhdet_fec!O48=0,0,RES_hhdet_fec!O48*1000*11630/RES_hhdet_num!O43)</f>
        <v>1.2621724158011063</v>
      </c>
      <c r="P48" s="98">
        <f>IF(RES_hhdet_fec!P48=0,0,RES_hhdet_fec!P48*1000*11630/RES_hhdet_num!P43)</f>
        <v>1.2943258042474155</v>
      </c>
      <c r="Q48" s="98">
        <f>IF(RES_hhdet_fec!Q48=0,0,RES_hhdet_fec!Q48*1000*11630/RES_hhdet_num!Q43)</f>
        <v>1.1353584006509276</v>
      </c>
      <c r="R48" s="98">
        <f>IF(RES_hhdet_fec!R48=0,0,RES_hhdet_fec!R48*1000*11630/RES_hhdet_num!R43)</f>
        <v>1.0642813330551422</v>
      </c>
      <c r="S48" s="98">
        <f>IF(RES_hhdet_fec!S48=0,0,RES_hhdet_fec!S48*1000*11630/RES_hhdet_num!S43)</f>
        <v>1.0259268918103082</v>
      </c>
      <c r="T48" s="98">
        <f>IF(RES_hhdet_fec!T48=0,0,RES_hhdet_fec!T48*1000*11630/RES_hhdet_num!T43)</f>
        <v>1.0272542474829198</v>
      </c>
      <c r="U48" s="98">
        <f>IF(RES_hhdet_fec!U48=0,0,RES_hhdet_fec!U48*1000*11630/RES_hhdet_num!U43)</f>
        <v>1.0610728217798129</v>
      </c>
      <c r="V48" s="98">
        <f>IF(RES_hhdet_fec!V48=0,0,RES_hhdet_fec!V48*1000*11630/RES_hhdet_num!V43)</f>
        <v>1.1119754716624992</v>
      </c>
      <c r="W48" s="98">
        <f>IF(RES_hhdet_fec!W48=0,0,RES_hhdet_fec!W48*1000*11630/RES_hhdet_num!W43)</f>
        <v>1.0805621373916925</v>
      </c>
      <c r="X48" s="98">
        <f>IF(RES_hhdet_fec!X48=0,0,RES_hhdet_fec!X48*1000*11630/RES_hhdet_num!X43)</f>
        <v>1.1367665985177795</v>
      </c>
      <c r="Y48" s="98">
        <f>IF(RES_hhdet_fec!Y48=0,0,RES_hhdet_fec!Y48*1000*11630/RES_hhdet_num!Y43)</f>
        <v>1.1267557429795887</v>
      </c>
      <c r="DA48" s="63" t="s">
        <v>2287</v>
      </c>
    </row>
    <row r="49" spans="1:105" ht="12" customHeight="1" x14ac:dyDescent="0.25">
      <c r="A49" s="121" t="s">
        <v>55</v>
      </c>
      <c r="B49" s="122">
        <v>3681.8879046286834</v>
      </c>
      <c r="C49" s="122">
        <v>3603.2811914257823</v>
      </c>
      <c r="D49" s="122">
        <v>3564.7842432253997</v>
      </c>
      <c r="E49" s="122">
        <v>3355.973110802739</v>
      </c>
      <c r="F49" s="122">
        <v>3362.2633096142499</v>
      </c>
      <c r="G49" s="122">
        <v>3225.6889319846837</v>
      </c>
      <c r="H49" s="122">
        <v>3077.7535808630519</v>
      </c>
      <c r="I49" s="122">
        <v>3123.6283200430007</v>
      </c>
      <c r="J49" s="122">
        <v>3226.0763106091908</v>
      </c>
      <c r="K49" s="122">
        <v>3277.7617274391514</v>
      </c>
      <c r="L49" s="122">
        <v>3219.1309710481137</v>
      </c>
      <c r="M49" s="122">
        <v>3418.898064423176</v>
      </c>
      <c r="N49" s="122">
        <v>3484.4750143669467</v>
      </c>
      <c r="O49" s="122">
        <v>3323.8823318539448</v>
      </c>
      <c r="P49" s="122">
        <v>3192.5549835424131</v>
      </c>
      <c r="Q49" s="122">
        <v>3285.5580178197893</v>
      </c>
      <c r="R49" s="122">
        <v>3374.0461116024594</v>
      </c>
      <c r="S49" s="122">
        <v>3404.4993562801669</v>
      </c>
      <c r="T49" s="122">
        <v>3389.5893616953317</v>
      </c>
      <c r="U49" s="122">
        <v>3276.7515226855121</v>
      </c>
      <c r="V49" s="122">
        <v>3579.719583612618</v>
      </c>
      <c r="W49" s="122">
        <v>3290.0290957733846</v>
      </c>
      <c r="X49" s="122">
        <v>2861.0928870785774</v>
      </c>
      <c r="Y49" s="122">
        <v>2739.2753600753167</v>
      </c>
      <c r="DA49" s="130" t="s">
        <v>2288</v>
      </c>
    </row>
    <row r="50" spans="1:105" ht="12" customHeight="1" x14ac:dyDescent="0.25">
      <c r="A50" s="97" t="s">
        <v>138</v>
      </c>
      <c r="B50" s="98">
        <v>3777.427298528592</v>
      </c>
      <c r="C50" s="98">
        <v>3696.9719302088356</v>
      </c>
      <c r="D50" s="98">
        <v>3664.9888130401041</v>
      </c>
      <c r="E50" s="98">
        <v>3446.702779900565</v>
      </c>
      <c r="F50" s="98">
        <v>3447.3978318931963</v>
      </c>
      <c r="G50" s="98">
        <v>3312.2521689179916</v>
      </c>
      <c r="H50" s="98">
        <v>3146.1975252821276</v>
      </c>
      <c r="I50" s="98">
        <v>3200.1971362267818</v>
      </c>
      <c r="J50" s="98">
        <v>3303.4489876022467</v>
      </c>
      <c r="K50" s="98">
        <v>3362.0095658994351</v>
      </c>
      <c r="L50" s="98">
        <v>3283.7678527694966</v>
      </c>
      <c r="M50" s="98">
        <v>3478.7803978817619</v>
      </c>
      <c r="N50" s="98">
        <v>3521.5670863449345</v>
      </c>
      <c r="O50" s="98">
        <v>3338.5607887867768</v>
      </c>
      <c r="P50" s="98">
        <v>3199.5543035577048</v>
      </c>
      <c r="Q50" s="98">
        <v>3293.6559545950126</v>
      </c>
      <c r="R50" s="98">
        <v>3384.4801102590886</v>
      </c>
      <c r="S50" s="98">
        <v>3417.0354113615472</v>
      </c>
      <c r="T50" s="98">
        <v>3403.2380985041618</v>
      </c>
      <c r="U50" s="98">
        <v>3290.2207891890848</v>
      </c>
      <c r="V50" s="98">
        <v>3599.0581934238598</v>
      </c>
      <c r="W50" s="98">
        <v>3305.8398716761976</v>
      </c>
      <c r="X50" s="98">
        <v>2867.187378108365</v>
      </c>
      <c r="Y50" s="98">
        <v>2749.1505825958484</v>
      </c>
      <c r="DA50" s="63" t="s">
        <v>2289</v>
      </c>
    </row>
    <row r="51" spans="1:105" ht="12" customHeight="1" x14ac:dyDescent="0.25">
      <c r="A51" s="97" t="s">
        <v>137</v>
      </c>
      <c r="B51" s="98">
        <v>3374.5696481359387</v>
      </c>
      <c r="C51" s="98">
        <v>3303.2254568974945</v>
      </c>
      <c r="D51" s="98">
        <v>3238.2545009905352</v>
      </c>
      <c r="E51" s="98">
        <v>3036.228002636009</v>
      </c>
      <c r="F51" s="98">
        <v>3032.9385469321005</v>
      </c>
      <c r="G51" s="98">
        <v>2897.6528297997324</v>
      </c>
      <c r="H51" s="98">
        <v>2762.1530977824323</v>
      </c>
      <c r="I51" s="98">
        <v>2790.9685058034588</v>
      </c>
      <c r="J51" s="98">
        <v>2869.961919087159</v>
      </c>
      <c r="K51" s="98">
        <v>2924.3819923673732</v>
      </c>
      <c r="L51" s="98">
        <v>2867.5479761678434</v>
      </c>
      <c r="M51" s="98">
        <v>3054.110789081607</v>
      </c>
      <c r="N51" s="98">
        <v>3113.177336794301</v>
      </c>
      <c r="O51" s="98">
        <v>2977.752371512117</v>
      </c>
      <c r="P51" s="98">
        <v>2864.6432727184438</v>
      </c>
      <c r="Q51" s="98">
        <v>2935.0376679792244</v>
      </c>
      <c r="R51" s="98">
        <v>3033.9266097132322</v>
      </c>
      <c r="S51" s="98">
        <v>3101.8879716928523</v>
      </c>
      <c r="T51" s="98">
        <v>3124.4383852944525</v>
      </c>
      <c r="U51" s="98">
        <v>3057.3316236321398</v>
      </c>
      <c r="V51" s="98">
        <v>3363.1251250923183</v>
      </c>
      <c r="W51" s="98">
        <v>3130.5555717366287</v>
      </c>
      <c r="X51" s="98">
        <v>2733.7613654012375</v>
      </c>
      <c r="Y51" s="98">
        <v>2606.9524085314324</v>
      </c>
      <c r="DA51" s="63" t="s">
        <v>2290</v>
      </c>
    </row>
    <row r="52" spans="1:105" ht="12" customHeight="1" x14ac:dyDescent="0.25">
      <c r="A52" s="100" t="s">
        <v>211</v>
      </c>
      <c r="B52" s="101">
        <v>2945.5287881215486</v>
      </c>
      <c r="C52" s="101">
        <v>2882.8779696744464</v>
      </c>
      <c r="D52" s="101">
        <v>2811.3369223671971</v>
      </c>
      <c r="E52" s="101">
        <v>2632.736878128283</v>
      </c>
      <c r="F52" s="101">
        <v>2628.7868938450706</v>
      </c>
      <c r="G52" s="101">
        <v>2504.3344541081788</v>
      </c>
      <c r="H52" s="101">
        <v>2396.7848278271881</v>
      </c>
      <c r="I52" s="101">
        <v>2413.3842359799328</v>
      </c>
      <c r="J52" s="101">
        <v>2466.9053433029144</v>
      </c>
      <c r="K52" s="101">
        <v>2509.5530412486023</v>
      </c>
      <c r="L52" s="101">
        <v>2462.3049759727351</v>
      </c>
      <c r="M52" s="101">
        <v>2627.8043469168078</v>
      </c>
      <c r="N52" s="101">
        <v>2672.1992102946865</v>
      </c>
      <c r="O52" s="101">
        <v>2552.6012897056298</v>
      </c>
      <c r="P52" s="101">
        <v>2452.1744588462525</v>
      </c>
      <c r="Q52" s="101">
        <v>2498.7992034724089</v>
      </c>
      <c r="R52" s="101">
        <v>2567.8655170363982</v>
      </c>
      <c r="S52" s="101">
        <v>2615.0538581671394</v>
      </c>
      <c r="T52" s="101">
        <v>2621.4516793146568</v>
      </c>
      <c r="U52" s="101">
        <v>2552.8870454508738</v>
      </c>
      <c r="V52" s="101">
        <v>2817.8413453244084</v>
      </c>
      <c r="W52" s="101">
        <v>2615.1655393535611</v>
      </c>
      <c r="X52" s="101">
        <v>2253.1828823206183</v>
      </c>
      <c r="Y52" s="101">
        <v>2111.6278939581694</v>
      </c>
      <c r="DA52" s="131" t="s">
        <v>2291</v>
      </c>
    </row>
    <row r="53" spans="1:105" ht="12" customHeight="1" x14ac:dyDescent="0.25">
      <c r="A53" s="103" t="s">
        <v>52</v>
      </c>
      <c r="B53" s="104">
        <v>429.04086001439038</v>
      </c>
      <c r="C53" s="104">
        <v>420.34748722304704</v>
      </c>
      <c r="D53" s="104">
        <v>426.91757862333901</v>
      </c>
      <c r="E53" s="104">
        <v>403.49112450772606</v>
      </c>
      <c r="F53" s="104">
        <v>404.15165308703001</v>
      </c>
      <c r="G53" s="104">
        <v>393.31837569155334</v>
      </c>
      <c r="H53" s="104">
        <v>365.36826995524405</v>
      </c>
      <c r="I53" s="104">
        <v>377.58426982352603</v>
      </c>
      <c r="J53" s="104">
        <v>403.05657578424422</v>
      </c>
      <c r="K53" s="104">
        <v>414.82895111877099</v>
      </c>
      <c r="L53" s="104">
        <v>405.24300019510792</v>
      </c>
      <c r="M53" s="104">
        <v>426.30644216479971</v>
      </c>
      <c r="N53" s="104">
        <v>440.9781264996148</v>
      </c>
      <c r="O53" s="104">
        <v>425.1510818064865</v>
      </c>
      <c r="P53" s="104">
        <v>412.46881387219167</v>
      </c>
      <c r="Q53" s="104">
        <v>436.23846450681594</v>
      </c>
      <c r="R53" s="104">
        <v>466.06109267683479</v>
      </c>
      <c r="S53" s="104">
        <v>486.8341135257125</v>
      </c>
      <c r="T53" s="104">
        <v>502.98670597979611</v>
      </c>
      <c r="U53" s="104">
        <v>504.44457818126608</v>
      </c>
      <c r="V53" s="104">
        <v>545.28377976790955</v>
      </c>
      <c r="W53" s="104">
        <v>515.39003238306805</v>
      </c>
      <c r="X53" s="104">
        <v>480.57848308061853</v>
      </c>
      <c r="Y53" s="104">
        <v>495.3245145732626</v>
      </c>
      <c r="DA53" s="132" t="s">
        <v>2292</v>
      </c>
    </row>
    <row r="54" spans="1:105" ht="12" customHeight="1" x14ac:dyDescent="0.25">
      <c r="A54" s="106" t="s">
        <v>122</v>
      </c>
      <c r="B54" s="101">
        <v>3042.1554403700252</v>
      </c>
      <c r="C54" s="101">
        <v>2954.5308111070985</v>
      </c>
      <c r="D54" s="101">
        <v>2851.7321203419788</v>
      </c>
      <c r="E54" s="101">
        <v>2695.0363988083845</v>
      </c>
      <c r="F54" s="101">
        <v>2738.83830563635</v>
      </c>
      <c r="G54" s="101">
        <v>2571.9752868497853</v>
      </c>
      <c r="H54" s="101">
        <v>2565.1426657463289</v>
      </c>
      <c r="I54" s="101">
        <v>2552.644917882275</v>
      </c>
      <c r="J54" s="101">
        <v>2671.3868625534401</v>
      </c>
      <c r="K54" s="101">
        <v>2665.8631974919945</v>
      </c>
      <c r="L54" s="101">
        <v>2725.9658011528645</v>
      </c>
      <c r="M54" s="101">
        <v>2809.3467259011695</v>
      </c>
      <c r="N54" s="101">
        <v>2816.7385391361872</v>
      </c>
      <c r="O54" s="101">
        <v>2795.9403920151472</v>
      </c>
      <c r="P54" s="101">
        <v>2800.920212831651</v>
      </c>
      <c r="Q54" s="101">
        <v>2817.8914689547237</v>
      </c>
      <c r="R54" s="101">
        <v>2777.9636352717766</v>
      </c>
      <c r="S54" s="101">
        <v>2687.6763900887463</v>
      </c>
      <c r="T54" s="101">
        <v>2780.823467581075</v>
      </c>
      <c r="U54" s="101">
        <v>2764.6133718391006</v>
      </c>
      <c r="V54" s="101">
        <v>2916.309524630638</v>
      </c>
      <c r="W54" s="101">
        <v>2840.4714405365421</v>
      </c>
      <c r="X54" s="101">
        <v>2695.4309615804632</v>
      </c>
      <c r="Y54" s="101">
        <v>2491.8350960569223</v>
      </c>
      <c r="DA54" s="131" t="s">
        <v>2293</v>
      </c>
    </row>
    <row r="55" spans="1:105" ht="12" customHeight="1" x14ac:dyDescent="0.25">
      <c r="A55" s="107" t="s">
        <v>121</v>
      </c>
      <c r="B55" s="104">
        <v>2804.7258584276697</v>
      </c>
      <c r="C55" s="104">
        <v>2724.810596444268</v>
      </c>
      <c r="D55" s="104">
        <v>2612.497404684369</v>
      </c>
      <c r="E55" s="104">
        <v>2467.7302249517293</v>
      </c>
      <c r="F55" s="104">
        <v>2512.3491814480467</v>
      </c>
      <c r="G55" s="104">
        <v>2360.1443097070082</v>
      </c>
      <c r="H55" s="104">
        <v>2368.6855998200708</v>
      </c>
      <c r="I55" s="104">
        <v>2350.1105200327888</v>
      </c>
      <c r="J55" s="104">
        <v>2444.7327576003008</v>
      </c>
      <c r="K55" s="104">
        <v>2436.5688999093913</v>
      </c>
      <c r="L55" s="104">
        <v>2494.1963633781825</v>
      </c>
      <c r="M55" s="104">
        <v>2581.0861709967107</v>
      </c>
      <c r="N55" s="104">
        <v>2607.95963959953</v>
      </c>
      <c r="O55" s="104">
        <v>2590.3009731219986</v>
      </c>
      <c r="P55" s="104">
        <v>2593.9017823078307</v>
      </c>
      <c r="Q55" s="104">
        <v>2593.0982259498001</v>
      </c>
      <c r="R55" s="104">
        <v>2599.9714943488138</v>
      </c>
      <c r="S55" s="104">
        <v>2582.1329382775225</v>
      </c>
      <c r="T55" s="104">
        <v>2639.0591688001427</v>
      </c>
      <c r="U55" s="104">
        <v>2641.4529724530826</v>
      </c>
      <c r="V55" s="104">
        <v>2800.4585177824329</v>
      </c>
      <c r="W55" s="104">
        <v>2723.0168134772571</v>
      </c>
      <c r="X55" s="104">
        <v>2561.8861058590373</v>
      </c>
      <c r="Y55" s="104">
        <v>2374.3252106287946</v>
      </c>
      <c r="DA55" s="132" t="s">
        <v>2294</v>
      </c>
    </row>
    <row r="56" spans="1:105" ht="12" customHeight="1" x14ac:dyDescent="0.25">
      <c r="A56" s="108" t="s">
        <v>53</v>
      </c>
      <c r="B56" s="98">
        <v>2372.1861050324728</v>
      </c>
      <c r="C56" s="98">
        <v>2304.1826508871518</v>
      </c>
      <c r="D56" s="98">
        <v>2196.4016657135453</v>
      </c>
      <c r="E56" s="98">
        <v>2072.2903433232523</v>
      </c>
      <c r="F56" s="98">
        <v>2109.247163971997</v>
      </c>
      <c r="G56" s="98">
        <v>1976.4317113997365</v>
      </c>
      <c r="H56" s="98">
        <v>1993.6421651242679</v>
      </c>
      <c r="I56" s="98">
        <v>1972.2104071745246</v>
      </c>
      <c r="J56" s="98">
        <v>2039.0865737289478</v>
      </c>
      <c r="K56" s="98">
        <v>2029.8497435363527</v>
      </c>
      <c r="L56" s="98">
        <v>2081.1474749726171</v>
      </c>
      <c r="M56" s="98">
        <v>2160.2100083104665</v>
      </c>
      <c r="N56" s="98">
        <v>2177.2521203020933</v>
      </c>
      <c r="O56" s="98">
        <v>2160.0732374505515</v>
      </c>
      <c r="P56" s="98">
        <v>2161.682220573643</v>
      </c>
      <c r="Q56" s="98">
        <v>2153.4648953985516</v>
      </c>
      <c r="R56" s="98">
        <v>2142.0356890858698</v>
      </c>
      <c r="S56" s="98">
        <v>2109.6781247651397</v>
      </c>
      <c r="T56" s="98">
        <v>2143.4652616011044</v>
      </c>
      <c r="U56" s="98">
        <v>2140.6132364220061</v>
      </c>
      <c r="V56" s="98">
        <v>2287.6512509760173</v>
      </c>
      <c r="W56" s="98">
        <v>2219.8281913305959</v>
      </c>
      <c r="X56" s="98">
        <v>2060.4339499655489</v>
      </c>
      <c r="Y56" s="98">
        <v>1879.8211506636685</v>
      </c>
      <c r="DA56" s="63" t="s">
        <v>2295</v>
      </c>
    </row>
    <row r="57" spans="1:105" ht="12" customHeight="1" x14ac:dyDescent="0.25">
      <c r="A57" s="108" t="s">
        <v>52</v>
      </c>
      <c r="B57" s="98">
        <v>432.53975339519707</v>
      </c>
      <c r="C57" s="98">
        <v>420.62794555711582</v>
      </c>
      <c r="D57" s="98">
        <v>416.09573897082464</v>
      </c>
      <c r="E57" s="98">
        <v>395.43988162847666</v>
      </c>
      <c r="F57" s="98">
        <v>403.1020174760497</v>
      </c>
      <c r="G57" s="98">
        <v>383.71259830727189</v>
      </c>
      <c r="H57" s="98">
        <v>375.04343469580317</v>
      </c>
      <c r="I57" s="98">
        <v>377.90011285826444</v>
      </c>
      <c r="J57" s="98">
        <v>405.646183871353</v>
      </c>
      <c r="K57" s="98">
        <v>406.71915637303897</v>
      </c>
      <c r="L57" s="98">
        <v>413.04888840556504</v>
      </c>
      <c r="M57" s="98">
        <v>420.87616268624453</v>
      </c>
      <c r="N57" s="98">
        <v>430.70751929743665</v>
      </c>
      <c r="O57" s="98">
        <v>430.22773567144719</v>
      </c>
      <c r="P57" s="98">
        <v>432.21956173418715</v>
      </c>
      <c r="Q57" s="98">
        <v>439.63333055124787</v>
      </c>
      <c r="R57" s="98">
        <v>457.93580526294426</v>
      </c>
      <c r="S57" s="98">
        <v>472.45481351238237</v>
      </c>
      <c r="T57" s="98">
        <v>495.59390719903791</v>
      </c>
      <c r="U57" s="98">
        <v>500.8397360310766</v>
      </c>
      <c r="V57" s="98">
        <v>512.80726680641567</v>
      </c>
      <c r="W57" s="98">
        <v>503.18862214666063</v>
      </c>
      <c r="X57" s="98">
        <v>501.45215589348851</v>
      </c>
      <c r="Y57" s="98">
        <v>494.50405996512626</v>
      </c>
      <c r="DA57" s="63" t="s">
        <v>2296</v>
      </c>
    </row>
    <row r="58" spans="1:105" ht="12" customHeight="1" x14ac:dyDescent="0.25">
      <c r="A58" s="121" t="s">
        <v>54</v>
      </c>
      <c r="B58" s="122">
        <v>481.98503696463683</v>
      </c>
      <c r="C58" s="122">
        <v>469.61340421878032</v>
      </c>
      <c r="D58" s="122">
        <v>464.64295319176563</v>
      </c>
      <c r="E58" s="122">
        <v>461.75535164560011</v>
      </c>
      <c r="F58" s="122">
        <v>457.20261716880583</v>
      </c>
      <c r="G58" s="122">
        <v>442.70810631156871</v>
      </c>
      <c r="H58" s="122">
        <v>430.32774758867799</v>
      </c>
      <c r="I58" s="122">
        <v>433.64144606287448</v>
      </c>
      <c r="J58" s="122">
        <v>417.61554881314629</v>
      </c>
      <c r="K58" s="122">
        <v>414.31581733017998</v>
      </c>
      <c r="L58" s="122">
        <v>405.13225183082602</v>
      </c>
      <c r="M58" s="122">
        <v>410.99232778278207</v>
      </c>
      <c r="N58" s="122">
        <v>414.67603335452736</v>
      </c>
      <c r="O58" s="122">
        <v>396.09861194904857</v>
      </c>
      <c r="P58" s="122">
        <v>406.01362448481018</v>
      </c>
      <c r="Q58" s="122">
        <v>409.75550771180502</v>
      </c>
      <c r="R58" s="122">
        <v>409.38449205710202</v>
      </c>
      <c r="S58" s="122">
        <v>406.83809860401766</v>
      </c>
      <c r="T58" s="122">
        <v>411.59600026535219</v>
      </c>
      <c r="U58" s="122">
        <v>401.02145477432208</v>
      </c>
      <c r="V58" s="122">
        <v>421.99309729438733</v>
      </c>
      <c r="W58" s="122">
        <v>418.06432432761341</v>
      </c>
      <c r="X58" s="122">
        <v>373.87238470152698</v>
      </c>
      <c r="Y58" s="122">
        <v>353.92453132018767</v>
      </c>
      <c r="DA58" s="130" t="s">
        <v>2297</v>
      </c>
    </row>
    <row r="59" spans="1:105" ht="12" customHeight="1" x14ac:dyDescent="0.25">
      <c r="A59" s="97" t="s">
        <v>50</v>
      </c>
      <c r="B59" s="98">
        <v>608.90454667650556</v>
      </c>
      <c r="C59" s="98">
        <v>596.16140935387671</v>
      </c>
      <c r="D59" s="98">
        <v>589.83021877446413</v>
      </c>
      <c r="E59" s="98">
        <v>587.98620405219981</v>
      </c>
      <c r="F59" s="98">
        <v>570.36024690156376</v>
      </c>
      <c r="G59" s="98">
        <v>571.50202172636671</v>
      </c>
      <c r="H59" s="98">
        <v>552.27192960311311</v>
      </c>
      <c r="I59" s="98">
        <v>554.07619977290312</v>
      </c>
      <c r="J59" s="98">
        <v>540.7909498258548</v>
      </c>
      <c r="K59" s="98">
        <v>520.04087270765694</v>
      </c>
      <c r="L59" s="98">
        <v>526.8621226618726</v>
      </c>
      <c r="M59" s="98">
        <v>529.27633013725028</v>
      </c>
      <c r="N59" s="98">
        <v>528.73665696763169</v>
      </c>
      <c r="O59" s="98">
        <v>534.07101945260638</v>
      </c>
      <c r="P59" s="98">
        <v>510.5989599297057</v>
      </c>
      <c r="Q59" s="98">
        <v>480.4004605907665</v>
      </c>
      <c r="R59" s="98">
        <v>564.86377802964614</v>
      </c>
      <c r="S59" s="98">
        <v>556.31143335388231</v>
      </c>
      <c r="T59" s="98">
        <v>587.46325133758728</v>
      </c>
      <c r="U59" s="98">
        <v>561.8618651668686</v>
      </c>
      <c r="V59" s="98">
        <v>624.72261412294097</v>
      </c>
      <c r="W59" s="98">
        <v>529.5578561693751</v>
      </c>
      <c r="X59" s="98">
        <v>504.22677180596861</v>
      </c>
      <c r="Y59" s="98">
        <v>523.00597115298308</v>
      </c>
      <c r="DA59" s="63" t="s">
        <v>2298</v>
      </c>
    </row>
    <row r="60" spans="1:105" ht="12" customHeight="1" x14ac:dyDescent="0.25">
      <c r="A60" s="109" t="s">
        <v>120</v>
      </c>
      <c r="B60" s="33">
        <v>480.10169897680805</v>
      </c>
      <c r="C60" s="33">
        <v>467.77383936978771</v>
      </c>
      <c r="D60" s="33">
        <v>462.84830002763817</v>
      </c>
      <c r="E60" s="33">
        <v>459.95521498077767</v>
      </c>
      <c r="F60" s="33">
        <v>455.57877609709902</v>
      </c>
      <c r="G60" s="33">
        <v>440.86133639474303</v>
      </c>
      <c r="H60" s="33">
        <v>428.56546535811026</v>
      </c>
      <c r="I60" s="33">
        <v>431.9323536825238</v>
      </c>
      <c r="J60" s="33">
        <v>415.90976095762818</v>
      </c>
      <c r="K60" s="33">
        <v>412.89407732652529</v>
      </c>
      <c r="L60" s="33">
        <v>403.46400533755855</v>
      </c>
      <c r="M60" s="33">
        <v>409.32922817085466</v>
      </c>
      <c r="N60" s="33">
        <v>413.03578154360497</v>
      </c>
      <c r="O60" s="33">
        <v>394.06983323718936</v>
      </c>
      <c r="P60" s="33">
        <v>404.44057763222116</v>
      </c>
      <c r="Q60" s="33">
        <v>408.63122489435972</v>
      </c>
      <c r="R60" s="33">
        <v>406.56534938962068</v>
      </c>
      <c r="S60" s="33">
        <v>403.93033152770664</v>
      </c>
      <c r="T60" s="33">
        <v>408.17498300949512</v>
      </c>
      <c r="U60" s="33">
        <v>397.96905318572647</v>
      </c>
      <c r="V60" s="33">
        <v>418.24100717205664</v>
      </c>
      <c r="W60" s="33">
        <v>415.976425057151</v>
      </c>
      <c r="X60" s="33">
        <v>371.41024599565571</v>
      </c>
      <c r="Y60" s="33">
        <v>350.55088270546531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22168.549352638031</v>
      </c>
      <c r="C62" s="117">
        <f t="shared" si="21"/>
        <v>23582.080395791774</v>
      </c>
      <c r="D62" s="117">
        <f t="shared" si="21"/>
        <v>21856.416928508508</v>
      </c>
      <c r="E62" s="117">
        <f t="shared" si="21"/>
        <v>23095.320445986625</v>
      </c>
      <c r="F62" s="117">
        <f t="shared" si="21"/>
        <v>24193.791481489479</v>
      </c>
      <c r="G62" s="117">
        <f t="shared" si="21"/>
        <v>23605.09502155934</v>
      </c>
      <c r="H62" s="117">
        <f t="shared" si="21"/>
        <v>23743.124785376578</v>
      </c>
      <c r="I62" s="117">
        <f t="shared" si="21"/>
        <v>21808.017315484409</v>
      </c>
      <c r="J62" s="117">
        <f t="shared" si="21"/>
        <v>23627.221517266411</v>
      </c>
      <c r="K62" s="117">
        <f t="shared" si="21"/>
        <v>21830.910549827386</v>
      </c>
      <c r="L62" s="117">
        <f t="shared" si="21"/>
        <v>23382.826430356978</v>
      </c>
      <c r="M62" s="117">
        <f t="shared" si="21"/>
        <v>18404.436051731071</v>
      </c>
      <c r="N62" s="117">
        <f t="shared" si="21"/>
        <v>18433.208660196215</v>
      </c>
      <c r="O62" s="117">
        <f t="shared" si="21"/>
        <v>18046.586252196521</v>
      </c>
      <c r="P62" s="117">
        <f t="shared" si="21"/>
        <v>15757.53899180685</v>
      </c>
      <c r="Q62" s="117">
        <f t="shared" si="21"/>
        <v>16387.412031006836</v>
      </c>
      <c r="R62" s="117">
        <f t="shared" ref="R62:V62" si="22">R63+R66+R68+R77</f>
        <v>16595.408576864829</v>
      </c>
      <c r="S62" s="117">
        <f t="shared" si="22"/>
        <v>16044.897361224783</v>
      </c>
      <c r="T62" s="117">
        <f t="shared" si="22"/>
        <v>17146.201060727948</v>
      </c>
      <c r="U62" s="117">
        <f t="shared" si="22"/>
        <v>16552.021099944588</v>
      </c>
      <c r="V62" s="117">
        <f t="shared" si="22"/>
        <v>16532.355051637671</v>
      </c>
      <c r="W62" s="117">
        <f t="shared" ref="W62:Y62" si="23">W63+W66+W68+W77</f>
        <v>16290.543991241342</v>
      </c>
      <c r="X62" s="117">
        <f t="shared" si="23"/>
        <v>14640.474125230481</v>
      </c>
      <c r="Y62" s="117">
        <f t="shared" si="23"/>
        <v>12376.153023829906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18015.546799297099</v>
      </c>
      <c r="C63" s="122">
        <f t="shared" si="24"/>
        <v>19469.535007992799</v>
      </c>
      <c r="D63" s="122">
        <f t="shared" si="24"/>
        <v>17975.036907214086</v>
      </c>
      <c r="E63" s="122">
        <f t="shared" si="24"/>
        <v>19312.459241171553</v>
      </c>
      <c r="F63" s="122">
        <f t="shared" si="24"/>
        <v>20299.827118940415</v>
      </c>
      <c r="G63" s="122">
        <f t="shared" si="24"/>
        <v>20073.328285105559</v>
      </c>
      <c r="H63" s="122">
        <f t="shared" si="24"/>
        <v>20260.200686222815</v>
      </c>
      <c r="I63" s="122">
        <f t="shared" si="24"/>
        <v>18426.121442009287</v>
      </c>
      <c r="J63" s="122">
        <f t="shared" si="24"/>
        <v>20091.054648238118</v>
      </c>
      <c r="K63" s="122">
        <f t="shared" si="24"/>
        <v>18324.198120131947</v>
      </c>
      <c r="L63" s="122">
        <f t="shared" si="24"/>
        <v>19754.835351718164</v>
      </c>
      <c r="M63" s="122">
        <f t="shared" si="24"/>
        <v>15043.691190295278</v>
      </c>
      <c r="N63" s="122">
        <f t="shared" si="24"/>
        <v>14824.751978907971</v>
      </c>
      <c r="O63" s="122">
        <f t="shared" si="24"/>
        <v>14519.341870857388</v>
      </c>
      <c r="P63" s="122">
        <f t="shared" si="24"/>
        <v>12370.319477900915</v>
      </c>
      <c r="Q63" s="122">
        <f t="shared" si="24"/>
        <v>13020.019192207532</v>
      </c>
      <c r="R63" s="122">
        <f t="shared" ref="R63:V63" si="25">SUM(R64:R65)</f>
        <v>13172.316706513762</v>
      </c>
      <c r="S63" s="122">
        <f t="shared" si="25"/>
        <v>12537.242290837479</v>
      </c>
      <c r="T63" s="122">
        <f t="shared" si="25"/>
        <v>13541.480448645227</v>
      </c>
      <c r="U63" s="122">
        <f t="shared" si="25"/>
        <v>12981.261845957433</v>
      </c>
      <c r="V63" s="122">
        <f t="shared" si="25"/>
        <v>12982.172303114859</v>
      </c>
      <c r="W63" s="122">
        <f t="shared" ref="W63:Y63" si="26">SUM(W64:W65)</f>
        <v>12797.751301850298</v>
      </c>
      <c r="X63" s="122">
        <f t="shared" si="26"/>
        <v>11307.858657167582</v>
      </c>
      <c r="Y63" s="122">
        <f t="shared" si="26"/>
        <v>9435.4125841209006</v>
      </c>
      <c r="DA63" s="130" t="s">
        <v>2301</v>
      </c>
    </row>
    <row r="64" spans="1:105" ht="12" customHeight="1" x14ac:dyDescent="0.25">
      <c r="A64" s="97" t="s">
        <v>212</v>
      </c>
      <c r="B64" s="98">
        <v>17801.471391521289</v>
      </c>
      <c r="C64" s="98">
        <v>19244.040557530181</v>
      </c>
      <c r="D64" s="98">
        <v>17768.495835224203</v>
      </c>
      <c r="E64" s="98">
        <v>19093.443471529565</v>
      </c>
      <c r="F64" s="98">
        <v>20070.861718587432</v>
      </c>
      <c r="G64" s="98">
        <v>19848.467118848061</v>
      </c>
      <c r="H64" s="98">
        <v>20034.666165405652</v>
      </c>
      <c r="I64" s="98">
        <v>18221.15258549622</v>
      </c>
      <c r="J64" s="98">
        <v>19864.659971092948</v>
      </c>
      <c r="K64" s="98">
        <v>18116.442916122101</v>
      </c>
      <c r="L64" s="98">
        <v>19529.492892940925</v>
      </c>
      <c r="M64" s="98">
        <v>14873.264740218818</v>
      </c>
      <c r="N64" s="98">
        <v>14654.062322371858</v>
      </c>
      <c r="O64" s="98">
        <v>14351.736899288308</v>
      </c>
      <c r="P64" s="98">
        <v>12228.58919814689</v>
      </c>
      <c r="Q64" s="98">
        <v>12868.150735931613</v>
      </c>
      <c r="R64" s="98">
        <v>13016.46290701593</v>
      </c>
      <c r="S64" s="98">
        <v>12385.457898563265</v>
      </c>
      <c r="T64" s="98">
        <v>13372.460441319818</v>
      </c>
      <c r="U64" s="98">
        <v>12815.533729499493</v>
      </c>
      <c r="V64" s="98">
        <v>12812.875089877698</v>
      </c>
      <c r="W64" s="98">
        <v>12626.073371639695</v>
      </c>
      <c r="X64" s="98">
        <v>11152.694694913775</v>
      </c>
      <c r="Y64" s="98">
        <v>9303.3903710704417</v>
      </c>
      <c r="DA64" s="63" t="s">
        <v>2302</v>
      </c>
    </row>
    <row r="65" spans="1:105" ht="12" customHeight="1" x14ac:dyDescent="0.25">
      <c r="A65" s="97" t="s">
        <v>53</v>
      </c>
      <c r="B65" s="98">
        <v>214.07540777580979</v>
      </c>
      <c r="C65" s="98">
        <v>225.49445046261999</v>
      </c>
      <c r="D65" s="98">
        <v>206.54107198988174</v>
      </c>
      <c r="E65" s="98">
        <v>219.01576964198793</v>
      </c>
      <c r="F65" s="98">
        <v>228.96540035298159</v>
      </c>
      <c r="G65" s="98">
        <v>224.86116625749852</v>
      </c>
      <c r="H65" s="98">
        <v>225.53452081716281</v>
      </c>
      <c r="I65" s="98">
        <v>204.96885651306715</v>
      </c>
      <c r="J65" s="98">
        <v>226.39467714516834</v>
      </c>
      <c r="K65" s="98">
        <v>207.75520400984425</v>
      </c>
      <c r="L65" s="98">
        <v>225.34245877723723</v>
      </c>
      <c r="M65" s="98">
        <v>170.42645007645962</v>
      </c>
      <c r="N65" s="98">
        <v>170.68965653611369</v>
      </c>
      <c r="O65" s="98">
        <v>167.60497156908139</v>
      </c>
      <c r="P65" s="98">
        <v>141.73027975402474</v>
      </c>
      <c r="Q65" s="98">
        <v>151.86845627591873</v>
      </c>
      <c r="R65" s="98">
        <v>155.85379949783319</v>
      </c>
      <c r="S65" s="98">
        <v>151.78439227421438</v>
      </c>
      <c r="T65" s="98">
        <v>169.02000732541001</v>
      </c>
      <c r="U65" s="98">
        <v>165.72811645794067</v>
      </c>
      <c r="V65" s="98">
        <v>169.29721323716072</v>
      </c>
      <c r="W65" s="98">
        <v>171.67793021060174</v>
      </c>
      <c r="X65" s="98">
        <v>155.16396225380737</v>
      </c>
      <c r="Y65" s="98">
        <v>132.02221305045953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0.70756243477748382</v>
      </c>
      <c r="C66" s="122">
        <f t="shared" si="27"/>
        <v>0.63494094095574782</v>
      </c>
      <c r="D66" s="122">
        <f t="shared" si="27"/>
        <v>0.70828526694734861</v>
      </c>
      <c r="E66" s="122">
        <f t="shared" si="27"/>
        <v>0.7159100307870081</v>
      </c>
      <c r="F66" s="122">
        <f t="shared" si="27"/>
        <v>0.76567901658862358</v>
      </c>
      <c r="G66" s="122">
        <f t="shared" si="27"/>
        <v>0.82096326813521103</v>
      </c>
      <c r="H66" s="122">
        <f t="shared" si="27"/>
        <v>0.9857417785776843</v>
      </c>
      <c r="I66" s="122">
        <f t="shared" si="27"/>
        <v>1.0801875737633957</v>
      </c>
      <c r="J66" s="122">
        <f t="shared" si="27"/>
        <v>1.1309580374336341</v>
      </c>
      <c r="K66" s="122">
        <f t="shared" si="27"/>
        <v>1.1496564446003754</v>
      </c>
      <c r="L66" s="122">
        <f t="shared" si="27"/>
        <v>1.1855652956531404</v>
      </c>
      <c r="M66" s="122">
        <f t="shared" si="27"/>
        <v>1.1285151342145865</v>
      </c>
      <c r="N66" s="122">
        <f t="shared" si="27"/>
        <v>1.2471642001994141</v>
      </c>
      <c r="O66" s="122">
        <f t="shared" si="27"/>
        <v>1.1821505970842285</v>
      </c>
      <c r="P66" s="122">
        <f t="shared" si="27"/>
        <v>1.3509072575458823</v>
      </c>
      <c r="Q66" s="122">
        <f t="shared" si="27"/>
        <v>1.3731415200026167</v>
      </c>
      <c r="R66" s="122">
        <f t="shared" si="27"/>
        <v>1.3838102978247215</v>
      </c>
      <c r="S66" s="122">
        <f t="shared" si="27"/>
        <v>1.3009371372263763</v>
      </c>
      <c r="T66" s="122">
        <f t="shared" si="27"/>
        <v>1.2227867874926646</v>
      </c>
      <c r="U66" s="122">
        <f t="shared" si="27"/>
        <v>1.1854351943549633</v>
      </c>
      <c r="V66" s="122">
        <f t="shared" si="27"/>
        <v>1.1318577056047769</v>
      </c>
      <c r="W66" s="122">
        <f t="shared" si="27"/>
        <v>0.96725556024325221</v>
      </c>
      <c r="X66" s="122">
        <f t="shared" si="27"/>
        <v>0.96572588537313353</v>
      </c>
      <c r="Y66" s="122">
        <f t="shared" si="27"/>
        <v>0.9987774101517316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0.70756243477748382</v>
      </c>
      <c r="C67" s="98">
        <f>IF(RES_hhdet_fec!C67=0,0,RES_hhdet_fec!C67*1000*11630/RES_hhdet_num!C62)</f>
        <v>0.63494094095574782</v>
      </c>
      <c r="D67" s="98">
        <f>IF(RES_hhdet_fec!D67=0,0,RES_hhdet_fec!D67*1000*11630/RES_hhdet_num!D62)</f>
        <v>0.70828526694734861</v>
      </c>
      <c r="E67" s="98">
        <f>IF(RES_hhdet_fec!E67=0,0,RES_hhdet_fec!E67*1000*11630/RES_hhdet_num!E62)</f>
        <v>0.7159100307870081</v>
      </c>
      <c r="F67" s="98">
        <f>IF(RES_hhdet_fec!F67=0,0,RES_hhdet_fec!F67*1000*11630/RES_hhdet_num!F62)</f>
        <v>0.76567901658862358</v>
      </c>
      <c r="G67" s="98">
        <f>IF(RES_hhdet_fec!G67=0,0,RES_hhdet_fec!G67*1000*11630/RES_hhdet_num!G62)</f>
        <v>0.82096326813521103</v>
      </c>
      <c r="H67" s="98">
        <f>IF(RES_hhdet_fec!H67=0,0,RES_hhdet_fec!H67*1000*11630/RES_hhdet_num!H62)</f>
        <v>0.9857417785776843</v>
      </c>
      <c r="I67" s="98">
        <f>IF(RES_hhdet_fec!I67=0,0,RES_hhdet_fec!I67*1000*11630/RES_hhdet_num!I62)</f>
        <v>1.0801875737633957</v>
      </c>
      <c r="J67" s="98">
        <f>IF(RES_hhdet_fec!J67=0,0,RES_hhdet_fec!J67*1000*11630/RES_hhdet_num!J62)</f>
        <v>1.1309580374336341</v>
      </c>
      <c r="K67" s="98">
        <f>IF(RES_hhdet_fec!K67=0,0,RES_hhdet_fec!K67*1000*11630/RES_hhdet_num!K62)</f>
        <v>1.1496564446003754</v>
      </c>
      <c r="L67" s="98">
        <f>IF(RES_hhdet_fec!L67=0,0,RES_hhdet_fec!L67*1000*11630/RES_hhdet_num!L62)</f>
        <v>1.1855652956531404</v>
      </c>
      <c r="M67" s="98">
        <f>IF(RES_hhdet_fec!M67=0,0,RES_hhdet_fec!M67*1000*11630/RES_hhdet_num!M62)</f>
        <v>1.1285151342145865</v>
      </c>
      <c r="N67" s="98">
        <f>IF(RES_hhdet_fec!N67=0,0,RES_hhdet_fec!N67*1000*11630/RES_hhdet_num!N62)</f>
        <v>1.2471642001994141</v>
      </c>
      <c r="O67" s="98">
        <f>IF(RES_hhdet_fec!O67=0,0,RES_hhdet_fec!O67*1000*11630/RES_hhdet_num!O62)</f>
        <v>1.1821505970842285</v>
      </c>
      <c r="P67" s="98">
        <f>IF(RES_hhdet_fec!P67=0,0,RES_hhdet_fec!P67*1000*11630/RES_hhdet_num!P62)</f>
        <v>1.3509072575458823</v>
      </c>
      <c r="Q67" s="98">
        <f>IF(RES_hhdet_fec!Q67=0,0,RES_hhdet_fec!Q67*1000*11630/RES_hhdet_num!Q62)</f>
        <v>1.3731415200026167</v>
      </c>
      <c r="R67" s="98">
        <f>IF(RES_hhdet_fec!R67=0,0,RES_hhdet_fec!R67*1000*11630/RES_hhdet_num!R62)</f>
        <v>1.3838102978247215</v>
      </c>
      <c r="S67" s="98">
        <f>IF(RES_hhdet_fec!S67=0,0,RES_hhdet_fec!S67*1000*11630/RES_hhdet_num!S62)</f>
        <v>1.3009371372263763</v>
      </c>
      <c r="T67" s="98">
        <f>IF(RES_hhdet_fec!T67=0,0,RES_hhdet_fec!T67*1000*11630/RES_hhdet_num!T62)</f>
        <v>1.2227867874926646</v>
      </c>
      <c r="U67" s="98">
        <f>IF(RES_hhdet_fec!U67=0,0,RES_hhdet_fec!U67*1000*11630/RES_hhdet_num!U62)</f>
        <v>1.1854351943549633</v>
      </c>
      <c r="V67" s="98">
        <f>IF(RES_hhdet_fec!V67=0,0,RES_hhdet_fec!V67*1000*11630/RES_hhdet_num!V62)</f>
        <v>1.1318577056047769</v>
      </c>
      <c r="W67" s="98">
        <f>IF(RES_hhdet_fec!W67=0,0,RES_hhdet_fec!W67*1000*11630/RES_hhdet_num!W62)</f>
        <v>0.96725556024325221</v>
      </c>
      <c r="X67" s="98">
        <f>IF(RES_hhdet_fec!X67=0,0,RES_hhdet_fec!X67*1000*11630/RES_hhdet_num!X62)</f>
        <v>0.96572588537313353</v>
      </c>
      <c r="Y67" s="98">
        <f>IF(RES_hhdet_fec!Y67=0,0,RES_hhdet_fec!Y67*1000*11630/RES_hhdet_num!Y62)</f>
        <v>0.9987774101517316</v>
      </c>
      <c r="DA67" s="63" t="s">
        <v>2305</v>
      </c>
    </row>
    <row r="68" spans="1:105" ht="12" customHeight="1" x14ac:dyDescent="0.25">
      <c r="A68" s="121" t="s">
        <v>55</v>
      </c>
      <c r="B68" s="122">
        <v>3587.8125920953521</v>
      </c>
      <c r="C68" s="122">
        <v>3547.0470826655182</v>
      </c>
      <c r="D68" s="122">
        <v>3338.566389553413</v>
      </c>
      <c r="E68" s="122">
        <v>3226.1458182167512</v>
      </c>
      <c r="F68" s="122">
        <v>3327.3948577308047</v>
      </c>
      <c r="G68" s="122">
        <v>3003.1498877650888</v>
      </c>
      <c r="H68" s="122">
        <v>2957.8960218328029</v>
      </c>
      <c r="I68" s="122">
        <v>2865.6737179650108</v>
      </c>
      <c r="J68" s="122">
        <v>3025.9974173271066</v>
      </c>
      <c r="K68" s="122">
        <v>3012.0944459210737</v>
      </c>
      <c r="L68" s="122">
        <v>3119.0492787439143</v>
      </c>
      <c r="M68" s="122">
        <v>2855.8980084735467</v>
      </c>
      <c r="N68" s="122">
        <v>3113.2276386373032</v>
      </c>
      <c r="O68" s="122">
        <v>3039.3471887988617</v>
      </c>
      <c r="P68" s="122">
        <v>2895.7099657344902</v>
      </c>
      <c r="Q68" s="122">
        <v>2872.3253708790448</v>
      </c>
      <c r="R68" s="122">
        <v>2926.1063285353798</v>
      </c>
      <c r="S68" s="122">
        <v>3000.0729309038584</v>
      </c>
      <c r="T68" s="122">
        <v>3089.2722297390901</v>
      </c>
      <c r="U68" s="122">
        <v>3061.3796953482006</v>
      </c>
      <c r="V68" s="122">
        <v>3035.1874847722816</v>
      </c>
      <c r="W68" s="122">
        <v>2979.5866076408906</v>
      </c>
      <c r="X68" s="122">
        <v>2847.3109635390433</v>
      </c>
      <c r="Y68" s="122">
        <v>2501.1749389254319</v>
      </c>
      <c r="DA68" s="130" t="s">
        <v>2306</v>
      </c>
    </row>
    <row r="69" spans="1:105" ht="12" customHeight="1" x14ac:dyDescent="0.25">
      <c r="A69" s="97" t="s">
        <v>134</v>
      </c>
      <c r="B69" s="98">
        <v>3601.5453629590829</v>
      </c>
      <c r="C69" s="98">
        <v>3561.7357629121384</v>
      </c>
      <c r="D69" s="98">
        <v>3350.554739237622</v>
      </c>
      <c r="E69" s="98">
        <v>3239.1221118362259</v>
      </c>
      <c r="F69" s="98">
        <v>3341.7019526047407</v>
      </c>
      <c r="G69" s="98">
        <v>3013.7296647701346</v>
      </c>
      <c r="H69" s="98">
        <v>2967.5620481569322</v>
      </c>
      <c r="I69" s="98">
        <v>2873.9141921195487</v>
      </c>
      <c r="J69" s="98">
        <v>3034.7283968094625</v>
      </c>
      <c r="K69" s="98">
        <v>3014.9824612593807</v>
      </c>
      <c r="L69" s="98">
        <v>3133.3328934145097</v>
      </c>
      <c r="M69" s="98">
        <v>2863.6476009379712</v>
      </c>
      <c r="N69" s="98">
        <v>3126.8860517889857</v>
      </c>
      <c r="O69" s="98">
        <v>3051.6166694926551</v>
      </c>
      <c r="P69" s="98">
        <v>2904.7304078063717</v>
      </c>
      <c r="Q69" s="98">
        <v>2881.7685822400276</v>
      </c>
      <c r="R69" s="98">
        <v>2936.8324972924656</v>
      </c>
      <c r="S69" s="98">
        <v>3013.7728564407598</v>
      </c>
      <c r="T69" s="98">
        <v>3104.3881310960728</v>
      </c>
      <c r="U69" s="98">
        <v>3075.54808711744</v>
      </c>
      <c r="V69" s="98">
        <v>3041.287835127167</v>
      </c>
      <c r="W69" s="98">
        <v>2985.4401593457469</v>
      </c>
      <c r="X69" s="98">
        <v>2852.5550341608437</v>
      </c>
      <c r="Y69" s="98">
        <v>2501.7615287357116</v>
      </c>
      <c r="DA69" s="63" t="s">
        <v>2307</v>
      </c>
    </row>
    <row r="70" spans="1:105" ht="12" customHeight="1" x14ac:dyDescent="0.25">
      <c r="A70" s="97" t="s">
        <v>133</v>
      </c>
      <c r="B70" s="98">
        <v>3231.980152580375</v>
      </c>
      <c r="C70" s="98">
        <v>3181.9997488167546</v>
      </c>
      <c r="D70" s="98">
        <v>2945.697121835331</v>
      </c>
      <c r="E70" s="98">
        <v>2814.8006978241897</v>
      </c>
      <c r="F70" s="98">
        <v>2903.1713677213697</v>
      </c>
      <c r="G70" s="98">
        <v>2594.8521212755954</v>
      </c>
      <c r="H70" s="98">
        <v>2567.505856774038</v>
      </c>
      <c r="I70" s="98">
        <v>2461.7398553339408</v>
      </c>
      <c r="J70" s="98">
        <v>2589.7384645810712</v>
      </c>
      <c r="K70" s="98">
        <v>2581.6991803391097</v>
      </c>
      <c r="L70" s="98">
        <v>2705.511531739694</v>
      </c>
      <c r="M70" s="98">
        <v>2512.4434797403842</v>
      </c>
      <c r="N70" s="98">
        <v>2772.6473220869057</v>
      </c>
      <c r="O70" s="98">
        <v>2738.1455937660758</v>
      </c>
      <c r="P70" s="98">
        <v>2621.6685198473892</v>
      </c>
      <c r="Q70" s="98">
        <v>2607.8786121659582</v>
      </c>
      <c r="R70" s="98">
        <v>2678.6409480533785</v>
      </c>
      <c r="S70" s="98">
        <v>2782.7531128253618</v>
      </c>
      <c r="T70" s="98">
        <v>2894.9496053238404</v>
      </c>
      <c r="U70" s="98">
        <v>2902.2269520263267</v>
      </c>
      <c r="V70" s="98">
        <v>2930.6689675745702</v>
      </c>
      <c r="W70" s="98">
        <v>2884.4338564580798</v>
      </c>
      <c r="X70" s="98">
        <v>2742.4698221291123</v>
      </c>
      <c r="Y70" s="98">
        <v>2418.9420549415845</v>
      </c>
      <c r="DA70" s="63" t="s">
        <v>2308</v>
      </c>
    </row>
    <row r="71" spans="1:105" ht="12" customHeight="1" x14ac:dyDescent="0.25">
      <c r="A71" s="100" t="s">
        <v>212</v>
      </c>
      <c r="B71" s="101">
        <v>2808.3795771274667</v>
      </c>
      <c r="C71" s="101">
        <v>2760.670090771438</v>
      </c>
      <c r="D71" s="101">
        <v>2536.1912634542041</v>
      </c>
      <c r="E71" s="101">
        <v>2413.3609729875061</v>
      </c>
      <c r="F71" s="101">
        <v>2484.435155353237</v>
      </c>
      <c r="G71" s="101">
        <v>2210.0380081747394</v>
      </c>
      <c r="H71" s="101">
        <v>2194.2506173429388</v>
      </c>
      <c r="I71" s="101">
        <v>2092.5703758126397</v>
      </c>
      <c r="J71" s="101">
        <v>2184.2562723059277</v>
      </c>
      <c r="K71" s="101">
        <v>2171.9247185116396</v>
      </c>
      <c r="L71" s="101">
        <v>2276.3110680572945</v>
      </c>
      <c r="M71" s="101">
        <v>2118.8558976331383</v>
      </c>
      <c r="N71" s="101">
        <v>2329.175019533453</v>
      </c>
      <c r="O71" s="101">
        <v>2294.4911556857946</v>
      </c>
      <c r="P71" s="101">
        <v>2193.3635440855369</v>
      </c>
      <c r="Q71" s="101">
        <v>2173.9073725581925</v>
      </c>
      <c r="R71" s="101">
        <v>2223.1384938575015</v>
      </c>
      <c r="S71" s="101">
        <v>2303.1985402829973</v>
      </c>
      <c r="T71" s="101">
        <v>2385.0530432566748</v>
      </c>
      <c r="U71" s="101">
        <v>2381.2802291653443</v>
      </c>
      <c r="V71" s="101">
        <v>2423.0343903283078</v>
      </c>
      <c r="W71" s="101">
        <v>2373.0298400628694</v>
      </c>
      <c r="X71" s="101">
        <v>2220.3255859833821</v>
      </c>
      <c r="Y71" s="101">
        <v>1928.1872157513203</v>
      </c>
      <c r="DA71" s="131" t="s">
        <v>2309</v>
      </c>
    </row>
    <row r="72" spans="1:105" ht="12" customHeight="1" x14ac:dyDescent="0.25">
      <c r="A72" s="103" t="s">
        <v>52</v>
      </c>
      <c r="B72" s="104">
        <v>423.60057545290749</v>
      </c>
      <c r="C72" s="104">
        <v>421.32965804531705</v>
      </c>
      <c r="D72" s="104">
        <v>409.50585838112704</v>
      </c>
      <c r="E72" s="104">
        <v>401.43972483668347</v>
      </c>
      <c r="F72" s="104">
        <v>418.73621236813261</v>
      </c>
      <c r="G72" s="104">
        <v>384.81411310085633</v>
      </c>
      <c r="H72" s="104">
        <v>373.25523943109891</v>
      </c>
      <c r="I72" s="104">
        <v>369.16947952130101</v>
      </c>
      <c r="J72" s="104">
        <v>405.48219227514386</v>
      </c>
      <c r="K72" s="104">
        <v>409.77446182746974</v>
      </c>
      <c r="L72" s="104">
        <v>429.20046368239923</v>
      </c>
      <c r="M72" s="104">
        <v>393.58758210724562</v>
      </c>
      <c r="N72" s="104">
        <v>443.47230255345255</v>
      </c>
      <c r="O72" s="104">
        <v>443.65443808028112</v>
      </c>
      <c r="P72" s="104">
        <v>428.30497576185206</v>
      </c>
      <c r="Q72" s="104">
        <v>433.97123960776577</v>
      </c>
      <c r="R72" s="104">
        <v>455.50245419587708</v>
      </c>
      <c r="S72" s="104">
        <v>479.55457254236484</v>
      </c>
      <c r="T72" s="104">
        <v>509.89656206716569</v>
      </c>
      <c r="U72" s="104">
        <v>520.9467228609825</v>
      </c>
      <c r="V72" s="104">
        <v>507.6345772462621</v>
      </c>
      <c r="W72" s="104">
        <v>511.40401639520996</v>
      </c>
      <c r="X72" s="104">
        <v>522.14423614573013</v>
      </c>
      <c r="Y72" s="104">
        <v>490.75483919026414</v>
      </c>
      <c r="DA72" s="132" t="s">
        <v>2310</v>
      </c>
    </row>
    <row r="73" spans="1:105" ht="12" customHeight="1" x14ac:dyDescent="0.25">
      <c r="A73" s="106" t="s">
        <v>122</v>
      </c>
      <c r="B73" s="101">
        <v>3042.1554403700256</v>
      </c>
      <c r="C73" s="101">
        <v>2955.6091159765369</v>
      </c>
      <c r="D73" s="101">
        <v>2851.1083857234289</v>
      </c>
      <c r="E73" s="101">
        <v>2692.551273380896</v>
      </c>
      <c r="F73" s="101">
        <v>2734.7715629960217</v>
      </c>
      <c r="G73" s="101">
        <v>2569.2196813014975</v>
      </c>
      <c r="H73" s="101">
        <v>2563.9833999928305</v>
      </c>
      <c r="I73" s="101">
        <v>2552.9553612736681</v>
      </c>
      <c r="J73" s="101">
        <v>2672.157218629422</v>
      </c>
      <c r="K73" s="101">
        <v>2642.0641197551681</v>
      </c>
      <c r="L73" s="101">
        <v>2698.7341115647637</v>
      </c>
      <c r="M73" s="101">
        <v>2770.0963193475009</v>
      </c>
      <c r="N73" s="101">
        <v>2783.0691539769805</v>
      </c>
      <c r="O73" s="101">
        <v>2759.1865589655267</v>
      </c>
      <c r="P73" s="101">
        <v>2742.6987714425541</v>
      </c>
      <c r="Q73" s="101">
        <v>2753.8449470149767</v>
      </c>
      <c r="R73" s="101">
        <v>2818.8677054462441</v>
      </c>
      <c r="S73" s="101">
        <v>2829.8752490936417</v>
      </c>
      <c r="T73" s="101">
        <v>2881.6355293393308</v>
      </c>
      <c r="U73" s="101">
        <v>2829.2125410797503</v>
      </c>
      <c r="V73" s="101">
        <v>2967.012387723456</v>
      </c>
      <c r="W73" s="101">
        <v>2900.1118067963039</v>
      </c>
      <c r="X73" s="101">
        <v>2762.8422266926714</v>
      </c>
      <c r="Y73" s="101">
        <v>2584.149205706402</v>
      </c>
      <c r="DA73" s="131" t="s">
        <v>2311</v>
      </c>
    </row>
    <row r="74" spans="1:105" ht="12" customHeight="1" x14ac:dyDescent="0.25">
      <c r="A74" s="107" t="s">
        <v>121</v>
      </c>
      <c r="B74" s="104">
        <v>2804.7258584276692</v>
      </c>
      <c r="C74" s="104">
        <v>2725.7121786495682</v>
      </c>
      <c r="D74" s="104">
        <v>2610.9627932434878</v>
      </c>
      <c r="E74" s="104">
        <v>2465.315663966589</v>
      </c>
      <c r="F74" s="104">
        <v>2509.8244836927652</v>
      </c>
      <c r="G74" s="104">
        <v>2359.4912238676375</v>
      </c>
      <c r="H74" s="104">
        <v>2368.8023169804878</v>
      </c>
      <c r="I74" s="104">
        <v>2351.3681453020308</v>
      </c>
      <c r="J74" s="104">
        <v>2456.3209093676514</v>
      </c>
      <c r="K74" s="104">
        <v>2446.0018519069217</v>
      </c>
      <c r="L74" s="104">
        <v>2480.0978349764805</v>
      </c>
      <c r="M74" s="104">
        <v>2567.2513472961077</v>
      </c>
      <c r="N74" s="104">
        <v>2595.7403380757833</v>
      </c>
      <c r="O74" s="104">
        <v>2578.9555112110247</v>
      </c>
      <c r="P74" s="104">
        <v>2567.9129889304322</v>
      </c>
      <c r="Q74" s="104">
        <v>2547.8737421634687</v>
      </c>
      <c r="R74" s="104">
        <v>2581.8958420482245</v>
      </c>
      <c r="S74" s="104">
        <v>2614.4335488521883</v>
      </c>
      <c r="T74" s="104">
        <v>2669.4071040318217</v>
      </c>
      <c r="U74" s="104">
        <v>2669.7639175434706</v>
      </c>
      <c r="V74" s="104">
        <v>2837.8533687172212</v>
      </c>
      <c r="W74" s="104">
        <v>2775.0460490543305</v>
      </c>
      <c r="X74" s="104">
        <v>2634.8964574272113</v>
      </c>
      <c r="Y74" s="104">
        <v>2472.9352019498924</v>
      </c>
      <c r="DA74" s="132" t="s">
        <v>2312</v>
      </c>
    </row>
    <row r="75" spans="1:105" ht="12" customHeight="1" x14ac:dyDescent="0.25">
      <c r="A75" s="108" t="s">
        <v>53</v>
      </c>
      <c r="B75" s="98">
        <v>2372.1861050324724</v>
      </c>
      <c r="C75" s="98">
        <v>2305.0820071237727</v>
      </c>
      <c r="D75" s="98">
        <v>2194.893006039551</v>
      </c>
      <c r="E75" s="98">
        <v>2069.9306494572675</v>
      </c>
      <c r="F75" s="98">
        <v>2106.7926424689927</v>
      </c>
      <c r="G75" s="98">
        <v>1975.7888083843504</v>
      </c>
      <c r="H75" s="98">
        <v>1993.737189590669</v>
      </c>
      <c r="I75" s="98">
        <v>1973.3613013519107</v>
      </c>
      <c r="J75" s="98">
        <v>2049.6499466457853</v>
      </c>
      <c r="K75" s="98">
        <v>2038.5145499684479</v>
      </c>
      <c r="L75" s="98">
        <v>2067.5440873204238</v>
      </c>
      <c r="M75" s="98">
        <v>2146.6597206973938</v>
      </c>
      <c r="N75" s="98">
        <v>2165.0234273545043</v>
      </c>
      <c r="O75" s="98">
        <v>2148.4812089178467</v>
      </c>
      <c r="P75" s="98">
        <v>2136.4398864368295</v>
      </c>
      <c r="Q75" s="98">
        <v>2109.8262594211124</v>
      </c>
      <c r="R75" s="98">
        <v>2124.6023134936172</v>
      </c>
      <c r="S75" s="98">
        <v>2140.9948504597833</v>
      </c>
      <c r="T75" s="98">
        <v>2172.9023943155926</v>
      </c>
      <c r="U75" s="98">
        <v>2167.9004889424896</v>
      </c>
      <c r="V75" s="98">
        <v>2323.2130065385622</v>
      </c>
      <c r="W75" s="98">
        <v>2269.1520838348515</v>
      </c>
      <c r="X75" s="98">
        <v>2129.2429897460838</v>
      </c>
      <c r="Y75" s="98">
        <v>1969.687631801773</v>
      </c>
      <c r="DA75" s="63" t="s">
        <v>2313</v>
      </c>
    </row>
    <row r="76" spans="1:105" ht="12" customHeight="1" x14ac:dyDescent="0.25">
      <c r="A76" s="108" t="s">
        <v>52</v>
      </c>
      <c r="B76" s="98">
        <v>432.53975339519718</v>
      </c>
      <c r="C76" s="98">
        <v>420.63017152579528</v>
      </c>
      <c r="D76" s="98">
        <v>416.0697872039367</v>
      </c>
      <c r="E76" s="98">
        <v>395.38501450932148</v>
      </c>
      <c r="F76" s="98">
        <v>403.03184122377235</v>
      </c>
      <c r="G76" s="98">
        <v>383.7024154832871</v>
      </c>
      <c r="H76" s="98">
        <v>375.06512738981877</v>
      </c>
      <c r="I76" s="98">
        <v>378.0068439501203</v>
      </c>
      <c r="J76" s="98">
        <v>406.67096272186649</v>
      </c>
      <c r="K76" s="98">
        <v>407.48730193847405</v>
      </c>
      <c r="L76" s="98">
        <v>412.55374765605717</v>
      </c>
      <c r="M76" s="98">
        <v>420.59162659871419</v>
      </c>
      <c r="N76" s="98">
        <v>430.71691072127896</v>
      </c>
      <c r="O76" s="98">
        <v>430.47430229317746</v>
      </c>
      <c r="P76" s="98">
        <v>431.47310249360294</v>
      </c>
      <c r="Q76" s="98">
        <v>438.04748274235618</v>
      </c>
      <c r="R76" s="98">
        <v>457.29352855460701</v>
      </c>
      <c r="S76" s="98">
        <v>473.43869839240455</v>
      </c>
      <c r="T76" s="98">
        <v>496.50470971622929</v>
      </c>
      <c r="U76" s="98">
        <v>501.86342860098114</v>
      </c>
      <c r="V76" s="98">
        <v>514.64036217865873</v>
      </c>
      <c r="W76" s="98">
        <v>505.89396521947856</v>
      </c>
      <c r="X76" s="98">
        <v>505.65346768112732</v>
      </c>
      <c r="Y76" s="98">
        <v>503.24757014811945</v>
      </c>
      <c r="DA76" s="63" t="s">
        <v>2314</v>
      </c>
    </row>
    <row r="77" spans="1:105" ht="12" customHeight="1" x14ac:dyDescent="0.25">
      <c r="A77" s="121" t="s">
        <v>54</v>
      </c>
      <c r="B77" s="122">
        <v>564.48239881079951</v>
      </c>
      <c r="C77" s="122">
        <v>564.86336419250165</v>
      </c>
      <c r="D77" s="122">
        <v>542.10534647406121</v>
      </c>
      <c r="E77" s="122">
        <v>555.99947656753409</v>
      </c>
      <c r="F77" s="122">
        <v>565.80382580167122</v>
      </c>
      <c r="G77" s="122">
        <v>527.79588542055683</v>
      </c>
      <c r="H77" s="122">
        <v>524.04233554238249</v>
      </c>
      <c r="I77" s="122">
        <v>515.14196793634471</v>
      </c>
      <c r="J77" s="122">
        <v>509.0384936637534</v>
      </c>
      <c r="K77" s="122">
        <v>493.4683273297685</v>
      </c>
      <c r="L77" s="122">
        <v>507.75623459924458</v>
      </c>
      <c r="M77" s="122">
        <v>503.71833782803202</v>
      </c>
      <c r="N77" s="122">
        <v>493.9818784507392</v>
      </c>
      <c r="O77" s="122">
        <v>486.71504194319078</v>
      </c>
      <c r="P77" s="122">
        <v>490.15864091389977</v>
      </c>
      <c r="Q77" s="122">
        <v>493.69432640025724</v>
      </c>
      <c r="R77" s="122">
        <v>495.60173151786438</v>
      </c>
      <c r="S77" s="122">
        <v>506.28120234621912</v>
      </c>
      <c r="T77" s="122">
        <v>514.22559555613759</v>
      </c>
      <c r="U77" s="122">
        <v>508.19412344459806</v>
      </c>
      <c r="V77" s="122">
        <v>513.86340604492705</v>
      </c>
      <c r="W77" s="122">
        <v>512.23882618991092</v>
      </c>
      <c r="X77" s="122">
        <v>484.33877863848272</v>
      </c>
      <c r="Y77" s="122">
        <v>438.56672337342087</v>
      </c>
      <c r="DA77" s="130" t="s">
        <v>2315</v>
      </c>
    </row>
    <row r="78" spans="1:105" ht="12" customHeight="1" x14ac:dyDescent="0.25">
      <c r="A78" s="97" t="s">
        <v>189</v>
      </c>
      <c r="B78" s="98">
        <v>597.29833899384471</v>
      </c>
      <c r="C78" s="98">
        <v>602.03819620185766</v>
      </c>
      <c r="D78" s="98">
        <v>571.79714487868205</v>
      </c>
      <c r="E78" s="98">
        <v>591.33865005595385</v>
      </c>
      <c r="F78" s="98">
        <v>605.69478798084958</v>
      </c>
      <c r="G78" s="98">
        <v>558.69964047606402</v>
      </c>
      <c r="H78" s="98">
        <v>557.43910740427123</v>
      </c>
      <c r="I78" s="98">
        <v>543.77261974370538</v>
      </c>
      <c r="J78" s="98">
        <v>540.19625917979829</v>
      </c>
      <c r="K78" s="98">
        <v>517.27526768774635</v>
      </c>
      <c r="L78" s="98">
        <v>540.49736046211558</v>
      </c>
      <c r="M78" s="98">
        <v>533.18563981064221</v>
      </c>
      <c r="N78" s="98">
        <v>523.92089747989689</v>
      </c>
      <c r="O78" s="98">
        <v>523.40356309435049</v>
      </c>
      <c r="P78" s="98">
        <v>525.80980466610697</v>
      </c>
      <c r="Q78" s="98">
        <v>527.39165273132812</v>
      </c>
      <c r="R78" s="98">
        <v>528.85220766684961</v>
      </c>
      <c r="S78" s="98">
        <v>543.71332604006511</v>
      </c>
      <c r="T78" s="98">
        <v>553.97156161221994</v>
      </c>
      <c r="U78" s="98">
        <v>551.5958297460304</v>
      </c>
      <c r="V78" s="98">
        <v>552.97080377430586</v>
      </c>
      <c r="W78" s="98">
        <v>555.0607546170769</v>
      </c>
      <c r="X78" s="98">
        <v>531.17659276960671</v>
      </c>
      <c r="Y78" s="98">
        <v>477.66681948991379</v>
      </c>
      <c r="DA78" s="63" t="s">
        <v>2316</v>
      </c>
    </row>
    <row r="79" spans="1:105" ht="12" customHeight="1" x14ac:dyDescent="0.25">
      <c r="A79" s="109" t="s">
        <v>120</v>
      </c>
      <c r="B79" s="33">
        <v>480.101698976808</v>
      </c>
      <c r="C79" s="33">
        <v>468.03623028745511</v>
      </c>
      <c r="D79" s="33">
        <v>463.06627618215686</v>
      </c>
      <c r="E79" s="33">
        <v>460.0268793319305</v>
      </c>
      <c r="F79" s="33">
        <v>455.43869387433131</v>
      </c>
      <c r="G79" s="33">
        <v>440.83001959165591</v>
      </c>
      <c r="H79" s="33">
        <v>428.50780748794517</v>
      </c>
      <c r="I79" s="33">
        <v>432.01028957202811</v>
      </c>
      <c r="J79" s="33">
        <v>416.16012137583817</v>
      </c>
      <c r="K79" s="33">
        <v>413.4953281028375</v>
      </c>
      <c r="L79" s="33">
        <v>403.53168189717269</v>
      </c>
      <c r="M79" s="33">
        <v>409.03076256730014</v>
      </c>
      <c r="N79" s="33">
        <v>411.82957328355366</v>
      </c>
      <c r="O79" s="33">
        <v>392.74467840724731</v>
      </c>
      <c r="P79" s="33">
        <v>403.14952235175952</v>
      </c>
      <c r="Q79" s="33">
        <v>409.12692983042996</v>
      </c>
      <c r="R79" s="33">
        <v>409.28862589592018</v>
      </c>
      <c r="S79" s="33">
        <v>407.91382411484597</v>
      </c>
      <c r="T79" s="33">
        <v>410.53226500372858</v>
      </c>
      <c r="U79" s="33">
        <v>398.13598640747472</v>
      </c>
      <c r="V79" s="33">
        <v>416.01022589450997</v>
      </c>
      <c r="W79" s="33">
        <v>411.76813334584193</v>
      </c>
      <c r="X79" s="33">
        <v>368.99149162140168</v>
      </c>
      <c r="Y79" s="33">
        <v>350.02160112602064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25508.132668583792</v>
      </c>
      <c r="C81" s="117">
        <f t="shared" si="28"/>
        <v>25010.402981076521</v>
      </c>
      <c r="D81" s="117">
        <f t="shared" si="28"/>
        <v>25379.744908182638</v>
      </c>
      <c r="E81" s="117">
        <f t="shared" si="28"/>
        <v>24745.298097510498</v>
      </c>
      <c r="F81" s="117">
        <f t="shared" si="28"/>
        <v>24279.023351937416</v>
      </c>
      <c r="G81" s="117">
        <f t="shared" si="28"/>
        <v>23514.43416043773</v>
      </c>
      <c r="H81" s="117">
        <f t="shared" si="28"/>
        <v>21832.904192420388</v>
      </c>
      <c r="I81" s="117">
        <f t="shared" si="28"/>
        <v>24439.886353454462</v>
      </c>
      <c r="J81" s="117">
        <f t="shared" si="28"/>
        <v>19727.764707396906</v>
      </c>
      <c r="K81" s="117">
        <f t="shared" si="28"/>
        <v>22175.308775245605</v>
      </c>
      <c r="L81" s="117">
        <f t="shared" si="28"/>
        <v>20642.660396357616</v>
      </c>
      <c r="M81" s="117">
        <f t="shared" si="28"/>
        <v>15964.295238327491</v>
      </c>
      <c r="N81" s="117">
        <f t="shared" si="28"/>
        <v>17283.611883527039</v>
      </c>
      <c r="O81" s="117">
        <f t="shared" si="28"/>
        <v>15968.086184096019</v>
      </c>
      <c r="P81" s="117">
        <f t="shared" si="28"/>
        <v>13647.694131048644</v>
      </c>
      <c r="Q81" s="117">
        <f t="shared" si="28"/>
        <v>16192.897104951975</v>
      </c>
      <c r="R81" s="117">
        <f t="shared" ref="R81:V81" si="29">R82+R85+R87+R100</f>
        <v>16562.757376116533</v>
      </c>
      <c r="S81" s="117">
        <f t="shared" si="29"/>
        <v>14737.330210689412</v>
      </c>
      <c r="T81" s="117">
        <f t="shared" si="29"/>
        <v>16635.83696431504</v>
      </c>
      <c r="U81" s="117">
        <f t="shared" si="29"/>
        <v>15508.724588502637</v>
      </c>
      <c r="V81" s="117">
        <f t="shared" si="29"/>
        <v>16451.759948119561</v>
      </c>
      <c r="W81" s="117">
        <f t="shared" ref="W81:Y81" si="30">W82+W85+W87+W100</f>
        <v>16290.087416820148</v>
      </c>
      <c r="X81" s="117">
        <f t="shared" si="30"/>
        <v>13694.935443629276</v>
      </c>
      <c r="Y81" s="117">
        <f t="shared" si="30"/>
        <v>13409.890608997699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20959.37687315997</v>
      </c>
      <c r="C82" s="122">
        <f t="shared" si="31"/>
        <v>20814.07505976388</v>
      </c>
      <c r="D82" s="122">
        <f t="shared" si="31"/>
        <v>21112.647910821212</v>
      </c>
      <c r="E82" s="122">
        <f t="shared" si="31"/>
        <v>20869.738581984919</v>
      </c>
      <c r="F82" s="122">
        <f t="shared" si="31"/>
        <v>20505.340528775916</v>
      </c>
      <c r="G82" s="122">
        <f t="shared" si="31"/>
        <v>20087.31028885016</v>
      </c>
      <c r="H82" s="122">
        <f t="shared" si="31"/>
        <v>18651.146820363174</v>
      </c>
      <c r="I82" s="122">
        <f t="shared" si="31"/>
        <v>20866.127231937833</v>
      </c>
      <c r="J82" s="122">
        <f t="shared" si="31"/>
        <v>16732.086968095056</v>
      </c>
      <c r="K82" s="122">
        <f t="shared" si="31"/>
        <v>18747.754403327275</v>
      </c>
      <c r="L82" s="122">
        <f t="shared" si="31"/>
        <v>17524.409957094282</v>
      </c>
      <c r="M82" s="122">
        <f t="shared" si="31"/>
        <v>12944.433786805956</v>
      </c>
      <c r="N82" s="122">
        <f t="shared" si="31"/>
        <v>14012.880559100506</v>
      </c>
      <c r="O82" s="122">
        <f t="shared" si="31"/>
        <v>12901.909538698814</v>
      </c>
      <c r="P82" s="122">
        <f t="shared" si="31"/>
        <v>10727.29178247643</v>
      </c>
      <c r="Q82" s="122">
        <f t="shared" si="31"/>
        <v>13020.874879447565</v>
      </c>
      <c r="R82" s="122">
        <f t="shared" ref="R82:V82" si="32">SUM(R83:R84)</f>
        <v>13317.47873525738</v>
      </c>
      <c r="S82" s="122">
        <f t="shared" si="32"/>
        <v>11588.275116359502</v>
      </c>
      <c r="T82" s="122">
        <f t="shared" si="32"/>
        <v>13315.837983260277</v>
      </c>
      <c r="U82" s="122">
        <f t="shared" si="32"/>
        <v>12329.551526871526</v>
      </c>
      <c r="V82" s="122">
        <f t="shared" si="32"/>
        <v>13184.785834847382</v>
      </c>
      <c r="W82" s="122">
        <f t="shared" ref="W82:Y82" si="33">SUM(W83:W84)</f>
        <v>13036.21436838201</v>
      </c>
      <c r="X82" s="122">
        <f t="shared" si="33"/>
        <v>10692.898390094382</v>
      </c>
      <c r="Y82" s="122">
        <f t="shared" si="33"/>
        <v>10527.176215864532</v>
      </c>
      <c r="DA82" s="130" t="s">
        <v>2319</v>
      </c>
    </row>
    <row r="83" spans="1:105" ht="12" customHeight="1" x14ac:dyDescent="0.25">
      <c r="A83" s="97" t="s">
        <v>199</v>
      </c>
      <c r="B83" s="98">
        <v>20868.409351589813</v>
      </c>
      <c r="C83" s="98">
        <v>20725.904255909652</v>
      </c>
      <c r="D83" s="98">
        <v>21023.885381210221</v>
      </c>
      <c r="E83" s="98">
        <v>20783.167297431843</v>
      </c>
      <c r="F83" s="98">
        <v>20419.913018538402</v>
      </c>
      <c r="G83" s="98">
        <v>20001.532966361487</v>
      </c>
      <c r="H83" s="98">
        <v>18569.147984348918</v>
      </c>
      <c r="I83" s="98">
        <v>20770.418933502224</v>
      </c>
      <c r="J83" s="98">
        <v>16652.697361305454</v>
      </c>
      <c r="K83" s="98">
        <v>18655.932269837445</v>
      </c>
      <c r="L83" s="98">
        <v>17437.09663631066</v>
      </c>
      <c r="M83" s="98">
        <v>12879.57297674877</v>
      </c>
      <c r="N83" s="98">
        <v>13941.001856190378</v>
      </c>
      <c r="O83" s="98">
        <v>12835.580579360414</v>
      </c>
      <c r="P83" s="98">
        <v>10672.762215041426</v>
      </c>
      <c r="Q83" s="98">
        <v>12953.871301787814</v>
      </c>
      <c r="R83" s="98">
        <v>13248.980641841914</v>
      </c>
      <c r="S83" s="98">
        <v>11528.83852353365</v>
      </c>
      <c r="T83" s="98">
        <v>13247.237973048945</v>
      </c>
      <c r="U83" s="98">
        <v>12266.172503095282</v>
      </c>
      <c r="V83" s="98">
        <v>13116.894588430945</v>
      </c>
      <c r="W83" s="98">
        <v>12967.794869273035</v>
      </c>
      <c r="X83" s="98">
        <v>10635.66964072713</v>
      </c>
      <c r="Y83" s="98">
        <v>10469.807347473239</v>
      </c>
      <c r="DA83" s="63" t="s">
        <v>2320</v>
      </c>
    </row>
    <row r="84" spans="1:105" ht="12" customHeight="1" x14ac:dyDescent="0.25">
      <c r="A84" s="97" t="s">
        <v>53</v>
      </c>
      <c r="B84" s="98">
        <v>90.967521570155625</v>
      </c>
      <c r="C84" s="98">
        <v>88.170803854226904</v>
      </c>
      <c r="D84" s="98">
        <v>88.762529610989219</v>
      </c>
      <c r="E84" s="98">
        <v>86.571284553077547</v>
      </c>
      <c r="F84" s="98">
        <v>85.427510237515463</v>
      </c>
      <c r="G84" s="98">
        <v>85.777322488673278</v>
      </c>
      <c r="H84" s="98">
        <v>81.998836014255986</v>
      </c>
      <c r="I84" s="98">
        <v>95.708298435609649</v>
      </c>
      <c r="J84" s="98">
        <v>79.389606789602794</v>
      </c>
      <c r="K84" s="98">
        <v>91.822133489830364</v>
      </c>
      <c r="L84" s="98">
        <v>87.31332078362324</v>
      </c>
      <c r="M84" s="98">
        <v>64.860810057185716</v>
      </c>
      <c r="N84" s="98">
        <v>71.878702910128382</v>
      </c>
      <c r="O84" s="98">
        <v>66.328959338400225</v>
      </c>
      <c r="P84" s="98">
        <v>54.529567435004189</v>
      </c>
      <c r="Q84" s="98">
        <v>67.003577659751073</v>
      </c>
      <c r="R84" s="98">
        <v>68.498093415466613</v>
      </c>
      <c r="S84" s="98">
        <v>59.436592825851335</v>
      </c>
      <c r="T84" s="98">
        <v>68.600010211331949</v>
      </c>
      <c r="U84" s="98">
        <v>63.379023776244061</v>
      </c>
      <c r="V84" s="98">
        <v>67.891246416436687</v>
      </c>
      <c r="W84" s="98">
        <v>68.419499108976055</v>
      </c>
      <c r="X84" s="98">
        <v>57.22874936725232</v>
      </c>
      <c r="Y84" s="98">
        <v>57.368868391293766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0.71105323381668462</v>
      </c>
      <c r="C85" s="122">
        <f t="shared" si="34"/>
        <v>0.67394028957169339</v>
      </c>
      <c r="D85" s="122">
        <f t="shared" si="34"/>
        <v>0.75882213920734209</v>
      </c>
      <c r="E85" s="122">
        <f t="shared" si="34"/>
        <v>0.739400292853301</v>
      </c>
      <c r="F85" s="122">
        <f t="shared" si="34"/>
        <v>0.69541190053378454</v>
      </c>
      <c r="G85" s="122">
        <f t="shared" si="34"/>
        <v>0.67578581832203843</v>
      </c>
      <c r="H85" s="122">
        <f t="shared" si="34"/>
        <v>0.83430397491017338</v>
      </c>
      <c r="I85" s="122">
        <f t="shared" si="34"/>
        <v>1.03766240214782</v>
      </c>
      <c r="J85" s="122">
        <f t="shared" si="34"/>
        <v>1.2025249926326613</v>
      </c>
      <c r="K85" s="122">
        <f t="shared" si="34"/>
        <v>1.261139434684599</v>
      </c>
      <c r="L85" s="122">
        <f t="shared" si="34"/>
        <v>1.4189369822708737</v>
      </c>
      <c r="M85" s="122">
        <f t="shared" si="34"/>
        <v>1.3995278852395951</v>
      </c>
      <c r="N85" s="122">
        <f t="shared" si="34"/>
        <v>1.4783944416219867</v>
      </c>
      <c r="O85" s="122">
        <f t="shared" si="34"/>
        <v>1.3719202300086619</v>
      </c>
      <c r="P85" s="122">
        <f t="shared" si="34"/>
        <v>1.5022129521182706</v>
      </c>
      <c r="Q85" s="122">
        <f t="shared" si="34"/>
        <v>1.4798876540422312</v>
      </c>
      <c r="R85" s="122">
        <f t="shared" si="34"/>
        <v>1.5715473843224854</v>
      </c>
      <c r="S85" s="122">
        <f t="shared" si="34"/>
        <v>1.6023807857038583</v>
      </c>
      <c r="T85" s="122">
        <f t="shared" si="34"/>
        <v>1.5327154922412236</v>
      </c>
      <c r="U85" s="122">
        <f t="shared" si="34"/>
        <v>1.4514920330594785</v>
      </c>
      <c r="V85" s="122">
        <f t="shared" si="34"/>
        <v>1.184539270631318</v>
      </c>
      <c r="W85" s="122">
        <f t="shared" si="34"/>
        <v>0.82624128761951576</v>
      </c>
      <c r="X85" s="122">
        <f t="shared" si="34"/>
        <v>0.65892556931881896</v>
      </c>
      <c r="Y85" s="122">
        <f t="shared" si="34"/>
        <v>0.65628129450488326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0.71105323381668462</v>
      </c>
      <c r="C86" s="98">
        <f>IF(RES_hhdet_fec!C86=0,0,RES_hhdet_fec!C86*1000*11630/RES_hhdet_num!C81)</f>
        <v>0.67394028957169339</v>
      </c>
      <c r="D86" s="98">
        <f>IF(RES_hhdet_fec!D86=0,0,RES_hhdet_fec!D86*1000*11630/RES_hhdet_num!D81)</f>
        <v>0.75882213920734209</v>
      </c>
      <c r="E86" s="98">
        <f>IF(RES_hhdet_fec!E86=0,0,RES_hhdet_fec!E86*1000*11630/RES_hhdet_num!E81)</f>
        <v>0.739400292853301</v>
      </c>
      <c r="F86" s="98">
        <f>IF(RES_hhdet_fec!F86=0,0,RES_hhdet_fec!F86*1000*11630/RES_hhdet_num!F81)</f>
        <v>0.69541190053378454</v>
      </c>
      <c r="G86" s="98">
        <f>IF(RES_hhdet_fec!G86=0,0,RES_hhdet_fec!G86*1000*11630/RES_hhdet_num!G81)</f>
        <v>0.67578581832203843</v>
      </c>
      <c r="H86" s="98">
        <f>IF(RES_hhdet_fec!H86=0,0,RES_hhdet_fec!H86*1000*11630/RES_hhdet_num!H81)</f>
        <v>0.83430397491017338</v>
      </c>
      <c r="I86" s="98">
        <f>IF(RES_hhdet_fec!I86=0,0,RES_hhdet_fec!I86*1000*11630/RES_hhdet_num!I81)</f>
        <v>1.03766240214782</v>
      </c>
      <c r="J86" s="98">
        <f>IF(RES_hhdet_fec!J86=0,0,RES_hhdet_fec!J86*1000*11630/RES_hhdet_num!J81)</f>
        <v>1.2025249926326613</v>
      </c>
      <c r="K86" s="98">
        <f>IF(RES_hhdet_fec!K86=0,0,RES_hhdet_fec!K86*1000*11630/RES_hhdet_num!K81)</f>
        <v>1.261139434684599</v>
      </c>
      <c r="L86" s="98">
        <f>IF(RES_hhdet_fec!L86=0,0,RES_hhdet_fec!L86*1000*11630/RES_hhdet_num!L81)</f>
        <v>1.4189369822708737</v>
      </c>
      <c r="M86" s="98">
        <f>IF(RES_hhdet_fec!M86=0,0,RES_hhdet_fec!M86*1000*11630/RES_hhdet_num!M81)</f>
        <v>1.3995278852395951</v>
      </c>
      <c r="N86" s="98">
        <f>IF(RES_hhdet_fec!N86=0,0,RES_hhdet_fec!N86*1000*11630/RES_hhdet_num!N81)</f>
        <v>1.4783944416219867</v>
      </c>
      <c r="O86" s="98">
        <f>IF(RES_hhdet_fec!O86=0,0,RES_hhdet_fec!O86*1000*11630/RES_hhdet_num!O81)</f>
        <v>1.3719202300086619</v>
      </c>
      <c r="P86" s="98">
        <f>IF(RES_hhdet_fec!P86=0,0,RES_hhdet_fec!P86*1000*11630/RES_hhdet_num!P81)</f>
        <v>1.5022129521182706</v>
      </c>
      <c r="Q86" s="98">
        <f>IF(RES_hhdet_fec!Q86=0,0,RES_hhdet_fec!Q86*1000*11630/RES_hhdet_num!Q81)</f>
        <v>1.4798876540422312</v>
      </c>
      <c r="R86" s="98">
        <f>IF(RES_hhdet_fec!R86=0,0,RES_hhdet_fec!R86*1000*11630/RES_hhdet_num!R81)</f>
        <v>1.5715473843224854</v>
      </c>
      <c r="S86" s="98">
        <f>IF(RES_hhdet_fec!S86=0,0,RES_hhdet_fec!S86*1000*11630/RES_hhdet_num!S81)</f>
        <v>1.6023807857038583</v>
      </c>
      <c r="T86" s="98">
        <f>IF(RES_hhdet_fec!T86=0,0,RES_hhdet_fec!T86*1000*11630/RES_hhdet_num!T81)</f>
        <v>1.5327154922412236</v>
      </c>
      <c r="U86" s="98">
        <f>IF(RES_hhdet_fec!U86=0,0,RES_hhdet_fec!U86*1000*11630/RES_hhdet_num!U81)</f>
        <v>1.4514920330594785</v>
      </c>
      <c r="V86" s="98">
        <f>IF(RES_hhdet_fec!V86=0,0,RES_hhdet_fec!V86*1000*11630/RES_hhdet_num!V81)</f>
        <v>1.184539270631318</v>
      </c>
      <c r="W86" s="98">
        <f>IF(RES_hhdet_fec!W86=0,0,RES_hhdet_fec!W86*1000*11630/RES_hhdet_num!W81)</f>
        <v>0.82624128761951576</v>
      </c>
      <c r="X86" s="98">
        <f>IF(RES_hhdet_fec!X86=0,0,RES_hhdet_fec!X86*1000*11630/RES_hhdet_num!X81)</f>
        <v>0.65892556931881896</v>
      </c>
      <c r="Y86" s="98">
        <f>IF(RES_hhdet_fec!Y86=0,0,RES_hhdet_fec!Y86*1000*11630/RES_hhdet_num!Y81)</f>
        <v>0.65628129450488326</v>
      </c>
      <c r="DA86" s="63" t="s">
        <v>2323</v>
      </c>
    </row>
    <row r="87" spans="1:105" ht="12" customHeight="1" x14ac:dyDescent="0.25">
      <c r="A87" s="121" t="s">
        <v>55</v>
      </c>
      <c r="B87" s="122">
        <v>4066.0647661778403</v>
      </c>
      <c r="C87" s="122">
        <v>3725.462397124852</v>
      </c>
      <c r="D87" s="122">
        <v>3800.7717100094933</v>
      </c>
      <c r="E87" s="122">
        <v>3412.0015118840693</v>
      </c>
      <c r="F87" s="122">
        <v>3315.0576835193924</v>
      </c>
      <c r="G87" s="122">
        <v>2983.6269333935265</v>
      </c>
      <c r="H87" s="122">
        <v>2751.0340590649275</v>
      </c>
      <c r="I87" s="122">
        <v>3139.7873177838701</v>
      </c>
      <c r="J87" s="122">
        <v>2577.4136125647378</v>
      </c>
      <c r="K87" s="122">
        <v>3012.4049830114932</v>
      </c>
      <c r="L87" s="122">
        <v>2711.9919961647292</v>
      </c>
      <c r="M87" s="122">
        <v>2607.858377673515</v>
      </c>
      <c r="N87" s="122">
        <v>2855.4043330064746</v>
      </c>
      <c r="O87" s="122">
        <v>2669.8163813679635</v>
      </c>
      <c r="P87" s="122">
        <v>2514.3605712890476</v>
      </c>
      <c r="Q87" s="122">
        <v>2761.6884635266374</v>
      </c>
      <c r="R87" s="122">
        <v>2833.2551719707726</v>
      </c>
      <c r="S87" s="122">
        <v>2736.739172569085</v>
      </c>
      <c r="T87" s="122">
        <v>2901.001594817511</v>
      </c>
      <c r="U87" s="122">
        <v>2770.4421582524515</v>
      </c>
      <c r="V87" s="122">
        <v>2839.6944042424584</v>
      </c>
      <c r="W87" s="122">
        <v>2835.5934988533722</v>
      </c>
      <c r="X87" s="122">
        <v>2631.098340288439</v>
      </c>
      <c r="Y87" s="122">
        <v>2531.661179798833</v>
      </c>
      <c r="DA87" s="130" t="s">
        <v>2324</v>
      </c>
    </row>
    <row r="88" spans="1:105" ht="12" customHeight="1" x14ac:dyDescent="0.25">
      <c r="A88" s="97" t="s">
        <v>132</v>
      </c>
      <c r="B88" s="98">
        <v>4330.1816939474238</v>
      </c>
      <c r="C88" s="98">
        <v>3929.6778909876616</v>
      </c>
      <c r="D88" s="98">
        <v>4067.400283756936</v>
      </c>
      <c r="E88" s="98">
        <v>3621.0176983943111</v>
      </c>
      <c r="F88" s="98">
        <v>3491.4878058234949</v>
      </c>
      <c r="G88" s="98">
        <v>3111.0309483326341</v>
      </c>
      <c r="H88" s="98">
        <v>2808.7768196120419</v>
      </c>
      <c r="I88" s="98">
        <v>3332.1759138756925</v>
      </c>
      <c r="J88" s="98">
        <v>2565.2762899089062</v>
      </c>
      <c r="K88" s="98">
        <v>3143.2801609622388</v>
      </c>
      <c r="L88" s="98">
        <v>2741.1103697743442</v>
      </c>
      <c r="M88" s="98">
        <v>2585.2992930076616</v>
      </c>
      <c r="N88" s="98">
        <v>2902.1197446294177</v>
      </c>
      <c r="O88" s="98">
        <v>2670.940154643954</v>
      </c>
      <c r="P88" s="98">
        <v>2486.4485064151099</v>
      </c>
      <c r="Q88" s="98">
        <v>2824.5859911014168</v>
      </c>
      <c r="R88" s="98">
        <v>2888.4997095916642</v>
      </c>
      <c r="S88" s="98">
        <v>2737.5935283704925</v>
      </c>
      <c r="T88" s="98">
        <v>2920.3222019179179</v>
      </c>
      <c r="U88" s="98">
        <v>2759.3412702542778</v>
      </c>
      <c r="V88" s="98">
        <v>2810.9100137720343</v>
      </c>
      <c r="W88" s="98">
        <v>2845.8904734669836</v>
      </c>
      <c r="X88" s="98">
        <v>2631.7290058412491</v>
      </c>
      <c r="Y88" s="98">
        <v>2535.333833670757</v>
      </c>
      <c r="DA88" s="63" t="s">
        <v>2325</v>
      </c>
    </row>
    <row r="89" spans="1:105" ht="12" customHeight="1" x14ac:dyDescent="0.25">
      <c r="A89" s="97" t="s">
        <v>131</v>
      </c>
      <c r="B89" s="98">
        <v>3821.6525789435887</v>
      </c>
      <c r="C89" s="98">
        <v>3505.7663088013946</v>
      </c>
      <c r="D89" s="98">
        <v>3661.1847592080658</v>
      </c>
      <c r="E89" s="98">
        <v>3297.6409021038471</v>
      </c>
      <c r="F89" s="98">
        <v>3253.6718475328139</v>
      </c>
      <c r="G89" s="98">
        <v>3033.6313904635645</v>
      </c>
      <c r="H89" s="98">
        <v>2374.7417166168748</v>
      </c>
      <c r="I89" s="98">
        <v>2623.4901380522579</v>
      </c>
      <c r="J89" s="98">
        <v>2086.6807969057886</v>
      </c>
      <c r="K89" s="98">
        <v>2627.9753916953282</v>
      </c>
      <c r="L89" s="98">
        <v>2356.0230321043691</v>
      </c>
      <c r="M89" s="98">
        <v>2290.0791640729485</v>
      </c>
      <c r="N89" s="98">
        <v>2620.4572927799572</v>
      </c>
      <c r="O89" s="98">
        <v>2458.176518248611</v>
      </c>
      <c r="P89" s="98">
        <v>2297.7814891893654</v>
      </c>
      <c r="Q89" s="98">
        <v>2597.30183403195</v>
      </c>
      <c r="R89" s="98">
        <v>2665.111840108777</v>
      </c>
      <c r="S89" s="98">
        <v>2540.5180307714536</v>
      </c>
      <c r="T89" s="98">
        <v>2732.6126092753161</v>
      </c>
      <c r="U89" s="98">
        <v>2603.2457809828038</v>
      </c>
      <c r="V89" s="98">
        <v>2690.2106440498364</v>
      </c>
      <c r="W89" s="98">
        <v>2761.1906392986562</v>
      </c>
      <c r="X89" s="98">
        <v>2560.2186473527049</v>
      </c>
      <c r="Y89" s="98">
        <v>2459.1428046553669</v>
      </c>
      <c r="DA89" s="63" t="s">
        <v>2326</v>
      </c>
    </row>
    <row r="90" spans="1:105" ht="12" customHeight="1" x14ac:dyDescent="0.25">
      <c r="A90" s="100" t="s">
        <v>199</v>
      </c>
      <c r="B90" s="101">
        <v>3376.6181697105553</v>
      </c>
      <c r="C90" s="101">
        <v>3099.4416145680834</v>
      </c>
      <c r="D90" s="101">
        <v>3227.2547842485028</v>
      </c>
      <c r="E90" s="101">
        <v>2906.5457741539035</v>
      </c>
      <c r="F90" s="101">
        <v>2868.7751024576828</v>
      </c>
      <c r="G90" s="101">
        <v>2671.9967584922829</v>
      </c>
      <c r="H90" s="101">
        <v>2040.2254924394902</v>
      </c>
      <c r="I90" s="101">
        <v>2198.3377066400571</v>
      </c>
      <c r="J90" s="101">
        <v>1734.494118616695</v>
      </c>
      <c r="K90" s="101">
        <v>2175.468839566156</v>
      </c>
      <c r="L90" s="101">
        <v>1949.9766809685805</v>
      </c>
      <c r="M90" s="101">
        <v>1898.8454884115331</v>
      </c>
      <c r="N90" s="101">
        <v>2162.9621245195071</v>
      </c>
      <c r="O90" s="101">
        <v>2025.4296128882293</v>
      </c>
      <c r="P90" s="101">
        <v>1890.0185427131239</v>
      </c>
      <c r="Q90" s="101">
        <v>2126.630960756926</v>
      </c>
      <c r="R90" s="101">
        <v>2174.798566526988</v>
      </c>
      <c r="S90" s="101">
        <v>2071.9766134645615</v>
      </c>
      <c r="T90" s="101">
        <v>2224.3813455358186</v>
      </c>
      <c r="U90" s="101">
        <v>2115.1235922523906</v>
      </c>
      <c r="V90" s="101">
        <v>2204.8536534763248</v>
      </c>
      <c r="W90" s="101">
        <v>2256.0494369881999</v>
      </c>
      <c r="X90" s="101">
        <v>2055.7994248576661</v>
      </c>
      <c r="Y90" s="101">
        <v>1937.8778357887682</v>
      </c>
      <c r="DA90" s="131" t="s">
        <v>2327</v>
      </c>
    </row>
    <row r="91" spans="1:105" ht="12" customHeight="1" x14ac:dyDescent="0.25">
      <c r="A91" s="103" t="s">
        <v>52</v>
      </c>
      <c r="B91" s="104">
        <v>445.03440923303276</v>
      </c>
      <c r="C91" s="104">
        <v>406.32469423331133</v>
      </c>
      <c r="D91" s="104">
        <v>433.92997495956286</v>
      </c>
      <c r="E91" s="104">
        <v>391.09512794994384</v>
      </c>
      <c r="F91" s="104">
        <v>384.89674507513132</v>
      </c>
      <c r="G91" s="104">
        <v>361.63463197128118</v>
      </c>
      <c r="H91" s="104">
        <v>334.51622417738463</v>
      </c>
      <c r="I91" s="104">
        <v>425.15243141220054</v>
      </c>
      <c r="J91" s="104">
        <v>352.18667828909332</v>
      </c>
      <c r="K91" s="104">
        <v>452.5065521291728</v>
      </c>
      <c r="L91" s="104">
        <v>406.04635113578848</v>
      </c>
      <c r="M91" s="104">
        <v>391.23367566141565</v>
      </c>
      <c r="N91" s="104">
        <v>457.49516826045038</v>
      </c>
      <c r="O91" s="104">
        <v>432.74690536038162</v>
      </c>
      <c r="P91" s="104">
        <v>407.76294647624172</v>
      </c>
      <c r="Q91" s="104">
        <v>470.67087327502372</v>
      </c>
      <c r="R91" s="104">
        <v>490.31327358178822</v>
      </c>
      <c r="S91" s="104">
        <v>468.54141730689224</v>
      </c>
      <c r="T91" s="104">
        <v>508.23126373949765</v>
      </c>
      <c r="U91" s="104">
        <v>488.12218873041286</v>
      </c>
      <c r="V91" s="104">
        <v>485.35699057351189</v>
      </c>
      <c r="W91" s="104">
        <v>505.14120231045632</v>
      </c>
      <c r="X91" s="104">
        <v>504.41922249503943</v>
      </c>
      <c r="Y91" s="104">
        <v>521.26496886659868</v>
      </c>
      <c r="DA91" s="132" t="s">
        <v>2328</v>
      </c>
    </row>
    <row r="92" spans="1:105" ht="12" customHeight="1" x14ac:dyDescent="0.25">
      <c r="A92" s="106" t="s">
        <v>124</v>
      </c>
      <c r="B92" s="101">
        <v>3428.2576572652297</v>
      </c>
      <c r="C92" s="101">
        <v>3308.9031073901911</v>
      </c>
      <c r="D92" s="101">
        <v>3199.1008007493997</v>
      </c>
      <c r="E92" s="101">
        <v>3082.5852246333175</v>
      </c>
      <c r="F92" s="101">
        <v>3005.4749596929587</v>
      </c>
      <c r="G92" s="101">
        <v>2922.7370774838237</v>
      </c>
      <c r="H92" s="101">
        <v>2863.9851734281624</v>
      </c>
      <c r="I92" s="101">
        <v>2879.0462739033496</v>
      </c>
      <c r="J92" s="101">
        <v>2874.6061466345232</v>
      </c>
      <c r="K92" s="101">
        <v>2895.141631101214</v>
      </c>
      <c r="L92" s="101">
        <v>2908.8333748203204</v>
      </c>
      <c r="M92" s="101">
        <v>3095.4108127998329</v>
      </c>
      <c r="N92" s="101">
        <v>2856.9538184234948</v>
      </c>
      <c r="O92" s="101">
        <v>3118.2388444821468</v>
      </c>
      <c r="P92" s="101">
        <v>2800.0995093210531</v>
      </c>
      <c r="Q92" s="101">
        <v>2479.3605402174935</v>
      </c>
      <c r="R92" s="101">
        <v>2943.3335381998636</v>
      </c>
      <c r="S92" s="101">
        <v>2947.2941899856646</v>
      </c>
      <c r="T92" s="101">
        <v>3025.9350771607087</v>
      </c>
      <c r="U92" s="101">
        <v>2892.5733912938963</v>
      </c>
      <c r="V92" s="101">
        <v>3180.30738136121</v>
      </c>
      <c r="W92" s="101">
        <v>2656.964063855135</v>
      </c>
      <c r="X92" s="101">
        <v>2550.8835477586417</v>
      </c>
      <c r="Y92" s="101">
        <v>2573.13511094157</v>
      </c>
      <c r="DA92" s="131" t="s">
        <v>2329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2775.6757296343626</v>
      </c>
      <c r="P93" s="104">
        <v>2585.633579713055</v>
      </c>
      <c r="Q93" s="104">
        <v>2374.575488213171</v>
      </c>
      <c r="R93" s="104">
        <v>2666.1564437820803</v>
      </c>
      <c r="S93" s="104">
        <v>2709.082549080239</v>
      </c>
      <c r="T93" s="104">
        <v>2826.0030917567224</v>
      </c>
      <c r="U93" s="104">
        <v>2747.0278748191772</v>
      </c>
      <c r="V93" s="104">
        <v>2830.8597874691768</v>
      </c>
      <c r="W93" s="104">
        <v>2467.9359732176945</v>
      </c>
      <c r="X93" s="104">
        <v>2421.785293595804</v>
      </c>
      <c r="Y93" s="104">
        <v>0</v>
      </c>
      <c r="DA93" s="132" t="s">
        <v>2330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2312.4251043319582</v>
      </c>
      <c r="P94" s="98">
        <v>2152.6078677535456</v>
      </c>
      <c r="Q94" s="98">
        <v>1972.4172239905765</v>
      </c>
      <c r="R94" s="98">
        <v>2188.6947882509648</v>
      </c>
      <c r="S94" s="98">
        <v>2223.1475621983932</v>
      </c>
      <c r="T94" s="98">
        <v>2315.5105383784989</v>
      </c>
      <c r="U94" s="98">
        <v>2247.6028006866327</v>
      </c>
      <c r="V94" s="98">
        <v>2312.087598935012</v>
      </c>
      <c r="W94" s="98">
        <v>2013.6645384521446</v>
      </c>
      <c r="X94" s="98">
        <v>1953.1028181159013</v>
      </c>
      <c r="Y94" s="98">
        <v>0</v>
      </c>
      <c r="DA94" s="63" t="s">
        <v>2331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463.25062530240416</v>
      </c>
      <c r="P95" s="98">
        <v>433.02571195950907</v>
      </c>
      <c r="Q95" s="98">
        <v>402.15826422259414</v>
      </c>
      <c r="R95" s="98">
        <v>477.46165553111581</v>
      </c>
      <c r="S95" s="98">
        <v>485.93498688184599</v>
      </c>
      <c r="T95" s="98">
        <v>510.49255337822342</v>
      </c>
      <c r="U95" s="98">
        <v>499.42507413254486</v>
      </c>
      <c r="V95" s="98">
        <v>518.77218853416525</v>
      </c>
      <c r="W95" s="98">
        <v>454.27143476554994</v>
      </c>
      <c r="X95" s="98">
        <v>468.68247547990268</v>
      </c>
      <c r="Y95" s="98">
        <v>0</v>
      </c>
      <c r="DA95" s="63" t="s">
        <v>2332</v>
      </c>
    </row>
    <row r="96" spans="1:105" ht="12" customHeight="1" x14ac:dyDescent="0.25">
      <c r="A96" s="106" t="s">
        <v>122</v>
      </c>
      <c r="B96" s="101">
        <v>3042.1554403700252</v>
      </c>
      <c r="C96" s="101">
        <v>2956.9678689458997</v>
      </c>
      <c r="D96" s="101">
        <v>2854.3721744655149</v>
      </c>
      <c r="E96" s="101">
        <v>2697.6348891680473</v>
      </c>
      <c r="F96" s="101">
        <v>2739.2987515686991</v>
      </c>
      <c r="G96" s="101">
        <v>2568.6246568196825</v>
      </c>
      <c r="H96" s="101">
        <v>2560.3395183053876</v>
      </c>
      <c r="I96" s="101">
        <v>2546.7684344787058</v>
      </c>
      <c r="J96" s="101">
        <v>2665.6369661572862</v>
      </c>
      <c r="K96" s="101">
        <v>2660.7483680328414</v>
      </c>
      <c r="L96" s="101">
        <v>2721.7195463951512</v>
      </c>
      <c r="M96" s="101">
        <v>2801.155978173545</v>
      </c>
      <c r="N96" s="101">
        <v>2796.6752306847602</v>
      </c>
      <c r="O96" s="101">
        <v>2754.6826960253611</v>
      </c>
      <c r="P96" s="101">
        <v>2722.5285981047682</v>
      </c>
      <c r="Q96" s="101">
        <v>2735.2773288104549</v>
      </c>
      <c r="R96" s="101">
        <v>2820.2742814280582</v>
      </c>
      <c r="S96" s="101">
        <v>2916.9594335163947</v>
      </c>
      <c r="T96" s="101">
        <v>3032.6700886963613</v>
      </c>
      <c r="U96" s="101">
        <v>2989.7256755253393</v>
      </c>
      <c r="V96" s="101">
        <v>3092.5060061083109</v>
      </c>
      <c r="W96" s="101">
        <v>2889.3962834150975</v>
      </c>
      <c r="X96" s="101">
        <v>2720.1984515804634</v>
      </c>
      <c r="Y96" s="101">
        <v>2582.4024932732373</v>
      </c>
      <c r="DA96" s="131" t="s">
        <v>2333</v>
      </c>
    </row>
    <row r="97" spans="1:105" ht="12" customHeight="1" x14ac:dyDescent="0.25">
      <c r="A97" s="107" t="s">
        <v>121</v>
      </c>
      <c r="B97" s="104">
        <v>2804.7258584276706</v>
      </c>
      <c r="C97" s="104">
        <v>2726.1085259914134</v>
      </c>
      <c r="D97" s="104">
        <v>2615.1862697952224</v>
      </c>
      <c r="E97" s="104">
        <v>2468.6508851546482</v>
      </c>
      <c r="F97" s="104">
        <v>2511.5261499623616</v>
      </c>
      <c r="G97" s="104">
        <v>2357.2937845031206</v>
      </c>
      <c r="H97" s="104">
        <v>2366.2281185352549</v>
      </c>
      <c r="I97" s="104">
        <v>2346.7823025026573</v>
      </c>
      <c r="J97" s="104">
        <v>2444.3035354576641</v>
      </c>
      <c r="K97" s="104">
        <v>2436.0415872491358</v>
      </c>
      <c r="L97" s="104">
        <v>2491.9538443425781</v>
      </c>
      <c r="M97" s="104">
        <v>2577.2903729976756</v>
      </c>
      <c r="N97" s="104">
        <v>2598.1276115933597</v>
      </c>
      <c r="O97" s="104">
        <v>2563.8276212556643</v>
      </c>
      <c r="P97" s="104">
        <v>2526.9090114926307</v>
      </c>
      <c r="Q97" s="104">
        <v>2506.6201150556435</v>
      </c>
      <c r="R97" s="104">
        <v>2564.5471325093149</v>
      </c>
      <c r="S97" s="104">
        <v>2644.6957207486494</v>
      </c>
      <c r="T97" s="104">
        <v>2750.2281969006663</v>
      </c>
      <c r="U97" s="104">
        <v>2748.3419668940842</v>
      </c>
      <c r="V97" s="104">
        <v>2913.014057527841</v>
      </c>
      <c r="W97" s="104">
        <v>2781.1500580942811</v>
      </c>
      <c r="X97" s="104">
        <v>2609.9779063586484</v>
      </c>
      <c r="Y97" s="104">
        <v>2440.8916022210005</v>
      </c>
      <c r="DA97" s="132" t="s">
        <v>2334</v>
      </c>
    </row>
    <row r="98" spans="1:105" ht="12" customHeight="1" x14ac:dyDescent="0.25">
      <c r="A98" s="108" t="s">
        <v>53</v>
      </c>
      <c r="B98" s="98">
        <v>2372.1861050324733</v>
      </c>
      <c r="C98" s="98">
        <v>2305.4565399725593</v>
      </c>
      <c r="D98" s="98">
        <v>2199.0415447007963</v>
      </c>
      <c r="E98" s="98">
        <v>2073.1638692998458</v>
      </c>
      <c r="F98" s="98">
        <v>2108.4266641025511</v>
      </c>
      <c r="G98" s="98">
        <v>1973.7528647750889</v>
      </c>
      <c r="H98" s="98">
        <v>1991.3551920310706</v>
      </c>
      <c r="I98" s="98">
        <v>1969.1504280494237</v>
      </c>
      <c r="J98" s="98">
        <v>2038.6798230097208</v>
      </c>
      <c r="K98" s="98">
        <v>2029.3389265933961</v>
      </c>
      <c r="L98" s="98">
        <v>2078.9332507303857</v>
      </c>
      <c r="M98" s="98">
        <v>2156.2734479819424</v>
      </c>
      <c r="N98" s="98">
        <v>2167.1264861098457</v>
      </c>
      <c r="O98" s="98">
        <v>2133.3816345873915</v>
      </c>
      <c r="P98" s="98">
        <v>2096.9822050671341</v>
      </c>
      <c r="Q98" s="98">
        <v>2070.134000019219</v>
      </c>
      <c r="R98" s="98">
        <v>2107.776174239631</v>
      </c>
      <c r="S98" s="98">
        <v>2169.8577755604588</v>
      </c>
      <c r="T98" s="98">
        <v>2249.94429599963</v>
      </c>
      <c r="U98" s="98">
        <v>2241.9849320213661</v>
      </c>
      <c r="V98" s="98">
        <v>2393.6502878106853</v>
      </c>
      <c r="W98" s="98">
        <v>2273.489363304041</v>
      </c>
      <c r="X98" s="98">
        <v>2102.5891568346287</v>
      </c>
      <c r="Y98" s="98">
        <v>1934.7559226952878</v>
      </c>
      <c r="DA98" s="63" t="s">
        <v>2335</v>
      </c>
    </row>
    <row r="99" spans="1:105" ht="12" customHeight="1" x14ac:dyDescent="0.25">
      <c r="A99" s="108" t="s">
        <v>52</v>
      </c>
      <c r="B99" s="98">
        <v>432.53975339519724</v>
      </c>
      <c r="C99" s="98">
        <v>420.65198601885459</v>
      </c>
      <c r="D99" s="98">
        <v>416.14472509442572</v>
      </c>
      <c r="E99" s="98">
        <v>395.487015854802</v>
      </c>
      <c r="F99" s="98">
        <v>403.09948585981061</v>
      </c>
      <c r="G99" s="98">
        <v>383.54091972803189</v>
      </c>
      <c r="H99" s="98">
        <v>374.87292650418442</v>
      </c>
      <c r="I99" s="98">
        <v>377.63187445323371</v>
      </c>
      <c r="J99" s="98">
        <v>405.62371244794286</v>
      </c>
      <c r="K99" s="98">
        <v>406.70266065573946</v>
      </c>
      <c r="L99" s="98">
        <v>413.02059361219182</v>
      </c>
      <c r="M99" s="98">
        <v>421.0169250157328</v>
      </c>
      <c r="N99" s="98">
        <v>431.00112548351461</v>
      </c>
      <c r="O99" s="98">
        <v>430.44598666827295</v>
      </c>
      <c r="P99" s="98">
        <v>429.92680642549652</v>
      </c>
      <c r="Q99" s="98">
        <v>436.48611503642462</v>
      </c>
      <c r="R99" s="98">
        <v>456.77095826968417</v>
      </c>
      <c r="S99" s="98">
        <v>474.83794518819002</v>
      </c>
      <c r="T99" s="98">
        <v>500.28390090103636</v>
      </c>
      <c r="U99" s="98">
        <v>506.35703487271843</v>
      </c>
      <c r="V99" s="98">
        <v>519.36376971715572</v>
      </c>
      <c r="W99" s="98">
        <v>507.66069479024031</v>
      </c>
      <c r="X99" s="98">
        <v>507.38874952401989</v>
      </c>
      <c r="Y99" s="98">
        <v>506.13567952571287</v>
      </c>
      <c r="DA99" s="63" t="s">
        <v>2336</v>
      </c>
    </row>
    <row r="100" spans="1:105" ht="12" customHeight="1" x14ac:dyDescent="0.25">
      <c r="A100" s="121" t="s">
        <v>54</v>
      </c>
      <c r="B100" s="122">
        <v>481.9799760121665</v>
      </c>
      <c r="C100" s="122">
        <v>470.19158389821655</v>
      </c>
      <c r="D100" s="122">
        <v>465.5664652127262</v>
      </c>
      <c r="E100" s="122">
        <v>462.81860334866172</v>
      </c>
      <c r="F100" s="122">
        <v>457.9297277415705</v>
      </c>
      <c r="G100" s="122">
        <v>442.8211523757202</v>
      </c>
      <c r="H100" s="122">
        <v>429.8890090173781</v>
      </c>
      <c r="I100" s="122">
        <v>432.93414133061077</v>
      </c>
      <c r="J100" s="122">
        <v>417.0616017444778</v>
      </c>
      <c r="K100" s="122">
        <v>413.88824947215079</v>
      </c>
      <c r="L100" s="122">
        <v>404.83950611633577</v>
      </c>
      <c r="M100" s="122">
        <v>410.60354596277938</v>
      </c>
      <c r="N100" s="122">
        <v>413.84859697843712</v>
      </c>
      <c r="O100" s="122">
        <v>394.98834379923164</v>
      </c>
      <c r="P100" s="122">
        <v>404.53956433104673</v>
      </c>
      <c r="Q100" s="122">
        <v>408.85387432373034</v>
      </c>
      <c r="R100" s="122">
        <v>410.45192150405541</v>
      </c>
      <c r="S100" s="122">
        <v>410.7135409751217</v>
      </c>
      <c r="T100" s="122">
        <v>417.46467074500993</v>
      </c>
      <c r="U100" s="122">
        <v>407.27941134559768</v>
      </c>
      <c r="V100" s="122">
        <v>426.09516975908889</v>
      </c>
      <c r="W100" s="122">
        <v>417.45330829714675</v>
      </c>
      <c r="X100" s="122">
        <v>370.27978767713728</v>
      </c>
      <c r="Y100" s="122">
        <v>350.39693203982796</v>
      </c>
      <c r="DA100" s="130" t="s">
        <v>2337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2338</v>
      </c>
    </row>
    <row r="102" spans="1:105" ht="12" customHeight="1" x14ac:dyDescent="0.25">
      <c r="A102" s="97" t="s">
        <v>50</v>
      </c>
      <c r="B102" s="98">
        <v>608.90454667650545</v>
      </c>
      <c r="C102" s="98">
        <v>596.61217290343257</v>
      </c>
      <c r="D102" s="98">
        <v>590.54337772587019</v>
      </c>
      <c r="E102" s="98">
        <v>588.85692620341899</v>
      </c>
      <c r="F102" s="98">
        <v>570.92778701505608</v>
      </c>
      <c r="G102" s="98">
        <v>571.65555208084641</v>
      </c>
      <c r="H102" s="98">
        <v>552.07111842543418</v>
      </c>
      <c r="I102" s="98">
        <v>553.73140315198668</v>
      </c>
      <c r="J102" s="98">
        <v>540.55736472664501</v>
      </c>
      <c r="K102" s="98">
        <v>519.87169660244206</v>
      </c>
      <c r="L102" s="98">
        <v>526.73164701989413</v>
      </c>
      <c r="M102" s="98">
        <v>529.0681135953663</v>
      </c>
      <c r="N102" s="98">
        <v>528.43471662383001</v>
      </c>
      <c r="O102" s="98">
        <v>533.80751739994776</v>
      </c>
      <c r="P102" s="98">
        <v>510.36251588072025</v>
      </c>
      <c r="Q102" s="98">
        <v>480.3225217500094</v>
      </c>
      <c r="R102" s="98">
        <v>565.64040611547341</v>
      </c>
      <c r="S102" s="98">
        <v>558.51583999023603</v>
      </c>
      <c r="T102" s="98">
        <v>590.93169028464695</v>
      </c>
      <c r="U102" s="98">
        <v>565.8290251302052</v>
      </c>
      <c r="V102" s="98">
        <v>628.21981381922808</v>
      </c>
      <c r="W102" s="98">
        <v>529.64739543323151</v>
      </c>
      <c r="X102" s="98">
        <v>502.41039406014932</v>
      </c>
      <c r="Y102" s="98">
        <v>520.80407514199794</v>
      </c>
      <c r="DA102" s="63" t="s">
        <v>2339</v>
      </c>
    </row>
    <row r="103" spans="1:105" ht="12" customHeight="1" x14ac:dyDescent="0.25">
      <c r="A103" s="109" t="s">
        <v>120</v>
      </c>
      <c r="B103" s="33">
        <v>480.10169897680811</v>
      </c>
      <c r="C103" s="33">
        <v>468.35314589422057</v>
      </c>
      <c r="D103" s="33">
        <v>463.75309376545675</v>
      </c>
      <c r="E103" s="33">
        <v>461.01178387579751</v>
      </c>
      <c r="F103" s="33">
        <v>456.29448850781245</v>
      </c>
      <c r="G103" s="33">
        <v>440.97863620832015</v>
      </c>
      <c r="H103" s="33">
        <v>428.14110963572034</v>
      </c>
      <c r="I103" s="33">
        <v>431.28532053752872</v>
      </c>
      <c r="J103" s="33">
        <v>415.44567780379123</v>
      </c>
      <c r="K103" s="33">
        <v>412.57064497111486</v>
      </c>
      <c r="L103" s="33">
        <v>403.27041279091389</v>
      </c>
      <c r="M103" s="33">
        <v>408.95100223639241</v>
      </c>
      <c r="N103" s="33">
        <v>412.1812920302205</v>
      </c>
      <c r="O103" s="33">
        <v>392.89992505763075</v>
      </c>
      <c r="P103" s="33">
        <v>402.90694595305314</v>
      </c>
      <c r="Q103" s="33">
        <v>407.68739320991926</v>
      </c>
      <c r="R103" s="33">
        <v>407.70333500704982</v>
      </c>
      <c r="S103" s="33">
        <v>408.02972805533983</v>
      </c>
      <c r="T103" s="33">
        <v>414.29708081625785</v>
      </c>
      <c r="U103" s="33">
        <v>404.44452226306959</v>
      </c>
      <c r="V103" s="33">
        <v>422.72380817466171</v>
      </c>
      <c r="W103" s="33">
        <v>415.51479881314077</v>
      </c>
      <c r="X103" s="33">
        <v>367.95754271376154</v>
      </c>
      <c r="Y103" s="33">
        <v>347.17493220161322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2360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2361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0</v>
      </c>
      <c r="C129" s="98">
        <f>IF(RES_hhdet_fec!C129=0,0,RES_hhdet_fec!C129*1000*11630/RES_hhdet_num!C124)</f>
        <v>0</v>
      </c>
      <c r="D129" s="98">
        <f>IF(RES_hhdet_fec!D129=0,0,RES_hhdet_fec!D129*1000*11630/RES_hhdet_num!D124)</f>
        <v>0</v>
      </c>
      <c r="E129" s="98">
        <f>IF(RES_hhdet_fec!E129=0,0,RES_hhdet_fec!E129*1000*11630/RES_hhdet_num!E124)</f>
        <v>0</v>
      </c>
      <c r="F129" s="98">
        <f>IF(RES_hhdet_fec!F129=0,0,RES_hhdet_fec!F129*1000*11630/RES_hhdet_num!F124)</f>
        <v>0</v>
      </c>
      <c r="G129" s="98">
        <f>IF(RES_hhdet_fec!G129=0,0,RES_hhdet_fec!G129*1000*11630/RES_hhdet_num!G124)</f>
        <v>0</v>
      </c>
      <c r="H129" s="98">
        <f>IF(RES_hhdet_fec!H129=0,0,RES_hhdet_fec!H129*1000*11630/RES_hhdet_num!H124)</f>
        <v>0</v>
      </c>
      <c r="I129" s="98">
        <f>IF(RES_hhdet_fec!I129=0,0,RES_hhdet_fec!I129*1000*11630/RES_hhdet_num!I124)</f>
        <v>0</v>
      </c>
      <c r="J129" s="98">
        <f>IF(RES_hhdet_fec!J129=0,0,RES_hhdet_fec!J129*1000*11630/RES_hhdet_num!J124)</f>
        <v>0</v>
      </c>
      <c r="K129" s="98">
        <f>IF(RES_hhdet_fec!K129=0,0,RES_hhdet_fec!K129*1000*11630/RES_hhdet_num!K124)</f>
        <v>0</v>
      </c>
      <c r="L129" s="98">
        <f>IF(RES_hhdet_fec!L129=0,0,RES_hhdet_fec!L129*1000*11630/RES_hhdet_num!L124)</f>
        <v>0</v>
      </c>
      <c r="M129" s="98">
        <f>IF(RES_hhdet_fec!M129=0,0,RES_hhdet_fec!M129*1000*11630/RES_hhdet_num!M124)</f>
        <v>0</v>
      </c>
      <c r="N129" s="98">
        <f>IF(RES_hhdet_fec!N129=0,0,RES_hhdet_fec!N129*1000*11630/RES_hhdet_num!N124)</f>
        <v>0</v>
      </c>
      <c r="O129" s="98">
        <f>IF(RES_hhdet_fec!O129=0,0,RES_hhdet_fec!O129*1000*11630/RES_hhdet_num!O124)</f>
        <v>0</v>
      </c>
      <c r="P129" s="98">
        <f>IF(RES_hhdet_fec!P129=0,0,RES_hhdet_fec!P129*1000*11630/RES_hhdet_num!P124)</f>
        <v>0</v>
      </c>
      <c r="Q129" s="98">
        <f>IF(RES_hhdet_fec!Q129=0,0,RES_hhdet_fec!Q129*1000*11630/RES_hhdet_num!Q124)</f>
        <v>0</v>
      </c>
      <c r="R129" s="98">
        <f>IF(RES_hhdet_fec!R129=0,0,RES_hhdet_fec!R129*1000*11630/RES_hhdet_num!R124)</f>
        <v>0</v>
      </c>
      <c r="S129" s="98">
        <f>IF(RES_hhdet_fec!S129=0,0,RES_hhdet_fec!S129*1000*11630/RES_hhdet_num!S124)</f>
        <v>0</v>
      </c>
      <c r="T129" s="98">
        <f>IF(RES_hhdet_fec!T129=0,0,RES_hhdet_fec!T129*1000*11630/RES_hhdet_num!T124)</f>
        <v>0</v>
      </c>
      <c r="U129" s="98">
        <f>IF(RES_hhdet_fec!U129=0,0,RES_hhdet_fec!U129*1000*11630/RES_hhdet_num!U124)</f>
        <v>0</v>
      </c>
      <c r="V129" s="98">
        <f>IF(RES_hhdet_fec!V129=0,0,RES_hhdet_fec!V129*1000*11630/RES_hhdet_num!V124)</f>
        <v>0</v>
      </c>
      <c r="W129" s="98">
        <f>IF(RES_hhdet_fec!W129=0,0,RES_hhdet_fec!W129*1000*11630/RES_hhdet_num!W124)</f>
        <v>0</v>
      </c>
      <c r="X129" s="98">
        <f>IF(RES_hhdet_fec!X129=0,0,RES_hhdet_fec!X129*1000*11630/RES_hhdet_num!X124)</f>
        <v>0</v>
      </c>
      <c r="Y129" s="98">
        <f>IF(RES_hhdet_fec!Y129=0,0,RES_hhdet_fec!Y129*1000*11630/RES_hhdet_num!Y124)</f>
        <v>0</v>
      </c>
      <c r="DA129" s="63" t="s">
        <v>2364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2365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2366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2367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2368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2369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2370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2371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2372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2373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2374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2375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9057.8440770603975</v>
      </c>
      <c r="C143" s="117">
        <f t="shared" si="49"/>
        <v>10107.164356178457</v>
      </c>
      <c r="D143" s="117">
        <f t="shared" si="49"/>
        <v>7037.4692869840046</v>
      </c>
      <c r="E143" s="117">
        <f t="shared" si="49"/>
        <v>8269.8984181454925</v>
      </c>
      <c r="F143" s="117">
        <f t="shared" si="49"/>
        <v>8437.3719045044581</v>
      </c>
      <c r="G143" s="117">
        <f t="shared" si="49"/>
        <v>8314.1724131926512</v>
      </c>
      <c r="H143" s="117">
        <f t="shared" si="49"/>
        <v>8178.7695465339666</v>
      </c>
      <c r="I143" s="117">
        <f t="shared" si="49"/>
        <v>8110.8920331275976</v>
      </c>
      <c r="J143" s="117">
        <f t="shared" si="49"/>
        <v>8319.5925674809914</v>
      </c>
      <c r="K143" s="117">
        <f t="shared" si="49"/>
        <v>7764.3965137086971</v>
      </c>
      <c r="L143" s="117">
        <f t="shared" si="49"/>
        <v>7558.1986832936673</v>
      </c>
      <c r="M143" s="117">
        <f t="shared" si="49"/>
        <v>7162.6768755799285</v>
      </c>
      <c r="N143" s="117">
        <f t="shared" si="49"/>
        <v>6771.5027893187244</v>
      </c>
      <c r="O143" s="117">
        <f t="shared" si="49"/>
        <v>6385.9209775928775</v>
      </c>
      <c r="P143" s="117">
        <f t="shared" si="49"/>
        <v>6053.1249317544571</v>
      </c>
      <c r="Q143" s="117">
        <f t="shared" si="49"/>
        <v>5974.1354186698263</v>
      </c>
      <c r="R143" s="117">
        <f t="shared" ref="R143:V143" si="50">R144+R146+R148+R157</f>
        <v>6086.7954506858105</v>
      </c>
      <c r="S143" s="117">
        <f t="shared" si="50"/>
        <v>6084.3637353591403</v>
      </c>
      <c r="T143" s="117">
        <f t="shared" si="50"/>
        <v>6031.9474102801805</v>
      </c>
      <c r="U143" s="117">
        <f t="shared" si="50"/>
        <v>5954.4442102608446</v>
      </c>
      <c r="V143" s="117">
        <f t="shared" si="50"/>
        <v>6005.4513328952598</v>
      </c>
      <c r="W143" s="117">
        <f t="shared" ref="W143:Y143" si="51">W144+W146+W148+W157</f>
        <v>5573.0161212090097</v>
      </c>
      <c r="X143" s="117">
        <f t="shared" si="51"/>
        <v>5248.2740787785378</v>
      </c>
      <c r="Y143" s="117">
        <f t="shared" si="51"/>
        <v>5036.6479110510418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5503.375239856774</v>
      </c>
      <c r="C144" s="122">
        <f t="shared" si="52"/>
        <v>6665.3044940025684</v>
      </c>
      <c r="D144" s="122">
        <f t="shared" si="52"/>
        <v>3729.7143053640866</v>
      </c>
      <c r="E144" s="122">
        <f t="shared" si="52"/>
        <v>5124.9544439888859</v>
      </c>
      <c r="F144" s="122">
        <f t="shared" si="52"/>
        <v>5261.1305458570823</v>
      </c>
      <c r="G144" s="122">
        <f t="shared" si="52"/>
        <v>5306.1055004446707</v>
      </c>
      <c r="H144" s="122">
        <f t="shared" si="52"/>
        <v>5181.3252059515171</v>
      </c>
      <c r="I144" s="122">
        <f t="shared" si="52"/>
        <v>5134.312293552156</v>
      </c>
      <c r="J144" s="122">
        <f t="shared" si="52"/>
        <v>5286.1093720207318</v>
      </c>
      <c r="K144" s="122">
        <f t="shared" si="52"/>
        <v>4760.7131721598471</v>
      </c>
      <c r="L144" s="122">
        <f t="shared" si="52"/>
        <v>4532.2991968751994</v>
      </c>
      <c r="M144" s="122">
        <f t="shared" si="52"/>
        <v>4048.059344565354</v>
      </c>
      <c r="N144" s="122">
        <f t="shared" si="52"/>
        <v>3650.0284623802113</v>
      </c>
      <c r="O144" s="122">
        <f t="shared" si="52"/>
        <v>3304.6727766571494</v>
      </c>
      <c r="P144" s="122">
        <f t="shared" si="52"/>
        <v>3019.9218032469471</v>
      </c>
      <c r="Q144" s="122">
        <f t="shared" si="52"/>
        <v>2982.9798142123914</v>
      </c>
      <c r="R144" s="122">
        <f t="shared" si="52"/>
        <v>3014.6794348625617</v>
      </c>
      <c r="S144" s="122">
        <f t="shared" si="52"/>
        <v>2963.4645055449046</v>
      </c>
      <c r="T144" s="122">
        <f t="shared" si="52"/>
        <v>2824.8869275813404</v>
      </c>
      <c r="U144" s="122">
        <f t="shared" si="52"/>
        <v>2803.7870803872306</v>
      </c>
      <c r="V144" s="122">
        <f t="shared" si="52"/>
        <v>2692.4337234049985</v>
      </c>
      <c r="W144" s="122">
        <f t="shared" si="52"/>
        <v>2413.2532770276457</v>
      </c>
      <c r="X144" s="122">
        <f t="shared" si="52"/>
        <v>2310.4440733396709</v>
      </c>
      <c r="Y144" s="122">
        <f t="shared" si="52"/>
        <v>2259.3169499356236</v>
      </c>
      <c r="DA144" s="130" t="s">
        <v>2378</v>
      </c>
    </row>
    <row r="145" spans="1:105" ht="12" customHeight="1" x14ac:dyDescent="0.25">
      <c r="A145" s="97" t="s">
        <v>53</v>
      </c>
      <c r="B145" s="98">
        <v>5503.375239856774</v>
      </c>
      <c r="C145" s="98">
        <v>6665.3044940025684</v>
      </c>
      <c r="D145" s="98">
        <v>3729.7143053640866</v>
      </c>
      <c r="E145" s="98">
        <v>5124.9544439888859</v>
      </c>
      <c r="F145" s="98">
        <v>5261.1305458570823</v>
      </c>
      <c r="G145" s="98">
        <v>5306.1055004446707</v>
      </c>
      <c r="H145" s="98">
        <v>5181.3252059515171</v>
      </c>
      <c r="I145" s="98">
        <v>5134.312293552156</v>
      </c>
      <c r="J145" s="98">
        <v>5286.1093720207318</v>
      </c>
      <c r="K145" s="98">
        <v>4760.7131721598471</v>
      </c>
      <c r="L145" s="98">
        <v>4532.2991968751994</v>
      </c>
      <c r="M145" s="98">
        <v>4048.059344565354</v>
      </c>
      <c r="N145" s="98">
        <v>3650.0284623802113</v>
      </c>
      <c r="O145" s="98">
        <v>3304.6727766571494</v>
      </c>
      <c r="P145" s="98">
        <v>3019.9218032469471</v>
      </c>
      <c r="Q145" s="98">
        <v>2982.9798142123914</v>
      </c>
      <c r="R145" s="98">
        <v>3014.6794348625617</v>
      </c>
      <c r="S145" s="98">
        <v>2963.4645055449046</v>
      </c>
      <c r="T145" s="98">
        <v>2824.8869275813404</v>
      </c>
      <c r="U145" s="98">
        <v>2803.7870803872306</v>
      </c>
      <c r="V145" s="98">
        <v>2692.4337234049985</v>
      </c>
      <c r="W145" s="98">
        <v>2413.2532770276457</v>
      </c>
      <c r="X145" s="98">
        <v>2310.4440733396709</v>
      </c>
      <c r="Y145" s="98">
        <v>2259.3169499356236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7.0667355810114687</v>
      </c>
      <c r="C146" s="122">
        <f t="shared" si="53"/>
        <v>5.6548361223567447</v>
      </c>
      <c r="D146" s="122">
        <f t="shared" si="53"/>
        <v>4.6473254104979924</v>
      </c>
      <c r="E146" s="122">
        <f t="shared" si="53"/>
        <v>3.9364213731556923</v>
      </c>
      <c r="F146" s="122">
        <f t="shared" si="53"/>
        <v>3.9836781100681153</v>
      </c>
      <c r="G146" s="122">
        <f t="shared" si="53"/>
        <v>4.2227264343340698</v>
      </c>
      <c r="H146" s="122">
        <f t="shared" si="53"/>
        <v>5.2904323872979262</v>
      </c>
      <c r="I146" s="122">
        <f t="shared" si="53"/>
        <v>6.0957559434241873</v>
      </c>
      <c r="J146" s="122">
        <f t="shared" si="53"/>
        <v>6.9378735522893793</v>
      </c>
      <c r="K146" s="122">
        <f t="shared" si="53"/>
        <v>7.5216047295034665</v>
      </c>
      <c r="L146" s="122">
        <f t="shared" si="53"/>
        <v>8.2972737071136429</v>
      </c>
      <c r="M146" s="122">
        <f t="shared" si="53"/>
        <v>7.6833038675736276</v>
      </c>
      <c r="N146" s="122">
        <f t="shared" si="53"/>
        <v>7.923780478915817</v>
      </c>
      <c r="O146" s="122">
        <f t="shared" si="53"/>
        <v>6.8967976157835995</v>
      </c>
      <c r="P146" s="122">
        <f t="shared" si="53"/>
        <v>7.1506062578317415</v>
      </c>
      <c r="Q146" s="122">
        <f t="shared" si="53"/>
        <v>6.6660075742945484</v>
      </c>
      <c r="R146" s="122">
        <f t="shared" si="53"/>
        <v>6.6346349533472795</v>
      </c>
      <c r="S146" s="122">
        <f t="shared" si="53"/>
        <v>6.3052861421476303</v>
      </c>
      <c r="T146" s="122">
        <f t="shared" si="53"/>
        <v>6.1941641690653135</v>
      </c>
      <c r="U146" s="122">
        <f t="shared" si="53"/>
        <v>5.9256672084267574</v>
      </c>
      <c r="V146" s="122">
        <f t="shared" si="53"/>
        <v>5.7030258026411058</v>
      </c>
      <c r="W146" s="122">
        <f t="shared" si="53"/>
        <v>4.8447718196569198</v>
      </c>
      <c r="X146" s="122">
        <f t="shared" si="53"/>
        <v>4.8642765993427322</v>
      </c>
      <c r="Y146" s="122">
        <f t="shared" si="53"/>
        <v>5.5020120817912543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7.0667355810114687</v>
      </c>
      <c r="C147" s="98">
        <f>IF(RES_hhdet_fec!C147=0,0,RES_hhdet_fec!C147*1000*11630/RES_hhdet_num!C143)</f>
        <v>5.6548361223567447</v>
      </c>
      <c r="D147" s="98">
        <f>IF(RES_hhdet_fec!D147=0,0,RES_hhdet_fec!D147*1000*11630/RES_hhdet_num!D143)</f>
        <v>4.6473254104979924</v>
      </c>
      <c r="E147" s="98">
        <f>IF(RES_hhdet_fec!E147=0,0,RES_hhdet_fec!E147*1000*11630/RES_hhdet_num!E143)</f>
        <v>3.9364213731556923</v>
      </c>
      <c r="F147" s="98">
        <f>IF(RES_hhdet_fec!F147=0,0,RES_hhdet_fec!F147*1000*11630/RES_hhdet_num!F143)</f>
        <v>3.9836781100681153</v>
      </c>
      <c r="G147" s="98">
        <f>IF(RES_hhdet_fec!G147=0,0,RES_hhdet_fec!G147*1000*11630/RES_hhdet_num!G143)</f>
        <v>4.2227264343340698</v>
      </c>
      <c r="H147" s="98">
        <f>IF(RES_hhdet_fec!H147=0,0,RES_hhdet_fec!H147*1000*11630/RES_hhdet_num!H143)</f>
        <v>5.2904323872979262</v>
      </c>
      <c r="I147" s="98">
        <f>IF(RES_hhdet_fec!I147=0,0,RES_hhdet_fec!I147*1000*11630/RES_hhdet_num!I143)</f>
        <v>6.0957559434241873</v>
      </c>
      <c r="J147" s="98">
        <f>IF(RES_hhdet_fec!J147=0,0,RES_hhdet_fec!J147*1000*11630/RES_hhdet_num!J143)</f>
        <v>6.9378735522893793</v>
      </c>
      <c r="K147" s="98">
        <f>IF(RES_hhdet_fec!K147=0,0,RES_hhdet_fec!K147*1000*11630/RES_hhdet_num!K143)</f>
        <v>7.5216047295034665</v>
      </c>
      <c r="L147" s="98">
        <f>IF(RES_hhdet_fec!L147=0,0,RES_hhdet_fec!L147*1000*11630/RES_hhdet_num!L143)</f>
        <v>8.2972737071136429</v>
      </c>
      <c r="M147" s="98">
        <f>IF(RES_hhdet_fec!M147=0,0,RES_hhdet_fec!M147*1000*11630/RES_hhdet_num!M143)</f>
        <v>7.6833038675736276</v>
      </c>
      <c r="N147" s="98">
        <f>IF(RES_hhdet_fec!N147=0,0,RES_hhdet_fec!N147*1000*11630/RES_hhdet_num!N143)</f>
        <v>7.923780478915817</v>
      </c>
      <c r="O147" s="98">
        <f>IF(RES_hhdet_fec!O147=0,0,RES_hhdet_fec!O147*1000*11630/RES_hhdet_num!O143)</f>
        <v>6.8967976157835995</v>
      </c>
      <c r="P147" s="98">
        <f>IF(RES_hhdet_fec!P147=0,0,RES_hhdet_fec!P147*1000*11630/RES_hhdet_num!P143)</f>
        <v>7.1506062578317415</v>
      </c>
      <c r="Q147" s="98">
        <f>IF(RES_hhdet_fec!Q147=0,0,RES_hhdet_fec!Q147*1000*11630/RES_hhdet_num!Q143)</f>
        <v>6.6660075742945484</v>
      </c>
      <c r="R147" s="98">
        <f>IF(RES_hhdet_fec!R147=0,0,RES_hhdet_fec!R147*1000*11630/RES_hhdet_num!R143)</f>
        <v>6.6346349533472795</v>
      </c>
      <c r="S147" s="98">
        <f>IF(RES_hhdet_fec!S147=0,0,RES_hhdet_fec!S147*1000*11630/RES_hhdet_num!S143)</f>
        <v>6.3052861421476303</v>
      </c>
      <c r="T147" s="98">
        <f>IF(RES_hhdet_fec!T147=0,0,RES_hhdet_fec!T147*1000*11630/RES_hhdet_num!T143)</f>
        <v>6.1941641690653135</v>
      </c>
      <c r="U147" s="98">
        <f>IF(RES_hhdet_fec!U147=0,0,RES_hhdet_fec!U147*1000*11630/RES_hhdet_num!U143)</f>
        <v>5.9256672084267574</v>
      </c>
      <c r="V147" s="98">
        <f>IF(RES_hhdet_fec!V147=0,0,RES_hhdet_fec!V147*1000*11630/RES_hhdet_num!V143)</f>
        <v>5.7030258026411058</v>
      </c>
      <c r="W147" s="98">
        <f>IF(RES_hhdet_fec!W147=0,0,RES_hhdet_fec!W147*1000*11630/RES_hhdet_num!W143)</f>
        <v>4.8447718196569198</v>
      </c>
      <c r="X147" s="98">
        <f>IF(RES_hhdet_fec!X147=0,0,RES_hhdet_fec!X147*1000*11630/RES_hhdet_num!X143)</f>
        <v>4.8642765993427322</v>
      </c>
      <c r="Y147" s="98">
        <f>IF(RES_hhdet_fec!Y147=0,0,RES_hhdet_fec!Y147*1000*11630/RES_hhdet_num!Y143)</f>
        <v>5.5020120817912543</v>
      </c>
      <c r="DA147" s="63" t="s">
        <v>2381</v>
      </c>
    </row>
    <row r="148" spans="1:105" ht="12" customHeight="1" x14ac:dyDescent="0.25">
      <c r="A148" s="121" t="s">
        <v>55</v>
      </c>
      <c r="B148" s="122">
        <v>3065.4336947081283</v>
      </c>
      <c r="C148" s="122">
        <v>2967.188661359733</v>
      </c>
      <c r="D148" s="122">
        <v>2840.9729147269509</v>
      </c>
      <c r="E148" s="122">
        <v>2682.3033053753661</v>
      </c>
      <c r="F148" s="122">
        <v>2717.9018034425035</v>
      </c>
      <c r="G148" s="122">
        <v>2563.1945488609845</v>
      </c>
      <c r="H148" s="122">
        <v>2563.0073564380832</v>
      </c>
      <c r="I148" s="122">
        <v>2537.6471438041131</v>
      </c>
      <c r="J148" s="122">
        <v>2609.5499546316028</v>
      </c>
      <c r="K148" s="122">
        <v>2582.1390968788278</v>
      </c>
      <c r="L148" s="122">
        <v>2612.6957098176699</v>
      </c>
      <c r="M148" s="122">
        <v>2696.395778081891</v>
      </c>
      <c r="N148" s="122">
        <v>2699.6780338908147</v>
      </c>
      <c r="O148" s="122">
        <v>2679.2670655427437</v>
      </c>
      <c r="P148" s="122">
        <v>2621.7178329029957</v>
      </c>
      <c r="Q148" s="122">
        <v>2576.0515933146248</v>
      </c>
      <c r="R148" s="122">
        <v>2656.4878342255965</v>
      </c>
      <c r="S148" s="122">
        <v>2707.3254010682876</v>
      </c>
      <c r="T148" s="122">
        <v>2788.7771655825122</v>
      </c>
      <c r="U148" s="122">
        <v>2744.9896528728359</v>
      </c>
      <c r="V148" s="122">
        <v>2889.2621104777272</v>
      </c>
      <c r="W148" s="122">
        <v>2744.0043861747918</v>
      </c>
      <c r="X148" s="122">
        <v>2566.6550840754871</v>
      </c>
      <c r="Y148" s="122">
        <v>2422.9360157721521</v>
      </c>
      <c r="DA148" s="130" t="s">
        <v>2382</v>
      </c>
    </row>
    <row r="149" spans="1:105" ht="12" customHeight="1" x14ac:dyDescent="0.25">
      <c r="A149" s="97" t="s">
        <v>124</v>
      </c>
      <c r="B149" s="98">
        <v>3428.2576572652306</v>
      </c>
      <c r="C149" s="98">
        <v>3293.4731143851077</v>
      </c>
      <c r="D149" s="98">
        <v>3151.112553441681</v>
      </c>
      <c r="E149" s="98">
        <v>3028.963434692113</v>
      </c>
      <c r="F149" s="98">
        <v>2960.5142907022673</v>
      </c>
      <c r="G149" s="98">
        <v>2892.5461493097864</v>
      </c>
      <c r="H149" s="98">
        <v>2851.8612991012169</v>
      </c>
      <c r="I149" s="98">
        <v>2875.5790002044942</v>
      </c>
      <c r="J149" s="98">
        <v>2870.5725912985376</v>
      </c>
      <c r="K149" s="98">
        <v>2895.6580213814827</v>
      </c>
      <c r="L149" s="98">
        <v>2908.4612801479325</v>
      </c>
      <c r="M149" s="98">
        <v>3089.4142748767658</v>
      </c>
      <c r="N149" s="98">
        <v>2864.7840325755583</v>
      </c>
      <c r="O149" s="98">
        <v>3139.4317514338832</v>
      </c>
      <c r="P149" s="98">
        <v>2825.4768955116997</v>
      </c>
      <c r="Q149" s="98">
        <v>2493.9577903954432</v>
      </c>
      <c r="R149" s="98">
        <v>2915.3433614965393</v>
      </c>
      <c r="S149" s="98">
        <v>2872.1283602442127</v>
      </c>
      <c r="T149" s="98">
        <v>2922.7304483973044</v>
      </c>
      <c r="U149" s="98">
        <v>2776.0947004150685</v>
      </c>
      <c r="V149" s="98">
        <v>3033.9028064201107</v>
      </c>
      <c r="W149" s="98">
        <v>2574.1640130840833</v>
      </c>
      <c r="X149" s="98">
        <v>2465.8097699842633</v>
      </c>
      <c r="Y149" s="98">
        <v>2507.7862108165782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2569.753878722704</v>
      </c>
      <c r="J150" s="98">
        <v>2574.4571413643803</v>
      </c>
      <c r="K150" s="98">
        <v>2601.6019204632148</v>
      </c>
      <c r="L150" s="98">
        <v>2623.0114106264496</v>
      </c>
      <c r="M150" s="98">
        <v>2799.4472703637239</v>
      </c>
      <c r="N150" s="98">
        <v>2630.2520996204098</v>
      </c>
      <c r="O150" s="98">
        <v>2896.1206699286449</v>
      </c>
      <c r="P150" s="98">
        <v>2637.2106852077072</v>
      </c>
      <c r="Q150" s="98">
        <v>2346.0112968793555</v>
      </c>
      <c r="R150" s="98">
        <v>2651.8580142152205</v>
      </c>
      <c r="S150" s="98">
        <v>2638.3591288325078</v>
      </c>
      <c r="T150" s="98">
        <v>2706.1407744848216</v>
      </c>
      <c r="U150" s="98">
        <v>2603.2210855856933</v>
      </c>
      <c r="V150" s="98">
        <v>2871.4871283327097</v>
      </c>
      <c r="W150" s="98">
        <v>2477.9657794711002</v>
      </c>
      <c r="X150" s="98">
        <v>2359.6990615755303</v>
      </c>
      <c r="Y150" s="98">
        <v>2366.4208387550884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2188.4365070028102</v>
      </c>
      <c r="J151" s="101">
        <v>2179.4513230212397</v>
      </c>
      <c r="K151" s="101">
        <v>2199.6361871964741</v>
      </c>
      <c r="L151" s="101">
        <v>2219.6434203509998</v>
      </c>
      <c r="M151" s="101">
        <v>2373.6211002093719</v>
      </c>
      <c r="N151" s="101">
        <v>2225.3669208703886</v>
      </c>
      <c r="O151" s="101">
        <v>2440.3100300652513</v>
      </c>
      <c r="P151" s="101">
        <v>2213.674536165508</v>
      </c>
      <c r="Q151" s="101">
        <v>1955.8166274965613</v>
      </c>
      <c r="R151" s="101">
        <v>2171.8219573128531</v>
      </c>
      <c r="S151" s="101">
        <v>2151.5603364294152</v>
      </c>
      <c r="T151" s="101">
        <v>2195.8020246871806</v>
      </c>
      <c r="U151" s="101">
        <v>2105.6780925018093</v>
      </c>
      <c r="V151" s="101">
        <v>2335.3779292048985</v>
      </c>
      <c r="W151" s="101">
        <v>2009.7542546401748</v>
      </c>
      <c r="X151" s="101">
        <v>1880.3311799643793</v>
      </c>
      <c r="Y151" s="101">
        <v>1853.9108482839749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381.3173717198938</v>
      </c>
      <c r="J152" s="104">
        <v>395.00581834314039</v>
      </c>
      <c r="K152" s="104">
        <v>401.96573326674087</v>
      </c>
      <c r="L152" s="104">
        <v>403.36799027545004</v>
      </c>
      <c r="M152" s="104">
        <v>425.82617015435176</v>
      </c>
      <c r="N152" s="104">
        <v>404.88517875002151</v>
      </c>
      <c r="O152" s="104">
        <v>455.81063986339421</v>
      </c>
      <c r="P152" s="104">
        <v>423.53614904219921</v>
      </c>
      <c r="Q152" s="104">
        <v>390.19466938279436</v>
      </c>
      <c r="R152" s="104">
        <v>480.03605690236708</v>
      </c>
      <c r="S152" s="104">
        <v>486.79879240309248</v>
      </c>
      <c r="T152" s="104">
        <v>510.33874979764079</v>
      </c>
      <c r="U152" s="104">
        <v>497.54299308388426</v>
      </c>
      <c r="V152" s="104">
        <v>536.10919912781048</v>
      </c>
      <c r="W152" s="104">
        <v>468.21152483092499</v>
      </c>
      <c r="X152" s="104">
        <v>479.36788161115112</v>
      </c>
      <c r="Y152" s="104">
        <v>512.50999047111372</v>
      </c>
      <c r="DA152" s="132" t="s">
        <v>2386</v>
      </c>
    </row>
    <row r="153" spans="1:105" ht="12" customHeight="1" x14ac:dyDescent="0.25">
      <c r="A153" s="106" t="s">
        <v>122</v>
      </c>
      <c r="B153" s="101">
        <v>3042.1554403700256</v>
      </c>
      <c r="C153" s="101">
        <v>2945.8869196042224</v>
      </c>
      <c r="D153" s="101">
        <v>2821.2486411408654</v>
      </c>
      <c r="E153" s="101">
        <v>2659.9626220074761</v>
      </c>
      <c r="F153" s="101">
        <v>2705.8539233945844</v>
      </c>
      <c r="G153" s="101">
        <v>2548.1644283055862</v>
      </c>
      <c r="H153" s="101">
        <v>2552.8542441170807</v>
      </c>
      <c r="I153" s="101">
        <v>2545.202116437451</v>
      </c>
      <c r="J153" s="101">
        <v>2664.8168838780066</v>
      </c>
      <c r="K153" s="101">
        <v>2661.8610212577028</v>
      </c>
      <c r="L153" s="101">
        <v>2723.5794217327139</v>
      </c>
      <c r="M153" s="101">
        <v>2797.5965889223398</v>
      </c>
      <c r="N153" s="101">
        <v>2802.0969199434317</v>
      </c>
      <c r="O153" s="101">
        <v>2763.5658700919007</v>
      </c>
      <c r="P153" s="101">
        <v>2735.1025144456576</v>
      </c>
      <c r="Q153" s="101">
        <v>2749.3485961644205</v>
      </c>
      <c r="R153" s="101">
        <v>2827.4274524634488</v>
      </c>
      <c r="S153" s="101">
        <v>2888.3999276527707</v>
      </c>
      <c r="T153" s="101">
        <v>2961.1717907656489</v>
      </c>
      <c r="U153" s="101">
        <v>2855.3003470488675</v>
      </c>
      <c r="V153" s="101">
        <v>2950.3260170773865</v>
      </c>
      <c r="W153" s="101">
        <v>2839.4149632128251</v>
      </c>
      <c r="X153" s="101">
        <v>2670.3577342777517</v>
      </c>
      <c r="Y153" s="101">
        <v>2493.5037845365991</v>
      </c>
      <c r="DA153" s="131" t="s">
        <v>2387</v>
      </c>
    </row>
    <row r="154" spans="1:105" ht="12" customHeight="1" x14ac:dyDescent="0.25">
      <c r="A154" s="107" t="s">
        <v>121</v>
      </c>
      <c r="B154" s="104">
        <v>2804.7258584276701</v>
      </c>
      <c r="C154" s="104">
        <v>2718.9681693396783</v>
      </c>
      <c r="D154" s="104">
        <v>2591.7933792754275</v>
      </c>
      <c r="E154" s="104">
        <v>2451.6364565541435</v>
      </c>
      <c r="F154" s="104">
        <v>2500.338370995893</v>
      </c>
      <c r="G154" s="104">
        <v>2353.2601929843854</v>
      </c>
      <c r="H154" s="104">
        <v>2365.1675507396426</v>
      </c>
      <c r="I154" s="104">
        <v>2348.110718420432</v>
      </c>
      <c r="J154" s="104">
        <v>2445.9266074405928</v>
      </c>
      <c r="K154" s="104">
        <v>2440.4169409416768</v>
      </c>
      <c r="L154" s="104">
        <v>2496.7736133550502</v>
      </c>
      <c r="M154" s="104">
        <v>2581.2504990133193</v>
      </c>
      <c r="N154" s="104">
        <v>2604.9941124997299</v>
      </c>
      <c r="O154" s="104">
        <v>2574.0623924727815</v>
      </c>
      <c r="P154" s="104">
        <v>2541.2262957533649</v>
      </c>
      <c r="Q154" s="104">
        <v>2519.3264170304824</v>
      </c>
      <c r="R154" s="104">
        <v>2564.7159666438952</v>
      </c>
      <c r="S154" s="104">
        <v>2627.0825776396728</v>
      </c>
      <c r="T154" s="104">
        <v>2717.1169204578359</v>
      </c>
      <c r="U154" s="104">
        <v>2700.3983865738423</v>
      </c>
      <c r="V154" s="104">
        <v>2840.8220190858542</v>
      </c>
      <c r="W154" s="104">
        <v>2726.6610735418344</v>
      </c>
      <c r="X154" s="104">
        <v>2538.9185021287299</v>
      </c>
      <c r="Y154" s="104">
        <v>2373.6825003761269</v>
      </c>
      <c r="DA154" s="132" t="s">
        <v>2388</v>
      </c>
    </row>
    <row r="155" spans="1:105" ht="12" customHeight="1" x14ac:dyDescent="0.25">
      <c r="A155" s="108" t="s">
        <v>53</v>
      </c>
      <c r="B155" s="98">
        <v>2372.1861050324733</v>
      </c>
      <c r="C155" s="98">
        <v>2298.3442305261856</v>
      </c>
      <c r="D155" s="98">
        <v>2175.8858077968698</v>
      </c>
      <c r="E155" s="98">
        <v>2056.4359987305611</v>
      </c>
      <c r="F155" s="98">
        <v>2097.4892178058303</v>
      </c>
      <c r="G155" s="98">
        <v>1969.8110740603365</v>
      </c>
      <c r="H155" s="98">
        <v>1990.2698567208054</v>
      </c>
      <c r="I155" s="98">
        <v>1970.2609274861459</v>
      </c>
      <c r="J155" s="98">
        <v>2039.9266472804404</v>
      </c>
      <c r="K155" s="98">
        <v>2032.9783936306706</v>
      </c>
      <c r="L155" s="98">
        <v>2082.8268029124401</v>
      </c>
      <c r="M155" s="98">
        <v>2159.255760871959</v>
      </c>
      <c r="N155" s="98">
        <v>2172.9144842918336</v>
      </c>
      <c r="O155" s="98">
        <v>2142.4190082109712</v>
      </c>
      <c r="P155" s="98">
        <v>2109.3980511163459</v>
      </c>
      <c r="Q155" s="98">
        <v>2080.5997289159441</v>
      </c>
      <c r="R155" s="98">
        <v>2106.0158097906856</v>
      </c>
      <c r="S155" s="98">
        <v>2151.0377485229683</v>
      </c>
      <c r="T155" s="98">
        <v>2216.4060595722458</v>
      </c>
      <c r="U155" s="98">
        <v>2194.9494780377004</v>
      </c>
      <c r="V155" s="98">
        <v>2324.1448388619738</v>
      </c>
      <c r="W155" s="98">
        <v>2221.5604990106549</v>
      </c>
      <c r="X155" s="98">
        <v>2037.6304139394133</v>
      </c>
      <c r="Y155" s="98">
        <v>1876.481997636909</v>
      </c>
      <c r="DA155" s="63" t="s">
        <v>2389</v>
      </c>
    </row>
    <row r="156" spans="1:105" ht="12" customHeight="1" x14ac:dyDescent="0.25">
      <c r="A156" s="108" t="s">
        <v>52</v>
      </c>
      <c r="B156" s="98">
        <v>432.53975339519712</v>
      </c>
      <c r="C156" s="98">
        <v>420.62393881349271</v>
      </c>
      <c r="D156" s="98">
        <v>415.90757147855777</v>
      </c>
      <c r="E156" s="98">
        <v>395.20045782358227</v>
      </c>
      <c r="F156" s="98">
        <v>402.84915319006296</v>
      </c>
      <c r="G156" s="98">
        <v>383.44911892404889</v>
      </c>
      <c r="H156" s="98">
        <v>374.89769401883711</v>
      </c>
      <c r="I156" s="98">
        <v>377.84979093428586</v>
      </c>
      <c r="J156" s="98">
        <v>405.9999601601524</v>
      </c>
      <c r="K156" s="98">
        <v>407.43854731100657</v>
      </c>
      <c r="L156" s="98">
        <v>413.94681044261011</v>
      </c>
      <c r="M156" s="98">
        <v>421.99473814136064</v>
      </c>
      <c r="N156" s="98">
        <v>432.07962820789612</v>
      </c>
      <c r="O156" s="98">
        <v>431.64338426181098</v>
      </c>
      <c r="P156" s="98">
        <v>431.82824463701917</v>
      </c>
      <c r="Q156" s="98">
        <v>438.72668811453815</v>
      </c>
      <c r="R156" s="98">
        <v>458.70015685320959</v>
      </c>
      <c r="S156" s="98">
        <v>476.04482911670476</v>
      </c>
      <c r="T156" s="98">
        <v>500.71086088559031</v>
      </c>
      <c r="U156" s="98">
        <v>505.44890853614203</v>
      </c>
      <c r="V156" s="98">
        <v>516.67718022387999</v>
      </c>
      <c r="W156" s="98">
        <v>505.10057453117986</v>
      </c>
      <c r="X156" s="98">
        <v>501.28808818931594</v>
      </c>
      <c r="Y156" s="98">
        <v>497.20050273921743</v>
      </c>
      <c r="DA156" s="63" t="s">
        <v>2390</v>
      </c>
    </row>
    <row r="157" spans="1:105" ht="12" customHeight="1" x14ac:dyDescent="0.25">
      <c r="A157" s="121" t="s">
        <v>54</v>
      </c>
      <c r="B157" s="122">
        <v>481.96840691448489</v>
      </c>
      <c r="C157" s="122">
        <v>469.01636469379878</v>
      </c>
      <c r="D157" s="122">
        <v>462.13474148246951</v>
      </c>
      <c r="E157" s="122">
        <v>458.70424740808522</v>
      </c>
      <c r="F157" s="122">
        <v>454.35587709480467</v>
      </c>
      <c r="G157" s="122">
        <v>440.64963745266317</v>
      </c>
      <c r="H157" s="122">
        <v>429.1465517570681</v>
      </c>
      <c r="I157" s="122">
        <v>432.83683982790467</v>
      </c>
      <c r="J157" s="122">
        <v>416.99536727636803</v>
      </c>
      <c r="K157" s="122">
        <v>414.02263994051935</v>
      </c>
      <c r="L157" s="122">
        <v>404.90650289368375</v>
      </c>
      <c r="M157" s="122">
        <v>410.53844906510915</v>
      </c>
      <c r="N157" s="122">
        <v>413.87251256878261</v>
      </c>
      <c r="O157" s="122">
        <v>395.08433777720046</v>
      </c>
      <c r="P157" s="122">
        <v>404.33468934668235</v>
      </c>
      <c r="Q157" s="122">
        <v>408.43800356851523</v>
      </c>
      <c r="R157" s="122">
        <v>408.99354664430496</v>
      </c>
      <c r="S157" s="122">
        <v>407.26854260380065</v>
      </c>
      <c r="T157" s="122">
        <v>412.08915294726171</v>
      </c>
      <c r="U157" s="122">
        <v>399.74180979235081</v>
      </c>
      <c r="V157" s="122">
        <v>418.05247320989281</v>
      </c>
      <c r="W157" s="122">
        <v>410.91368618691581</v>
      </c>
      <c r="X157" s="122">
        <v>366.31064476403793</v>
      </c>
      <c r="Y157" s="122">
        <v>348.89293326147441</v>
      </c>
      <c r="DA157" s="130" t="s">
        <v>2391</v>
      </c>
    </row>
    <row r="158" spans="1:105" ht="12" customHeight="1" x14ac:dyDescent="0.25">
      <c r="A158" s="97" t="s">
        <v>50</v>
      </c>
      <c r="B158" s="98">
        <v>608.90454667650545</v>
      </c>
      <c r="C158" s="98">
        <v>595.66286028145078</v>
      </c>
      <c r="D158" s="98">
        <v>587.67616226614439</v>
      </c>
      <c r="E158" s="98">
        <v>585.46914440688886</v>
      </c>
      <c r="F158" s="98">
        <v>568.13141491155102</v>
      </c>
      <c r="G158" s="98">
        <v>569.93701407150115</v>
      </c>
      <c r="H158" s="98">
        <v>551.51413319730239</v>
      </c>
      <c r="I158" s="98">
        <v>553.64621775326407</v>
      </c>
      <c r="J158" s="98">
        <v>540.44547451268284</v>
      </c>
      <c r="K158" s="98">
        <v>519.90196629090542</v>
      </c>
      <c r="L158" s="98">
        <v>526.75893402429483</v>
      </c>
      <c r="M158" s="98">
        <v>529.02698983267942</v>
      </c>
      <c r="N158" s="98">
        <v>528.44336327239046</v>
      </c>
      <c r="O158" s="98">
        <v>533.82683081447726</v>
      </c>
      <c r="P158" s="98">
        <v>510.34658333682955</v>
      </c>
      <c r="Q158" s="98">
        <v>480.26741927402867</v>
      </c>
      <c r="R158" s="98">
        <v>564.9916099623515</v>
      </c>
      <c r="S158" s="98">
        <v>556.71532480679741</v>
      </c>
      <c r="T158" s="98">
        <v>587.88528207875709</v>
      </c>
      <c r="U158" s="98">
        <v>561.36578164849141</v>
      </c>
      <c r="V158" s="98">
        <v>622.38781040467097</v>
      </c>
      <c r="W158" s="98">
        <v>525.15243291918</v>
      </c>
      <c r="X158" s="98">
        <v>499.50242334919159</v>
      </c>
      <c r="Y158" s="98">
        <v>519.90351789102738</v>
      </c>
      <c r="DA158" s="63" t="s">
        <v>2392</v>
      </c>
    </row>
    <row r="159" spans="1:105" ht="12" customHeight="1" x14ac:dyDescent="0.25">
      <c r="A159" s="109" t="s">
        <v>120</v>
      </c>
      <c r="B159" s="33">
        <v>480.10169897680811</v>
      </c>
      <c r="C159" s="33">
        <v>467.18444817131586</v>
      </c>
      <c r="D159" s="33">
        <v>460.30152441315676</v>
      </c>
      <c r="E159" s="33">
        <v>456.86707498781277</v>
      </c>
      <c r="F159" s="33">
        <v>452.67241890650911</v>
      </c>
      <c r="G159" s="33">
        <v>438.75465296232835</v>
      </c>
      <c r="H159" s="33">
        <v>427.38578644810315</v>
      </c>
      <c r="I159" s="33">
        <v>431.14518712293568</v>
      </c>
      <c r="J159" s="33">
        <v>415.32574922013185</v>
      </c>
      <c r="K159" s="33">
        <v>412.63937953042796</v>
      </c>
      <c r="L159" s="33">
        <v>403.28829174475385</v>
      </c>
      <c r="M159" s="33">
        <v>408.83319350688953</v>
      </c>
      <c r="N159" s="33">
        <v>412.15151796803184</v>
      </c>
      <c r="O159" s="33">
        <v>392.9283470796093</v>
      </c>
      <c r="P159" s="33">
        <v>402.64453530726649</v>
      </c>
      <c r="Q159" s="33">
        <v>407.25075571135261</v>
      </c>
      <c r="R159" s="33">
        <v>406.18041927084323</v>
      </c>
      <c r="S159" s="33">
        <v>404.43428284135041</v>
      </c>
      <c r="T159" s="33">
        <v>408.78851345463175</v>
      </c>
      <c r="U159" s="33">
        <v>396.837743589507</v>
      </c>
      <c r="V159" s="33">
        <v>414.54961634544514</v>
      </c>
      <c r="W159" s="33">
        <v>408.86754097517422</v>
      </c>
      <c r="X159" s="33">
        <v>363.84302820138032</v>
      </c>
      <c r="Y159" s="33">
        <v>345.46018041985371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16553.057680685717</v>
      </c>
      <c r="C161" s="117">
        <f t="shared" si="54"/>
        <v>18619.463587631035</v>
      </c>
      <c r="D161" s="117">
        <f t="shared" si="54"/>
        <v>15874.49638724651</v>
      </c>
      <c r="E161" s="117">
        <f t="shared" si="54"/>
        <v>17391.177359874917</v>
      </c>
      <c r="F161" s="117">
        <f t="shared" si="54"/>
        <v>18368.359287789437</v>
      </c>
      <c r="G161" s="117">
        <f t="shared" si="54"/>
        <v>17470.815305695483</v>
      </c>
      <c r="H161" s="117">
        <f t="shared" si="54"/>
        <v>19211.955906470423</v>
      </c>
      <c r="I161" s="117">
        <f t="shared" si="54"/>
        <v>17414.450735042086</v>
      </c>
      <c r="J161" s="117">
        <f t="shared" si="54"/>
        <v>18909.338872257274</v>
      </c>
      <c r="K161" s="117">
        <f t="shared" si="54"/>
        <v>15128.625246578389</v>
      </c>
      <c r="L161" s="117">
        <f t="shared" si="54"/>
        <v>17767.345492129971</v>
      </c>
      <c r="M161" s="117">
        <f t="shared" si="54"/>
        <v>16127.112531639752</v>
      </c>
      <c r="N161" s="117">
        <f t="shared" si="54"/>
        <v>14941.749992136145</v>
      </c>
      <c r="O161" s="117">
        <f t="shared" si="54"/>
        <v>14334.653644801716</v>
      </c>
      <c r="P161" s="117">
        <f t="shared" si="54"/>
        <v>13156.817310860075</v>
      </c>
      <c r="Q161" s="117">
        <f t="shared" si="54"/>
        <v>13870.165783688833</v>
      </c>
      <c r="R161" s="117">
        <f t="shared" ref="R161:V161" si="55">R162+R164+R166+R175</f>
        <v>13753.910112937099</v>
      </c>
      <c r="S161" s="117">
        <f t="shared" si="55"/>
        <v>14022.456072599753</v>
      </c>
      <c r="T161" s="117">
        <f t="shared" si="55"/>
        <v>14853.315633907952</v>
      </c>
      <c r="U161" s="117">
        <f t="shared" si="55"/>
        <v>14069.701866777526</v>
      </c>
      <c r="V161" s="117">
        <f t="shared" si="55"/>
        <v>15630.609038813614</v>
      </c>
      <c r="W161" s="117">
        <f t="shared" ref="W161:Y161" si="56">W162+W164+W166+W175</f>
        <v>14693.31883198749</v>
      </c>
      <c r="X161" s="117">
        <f t="shared" si="56"/>
        <v>12742.150937986427</v>
      </c>
      <c r="Y161" s="117">
        <f t="shared" si="56"/>
        <v>11590.572199253855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13002.155143631631</v>
      </c>
      <c r="C162" s="122">
        <f t="shared" si="57"/>
        <v>15168.347612962201</v>
      </c>
      <c r="D162" s="122">
        <f t="shared" si="57"/>
        <v>12530.233056491883</v>
      </c>
      <c r="E162" s="122">
        <f t="shared" si="57"/>
        <v>14207.37659630585</v>
      </c>
      <c r="F162" s="122">
        <f t="shared" si="57"/>
        <v>15158.428055859717</v>
      </c>
      <c r="G162" s="122">
        <f t="shared" si="57"/>
        <v>14437.432404271063</v>
      </c>
      <c r="H162" s="122">
        <f t="shared" si="57"/>
        <v>16200.348373949049</v>
      </c>
      <c r="I162" s="122">
        <f t="shared" si="57"/>
        <v>14414.511623541468</v>
      </c>
      <c r="J162" s="122">
        <f t="shared" si="57"/>
        <v>15838.410608892518</v>
      </c>
      <c r="K162" s="122">
        <f t="shared" si="57"/>
        <v>12088.818827911471</v>
      </c>
      <c r="L162" s="122">
        <f t="shared" si="57"/>
        <v>14711.019369396237</v>
      </c>
      <c r="M162" s="122">
        <f t="shared" si="57"/>
        <v>12992.845034949742</v>
      </c>
      <c r="N162" s="122">
        <f t="shared" si="57"/>
        <v>11810.644151974382</v>
      </c>
      <c r="O162" s="122">
        <f t="shared" si="57"/>
        <v>11244.332432508996</v>
      </c>
      <c r="P162" s="122">
        <f t="shared" si="57"/>
        <v>10093.146239889047</v>
      </c>
      <c r="Q162" s="122">
        <f t="shared" si="57"/>
        <v>10827.037408959361</v>
      </c>
      <c r="R162" s="122">
        <f t="shared" si="57"/>
        <v>10624.003574179933</v>
      </c>
      <c r="S162" s="122">
        <f t="shared" si="57"/>
        <v>10854.688027811264</v>
      </c>
      <c r="T162" s="122">
        <f t="shared" si="57"/>
        <v>11619.542966648871</v>
      </c>
      <c r="U162" s="122">
        <f t="shared" si="57"/>
        <v>10906.211627825882</v>
      </c>
      <c r="V162" s="122">
        <f t="shared" si="57"/>
        <v>12302.867148918109</v>
      </c>
      <c r="W162" s="122">
        <f t="shared" si="57"/>
        <v>11497.528155068501</v>
      </c>
      <c r="X162" s="122">
        <f t="shared" si="57"/>
        <v>9744.4288200113315</v>
      </c>
      <c r="Y162" s="122">
        <f t="shared" si="57"/>
        <v>8739.3324325771046</v>
      </c>
      <c r="DA162" s="130" t="s">
        <v>2395</v>
      </c>
    </row>
    <row r="163" spans="1:105" ht="12" customHeight="1" x14ac:dyDescent="0.25">
      <c r="A163" s="97" t="s">
        <v>53</v>
      </c>
      <c r="B163" s="33">
        <v>13002.155143631631</v>
      </c>
      <c r="C163" s="33">
        <v>15168.347612962201</v>
      </c>
      <c r="D163" s="33">
        <v>12530.233056491883</v>
      </c>
      <c r="E163" s="33">
        <v>14207.37659630585</v>
      </c>
      <c r="F163" s="33">
        <v>15158.428055859717</v>
      </c>
      <c r="G163" s="33">
        <v>14437.432404271063</v>
      </c>
      <c r="H163" s="33">
        <v>16200.348373949049</v>
      </c>
      <c r="I163" s="33">
        <v>14414.511623541468</v>
      </c>
      <c r="J163" s="33">
        <v>15838.410608892518</v>
      </c>
      <c r="K163" s="33">
        <v>12088.818827911471</v>
      </c>
      <c r="L163" s="33">
        <v>14711.019369396237</v>
      </c>
      <c r="M163" s="33">
        <v>12992.845034949742</v>
      </c>
      <c r="N163" s="33">
        <v>11810.644151974382</v>
      </c>
      <c r="O163" s="33">
        <v>11244.332432508996</v>
      </c>
      <c r="P163" s="33">
        <v>10093.146239889047</v>
      </c>
      <c r="Q163" s="33">
        <v>10827.037408959361</v>
      </c>
      <c r="R163" s="33">
        <v>10624.003574179933</v>
      </c>
      <c r="S163" s="33">
        <v>10854.688027811264</v>
      </c>
      <c r="T163" s="33">
        <v>11619.542966648871</v>
      </c>
      <c r="U163" s="33">
        <v>10906.211627825882</v>
      </c>
      <c r="V163" s="33">
        <v>12302.867148918109</v>
      </c>
      <c r="W163" s="33">
        <v>11497.528155068501</v>
      </c>
      <c r="X163" s="33">
        <v>9744.4288200113315</v>
      </c>
      <c r="Y163" s="33">
        <v>8739.3324325771046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3.5390788388715126</v>
      </c>
      <c r="C164" s="122">
        <f t="shared" si="58"/>
        <v>3.2293190545125658</v>
      </c>
      <c r="D164" s="122">
        <f t="shared" si="58"/>
        <v>3.6263375274184271</v>
      </c>
      <c r="E164" s="122">
        <f t="shared" si="58"/>
        <v>3.3961688619652746</v>
      </c>
      <c r="F164" s="122">
        <f t="shared" si="58"/>
        <v>3.3154406035709765</v>
      </c>
      <c r="G164" s="122">
        <f t="shared" si="58"/>
        <v>3.3235000657890996</v>
      </c>
      <c r="H164" s="122">
        <f t="shared" si="58"/>
        <v>3.9390850962286859</v>
      </c>
      <c r="I164" s="122">
        <f t="shared" si="58"/>
        <v>4.4793560766430023</v>
      </c>
      <c r="J164" s="122">
        <f t="shared" si="58"/>
        <v>4.858619053878459</v>
      </c>
      <c r="K164" s="122">
        <f t="shared" si="58"/>
        <v>4.9173735671199488</v>
      </c>
      <c r="L164" s="122">
        <f t="shared" si="58"/>
        <v>5.2198242697031558</v>
      </c>
      <c r="M164" s="122">
        <f t="shared" si="58"/>
        <v>4.8537650887253401</v>
      </c>
      <c r="N164" s="122">
        <f t="shared" si="58"/>
        <v>5.1883122588810142</v>
      </c>
      <c r="O164" s="122">
        <f t="shared" si="58"/>
        <v>4.6883261076413314</v>
      </c>
      <c r="P164" s="122">
        <f t="shared" si="58"/>
        <v>4.8784551078561016</v>
      </c>
      <c r="Q164" s="122">
        <f t="shared" si="58"/>
        <v>4.5110516819458164</v>
      </c>
      <c r="R164" s="122">
        <f t="shared" si="58"/>
        <v>4.3025609522062851</v>
      </c>
      <c r="S164" s="122">
        <f t="shared" si="58"/>
        <v>3.9467318888404948</v>
      </c>
      <c r="T164" s="122">
        <f t="shared" si="58"/>
        <v>3.7833540074337764</v>
      </c>
      <c r="U164" s="122">
        <f t="shared" si="58"/>
        <v>3.820852617848971</v>
      </c>
      <c r="V164" s="122">
        <f t="shared" si="58"/>
        <v>4.0165413191651638</v>
      </c>
      <c r="W164" s="122">
        <f t="shared" si="58"/>
        <v>3.9417606243834284</v>
      </c>
      <c r="X164" s="122">
        <f t="shared" si="58"/>
        <v>4.2877707206025057</v>
      </c>
      <c r="Y164" s="122">
        <f t="shared" si="58"/>
        <v>4.6744037211120002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3.5390788388715126</v>
      </c>
      <c r="C165" s="98">
        <f>IF(RES_hhdet_fec!C165=0,0,RES_hhdet_fec!C165*1000*11630/RES_hhdet_num!C161)</f>
        <v>3.2293190545125658</v>
      </c>
      <c r="D165" s="98">
        <f>IF(RES_hhdet_fec!D165=0,0,RES_hhdet_fec!D165*1000*11630/RES_hhdet_num!D161)</f>
        <v>3.6263375274184271</v>
      </c>
      <c r="E165" s="98">
        <f>IF(RES_hhdet_fec!E165=0,0,RES_hhdet_fec!E165*1000*11630/RES_hhdet_num!E161)</f>
        <v>3.3961688619652746</v>
      </c>
      <c r="F165" s="98">
        <f>IF(RES_hhdet_fec!F165=0,0,RES_hhdet_fec!F165*1000*11630/RES_hhdet_num!F161)</f>
        <v>3.3154406035709765</v>
      </c>
      <c r="G165" s="98">
        <f>IF(RES_hhdet_fec!G165=0,0,RES_hhdet_fec!G165*1000*11630/RES_hhdet_num!G161)</f>
        <v>3.3235000657890996</v>
      </c>
      <c r="H165" s="98">
        <f>IF(RES_hhdet_fec!H165=0,0,RES_hhdet_fec!H165*1000*11630/RES_hhdet_num!H161)</f>
        <v>3.9390850962286859</v>
      </c>
      <c r="I165" s="98">
        <f>IF(RES_hhdet_fec!I165=0,0,RES_hhdet_fec!I165*1000*11630/RES_hhdet_num!I161)</f>
        <v>4.4793560766430023</v>
      </c>
      <c r="J165" s="98">
        <f>IF(RES_hhdet_fec!J165=0,0,RES_hhdet_fec!J165*1000*11630/RES_hhdet_num!J161)</f>
        <v>4.858619053878459</v>
      </c>
      <c r="K165" s="98">
        <f>IF(RES_hhdet_fec!K165=0,0,RES_hhdet_fec!K165*1000*11630/RES_hhdet_num!K161)</f>
        <v>4.9173735671199488</v>
      </c>
      <c r="L165" s="98">
        <f>IF(RES_hhdet_fec!L165=0,0,RES_hhdet_fec!L165*1000*11630/RES_hhdet_num!L161)</f>
        <v>5.2198242697031558</v>
      </c>
      <c r="M165" s="98">
        <f>IF(RES_hhdet_fec!M165=0,0,RES_hhdet_fec!M165*1000*11630/RES_hhdet_num!M161)</f>
        <v>4.8537650887253401</v>
      </c>
      <c r="N165" s="98">
        <f>IF(RES_hhdet_fec!N165=0,0,RES_hhdet_fec!N165*1000*11630/RES_hhdet_num!N161)</f>
        <v>5.1883122588810142</v>
      </c>
      <c r="O165" s="98">
        <f>IF(RES_hhdet_fec!O165=0,0,RES_hhdet_fec!O165*1000*11630/RES_hhdet_num!O161)</f>
        <v>4.6883261076413314</v>
      </c>
      <c r="P165" s="98">
        <f>IF(RES_hhdet_fec!P165=0,0,RES_hhdet_fec!P165*1000*11630/RES_hhdet_num!P161)</f>
        <v>4.8784551078561016</v>
      </c>
      <c r="Q165" s="98">
        <f>IF(RES_hhdet_fec!Q165=0,0,RES_hhdet_fec!Q165*1000*11630/RES_hhdet_num!Q161)</f>
        <v>4.5110516819458164</v>
      </c>
      <c r="R165" s="98">
        <f>IF(RES_hhdet_fec!R165=0,0,RES_hhdet_fec!R165*1000*11630/RES_hhdet_num!R161)</f>
        <v>4.3025609522062851</v>
      </c>
      <c r="S165" s="98">
        <f>IF(RES_hhdet_fec!S165=0,0,RES_hhdet_fec!S165*1000*11630/RES_hhdet_num!S161)</f>
        <v>3.9467318888404948</v>
      </c>
      <c r="T165" s="98">
        <f>IF(RES_hhdet_fec!T165=0,0,RES_hhdet_fec!T165*1000*11630/RES_hhdet_num!T161)</f>
        <v>3.7833540074337764</v>
      </c>
      <c r="U165" s="98">
        <f>IF(RES_hhdet_fec!U165=0,0,RES_hhdet_fec!U165*1000*11630/RES_hhdet_num!U161)</f>
        <v>3.820852617848971</v>
      </c>
      <c r="V165" s="98">
        <f>IF(RES_hhdet_fec!V165=0,0,RES_hhdet_fec!V165*1000*11630/RES_hhdet_num!V161)</f>
        <v>4.0165413191651638</v>
      </c>
      <c r="W165" s="98">
        <f>IF(RES_hhdet_fec!W165=0,0,RES_hhdet_fec!W165*1000*11630/RES_hhdet_num!W161)</f>
        <v>3.9417606243834284</v>
      </c>
      <c r="X165" s="98">
        <f>IF(RES_hhdet_fec!X165=0,0,RES_hhdet_fec!X165*1000*11630/RES_hhdet_num!X161)</f>
        <v>4.2877707206025057</v>
      </c>
      <c r="Y165" s="98">
        <f>IF(RES_hhdet_fec!Y165=0,0,RES_hhdet_fec!Y165*1000*11630/RES_hhdet_num!Y161)</f>
        <v>4.6744037211120002</v>
      </c>
      <c r="DA165" s="63" t="s">
        <v>2398</v>
      </c>
    </row>
    <row r="166" spans="1:105" ht="12" customHeight="1" x14ac:dyDescent="0.25">
      <c r="A166" s="121" t="s">
        <v>55</v>
      </c>
      <c r="B166" s="122">
        <v>3065.3788577482928</v>
      </c>
      <c r="C166" s="122">
        <v>2977.9345639057647</v>
      </c>
      <c r="D166" s="122">
        <v>2875.5118761218464</v>
      </c>
      <c r="E166" s="122">
        <v>2718.4582336094463</v>
      </c>
      <c r="F166" s="122">
        <v>2749.6425097072261</v>
      </c>
      <c r="G166" s="122">
        <v>2587.6159467107627</v>
      </c>
      <c r="H166" s="122">
        <v>2577.6615579591544</v>
      </c>
      <c r="I166" s="122">
        <v>2561.869860469496</v>
      </c>
      <c r="J166" s="122">
        <v>2648.2413786900443</v>
      </c>
      <c r="K166" s="122">
        <v>2620.143435178828</v>
      </c>
      <c r="L166" s="122">
        <v>2645.6075526727436</v>
      </c>
      <c r="M166" s="122">
        <v>2718.5129710433971</v>
      </c>
      <c r="N166" s="122">
        <v>2711.7841250619595</v>
      </c>
      <c r="O166" s="122">
        <v>2690.1241519849641</v>
      </c>
      <c r="P166" s="122">
        <v>2653.1722581231347</v>
      </c>
      <c r="Q166" s="122">
        <v>2627.9613606127646</v>
      </c>
      <c r="R166" s="122">
        <v>2714.0448821706932</v>
      </c>
      <c r="S166" s="122">
        <v>2754.7911357117728</v>
      </c>
      <c r="T166" s="122">
        <v>2817.7928205771063</v>
      </c>
      <c r="U166" s="122">
        <v>2760.3419349708615</v>
      </c>
      <c r="V166" s="122">
        <v>2904.8871938560487</v>
      </c>
      <c r="W166" s="122">
        <v>2776.9589382048557</v>
      </c>
      <c r="X166" s="122">
        <v>2621.4192325305917</v>
      </c>
      <c r="Y166" s="122">
        <v>2492.2919188668284</v>
      </c>
      <c r="DA166" s="130" t="s">
        <v>2399</v>
      </c>
    </row>
    <row r="167" spans="1:105" ht="12" customHeight="1" x14ac:dyDescent="0.25">
      <c r="A167" s="97" t="s">
        <v>124</v>
      </c>
      <c r="B167" s="98">
        <v>3428.2576572652301</v>
      </c>
      <c r="C167" s="98">
        <v>3307.9376237438951</v>
      </c>
      <c r="D167" s="98">
        <v>3199.6148132804433</v>
      </c>
      <c r="E167" s="98">
        <v>3078.6946942080199</v>
      </c>
      <c r="F167" s="98">
        <v>3000.9427006039396</v>
      </c>
      <c r="G167" s="98">
        <v>2923.6375041005754</v>
      </c>
      <c r="H167" s="98">
        <v>2870.4245299219647</v>
      </c>
      <c r="I167" s="98">
        <v>2895.3038556405199</v>
      </c>
      <c r="J167" s="98">
        <v>2892.8012746077879</v>
      </c>
      <c r="K167" s="98">
        <v>2917.079230659011</v>
      </c>
      <c r="L167" s="98">
        <v>2926.8700074449125</v>
      </c>
      <c r="M167" s="98">
        <v>3103.4857188798769</v>
      </c>
      <c r="N167" s="98">
        <v>2876.6450136471981</v>
      </c>
      <c r="O167" s="98">
        <v>3164.7362395734622</v>
      </c>
      <c r="P167" s="98">
        <v>2890.1693643113358</v>
      </c>
      <c r="Q167" s="98">
        <v>2582.6502939244006</v>
      </c>
      <c r="R167" s="98">
        <v>3014.492327962319</v>
      </c>
      <c r="S167" s="98">
        <v>2933.4672081900731</v>
      </c>
      <c r="T167" s="98">
        <v>2947.4357337088331</v>
      </c>
      <c r="U167" s="98">
        <v>2783.9858149114743</v>
      </c>
      <c r="V167" s="98">
        <v>3047.444578630455</v>
      </c>
      <c r="W167" s="98">
        <v>2609.9166882417771</v>
      </c>
      <c r="X167" s="98">
        <v>2525.3061916088586</v>
      </c>
      <c r="Y167" s="98">
        <v>2585.7273966746725</v>
      </c>
      <c r="DA167" s="63" t="s">
        <v>2400</v>
      </c>
    </row>
    <row r="168" spans="1:105" ht="12" customHeight="1" x14ac:dyDescent="0.25">
      <c r="A168" s="97" t="s">
        <v>123</v>
      </c>
      <c r="B168" s="98">
        <v>3105.3358988971818</v>
      </c>
      <c r="C168" s="98">
        <v>3018.7038168434356</v>
      </c>
      <c r="D168" s="98">
        <v>2936.7292532937472</v>
      </c>
      <c r="E168" s="98">
        <v>2852.1965266789425</v>
      </c>
      <c r="F168" s="98">
        <v>2680.0496151968568</v>
      </c>
      <c r="G168" s="98">
        <v>2632.1225564982001</v>
      </c>
      <c r="H168" s="98">
        <v>2600.9120927845847</v>
      </c>
      <c r="I168" s="98">
        <v>2618.7813508939612</v>
      </c>
      <c r="J168" s="98">
        <v>2603.1658691573712</v>
      </c>
      <c r="K168" s="98">
        <v>2625.8428237229527</v>
      </c>
      <c r="L168" s="98">
        <v>2645.7261385543165</v>
      </c>
      <c r="M168" s="98">
        <v>2820.0260603676643</v>
      </c>
      <c r="N168" s="98">
        <v>2642.4386931570407</v>
      </c>
      <c r="O168" s="98">
        <v>2912.9006645419599</v>
      </c>
      <c r="P168" s="98">
        <v>2686.906744102595</v>
      </c>
      <c r="Q168" s="98">
        <v>2423.6999858517493</v>
      </c>
      <c r="R168" s="98">
        <v>2760.7847633614501</v>
      </c>
      <c r="S168" s="98">
        <v>2707.6127621833084</v>
      </c>
      <c r="T168" s="98">
        <v>2742.7468669091404</v>
      </c>
      <c r="U168" s="98">
        <v>2625.0404972341789</v>
      </c>
      <c r="V168" s="98">
        <v>2911.3068460692807</v>
      </c>
      <c r="W168" s="98">
        <v>2515.8764672327115</v>
      </c>
      <c r="X168" s="98">
        <v>2430.5740058150532</v>
      </c>
      <c r="Y168" s="98">
        <v>2480.9979058340332</v>
      </c>
      <c r="DA168" s="63" t="s">
        <v>2401</v>
      </c>
    </row>
    <row r="169" spans="1:105" ht="12" customHeight="1" x14ac:dyDescent="0.25">
      <c r="A169" s="100" t="s">
        <v>50</v>
      </c>
      <c r="B169" s="101">
        <v>2673.2694389971125</v>
      </c>
      <c r="C169" s="101">
        <v>2600.6176625670828</v>
      </c>
      <c r="D169" s="101">
        <v>2521.0883329672561</v>
      </c>
      <c r="E169" s="101">
        <v>2448.4569458120791</v>
      </c>
      <c r="F169" s="101">
        <v>2284.7056299284131</v>
      </c>
      <c r="G169" s="101">
        <v>2239.9704978219183</v>
      </c>
      <c r="H169" s="101">
        <v>2223.3506434217461</v>
      </c>
      <c r="I169" s="101">
        <v>2232.2928856766189</v>
      </c>
      <c r="J169" s="101">
        <v>2205.1033804797958</v>
      </c>
      <c r="K169" s="101">
        <v>2220.9578681459811</v>
      </c>
      <c r="L169" s="101">
        <v>2239.3753599297324</v>
      </c>
      <c r="M169" s="101">
        <v>2390.7915571239491</v>
      </c>
      <c r="N169" s="101">
        <v>2234.3848657275644</v>
      </c>
      <c r="O169" s="101">
        <v>2453.7148699259815</v>
      </c>
      <c r="P169" s="101">
        <v>2257.9256275924122</v>
      </c>
      <c r="Q169" s="101">
        <v>2026.0998254378737</v>
      </c>
      <c r="R169" s="101">
        <v>2274.6862757374024</v>
      </c>
      <c r="S169" s="101">
        <v>2214.79074187588</v>
      </c>
      <c r="T169" s="101">
        <v>2226.8636120031133</v>
      </c>
      <c r="U169" s="101">
        <v>2121.2726550992743</v>
      </c>
      <c r="V169" s="101">
        <v>2369.7043492551561</v>
      </c>
      <c r="W169" s="101">
        <v>2042.0099221214432</v>
      </c>
      <c r="X169" s="101">
        <v>1944.496339069834</v>
      </c>
      <c r="Y169" s="101">
        <v>1954.087671068706</v>
      </c>
      <c r="DA169" s="131" t="s">
        <v>2402</v>
      </c>
    </row>
    <row r="170" spans="1:105" ht="12" customHeight="1" x14ac:dyDescent="0.25">
      <c r="A170" s="103" t="s">
        <v>52</v>
      </c>
      <c r="B170" s="104">
        <v>432.06645990006962</v>
      </c>
      <c r="C170" s="104">
        <v>418.0861542763526</v>
      </c>
      <c r="D170" s="104">
        <v>415.64092032649063</v>
      </c>
      <c r="E170" s="104">
        <v>403.73958086686309</v>
      </c>
      <c r="F170" s="104">
        <v>395.34398526844393</v>
      </c>
      <c r="G170" s="104">
        <v>392.15205867628202</v>
      </c>
      <c r="H170" s="104">
        <v>377.56144936283891</v>
      </c>
      <c r="I170" s="104">
        <v>386.48846521734197</v>
      </c>
      <c r="J170" s="104">
        <v>398.0624886775754</v>
      </c>
      <c r="K170" s="104">
        <v>404.88495557697075</v>
      </c>
      <c r="L170" s="104">
        <v>406.35077862458428</v>
      </c>
      <c r="M170" s="104">
        <v>429.23450324371481</v>
      </c>
      <c r="N170" s="104">
        <v>408.05382742947654</v>
      </c>
      <c r="O170" s="104">
        <v>459.18579461597818</v>
      </c>
      <c r="P170" s="104">
        <v>428.98111651018274</v>
      </c>
      <c r="Q170" s="104">
        <v>397.60016041387604</v>
      </c>
      <c r="R170" s="104">
        <v>486.09848762404744</v>
      </c>
      <c r="S170" s="104">
        <v>492.82202030742894</v>
      </c>
      <c r="T170" s="104">
        <v>515.88325490602722</v>
      </c>
      <c r="U170" s="104">
        <v>503.76784213490487</v>
      </c>
      <c r="V170" s="104">
        <v>541.60249681412438</v>
      </c>
      <c r="W170" s="104">
        <v>473.86654511126812</v>
      </c>
      <c r="X170" s="104">
        <v>486.07766674521946</v>
      </c>
      <c r="Y170" s="104">
        <v>526.91023476532712</v>
      </c>
      <c r="DA170" s="132" t="s">
        <v>2403</v>
      </c>
    </row>
    <row r="171" spans="1:105" ht="12" customHeight="1" x14ac:dyDescent="0.25">
      <c r="A171" s="106" t="s">
        <v>122</v>
      </c>
      <c r="B171" s="101">
        <v>3042.1554403700256</v>
      </c>
      <c r="C171" s="101">
        <v>2956.4757962393692</v>
      </c>
      <c r="D171" s="101">
        <v>2854.657869444668</v>
      </c>
      <c r="E171" s="101">
        <v>2695.1465648574408</v>
      </c>
      <c r="F171" s="101">
        <v>2735.9200836337982</v>
      </c>
      <c r="G171" s="101">
        <v>2569.8943480498137</v>
      </c>
      <c r="H171" s="101">
        <v>2565.3669130294948</v>
      </c>
      <c r="I171" s="101">
        <v>2556.0782286188164</v>
      </c>
      <c r="J171" s="101">
        <v>2675.5837930173279</v>
      </c>
      <c r="K171" s="101">
        <v>2672.1559297414365</v>
      </c>
      <c r="L171" s="101">
        <v>2733.7368871348426</v>
      </c>
      <c r="M171" s="101">
        <v>2809.0461337833949</v>
      </c>
      <c r="N171" s="101">
        <v>2813.8242178790447</v>
      </c>
      <c r="O171" s="101">
        <v>2773.7704916588709</v>
      </c>
      <c r="P171" s="101">
        <v>2757.3280871207285</v>
      </c>
      <c r="Q171" s="101">
        <v>2775.4687079184982</v>
      </c>
      <c r="R171" s="101">
        <v>2859.7348756301099</v>
      </c>
      <c r="S171" s="101">
        <v>2925.9272751756052</v>
      </c>
      <c r="T171" s="101">
        <v>2993.6155327274</v>
      </c>
      <c r="U171" s="101">
        <v>2881.357235126176</v>
      </c>
      <c r="V171" s="101">
        <v>2972.5640166546818</v>
      </c>
      <c r="W171" s="101">
        <v>2873.7841924086729</v>
      </c>
      <c r="X171" s="101">
        <v>2718.783979224208</v>
      </c>
      <c r="Y171" s="101">
        <v>2566.4000602282881</v>
      </c>
      <c r="DA171" s="131" t="s">
        <v>2404</v>
      </c>
    </row>
    <row r="172" spans="1:105" ht="12" customHeight="1" x14ac:dyDescent="0.25">
      <c r="A172" s="107" t="s">
        <v>121</v>
      </c>
      <c r="B172" s="104">
        <v>2804.7258584276697</v>
      </c>
      <c r="C172" s="104">
        <v>2726.6431648826365</v>
      </c>
      <c r="D172" s="104">
        <v>2615.5354530523682</v>
      </c>
      <c r="E172" s="104">
        <v>2468.0197217132627</v>
      </c>
      <c r="F172" s="104">
        <v>2511.5821690994767</v>
      </c>
      <c r="G172" s="104">
        <v>2361.7985134957908</v>
      </c>
      <c r="H172" s="104">
        <v>2371.889621605796</v>
      </c>
      <c r="I172" s="104">
        <v>2358.6029778452034</v>
      </c>
      <c r="J172" s="104">
        <v>2455.2481428446331</v>
      </c>
      <c r="K172" s="104">
        <v>2448.5366799099165</v>
      </c>
      <c r="L172" s="104">
        <v>2503.1720283992368</v>
      </c>
      <c r="M172" s="104">
        <v>2586.6572400274949</v>
      </c>
      <c r="N172" s="104">
        <v>2610.6766621930842</v>
      </c>
      <c r="O172" s="104">
        <v>2584.9905938713127</v>
      </c>
      <c r="P172" s="104">
        <v>2572.4483039356132</v>
      </c>
      <c r="Q172" s="104">
        <v>2564.8947232833889</v>
      </c>
      <c r="R172" s="104">
        <v>2610.7530639811848</v>
      </c>
      <c r="S172" s="104">
        <v>2659.0889936481535</v>
      </c>
      <c r="T172" s="104">
        <v>2731.5833234948459</v>
      </c>
      <c r="U172" s="104">
        <v>2708.4192071720336</v>
      </c>
      <c r="V172" s="104">
        <v>2854.1383590779164</v>
      </c>
      <c r="W172" s="104">
        <v>2760.8800254496123</v>
      </c>
      <c r="X172" s="104">
        <v>2593.566762751876</v>
      </c>
      <c r="Y172" s="104">
        <v>2439.3985965673942</v>
      </c>
      <c r="DA172" s="132" t="s">
        <v>2405</v>
      </c>
    </row>
    <row r="173" spans="1:105" ht="12" customHeight="1" x14ac:dyDescent="0.25">
      <c r="A173" s="108" t="s">
        <v>53</v>
      </c>
      <c r="B173" s="98">
        <v>2372.1861050324728</v>
      </c>
      <c r="C173" s="98">
        <v>2305.9731973802041</v>
      </c>
      <c r="D173" s="98">
        <v>2199.2410114961822</v>
      </c>
      <c r="E173" s="98">
        <v>2072.3415179850113</v>
      </c>
      <c r="F173" s="98">
        <v>2108.2024982358962</v>
      </c>
      <c r="G173" s="98">
        <v>1977.5684223568735</v>
      </c>
      <c r="H173" s="98">
        <v>1996.1866198125895</v>
      </c>
      <c r="I173" s="98">
        <v>1979.4854478164314</v>
      </c>
      <c r="J173" s="98">
        <v>2047.9561135192394</v>
      </c>
      <c r="K173" s="98">
        <v>2039.8231789968215</v>
      </c>
      <c r="L173" s="98">
        <v>2088.1270240945196</v>
      </c>
      <c r="M173" s="98">
        <v>2163.6783730204702</v>
      </c>
      <c r="N173" s="98">
        <v>2177.6527845803066</v>
      </c>
      <c r="O173" s="98">
        <v>2152.3660129159225</v>
      </c>
      <c r="P173" s="98">
        <v>2138.2828589548021</v>
      </c>
      <c r="Q173" s="98">
        <v>2123.0825635731121</v>
      </c>
      <c r="R173" s="98">
        <v>2148.7126895053211</v>
      </c>
      <c r="S173" s="98">
        <v>2180.1790034756054</v>
      </c>
      <c r="T173" s="98">
        <v>2228.641808032919</v>
      </c>
      <c r="U173" s="98">
        <v>2201.0262239386602</v>
      </c>
      <c r="V173" s="98">
        <v>2335.3009645746938</v>
      </c>
      <c r="W173" s="98">
        <v>2252.4655039285876</v>
      </c>
      <c r="X173" s="98">
        <v>2087.328070846052</v>
      </c>
      <c r="Y173" s="98">
        <v>1934.7042922137778</v>
      </c>
      <c r="DA173" s="63" t="s">
        <v>2406</v>
      </c>
    </row>
    <row r="174" spans="1:105" ht="12" customHeight="1" x14ac:dyDescent="0.25">
      <c r="A174" s="115" t="s">
        <v>52</v>
      </c>
      <c r="B174" s="33">
        <v>432.53975339519729</v>
      </c>
      <c r="C174" s="33">
        <v>420.66996750243163</v>
      </c>
      <c r="D174" s="33">
        <v>416.29444155618569</v>
      </c>
      <c r="E174" s="33">
        <v>395.67820372825133</v>
      </c>
      <c r="F174" s="33">
        <v>403.37967086358105</v>
      </c>
      <c r="G174" s="33">
        <v>384.23009113891726</v>
      </c>
      <c r="H174" s="33">
        <v>375.70300179320657</v>
      </c>
      <c r="I174" s="33">
        <v>379.11753002877214</v>
      </c>
      <c r="J174" s="33">
        <v>407.29202932539346</v>
      </c>
      <c r="K174" s="33">
        <v>408.71350091309517</v>
      </c>
      <c r="L174" s="33">
        <v>415.04500430471734</v>
      </c>
      <c r="M174" s="33">
        <v>422.97886700702531</v>
      </c>
      <c r="N174" s="33">
        <v>433.02387761277754</v>
      </c>
      <c r="O174" s="33">
        <v>432.6245809553904</v>
      </c>
      <c r="P174" s="33">
        <v>434.16544498081089</v>
      </c>
      <c r="Q174" s="33">
        <v>441.81215971027655</v>
      </c>
      <c r="R174" s="33">
        <v>462.04037447586376</v>
      </c>
      <c r="S174" s="33">
        <v>478.90999017254825</v>
      </c>
      <c r="T174" s="33">
        <v>502.94151546192654</v>
      </c>
      <c r="U174" s="33">
        <v>507.39298323337346</v>
      </c>
      <c r="V174" s="33">
        <v>518.83739450322298</v>
      </c>
      <c r="W174" s="33">
        <v>508.41452152102448</v>
      </c>
      <c r="X174" s="33">
        <v>506.23869190582388</v>
      </c>
      <c r="Y174" s="33">
        <v>504.69430435361676</v>
      </c>
      <c r="DA174" s="60" t="s">
        <v>2407</v>
      </c>
    </row>
    <row r="175" spans="1:105" ht="12" customHeight="1" x14ac:dyDescent="0.25">
      <c r="A175" s="121" t="s">
        <v>54</v>
      </c>
      <c r="B175" s="122">
        <v>481.98460046691952</v>
      </c>
      <c r="C175" s="122">
        <v>469.9520917085548</v>
      </c>
      <c r="D175" s="122">
        <v>465.12511710536108</v>
      </c>
      <c r="E175" s="122">
        <v>461.94636109765463</v>
      </c>
      <c r="F175" s="122">
        <v>456.97328161892341</v>
      </c>
      <c r="G175" s="122">
        <v>442.44345464786539</v>
      </c>
      <c r="H175" s="122">
        <v>430.00688946599075</v>
      </c>
      <c r="I175" s="122">
        <v>433.58989495447901</v>
      </c>
      <c r="J175" s="122">
        <v>417.82826562083113</v>
      </c>
      <c r="K175" s="122">
        <v>414.7456099209698</v>
      </c>
      <c r="L175" s="122">
        <v>405.49874579128635</v>
      </c>
      <c r="M175" s="122">
        <v>410.90076055788893</v>
      </c>
      <c r="N175" s="122">
        <v>414.13340284092214</v>
      </c>
      <c r="O175" s="122">
        <v>395.50873420011328</v>
      </c>
      <c r="P175" s="122">
        <v>405.62035774003647</v>
      </c>
      <c r="Q175" s="122">
        <v>410.6559624347625</v>
      </c>
      <c r="R175" s="122">
        <v>411.55909563426587</v>
      </c>
      <c r="S175" s="122">
        <v>409.0301771878743</v>
      </c>
      <c r="T175" s="122">
        <v>412.19649267454236</v>
      </c>
      <c r="U175" s="122">
        <v>399.32745136293363</v>
      </c>
      <c r="V175" s="122">
        <v>418.83815472029232</v>
      </c>
      <c r="W175" s="122">
        <v>414.88997808974835</v>
      </c>
      <c r="X175" s="122">
        <v>372.01511472390189</v>
      </c>
      <c r="Y175" s="122">
        <v>354.27344408881004</v>
      </c>
      <c r="DA175" s="130" t="s">
        <v>2408</v>
      </c>
    </row>
    <row r="176" spans="1:105" ht="12" customHeight="1" x14ac:dyDescent="0.25">
      <c r="A176" s="97" t="s">
        <v>50</v>
      </c>
      <c r="B176" s="98">
        <v>608.90454667650533</v>
      </c>
      <c r="C176" s="98">
        <v>596.41461974513675</v>
      </c>
      <c r="D176" s="98">
        <v>590.20199952555117</v>
      </c>
      <c r="E176" s="98">
        <v>588.13624891547886</v>
      </c>
      <c r="F176" s="98">
        <v>570.17263387923356</v>
      </c>
      <c r="G176" s="98">
        <v>571.30037390382995</v>
      </c>
      <c r="H176" s="98">
        <v>552.05007335450352</v>
      </c>
      <c r="I176" s="98">
        <v>554.01929998758487</v>
      </c>
      <c r="J176" s="98">
        <v>540.87314505473012</v>
      </c>
      <c r="K176" s="98">
        <v>520.24247461282289</v>
      </c>
      <c r="L176" s="98">
        <v>527.04084759280647</v>
      </c>
      <c r="M176" s="98">
        <v>529.21202242999266</v>
      </c>
      <c r="N176" s="98">
        <v>528.54298145635892</v>
      </c>
      <c r="O176" s="98">
        <v>533.88327741136845</v>
      </c>
      <c r="P176" s="98">
        <v>510.46291048043042</v>
      </c>
      <c r="Q176" s="98">
        <v>480.53863357508669</v>
      </c>
      <c r="R176" s="98">
        <v>565.56406999089961</v>
      </c>
      <c r="S176" s="98">
        <v>556.9421166964795</v>
      </c>
      <c r="T176" s="98">
        <v>587.34424715323689</v>
      </c>
      <c r="U176" s="98">
        <v>560.64217776560633</v>
      </c>
      <c r="V176" s="98">
        <v>622.566284101473</v>
      </c>
      <c r="W176" s="98">
        <v>527.61012477192105</v>
      </c>
      <c r="X176" s="98">
        <v>502.96416584003617</v>
      </c>
      <c r="Y176" s="98">
        <v>523.02281527059449</v>
      </c>
      <c r="DA176" s="63" t="s">
        <v>2409</v>
      </c>
    </row>
    <row r="177" spans="1:105" ht="12" customHeight="1" x14ac:dyDescent="0.25">
      <c r="A177" s="109" t="s">
        <v>120</v>
      </c>
      <c r="B177" s="33">
        <v>480.101698976808</v>
      </c>
      <c r="C177" s="33">
        <v>468.10594236899323</v>
      </c>
      <c r="D177" s="33">
        <v>463.32296977169494</v>
      </c>
      <c r="E177" s="33">
        <v>460.1392291228662</v>
      </c>
      <c r="F177" s="33">
        <v>455.33317987246761</v>
      </c>
      <c r="G177" s="33">
        <v>440.58057033807677</v>
      </c>
      <c r="H177" s="33">
        <v>428.22745758002389</v>
      </c>
      <c r="I177" s="33">
        <v>431.8562149728524</v>
      </c>
      <c r="J177" s="33">
        <v>416.0836127393888</v>
      </c>
      <c r="K177" s="33">
        <v>413.28145488769758</v>
      </c>
      <c r="L177" s="33">
        <v>403.77984860866115</v>
      </c>
      <c r="M177" s="33">
        <v>409.14331655477008</v>
      </c>
      <c r="N177" s="33">
        <v>412.38384823658174</v>
      </c>
      <c r="O177" s="33">
        <v>393.35044599152764</v>
      </c>
      <c r="P177" s="33">
        <v>403.96534619959607</v>
      </c>
      <c r="Q177" s="33">
        <v>409.52651373726394</v>
      </c>
      <c r="R177" s="33">
        <v>408.83680827292034</v>
      </c>
      <c r="S177" s="33">
        <v>406.25292526323909</v>
      </c>
      <c r="T177" s="33">
        <v>408.90546233587003</v>
      </c>
      <c r="U177" s="33">
        <v>396.39297163325699</v>
      </c>
      <c r="V177" s="33">
        <v>415.23881175163319</v>
      </c>
      <c r="W177" s="33">
        <v>412.85724007135224</v>
      </c>
      <c r="X177" s="33">
        <v>369.62238403911743</v>
      </c>
      <c r="Y177" s="33">
        <v>351.07620425624418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11823.995319280984</v>
      </c>
      <c r="C3" s="117">
        <f t="shared" si="0"/>
        <v>11671.53484952371</v>
      </c>
      <c r="D3" s="117">
        <f t="shared" si="0"/>
        <v>11915.671744722238</v>
      </c>
      <c r="E3" s="117">
        <f t="shared" si="0"/>
        <v>11907.473306096192</v>
      </c>
      <c r="F3" s="117">
        <f t="shared" si="0"/>
        <v>12157.849072200534</v>
      </c>
      <c r="G3" s="117">
        <f t="shared" si="0"/>
        <v>12866.255254625721</v>
      </c>
      <c r="H3" s="117">
        <f t="shared" si="0"/>
        <v>12636.269879004785</v>
      </c>
      <c r="I3" s="117">
        <f t="shared" si="0"/>
        <v>12083.616402092719</v>
      </c>
      <c r="J3" s="117">
        <f t="shared" si="0"/>
        <v>12699.340762100419</v>
      </c>
      <c r="K3" s="117">
        <f t="shared" si="0"/>
        <v>12939.705207945311</v>
      </c>
      <c r="L3" s="117">
        <f t="shared" si="0"/>
        <v>12268.618116572647</v>
      </c>
      <c r="M3" s="117">
        <f t="shared" si="0"/>
        <v>11105.081842371139</v>
      </c>
      <c r="N3" s="117">
        <f t="shared" si="0"/>
        <v>10803.668517118796</v>
      </c>
      <c r="O3" s="117">
        <f t="shared" si="0"/>
        <v>10931.017184440409</v>
      </c>
      <c r="P3" s="117">
        <f t="shared" si="0"/>
        <v>9868.5194647646895</v>
      </c>
      <c r="Q3" s="117">
        <f t="shared" si="0"/>
        <v>10433.222259806636</v>
      </c>
      <c r="R3" s="117">
        <f t="shared" ref="R3:V3" si="1">R4+R7+R9+R19</f>
        <v>11056.738437201313</v>
      </c>
      <c r="S3" s="117">
        <f t="shared" si="1"/>
        <v>10204.97817660544</v>
      </c>
      <c r="T3" s="117">
        <f t="shared" si="1"/>
        <v>11428.582856886575</v>
      </c>
      <c r="U3" s="117">
        <f t="shared" si="1"/>
        <v>11063.487751179407</v>
      </c>
      <c r="V3" s="117">
        <f t="shared" si="1"/>
        <v>12183.034754698505</v>
      </c>
      <c r="W3" s="117">
        <f t="shared" ref="W3:Y3" si="2">W4+W7+W9+W19</f>
        <v>12073.218646459822</v>
      </c>
      <c r="X3" s="117">
        <f t="shared" si="2"/>
        <v>10375.864836205794</v>
      </c>
      <c r="Y3" s="117">
        <f t="shared" si="2"/>
        <v>9309.8805285163853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9466.4161243499784</v>
      </c>
      <c r="C4" s="122">
        <f t="shared" si="3"/>
        <v>9443.8420944801455</v>
      </c>
      <c r="D4" s="122">
        <f t="shared" si="3"/>
        <v>9669.4039761165113</v>
      </c>
      <c r="E4" s="122">
        <f t="shared" si="3"/>
        <v>9797.3464440527277</v>
      </c>
      <c r="F4" s="122">
        <f t="shared" si="3"/>
        <v>10029.701978510704</v>
      </c>
      <c r="G4" s="122">
        <f t="shared" si="3"/>
        <v>10806.51405607687</v>
      </c>
      <c r="H4" s="122">
        <f t="shared" si="3"/>
        <v>10620.947396901403</v>
      </c>
      <c r="I4" s="122">
        <f t="shared" si="3"/>
        <v>10056.949408864075</v>
      </c>
      <c r="J4" s="122">
        <f t="shared" si="3"/>
        <v>10625.916378992113</v>
      </c>
      <c r="K4" s="122">
        <f t="shared" si="3"/>
        <v>10719.135658402614</v>
      </c>
      <c r="L4" s="122">
        <f t="shared" si="3"/>
        <v>10145.120987843773</v>
      </c>
      <c r="M4" s="122">
        <f t="shared" si="3"/>
        <v>8912.4589208959496</v>
      </c>
      <c r="N4" s="122">
        <f t="shared" si="3"/>
        <v>8576.8025446657139</v>
      </c>
      <c r="O4" s="122">
        <f t="shared" si="3"/>
        <v>8709.8710194503237</v>
      </c>
      <c r="P4" s="122">
        <f t="shared" si="3"/>
        <v>7645.3799724329747</v>
      </c>
      <c r="Q4" s="122">
        <f t="shared" si="3"/>
        <v>8194.3471451294881</v>
      </c>
      <c r="R4" s="122">
        <f t="shared" ref="R4:V4" si="4">SUM(R5:R6)</f>
        <v>8710.5497734738783</v>
      </c>
      <c r="S4" s="122">
        <f t="shared" si="4"/>
        <v>7832.5493272182257</v>
      </c>
      <c r="T4" s="122">
        <f t="shared" si="4"/>
        <v>8930.6687106124191</v>
      </c>
      <c r="U4" s="122">
        <f t="shared" si="4"/>
        <v>8579.7334813330017</v>
      </c>
      <c r="V4" s="122">
        <f t="shared" si="4"/>
        <v>9509.5259118363665</v>
      </c>
      <c r="W4" s="122">
        <f t="shared" ref="W4:Y4" si="5">SUM(W5:W6)</f>
        <v>9456.4188261160543</v>
      </c>
      <c r="X4" s="122">
        <f t="shared" si="5"/>
        <v>7928.6605191759882</v>
      </c>
      <c r="Y4" s="122">
        <f t="shared" si="5"/>
        <v>7020.0333727974739</v>
      </c>
      <c r="DA4" s="130" t="s">
        <v>2413</v>
      </c>
    </row>
    <row r="5" spans="1:105" ht="12" customHeight="1" x14ac:dyDescent="0.25">
      <c r="A5" s="97" t="s">
        <v>51</v>
      </c>
      <c r="B5" s="98">
        <v>9374.8913628288901</v>
      </c>
      <c r="C5" s="98">
        <v>9355.7449435546314</v>
      </c>
      <c r="D5" s="98">
        <v>9581.0927877329486</v>
      </c>
      <c r="E5" s="98">
        <v>9710.2412756507783</v>
      </c>
      <c r="F5" s="98">
        <v>9942.1688008013989</v>
      </c>
      <c r="G5" s="98">
        <v>10713.878138119915</v>
      </c>
      <c r="H5" s="98">
        <v>10531.511415356556</v>
      </c>
      <c r="I5" s="98">
        <v>9973.2541079777602</v>
      </c>
      <c r="J5" s="98">
        <v>10537.498194340702</v>
      </c>
      <c r="K5" s="98">
        <v>10630.429067018722</v>
      </c>
      <c r="L5" s="98">
        <v>10062.058627925979</v>
      </c>
      <c r="M5" s="98">
        <v>8841.1364071173175</v>
      </c>
      <c r="N5" s="98">
        <v>8508.6337087022112</v>
      </c>
      <c r="O5" s="98">
        <v>8642.0612345810296</v>
      </c>
      <c r="P5" s="98">
        <v>7587.0241376297836</v>
      </c>
      <c r="Q5" s="98">
        <v>8131.5453983226289</v>
      </c>
      <c r="R5" s="98">
        <v>8644.1519614428671</v>
      </c>
      <c r="S5" s="98">
        <v>7773.2104061863574</v>
      </c>
      <c r="T5" s="98">
        <v>8862.9358350918756</v>
      </c>
      <c r="U5" s="98">
        <v>8515.0306311504082</v>
      </c>
      <c r="V5" s="98">
        <v>9438.0761143491582</v>
      </c>
      <c r="W5" s="98">
        <v>9385.3016734330085</v>
      </c>
      <c r="X5" s="98">
        <v>7869.1442170888986</v>
      </c>
      <c r="Y5" s="98">
        <v>6967.5260178880744</v>
      </c>
      <c r="DA5" s="63" t="s">
        <v>2414</v>
      </c>
    </row>
    <row r="6" spans="1:105" ht="12" customHeight="1" x14ac:dyDescent="0.25">
      <c r="A6" s="97" t="s">
        <v>53</v>
      </c>
      <c r="B6" s="98">
        <v>91.524761521088635</v>
      </c>
      <c r="C6" s="98">
        <v>88.097150925513986</v>
      </c>
      <c r="D6" s="98">
        <v>88.311188383562637</v>
      </c>
      <c r="E6" s="98">
        <v>87.105168401950067</v>
      </c>
      <c r="F6" s="98">
        <v>87.533177709306003</v>
      </c>
      <c r="G6" s="98">
        <v>92.635917956956078</v>
      </c>
      <c r="H6" s="98">
        <v>89.435981544848801</v>
      </c>
      <c r="I6" s="98">
        <v>83.69530088631457</v>
      </c>
      <c r="J6" s="98">
        <v>88.418184651411252</v>
      </c>
      <c r="K6" s="98">
        <v>88.70659138389216</v>
      </c>
      <c r="L6" s="98">
        <v>83.062359917794737</v>
      </c>
      <c r="M6" s="98">
        <v>71.322513778632839</v>
      </c>
      <c r="N6" s="98">
        <v>68.168835963502914</v>
      </c>
      <c r="O6" s="98">
        <v>67.809784869295029</v>
      </c>
      <c r="P6" s="98">
        <v>58.355834803191399</v>
      </c>
      <c r="Q6" s="98">
        <v>62.801746806859697</v>
      </c>
      <c r="R6" s="98">
        <v>66.397812031010957</v>
      </c>
      <c r="S6" s="98">
        <v>59.338921031868466</v>
      </c>
      <c r="T6" s="98">
        <v>67.732875520543146</v>
      </c>
      <c r="U6" s="98">
        <v>64.702850182593934</v>
      </c>
      <c r="V6" s="98">
        <v>71.449797487208471</v>
      </c>
      <c r="W6" s="98">
        <v>71.117152683045504</v>
      </c>
      <c r="X6" s="98">
        <v>59.516302087089947</v>
      </c>
      <c r="Y6" s="98">
        <v>52.507354909399062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1.5769156196182987</v>
      </c>
      <c r="C7" s="122">
        <f t="shared" si="6"/>
        <v>1.5594436889731997</v>
      </c>
      <c r="D7" s="122">
        <f t="shared" si="6"/>
        <v>1.8996929924878621</v>
      </c>
      <c r="E7" s="122">
        <f t="shared" si="6"/>
        <v>1.9307929061030085</v>
      </c>
      <c r="F7" s="122">
        <f t="shared" si="6"/>
        <v>1.9543861875483715</v>
      </c>
      <c r="G7" s="122">
        <f t="shared" si="6"/>
        <v>1.9938637093265605</v>
      </c>
      <c r="H7" s="122">
        <f t="shared" si="6"/>
        <v>2.4806898577574334</v>
      </c>
      <c r="I7" s="122">
        <f t="shared" si="6"/>
        <v>3.0206923360591245</v>
      </c>
      <c r="J7" s="122">
        <f t="shared" si="6"/>
        <v>3.5155239082932295</v>
      </c>
      <c r="K7" s="122">
        <f t="shared" si="6"/>
        <v>3.9023958339015796</v>
      </c>
      <c r="L7" s="122">
        <f t="shared" si="6"/>
        <v>4.696796126633191</v>
      </c>
      <c r="M7" s="122">
        <f t="shared" si="6"/>
        <v>4.8967395378728895</v>
      </c>
      <c r="N7" s="122">
        <f t="shared" si="6"/>
        <v>5.9188613013136724</v>
      </c>
      <c r="O7" s="122">
        <f t="shared" si="6"/>
        <v>6.1023110962917748</v>
      </c>
      <c r="P7" s="122">
        <f t="shared" si="6"/>
        <v>7.4159920623233901</v>
      </c>
      <c r="Q7" s="122">
        <f t="shared" si="6"/>
        <v>7.9001785360631347</v>
      </c>
      <c r="R7" s="122">
        <f t="shared" si="6"/>
        <v>8.1260349511352441</v>
      </c>
      <c r="S7" s="122">
        <f t="shared" si="6"/>
        <v>7.7915389585221719</v>
      </c>
      <c r="T7" s="122">
        <f t="shared" si="6"/>
        <v>7.0151936917504187</v>
      </c>
      <c r="U7" s="122">
        <f t="shared" si="6"/>
        <v>6.2645995522894662</v>
      </c>
      <c r="V7" s="122">
        <f t="shared" si="6"/>
        <v>5.0449445469632703</v>
      </c>
      <c r="W7" s="122">
        <f t="shared" si="6"/>
        <v>3.6663159634232136</v>
      </c>
      <c r="X7" s="122">
        <f t="shared" si="6"/>
        <v>3.3537139190412799</v>
      </c>
      <c r="Y7" s="122">
        <f t="shared" si="6"/>
        <v>3.5824706304264975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1.5769156196182987</v>
      </c>
      <c r="C8" s="98">
        <f>IF(RES_hhdet_tes!C8=0,0,RES_hhdet_tes!C8*1000*11630/RES_hhdet_num!C3)</f>
        <v>1.5594436889731997</v>
      </c>
      <c r="D8" s="98">
        <f>IF(RES_hhdet_tes!D8=0,0,RES_hhdet_tes!D8*1000*11630/RES_hhdet_num!D3)</f>
        <v>1.8996929924878621</v>
      </c>
      <c r="E8" s="98">
        <f>IF(RES_hhdet_tes!E8=0,0,RES_hhdet_tes!E8*1000*11630/RES_hhdet_num!E3)</f>
        <v>1.9307929061030085</v>
      </c>
      <c r="F8" s="98">
        <f>IF(RES_hhdet_tes!F8=0,0,RES_hhdet_tes!F8*1000*11630/RES_hhdet_num!F3)</f>
        <v>1.9543861875483715</v>
      </c>
      <c r="G8" s="98">
        <f>IF(RES_hhdet_tes!G8=0,0,RES_hhdet_tes!G8*1000*11630/RES_hhdet_num!G3)</f>
        <v>1.9938637093265605</v>
      </c>
      <c r="H8" s="98">
        <f>IF(RES_hhdet_tes!H8=0,0,RES_hhdet_tes!H8*1000*11630/RES_hhdet_num!H3)</f>
        <v>2.4806898577574334</v>
      </c>
      <c r="I8" s="98">
        <f>IF(RES_hhdet_tes!I8=0,0,RES_hhdet_tes!I8*1000*11630/RES_hhdet_num!I3)</f>
        <v>3.0206923360591245</v>
      </c>
      <c r="J8" s="98">
        <f>IF(RES_hhdet_tes!J8=0,0,RES_hhdet_tes!J8*1000*11630/RES_hhdet_num!J3)</f>
        <v>3.5155239082932295</v>
      </c>
      <c r="K8" s="98">
        <f>IF(RES_hhdet_tes!K8=0,0,RES_hhdet_tes!K8*1000*11630/RES_hhdet_num!K3)</f>
        <v>3.9023958339015796</v>
      </c>
      <c r="L8" s="98">
        <f>IF(RES_hhdet_tes!L8=0,0,RES_hhdet_tes!L8*1000*11630/RES_hhdet_num!L3)</f>
        <v>4.696796126633191</v>
      </c>
      <c r="M8" s="98">
        <f>IF(RES_hhdet_tes!M8=0,0,RES_hhdet_tes!M8*1000*11630/RES_hhdet_num!M3)</f>
        <v>4.8967395378728895</v>
      </c>
      <c r="N8" s="98">
        <f>IF(RES_hhdet_tes!N8=0,0,RES_hhdet_tes!N8*1000*11630/RES_hhdet_num!N3)</f>
        <v>5.9188613013136724</v>
      </c>
      <c r="O8" s="98">
        <f>IF(RES_hhdet_tes!O8=0,0,RES_hhdet_tes!O8*1000*11630/RES_hhdet_num!O3)</f>
        <v>6.1023110962917748</v>
      </c>
      <c r="P8" s="98">
        <f>IF(RES_hhdet_tes!P8=0,0,RES_hhdet_tes!P8*1000*11630/RES_hhdet_num!P3)</f>
        <v>7.4159920623233901</v>
      </c>
      <c r="Q8" s="98">
        <f>IF(RES_hhdet_tes!Q8=0,0,RES_hhdet_tes!Q8*1000*11630/RES_hhdet_num!Q3)</f>
        <v>7.9001785360631347</v>
      </c>
      <c r="R8" s="98">
        <f>IF(RES_hhdet_tes!R8=0,0,RES_hhdet_tes!R8*1000*11630/RES_hhdet_num!R3)</f>
        <v>8.1260349511352441</v>
      </c>
      <c r="S8" s="98">
        <f>IF(RES_hhdet_tes!S8=0,0,RES_hhdet_tes!S8*1000*11630/RES_hhdet_num!S3)</f>
        <v>7.7915389585221719</v>
      </c>
      <c r="T8" s="98">
        <f>IF(RES_hhdet_tes!T8=0,0,RES_hhdet_tes!T8*1000*11630/RES_hhdet_num!T3)</f>
        <v>7.0151936917504187</v>
      </c>
      <c r="U8" s="98">
        <f>IF(RES_hhdet_tes!U8=0,0,RES_hhdet_tes!U8*1000*11630/RES_hhdet_num!U3)</f>
        <v>6.2645995522894662</v>
      </c>
      <c r="V8" s="98">
        <f>IF(RES_hhdet_tes!V8=0,0,RES_hhdet_tes!V8*1000*11630/RES_hhdet_num!V3)</f>
        <v>5.0449445469632703</v>
      </c>
      <c r="W8" s="98">
        <f>IF(RES_hhdet_tes!W8=0,0,RES_hhdet_tes!W8*1000*11630/RES_hhdet_num!W3)</f>
        <v>3.6663159634232136</v>
      </c>
      <c r="X8" s="98">
        <f>IF(RES_hhdet_tes!X8=0,0,RES_hhdet_tes!X8*1000*11630/RES_hhdet_num!X3)</f>
        <v>3.3537139190412799</v>
      </c>
      <c r="Y8" s="98">
        <f>IF(RES_hhdet_tes!Y8=0,0,RES_hhdet_tes!Y8*1000*11630/RES_hhdet_num!Y3)</f>
        <v>3.5824706304264975</v>
      </c>
      <c r="DA8" s="63" t="s">
        <v>2417</v>
      </c>
    </row>
    <row r="9" spans="1:105" ht="12" customHeight="1" x14ac:dyDescent="0.25">
      <c r="A9" s="121" t="s">
        <v>55</v>
      </c>
      <c r="B9" s="122">
        <v>2001.5665965579549</v>
      </c>
      <c r="C9" s="122">
        <v>1879.5561245505821</v>
      </c>
      <c r="D9" s="122">
        <v>1900.2713117062153</v>
      </c>
      <c r="E9" s="122">
        <v>1765.0882794337454</v>
      </c>
      <c r="F9" s="122">
        <v>1785.3613975098624</v>
      </c>
      <c r="G9" s="122">
        <v>1726.5011349383008</v>
      </c>
      <c r="H9" s="122">
        <v>1689.6070207688635</v>
      </c>
      <c r="I9" s="122">
        <v>1697.0715257655279</v>
      </c>
      <c r="J9" s="122">
        <v>1754.8171254907782</v>
      </c>
      <c r="K9" s="122">
        <v>1903.2335929563824</v>
      </c>
      <c r="L9" s="122">
        <v>1811.7220380822159</v>
      </c>
      <c r="M9" s="122">
        <v>1875.607253680914</v>
      </c>
      <c r="N9" s="122">
        <v>1905.224948815888</v>
      </c>
      <c r="O9" s="122">
        <v>1912.4221763418552</v>
      </c>
      <c r="P9" s="122">
        <v>1904.1061571849214</v>
      </c>
      <c r="Q9" s="122">
        <v>1913.9295208608769</v>
      </c>
      <c r="R9" s="122">
        <v>2018.244920323576</v>
      </c>
      <c r="S9" s="122">
        <v>2042.5237079934254</v>
      </c>
      <c r="T9" s="122">
        <v>2160.7805352809587</v>
      </c>
      <c r="U9" s="122">
        <v>2151.2136207380672</v>
      </c>
      <c r="V9" s="122">
        <v>2320.0602260236305</v>
      </c>
      <c r="W9" s="122">
        <v>2262.7315381718936</v>
      </c>
      <c r="X9" s="122">
        <v>2126.0559022211687</v>
      </c>
      <c r="Y9" s="122">
        <v>1980.460225041737</v>
      </c>
      <c r="DA9" s="130" t="s">
        <v>2418</v>
      </c>
    </row>
    <row r="10" spans="1:105" ht="12" customHeight="1" x14ac:dyDescent="0.25">
      <c r="A10" s="97" t="s">
        <v>143</v>
      </c>
      <c r="B10" s="98">
        <v>2030.2909597330661</v>
      </c>
      <c r="C10" s="98">
        <v>1850.4709951743687</v>
      </c>
      <c r="D10" s="98">
        <v>1930.6752768525876</v>
      </c>
      <c r="E10" s="98">
        <v>1760.1066624057587</v>
      </c>
      <c r="F10" s="98">
        <v>1769.6430178761643</v>
      </c>
      <c r="G10" s="98">
        <v>1740.0378874262396</v>
      </c>
      <c r="H10" s="98">
        <v>1669.3774585825704</v>
      </c>
      <c r="I10" s="98">
        <v>1684.2266195944426</v>
      </c>
      <c r="J10" s="98">
        <v>1728.5501435378371</v>
      </c>
      <c r="K10" s="98">
        <v>2007.4116903644328</v>
      </c>
      <c r="L10" s="98">
        <v>1799.8421276184822</v>
      </c>
      <c r="M10" s="98">
        <v>1860.4918229476232</v>
      </c>
      <c r="N10" s="98">
        <v>1906.5713961726456</v>
      </c>
      <c r="O10" s="98">
        <v>1916.4665930247609</v>
      </c>
      <c r="P10" s="98">
        <v>1909.0041752140676</v>
      </c>
      <c r="Q10" s="98">
        <v>1926.5224203214254</v>
      </c>
      <c r="R10" s="98">
        <v>2050.5567568317651</v>
      </c>
      <c r="S10" s="98">
        <v>2009.6524297057813</v>
      </c>
      <c r="T10" s="98">
        <v>2155.7912541672126</v>
      </c>
      <c r="U10" s="98">
        <v>2127.8710477601298</v>
      </c>
      <c r="V10" s="98">
        <v>2323.0879714524162</v>
      </c>
      <c r="W10" s="98">
        <v>2289.7790073346132</v>
      </c>
      <c r="X10" s="98">
        <v>2111.7933619837099</v>
      </c>
      <c r="Y10" s="98">
        <v>1904.5006568395054</v>
      </c>
      <c r="DA10" s="63" t="s">
        <v>2419</v>
      </c>
    </row>
    <row r="11" spans="1:105" ht="12" customHeight="1" x14ac:dyDescent="0.25">
      <c r="A11" s="97" t="s">
        <v>124</v>
      </c>
      <c r="B11" s="98">
        <v>1961.9314762258514</v>
      </c>
      <c r="C11" s="98">
        <v>1906.2334038084741</v>
      </c>
      <c r="D11" s="98">
        <v>1857.9365927164829</v>
      </c>
      <c r="E11" s="98">
        <v>1804.1014319318906</v>
      </c>
      <c r="F11" s="98">
        <v>1773.4460581681096</v>
      </c>
      <c r="G11" s="98">
        <v>1741.5434254098341</v>
      </c>
      <c r="H11" s="98">
        <v>1723.5069625748029</v>
      </c>
      <c r="I11" s="98">
        <v>1744.5895458722798</v>
      </c>
      <c r="J11" s="98">
        <v>1747.2826575363868</v>
      </c>
      <c r="K11" s="98">
        <v>1768.404279229761</v>
      </c>
      <c r="L11" s="98">
        <v>1786.7286352418855</v>
      </c>
      <c r="M11" s="98">
        <v>1914.771138785829</v>
      </c>
      <c r="N11" s="98">
        <v>1798.8931474914414</v>
      </c>
      <c r="O11" s="98">
        <v>2016.6266716785137</v>
      </c>
      <c r="P11" s="98">
        <v>1874.7880157441953</v>
      </c>
      <c r="Q11" s="98">
        <v>1721.7682674326206</v>
      </c>
      <c r="R11" s="98">
        <v>2094.4839164378632</v>
      </c>
      <c r="S11" s="98">
        <v>2128.007609201069</v>
      </c>
      <c r="T11" s="98">
        <v>2220.5547437202481</v>
      </c>
      <c r="U11" s="98">
        <v>2157.7225564171781</v>
      </c>
      <c r="V11" s="98">
        <v>2413.7144081494466</v>
      </c>
      <c r="W11" s="98">
        <v>2099.4945733606978</v>
      </c>
      <c r="X11" s="98">
        <v>2057.8432150768544</v>
      </c>
      <c r="Y11" s="98">
        <v>2123.7136565884916</v>
      </c>
      <c r="DA11" s="63" t="s">
        <v>2420</v>
      </c>
    </row>
    <row r="12" spans="1:105" ht="12" customHeight="1" x14ac:dyDescent="0.25">
      <c r="A12" s="97" t="s">
        <v>123</v>
      </c>
      <c r="B12" s="98">
        <v>1961.9314762258516</v>
      </c>
      <c r="C12" s="98">
        <v>1906.3738385484221</v>
      </c>
      <c r="D12" s="98">
        <v>1858.4153699983615</v>
      </c>
      <c r="E12" s="98">
        <v>1804.9483669079084</v>
      </c>
      <c r="F12" s="98">
        <v>1767.9444238781971</v>
      </c>
      <c r="G12" s="98">
        <v>1736.5150074797746</v>
      </c>
      <c r="H12" s="98">
        <v>1719.0022418392082</v>
      </c>
      <c r="I12" s="98">
        <v>1739.8451799501747</v>
      </c>
      <c r="J12" s="98">
        <v>1740.5453780593361</v>
      </c>
      <c r="K12" s="98">
        <v>1762.3982628366086</v>
      </c>
      <c r="L12" s="98">
        <v>1782.3575535718842</v>
      </c>
      <c r="M12" s="98">
        <v>1912.3083851243628</v>
      </c>
      <c r="N12" s="98">
        <v>1797.4512679514266</v>
      </c>
      <c r="O12" s="98">
        <v>2015.2000749297733</v>
      </c>
      <c r="P12" s="98">
        <v>1874.3005132020919</v>
      </c>
      <c r="Q12" s="98">
        <v>1721.9948271932178</v>
      </c>
      <c r="R12" s="98">
        <v>2095.398799353412</v>
      </c>
      <c r="S12" s="98">
        <v>2128.7642911306993</v>
      </c>
      <c r="T12" s="98">
        <v>2221.7276587023493</v>
      </c>
      <c r="U12" s="98">
        <v>2159.4139798366623</v>
      </c>
      <c r="V12" s="98">
        <v>2415.328850340466</v>
      </c>
      <c r="W12" s="98">
        <v>2103.1911982454512</v>
      </c>
      <c r="X12" s="98">
        <v>2059.7839024570844</v>
      </c>
      <c r="Y12" s="98">
        <v>2118.6626169837014</v>
      </c>
      <c r="DA12" s="63" t="s">
        <v>2421</v>
      </c>
    </row>
    <row r="13" spans="1:105" ht="12" customHeight="1" x14ac:dyDescent="0.25">
      <c r="A13" s="100" t="s">
        <v>50</v>
      </c>
      <c r="B13" s="101">
        <v>1529.8650163257819</v>
      </c>
      <c r="C13" s="101">
        <v>1488.2876842720696</v>
      </c>
      <c r="D13" s="101">
        <v>1442.7744496718706</v>
      </c>
      <c r="E13" s="101">
        <v>1401.2087860410454</v>
      </c>
      <c r="F13" s="101">
        <v>1373.2355282259157</v>
      </c>
      <c r="G13" s="101">
        <v>1345.2980208601502</v>
      </c>
      <c r="H13" s="101">
        <v>1342.2440281638019</v>
      </c>
      <c r="I13" s="101">
        <v>1353.9877216058615</v>
      </c>
      <c r="J13" s="101">
        <v>1343.903011158621</v>
      </c>
      <c r="K13" s="101">
        <v>1359.4359244852958</v>
      </c>
      <c r="L13" s="101">
        <v>1377.9019595427801</v>
      </c>
      <c r="M13" s="101">
        <v>1484.7601597125679</v>
      </c>
      <c r="N13" s="101">
        <v>1391.17615174506</v>
      </c>
      <c r="O13" s="101">
        <v>1558.2980096042265</v>
      </c>
      <c r="P13" s="101">
        <v>1447.9804846213053</v>
      </c>
      <c r="Q13" s="101">
        <v>1326.2271005920907</v>
      </c>
      <c r="R13" s="101">
        <v>1608.5000211207284</v>
      </c>
      <c r="S13" s="101">
        <v>1633.3631958260457</v>
      </c>
      <c r="T13" s="101">
        <v>1701.2747648853665</v>
      </c>
      <c r="U13" s="101">
        <v>1650.5123206835929</v>
      </c>
      <c r="V13" s="101">
        <v>1868.0043933046077</v>
      </c>
      <c r="W13" s="101">
        <v>1624.5960768673654</v>
      </c>
      <c r="X13" s="101">
        <v>1568.3275607987198</v>
      </c>
      <c r="Y13" s="101">
        <v>1589.0153208178617</v>
      </c>
      <c r="DA13" s="131" t="s">
        <v>2422</v>
      </c>
    </row>
    <row r="14" spans="1:105" ht="12" customHeight="1" x14ac:dyDescent="0.25">
      <c r="A14" s="103" t="s">
        <v>52</v>
      </c>
      <c r="B14" s="104">
        <v>432.06645990006962</v>
      </c>
      <c r="C14" s="104">
        <v>418.0861542763526</v>
      </c>
      <c r="D14" s="104">
        <v>415.64092032649063</v>
      </c>
      <c r="E14" s="104">
        <v>403.73958086686309</v>
      </c>
      <c r="F14" s="104">
        <v>394.70889565228151</v>
      </c>
      <c r="G14" s="104">
        <v>391.21698661962449</v>
      </c>
      <c r="H14" s="104">
        <v>376.7582136754063</v>
      </c>
      <c r="I14" s="104">
        <v>385.85745834431356</v>
      </c>
      <c r="J14" s="104">
        <v>396.64236690071505</v>
      </c>
      <c r="K14" s="104">
        <v>402.96233835131267</v>
      </c>
      <c r="L14" s="104">
        <v>404.45559402910379</v>
      </c>
      <c r="M14" s="104">
        <v>427.54822541179499</v>
      </c>
      <c r="N14" s="104">
        <v>406.27511620636693</v>
      </c>
      <c r="O14" s="104">
        <v>456.90206532554652</v>
      </c>
      <c r="P14" s="104">
        <v>426.3200285807863</v>
      </c>
      <c r="Q14" s="104">
        <v>395.76772660112732</v>
      </c>
      <c r="R14" s="104">
        <v>486.89877823268409</v>
      </c>
      <c r="S14" s="104">
        <v>495.4010953046535</v>
      </c>
      <c r="T14" s="104">
        <v>520.45289381698262</v>
      </c>
      <c r="U14" s="104">
        <v>508.90165915306903</v>
      </c>
      <c r="V14" s="104">
        <v>547.3244570358579</v>
      </c>
      <c r="W14" s="104">
        <v>478.59512137808611</v>
      </c>
      <c r="X14" s="104">
        <v>491.45634165836458</v>
      </c>
      <c r="Y14" s="104">
        <v>529.64729616583998</v>
      </c>
      <c r="DA14" s="132" t="s">
        <v>2423</v>
      </c>
    </row>
    <row r="15" spans="1:105" ht="12" customHeight="1" x14ac:dyDescent="0.25">
      <c r="A15" s="106" t="s">
        <v>122</v>
      </c>
      <c r="B15" s="101">
        <v>1964.0498371534234</v>
      </c>
      <c r="C15" s="101">
        <v>1918.1540171406978</v>
      </c>
      <c r="D15" s="101">
        <v>1861.4968093766538</v>
      </c>
      <c r="E15" s="101">
        <v>1768.947673340653</v>
      </c>
      <c r="F15" s="101">
        <v>1807.4726461198782</v>
      </c>
      <c r="G15" s="101">
        <v>1707.3396252055695</v>
      </c>
      <c r="H15" s="101">
        <v>1713.9118589525333</v>
      </c>
      <c r="I15" s="101">
        <v>1710.9767459973816</v>
      </c>
      <c r="J15" s="101">
        <v>1791.6040629984755</v>
      </c>
      <c r="K15" s="101">
        <v>1790.3116080175271</v>
      </c>
      <c r="L15" s="101">
        <v>1832.6227688585775</v>
      </c>
      <c r="M15" s="101">
        <v>1892.6581065870175</v>
      </c>
      <c r="N15" s="101">
        <v>1912.7715139184402</v>
      </c>
      <c r="O15" s="101">
        <v>1902.4329658490308</v>
      </c>
      <c r="P15" s="101">
        <v>1903.6111375338453</v>
      </c>
      <c r="Q15" s="101">
        <v>1920.6296924387464</v>
      </c>
      <c r="R15" s="101">
        <v>1986.7441237014521</v>
      </c>
      <c r="S15" s="101">
        <v>2063.168705069616</v>
      </c>
      <c r="T15" s="101">
        <v>2160.3085370096383</v>
      </c>
      <c r="U15" s="101">
        <v>2170.4465735933254</v>
      </c>
      <c r="V15" s="101">
        <v>2304.1768552350932</v>
      </c>
      <c r="W15" s="101">
        <v>2252.4199409317789</v>
      </c>
      <c r="X15" s="101">
        <v>2145.2621029091574</v>
      </c>
      <c r="Y15" s="101">
        <v>2035.7569998241806</v>
      </c>
      <c r="DA15" s="131" t="s">
        <v>2424</v>
      </c>
    </row>
    <row r="16" spans="1:105" ht="12" customHeight="1" x14ac:dyDescent="0.25">
      <c r="A16" s="107" t="s">
        <v>121</v>
      </c>
      <c r="B16" s="104">
        <v>1964.0498371534236</v>
      </c>
      <c r="C16" s="104">
        <v>1918.132112829044</v>
      </c>
      <c r="D16" s="104">
        <v>1861.0301719226829</v>
      </c>
      <c r="E16" s="104">
        <v>1768.267525561341</v>
      </c>
      <c r="F16" s="104">
        <v>1806.506113021497</v>
      </c>
      <c r="G16" s="104">
        <v>1705.2380165171664</v>
      </c>
      <c r="H16" s="104">
        <v>1712.2129649420622</v>
      </c>
      <c r="I16" s="104">
        <v>1705.9892477269696</v>
      </c>
      <c r="J16" s="104">
        <v>1783.4380185880141</v>
      </c>
      <c r="K16" s="104">
        <v>1781.104663628199</v>
      </c>
      <c r="L16" s="104">
        <v>1823.5905748704176</v>
      </c>
      <c r="M16" s="104">
        <v>1886.3798888306721</v>
      </c>
      <c r="N16" s="104">
        <v>1909.995603989199</v>
      </c>
      <c r="O16" s="104">
        <v>1901.0102818289786</v>
      </c>
      <c r="P16" s="104">
        <v>1901.51773538253</v>
      </c>
      <c r="Q16" s="104">
        <v>1918.1364247124388</v>
      </c>
      <c r="R16" s="104">
        <v>1984.4140774447656</v>
      </c>
      <c r="S16" s="104">
        <v>2060.8477130160072</v>
      </c>
      <c r="T16" s="104">
        <v>2158.2783424735912</v>
      </c>
      <c r="U16" s="104">
        <v>2170.3824907457983</v>
      </c>
      <c r="V16" s="104">
        <v>2308.6657463967258</v>
      </c>
      <c r="W16" s="104">
        <v>2257.2895632584946</v>
      </c>
      <c r="X16" s="104">
        <v>2147.5907492711517</v>
      </c>
      <c r="Y16" s="104">
        <v>2037.6006553932259</v>
      </c>
      <c r="DA16" s="132" t="s">
        <v>2425</v>
      </c>
    </row>
    <row r="17" spans="1:105" ht="12" customHeight="1" x14ac:dyDescent="0.25">
      <c r="A17" s="108" t="s">
        <v>53</v>
      </c>
      <c r="B17" s="98">
        <v>1531.5100837582263</v>
      </c>
      <c r="C17" s="98">
        <v>1497.4653212222288</v>
      </c>
      <c r="D17" s="98">
        <v>1444.7775337933792</v>
      </c>
      <c r="E17" s="98">
        <v>1372.5464609541866</v>
      </c>
      <c r="F17" s="98">
        <v>1403.1098709414673</v>
      </c>
      <c r="G17" s="98">
        <v>1321.2546886845951</v>
      </c>
      <c r="H17" s="98">
        <v>1336.8559871725049</v>
      </c>
      <c r="I17" s="98">
        <v>1327.788796044164</v>
      </c>
      <c r="J17" s="98">
        <v>1377.3210710017938</v>
      </c>
      <c r="K17" s="98">
        <v>1373.9090419481315</v>
      </c>
      <c r="L17" s="98">
        <v>1410.0518254087285</v>
      </c>
      <c r="M17" s="98">
        <v>1464.8187323269117</v>
      </c>
      <c r="N17" s="98">
        <v>1478.4329128689221</v>
      </c>
      <c r="O17" s="98">
        <v>1469.9429175390756</v>
      </c>
      <c r="P17" s="98">
        <v>1469.475742142416</v>
      </c>
      <c r="Q17" s="98">
        <v>1478.0538033714706</v>
      </c>
      <c r="R17" s="98">
        <v>1523.1545104442146</v>
      </c>
      <c r="S17" s="98">
        <v>1581.1780823318238</v>
      </c>
      <c r="T17" s="98">
        <v>1652.7879794598082</v>
      </c>
      <c r="U17" s="98">
        <v>1659.101552161367</v>
      </c>
      <c r="V17" s="98">
        <v>1785.083635279319</v>
      </c>
      <c r="W17" s="98">
        <v>1743.9184138071912</v>
      </c>
      <c r="X17" s="98">
        <v>1636.018361096616</v>
      </c>
      <c r="Y17" s="98">
        <v>1528.8674086148089</v>
      </c>
      <c r="DA17" s="63" t="s">
        <v>2426</v>
      </c>
    </row>
    <row r="18" spans="1:105" ht="12" customHeight="1" x14ac:dyDescent="0.25">
      <c r="A18" s="108" t="s">
        <v>52</v>
      </c>
      <c r="B18" s="98">
        <v>432.53975339519707</v>
      </c>
      <c r="C18" s="98">
        <v>420.66679160681531</v>
      </c>
      <c r="D18" s="98">
        <v>416.25263812930376</v>
      </c>
      <c r="E18" s="98">
        <v>395.72106460715423</v>
      </c>
      <c r="F18" s="98">
        <v>403.39624208002942</v>
      </c>
      <c r="G18" s="98">
        <v>383.9833278325716</v>
      </c>
      <c r="H18" s="98">
        <v>375.35697776955709</v>
      </c>
      <c r="I18" s="98">
        <v>378.20045168280552</v>
      </c>
      <c r="J18" s="98">
        <v>406.11694758622019</v>
      </c>
      <c r="K18" s="98">
        <v>407.19562168006735</v>
      </c>
      <c r="L18" s="98">
        <v>413.53874946168895</v>
      </c>
      <c r="M18" s="98">
        <v>421.5611565037604</v>
      </c>
      <c r="N18" s="98">
        <v>431.5626911202769</v>
      </c>
      <c r="O18" s="98">
        <v>431.06736428990303</v>
      </c>
      <c r="P18" s="98">
        <v>432.04199324011387</v>
      </c>
      <c r="Q18" s="98">
        <v>440.08262134096839</v>
      </c>
      <c r="R18" s="98">
        <v>461.25956700055127</v>
      </c>
      <c r="S18" s="98">
        <v>479.66963068418323</v>
      </c>
      <c r="T18" s="98">
        <v>505.49036301378322</v>
      </c>
      <c r="U18" s="98">
        <v>511.28093858443134</v>
      </c>
      <c r="V18" s="98">
        <v>523.5821111174065</v>
      </c>
      <c r="W18" s="98">
        <v>513.37114945130349</v>
      </c>
      <c r="X18" s="98">
        <v>511.57238817453594</v>
      </c>
      <c r="Y18" s="98">
        <v>508.73324677841686</v>
      </c>
      <c r="DA18" s="63" t="s">
        <v>2427</v>
      </c>
    </row>
    <row r="19" spans="1:105" ht="12" customHeight="1" x14ac:dyDescent="0.25">
      <c r="A19" s="121" t="s">
        <v>54</v>
      </c>
      <c r="B19" s="122">
        <v>354.43568275343279</v>
      </c>
      <c r="C19" s="122">
        <v>346.57718680400939</v>
      </c>
      <c r="D19" s="122">
        <v>344.09676390702481</v>
      </c>
      <c r="E19" s="122">
        <v>343.10778970361503</v>
      </c>
      <c r="F19" s="122">
        <v>340.83130999241996</v>
      </c>
      <c r="G19" s="122">
        <v>331.24619990122358</v>
      </c>
      <c r="H19" s="122">
        <v>323.23477147676124</v>
      </c>
      <c r="I19" s="122">
        <v>326.57477512705731</v>
      </c>
      <c r="J19" s="122">
        <v>315.09173370923583</v>
      </c>
      <c r="K19" s="122">
        <v>313.43356075241297</v>
      </c>
      <c r="L19" s="122">
        <v>307.07829452002414</v>
      </c>
      <c r="M19" s="122">
        <v>312.11892825640314</v>
      </c>
      <c r="N19" s="122">
        <v>315.72216233588074</v>
      </c>
      <c r="O19" s="122">
        <v>302.62167755193616</v>
      </c>
      <c r="P19" s="122">
        <v>311.61734308447052</v>
      </c>
      <c r="Q19" s="122">
        <v>317.04541528020769</v>
      </c>
      <c r="R19" s="122">
        <v>319.81770845272371</v>
      </c>
      <c r="S19" s="122">
        <v>322.11360243526735</v>
      </c>
      <c r="T19" s="122">
        <v>330.11841730144602</v>
      </c>
      <c r="U19" s="122">
        <v>326.27604955605091</v>
      </c>
      <c r="V19" s="122">
        <v>348.40367229154458</v>
      </c>
      <c r="W19" s="122">
        <v>350.40196620845222</v>
      </c>
      <c r="X19" s="122">
        <v>317.79470088959596</v>
      </c>
      <c r="Y19" s="122">
        <v>305.80446004674747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353.12487449365631</v>
      </c>
      <c r="C21" s="98">
        <v>346.45855345600404</v>
      </c>
      <c r="D21" s="98">
        <v>343.49606382062893</v>
      </c>
      <c r="E21" s="98">
        <v>343.14319930622287</v>
      </c>
      <c r="F21" s="98">
        <v>333.53990278839632</v>
      </c>
      <c r="G21" s="98">
        <v>334.98183470143533</v>
      </c>
      <c r="H21" s="98">
        <v>324.4640839698788</v>
      </c>
      <c r="I21" s="98">
        <v>325.9484002049204</v>
      </c>
      <c r="J21" s="98">
        <v>318.37349876200932</v>
      </c>
      <c r="K21" s="98">
        <v>306.46572435287112</v>
      </c>
      <c r="L21" s="98">
        <v>310.79804885042165</v>
      </c>
      <c r="M21" s="98">
        <v>312.48814026754707</v>
      </c>
      <c r="N21" s="98">
        <v>312.42623025885592</v>
      </c>
      <c r="O21" s="98">
        <v>315.82480169174238</v>
      </c>
      <c r="P21" s="98">
        <v>302.12245469615021</v>
      </c>
      <c r="Q21" s="98">
        <v>284.60826853672938</v>
      </c>
      <c r="R21" s="98">
        <v>335.74026050279366</v>
      </c>
      <c r="S21" s="98">
        <v>332.17812638117209</v>
      </c>
      <c r="T21" s="98">
        <v>352.33691560408386</v>
      </c>
      <c r="U21" s="98">
        <v>338.61927383067371</v>
      </c>
      <c r="V21" s="98">
        <v>378.57770949789756</v>
      </c>
      <c r="W21" s="98">
        <v>322.87210430694546</v>
      </c>
      <c r="X21" s="98">
        <v>309.34214465248471</v>
      </c>
      <c r="Y21" s="98">
        <v>323.3208185104786</v>
      </c>
      <c r="DA21" s="63" t="s">
        <v>2430</v>
      </c>
    </row>
    <row r="22" spans="1:105" ht="12" customHeight="1" x14ac:dyDescent="0.25">
      <c r="A22" s="109" t="s">
        <v>120</v>
      </c>
      <c r="B22" s="33">
        <v>354.4551347584669</v>
      </c>
      <c r="C22" s="33">
        <v>346.57892531847347</v>
      </c>
      <c r="D22" s="33">
        <v>344.10547383190794</v>
      </c>
      <c r="E22" s="33">
        <v>343.10727951068105</v>
      </c>
      <c r="F22" s="33">
        <v>340.93684673857962</v>
      </c>
      <c r="G22" s="33">
        <v>331.19228020140889</v>
      </c>
      <c r="H22" s="33">
        <v>323.21689916405256</v>
      </c>
      <c r="I22" s="33">
        <v>326.58372081303855</v>
      </c>
      <c r="J22" s="33">
        <v>315.04577043899917</v>
      </c>
      <c r="K22" s="33">
        <v>313.52858566574827</v>
      </c>
      <c r="L22" s="33">
        <v>307.02658421912724</v>
      </c>
      <c r="M22" s="33">
        <v>312.11353347920328</v>
      </c>
      <c r="N22" s="33">
        <v>315.77202062716299</v>
      </c>
      <c r="O22" s="33">
        <v>302.41700237888858</v>
      </c>
      <c r="P22" s="33">
        <v>311.76656849768295</v>
      </c>
      <c r="Q22" s="33">
        <v>317.57011725510051</v>
      </c>
      <c r="R22" s="33">
        <v>319.54249978036171</v>
      </c>
      <c r="S22" s="33">
        <v>321.93144784999333</v>
      </c>
      <c r="T22" s="33">
        <v>329.71328032691548</v>
      </c>
      <c r="U22" s="33">
        <v>326.05368457839978</v>
      </c>
      <c r="V22" s="33">
        <v>347.86721597414157</v>
      </c>
      <c r="W22" s="33">
        <v>350.90477583975428</v>
      </c>
      <c r="X22" s="33">
        <v>317.95106573240332</v>
      </c>
      <c r="Y22" s="33">
        <v>305.47261529314505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11648.440940159968</v>
      </c>
      <c r="C24" s="117">
        <f t="shared" si="7"/>
        <v>12006.229175583003</v>
      </c>
      <c r="D24" s="117">
        <f t="shared" si="7"/>
        <v>11731.542181046158</v>
      </c>
      <c r="E24" s="117">
        <f t="shared" si="7"/>
        <v>11755.544756198955</v>
      </c>
      <c r="F24" s="117">
        <f t="shared" si="7"/>
        <v>12042.031181215048</v>
      </c>
      <c r="G24" s="117">
        <f t="shared" si="7"/>
        <v>13143.666865370722</v>
      </c>
      <c r="H24" s="117">
        <f t="shared" si="7"/>
        <v>12907.050749975302</v>
      </c>
      <c r="I24" s="117">
        <f t="shared" si="7"/>
        <v>13011.158978638896</v>
      </c>
      <c r="J24" s="117">
        <f t="shared" si="7"/>
        <v>12200.077526675592</v>
      </c>
      <c r="K24" s="117">
        <f t="shared" si="7"/>
        <v>9454.5572059080059</v>
      </c>
      <c r="L24" s="117">
        <f t="shared" si="7"/>
        <v>12140.939465213301</v>
      </c>
      <c r="M24" s="117">
        <f t="shared" si="7"/>
        <v>10981.756693544956</v>
      </c>
      <c r="N24" s="117">
        <f t="shared" si="7"/>
        <v>10267.080226038601</v>
      </c>
      <c r="O24" s="117">
        <f t="shared" si="7"/>
        <v>11338.992170590891</v>
      </c>
      <c r="P24" s="117">
        <f t="shared" si="7"/>
        <v>9716.3130367006015</v>
      </c>
      <c r="Q24" s="117">
        <f t="shared" si="7"/>
        <v>9557.8216888518891</v>
      </c>
      <c r="R24" s="117">
        <f t="shared" ref="R24:V24" si="8">R25+R28+R30+R39</f>
        <v>11221.497171817216</v>
      </c>
      <c r="S24" s="117">
        <f t="shared" si="8"/>
        <v>10642.240848218897</v>
      </c>
      <c r="T24" s="117">
        <f t="shared" si="8"/>
        <v>11678.418908324349</v>
      </c>
      <c r="U24" s="117">
        <f t="shared" si="8"/>
        <v>11130.584337361548</v>
      </c>
      <c r="V24" s="117">
        <f t="shared" si="8"/>
        <v>12407.607315350429</v>
      </c>
      <c r="W24" s="117">
        <f t="shared" ref="W24:Y24" si="9">W25+W28+W30+W39</f>
        <v>11125.807707236894</v>
      </c>
      <c r="X24" s="117">
        <f t="shared" si="9"/>
        <v>10186.534566061107</v>
      </c>
      <c r="Y24" s="117">
        <f t="shared" si="9"/>
        <v>10024.584653889484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9328.5186935813526</v>
      </c>
      <c r="C25" s="122">
        <f t="shared" si="10"/>
        <v>9740.635176016076</v>
      </c>
      <c r="D25" s="122">
        <f t="shared" si="10"/>
        <v>9523.8737350516458</v>
      </c>
      <c r="E25" s="122">
        <f t="shared" si="10"/>
        <v>9638.4417889082124</v>
      </c>
      <c r="F25" s="122">
        <f t="shared" si="10"/>
        <v>9893.0476111846401</v>
      </c>
      <c r="G25" s="122">
        <f t="shared" si="10"/>
        <v>11098.925350964</v>
      </c>
      <c r="H25" s="122">
        <f t="shared" si="10"/>
        <v>10863.695838047954</v>
      </c>
      <c r="I25" s="122">
        <f t="shared" si="10"/>
        <v>10964.215553595475</v>
      </c>
      <c r="J25" s="122">
        <f t="shared" si="10"/>
        <v>10089.105261644625</v>
      </c>
      <c r="K25" s="122">
        <f t="shared" si="10"/>
        <v>7345.2902659387328</v>
      </c>
      <c r="L25" s="122">
        <f t="shared" si="10"/>
        <v>9998.8240567139401</v>
      </c>
      <c r="M25" s="122">
        <f t="shared" si="10"/>
        <v>8769.7405234694306</v>
      </c>
      <c r="N25" s="122">
        <f t="shared" si="10"/>
        <v>8039.5278066323663</v>
      </c>
      <c r="O25" s="122">
        <f t="shared" si="10"/>
        <v>9120.745894460335</v>
      </c>
      <c r="P25" s="122">
        <f t="shared" si="10"/>
        <v>7497.3829073417573</v>
      </c>
      <c r="Q25" s="122">
        <f t="shared" si="10"/>
        <v>7331.8329536566071</v>
      </c>
      <c r="R25" s="122">
        <f t="shared" ref="R25:V25" si="11">SUM(R26:R27)</f>
        <v>8906.7107222298309</v>
      </c>
      <c r="S25" s="122">
        <f t="shared" si="11"/>
        <v>8255.8143863876394</v>
      </c>
      <c r="T25" s="122">
        <f t="shared" si="11"/>
        <v>9191.0668406007971</v>
      </c>
      <c r="U25" s="122">
        <f t="shared" si="11"/>
        <v>8643.7536450497864</v>
      </c>
      <c r="V25" s="122">
        <f t="shared" si="11"/>
        <v>9748.8679165670837</v>
      </c>
      <c r="W25" s="122">
        <f t="shared" ref="W25:Y25" si="12">SUM(W26:W27)</f>
        <v>8541.9470739460521</v>
      </c>
      <c r="X25" s="122">
        <f t="shared" si="12"/>
        <v>7739.3911144841559</v>
      </c>
      <c r="Y25" s="122">
        <f t="shared" si="12"/>
        <v>7685.3147011813735</v>
      </c>
      <c r="DA25" s="130" t="s">
        <v>2433</v>
      </c>
    </row>
    <row r="26" spans="1:105" ht="12" customHeight="1" x14ac:dyDescent="0.25">
      <c r="A26" s="97" t="s">
        <v>74</v>
      </c>
      <c r="B26" s="98">
        <v>9106.2631674913355</v>
      </c>
      <c r="C26" s="98">
        <v>9516.6054927958758</v>
      </c>
      <c r="D26" s="98">
        <v>9309.3573870342043</v>
      </c>
      <c r="E26" s="98">
        <v>9427.0301903318195</v>
      </c>
      <c r="F26" s="98">
        <v>9679.9854750974646</v>
      </c>
      <c r="G26" s="98">
        <v>10864.088625728782</v>
      </c>
      <c r="H26" s="98">
        <v>10637.848292049628</v>
      </c>
      <c r="I26" s="98">
        <v>10738.913808384261</v>
      </c>
      <c r="J26" s="98">
        <v>9881.8141076284701</v>
      </c>
      <c r="K26" s="98">
        <v>7195.1879987324928</v>
      </c>
      <c r="L26" s="98">
        <v>9796.6456221742828</v>
      </c>
      <c r="M26" s="98">
        <v>8596.3706267059624</v>
      </c>
      <c r="N26" s="98">
        <v>7881.6634994452716</v>
      </c>
      <c r="O26" s="98">
        <v>8945.2735566101001</v>
      </c>
      <c r="P26" s="98">
        <v>7355.9368580333512</v>
      </c>
      <c r="Q26" s="98">
        <v>7192.9510232158909</v>
      </c>
      <c r="R26" s="98">
        <v>8738.8967974221086</v>
      </c>
      <c r="S26" s="98">
        <v>8101.2074467116518</v>
      </c>
      <c r="T26" s="98">
        <v>9018.7575754836089</v>
      </c>
      <c r="U26" s="98">
        <v>8482.6123584356683</v>
      </c>
      <c r="V26" s="98">
        <v>9567.7884937076615</v>
      </c>
      <c r="W26" s="98">
        <v>8383.1389206946114</v>
      </c>
      <c r="X26" s="98">
        <v>7595.7693648906734</v>
      </c>
      <c r="Y26" s="98">
        <v>7543.2005887090008</v>
      </c>
      <c r="DA26" s="63" t="s">
        <v>2434</v>
      </c>
    </row>
    <row r="27" spans="1:105" ht="12" customHeight="1" x14ac:dyDescent="0.25">
      <c r="A27" s="97" t="s">
        <v>53</v>
      </c>
      <c r="B27" s="98">
        <v>222.25552609001727</v>
      </c>
      <c r="C27" s="98">
        <v>224.02968322020018</v>
      </c>
      <c r="D27" s="98">
        <v>214.51634801744146</v>
      </c>
      <c r="E27" s="98">
        <v>211.41159857639266</v>
      </c>
      <c r="F27" s="98">
        <v>213.06213608717542</v>
      </c>
      <c r="G27" s="98">
        <v>234.8367252352183</v>
      </c>
      <c r="H27" s="98">
        <v>225.84754599832567</v>
      </c>
      <c r="I27" s="98">
        <v>225.30174521121373</v>
      </c>
      <c r="J27" s="98">
        <v>207.29115401615542</v>
      </c>
      <c r="K27" s="98">
        <v>150.10226720623962</v>
      </c>
      <c r="L27" s="98">
        <v>202.17843453965665</v>
      </c>
      <c r="M27" s="98">
        <v>173.36989676346892</v>
      </c>
      <c r="N27" s="98">
        <v>157.8643071870944</v>
      </c>
      <c r="O27" s="98">
        <v>175.472337850234</v>
      </c>
      <c r="P27" s="98">
        <v>141.44604930840643</v>
      </c>
      <c r="Q27" s="98">
        <v>138.88193044071596</v>
      </c>
      <c r="R27" s="98">
        <v>167.81392480772175</v>
      </c>
      <c r="S27" s="98">
        <v>154.60693967598837</v>
      </c>
      <c r="T27" s="98">
        <v>172.30926511718744</v>
      </c>
      <c r="U27" s="98">
        <v>161.14128661411863</v>
      </c>
      <c r="V27" s="98">
        <v>181.0794228594219</v>
      </c>
      <c r="W27" s="98">
        <v>158.80815325144044</v>
      </c>
      <c r="X27" s="98">
        <v>143.62174959348241</v>
      </c>
      <c r="Y27" s="98">
        <v>142.11411247237251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1.5750957042410971</v>
      </c>
      <c r="C28" s="122">
        <f t="shared" si="13"/>
        <v>1.5668567626203886</v>
      </c>
      <c r="D28" s="122">
        <f t="shared" si="13"/>
        <v>1.928326977577095</v>
      </c>
      <c r="E28" s="122">
        <f t="shared" si="13"/>
        <v>1.9251131378913617</v>
      </c>
      <c r="F28" s="122">
        <f t="shared" si="13"/>
        <v>1.8601097129518693</v>
      </c>
      <c r="G28" s="122">
        <f t="shared" si="13"/>
        <v>1.8627604609918194</v>
      </c>
      <c r="H28" s="122">
        <f t="shared" si="13"/>
        <v>2.3349830845627992</v>
      </c>
      <c r="I28" s="122">
        <f t="shared" si="13"/>
        <v>2.7742966972412648</v>
      </c>
      <c r="J28" s="122">
        <f t="shared" si="13"/>
        <v>3.1047338253102259</v>
      </c>
      <c r="K28" s="122">
        <f t="shared" si="13"/>
        <v>3.1642466950698593</v>
      </c>
      <c r="L28" s="122">
        <f t="shared" si="13"/>
        <v>3.5920235396765281</v>
      </c>
      <c r="M28" s="122">
        <f t="shared" si="13"/>
        <v>3.8445395769478359</v>
      </c>
      <c r="N28" s="122">
        <f t="shared" si="13"/>
        <v>4.9129165433877118</v>
      </c>
      <c r="O28" s="122">
        <f t="shared" si="13"/>
        <v>5.2321569725531356</v>
      </c>
      <c r="P28" s="122">
        <f t="shared" si="13"/>
        <v>6.8990161593074735</v>
      </c>
      <c r="Q28" s="122">
        <f t="shared" si="13"/>
        <v>7.6666522931320644</v>
      </c>
      <c r="R28" s="122">
        <f t="shared" si="13"/>
        <v>7.8589181177933316</v>
      </c>
      <c r="S28" s="122">
        <f t="shared" si="13"/>
        <v>8.0164041115718607</v>
      </c>
      <c r="T28" s="122">
        <f t="shared" si="13"/>
        <v>7.8976669175383458</v>
      </c>
      <c r="U28" s="122">
        <f t="shared" si="13"/>
        <v>7.9293719859670144</v>
      </c>
      <c r="V28" s="122">
        <f t="shared" si="13"/>
        <v>7.2947443367466551</v>
      </c>
      <c r="W28" s="122">
        <f t="shared" si="13"/>
        <v>5.9500227786390898</v>
      </c>
      <c r="X28" s="122">
        <f t="shared" si="13"/>
        <v>5.1888256298827882</v>
      </c>
      <c r="Y28" s="122">
        <f t="shared" si="13"/>
        <v>4.8402568306297793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1.5750957042410971</v>
      </c>
      <c r="C29" s="98">
        <f>IF(RES_hhdet_tes!C29=0,0,RES_hhdet_tes!C29*1000*11630/RES_hhdet_num!C24)</f>
        <v>1.5668567626203886</v>
      </c>
      <c r="D29" s="98">
        <f>IF(RES_hhdet_tes!D29=0,0,RES_hhdet_tes!D29*1000*11630/RES_hhdet_num!D24)</f>
        <v>1.928326977577095</v>
      </c>
      <c r="E29" s="98">
        <f>IF(RES_hhdet_tes!E29=0,0,RES_hhdet_tes!E29*1000*11630/RES_hhdet_num!E24)</f>
        <v>1.9251131378913617</v>
      </c>
      <c r="F29" s="98">
        <f>IF(RES_hhdet_tes!F29=0,0,RES_hhdet_tes!F29*1000*11630/RES_hhdet_num!F24)</f>
        <v>1.8601097129518693</v>
      </c>
      <c r="G29" s="98">
        <f>IF(RES_hhdet_tes!G29=0,0,RES_hhdet_tes!G29*1000*11630/RES_hhdet_num!G24)</f>
        <v>1.8627604609918194</v>
      </c>
      <c r="H29" s="98">
        <f>IF(RES_hhdet_tes!H29=0,0,RES_hhdet_tes!H29*1000*11630/RES_hhdet_num!H24)</f>
        <v>2.3349830845627992</v>
      </c>
      <c r="I29" s="98">
        <f>IF(RES_hhdet_tes!I29=0,0,RES_hhdet_tes!I29*1000*11630/RES_hhdet_num!I24)</f>
        <v>2.7742966972412648</v>
      </c>
      <c r="J29" s="98">
        <f>IF(RES_hhdet_tes!J29=0,0,RES_hhdet_tes!J29*1000*11630/RES_hhdet_num!J24)</f>
        <v>3.1047338253102259</v>
      </c>
      <c r="K29" s="98">
        <f>IF(RES_hhdet_tes!K29=0,0,RES_hhdet_tes!K29*1000*11630/RES_hhdet_num!K24)</f>
        <v>3.1642466950698593</v>
      </c>
      <c r="L29" s="98">
        <f>IF(RES_hhdet_tes!L29=0,0,RES_hhdet_tes!L29*1000*11630/RES_hhdet_num!L24)</f>
        <v>3.5920235396765281</v>
      </c>
      <c r="M29" s="98">
        <f>IF(RES_hhdet_tes!M29=0,0,RES_hhdet_tes!M29*1000*11630/RES_hhdet_num!M24)</f>
        <v>3.8445395769478359</v>
      </c>
      <c r="N29" s="98">
        <f>IF(RES_hhdet_tes!N29=0,0,RES_hhdet_tes!N29*1000*11630/RES_hhdet_num!N24)</f>
        <v>4.9129165433877118</v>
      </c>
      <c r="O29" s="98">
        <f>IF(RES_hhdet_tes!O29=0,0,RES_hhdet_tes!O29*1000*11630/RES_hhdet_num!O24)</f>
        <v>5.2321569725531356</v>
      </c>
      <c r="P29" s="98">
        <f>IF(RES_hhdet_tes!P29=0,0,RES_hhdet_tes!P29*1000*11630/RES_hhdet_num!P24)</f>
        <v>6.8990161593074735</v>
      </c>
      <c r="Q29" s="98">
        <f>IF(RES_hhdet_tes!Q29=0,0,RES_hhdet_tes!Q29*1000*11630/RES_hhdet_num!Q24)</f>
        <v>7.6666522931320644</v>
      </c>
      <c r="R29" s="98">
        <f>IF(RES_hhdet_tes!R29=0,0,RES_hhdet_tes!R29*1000*11630/RES_hhdet_num!R24)</f>
        <v>7.8589181177933316</v>
      </c>
      <c r="S29" s="98">
        <f>IF(RES_hhdet_tes!S29=0,0,RES_hhdet_tes!S29*1000*11630/RES_hhdet_num!S24)</f>
        <v>8.0164041115718607</v>
      </c>
      <c r="T29" s="98">
        <f>IF(RES_hhdet_tes!T29=0,0,RES_hhdet_tes!T29*1000*11630/RES_hhdet_num!T24)</f>
        <v>7.8976669175383458</v>
      </c>
      <c r="U29" s="98">
        <f>IF(RES_hhdet_tes!U29=0,0,RES_hhdet_tes!U29*1000*11630/RES_hhdet_num!U24)</f>
        <v>7.9293719859670144</v>
      </c>
      <c r="V29" s="98">
        <f>IF(RES_hhdet_tes!V29=0,0,RES_hhdet_tes!V29*1000*11630/RES_hhdet_num!V24)</f>
        <v>7.2947443367466551</v>
      </c>
      <c r="W29" s="98">
        <f>IF(RES_hhdet_tes!W29=0,0,RES_hhdet_tes!W29*1000*11630/RES_hhdet_num!W24)</f>
        <v>5.9500227786390898</v>
      </c>
      <c r="X29" s="98">
        <f>IF(RES_hhdet_tes!X29=0,0,RES_hhdet_tes!X29*1000*11630/RES_hhdet_num!X24)</f>
        <v>5.1888256298827882</v>
      </c>
      <c r="Y29" s="98">
        <f>IF(RES_hhdet_tes!Y29=0,0,RES_hhdet_tes!Y29*1000*11630/RES_hhdet_num!Y24)</f>
        <v>4.8402568306297793</v>
      </c>
      <c r="DA29" s="63" t="s">
        <v>2437</v>
      </c>
    </row>
    <row r="30" spans="1:105" ht="12" customHeight="1" x14ac:dyDescent="0.25">
      <c r="A30" s="121" t="s">
        <v>55</v>
      </c>
      <c r="B30" s="122">
        <v>1963.9114588221921</v>
      </c>
      <c r="C30" s="122">
        <v>1917.449952642897</v>
      </c>
      <c r="D30" s="122">
        <v>1861.6433597055152</v>
      </c>
      <c r="E30" s="122">
        <v>1772.0700629521234</v>
      </c>
      <c r="F30" s="122">
        <v>1806.2923748592625</v>
      </c>
      <c r="G30" s="122">
        <v>1711.6326802822352</v>
      </c>
      <c r="H30" s="122">
        <v>1717.7851662852599</v>
      </c>
      <c r="I30" s="122">
        <v>1717.5942992722348</v>
      </c>
      <c r="J30" s="122">
        <v>1792.775752244298</v>
      </c>
      <c r="K30" s="122">
        <v>1792.6700220946148</v>
      </c>
      <c r="L30" s="122">
        <v>1831.4442876756536</v>
      </c>
      <c r="M30" s="122">
        <v>1896.0526183094903</v>
      </c>
      <c r="N30" s="122">
        <v>1906.918468076643</v>
      </c>
      <c r="O30" s="122">
        <v>1910.3873431686627</v>
      </c>
      <c r="P30" s="122">
        <v>1900.4164378432158</v>
      </c>
      <c r="Q30" s="122">
        <v>1901.289584000079</v>
      </c>
      <c r="R30" s="122">
        <v>1987.0990557282967</v>
      </c>
      <c r="S30" s="122">
        <v>2056.2912915436082</v>
      </c>
      <c r="T30" s="122">
        <v>2149.3306720250075</v>
      </c>
      <c r="U30" s="122">
        <v>2152.6249708641822</v>
      </c>
      <c r="V30" s="122">
        <v>2303.0485449112384</v>
      </c>
      <c r="W30" s="122">
        <v>2227.4806482935837</v>
      </c>
      <c r="X30" s="122">
        <v>2124.1517220764131</v>
      </c>
      <c r="Y30" s="122">
        <v>2028.6285146442899</v>
      </c>
      <c r="DA30" s="130" t="s">
        <v>2438</v>
      </c>
    </row>
    <row r="31" spans="1:105" ht="12" customHeight="1" x14ac:dyDescent="0.25">
      <c r="A31" s="97" t="s">
        <v>141</v>
      </c>
      <c r="B31" s="98">
        <v>1961.9314762258514</v>
      </c>
      <c r="C31" s="98">
        <v>1906.3306517639473</v>
      </c>
      <c r="D31" s="98">
        <v>1858.3880261075685</v>
      </c>
      <c r="E31" s="98">
        <v>1804.8814271089923</v>
      </c>
      <c r="F31" s="98">
        <v>1774.685556829176</v>
      </c>
      <c r="G31" s="98">
        <v>1743.5340498906721</v>
      </c>
      <c r="H31" s="98">
        <v>1726.6763196059487</v>
      </c>
      <c r="I31" s="98">
        <v>1749.2955779544893</v>
      </c>
      <c r="J31" s="98">
        <v>1752.9333306633168</v>
      </c>
      <c r="K31" s="98">
        <v>1775.5800766058278</v>
      </c>
      <c r="L31" s="98">
        <v>1792.8136333253331</v>
      </c>
      <c r="M31" s="98">
        <v>1919.9314778066175</v>
      </c>
      <c r="N31" s="98">
        <v>1801.772082337757</v>
      </c>
      <c r="O31" s="98">
        <v>2017.6426325970531</v>
      </c>
      <c r="P31" s="98">
        <v>1874.6889564936037</v>
      </c>
      <c r="Q31" s="98">
        <v>1718.1384211382651</v>
      </c>
      <c r="R31" s="98">
        <v>2082.2606339178737</v>
      </c>
      <c r="S31" s="98">
        <v>2112.1650938966172</v>
      </c>
      <c r="T31" s="98">
        <v>2201.0010601094186</v>
      </c>
      <c r="U31" s="98">
        <v>2138.7352629971383</v>
      </c>
      <c r="V31" s="98">
        <v>2395.0466339094573</v>
      </c>
      <c r="W31" s="98">
        <v>2085.8847789473461</v>
      </c>
      <c r="X31" s="98">
        <v>2043.2675803147013</v>
      </c>
      <c r="Y31" s="98">
        <v>2104.1164576110582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1733.3003961256918</v>
      </c>
      <c r="L32" s="98">
        <v>1767.7698328927456</v>
      </c>
      <c r="M32" s="98">
        <v>1905.7350862875976</v>
      </c>
      <c r="N32" s="98">
        <v>1797.9404216841438</v>
      </c>
      <c r="O32" s="98">
        <v>2014.8816563831833</v>
      </c>
      <c r="P32" s="98">
        <v>1868.4816408524598</v>
      </c>
      <c r="Q32" s="98">
        <v>1709.6007725902302</v>
      </c>
      <c r="R32" s="98">
        <v>2070.9050888324441</v>
      </c>
      <c r="S32" s="98">
        <v>2099.8213811814894</v>
      </c>
      <c r="T32" s="98">
        <v>2185.6152502249647</v>
      </c>
      <c r="U32" s="98">
        <v>2118.344345028574</v>
      </c>
      <c r="V32" s="98">
        <v>2385.7409493063851</v>
      </c>
      <c r="W32" s="98">
        <v>2079.5988580955795</v>
      </c>
      <c r="X32" s="98">
        <v>2038.3571921723899</v>
      </c>
      <c r="Y32" s="98">
        <v>2056.064469284775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1336.9911194904034</v>
      </c>
      <c r="L33" s="101">
        <v>1366.6245091407745</v>
      </c>
      <c r="M33" s="101">
        <v>1479.6564994940416</v>
      </c>
      <c r="N33" s="101">
        <v>1391.5547428198922</v>
      </c>
      <c r="O33" s="101">
        <v>1558.0517854235386</v>
      </c>
      <c r="P33" s="101">
        <v>1443.4851470031267</v>
      </c>
      <c r="Q33" s="101">
        <v>1316.6815834737304</v>
      </c>
      <c r="R33" s="101">
        <v>1589.697808433358</v>
      </c>
      <c r="S33" s="101">
        <v>1611.1558128442327</v>
      </c>
      <c r="T33" s="101">
        <v>1673.6219024829195</v>
      </c>
      <c r="U33" s="101">
        <v>1619.1214253343596</v>
      </c>
      <c r="V33" s="101">
        <v>1845.1212446548766</v>
      </c>
      <c r="W33" s="101">
        <v>1606.3723303608297</v>
      </c>
      <c r="X33" s="101">
        <v>1552.0131793547971</v>
      </c>
      <c r="Y33" s="101">
        <v>1542.0661676346017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396.30927663528843</v>
      </c>
      <c r="L34" s="104">
        <v>401.14532375197132</v>
      </c>
      <c r="M34" s="104">
        <v>426.07858679355627</v>
      </c>
      <c r="N34" s="104">
        <v>406.38567886425142</v>
      </c>
      <c r="O34" s="104">
        <v>456.82987095964489</v>
      </c>
      <c r="P34" s="104">
        <v>424.99649384933332</v>
      </c>
      <c r="Q34" s="104">
        <v>392.91918911649975</v>
      </c>
      <c r="R34" s="104">
        <v>481.20728039908568</v>
      </c>
      <c r="S34" s="104">
        <v>488.66556833725633</v>
      </c>
      <c r="T34" s="104">
        <v>511.99334774204493</v>
      </c>
      <c r="U34" s="104">
        <v>499.22291969421474</v>
      </c>
      <c r="V34" s="104">
        <v>540.61970465150819</v>
      </c>
      <c r="W34" s="104">
        <v>473.22652773475016</v>
      </c>
      <c r="X34" s="104">
        <v>486.34401281759239</v>
      </c>
      <c r="Y34" s="104">
        <v>513.99830165017318</v>
      </c>
      <c r="DA34" s="132" t="s">
        <v>2442</v>
      </c>
    </row>
    <row r="35" spans="1:105" ht="12" customHeight="1" x14ac:dyDescent="0.25">
      <c r="A35" s="106" t="s">
        <v>122</v>
      </c>
      <c r="B35" s="101">
        <v>1964.0498371534236</v>
      </c>
      <c r="C35" s="101">
        <v>1918.2404340714784</v>
      </c>
      <c r="D35" s="101">
        <v>1861.8801636519547</v>
      </c>
      <c r="E35" s="101">
        <v>1769.6211207847803</v>
      </c>
      <c r="F35" s="101">
        <v>1808.6703019257009</v>
      </c>
      <c r="G35" s="101">
        <v>1709.2406293648562</v>
      </c>
      <c r="H35" s="101">
        <v>1717.1469598081649</v>
      </c>
      <c r="I35" s="101">
        <v>1715.3443349731738</v>
      </c>
      <c r="J35" s="101">
        <v>1796.438487453886</v>
      </c>
      <c r="K35" s="101">
        <v>1796.0209563513495</v>
      </c>
      <c r="L35" s="101">
        <v>1839.1031080603923</v>
      </c>
      <c r="M35" s="101">
        <v>1898.7683442553503</v>
      </c>
      <c r="N35" s="101">
        <v>1916.113257941528</v>
      </c>
      <c r="O35" s="101">
        <v>1902.6560138171512</v>
      </c>
      <c r="P35" s="101">
        <v>1903.6441753852689</v>
      </c>
      <c r="Q35" s="101">
        <v>1920.6126958050143</v>
      </c>
      <c r="R35" s="101">
        <v>1985.1530553855387</v>
      </c>
      <c r="S35" s="101">
        <v>2058.107827234182</v>
      </c>
      <c r="T35" s="101">
        <v>2150.5250414764446</v>
      </c>
      <c r="U35" s="101">
        <v>2158.5043364303588</v>
      </c>
      <c r="V35" s="101">
        <v>2293.7654918075727</v>
      </c>
      <c r="W35" s="101">
        <v>2243.8801698879661</v>
      </c>
      <c r="X35" s="101">
        <v>2134.8945950442753</v>
      </c>
      <c r="Y35" s="101">
        <v>2017.5102445974233</v>
      </c>
      <c r="DA35" s="131" t="s">
        <v>2443</v>
      </c>
    </row>
    <row r="36" spans="1:105" ht="12" customHeight="1" x14ac:dyDescent="0.25">
      <c r="A36" s="107" t="s">
        <v>121</v>
      </c>
      <c r="B36" s="104">
        <v>1964.0498371534234</v>
      </c>
      <c r="C36" s="104">
        <v>1918.2286666876139</v>
      </c>
      <c r="D36" s="104">
        <v>1861.9276724662416</v>
      </c>
      <c r="E36" s="104">
        <v>1769.6025979356573</v>
      </c>
      <c r="F36" s="104">
        <v>1808.4634417428608</v>
      </c>
      <c r="G36" s="104">
        <v>1708.3203854798539</v>
      </c>
      <c r="H36" s="104">
        <v>1716.5053040640464</v>
      </c>
      <c r="I36" s="104">
        <v>1713.8177524869836</v>
      </c>
      <c r="J36" s="104">
        <v>1791.5050668083529</v>
      </c>
      <c r="K36" s="104">
        <v>1787.9512127113103</v>
      </c>
      <c r="L36" s="104">
        <v>1827.7291653364116</v>
      </c>
      <c r="M36" s="104">
        <v>1889.8457294894658</v>
      </c>
      <c r="N36" s="104">
        <v>1912.6723734458953</v>
      </c>
      <c r="O36" s="104">
        <v>1902.4963882634815</v>
      </c>
      <c r="P36" s="104">
        <v>1901.6238611947851</v>
      </c>
      <c r="Q36" s="104">
        <v>1914.2931863528304</v>
      </c>
      <c r="R36" s="104">
        <v>1974.7178143491531</v>
      </c>
      <c r="S36" s="104">
        <v>2047.3303286523587</v>
      </c>
      <c r="T36" s="104">
        <v>2140.9990742887753</v>
      </c>
      <c r="U36" s="104">
        <v>2152.7532252680626</v>
      </c>
      <c r="V36" s="104">
        <v>2291.9984985624624</v>
      </c>
      <c r="W36" s="104">
        <v>2243.4556520142173</v>
      </c>
      <c r="X36" s="104">
        <v>2132.8690856334624</v>
      </c>
      <c r="Y36" s="104">
        <v>2020.2609364916855</v>
      </c>
      <c r="DA36" s="132" t="s">
        <v>2444</v>
      </c>
    </row>
    <row r="37" spans="1:105" ht="12" customHeight="1" x14ac:dyDescent="0.25">
      <c r="A37" s="108" t="s">
        <v>53</v>
      </c>
      <c r="B37" s="98">
        <v>1531.5100837582258</v>
      </c>
      <c r="C37" s="98">
        <v>1497.5406997917605</v>
      </c>
      <c r="D37" s="98">
        <v>1445.4742923099595</v>
      </c>
      <c r="E37" s="98">
        <v>1373.5827571231748</v>
      </c>
      <c r="F37" s="98">
        <v>1404.6301244461895</v>
      </c>
      <c r="G37" s="98">
        <v>1323.6429737244305</v>
      </c>
      <c r="H37" s="98">
        <v>1340.2073455442094</v>
      </c>
      <c r="I37" s="98">
        <v>1333.8818009819001</v>
      </c>
      <c r="J37" s="98">
        <v>1383.5511251886264</v>
      </c>
      <c r="K37" s="98">
        <v>1379.1903350037944</v>
      </c>
      <c r="L37" s="98">
        <v>1413.2519006457971</v>
      </c>
      <c r="M37" s="98">
        <v>1467.5100398150385</v>
      </c>
      <c r="N37" s="98">
        <v>1480.5048674099046</v>
      </c>
      <c r="O37" s="98">
        <v>1471.0920389557182</v>
      </c>
      <c r="P37" s="98">
        <v>1469.5577552121986</v>
      </c>
      <c r="Q37" s="98">
        <v>1475.0923283681823</v>
      </c>
      <c r="R37" s="98">
        <v>1515.7120582683285</v>
      </c>
      <c r="S37" s="98">
        <v>1570.806917227646</v>
      </c>
      <c r="T37" s="98">
        <v>1639.5556886158959</v>
      </c>
      <c r="U37" s="98">
        <v>1645.6252447168085</v>
      </c>
      <c r="V37" s="98">
        <v>1772.1963511843696</v>
      </c>
      <c r="W37" s="98">
        <v>1733.2307231597226</v>
      </c>
      <c r="X37" s="98">
        <v>1624.8035092793773</v>
      </c>
      <c r="Y37" s="98">
        <v>1515.8569440603653</v>
      </c>
      <c r="DA37" s="63" t="s">
        <v>2445</v>
      </c>
    </row>
    <row r="38" spans="1:105" ht="12" customHeight="1" x14ac:dyDescent="0.25">
      <c r="A38" s="108" t="s">
        <v>52</v>
      </c>
      <c r="B38" s="98">
        <v>432.53975339519718</v>
      </c>
      <c r="C38" s="98">
        <v>420.68796689585309</v>
      </c>
      <c r="D38" s="98">
        <v>416.4533801562817</v>
      </c>
      <c r="E38" s="98">
        <v>396.01984081248236</v>
      </c>
      <c r="F38" s="98">
        <v>403.83331729667123</v>
      </c>
      <c r="G38" s="98">
        <v>384.67741175542363</v>
      </c>
      <c r="H38" s="98">
        <v>376.29795851983715</v>
      </c>
      <c r="I38" s="98">
        <v>379.93595150508361</v>
      </c>
      <c r="J38" s="98">
        <v>407.95394161972655</v>
      </c>
      <c r="K38" s="98">
        <v>408.76087770751587</v>
      </c>
      <c r="L38" s="98">
        <v>414.47726469061439</v>
      </c>
      <c r="M38" s="98">
        <v>422.33568967442739</v>
      </c>
      <c r="N38" s="98">
        <v>432.16750603599075</v>
      </c>
      <c r="O38" s="98">
        <v>431.40434930776354</v>
      </c>
      <c r="P38" s="98">
        <v>432.06610598258658</v>
      </c>
      <c r="Q38" s="98">
        <v>439.20085798464788</v>
      </c>
      <c r="R38" s="98">
        <v>459.00575608082448</v>
      </c>
      <c r="S38" s="98">
        <v>476.523411424713</v>
      </c>
      <c r="T38" s="98">
        <v>501.4433856728794</v>
      </c>
      <c r="U38" s="98">
        <v>507.12798055125398</v>
      </c>
      <c r="V38" s="98">
        <v>519.80214737809274</v>
      </c>
      <c r="W38" s="98">
        <v>510.22492885449532</v>
      </c>
      <c r="X38" s="98">
        <v>508.06557635408552</v>
      </c>
      <c r="Y38" s="98">
        <v>504.40399243132009</v>
      </c>
      <c r="DA38" s="63" t="s">
        <v>2446</v>
      </c>
    </row>
    <row r="39" spans="1:105" ht="12" customHeight="1" x14ac:dyDescent="0.25">
      <c r="A39" s="121" t="s">
        <v>54</v>
      </c>
      <c r="B39" s="122">
        <v>354.43569205218051</v>
      </c>
      <c r="C39" s="122">
        <v>346.5771901614097</v>
      </c>
      <c r="D39" s="122">
        <v>344.09675931142084</v>
      </c>
      <c r="E39" s="122">
        <v>343.10779120072806</v>
      </c>
      <c r="F39" s="122">
        <v>340.83108545819385</v>
      </c>
      <c r="G39" s="122">
        <v>331.24607366349397</v>
      </c>
      <c r="H39" s="122">
        <v>323.2347625575261</v>
      </c>
      <c r="I39" s="122">
        <v>326.57482907394416</v>
      </c>
      <c r="J39" s="122">
        <v>315.09177896135884</v>
      </c>
      <c r="K39" s="122">
        <v>313.43267117958874</v>
      </c>
      <c r="L39" s="122">
        <v>307.07909728403132</v>
      </c>
      <c r="M39" s="122">
        <v>312.1190121890873</v>
      </c>
      <c r="N39" s="122">
        <v>315.72103478620454</v>
      </c>
      <c r="O39" s="122">
        <v>302.62677598933919</v>
      </c>
      <c r="P39" s="122">
        <v>311.61467535632153</v>
      </c>
      <c r="Q39" s="122">
        <v>317.03249890207223</v>
      </c>
      <c r="R39" s="122">
        <v>319.82847574129443</v>
      </c>
      <c r="S39" s="122">
        <v>322.11876617607697</v>
      </c>
      <c r="T39" s="122">
        <v>330.12372878100484</v>
      </c>
      <c r="U39" s="122">
        <v>326.27634946161265</v>
      </c>
      <c r="V39" s="122">
        <v>348.39610953536061</v>
      </c>
      <c r="W39" s="122">
        <v>350.42996221861938</v>
      </c>
      <c r="X39" s="122">
        <v>317.80290387065475</v>
      </c>
      <c r="Y39" s="122">
        <v>305.8011812331888</v>
      </c>
      <c r="DA39" s="130" t="s">
        <v>2447</v>
      </c>
    </row>
    <row r="40" spans="1:105" ht="12" customHeight="1" x14ac:dyDescent="0.25">
      <c r="A40" s="97" t="s">
        <v>50</v>
      </c>
      <c r="B40" s="98">
        <v>353.12487449365642</v>
      </c>
      <c r="C40" s="98">
        <v>346.45855345600404</v>
      </c>
      <c r="D40" s="98">
        <v>343.49606382062888</v>
      </c>
      <c r="E40" s="98">
        <v>343.14319930622281</v>
      </c>
      <c r="F40" s="98">
        <v>333.53990278839626</v>
      </c>
      <c r="G40" s="98">
        <v>334.98183470143522</v>
      </c>
      <c r="H40" s="98">
        <v>324.4640839698788</v>
      </c>
      <c r="I40" s="98">
        <v>325.94840020492063</v>
      </c>
      <c r="J40" s="98">
        <v>318.37349876200938</v>
      </c>
      <c r="K40" s="98">
        <v>306.46572435287078</v>
      </c>
      <c r="L40" s="98">
        <v>310.79804885042148</v>
      </c>
      <c r="M40" s="98">
        <v>312.48814026754673</v>
      </c>
      <c r="N40" s="98">
        <v>312.42623025885575</v>
      </c>
      <c r="O40" s="98">
        <v>315.82480169174278</v>
      </c>
      <c r="P40" s="98">
        <v>302.12245469615021</v>
      </c>
      <c r="Q40" s="98">
        <v>284.6082685367295</v>
      </c>
      <c r="R40" s="98">
        <v>335.74026050279429</v>
      </c>
      <c r="S40" s="98">
        <v>332.17812638117204</v>
      </c>
      <c r="T40" s="98">
        <v>352.33691560408516</v>
      </c>
      <c r="U40" s="98">
        <v>338.61927383067393</v>
      </c>
      <c r="V40" s="98">
        <v>378.57770949789858</v>
      </c>
      <c r="W40" s="98">
        <v>322.87210430694512</v>
      </c>
      <c r="X40" s="98">
        <v>309.34214465248402</v>
      </c>
      <c r="Y40" s="98">
        <v>323.32081851047889</v>
      </c>
      <c r="DA40" s="63" t="s">
        <v>2448</v>
      </c>
    </row>
    <row r="41" spans="1:105" ht="12" customHeight="1" x14ac:dyDescent="0.25">
      <c r="A41" s="109" t="s">
        <v>120</v>
      </c>
      <c r="B41" s="33">
        <v>354.45513475846695</v>
      </c>
      <c r="C41" s="33">
        <v>346.57892531847358</v>
      </c>
      <c r="D41" s="33">
        <v>344.10547383190794</v>
      </c>
      <c r="E41" s="33">
        <v>343.10727951068088</v>
      </c>
      <c r="F41" s="33">
        <v>340.93684673857973</v>
      </c>
      <c r="G41" s="33">
        <v>331.19228020140918</v>
      </c>
      <c r="H41" s="33">
        <v>323.21689916405262</v>
      </c>
      <c r="I41" s="33">
        <v>326.58372081303855</v>
      </c>
      <c r="J41" s="33">
        <v>315.04577043899928</v>
      </c>
      <c r="K41" s="33">
        <v>313.52858566574827</v>
      </c>
      <c r="L41" s="33">
        <v>307.02658421912741</v>
      </c>
      <c r="M41" s="33">
        <v>312.11353347920294</v>
      </c>
      <c r="N41" s="33">
        <v>315.77202062716378</v>
      </c>
      <c r="O41" s="33">
        <v>302.41700237888784</v>
      </c>
      <c r="P41" s="33">
        <v>311.76656849768329</v>
      </c>
      <c r="Q41" s="33">
        <v>317.57011725510023</v>
      </c>
      <c r="R41" s="33">
        <v>319.54249978036239</v>
      </c>
      <c r="S41" s="33">
        <v>321.93144784999407</v>
      </c>
      <c r="T41" s="33">
        <v>329.71328032691468</v>
      </c>
      <c r="U41" s="33">
        <v>326.05368457839785</v>
      </c>
      <c r="V41" s="33">
        <v>347.86721597413924</v>
      </c>
      <c r="W41" s="33">
        <v>350.9047758397524</v>
      </c>
      <c r="X41" s="33">
        <v>317.95106573240491</v>
      </c>
      <c r="Y41" s="33">
        <v>305.4726152931425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11390.344016185509</v>
      </c>
      <c r="C43" s="117">
        <f t="shared" si="14"/>
        <v>12047.140169387147</v>
      </c>
      <c r="D43" s="117">
        <f t="shared" si="14"/>
        <v>11810.699822481731</v>
      </c>
      <c r="E43" s="117">
        <f t="shared" si="14"/>
        <v>12182.345558717556</v>
      </c>
      <c r="F43" s="117">
        <f t="shared" si="14"/>
        <v>12399.572716586659</v>
      </c>
      <c r="G43" s="117">
        <f t="shared" si="14"/>
        <v>12939.604103312737</v>
      </c>
      <c r="H43" s="117">
        <f t="shared" si="14"/>
        <v>12598.691370783145</v>
      </c>
      <c r="I43" s="117">
        <f t="shared" si="14"/>
        <v>12229.806726267159</v>
      </c>
      <c r="J43" s="117">
        <f t="shared" si="14"/>
        <v>13023.013831021401</v>
      </c>
      <c r="K43" s="117">
        <f t="shared" si="14"/>
        <v>12270.399193747822</v>
      </c>
      <c r="L43" s="117">
        <f t="shared" si="14"/>
        <v>12774.511489688464</v>
      </c>
      <c r="M43" s="117">
        <f t="shared" si="14"/>
        <v>11623.536066783685</v>
      </c>
      <c r="N43" s="117">
        <f t="shared" si="14"/>
        <v>10755.856165795934</v>
      </c>
      <c r="O43" s="117">
        <f t="shared" si="14"/>
        <v>10428.409310631188</v>
      </c>
      <c r="P43" s="117">
        <f t="shared" si="14"/>
        <v>9345.128683372337</v>
      </c>
      <c r="Q43" s="117">
        <f t="shared" si="14"/>
        <v>10296.201877988538</v>
      </c>
      <c r="R43" s="117">
        <f t="shared" ref="R43:V43" si="15">R44+R47+R49+R58</f>
        <v>10836.974695885709</v>
      </c>
      <c r="S43" s="117">
        <f t="shared" si="15"/>
        <v>10607.398419501884</v>
      </c>
      <c r="T43" s="117">
        <f t="shared" si="15"/>
        <v>11357.204540447707</v>
      </c>
      <c r="U43" s="117">
        <f t="shared" si="15"/>
        <v>11057.824364896629</v>
      </c>
      <c r="V43" s="117">
        <f t="shared" si="15"/>
        <v>12604.085821972218</v>
      </c>
      <c r="W43" s="117">
        <f t="shared" ref="W43:Y43" si="16">W44+W47+W49+W58</f>
        <v>11874.897877558225</v>
      </c>
      <c r="X43" s="117">
        <f t="shared" si="16"/>
        <v>10206.050873324759</v>
      </c>
      <c r="Y43" s="117">
        <f t="shared" si="16"/>
        <v>9469.3500848614058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9084.1145022956607</v>
      </c>
      <c r="C44" s="122">
        <f t="shared" si="17"/>
        <v>9782.2765186351553</v>
      </c>
      <c r="D44" s="122">
        <f t="shared" si="17"/>
        <v>9561.3022775757272</v>
      </c>
      <c r="E44" s="122">
        <f t="shared" si="17"/>
        <v>10037.405339730485</v>
      </c>
      <c r="F44" s="122">
        <f t="shared" si="17"/>
        <v>10245.676982900901</v>
      </c>
      <c r="G44" s="122">
        <f t="shared" si="17"/>
        <v>10861.010215438369</v>
      </c>
      <c r="H44" s="122">
        <f t="shared" si="17"/>
        <v>10597.706024617095</v>
      </c>
      <c r="I44" s="122">
        <f t="shared" si="17"/>
        <v>10190.140659682958</v>
      </c>
      <c r="J44" s="122">
        <f t="shared" si="17"/>
        <v>10924.809983897041</v>
      </c>
      <c r="K44" s="122">
        <f t="shared" si="17"/>
        <v>10133.056610804721</v>
      </c>
      <c r="L44" s="122">
        <f t="shared" si="17"/>
        <v>10665.590924618564</v>
      </c>
      <c r="M44" s="122">
        <f t="shared" si="17"/>
        <v>9394.5533943635455</v>
      </c>
      <c r="N44" s="122">
        <f t="shared" si="17"/>
        <v>8478.108717300749</v>
      </c>
      <c r="O44" s="122">
        <f t="shared" si="17"/>
        <v>8241.7002903475041</v>
      </c>
      <c r="P44" s="122">
        <f t="shared" si="17"/>
        <v>7211.0091299790392</v>
      </c>
      <c r="Q44" s="122">
        <f t="shared" si="17"/>
        <v>8069.1036413410993</v>
      </c>
      <c r="R44" s="122">
        <f t="shared" ref="R44:V44" si="18">SUM(R45:R46)</f>
        <v>8503.3520163062058</v>
      </c>
      <c r="S44" s="122">
        <f t="shared" si="18"/>
        <v>8186.1693491482365</v>
      </c>
      <c r="T44" s="122">
        <f t="shared" si="18"/>
        <v>8873.8653680517546</v>
      </c>
      <c r="U44" s="122">
        <f t="shared" si="18"/>
        <v>8585.9858754079705</v>
      </c>
      <c r="V44" s="122">
        <f t="shared" si="18"/>
        <v>9846.3629162415818</v>
      </c>
      <c r="W44" s="122">
        <f t="shared" ref="W44:Y44" si="19">SUM(W45:W46)</f>
        <v>9256.5496078848482</v>
      </c>
      <c r="X44" s="122">
        <f t="shared" si="19"/>
        <v>7869.7936724997517</v>
      </c>
      <c r="Y44" s="122">
        <f t="shared" si="19"/>
        <v>7177.4751961591819</v>
      </c>
      <c r="DA44" s="130" t="s">
        <v>2451</v>
      </c>
    </row>
    <row r="45" spans="1:105" ht="12" customHeight="1" x14ac:dyDescent="0.25">
      <c r="A45" s="97" t="s">
        <v>211</v>
      </c>
      <c r="B45" s="98">
        <v>8867.6819995491223</v>
      </c>
      <c r="C45" s="98">
        <v>9557.2891055926957</v>
      </c>
      <c r="D45" s="98">
        <v>9345.9428866455764</v>
      </c>
      <c r="E45" s="98">
        <v>9817.2427911665</v>
      </c>
      <c r="F45" s="98">
        <v>10025.020425949926</v>
      </c>
      <c r="G45" s="98">
        <v>10631.207420024642</v>
      </c>
      <c r="H45" s="98">
        <v>10377.388194059948</v>
      </c>
      <c r="I45" s="98">
        <v>9980.7452439004355</v>
      </c>
      <c r="J45" s="98">
        <v>10700.348407747317</v>
      </c>
      <c r="K45" s="98">
        <v>9925.9858598959308</v>
      </c>
      <c r="L45" s="98">
        <v>10449.930316496169</v>
      </c>
      <c r="M45" s="98">
        <v>9208.8315080932607</v>
      </c>
      <c r="N45" s="98">
        <v>8311.6324277592885</v>
      </c>
      <c r="O45" s="98">
        <v>8083.1397477622095</v>
      </c>
      <c r="P45" s="98">
        <v>7074.9658245259343</v>
      </c>
      <c r="Q45" s="98">
        <v>7916.2560931605649</v>
      </c>
      <c r="R45" s="98">
        <v>8343.1378900837753</v>
      </c>
      <c r="S45" s="98">
        <v>8032.8666546462864</v>
      </c>
      <c r="T45" s="98">
        <v>8707.5028285516164</v>
      </c>
      <c r="U45" s="98">
        <v>8425.9215251697788</v>
      </c>
      <c r="V45" s="98">
        <v>9663.4725817538729</v>
      </c>
      <c r="W45" s="98">
        <v>9084.4558760947912</v>
      </c>
      <c r="X45" s="98">
        <v>7723.752011151375</v>
      </c>
      <c r="Y45" s="98">
        <v>7044.7518716168788</v>
      </c>
      <c r="DA45" s="63" t="s">
        <v>2452</v>
      </c>
    </row>
    <row r="46" spans="1:105" ht="12" customHeight="1" x14ac:dyDescent="0.25">
      <c r="A46" s="97" t="s">
        <v>53</v>
      </c>
      <c r="B46" s="98">
        <v>216.43250274653803</v>
      </c>
      <c r="C46" s="98">
        <v>224.98741304245917</v>
      </c>
      <c r="D46" s="98">
        <v>215.35939093015168</v>
      </c>
      <c r="E46" s="98">
        <v>220.16254856398439</v>
      </c>
      <c r="F46" s="98">
        <v>220.65655695097524</v>
      </c>
      <c r="G46" s="98">
        <v>229.80279541372605</v>
      </c>
      <c r="H46" s="98">
        <v>220.317830557148</v>
      </c>
      <c r="I46" s="98">
        <v>209.39541578252206</v>
      </c>
      <c r="J46" s="98">
        <v>224.46157614972475</v>
      </c>
      <c r="K46" s="98">
        <v>207.07075090879036</v>
      </c>
      <c r="L46" s="98">
        <v>215.66060812239402</v>
      </c>
      <c r="M46" s="98">
        <v>185.72188627028569</v>
      </c>
      <c r="N46" s="98">
        <v>166.47628954145992</v>
      </c>
      <c r="O46" s="98">
        <v>158.56054258529431</v>
      </c>
      <c r="P46" s="98">
        <v>136.04330545310512</v>
      </c>
      <c r="Q46" s="98">
        <v>152.84754818053469</v>
      </c>
      <c r="R46" s="98">
        <v>160.21412622242966</v>
      </c>
      <c r="S46" s="98">
        <v>153.3026945019499</v>
      </c>
      <c r="T46" s="98">
        <v>166.36253950013798</v>
      </c>
      <c r="U46" s="98">
        <v>160.06435023819103</v>
      </c>
      <c r="V46" s="98">
        <v>182.89033448770815</v>
      </c>
      <c r="W46" s="98">
        <v>172.09373179005726</v>
      </c>
      <c r="X46" s="98">
        <v>146.04166134837672</v>
      </c>
      <c r="Y46" s="98">
        <v>132.72332454230335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1.5765770516753348</v>
      </c>
      <c r="C47" s="122">
        <f t="shared" si="20"/>
        <v>1.4202738557141836</v>
      </c>
      <c r="D47" s="122">
        <f t="shared" si="20"/>
        <v>1.733792593852691</v>
      </c>
      <c r="E47" s="122">
        <f t="shared" si="20"/>
        <v>1.9594345788779273</v>
      </c>
      <c r="F47" s="122">
        <f t="shared" si="20"/>
        <v>2.2533620027964694</v>
      </c>
      <c r="G47" s="122">
        <f t="shared" si="20"/>
        <v>2.4927681546122047</v>
      </c>
      <c r="H47" s="122">
        <f t="shared" si="20"/>
        <v>3.1685490488922299</v>
      </c>
      <c r="I47" s="122">
        <f t="shared" si="20"/>
        <v>3.6796266578079493</v>
      </c>
      <c r="J47" s="122">
        <f t="shared" si="20"/>
        <v>4.012472555274516</v>
      </c>
      <c r="K47" s="122">
        <f t="shared" si="20"/>
        <v>4.2746834907371181</v>
      </c>
      <c r="L47" s="122">
        <f t="shared" si="20"/>
        <v>4.9104033308681316</v>
      </c>
      <c r="M47" s="122">
        <f t="shared" si="20"/>
        <v>5.1477719456977207</v>
      </c>
      <c r="N47" s="122">
        <f t="shared" si="20"/>
        <v>5.9430000912770176</v>
      </c>
      <c r="O47" s="122">
        <f t="shared" si="20"/>
        <v>5.5462676701580804</v>
      </c>
      <c r="P47" s="122">
        <f t="shared" si="20"/>
        <v>5.9137099716329287</v>
      </c>
      <c r="Q47" s="122">
        <f t="shared" si="20"/>
        <v>5.4314306061693669</v>
      </c>
      <c r="R47" s="122">
        <f t="shared" si="20"/>
        <v>5.3588912029215532</v>
      </c>
      <c r="S47" s="122">
        <f t="shared" si="20"/>
        <v>5.4166610821609931</v>
      </c>
      <c r="T47" s="122">
        <f t="shared" si="20"/>
        <v>5.5987278921960844</v>
      </c>
      <c r="U47" s="122">
        <f t="shared" si="20"/>
        <v>5.8869863171745109</v>
      </c>
      <c r="V47" s="122">
        <f t="shared" si="20"/>
        <v>6.2344125038544798</v>
      </c>
      <c r="W47" s="122">
        <f t="shared" si="20"/>
        <v>6.0930015438132576</v>
      </c>
      <c r="X47" s="122">
        <f t="shared" si="20"/>
        <v>6.4501906938496498</v>
      </c>
      <c r="Y47" s="122">
        <f t="shared" si="20"/>
        <v>6.4361572503997433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1.5765770516753348</v>
      </c>
      <c r="C48" s="98">
        <f>IF(RES_hhdet_tes!C48=0,0,RES_hhdet_tes!C48*1000*11630/RES_hhdet_num!C43)</f>
        <v>1.4202738557141836</v>
      </c>
      <c r="D48" s="98">
        <f>IF(RES_hhdet_tes!D48=0,0,RES_hhdet_tes!D48*1000*11630/RES_hhdet_num!D43)</f>
        <v>1.733792593852691</v>
      </c>
      <c r="E48" s="98">
        <f>IF(RES_hhdet_tes!E48=0,0,RES_hhdet_tes!E48*1000*11630/RES_hhdet_num!E43)</f>
        <v>1.9594345788779273</v>
      </c>
      <c r="F48" s="98">
        <f>IF(RES_hhdet_tes!F48=0,0,RES_hhdet_tes!F48*1000*11630/RES_hhdet_num!F43)</f>
        <v>2.2533620027964694</v>
      </c>
      <c r="G48" s="98">
        <f>IF(RES_hhdet_tes!G48=0,0,RES_hhdet_tes!G48*1000*11630/RES_hhdet_num!G43)</f>
        <v>2.4927681546122047</v>
      </c>
      <c r="H48" s="98">
        <f>IF(RES_hhdet_tes!H48=0,0,RES_hhdet_tes!H48*1000*11630/RES_hhdet_num!H43)</f>
        <v>3.1685490488922299</v>
      </c>
      <c r="I48" s="98">
        <f>IF(RES_hhdet_tes!I48=0,0,RES_hhdet_tes!I48*1000*11630/RES_hhdet_num!I43)</f>
        <v>3.6796266578079493</v>
      </c>
      <c r="J48" s="98">
        <f>IF(RES_hhdet_tes!J48=0,0,RES_hhdet_tes!J48*1000*11630/RES_hhdet_num!J43)</f>
        <v>4.012472555274516</v>
      </c>
      <c r="K48" s="98">
        <f>IF(RES_hhdet_tes!K48=0,0,RES_hhdet_tes!K48*1000*11630/RES_hhdet_num!K43)</f>
        <v>4.2746834907371181</v>
      </c>
      <c r="L48" s="98">
        <f>IF(RES_hhdet_tes!L48=0,0,RES_hhdet_tes!L48*1000*11630/RES_hhdet_num!L43)</f>
        <v>4.9104033308681316</v>
      </c>
      <c r="M48" s="98">
        <f>IF(RES_hhdet_tes!M48=0,0,RES_hhdet_tes!M48*1000*11630/RES_hhdet_num!M43)</f>
        <v>5.1477719456977207</v>
      </c>
      <c r="N48" s="98">
        <f>IF(RES_hhdet_tes!N48=0,0,RES_hhdet_tes!N48*1000*11630/RES_hhdet_num!N43)</f>
        <v>5.9430000912770176</v>
      </c>
      <c r="O48" s="98">
        <f>IF(RES_hhdet_tes!O48=0,0,RES_hhdet_tes!O48*1000*11630/RES_hhdet_num!O43)</f>
        <v>5.5462676701580804</v>
      </c>
      <c r="P48" s="98">
        <f>IF(RES_hhdet_tes!P48=0,0,RES_hhdet_tes!P48*1000*11630/RES_hhdet_num!P43)</f>
        <v>5.9137099716329287</v>
      </c>
      <c r="Q48" s="98">
        <f>IF(RES_hhdet_tes!Q48=0,0,RES_hhdet_tes!Q48*1000*11630/RES_hhdet_num!Q43)</f>
        <v>5.4314306061693669</v>
      </c>
      <c r="R48" s="98">
        <f>IF(RES_hhdet_tes!R48=0,0,RES_hhdet_tes!R48*1000*11630/RES_hhdet_num!R43)</f>
        <v>5.3588912029215532</v>
      </c>
      <c r="S48" s="98">
        <f>IF(RES_hhdet_tes!S48=0,0,RES_hhdet_tes!S48*1000*11630/RES_hhdet_num!S43)</f>
        <v>5.4166610821609931</v>
      </c>
      <c r="T48" s="98">
        <f>IF(RES_hhdet_tes!T48=0,0,RES_hhdet_tes!T48*1000*11630/RES_hhdet_num!T43)</f>
        <v>5.5987278921960844</v>
      </c>
      <c r="U48" s="98">
        <f>IF(RES_hhdet_tes!U48=0,0,RES_hhdet_tes!U48*1000*11630/RES_hhdet_num!U43)</f>
        <v>5.8869863171745109</v>
      </c>
      <c r="V48" s="98">
        <f>IF(RES_hhdet_tes!V48=0,0,RES_hhdet_tes!V48*1000*11630/RES_hhdet_num!V43)</f>
        <v>6.2344125038544798</v>
      </c>
      <c r="W48" s="98">
        <f>IF(RES_hhdet_tes!W48=0,0,RES_hhdet_tes!W48*1000*11630/RES_hhdet_num!W43)</f>
        <v>6.0930015438132576</v>
      </c>
      <c r="X48" s="98">
        <f>IF(RES_hhdet_tes!X48=0,0,RES_hhdet_tes!X48*1000*11630/RES_hhdet_num!X43)</f>
        <v>6.4501906938496498</v>
      </c>
      <c r="Y48" s="98">
        <f>IF(RES_hhdet_tes!Y48=0,0,RES_hhdet_tes!Y48*1000*11630/RES_hhdet_num!Y43)</f>
        <v>6.4361572503997433</v>
      </c>
      <c r="DA48" s="63" t="s">
        <v>2455</v>
      </c>
    </row>
    <row r="49" spans="1:105" ht="12" customHeight="1" x14ac:dyDescent="0.25">
      <c r="A49" s="121" t="s">
        <v>55</v>
      </c>
      <c r="B49" s="122">
        <v>1950.2172529671307</v>
      </c>
      <c r="C49" s="122">
        <v>1916.8661762918643</v>
      </c>
      <c r="D49" s="122">
        <v>1903.5668913569095</v>
      </c>
      <c r="E49" s="122">
        <v>1799.8729998593083</v>
      </c>
      <c r="F49" s="122">
        <v>1810.8101712893636</v>
      </c>
      <c r="G49" s="122">
        <v>1744.855269413204</v>
      </c>
      <c r="H49" s="122">
        <v>1674.5821309622279</v>
      </c>
      <c r="I49" s="122">
        <v>1709.4116088089495</v>
      </c>
      <c r="J49" s="122">
        <v>1779.1001497377058</v>
      </c>
      <c r="K49" s="122">
        <v>1819.6330314982195</v>
      </c>
      <c r="L49" s="122">
        <v>1796.932590253793</v>
      </c>
      <c r="M49" s="122">
        <v>1911.7161729689217</v>
      </c>
      <c r="N49" s="122">
        <v>1956.0798599045529</v>
      </c>
      <c r="O49" s="122">
        <v>1878.5514557536128</v>
      </c>
      <c r="P49" s="122">
        <v>1816.5821806704089</v>
      </c>
      <c r="Q49" s="122">
        <v>1904.6130442940098</v>
      </c>
      <c r="R49" s="122">
        <v>2008.4328220664981</v>
      </c>
      <c r="S49" s="122">
        <v>2093.6854322245154</v>
      </c>
      <c r="T49" s="122">
        <v>2147.5954803450131</v>
      </c>
      <c r="U49" s="122">
        <v>2139.6637923162057</v>
      </c>
      <c r="V49" s="122">
        <v>2403.0632200915029</v>
      </c>
      <c r="W49" s="122">
        <v>2261.865800063882</v>
      </c>
      <c r="X49" s="122">
        <v>2012.0155356670623</v>
      </c>
      <c r="Y49" s="122">
        <v>1979.6169611027076</v>
      </c>
      <c r="DA49" s="130" t="s">
        <v>2456</v>
      </c>
    </row>
    <row r="50" spans="1:105" ht="12" customHeight="1" x14ac:dyDescent="0.25">
      <c r="A50" s="97" t="s">
        <v>138</v>
      </c>
      <c r="B50" s="98">
        <v>1948.1591041791328</v>
      </c>
      <c r="C50" s="98">
        <v>1916.7024066819288</v>
      </c>
      <c r="D50" s="98">
        <v>1909.5052921826236</v>
      </c>
      <c r="E50" s="98">
        <v>1804.1994085770575</v>
      </c>
      <c r="F50" s="98">
        <v>1811.401716466991</v>
      </c>
      <c r="G50" s="98">
        <v>1749.9036499091342</v>
      </c>
      <c r="H50" s="98">
        <v>1669.6010716681476</v>
      </c>
      <c r="I50" s="98">
        <v>1709.4434014408871</v>
      </c>
      <c r="J50" s="98">
        <v>1777.9852798467923</v>
      </c>
      <c r="K50" s="98">
        <v>1823.7315401588321</v>
      </c>
      <c r="L50" s="98">
        <v>1793.8679351871644</v>
      </c>
      <c r="M50" s="98">
        <v>1913.6864310045964</v>
      </c>
      <c r="N50" s="98">
        <v>1958.1067592223883</v>
      </c>
      <c r="O50" s="98">
        <v>1878.2606265095151</v>
      </c>
      <c r="P50" s="98">
        <v>1815.939539995705</v>
      </c>
      <c r="Q50" s="98">
        <v>1904.5559824461936</v>
      </c>
      <c r="R50" s="98">
        <v>2008.8378858220019</v>
      </c>
      <c r="S50" s="98">
        <v>2094.4876605359691</v>
      </c>
      <c r="T50" s="98">
        <v>2148.0958734720757</v>
      </c>
      <c r="U50" s="98">
        <v>2139.9429097907769</v>
      </c>
      <c r="V50" s="98">
        <v>2406.3936581334383</v>
      </c>
      <c r="W50" s="98">
        <v>2263.2179163616875</v>
      </c>
      <c r="X50" s="98">
        <v>2010.1261646380526</v>
      </c>
      <c r="Y50" s="98">
        <v>1979.6110318625624</v>
      </c>
      <c r="DA50" s="63" t="s">
        <v>2457</v>
      </c>
    </row>
    <row r="51" spans="1:105" ht="12" customHeight="1" x14ac:dyDescent="0.25">
      <c r="A51" s="97" t="s">
        <v>137</v>
      </c>
      <c r="B51" s="98">
        <v>1948.1591041791328</v>
      </c>
      <c r="C51" s="98">
        <v>1916.6805819189076</v>
      </c>
      <c r="D51" s="98">
        <v>1908.7720635919777</v>
      </c>
      <c r="E51" s="98">
        <v>1803.0285805861381</v>
      </c>
      <c r="F51" s="98">
        <v>1809.870261043015</v>
      </c>
      <c r="G51" s="98">
        <v>1746.7991623080695</v>
      </c>
      <c r="H51" s="98">
        <v>1666.4392274973172</v>
      </c>
      <c r="I51" s="98">
        <v>1703.0648148829989</v>
      </c>
      <c r="J51" s="98">
        <v>1769.7241889027953</v>
      </c>
      <c r="K51" s="98">
        <v>1815.1378755736969</v>
      </c>
      <c r="L51" s="98">
        <v>1786.4104929097948</v>
      </c>
      <c r="M51" s="98">
        <v>1907.2527646488795</v>
      </c>
      <c r="N51" s="98">
        <v>1952.9029631768785</v>
      </c>
      <c r="O51" s="98">
        <v>1874.6030499533622</v>
      </c>
      <c r="P51" s="98">
        <v>1813.0722074463388</v>
      </c>
      <c r="Q51" s="98">
        <v>1900.5416897871771</v>
      </c>
      <c r="R51" s="98">
        <v>2005.5797774629084</v>
      </c>
      <c r="S51" s="98">
        <v>2092.7503185699807</v>
      </c>
      <c r="T51" s="98">
        <v>2147.8101790629048</v>
      </c>
      <c r="U51" s="98">
        <v>2141.3911312778419</v>
      </c>
      <c r="V51" s="98">
        <v>2407.2405243025519</v>
      </c>
      <c r="W51" s="98">
        <v>2266.7053542109647</v>
      </c>
      <c r="X51" s="98">
        <v>2015.4089810181808</v>
      </c>
      <c r="Y51" s="98">
        <v>1982.5808529187921</v>
      </c>
      <c r="DA51" s="63" t="s">
        <v>2458</v>
      </c>
    </row>
    <row r="52" spans="1:105" ht="12" customHeight="1" x14ac:dyDescent="0.25">
      <c r="A52" s="100" t="s">
        <v>211</v>
      </c>
      <c r="B52" s="101">
        <v>1519.1182441647425</v>
      </c>
      <c r="C52" s="101">
        <v>1496.3330946958604</v>
      </c>
      <c r="D52" s="101">
        <v>1481.8544849686386</v>
      </c>
      <c r="E52" s="101">
        <v>1399.5374560784121</v>
      </c>
      <c r="F52" s="101">
        <v>1405.7186079559851</v>
      </c>
      <c r="G52" s="101">
        <v>1353.4807866165161</v>
      </c>
      <c r="H52" s="101">
        <v>1301.0709575420733</v>
      </c>
      <c r="I52" s="101">
        <v>1325.4805450594729</v>
      </c>
      <c r="J52" s="101">
        <v>1366.6676131185509</v>
      </c>
      <c r="K52" s="101">
        <v>1400.308924454926</v>
      </c>
      <c r="L52" s="101">
        <v>1381.1674927146871</v>
      </c>
      <c r="M52" s="101">
        <v>1480.9463224840797</v>
      </c>
      <c r="N52" s="101">
        <v>1511.9248366772636</v>
      </c>
      <c r="O52" s="101">
        <v>1449.4519681468757</v>
      </c>
      <c r="P52" s="101">
        <v>1400.6033935741473</v>
      </c>
      <c r="Q52" s="101">
        <v>1464.3032252803612</v>
      </c>
      <c r="R52" s="101">
        <v>1539.5186847860737</v>
      </c>
      <c r="S52" s="101">
        <v>1605.9162050442681</v>
      </c>
      <c r="T52" s="101">
        <v>1644.8234730831086</v>
      </c>
      <c r="U52" s="101">
        <v>1636.9465530965756</v>
      </c>
      <c r="V52" s="101">
        <v>1861.956744534642</v>
      </c>
      <c r="W52" s="101">
        <v>1751.3153218278967</v>
      </c>
      <c r="X52" s="101">
        <v>1534.8304979375623</v>
      </c>
      <c r="Y52" s="101">
        <v>1487.2563383455292</v>
      </c>
      <c r="DA52" s="131" t="s">
        <v>2459</v>
      </c>
    </row>
    <row r="53" spans="1:105" ht="12" customHeight="1" x14ac:dyDescent="0.25">
      <c r="A53" s="103" t="s">
        <v>52</v>
      </c>
      <c r="B53" s="104">
        <v>429.04086001439038</v>
      </c>
      <c r="C53" s="104">
        <v>420.34748722304704</v>
      </c>
      <c r="D53" s="104">
        <v>426.91757862333901</v>
      </c>
      <c r="E53" s="104">
        <v>403.49112450772606</v>
      </c>
      <c r="F53" s="104">
        <v>404.15165308703001</v>
      </c>
      <c r="G53" s="104">
        <v>393.31837569155334</v>
      </c>
      <c r="H53" s="104">
        <v>365.36826995524405</v>
      </c>
      <c r="I53" s="104">
        <v>377.58426982352603</v>
      </c>
      <c r="J53" s="104">
        <v>403.05657578424422</v>
      </c>
      <c r="K53" s="104">
        <v>414.82895111877099</v>
      </c>
      <c r="L53" s="104">
        <v>405.24300019510792</v>
      </c>
      <c r="M53" s="104">
        <v>426.30644216479971</v>
      </c>
      <c r="N53" s="104">
        <v>440.9781264996148</v>
      </c>
      <c r="O53" s="104">
        <v>425.1510818064865</v>
      </c>
      <c r="P53" s="104">
        <v>412.46881387219167</v>
      </c>
      <c r="Q53" s="104">
        <v>436.23846450681594</v>
      </c>
      <c r="R53" s="104">
        <v>466.06109267683479</v>
      </c>
      <c r="S53" s="104">
        <v>486.8341135257125</v>
      </c>
      <c r="T53" s="104">
        <v>502.98670597979611</v>
      </c>
      <c r="U53" s="104">
        <v>504.44457818126608</v>
      </c>
      <c r="V53" s="104">
        <v>545.28377976790955</v>
      </c>
      <c r="W53" s="104">
        <v>515.39003238306805</v>
      </c>
      <c r="X53" s="104">
        <v>480.57848308061853</v>
      </c>
      <c r="Y53" s="104">
        <v>495.3245145732626</v>
      </c>
      <c r="DA53" s="132" t="s">
        <v>2460</v>
      </c>
    </row>
    <row r="54" spans="1:105" ht="12" customHeight="1" x14ac:dyDescent="0.25">
      <c r="A54" s="106" t="s">
        <v>122</v>
      </c>
      <c r="B54" s="101">
        <v>1964.0498371534231</v>
      </c>
      <c r="C54" s="101">
        <v>1918.0048684211058</v>
      </c>
      <c r="D54" s="101">
        <v>1861.0991961855129</v>
      </c>
      <c r="E54" s="101">
        <v>1768.1538984049907</v>
      </c>
      <c r="F54" s="101">
        <v>1806.4694651147333</v>
      </c>
      <c r="G54" s="101">
        <v>1706.3069340842546</v>
      </c>
      <c r="H54" s="101">
        <v>1712.7698688431076</v>
      </c>
      <c r="I54" s="101">
        <v>1709.7965565714194</v>
      </c>
      <c r="J54" s="101">
        <v>1790.3288267925034</v>
      </c>
      <c r="K54" s="101">
        <v>1788.9907259016143</v>
      </c>
      <c r="L54" s="101">
        <v>1831.2234696376706</v>
      </c>
      <c r="M54" s="101">
        <v>1891.3249356838603</v>
      </c>
      <c r="N54" s="101">
        <v>1906.949047698047</v>
      </c>
      <c r="O54" s="101">
        <v>1896.9775229298707</v>
      </c>
      <c r="P54" s="101">
        <v>1901.7570380715897</v>
      </c>
      <c r="Q54" s="101">
        <v>1918.2260578214289</v>
      </c>
      <c r="R54" s="101">
        <v>1967.5441749911649</v>
      </c>
      <c r="S54" s="101">
        <v>2022.3358329146804</v>
      </c>
      <c r="T54" s="101">
        <v>2113.2716834616735</v>
      </c>
      <c r="U54" s="101">
        <v>2119.3016518273394</v>
      </c>
      <c r="V54" s="101">
        <v>2253.4104229822124</v>
      </c>
      <c r="W54" s="101">
        <v>2206.5151090095737</v>
      </c>
      <c r="X54" s="101">
        <v>2102.779010146754</v>
      </c>
      <c r="Y54" s="101">
        <v>1976.158649363412</v>
      </c>
      <c r="DA54" s="131" t="s">
        <v>2461</v>
      </c>
    </row>
    <row r="55" spans="1:105" ht="12" customHeight="1" x14ac:dyDescent="0.25">
      <c r="A55" s="107" t="s">
        <v>121</v>
      </c>
      <c r="B55" s="104">
        <v>1964.0498371534231</v>
      </c>
      <c r="C55" s="104">
        <v>1917.9549848577572</v>
      </c>
      <c r="D55" s="104">
        <v>1860.3286891184143</v>
      </c>
      <c r="E55" s="104">
        <v>1767.0110679845127</v>
      </c>
      <c r="F55" s="104">
        <v>1805.188503955656</v>
      </c>
      <c r="G55" s="104">
        <v>1704.0357292164631</v>
      </c>
      <c r="H55" s="104">
        <v>1710.7827197415079</v>
      </c>
      <c r="I55" s="104">
        <v>1704.6344772525761</v>
      </c>
      <c r="J55" s="104">
        <v>1781.3706881999192</v>
      </c>
      <c r="K55" s="104">
        <v>1779.0205680848719</v>
      </c>
      <c r="L55" s="104">
        <v>1821.4304242047151</v>
      </c>
      <c r="M55" s="104">
        <v>1883.3147142020337</v>
      </c>
      <c r="N55" s="104">
        <v>1906.2108133761815</v>
      </c>
      <c r="O55" s="104">
        <v>1897.3075133783177</v>
      </c>
      <c r="P55" s="104">
        <v>1902.2992558041767</v>
      </c>
      <c r="Q55" s="104">
        <v>1916.1781537259017</v>
      </c>
      <c r="R55" s="104">
        <v>1970.1147109837727</v>
      </c>
      <c r="S55" s="104">
        <v>2029.8500460444136</v>
      </c>
      <c r="T55" s="104">
        <v>2116.02371644103</v>
      </c>
      <c r="U55" s="104">
        <v>2126.0596899254224</v>
      </c>
      <c r="V55" s="104">
        <v>2261.1555021478216</v>
      </c>
      <c r="W55" s="104">
        <v>2212.5170577584631</v>
      </c>
      <c r="X55" s="104">
        <v>2105.105819025388</v>
      </c>
      <c r="Y55" s="104">
        <v>1980.6092938887932</v>
      </c>
      <c r="DA55" s="132" t="s">
        <v>2462</v>
      </c>
    </row>
    <row r="56" spans="1:105" ht="12" customHeight="1" x14ac:dyDescent="0.25">
      <c r="A56" s="108" t="s">
        <v>53</v>
      </c>
      <c r="B56" s="98">
        <v>1531.5100837582263</v>
      </c>
      <c r="C56" s="98">
        <v>1497.3270393006417</v>
      </c>
      <c r="D56" s="98">
        <v>1444.2329501475899</v>
      </c>
      <c r="E56" s="98">
        <v>1371.5711863560357</v>
      </c>
      <c r="F56" s="98">
        <v>1402.0864864796065</v>
      </c>
      <c r="G56" s="98">
        <v>1320.3231309091914</v>
      </c>
      <c r="H56" s="98">
        <v>1335.7392850457047</v>
      </c>
      <c r="I56" s="98">
        <v>1326.7343643943118</v>
      </c>
      <c r="J56" s="98">
        <v>1375.7245043285659</v>
      </c>
      <c r="K56" s="98">
        <v>1372.3014117118328</v>
      </c>
      <c r="L56" s="98">
        <v>1408.38153579915</v>
      </c>
      <c r="M56" s="98">
        <v>1462.4385515157892</v>
      </c>
      <c r="N56" s="98">
        <v>1475.5032940787448</v>
      </c>
      <c r="O56" s="98">
        <v>1467.0797777068703</v>
      </c>
      <c r="P56" s="98">
        <v>1470.0796940699897</v>
      </c>
      <c r="Q56" s="98">
        <v>1476.5448231746539</v>
      </c>
      <c r="R56" s="98">
        <v>1512.1789057208287</v>
      </c>
      <c r="S56" s="98">
        <v>1557.3952325320313</v>
      </c>
      <c r="T56" s="98">
        <v>1620.4298092419917</v>
      </c>
      <c r="U56" s="98">
        <v>1625.2199538943455</v>
      </c>
      <c r="V56" s="98">
        <v>1748.3482353414058</v>
      </c>
      <c r="W56" s="98">
        <v>1709.3284356118024</v>
      </c>
      <c r="X56" s="98">
        <v>1603.6536631318991</v>
      </c>
      <c r="Y56" s="98">
        <v>1486.1052339236671</v>
      </c>
      <c r="DA56" s="63" t="s">
        <v>2463</v>
      </c>
    </row>
    <row r="57" spans="1:105" ht="12" customHeight="1" x14ac:dyDescent="0.25">
      <c r="A57" s="108" t="s">
        <v>52</v>
      </c>
      <c r="B57" s="98">
        <v>432.53975339519707</v>
      </c>
      <c r="C57" s="98">
        <v>420.62794555711582</v>
      </c>
      <c r="D57" s="98">
        <v>416.09573897082464</v>
      </c>
      <c r="E57" s="98">
        <v>395.43988162847666</v>
      </c>
      <c r="F57" s="98">
        <v>403.1020174760497</v>
      </c>
      <c r="G57" s="98">
        <v>383.71259830727189</v>
      </c>
      <c r="H57" s="98">
        <v>375.04343469580317</v>
      </c>
      <c r="I57" s="98">
        <v>377.90011285826444</v>
      </c>
      <c r="J57" s="98">
        <v>405.646183871353</v>
      </c>
      <c r="K57" s="98">
        <v>406.71915637303897</v>
      </c>
      <c r="L57" s="98">
        <v>413.04888840556504</v>
      </c>
      <c r="M57" s="98">
        <v>420.87616268624453</v>
      </c>
      <c r="N57" s="98">
        <v>430.70751929743665</v>
      </c>
      <c r="O57" s="98">
        <v>430.22773567144719</v>
      </c>
      <c r="P57" s="98">
        <v>432.21956173418715</v>
      </c>
      <c r="Q57" s="98">
        <v>439.63333055124787</v>
      </c>
      <c r="R57" s="98">
        <v>457.93580526294426</v>
      </c>
      <c r="S57" s="98">
        <v>472.45481351238237</v>
      </c>
      <c r="T57" s="98">
        <v>495.59390719903791</v>
      </c>
      <c r="U57" s="98">
        <v>500.8397360310766</v>
      </c>
      <c r="V57" s="98">
        <v>512.80726680641567</v>
      </c>
      <c r="W57" s="98">
        <v>503.18862214666063</v>
      </c>
      <c r="X57" s="98">
        <v>501.45215589348851</v>
      </c>
      <c r="Y57" s="98">
        <v>494.50405996512626</v>
      </c>
      <c r="DA57" s="63" t="s">
        <v>2464</v>
      </c>
    </row>
    <row r="58" spans="1:105" ht="12" customHeight="1" x14ac:dyDescent="0.25">
      <c r="A58" s="121" t="s">
        <v>54</v>
      </c>
      <c r="B58" s="122">
        <v>354.43568387104358</v>
      </c>
      <c r="C58" s="122">
        <v>346.57720060441409</v>
      </c>
      <c r="D58" s="122">
        <v>344.09686095524182</v>
      </c>
      <c r="E58" s="122">
        <v>343.10778454888623</v>
      </c>
      <c r="F58" s="122">
        <v>340.83220039359696</v>
      </c>
      <c r="G58" s="122">
        <v>331.24585030654941</v>
      </c>
      <c r="H58" s="122">
        <v>323.23466615492856</v>
      </c>
      <c r="I58" s="122">
        <v>326.57483111744449</v>
      </c>
      <c r="J58" s="122">
        <v>315.09122483138043</v>
      </c>
      <c r="K58" s="122">
        <v>313.43486795414475</v>
      </c>
      <c r="L58" s="122">
        <v>307.07757148523928</v>
      </c>
      <c r="M58" s="122">
        <v>312.11872750551964</v>
      </c>
      <c r="N58" s="122">
        <v>315.7245884993556</v>
      </c>
      <c r="O58" s="122">
        <v>302.61129685991341</v>
      </c>
      <c r="P58" s="122">
        <v>311.62366275125657</v>
      </c>
      <c r="Q58" s="122">
        <v>317.05376174726007</v>
      </c>
      <c r="R58" s="122">
        <v>319.83096631008493</v>
      </c>
      <c r="S58" s="122">
        <v>322.12697704697081</v>
      </c>
      <c r="T58" s="122">
        <v>330.14496415874294</v>
      </c>
      <c r="U58" s="122">
        <v>326.28771085527802</v>
      </c>
      <c r="V58" s="122">
        <v>348.42527313527984</v>
      </c>
      <c r="W58" s="122">
        <v>350.38946806568043</v>
      </c>
      <c r="X58" s="122">
        <v>317.79147446409428</v>
      </c>
      <c r="Y58" s="122">
        <v>305.82177034911683</v>
      </c>
      <c r="DA58" s="130" t="s">
        <v>2465</v>
      </c>
    </row>
    <row r="59" spans="1:105" ht="12" customHeight="1" x14ac:dyDescent="0.25">
      <c r="A59" s="97" t="s">
        <v>50</v>
      </c>
      <c r="B59" s="98">
        <v>353.12487449365636</v>
      </c>
      <c r="C59" s="98">
        <v>346.45855345600404</v>
      </c>
      <c r="D59" s="98">
        <v>343.49606382062893</v>
      </c>
      <c r="E59" s="98">
        <v>343.14319930622281</v>
      </c>
      <c r="F59" s="98">
        <v>333.53990278839632</v>
      </c>
      <c r="G59" s="98">
        <v>334.98183470143556</v>
      </c>
      <c r="H59" s="98">
        <v>324.4640839698788</v>
      </c>
      <c r="I59" s="98">
        <v>325.9484002049204</v>
      </c>
      <c r="J59" s="98">
        <v>318.37349876200972</v>
      </c>
      <c r="K59" s="98">
        <v>306.4657243528705</v>
      </c>
      <c r="L59" s="98">
        <v>310.79804885042137</v>
      </c>
      <c r="M59" s="98">
        <v>312.48814026754718</v>
      </c>
      <c r="N59" s="98">
        <v>312.42623025885604</v>
      </c>
      <c r="O59" s="98">
        <v>315.82480169174306</v>
      </c>
      <c r="P59" s="98">
        <v>302.12245469615044</v>
      </c>
      <c r="Q59" s="98">
        <v>284.60826853672887</v>
      </c>
      <c r="R59" s="98">
        <v>335.74026050279457</v>
      </c>
      <c r="S59" s="98">
        <v>332.17812638117124</v>
      </c>
      <c r="T59" s="98">
        <v>352.33691560408414</v>
      </c>
      <c r="U59" s="98">
        <v>338.61927383067416</v>
      </c>
      <c r="V59" s="98">
        <v>378.57770949789744</v>
      </c>
      <c r="W59" s="98">
        <v>322.8721043069454</v>
      </c>
      <c r="X59" s="98">
        <v>309.34214465248368</v>
      </c>
      <c r="Y59" s="98">
        <v>323.32081851047974</v>
      </c>
      <c r="DA59" s="63" t="s">
        <v>2466</v>
      </c>
    </row>
    <row r="60" spans="1:105" ht="12" customHeight="1" x14ac:dyDescent="0.25">
      <c r="A60" s="109" t="s">
        <v>120</v>
      </c>
      <c r="B60" s="33">
        <v>354.45513475846701</v>
      </c>
      <c r="C60" s="33">
        <v>346.57892531847352</v>
      </c>
      <c r="D60" s="33">
        <v>344.10547383190789</v>
      </c>
      <c r="E60" s="33">
        <v>343.10727951068094</v>
      </c>
      <c r="F60" s="33">
        <v>340.93684673857962</v>
      </c>
      <c r="G60" s="33">
        <v>331.19228020140912</v>
      </c>
      <c r="H60" s="33">
        <v>323.21689916405251</v>
      </c>
      <c r="I60" s="33">
        <v>326.5837208130385</v>
      </c>
      <c r="J60" s="33">
        <v>315.04577043899917</v>
      </c>
      <c r="K60" s="33">
        <v>313.52858566574838</v>
      </c>
      <c r="L60" s="33">
        <v>307.02658421912804</v>
      </c>
      <c r="M60" s="33">
        <v>312.11353347920215</v>
      </c>
      <c r="N60" s="33">
        <v>315.77202062716339</v>
      </c>
      <c r="O60" s="33">
        <v>302.41700237888699</v>
      </c>
      <c r="P60" s="33">
        <v>311.76656849768176</v>
      </c>
      <c r="Q60" s="33">
        <v>317.5701172551</v>
      </c>
      <c r="R60" s="33">
        <v>319.54249978036273</v>
      </c>
      <c r="S60" s="33">
        <v>321.93144784999407</v>
      </c>
      <c r="T60" s="33">
        <v>329.71328032691639</v>
      </c>
      <c r="U60" s="33">
        <v>326.0536845783983</v>
      </c>
      <c r="V60" s="33">
        <v>347.86721597414106</v>
      </c>
      <c r="W60" s="33">
        <v>350.90477583975337</v>
      </c>
      <c r="X60" s="33">
        <v>317.95106573240486</v>
      </c>
      <c r="Y60" s="33">
        <v>305.47261529314545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11259.464820162224</v>
      </c>
      <c r="C62" s="117">
        <f t="shared" si="21"/>
        <v>12075.562590770078</v>
      </c>
      <c r="D62" s="117">
        <f t="shared" si="21"/>
        <v>11339.465658183779</v>
      </c>
      <c r="E62" s="117">
        <f t="shared" si="21"/>
        <v>12126.07324692855</v>
      </c>
      <c r="F62" s="117">
        <f t="shared" si="21"/>
        <v>12859.727069019797</v>
      </c>
      <c r="G62" s="117">
        <f t="shared" si="21"/>
        <v>12670.433080423672</v>
      </c>
      <c r="H62" s="117">
        <f t="shared" si="21"/>
        <v>12884.588169611416</v>
      </c>
      <c r="I62" s="117">
        <f t="shared" si="21"/>
        <v>11972.266223054932</v>
      </c>
      <c r="J62" s="117">
        <f t="shared" si="21"/>
        <v>13129.858669303787</v>
      </c>
      <c r="K62" s="117">
        <f t="shared" si="21"/>
        <v>12279.615974941835</v>
      </c>
      <c r="L62" s="117">
        <f t="shared" si="21"/>
        <v>13366.210786026933</v>
      </c>
      <c r="M62" s="117">
        <f t="shared" si="21"/>
        <v>10708.668010686959</v>
      </c>
      <c r="N62" s="117">
        <f t="shared" si="21"/>
        <v>10978.772944863575</v>
      </c>
      <c r="O62" s="117">
        <f t="shared" si="21"/>
        <v>10985.871514284574</v>
      </c>
      <c r="P62" s="117">
        <f t="shared" si="21"/>
        <v>9718.226188919456</v>
      </c>
      <c r="Q62" s="117">
        <f t="shared" si="21"/>
        <v>10233.08504915425</v>
      </c>
      <c r="R62" s="117">
        <f t="shared" ref="R62:V62" si="22">R63+R66+R68+R77</f>
        <v>10557.436208342016</v>
      </c>
      <c r="S62" s="117">
        <f t="shared" si="22"/>
        <v>10497.587743199787</v>
      </c>
      <c r="T62" s="117">
        <f t="shared" si="22"/>
        <v>11530.488778091205</v>
      </c>
      <c r="U62" s="117">
        <f t="shared" si="22"/>
        <v>11436.240018002518</v>
      </c>
      <c r="V62" s="117">
        <f t="shared" si="22"/>
        <v>11696.800132852219</v>
      </c>
      <c r="W62" s="117">
        <f t="shared" ref="W62:Y62" si="23">W63+W66+W68+W77</f>
        <v>11827.736200027955</v>
      </c>
      <c r="X62" s="117">
        <f t="shared" si="23"/>
        <v>10879.886282351246</v>
      </c>
      <c r="Y62" s="117">
        <f t="shared" si="23"/>
        <v>9404.1027816555979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8985.1824087553669</v>
      </c>
      <c r="C63" s="122">
        <f t="shared" si="24"/>
        <v>9804.3221085738769</v>
      </c>
      <c r="D63" s="122">
        <f t="shared" si="24"/>
        <v>9169.7957237921601</v>
      </c>
      <c r="E63" s="122">
        <f t="shared" si="24"/>
        <v>9985.1226742625531</v>
      </c>
      <c r="F63" s="122">
        <f t="shared" si="24"/>
        <v>10631.47891317111</v>
      </c>
      <c r="G63" s="122">
        <f t="shared" si="24"/>
        <v>10627.457422270345</v>
      </c>
      <c r="H63" s="122">
        <f t="shared" si="24"/>
        <v>10848.638732411609</v>
      </c>
      <c r="I63" s="122">
        <f t="shared" si="24"/>
        <v>9974.7239972617681</v>
      </c>
      <c r="J63" s="122">
        <f t="shared" si="24"/>
        <v>11018.89629219605</v>
      </c>
      <c r="K63" s="122">
        <f t="shared" si="24"/>
        <v>10166.55048664175</v>
      </c>
      <c r="L63" s="122">
        <f t="shared" si="24"/>
        <v>11144.411138364803</v>
      </c>
      <c r="M63" s="122">
        <f t="shared" si="24"/>
        <v>8620.8492558870512</v>
      </c>
      <c r="N63" s="122">
        <f t="shared" si="24"/>
        <v>8692.6821171821975</v>
      </c>
      <c r="O63" s="122">
        <f t="shared" si="24"/>
        <v>8711.8139249650631</v>
      </c>
      <c r="P63" s="122">
        <f t="shared" si="24"/>
        <v>7512.4486125710227</v>
      </c>
      <c r="Q63" s="122">
        <f t="shared" si="24"/>
        <v>8017.4155760316426</v>
      </c>
      <c r="R63" s="122">
        <f t="shared" ref="R63:V63" si="25">SUM(R64:R65)</f>
        <v>8271.9280219333614</v>
      </c>
      <c r="S63" s="122">
        <f t="shared" si="25"/>
        <v>8105.093936874423</v>
      </c>
      <c r="T63" s="122">
        <f t="shared" si="25"/>
        <v>9015.6160997504267</v>
      </c>
      <c r="U63" s="122">
        <f t="shared" si="25"/>
        <v>8889.7950414841034</v>
      </c>
      <c r="V63" s="122">
        <f t="shared" si="25"/>
        <v>9114.5429139857497</v>
      </c>
      <c r="W63" s="122">
        <f t="shared" ref="W63:Y63" si="26">SUM(W64:W65)</f>
        <v>9234.1845402717918</v>
      </c>
      <c r="X63" s="122">
        <f t="shared" si="26"/>
        <v>8361.3700164098991</v>
      </c>
      <c r="Y63" s="122">
        <f t="shared" si="26"/>
        <v>7139.5601547766346</v>
      </c>
      <c r="DA63" s="130" t="s">
        <v>2469</v>
      </c>
    </row>
    <row r="64" spans="1:105" ht="12" customHeight="1" x14ac:dyDescent="0.25">
      <c r="A64" s="97" t="s">
        <v>212</v>
      </c>
      <c r="B64" s="98">
        <v>8771.1070009795567</v>
      </c>
      <c r="C64" s="98">
        <v>9578.8276581112568</v>
      </c>
      <c r="D64" s="98">
        <v>8963.2546518022791</v>
      </c>
      <c r="E64" s="98">
        <v>9766.1069046205648</v>
      </c>
      <c r="F64" s="98">
        <v>10402.513512818128</v>
      </c>
      <c r="G64" s="98">
        <v>10402.596256012846</v>
      </c>
      <c r="H64" s="98">
        <v>10623.104211594447</v>
      </c>
      <c r="I64" s="98">
        <v>9769.7551407487008</v>
      </c>
      <c r="J64" s="98">
        <v>10792.501615050882</v>
      </c>
      <c r="K64" s="98">
        <v>9958.795282631907</v>
      </c>
      <c r="L64" s="98">
        <v>10919.068679587566</v>
      </c>
      <c r="M64" s="98">
        <v>8450.4228058105909</v>
      </c>
      <c r="N64" s="98">
        <v>8521.9924606460845</v>
      </c>
      <c r="O64" s="98">
        <v>8544.2089533959825</v>
      </c>
      <c r="P64" s="98">
        <v>7370.7183328169976</v>
      </c>
      <c r="Q64" s="98">
        <v>7865.5471197557235</v>
      </c>
      <c r="R64" s="98">
        <v>8116.0742224355281</v>
      </c>
      <c r="S64" s="98">
        <v>7953.3095446002089</v>
      </c>
      <c r="T64" s="98">
        <v>8846.5960924250157</v>
      </c>
      <c r="U64" s="98">
        <v>8724.0669250261635</v>
      </c>
      <c r="V64" s="98">
        <v>8945.2457007485882</v>
      </c>
      <c r="W64" s="98">
        <v>9062.5066100611893</v>
      </c>
      <c r="X64" s="98">
        <v>8206.2060541560913</v>
      </c>
      <c r="Y64" s="98">
        <v>7007.5379417261747</v>
      </c>
      <c r="DA64" s="63" t="s">
        <v>2470</v>
      </c>
    </row>
    <row r="65" spans="1:105" ht="12" customHeight="1" x14ac:dyDescent="0.25">
      <c r="A65" s="97" t="s">
        <v>53</v>
      </c>
      <c r="B65" s="98">
        <v>214.07540777580979</v>
      </c>
      <c r="C65" s="98">
        <v>225.49445046261999</v>
      </c>
      <c r="D65" s="98">
        <v>206.54107198988174</v>
      </c>
      <c r="E65" s="98">
        <v>219.01576964198793</v>
      </c>
      <c r="F65" s="98">
        <v>228.96540035298159</v>
      </c>
      <c r="G65" s="98">
        <v>224.86116625749852</v>
      </c>
      <c r="H65" s="98">
        <v>225.53452081716281</v>
      </c>
      <c r="I65" s="98">
        <v>204.96885651306715</v>
      </c>
      <c r="J65" s="98">
        <v>226.39467714516834</v>
      </c>
      <c r="K65" s="98">
        <v>207.75520400984425</v>
      </c>
      <c r="L65" s="98">
        <v>225.34245877723723</v>
      </c>
      <c r="M65" s="98">
        <v>170.42645007645962</v>
      </c>
      <c r="N65" s="98">
        <v>170.68965653611369</v>
      </c>
      <c r="O65" s="98">
        <v>167.60497156908139</v>
      </c>
      <c r="P65" s="98">
        <v>141.73027975402474</v>
      </c>
      <c r="Q65" s="98">
        <v>151.86845627591873</v>
      </c>
      <c r="R65" s="98">
        <v>155.85379949783319</v>
      </c>
      <c r="S65" s="98">
        <v>151.78439227421438</v>
      </c>
      <c r="T65" s="98">
        <v>169.02000732541001</v>
      </c>
      <c r="U65" s="98">
        <v>165.72811645794067</v>
      </c>
      <c r="V65" s="98">
        <v>169.29721323716072</v>
      </c>
      <c r="W65" s="98">
        <v>171.67793021060174</v>
      </c>
      <c r="X65" s="98">
        <v>155.16396225380737</v>
      </c>
      <c r="Y65" s="98">
        <v>132.02221305045953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1.5763193908138062</v>
      </c>
      <c r="C66" s="122">
        <f t="shared" si="27"/>
        <v>1.4618726849054846</v>
      </c>
      <c r="D66" s="122">
        <f t="shared" si="27"/>
        <v>1.7698799871129096</v>
      </c>
      <c r="E66" s="122">
        <f t="shared" si="27"/>
        <v>1.9371782467268701</v>
      </c>
      <c r="F66" s="122">
        <f t="shared" si="27"/>
        <v>2.2655306275154978</v>
      </c>
      <c r="G66" s="122">
        <f t="shared" si="27"/>
        <v>2.6447104562292303</v>
      </c>
      <c r="H66" s="122">
        <f t="shared" si="27"/>
        <v>3.4013299732152054</v>
      </c>
      <c r="I66" s="122">
        <f t="shared" si="27"/>
        <v>3.8806711098697879</v>
      </c>
      <c r="J66" s="122">
        <f t="shared" si="27"/>
        <v>4.1679822677992258</v>
      </c>
      <c r="K66" s="122">
        <f t="shared" si="27"/>
        <v>4.3640152143150752</v>
      </c>
      <c r="L66" s="122">
        <f t="shared" si="27"/>
        <v>4.6725865871989392</v>
      </c>
      <c r="M66" s="122">
        <f t="shared" si="27"/>
        <v>4.6140738863285895</v>
      </c>
      <c r="N66" s="122">
        <f t="shared" si="27"/>
        <v>5.3707923056172824</v>
      </c>
      <c r="O66" s="122">
        <f t="shared" si="27"/>
        <v>5.3656721678371371</v>
      </c>
      <c r="P66" s="122">
        <f t="shared" si="27"/>
        <v>6.4468889968407597</v>
      </c>
      <c r="Q66" s="122">
        <f t="shared" si="27"/>
        <v>6.8178559265427454</v>
      </c>
      <c r="R66" s="122">
        <f t="shared" si="27"/>
        <v>7.0833276012841448</v>
      </c>
      <c r="S66" s="122">
        <f t="shared" si="27"/>
        <v>6.8323761711301625</v>
      </c>
      <c r="T66" s="122">
        <f t="shared" si="27"/>
        <v>6.5714410674703867</v>
      </c>
      <c r="U66" s="122">
        <f t="shared" si="27"/>
        <v>6.487313278155951</v>
      </c>
      <c r="V66" s="122">
        <f t="shared" si="27"/>
        <v>6.2976178493807193</v>
      </c>
      <c r="W66" s="122">
        <f t="shared" si="27"/>
        <v>5.4388286687977612</v>
      </c>
      <c r="X66" s="122">
        <f t="shared" si="27"/>
        <v>5.4814911744167363</v>
      </c>
      <c r="Y66" s="122">
        <f t="shared" si="27"/>
        <v>5.7140036048217056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1.5763193908138062</v>
      </c>
      <c r="C67" s="98">
        <f>IF(RES_hhdet_tes!C67=0,0,RES_hhdet_tes!C67*1000*11630/RES_hhdet_num!C62)</f>
        <v>1.4618726849054846</v>
      </c>
      <c r="D67" s="98">
        <f>IF(RES_hhdet_tes!D67=0,0,RES_hhdet_tes!D67*1000*11630/RES_hhdet_num!D62)</f>
        <v>1.7698799871129096</v>
      </c>
      <c r="E67" s="98">
        <f>IF(RES_hhdet_tes!E67=0,0,RES_hhdet_tes!E67*1000*11630/RES_hhdet_num!E62)</f>
        <v>1.9371782467268701</v>
      </c>
      <c r="F67" s="98">
        <f>IF(RES_hhdet_tes!F67=0,0,RES_hhdet_tes!F67*1000*11630/RES_hhdet_num!F62)</f>
        <v>2.2655306275154978</v>
      </c>
      <c r="G67" s="98">
        <f>IF(RES_hhdet_tes!G67=0,0,RES_hhdet_tes!G67*1000*11630/RES_hhdet_num!G62)</f>
        <v>2.6447104562292303</v>
      </c>
      <c r="H67" s="98">
        <f>IF(RES_hhdet_tes!H67=0,0,RES_hhdet_tes!H67*1000*11630/RES_hhdet_num!H62)</f>
        <v>3.4013299732152054</v>
      </c>
      <c r="I67" s="98">
        <f>IF(RES_hhdet_tes!I67=0,0,RES_hhdet_tes!I67*1000*11630/RES_hhdet_num!I62)</f>
        <v>3.8806711098697879</v>
      </c>
      <c r="J67" s="98">
        <f>IF(RES_hhdet_tes!J67=0,0,RES_hhdet_tes!J67*1000*11630/RES_hhdet_num!J62)</f>
        <v>4.1679822677992258</v>
      </c>
      <c r="K67" s="98">
        <f>IF(RES_hhdet_tes!K67=0,0,RES_hhdet_tes!K67*1000*11630/RES_hhdet_num!K62)</f>
        <v>4.3640152143150752</v>
      </c>
      <c r="L67" s="98">
        <f>IF(RES_hhdet_tes!L67=0,0,RES_hhdet_tes!L67*1000*11630/RES_hhdet_num!L62)</f>
        <v>4.6725865871989392</v>
      </c>
      <c r="M67" s="98">
        <f>IF(RES_hhdet_tes!M67=0,0,RES_hhdet_tes!M67*1000*11630/RES_hhdet_num!M62)</f>
        <v>4.6140738863285895</v>
      </c>
      <c r="N67" s="98">
        <f>IF(RES_hhdet_tes!N67=0,0,RES_hhdet_tes!N67*1000*11630/RES_hhdet_num!N62)</f>
        <v>5.3707923056172824</v>
      </c>
      <c r="O67" s="98">
        <f>IF(RES_hhdet_tes!O67=0,0,RES_hhdet_tes!O67*1000*11630/RES_hhdet_num!O62)</f>
        <v>5.3656721678371371</v>
      </c>
      <c r="P67" s="98">
        <f>IF(RES_hhdet_tes!P67=0,0,RES_hhdet_tes!P67*1000*11630/RES_hhdet_num!P62)</f>
        <v>6.4468889968407597</v>
      </c>
      <c r="Q67" s="98">
        <f>IF(RES_hhdet_tes!Q67=0,0,RES_hhdet_tes!Q67*1000*11630/RES_hhdet_num!Q62)</f>
        <v>6.8178559265427454</v>
      </c>
      <c r="R67" s="98">
        <f>IF(RES_hhdet_tes!R67=0,0,RES_hhdet_tes!R67*1000*11630/RES_hhdet_num!R62)</f>
        <v>7.0833276012841448</v>
      </c>
      <c r="S67" s="98">
        <f>IF(RES_hhdet_tes!S67=0,0,RES_hhdet_tes!S67*1000*11630/RES_hhdet_num!S62)</f>
        <v>6.8323761711301625</v>
      </c>
      <c r="T67" s="98">
        <f>IF(RES_hhdet_tes!T67=0,0,RES_hhdet_tes!T67*1000*11630/RES_hhdet_num!T62)</f>
        <v>6.5714410674703867</v>
      </c>
      <c r="U67" s="98">
        <f>IF(RES_hhdet_tes!U67=0,0,RES_hhdet_tes!U67*1000*11630/RES_hhdet_num!U62)</f>
        <v>6.487313278155951</v>
      </c>
      <c r="V67" s="98">
        <f>IF(RES_hhdet_tes!V67=0,0,RES_hhdet_tes!V67*1000*11630/RES_hhdet_num!V62)</f>
        <v>6.2976178493807193</v>
      </c>
      <c r="W67" s="98">
        <f>IF(RES_hhdet_tes!W67=0,0,RES_hhdet_tes!W67*1000*11630/RES_hhdet_num!W62)</f>
        <v>5.4388286687977612</v>
      </c>
      <c r="X67" s="98">
        <f>IF(RES_hhdet_tes!X67=0,0,RES_hhdet_tes!X67*1000*11630/RES_hhdet_num!X62)</f>
        <v>5.4814911744167363</v>
      </c>
      <c r="Y67" s="98">
        <f>IF(RES_hhdet_tes!Y67=0,0,RES_hhdet_tes!Y67*1000*11630/RES_hhdet_num!Y62)</f>
        <v>5.7140036048217056</v>
      </c>
      <c r="DA67" s="63" t="s">
        <v>2473</v>
      </c>
    </row>
    <row r="68" spans="1:105" ht="12" customHeight="1" x14ac:dyDescent="0.25">
      <c r="A68" s="121" t="s">
        <v>55</v>
      </c>
      <c r="B68" s="122">
        <v>1924.4430706220394</v>
      </c>
      <c r="C68" s="122">
        <v>1921.2158371932703</v>
      </c>
      <c r="D68" s="122">
        <v>1832.1632682958652</v>
      </c>
      <c r="E68" s="122">
        <v>1794.6628798287409</v>
      </c>
      <c r="F68" s="122">
        <v>1875.4355674915414</v>
      </c>
      <c r="G68" s="122">
        <v>1712.0187213385127</v>
      </c>
      <c r="H68" s="122">
        <v>1706.2803942029814</v>
      </c>
      <c r="I68" s="122">
        <v>1672.1717535522287</v>
      </c>
      <c r="J68" s="122">
        <v>1789.5740374079733</v>
      </c>
      <c r="K68" s="122">
        <v>1801.8601208372538</v>
      </c>
      <c r="L68" s="122">
        <v>1901.0046138431326</v>
      </c>
      <c r="M68" s="122">
        <v>1768.8481039217254</v>
      </c>
      <c r="N68" s="122">
        <v>1969.2386580868699</v>
      </c>
      <c r="O68" s="122">
        <v>1960.9025783884995</v>
      </c>
      <c r="P68" s="122">
        <v>1887.751997319991</v>
      </c>
      <c r="Q68" s="122">
        <v>1894.7058221691238</v>
      </c>
      <c r="R68" s="122">
        <v>1962.5270180300399</v>
      </c>
      <c r="S68" s="122">
        <v>2061.4914549076739</v>
      </c>
      <c r="T68" s="122">
        <v>2175.8246710938124</v>
      </c>
      <c r="U68" s="122">
        <v>2207.6156551032614</v>
      </c>
      <c r="V68" s="122">
        <v>2234.815315300043</v>
      </c>
      <c r="W68" s="122">
        <v>2243.058602016753</v>
      </c>
      <c r="X68" s="122">
        <v>2186.3129821232956</v>
      </c>
      <c r="Y68" s="122">
        <v>1957.8931748254806</v>
      </c>
      <c r="DA68" s="130" t="s">
        <v>2474</v>
      </c>
    </row>
    <row r="69" spans="1:105" ht="12" customHeight="1" x14ac:dyDescent="0.25">
      <c r="A69" s="97" t="s">
        <v>134</v>
      </c>
      <c r="B69" s="98">
        <v>1923.4524679725614</v>
      </c>
      <c r="C69" s="98">
        <v>1921.2946332405375</v>
      </c>
      <c r="D69" s="98">
        <v>1831.4611902140462</v>
      </c>
      <c r="E69" s="98">
        <v>1795.3035687529314</v>
      </c>
      <c r="F69" s="98">
        <v>1877.0827976082473</v>
      </c>
      <c r="G69" s="98">
        <v>1712.1626040741078</v>
      </c>
      <c r="H69" s="98">
        <v>1706.1349326581765</v>
      </c>
      <c r="I69" s="98">
        <v>1671.3063747010892</v>
      </c>
      <c r="J69" s="98">
        <v>1789.585815172371</v>
      </c>
      <c r="K69" s="98">
        <v>1801.9470215309764</v>
      </c>
      <c r="L69" s="98">
        <v>1902.605625627283</v>
      </c>
      <c r="M69" s="98">
        <v>1766.3925199428436</v>
      </c>
      <c r="N69" s="98">
        <v>1970.7524276817883</v>
      </c>
      <c r="O69" s="98">
        <v>1962.4084544556567</v>
      </c>
      <c r="P69" s="98">
        <v>1887.5103416456693</v>
      </c>
      <c r="Q69" s="98">
        <v>1894.3378909328674</v>
      </c>
      <c r="R69" s="98">
        <v>1962.3648850924651</v>
      </c>
      <c r="S69" s="98">
        <v>2062.3882169513645</v>
      </c>
      <c r="T69" s="98">
        <v>2177.7541082025655</v>
      </c>
      <c r="U69" s="98">
        <v>2210.3448167690644</v>
      </c>
      <c r="V69" s="98">
        <v>2233.7464545895591</v>
      </c>
      <c r="W69" s="98">
        <v>2243.5740520052605</v>
      </c>
      <c r="X69" s="98">
        <v>2187.8193290138665</v>
      </c>
      <c r="Y69" s="98">
        <v>1956.7348645984753</v>
      </c>
      <c r="DA69" s="63" t="s">
        <v>2475</v>
      </c>
    </row>
    <row r="70" spans="1:105" ht="12" customHeight="1" x14ac:dyDescent="0.25">
      <c r="A70" s="97" t="s">
        <v>133</v>
      </c>
      <c r="B70" s="98">
        <v>1923.4524679725612</v>
      </c>
      <c r="C70" s="98">
        <v>1921.1591908765536</v>
      </c>
      <c r="D70" s="98">
        <v>1830.823932180208</v>
      </c>
      <c r="E70" s="98">
        <v>1793.8689218520185</v>
      </c>
      <c r="F70" s="98">
        <v>1875.2617258601083</v>
      </c>
      <c r="G70" s="98">
        <v>1708.9441890675059</v>
      </c>
      <c r="H70" s="98">
        <v>1702.5678616651649</v>
      </c>
      <c r="I70" s="98">
        <v>1664.8523900411572</v>
      </c>
      <c r="J70" s="98">
        <v>1780.4688406058463</v>
      </c>
      <c r="K70" s="98">
        <v>1792.7546434940214</v>
      </c>
      <c r="L70" s="98">
        <v>1893.4357393345676</v>
      </c>
      <c r="M70" s="98">
        <v>1759.1184973715049</v>
      </c>
      <c r="N70" s="98">
        <v>1964.1223208874692</v>
      </c>
      <c r="O70" s="98">
        <v>1957.1774738674449</v>
      </c>
      <c r="P70" s="98">
        <v>1883.4420059859076</v>
      </c>
      <c r="Q70" s="98">
        <v>1890.5173099195952</v>
      </c>
      <c r="R70" s="98">
        <v>1959.6140629654292</v>
      </c>
      <c r="S70" s="98">
        <v>2061.0926564624056</v>
      </c>
      <c r="T70" s="98">
        <v>2177.6045659295428</v>
      </c>
      <c r="U70" s="98">
        <v>2212.0919879696385</v>
      </c>
      <c r="V70" s="98">
        <v>2239.7158717484485</v>
      </c>
      <c r="W70" s="98">
        <v>2249.018421383209</v>
      </c>
      <c r="X70" s="98">
        <v>2190.8885117246873</v>
      </c>
      <c r="Y70" s="98">
        <v>1964.35214881459</v>
      </c>
      <c r="DA70" s="63" t="s">
        <v>2476</v>
      </c>
    </row>
    <row r="71" spans="1:105" ht="12" customHeight="1" x14ac:dyDescent="0.25">
      <c r="A71" s="100" t="s">
        <v>212</v>
      </c>
      <c r="B71" s="101">
        <v>1499.8518925196538</v>
      </c>
      <c r="C71" s="101">
        <v>1499.8295328312365</v>
      </c>
      <c r="D71" s="101">
        <v>1421.3180737990808</v>
      </c>
      <c r="E71" s="101">
        <v>1392.4291970153349</v>
      </c>
      <c r="F71" s="101">
        <v>1456.5255134919755</v>
      </c>
      <c r="G71" s="101">
        <v>1324.1300759666499</v>
      </c>
      <c r="H71" s="101">
        <v>1329.3126222340661</v>
      </c>
      <c r="I71" s="101">
        <v>1295.682910519856</v>
      </c>
      <c r="J71" s="101">
        <v>1374.9866483307026</v>
      </c>
      <c r="K71" s="101">
        <v>1382.9801816665515</v>
      </c>
      <c r="L71" s="101">
        <v>1464.2352756521682</v>
      </c>
      <c r="M71" s="101">
        <v>1365.530915264259</v>
      </c>
      <c r="N71" s="101">
        <v>1520.6500183340167</v>
      </c>
      <c r="O71" s="101">
        <v>1513.5230357871635</v>
      </c>
      <c r="P71" s="101">
        <v>1455.1370302240557</v>
      </c>
      <c r="Q71" s="101">
        <v>1456.5460703118295</v>
      </c>
      <c r="R71" s="101">
        <v>1504.111608769552</v>
      </c>
      <c r="S71" s="101">
        <v>1581.5380839200404</v>
      </c>
      <c r="T71" s="101">
        <v>1667.7080038623769</v>
      </c>
      <c r="U71" s="101">
        <v>1691.1452651086558</v>
      </c>
      <c r="V71" s="101">
        <v>1732.0812945021864</v>
      </c>
      <c r="W71" s="101">
        <v>1737.6144049879995</v>
      </c>
      <c r="X71" s="101">
        <v>1668.7442755789573</v>
      </c>
      <c r="Y71" s="101">
        <v>1473.5973096243256</v>
      </c>
      <c r="DA71" s="131" t="s">
        <v>2477</v>
      </c>
    </row>
    <row r="72" spans="1:105" ht="12" customHeight="1" x14ac:dyDescent="0.25">
      <c r="A72" s="103" t="s">
        <v>52</v>
      </c>
      <c r="B72" s="104">
        <v>423.60057545290749</v>
      </c>
      <c r="C72" s="104">
        <v>421.32965804531705</v>
      </c>
      <c r="D72" s="104">
        <v>409.50585838112704</v>
      </c>
      <c r="E72" s="104">
        <v>401.43972483668347</v>
      </c>
      <c r="F72" s="104">
        <v>418.73621236813261</v>
      </c>
      <c r="G72" s="104">
        <v>384.81411310085633</v>
      </c>
      <c r="H72" s="104">
        <v>373.25523943109891</v>
      </c>
      <c r="I72" s="104">
        <v>369.16947952130101</v>
      </c>
      <c r="J72" s="104">
        <v>405.48219227514386</v>
      </c>
      <c r="K72" s="104">
        <v>409.77446182746974</v>
      </c>
      <c r="L72" s="104">
        <v>429.20046368239923</v>
      </c>
      <c r="M72" s="104">
        <v>393.58758210724562</v>
      </c>
      <c r="N72" s="104">
        <v>443.47230255345255</v>
      </c>
      <c r="O72" s="104">
        <v>443.65443808028112</v>
      </c>
      <c r="P72" s="104">
        <v>428.30497576185206</v>
      </c>
      <c r="Q72" s="104">
        <v>433.97123960776577</v>
      </c>
      <c r="R72" s="104">
        <v>455.50245419587708</v>
      </c>
      <c r="S72" s="104">
        <v>479.55457254236484</v>
      </c>
      <c r="T72" s="104">
        <v>509.89656206716569</v>
      </c>
      <c r="U72" s="104">
        <v>520.9467228609825</v>
      </c>
      <c r="V72" s="104">
        <v>507.6345772462621</v>
      </c>
      <c r="W72" s="104">
        <v>511.40401639520996</v>
      </c>
      <c r="X72" s="104">
        <v>522.14423614573013</v>
      </c>
      <c r="Y72" s="104">
        <v>490.75483919026414</v>
      </c>
      <c r="DA72" s="132" t="s">
        <v>2478</v>
      </c>
    </row>
    <row r="73" spans="1:105" ht="12" customHeight="1" x14ac:dyDescent="0.25">
      <c r="A73" s="106" t="s">
        <v>122</v>
      </c>
      <c r="B73" s="101">
        <v>1964.0498371534236</v>
      </c>
      <c r="C73" s="101">
        <v>1918.0250424720321</v>
      </c>
      <c r="D73" s="101">
        <v>1861.0503089208125</v>
      </c>
      <c r="E73" s="101">
        <v>1767.9737203490722</v>
      </c>
      <c r="F73" s="101">
        <v>1806.1205861066696</v>
      </c>
      <c r="G73" s="101">
        <v>1706.048274517573</v>
      </c>
      <c r="H73" s="101">
        <v>1712.6356784634361</v>
      </c>
      <c r="I73" s="101">
        <v>1709.9318383433806</v>
      </c>
      <c r="J73" s="101">
        <v>1790.6019439404583</v>
      </c>
      <c r="K73" s="101">
        <v>1781.2518820762812</v>
      </c>
      <c r="L73" s="101">
        <v>1823.1514861019184</v>
      </c>
      <c r="M73" s="101">
        <v>1886.0421634292304</v>
      </c>
      <c r="N73" s="101">
        <v>1908.3848154028556</v>
      </c>
      <c r="O73" s="101">
        <v>1900.1195948310506</v>
      </c>
      <c r="P73" s="101">
        <v>1900.0253173032227</v>
      </c>
      <c r="Q73" s="101">
        <v>1915.7440116791602</v>
      </c>
      <c r="R73" s="101">
        <v>1977.5177163982526</v>
      </c>
      <c r="S73" s="101">
        <v>2041.2280504038536</v>
      </c>
      <c r="T73" s="101">
        <v>2126.7090463701816</v>
      </c>
      <c r="U73" s="101">
        <v>2129.6424943447482</v>
      </c>
      <c r="V73" s="101">
        <v>2264.5280745404552</v>
      </c>
      <c r="W73" s="101">
        <v>2219.3913163781913</v>
      </c>
      <c r="X73" s="101">
        <v>2117.5437321539625</v>
      </c>
      <c r="Y73" s="101">
        <v>2004.4181524795795</v>
      </c>
      <c r="DA73" s="131" t="s">
        <v>2479</v>
      </c>
    </row>
    <row r="74" spans="1:105" ht="12" customHeight="1" x14ac:dyDescent="0.25">
      <c r="A74" s="107" t="s">
        <v>121</v>
      </c>
      <c r="B74" s="104">
        <v>1964.0498371534231</v>
      </c>
      <c r="C74" s="104">
        <v>1917.9651347010338</v>
      </c>
      <c r="D74" s="104">
        <v>1860.2126609740405</v>
      </c>
      <c r="E74" s="104">
        <v>1766.7658959335392</v>
      </c>
      <c r="F74" s="104">
        <v>1804.8742376945866</v>
      </c>
      <c r="G74" s="104">
        <v>1703.9905081422246</v>
      </c>
      <c r="H74" s="104">
        <v>1710.8816722430938</v>
      </c>
      <c r="I74" s="104">
        <v>1705.1159206096488</v>
      </c>
      <c r="J74" s="104">
        <v>1785.8709425564857</v>
      </c>
      <c r="K74" s="104">
        <v>1782.3804952945441</v>
      </c>
      <c r="L74" s="104">
        <v>1819.2469915633667</v>
      </c>
      <c r="M74" s="104">
        <v>1882.0414869492777</v>
      </c>
      <c r="N74" s="104">
        <v>1906.2523776230989</v>
      </c>
      <c r="O74" s="104">
        <v>1898.3948740135568</v>
      </c>
      <c r="P74" s="104">
        <v>1899.0139143167301</v>
      </c>
      <c r="Q74" s="104">
        <v>1909.2661051723446</v>
      </c>
      <c r="R74" s="104">
        <v>1967.3515315663203</v>
      </c>
      <c r="S74" s="104">
        <v>2034.0771990162893</v>
      </c>
      <c r="T74" s="104">
        <v>2119.9125449745834</v>
      </c>
      <c r="U74" s="104">
        <v>2130.4052546863113</v>
      </c>
      <c r="V74" s="104">
        <v>2269.2382926135683</v>
      </c>
      <c r="W74" s="104">
        <v>2224.4124334332214</v>
      </c>
      <c r="X74" s="104">
        <v>2122.7430069161028</v>
      </c>
      <c r="Y74" s="104">
        <v>2015.6291833733578</v>
      </c>
      <c r="DA74" s="132" t="s">
        <v>2480</v>
      </c>
    </row>
    <row r="75" spans="1:105" ht="12" customHeight="1" x14ac:dyDescent="0.25">
      <c r="A75" s="108" t="s">
        <v>53</v>
      </c>
      <c r="B75" s="98">
        <v>1531.5100837582261</v>
      </c>
      <c r="C75" s="98">
        <v>1497.3349631752383</v>
      </c>
      <c r="D75" s="98">
        <v>1444.1428737701037</v>
      </c>
      <c r="E75" s="98">
        <v>1371.3808814242177</v>
      </c>
      <c r="F75" s="98">
        <v>1401.842396470814</v>
      </c>
      <c r="G75" s="98">
        <v>1320.2880926589373</v>
      </c>
      <c r="H75" s="98">
        <v>1335.816544853275</v>
      </c>
      <c r="I75" s="98">
        <v>1327.1090766595285</v>
      </c>
      <c r="J75" s="98">
        <v>1379.1999798346192</v>
      </c>
      <c r="K75" s="98">
        <v>1374.8931933560698</v>
      </c>
      <c r="L75" s="98">
        <v>1406.6932439073098</v>
      </c>
      <c r="M75" s="98">
        <v>1461.4498603505635</v>
      </c>
      <c r="N75" s="98">
        <v>1475.53546690182</v>
      </c>
      <c r="O75" s="98">
        <v>1467.920571720379</v>
      </c>
      <c r="P75" s="98">
        <v>1467.5408118231273</v>
      </c>
      <c r="Q75" s="98">
        <v>1471.2186224299887</v>
      </c>
      <c r="R75" s="98">
        <v>1510.0580030117133</v>
      </c>
      <c r="S75" s="98">
        <v>1560.6385006238845</v>
      </c>
      <c r="T75" s="98">
        <v>1623.4078352583545</v>
      </c>
      <c r="U75" s="98">
        <v>1628.5418260853307</v>
      </c>
      <c r="V75" s="98">
        <v>1754.59793043491</v>
      </c>
      <c r="W75" s="98">
        <v>1718.5184682137428</v>
      </c>
      <c r="X75" s="98">
        <v>1617.0895392349757</v>
      </c>
      <c r="Y75" s="98">
        <v>1512.3816132252389</v>
      </c>
      <c r="DA75" s="63" t="s">
        <v>2481</v>
      </c>
    </row>
    <row r="76" spans="1:105" ht="12" customHeight="1" x14ac:dyDescent="0.25">
      <c r="A76" s="108" t="s">
        <v>52</v>
      </c>
      <c r="B76" s="98">
        <v>432.53975339519718</v>
      </c>
      <c r="C76" s="98">
        <v>420.63017152579528</v>
      </c>
      <c r="D76" s="98">
        <v>416.0697872039367</v>
      </c>
      <c r="E76" s="98">
        <v>395.38501450932148</v>
      </c>
      <c r="F76" s="98">
        <v>403.03184122377235</v>
      </c>
      <c r="G76" s="98">
        <v>383.7024154832871</v>
      </c>
      <c r="H76" s="98">
        <v>375.06512738981877</v>
      </c>
      <c r="I76" s="98">
        <v>378.0068439501203</v>
      </c>
      <c r="J76" s="98">
        <v>406.67096272186649</v>
      </c>
      <c r="K76" s="98">
        <v>407.48730193847405</v>
      </c>
      <c r="L76" s="98">
        <v>412.55374765605717</v>
      </c>
      <c r="M76" s="98">
        <v>420.59162659871419</v>
      </c>
      <c r="N76" s="98">
        <v>430.71691072127896</v>
      </c>
      <c r="O76" s="98">
        <v>430.47430229317746</v>
      </c>
      <c r="P76" s="98">
        <v>431.47310249360294</v>
      </c>
      <c r="Q76" s="98">
        <v>438.04748274235618</v>
      </c>
      <c r="R76" s="98">
        <v>457.29352855460701</v>
      </c>
      <c r="S76" s="98">
        <v>473.43869839240455</v>
      </c>
      <c r="T76" s="98">
        <v>496.50470971622929</v>
      </c>
      <c r="U76" s="98">
        <v>501.86342860098114</v>
      </c>
      <c r="V76" s="98">
        <v>514.64036217865873</v>
      </c>
      <c r="W76" s="98">
        <v>505.89396521947856</v>
      </c>
      <c r="X76" s="98">
        <v>505.65346768112732</v>
      </c>
      <c r="Y76" s="98">
        <v>503.24757014811945</v>
      </c>
      <c r="DA76" s="63" t="s">
        <v>2482</v>
      </c>
    </row>
    <row r="77" spans="1:105" ht="12" customHeight="1" x14ac:dyDescent="0.25">
      <c r="A77" s="121" t="s">
        <v>54</v>
      </c>
      <c r="B77" s="122">
        <v>348.26302139400434</v>
      </c>
      <c r="C77" s="122">
        <v>348.56277231802505</v>
      </c>
      <c r="D77" s="122">
        <v>335.73678610863959</v>
      </c>
      <c r="E77" s="122">
        <v>344.35051459053182</v>
      </c>
      <c r="F77" s="122">
        <v>350.54705772963121</v>
      </c>
      <c r="G77" s="122">
        <v>328.31222635858575</v>
      </c>
      <c r="H77" s="122">
        <v>326.26771302360874</v>
      </c>
      <c r="I77" s="122">
        <v>321.48980113106563</v>
      </c>
      <c r="J77" s="122">
        <v>317.22035743196471</v>
      </c>
      <c r="K77" s="122">
        <v>306.84135224851497</v>
      </c>
      <c r="L77" s="122">
        <v>316.12244723179668</v>
      </c>
      <c r="M77" s="122">
        <v>314.35657699185259</v>
      </c>
      <c r="N77" s="122">
        <v>311.48137728888952</v>
      </c>
      <c r="O77" s="122">
        <v>307.78933876317512</v>
      </c>
      <c r="P77" s="122">
        <v>311.57869003160204</v>
      </c>
      <c r="Q77" s="122">
        <v>314.14579502694136</v>
      </c>
      <c r="R77" s="122">
        <v>315.8978407773327</v>
      </c>
      <c r="S77" s="122">
        <v>324.16997524656165</v>
      </c>
      <c r="T77" s="122">
        <v>332.4765661794948</v>
      </c>
      <c r="U77" s="122">
        <v>332.34200813699732</v>
      </c>
      <c r="V77" s="122">
        <v>341.14428571704394</v>
      </c>
      <c r="W77" s="122">
        <v>345.05422907061171</v>
      </c>
      <c r="X77" s="122">
        <v>326.72179264363587</v>
      </c>
      <c r="Y77" s="122">
        <v>300.9354484486604</v>
      </c>
      <c r="DA77" s="130" t="s">
        <v>2483</v>
      </c>
    </row>
    <row r="78" spans="1:105" ht="12" customHeight="1" x14ac:dyDescent="0.25">
      <c r="A78" s="97" t="s">
        <v>189</v>
      </c>
      <c r="B78" s="98">
        <v>345.85488751771965</v>
      </c>
      <c r="C78" s="98">
        <v>349.32443050170031</v>
      </c>
      <c r="D78" s="98">
        <v>332.59300686284598</v>
      </c>
      <c r="E78" s="98">
        <v>344.80830047357802</v>
      </c>
      <c r="F78" s="98">
        <v>354.02062366919216</v>
      </c>
      <c r="G78" s="98">
        <v>327.2887848317643</v>
      </c>
      <c r="H78" s="98">
        <v>327.33421051447016</v>
      </c>
      <c r="I78" s="98">
        <v>319.73544895607296</v>
      </c>
      <c r="J78" s="98">
        <v>317.94986280498119</v>
      </c>
      <c r="K78" s="98">
        <v>304.85064827763847</v>
      </c>
      <c r="L78" s="98">
        <v>318.97982380966056</v>
      </c>
      <c r="M78" s="98">
        <v>315.05462465402337</v>
      </c>
      <c r="N78" s="98">
        <v>309.91772484736043</v>
      </c>
      <c r="O78" s="98">
        <v>309.88684131237687</v>
      </c>
      <c r="P78" s="98">
        <v>311.50170860631653</v>
      </c>
      <c r="Q78" s="98">
        <v>312.78131523608363</v>
      </c>
      <c r="R78" s="98">
        <v>314.49380547610917</v>
      </c>
      <c r="S78" s="98">
        <v>325.02181084396159</v>
      </c>
      <c r="T78" s="98">
        <v>333.53574197329721</v>
      </c>
      <c r="U78" s="98">
        <v>334.82182452827982</v>
      </c>
      <c r="V78" s="98">
        <v>338.45744092500956</v>
      </c>
      <c r="W78" s="98">
        <v>342.56064922243888</v>
      </c>
      <c r="X78" s="98">
        <v>330.28322601139502</v>
      </c>
      <c r="Y78" s="98">
        <v>298.93190883842408</v>
      </c>
      <c r="DA78" s="63" t="s">
        <v>2484</v>
      </c>
    </row>
    <row r="79" spans="1:105" ht="12" customHeight="1" x14ac:dyDescent="0.25">
      <c r="A79" s="109" t="s">
        <v>120</v>
      </c>
      <c r="B79" s="33">
        <v>354.45513475846695</v>
      </c>
      <c r="C79" s="33">
        <v>346.57892531847347</v>
      </c>
      <c r="D79" s="33">
        <v>344.10547383190789</v>
      </c>
      <c r="E79" s="33">
        <v>343.10727951068083</v>
      </c>
      <c r="F79" s="33">
        <v>340.93684673857962</v>
      </c>
      <c r="G79" s="33">
        <v>331.19228020140912</v>
      </c>
      <c r="H79" s="33">
        <v>323.21689916405245</v>
      </c>
      <c r="I79" s="33">
        <v>326.58372081303838</v>
      </c>
      <c r="J79" s="33">
        <v>315.04577043899923</v>
      </c>
      <c r="K79" s="33">
        <v>313.52858566574832</v>
      </c>
      <c r="L79" s="33">
        <v>307.02658421912747</v>
      </c>
      <c r="M79" s="33">
        <v>312.11353347920311</v>
      </c>
      <c r="N79" s="33">
        <v>315.77202062716327</v>
      </c>
      <c r="O79" s="33">
        <v>302.41700237888847</v>
      </c>
      <c r="P79" s="33">
        <v>311.76656849768261</v>
      </c>
      <c r="Q79" s="33">
        <v>317.57011725509966</v>
      </c>
      <c r="R79" s="33">
        <v>319.54249978036324</v>
      </c>
      <c r="S79" s="33">
        <v>321.93144784999373</v>
      </c>
      <c r="T79" s="33">
        <v>329.71328032691571</v>
      </c>
      <c r="U79" s="33">
        <v>326.05368457839847</v>
      </c>
      <c r="V79" s="33">
        <v>347.86721597414027</v>
      </c>
      <c r="W79" s="33">
        <v>350.90477583975246</v>
      </c>
      <c r="X79" s="33">
        <v>317.95106573240412</v>
      </c>
      <c r="Y79" s="33">
        <v>305.47261529314432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11773.822263291</v>
      </c>
      <c r="C81" s="117">
        <f t="shared" si="28"/>
        <v>11666.510460623716</v>
      </c>
      <c r="D81" s="117">
        <f t="shared" si="28"/>
        <v>11987.08940254166</v>
      </c>
      <c r="E81" s="117">
        <f t="shared" si="28"/>
        <v>11835.131146484702</v>
      </c>
      <c r="F81" s="117">
        <f t="shared" si="28"/>
        <v>11873.745232117923</v>
      </c>
      <c r="G81" s="117">
        <f t="shared" si="28"/>
        <v>11971.36742492244</v>
      </c>
      <c r="H81" s="117">
        <f t="shared" si="28"/>
        <v>11637.014284909368</v>
      </c>
      <c r="I81" s="117">
        <f t="shared" si="28"/>
        <v>13706.526251584441</v>
      </c>
      <c r="J81" s="117">
        <f t="shared" si="28"/>
        <v>11466.737192933659</v>
      </c>
      <c r="K81" s="117">
        <f t="shared" si="28"/>
        <v>13355.349685946132</v>
      </c>
      <c r="L81" s="117">
        <f t="shared" si="28"/>
        <v>12778.889192288929</v>
      </c>
      <c r="M81" s="117">
        <f t="shared" si="28"/>
        <v>10204.311489066917</v>
      </c>
      <c r="N81" s="117">
        <f t="shared" si="28"/>
        <v>11368.209830235166</v>
      </c>
      <c r="O81" s="117">
        <f t="shared" si="28"/>
        <v>10738.09548776376</v>
      </c>
      <c r="P81" s="117">
        <f t="shared" si="28"/>
        <v>9280.2395123378956</v>
      </c>
      <c r="Q81" s="117">
        <f t="shared" si="28"/>
        <v>11084.243588451676</v>
      </c>
      <c r="R81" s="117">
        <f t="shared" ref="R81:V81" si="29">R82+R85+R87+R100</f>
        <v>11396.912316499003</v>
      </c>
      <c r="S81" s="117">
        <f t="shared" si="29"/>
        <v>10202.542833577154</v>
      </c>
      <c r="T81" s="117">
        <f t="shared" si="29"/>
        <v>11551.815005139204</v>
      </c>
      <c r="U81" s="117">
        <f t="shared" si="29"/>
        <v>10832.446263905496</v>
      </c>
      <c r="V81" s="117">
        <f t="shared" si="29"/>
        <v>11564.443415256028</v>
      </c>
      <c r="W81" s="117">
        <f t="shared" ref="W81:Y81" si="30">W82+W85+W87+W100</f>
        <v>11673.106102842095</v>
      </c>
      <c r="X81" s="117">
        <f t="shared" si="30"/>
        <v>10062.043536349785</v>
      </c>
      <c r="Y81" s="117">
        <f t="shared" si="30"/>
        <v>10066.910422909003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9408.7807350960138</v>
      </c>
      <c r="C82" s="122">
        <f t="shared" si="31"/>
        <v>9451.7375442336688</v>
      </c>
      <c r="D82" s="122">
        <f t="shared" si="31"/>
        <v>9718.8224103935918</v>
      </c>
      <c r="E82" s="122">
        <f t="shared" si="31"/>
        <v>9737.2966774975303</v>
      </c>
      <c r="F82" s="122">
        <f t="shared" si="31"/>
        <v>9788.430979781062</v>
      </c>
      <c r="G82" s="122">
        <f t="shared" si="31"/>
        <v>10006.419341547436</v>
      </c>
      <c r="H82" s="122">
        <f t="shared" si="31"/>
        <v>9737.7510580328362</v>
      </c>
      <c r="I82" s="122">
        <f t="shared" si="31"/>
        <v>11500.448713158039</v>
      </c>
      <c r="J82" s="122">
        <f t="shared" si="31"/>
        <v>9540.8803792254603</v>
      </c>
      <c r="K82" s="122">
        <f t="shared" si="31"/>
        <v>11095.611836350772</v>
      </c>
      <c r="L82" s="122">
        <f t="shared" si="31"/>
        <v>10664.32742913802</v>
      </c>
      <c r="M82" s="122">
        <f t="shared" si="31"/>
        <v>8105.0046413799173</v>
      </c>
      <c r="N82" s="122">
        <f t="shared" si="31"/>
        <v>9043.5670979760325</v>
      </c>
      <c r="O82" s="122">
        <f t="shared" si="31"/>
        <v>8519.6654406940506</v>
      </c>
      <c r="P82" s="122">
        <f t="shared" si="31"/>
        <v>7144.0887475782401</v>
      </c>
      <c r="Q82" s="122">
        <f t="shared" si="31"/>
        <v>8742.600376995757</v>
      </c>
      <c r="R82" s="122">
        <f t="shared" ref="R82:V82" si="32">SUM(R83:R84)</f>
        <v>8986.0800202997307</v>
      </c>
      <c r="S82" s="122">
        <f t="shared" si="32"/>
        <v>7845.4416941663558</v>
      </c>
      <c r="T82" s="122">
        <f t="shared" si="32"/>
        <v>9045.0015599326307</v>
      </c>
      <c r="U82" s="122">
        <f t="shared" si="32"/>
        <v>8404.1913265441563</v>
      </c>
      <c r="V82" s="122">
        <f t="shared" si="32"/>
        <v>9035.9047847484271</v>
      </c>
      <c r="W82" s="122">
        <f t="shared" ref="W82:Y82" si="33">SUM(W83:W84)</f>
        <v>9097.7129291313704</v>
      </c>
      <c r="X82" s="122">
        <f t="shared" si="33"/>
        <v>7623.9166372599102</v>
      </c>
      <c r="Y82" s="122">
        <f t="shared" si="33"/>
        <v>7669.9992098519951</v>
      </c>
      <c r="DA82" s="130" t="s">
        <v>2487</v>
      </c>
    </row>
    <row r="83" spans="1:105" ht="12" customHeight="1" x14ac:dyDescent="0.25">
      <c r="A83" s="97" t="s">
        <v>199</v>
      </c>
      <c r="B83" s="98">
        <v>9317.8132135258584</v>
      </c>
      <c r="C83" s="98">
        <v>9363.5667403794414</v>
      </c>
      <c r="D83" s="98">
        <v>9630.0598807826027</v>
      </c>
      <c r="E83" s="98">
        <v>9650.7253929444523</v>
      </c>
      <c r="F83" s="98">
        <v>9703.0034695435461</v>
      </c>
      <c r="G83" s="98">
        <v>9920.6420190587633</v>
      </c>
      <c r="H83" s="98">
        <v>9655.7522220185801</v>
      </c>
      <c r="I83" s="98">
        <v>11404.74041472243</v>
      </c>
      <c r="J83" s="98">
        <v>9461.4907724358582</v>
      </c>
      <c r="K83" s="98">
        <v>11003.789702860942</v>
      </c>
      <c r="L83" s="98">
        <v>10577.014108354397</v>
      </c>
      <c r="M83" s="98">
        <v>8040.1438313227318</v>
      </c>
      <c r="N83" s="98">
        <v>8971.6883950659048</v>
      </c>
      <c r="O83" s="98">
        <v>8453.3364813556509</v>
      </c>
      <c r="P83" s="98">
        <v>7089.5591801432356</v>
      </c>
      <c r="Q83" s="98">
        <v>8675.5967993360064</v>
      </c>
      <c r="R83" s="98">
        <v>8917.5819268842642</v>
      </c>
      <c r="S83" s="98">
        <v>7786.0051013405046</v>
      </c>
      <c r="T83" s="98">
        <v>8976.4015497212986</v>
      </c>
      <c r="U83" s="98">
        <v>8340.8123027679121</v>
      </c>
      <c r="V83" s="98">
        <v>8968.0135383319903</v>
      </c>
      <c r="W83" s="98">
        <v>9029.2934300223951</v>
      </c>
      <c r="X83" s="98">
        <v>7566.6878878926582</v>
      </c>
      <c r="Y83" s="98">
        <v>7612.6303414607009</v>
      </c>
      <c r="DA83" s="63" t="s">
        <v>2488</v>
      </c>
    </row>
    <row r="84" spans="1:105" ht="12" customHeight="1" x14ac:dyDescent="0.25">
      <c r="A84" s="97" t="s">
        <v>53</v>
      </c>
      <c r="B84" s="98">
        <v>90.967521570155625</v>
      </c>
      <c r="C84" s="98">
        <v>88.170803854226904</v>
      </c>
      <c r="D84" s="98">
        <v>88.762529610989219</v>
      </c>
      <c r="E84" s="98">
        <v>86.571284553077547</v>
      </c>
      <c r="F84" s="98">
        <v>85.427510237515463</v>
      </c>
      <c r="G84" s="98">
        <v>85.777322488673278</v>
      </c>
      <c r="H84" s="98">
        <v>81.998836014255986</v>
      </c>
      <c r="I84" s="98">
        <v>95.708298435609649</v>
      </c>
      <c r="J84" s="98">
        <v>79.389606789602794</v>
      </c>
      <c r="K84" s="98">
        <v>91.822133489830364</v>
      </c>
      <c r="L84" s="98">
        <v>87.31332078362324</v>
      </c>
      <c r="M84" s="98">
        <v>64.860810057185716</v>
      </c>
      <c r="N84" s="98">
        <v>71.878702910128382</v>
      </c>
      <c r="O84" s="98">
        <v>66.328959338400225</v>
      </c>
      <c r="P84" s="98">
        <v>54.529567435004189</v>
      </c>
      <c r="Q84" s="98">
        <v>67.003577659751073</v>
      </c>
      <c r="R84" s="98">
        <v>68.498093415466613</v>
      </c>
      <c r="S84" s="98">
        <v>59.436592825851335</v>
      </c>
      <c r="T84" s="98">
        <v>68.600010211331949</v>
      </c>
      <c r="U84" s="98">
        <v>63.379023776244061</v>
      </c>
      <c r="V84" s="98">
        <v>67.891246416436687</v>
      </c>
      <c r="W84" s="98">
        <v>68.419499108976055</v>
      </c>
      <c r="X84" s="98">
        <v>57.22874936725232</v>
      </c>
      <c r="Y84" s="98">
        <v>57.368868391293766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1.5840962511224752</v>
      </c>
      <c r="C85" s="122">
        <f t="shared" si="34"/>
        <v>1.5451257913660905</v>
      </c>
      <c r="D85" s="122">
        <f t="shared" si="34"/>
        <v>1.855699032877911</v>
      </c>
      <c r="E85" s="122">
        <f t="shared" si="34"/>
        <v>1.8919404463788843</v>
      </c>
      <c r="F85" s="122">
        <f t="shared" si="34"/>
        <v>1.9173304619846951</v>
      </c>
      <c r="G85" s="122">
        <f t="shared" si="34"/>
        <v>2.0924793012117311</v>
      </c>
      <c r="H85" s="122">
        <f t="shared" si="34"/>
        <v>2.9015683258752261</v>
      </c>
      <c r="I85" s="122">
        <f t="shared" si="34"/>
        <v>3.8544804767140373</v>
      </c>
      <c r="J85" s="122">
        <f t="shared" si="34"/>
        <v>4.5951112094170208</v>
      </c>
      <c r="K85" s="122">
        <f t="shared" si="34"/>
        <v>4.9778332960266356</v>
      </c>
      <c r="L85" s="122">
        <f t="shared" si="34"/>
        <v>5.7654558555051008</v>
      </c>
      <c r="M85" s="122">
        <f t="shared" si="34"/>
        <v>5.8425086039414307</v>
      </c>
      <c r="N85" s="122">
        <f t="shared" si="34"/>
        <v>6.3920803564150779</v>
      </c>
      <c r="O85" s="122">
        <f t="shared" si="34"/>
        <v>6.2087414310736362</v>
      </c>
      <c r="P85" s="122">
        <f t="shared" si="34"/>
        <v>7.1550114223787213</v>
      </c>
      <c r="Q85" s="122">
        <f t="shared" si="34"/>
        <v>7.3934327157189115</v>
      </c>
      <c r="R85" s="122">
        <f t="shared" si="34"/>
        <v>8.138699342488982</v>
      </c>
      <c r="S85" s="122">
        <f t="shared" si="34"/>
        <v>8.4911299945223302</v>
      </c>
      <c r="T85" s="122">
        <f t="shared" si="34"/>
        <v>8.2457584208866184</v>
      </c>
      <c r="U85" s="122">
        <f t="shared" si="34"/>
        <v>7.9098693283151968</v>
      </c>
      <c r="V85" s="122">
        <f t="shared" si="34"/>
        <v>6.5412295389831634</v>
      </c>
      <c r="W85" s="122">
        <f t="shared" si="34"/>
        <v>4.6127137804932845</v>
      </c>
      <c r="X85" s="122">
        <f t="shared" si="34"/>
        <v>3.7323855024230879</v>
      </c>
      <c r="Y85" s="122">
        <f t="shared" si="34"/>
        <v>3.7763950212841846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1.5840962511224752</v>
      </c>
      <c r="C86" s="98">
        <f>IF(RES_hhdet_tes!C86=0,0,RES_hhdet_tes!C86*1000*11630/RES_hhdet_num!C81)</f>
        <v>1.5451257913660905</v>
      </c>
      <c r="D86" s="98">
        <f>IF(RES_hhdet_tes!D86=0,0,RES_hhdet_tes!D86*1000*11630/RES_hhdet_num!D81)</f>
        <v>1.855699032877911</v>
      </c>
      <c r="E86" s="98">
        <f>IF(RES_hhdet_tes!E86=0,0,RES_hhdet_tes!E86*1000*11630/RES_hhdet_num!E81)</f>
        <v>1.8919404463788843</v>
      </c>
      <c r="F86" s="98">
        <f>IF(RES_hhdet_tes!F86=0,0,RES_hhdet_tes!F86*1000*11630/RES_hhdet_num!F81)</f>
        <v>1.9173304619846951</v>
      </c>
      <c r="G86" s="98">
        <f>IF(RES_hhdet_tes!G86=0,0,RES_hhdet_tes!G86*1000*11630/RES_hhdet_num!G81)</f>
        <v>2.0924793012117311</v>
      </c>
      <c r="H86" s="98">
        <f>IF(RES_hhdet_tes!H86=0,0,RES_hhdet_tes!H86*1000*11630/RES_hhdet_num!H81)</f>
        <v>2.9015683258752261</v>
      </c>
      <c r="I86" s="98">
        <f>IF(RES_hhdet_tes!I86=0,0,RES_hhdet_tes!I86*1000*11630/RES_hhdet_num!I81)</f>
        <v>3.8544804767140373</v>
      </c>
      <c r="J86" s="98">
        <f>IF(RES_hhdet_tes!J86=0,0,RES_hhdet_tes!J86*1000*11630/RES_hhdet_num!J81)</f>
        <v>4.5951112094170208</v>
      </c>
      <c r="K86" s="98">
        <f>IF(RES_hhdet_tes!K86=0,0,RES_hhdet_tes!K86*1000*11630/RES_hhdet_num!K81)</f>
        <v>4.9778332960266356</v>
      </c>
      <c r="L86" s="98">
        <f>IF(RES_hhdet_tes!L86=0,0,RES_hhdet_tes!L86*1000*11630/RES_hhdet_num!L81)</f>
        <v>5.7654558555051008</v>
      </c>
      <c r="M86" s="98">
        <f>IF(RES_hhdet_tes!M86=0,0,RES_hhdet_tes!M86*1000*11630/RES_hhdet_num!M81)</f>
        <v>5.8425086039414307</v>
      </c>
      <c r="N86" s="98">
        <f>IF(RES_hhdet_tes!N86=0,0,RES_hhdet_tes!N86*1000*11630/RES_hhdet_num!N81)</f>
        <v>6.3920803564150779</v>
      </c>
      <c r="O86" s="98">
        <f>IF(RES_hhdet_tes!O86=0,0,RES_hhdet_tes!O86*1000*11630/RES_hhdet_num!O81)</f>
        <v>6.2087414310736362</v>
      </c>
      <c r="P86" s="98">
        <f>IF(RES_hhdet_tes!P86=0,0,RES_hhdet_tes!P86*1000*11630/RES_hhdet_num!P81)</f>
        <v>7.1550114223787213</v>
      </c>
      <c r="Q86" s="98">
        <f>IF(RES_hhdet_tes!Q86=0,0,RES_hhdet_tes!Q86*1000*11630/RES_hhdet_num!Q81)</f>
        <v>7.3934327157189115</v>
      </c>
      <c r="R86" s="98">
        <f>IF(RES_hhdet_tes!R86=0,0,RES_hhdet_tes!R86*1000*11630/RES_hhdet_num!R81)</f>
        <v>8.138699342488982</v>
      </c>
      <c r="S86" s="98">
        <f>IF(RES_hhdet_tes!S86=0,0,RES_hhdet_tes!S86*1000*11630/RES_hhdet_num!S81)</f>
        <v>8.4911299945223302</v>
      </c>
      <c r="T86" s="98">
        <f>IF(RES_hhdet_tes!T86=0,0,RES_hhdet_tes!T86*1000*11630/RES_hhdet_num!T81)</f>
        <v>8.2457584208866184</v>
      </c>
      <c r="U86" s="98">
        <f>IF(RES_hhdet_tes!U86=0,0,RES_hhdet_tes!U86*1000*11630/RES_hhdet_num!U81)</f>
        <v>7.9098693283151968</v>
      </c>
      <c r="V86" s="98">
        <f>IF(RES_hhdet_tes!V86=0,0,RES_hhdet_tes!V86*1000*11630/RES_hhdet_num!V81)</f>
        <v>6.5412295389831634</v>
      </c>
      <c r="W86" s="98">
        <f>IF(RES_hhdet_tes!W86=0,0,RES_hhdet_tes!W86*1000*11630/RES_hhdet_num!W81)</f>
        <v>4.6127137804932845</v>
      </c>
      <c r="X86" s="98">
        <f>IF(RES_hhdet_tes!X86=0,0,RES_hhdet_tes!X86*1000*11630/RES_hhdet_num!X81)</f>
        <v>3.7323855024230879</v>
      </c>
      <c r="Y86" s="98">
        <f>IF(RES_hhdet_tes!Y86=0,0,RES_hhdet_tes!Y86*1000*11630/RES_hhdet_num!Y81)</f>
        <v>3.7763950212841846</v>
      </c>
      <c r="DA86" s="63" t="s">
        <v>2491</v>
      </c>
    </row>
    <row r="87" spans="1:105" ht="12" customHeight="1" x14ac:dyDescent="0.25">
      <c r="A87" s="121" t="s">
        <v>55</v>
      </c>
      <c r="B87" s="122">
        <v>2009.0216958039127</v>
      </c>
      <c r="C87" s="122">
        <v>1866.6505906652494</v>
      </c>
      <c r="D87" s="122">
        <v>1922.3145351460403</v>
      </c>
      <c r="E87" s="122">
        <v>1752.8347413801148</v>
      </c>
      <c r="F87" s="122">
        <v>1742.5655922339865</v>
      </c>
      <c r="G87" s="122">
        <v>1631.6098919759631</v>
      </c>
      <c r="H87" s="122">
        <v>1573.1271691873283</v>
      </c>
      <c r="I87" s="122">
        <v>1875.6478921659873</v>
      </c>
      <c r="J87" s="122">
        <v>1606.1729516156893</v>
      </c>
      <c r="K87" s="122">
        <v>1941.3181591205341</v>
      </c>
      <c r="L87" s="122">
        <v>1801.7217907838672</v>
      </c>
      <c r="M87" s="122">
        <v>1781.345651849399</v>
      </c>
      <c r="N87" s="122">
        <v>2002.5266165530322</v>
      </c>
      <c r="O87" s="122">
        <v>1909.6055836669775</v>
      </c>
      <c r="P87" s="122">
        <v>1817.3757119804616</v>
      </c>
      <c r="Q87" s="122">
        <v>2017.209011054367</v>
      </c>
      <c r="R87" s="122">
        <v>2082.8692066621511</v>
      </c>
      <c r="S87" s="122">
        <v>2026.495819332642</v>
      </c>
      <c r="T87" s="122">
        <v>2168.4486966181526</v>
      </c>
      <c r="U87" s="122">
        <v>2094.0706556204532</v>
      </c>
      <c r="V87" s="122">
        <v>2173.6263495170915</v>
      </c>
      <c r="W87" s="122">
        <v>2220.3518109923234</v>
      </c>
      <c r="X87" s="122">
        <v>2116.5921395593732</v>
      </c>
      <c r="Y87" s="122">
        <v>2087.3309973532969</v>
      </c>
      <c r="DA87" s="130" t="s">
        <v>2492</v>
      </c>
    </row>
    <row r="88" spans="1:105" ht="12" customHeight="1" x14ac:dyDescent="0.25">
      <c r="A88" s="97" t="s">
        <v>132</v>
      </c>
      <c r="B88" s="98">
        <v>2020.924461828399</v>
      </c>
      <c r="C88" s="98">
        <v>1852.8216940425996</v>
      </c>
      <c r="D88" s="98">
        <v>1940.000832849031</v>
      </c>
      <c r="E88" s="98">
        <v>1747.4200384997328</v>
      </c>
      <c r="F88" s="98">
        <v>1723.2945358632599</v>
      </c>
      <c r="G88" s="98">
        <v>1607.1245670179112</v>
      </c>
      <c r="H88" s="98">
        <v>1528.4269837624097</v>
      </c>
      <c r="I88" s="98">
        <v>1928.6338030096895</v>
      </c>
      <c r="J88" s="98">
        <v>1549.9455317317249</v>
      </c>
      <c r="K88" s="98">
        <v>1989.1590831684193</v>
      </c>
      <c r="L88" s="98">
        <v>1795.7783846911209</v>
      </c>
      <c r="M88" s="98">
        <v>1752.9638638577924</v>
      </c>
      <c r="N88" s="98">
        <v>2031.1525862869366</v>
      </c>
      <c r="O88" s="98">
        <v>1910.5845486024825</v>
      </c>
      <c r="P88" s="98">
        <v>1794.3264751738736</v>
      </c>
      <c r="Q88" s="98">
        <v>2056.8592518416372</v>
      </c>
      <c r="R88" s="98">
        <v>2115.7709420005772</v>
      </c>
      <c r="S88" s="98">
        <v>2019.5272677949163</v>
      </c>
      <c r="T88" s="98">
        <v>2175.5388144739986</v>
      </c>
      <c r="U88" s="98">
        <v>2077.8007252704965</v>
      </c>
      <c r="V88" s="98">
        <v>2144.6825220194751</v>
      </c>
      <c r="W88" s="98">
        <v>2221.1092017763954</v>
      </c>
      <c r="X88" s="98">
        <v>2116.0516879222241</v>
      </c>
      <c r="Y88" s="98">
        <v>2091.6796399221384</v>
      </c>
      <c r="DA88" s="63" t="s">
        <v>2493</v>
      </c>
    </row>
    <row r="89" spans="1:105" ht="12" customHeight="1" x14ac:dyDescent="0.25">
      <c r="A89" s="97" t="s">
        <v>131</v>
      </c>
      <c r="B89" s="98">
        <v>2020.924461828399</v>
      </c>
      <c r="C89" s="98">
        <v>1852.854613669436</v>
      </c>
      <c r="D89" s="98">
        <v>1940.1111467927926</v>
      </c>
      <c r="E89" s="98">
        <v>1747.599281718348</v>
      </c>
      <c r="F89" s="98">
        <v>1723.77307632577</v>
      </c>
      <c r="G89" s="98">
        <v>1608.6732074451552</v>
      </c>
      <c r="H89" s="98">
        <v>1524.7926706477301</v>
      </c>
      <c r="I89" s="98">
        <v>1919.5373222314613</v>
      </c>
      <c r="J89" s="98">
        <v>1543.0799026970926</v>
      </c>
      <c r="K89" s="98">
        <v>1980.0885826656054</v>
      </c>
      <c r="L89" s="98">
        <v>1788.8300442342547</v>
      </c>
      <c r="M89" s="98">
        <v>1747.6931401202696</v>
      </c>
      <c r="N89" s="98">
        <v>2026.838163767392</v>
      </c>
      <c r="O89" s="98">
        <v>1907.7331250439704</v>
      </c>
      <c r="P89" s="98">
        <v>1792.1404489649096</v>
      </c>
      <c r="Q89" s="98">
        <v>2052.0657072524327</v>
      </c>
      <c r="R89" s="98">
        <v>2110.8099211679128</v>
      </c>
      <c r="S89" s="98">
        <v>2014.9220072069554</v>
      </c>
      <c r="T89" s="98">
        <v>2171.1082622580393</v>
      </c>
      <c r="U89" s="98">
        <v>2073.8303033104512</v>
      </c>
      <c r="V89" s="98">
        <v>2142.0367789941465</v>
      </c>
      <c r="W89" s="98">
        <v>2220.802576784808</v>
      </c>
      <c r="X89" s="98">
        <v>2114.9198297268545</v>
      </c>
      <c r="Y89" s="98">
        <v>2086.8614622222826</v>
      </c>
      <c r="DA89" s="63" t="s">
        <v>2494</v>
      </c>
    </row>
    <row r="90" spans="1:105" ht="12" customHeight="1" x14ac:dyDescent="0.25">
      <c r="A90" s="100" t="s">
        <v>199</v>
      </c>
      <c r="B90" s="101">
        <v>1575.8900525953663</v>
      </c>
      <c r="C90" s="101">
        <v>1446.5299194361248</v>
      </c>
      <c r="D90" s="101">
        <v>1506.1811718332301</v>
      </c>
      <c r="E90" s="101">
        <v>1356.5041537684042</v>
      </c>
      <c r="F90" s="101">
        <v>1338.8763312506389</v>
      </c>
      <c r="G90" s="101">
        <v>1247.0385754738743</v>
      </c>
      <c r="H90" s="101">
        <v>1190.2764464703455</v>
      </c>
      <c r="I90" s="101">
        <v>1494.3848908192604</v>
      </c>
      <c r="J90" s="101">
        <v>1190.8932244079992</v>
      </c>
      <c r="K90" s="101">
        <v>1527.5820305364325</v>
      </c>
      <c r="L90" s="101">
        <v>1382.7836930984663</v>
      </c>
      <c r="M90" s="101">
        <v>1356.459464458854</v>
      </c>
      <c r="N90" s="101">
        <v>1569.3429955069412</v>
      </c>
      <c r="O90" s="101">
        <v>1474.9862196835884</v>
      </c>
      <c r="P90" s="101">
        <v>1384.3775024886679</v>
      </c>
      <c r="Q90" s="101">
        <v>1581.3948339774092</v>
      </c>
      <c r="R90" s="101">
        <v>1620.4966475861243</v>
      </c>
      <c r="S90" s="101">
        <v>1546.3805899000633</v>
      </c>
      <c r="T90" s="101">
        <v>1662.8769985185415</v>
      </c>
      <c r="U90" s="101">
        <v>1585.708114580038</v>
      </c>
      <c r="V90" s="101">
        <v>1656.6797884206353</v>
      </c>
      <c r="W90" s="101">
        <v>1715.661374474352</v>
      </c>
      <c r="X90" s="101">
        <v>1610.5006072318149</v>
      </c>
      <c r="Y90" s="101">
        <v>1565.5964933556838</v>
      </c>
      <c r="DA90" s="131" t="s">
        <v>2495</v>
      </c>
    </row>
    <row r="91" spans="1:105" ht="12" customHeight="1" x14ac:dyDescent="0.25">
      <c r="A91" s="103" t="s">
        <v>52</v>
      </c>
      <c r="B91" s="104">
        <v>445.03440923303276</v>
      </c>
      <c r="C91" s="104">
        <v>406.32469423331133</v>
      </c>
      <c r="D91" s="104">
        <v>433.92997495956286</v>
      </c>
      <c r="E91" s="104">
        <v>391.09512794994384</v>
      </c>
      <c r="F91" s="104">
        <v>384.89674507513132</v>
      </c>
      <c r="G91" s="104">
        <v>361.63463197128118</v>
      </c>
      <c r="H91" s="104">
        <v>334.51622417738463</v>
      </c>
      <c r="I91" s="104">
        <v>425.15243141220054</v>
      </c>
      <c r="J91" s="104">
        <v>352.18667828909332</v>
      </c>
      <c r="K91" s="104">
        <v>452.5065521291728</v>
      </c>
      <c r="L91" s="104">
        <v>406.04635113578848</v>
      </c>
      <c r="M91" s="104">
        <v>391.23367566141565</v>
      </c>
      <c r="N91" s="104">
        <v>457.49516826045038</v>
      </c>
      <c r="O91" s="104">
        <v>432.74690536038162</v>
      </c>
      <c r="P91" s="104">
        <v>407.76294647624172</v>
      </c>
      <c r="Q91" s="104">
        <v>470.67087327502372</v>
      </c>
      <c r="R91" s="104">
        <v>490.31327358178822</v>
      </c>
      <c r="S91" s="104">
        <v>468.54141730689224</v>
      </c>
      <c r="T91" s="104">
        <v>508.23126373949765</v>
      </c>
      <c r="U91" s="104">
        <v>488.12218873041286</v>
      </c>
      <c r="V91" s="104">
        <v>485.35699057351189</v>
      </c>
      <c r="W91" s="104">
        <v>505.14120231045632</v>
      </c>
      <c r="X91" s="104">
        <v>504.41922249503943</v>
      </c>
      <c r="Y91" s="104">
        <v>521.26496886659868</v>
      </c>
      <c r="DA91" s="132" t="s">
        <v>2496</v>
      </c>
    </row>
    <row r="92" spans="1:105" ht="12" customHeight="1" x14ac:dyDescent="0.25">
      <c r="A92" s="106" t="s">
        <v>124</v>
      </c>
      <c r="B92" s="101">
        <v>1961.9314762258507</v>
      </c>
      <c r="C92" s="101">
        <v>1906.1113203295772</v>
      </c>
      <c r="D92" s="101">
        <v>1857.5407498663571</v>
      </c>
      <c r="E92" s="101">
        <v>1803.3026460543581</v>
      </c>
      <c r="F92" s="101">
        <v>1772.2785417257007</v>
      </c>
      <c r="G92" s="101">
        <v>1739.8338619753372</v>
      </c>
      <c r="H92" s="101">
        <v>1721.2795137177259</v>
      </c>
      <c r="I92" s="101">
        <v>1741.3662023866941</v>
      </c>
      <c r="J92" s="101">
        <v>1743.9359063900517</v>
      </c>
      <c r="K92" s="101">
        <v>1765.356035406347</v>
      </c>
      <c r="L92" s="101">
        <v>1783.9259507728123</v>
      </c>
      <c r="M92" s="101">
        <v>1912.2037079803092</v>
      </c>
      <c r="N92" s="101">
        <v>1796.3486003186024</v>
      </c>
      <c r="O92" s="101">
        <v>2013.3807450245272</v>
      </c>
      <c r="P92" s="101">
        <v>1865.0915281175958</v>
      </c>
      <c r="Q92" s="101">
        <v>1707.1430919132772</v>
      </c>
      <c r="R92" s="101">
        <v>2073.330900181435</v>
      </c>
      <c r="S92" s="101">
        <v>2106.4875663837533</v>
      </c>
      <c r="T92" s="101">
        <v>2197.361944119953</v>
      </c>
      <c r="U92" s="101">
        <v>2136.2300229803241</v>
      </c>
      <c r="V92" s="101">
        <v>2393.0969955213332</v>
      </c>
      <c r="W92" s="101">
        <v>2074.20257777185</v>
      </c>
      <c r="X92" s="101">
        <v>2038.4604254999472</v>
      </c>
      <c r="Y92" s="101">
        <v>2114.1150349801587</v>
      </c>
      <c r="DA92" s="131" t="s">
        <v>2497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2043.200864402992</v>
      </c>
      <c r="P93" s="104">
        <v>1903.7818064923729</v>
      </c>
      <c r="Q93" s="104">
        <v>1749.8002089550314</v>
      </c>
      <c r="R93" s="104">
        <v>2054.7855621421927</v>
      </c>
      <c r="S93" s="104">
        <v>2088.0879305464505</v>
      </c>
      <c r="T93" s="104">
        <v>2179.2086063428005</v>
      </c>
      <c r="U93" s="104">
        <v>2119.2021436078567</v>
      </c>
      <c r="V93" s="104">
        <v>2289.3284186618071</v>
      </c>
      <c r="W93" s="104">
        <v>1996.3005064952677</v>
      </c>
      <c r="X93" s="104">
        <v>1964.3344413863053</v>
      </c>
      <c r="Y93" s="104">
        <v>0</v>
      </c>
      <c r="DA93" s="132" t="s">
        <v>2498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1579.9502391005879</v>
      </c>
      <c r="P94" s="98">
        <v>1470.7560945328639</v>
      </c>
      <c r="Q94" s="98">
        <v>1347.641944732437</v>
      </c>
      <c r="R94" s="98">
        <v>1577.3239066110768</v>
      </c>
      <c r="S94" s="98">
        <v>1602.1529436646044</v>
      </c>
      <c r="T94" s="98">
        <v>1668.7160529645773</v>
      </c>
      <c r="U94" s="98">
        <v>1619.7770694753121</v>
      </c>
      <c r="V94" s="98">
        <v>1770.556230127642</v>
      </c>
      <c r="W94" s="98">
        <v>1542.0290717297175</v>
      </c>
      <c r="X94" s="98">
        <v>1495.6519659064027</v>
      </c>
      <c r="Y94" s="98">
        <v>0</v>
      </c>
      <c r="DA94" s="63" t="s">
        <v>2499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463.25062530240416</v>
      </c>
      <c r="P95" s="98">
        <v>433.02571195950907</v>
      </c>
      <c r="Q95" s="98">
        <v>402.15826422259414</v>
      </c>
      <c r="R95" s="98">
        <v>477.46165553111581</v>
      </c>
      <c r="S95" s="98">
        <v>485.93498688184599</v>
      </c>
      <c r="T95" s="98">
        <v>510.49255337822342</v>
      </c>
      <c r="U95" s="98">
        <v>499.42507413254486</v>
      </c>
      <c r="V95" s="98">
        <v>518.77218853416525</v>
      </c>
      <c r="W95" s="98">
        <v>454.27143476554994</v>
      </c>
      <c r="X95" s="98">
        <v>468.68247547990268</v>
      </c>
      <c r="Y95" s="98">
        <v>0</v>
      </c>
      <c r="DA95" s="63" t="s">
        <v>2500</v>
      </c>
    </row>
    <row r="96" spans="1:105" ht="12" customHeight="1" x14ac:dyDescent="0.25">
      <c r="A96" s="106" t="s">
        <v>122</v>
      </c>
      <c r="B96" s="101">
        <v>1964.0498371534234</v>
      </c>
      <c r="C96" s="101">
        <v>1918.0492405401205</v>
      </c>
      <c r="D96" s="101">
        <v>1861.160118480502</v>
      </c>
      <c r="E96" s="101">
        <v>1768.229310516406</v>
      </c>
      <c r="F96" s="101">
        <v>1806.3768918352084</v>
      </c>
      <c r="G96" s="101">
        <v>1705.6340622479913</v>
      </c>
      <c r="H96" s="101">
        <v>1711.6748094593399</v>
      </c>
      <c r="I96" s="101">
        <v>1708.1004640558735</v>
      </c>
      <c r="J96" s="101">
        <v>1788.660959288952</v>
      </c>
      <c r="K96" s="101">
        <v>1787.462175587206</v>
      </c>
      <c r="L96" s="101">
        <v>1829.9350277424364</v>
      </c>
      <c r="M96" s="101">
        <v>1891.0589395746983</v>
      </c>
      <c r="N96" s="101">
        <v>1910.502783747346</v>
      </c>
      <c r="O96" s="101">
        <v>1899.8940886140272</v>
      </c>
      <c r="P96" s="101">
        <v>1896.9831042024889</v>
      </c>
      <c r="Q96" s="101">
        <v>1912.932875965043</v>
      </c>
      <c r="R96" s="101">
        <v>1977.7803510579504</v>
      </c>
      <c r="S96" s="101">
        <v>2053.5377000535409</v>
      </c>
      <c r="T96" s="101">
        <v>2149.870515059461</v>
      </c>
      <c r="U96" s="101">
        <v>2162.9870675705502</v>
      </c>
      <c r="V96" s="101">
        <v>2301.405888650047</v>
      </c>
      <c r="W96" s="101">
        <v>2231.7860764239772</v>
      </c>
      <c r="X96" s="101">
        <v>2127.6911278055791</v>
      </c>
      <c r="Y96" s="101">
        <v>2029.6405145248104</v>
      </c>
      <c r="DA96" s="131" t="s">
        <v>2501</v>
      </c>
    </row>
    <row r="97" spans="1:105" ht="12" customHeight="1" x14ac:dyDescent="0.25">
      <c r="A97" s="107" t="s">
        <v>121</v>
      </c>
      <c r="B97" s="104">
        <v>1964.0498371534234</v>
      </c>
      <c r="C97" s="104">
        <v>1918.0646031651411</v>
      </c>
      <c r="D97" s="104">
        <v>1860.5477019141942</v>
      </c>
      <c r="E97" s="104">
        <v>1767.2216858393799</v>
      </c>
      <c r="F97" s="104">
        <v>1805.1771667647386</v>
      </c>
      <c r="G97" s="104">
        <v>1703.2733189274693</v>
      </c>
      <c r="H97" s="104">
        <v>1710.004936581453</v>
      </c>
      <c r="I97" s="104">
        <v>1703.424505575457</v>
      </c>
      <c r="J97" s="104">
        <v>1781.2720063027969</v>
      </c>
      <c r="K97" s="104">
        <v>1778.9484145609945</v>
      </c>
      <c r="L97" s="104">
        <v>1821.305652055599</v>
      </c>
      <c r="M97" s="104">
        <v>1883.9445901366523</v>
      </c>
      <c r="N97" s="104">
        <v>1907.5102457327127</v>
      </c>
      <c r="O97" s="104">
        <v>1898.2700018971793</v>
      </c>
      <c r="P97" s="104">
        <v>1892.2083041129495</v>
      </c>
      <c r="Q97" s="104">
        <v>1902.4607551678585</v>
      </c>
      <c r="R97" s="104">
        <v>1965.1033487555017</v>
      </c>
      <c r="S97" s="104">
        <v>2040.088908690145</v>
      </c>
      <c r="T97" s="104">
        <v>2136.0484539513768</v>
      </c>
      <c r="U97" s="104">
        <v>2149.4805685430838</v>
      </c>
      <c r="V97" s="104">
        <v>2290.0655305173368</v>
      </c>
      <c r="W97" s="104">
        <v>2232.1807317208109</v>
      </c>
      <c r="X97" s="104">
        <v>2130.0277535508299</v>
      </c>
      <c r="Y97" s="104">
        <v>2027.1967653977242</v>
      </c>
      <c r="DA97" s="132" t="s">
        <v>2502</v>
      </c>
    </row>
    <row r="98" spans="1:105" ht="12" customHeight="1" x14ac:dyDescent="0.25">
      <c r="A98" s="108" t="s">
        <v>53</v>
      </c>
      <c r="B98" s="98">
        <v>1531.5100837582263</v>
      </c>
      <c r="C98" s="98">
        <v>1497.4126171462865</v>
      </c>
      <c r="D98" s="98">
        <v>1444.4029768197686</v>
      </c>
      <c r="E98" s="98">
        <v>1371.734669984578</v>
      </c>
      <c r="F98" s="98">
        <v>1402.077680904928</v>
      </c>
      <c r="G98" s="98">
        <v>1319.7323991994374</v>
      </c>
      <c r="H98" s="98">
        <v>1335.1320100772684</v>
      </c>
      <c r="I98" s="98">
        <v>1325.7926311222236</v>
      </c>
      <c r="J98" s="98">
        <v>1375.6482938548534</v>
      </c>
      <c r="K98" s="98">
        <v>1372.2457539052548</v>
      </c>
      <c r="L98" s="98">
        <v>1408.285058443407</v>
      </c>
      <c r="M98" s="98">
        <v>1462.9276651209191</v>
      </c>
      <c r="N98" s="98">
        <v>1476.5091202491983</v>
      </c>
      <c r="O98" s="98">
        <v>1467.8240152289065</v>
      </c>
      <c r="P98" s="98">
        <v>1462.2814976874527</v>
      </c>
      <c r="Q98" s="98">
        <v>1465.9746401314342</v>
      </c>
      <c r="R98" s="98">
        <v>1508.3323904858175</v>
      </c>
      <c r="S98" s="98">
        <v>1565.2509635019549</v>
      </c>
      <c r="T98" s="98">
        <v>1635.7645530503403</v>
      </c>
      <c r="U98" s="98">
        <v>1643.1235336703648</v>
      </c>
      <c r="V98" s="98">
        <v>1770.7017608001811</v>
      </c>
      <c r="W98" s="98">
        <v>1724.5200369305705</v>
      </c>
      <c r="X98" s="98">
        <v>1622.6390040268097</v>
      </c>
      <c r="Y98" s="98">
        <v>1521.0610858720113</v>
      </c>
      <c r="DA98" s="63" t="s">
        <v>2503</v>
      </c>
    </row>
    <row r="99" spans="1:105" ht="12" customHeight="1" x14ac:dyDescent="0.25">
      <c r="A99" s="108" t="s">
        <v>52</v>
      </c>
      <c r="B99" s="98">
        <v>432.53975339519724</v>
      </c>
      <c r="C99" s="98">
        <v>420.65198601885459</v>
      </c>
      <c r="D99" s="98">
        <v>416.14472509442572</v>
      </c>
      <c r="E99" s="98">
        <v>395.487015854802</v>
      </c>
      <c r="F99" s="98">
        <v>403.09948585981061</v>
      </c>
      <c r="G99" s="98">
        <v>383.54091972803189</v>
      </c>
      <c r="H99" s="98">
        <v>374.87292650418442</v>
      </c>
      <c r="I99" s="98">
        <v>377.63187445323371</v>
      </c>
      <c r="J99" s="98">
        <v>405.62371244794286</v>
      </c>
      <c r="K99" s="98">
        <v>406.70266065573946</v>
      </c>
      <c r="L99" s="98">
        <v>413.02059361219182</v>
      </c>
      <c r="M99" s="98">
        <v>421.0169250157328</v>
      </c>
      <c r="N99" s="98">
        <v>431.00112548351461</v>
      </c>
      <c r="O99" s="98">
        <v>430.44598666827295</v>
      </c>
      <c r="P99" s="98">
        <v>429.92680642549652</v>
      </c>
      <c r="Q99" s="98">
        <v>436.48611503642462</v>
      </c>
      <c r="R99" s="98">
        <v>456.77095826968417</v>
      </c>
      <c r="S99" s="98">
        <v>474.83794518819002</v>
      </c>
      <c r="T99" s="98">
        <v>500.28390090103636</v>
      </c>
      <c r="U99" s="98">
        <v>506.35703487271843</v>
      </c>
      <c r="V99" s="98">
        <v>519.36376971715572</v>
      </c>
      <c r="W99" s="98">
        <v>507.66069479024031</v>
      </c>
      <c r="X99" s="98">
        <v>507.38874952401989</v>
      </c>
      <c r="Y99" s="98">
        <v>506.13567952571287</v>
      </c>
      <c r="DA99" s="63" t="s">
        <v>2504</v>
      </c>
    </row>
    <row r="100" spans="1:105" ht="12" customHeight="1" x14ac:dyDescent="0.25">
      <c r="A100" s="121" t="s">
        <v>54</v>
      </c>
      <c r="B100" s="122">
        <v>354.43573613994994</v>
      </c>
      <c r="C100" s="122">
        <v>346.5771999334325</v>
      </c>
      <c r="D100" s="122">
        <v>344.09675796914922</v>
      </c>
      <c r="E100" s="122">
        <v>343.10778716067739</v>
      </c>
      <c r="F100" s="122">
        <v>340.83132964088855</v>
      </c>
      <c r="G100" s="122">
        <v>331.24571209783028</v>
      </c>
      <c r="H100" s="122">
        <v>323.23448936332892</v>
      </c>
      <c r="I100" s="122">
        <v>326.57516578370172</v>
      </c>
      <c r="J100" s="122">
        <v>315.08875088309287</v>
      </c>
      <c r="K100" s="122">
        <v>313.44185717879913</v>
      </c>
      <c r="L100" s="122">
        <v>307.07451651153485</v>
      </c>
      <c r="M100" s="122">
        <v>312.11868723365927</v>
      </c>
      <c r="N100" s="122">
        <v>315.72403534968652</v>
      </c>
      <c r="O100" s="122">
        <v>302.61572197165879</v>
      </c>
      <c r="P100" s="122">
        <v>311.62004135681542</v>
      </c>
      <c r="Q100" s="122">
        <v>317.0407676858344</v>
      </c>
      <c r="R100" s="122">
        <v>319.82439019463231</v>
      </c>
      <c r="S100" s="122">
        <v>322.11419008363322</v>
      </c>
      <c r="T100" s="122">
        <v>330.1189901675354</v>
      </c>
      <c r="U100" s="122">
        <v>326.27441241257031</v>
      </c>
      <c r="V100" s="122">
        <v>348.3710514515252</v>
      </c>
      <c r="W100" s="122">
        <v>350.42864893790789</v>
      </c>
      <c r="X100" s="122">
        <v>317.8023740280791</v>
      </c>
      <c r="Y100" s="122">
        <v>305.80382068242665</v>
      </c>
      <c r="DA100" s="130" t="s">
        <v>2505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2506</v>
      </c>
    </row>
    <row r="102" spans="1:105" ht="12" customHeight="1" x14ac:dyDescent="0.25">
      <c r="A102" s="97" t="s">
        <v>50</v>
      </c>
      <c r="B102" s="98">
        <v>353.12487449365642</v>
      </c>
      <c r="C102" s="98">
        <v>346.45855345600398</v>
      </c>
      <c r="D102" s="98">
        <v>343.49606382062893</v>
      </c>
      <c r="E102" s="98">
        <v>343.14319930622287</v>
      </c>
      <c r="F102" s="98">
        <v>333.53990278839632</v>
      </c>
      <c r="G102" s="98">
        <v>334.98183470143528</v>
      </c>
      <c r="H102" s="98">
        <v>324.4640839698788</v>
      </c>
      <c r="I102" s="98">
        <v>325.94840020492057</v>
      </c>
      <c r="J102" s="98">
        <v>318.37349876200949</v>
      </c>
      <c r="K102" s="98">
        <v>306.46572435287089</v>
      </c>
      <c r="L102" s="98">
        <v>310.79804885042142</v>
      </c>
      <c r="M102" s="98">
        <v>312.48814026754667</v>
      </c>
      <c r="N102" s="98">
        <v>312.4262302588557</v>
      </c>
      <c r="O102" s="98">
        <v>315.824801691743</v>
      </c>
      <c r="P102" s="98">
        <v>302.12245469615027</v>
      </c>
      <c r="Q102" s="98">
        <v>284.6082685367295</v>
      </c>
      <c r="R102" s="98">
        <v>335.74026050279411</v>
      </c>
      <c r="S102" s="98">
        <v>332.17812638117147</v>
      </c>
      <c r="T102" s="98">
        <v>352.33691560408477</v>
      </c>
      <c r="U102" s="98">
        <v>338.61927383067371</v>
      </c>
      <c r="V102" s="98">
        <v>378.57770949789841</v>
      </c>
      <c r="W102" s="98">
        <v>322.872104306945</v>
      </c>
      <c r="X102" s="98">
        <v>309.34214465248391</v>
      </c>
      <c r="Y102" s="98">
        <v>323.32081851047855</v>
      </c>
      <c r="DA102" s="63" t="s">
        <v>2507</v>
      </c>
    </row>
    <row r="103" spans="1:105" ht="12" customHeight="1" x14ac:dyDescent="0.25">
      <c r="A103" s="109" t="s">
        <v>120</v>
      </c>
      <c r="B103" s="33">
        <v>354.45513475846701</v>
      </c>
      <c r="C103" s="33">
        <v>346.57892531847352</v>
      </c>
      <c r="D103" s="33">
        <v>344.10547383190789</v>
      </c>
      <c r="E103" s="33">
        <v>343.10727951068083</v>
      </c>
      <c r="F103" s="33">
        <v>340.93684673857967</v>
      </c>
      <c r="G103" s="33">
        <v>331.19228020140912</v>
      </c>
      <c r="H103" s="33">
        <v>323.21689916405268</v>
      </c>
      <c r="I103" s="33">
        <v>326.58372081303844</v>
      </c>
      <c r="J103" s="33">
        <v>315.04577043899928</v>
      </c>
      <c r="K103" s="33">
        <v>313.52858566574832</v>
      </c>
      <c r="L103" s="33">
        <v>307.02658421912753</v>
      </c>
      <c r="M103" s="33">
        <v>312.11353347920306</v>
      </c>
      <c r="N103" s="33">
        <v>315.77202062716356</v>
      </c>
      <c r="O103" s="33">
        <v>302.41700237888796</v>
      </c>
      <c r="P103" s="33">
        <v>311.76656849768341</v>
      </c>
      <c r="Q103" s="33">
        <v>317.57011725510034</v>
      </c>
      <c r="R103" s="33">
        <v>319.54249978036194</v>
      </c>
      <c r="S103" s="33">
        <v>321.93144784999299</v>
      </c>
      <c r="T103" s="33">
        <v>329.71328032691349</v>
      </c>
      <c r="U103" s="33">
        <v>326.05368457839819</v>
      </c>
      <c r="V103" s="33">
        <v>347.86721597413941</v>
      </c>
      <c r="W103" s="33">
        <v>350.904775839754</v>
      </c>
      <c r="X103" s="33">
        <v>317.95106573240326</v>
      </c>
      <c r="Y103" s="33">
        <v>305.47261529314227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2528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2529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0</v>
      </c>
      <c r="C129" s="98">
        <f>IF(RES_hhdet_tes!C129=0,0,RES_hhdet_tes!C129*1000*11630/RES_hhdet_num!C124)</f>
        <v>0</v>
      </c>
      <c r="D129" s="98">
        <f>IF(RES_hhdet_tes!D129=0,0,RES_hhdet_tes!D129*1000*11630/RES_hhdet_num!D124)</f>
        <v>0</v>
      </c>
      <c r="E129" s="98">
        <f>IF(RES_hhdet_tes!E129=0,0,RES_hhdet_tes!E129*1000*11630/RES_hhdet_num!E124)</f>
        <v>0</v>
      </c>
      <c r="F129" s="98">
        <f>IF(RES_hhdet_tes!F129=0,0,RES_hhdet_tes!F129*1000*11630/RES_hhdet_num!F124)</f>
        <v>0</v>
      </c>
      <c r="G129" s="98">
        <f>IF(RES_hhdet_tes!G129=0,0,RES_hhdet_tes!G129*1000*11630/RES_hhdet_num!G124)</f>
        <v>0</v>
      </c>
      <c r="H129" s="98">
        <f>IF(RES_hhdet_tes!H129=0,0,RES_hhdet_tes!H129*1000*11630/RES_hhdet_num!H124)</f>
        <v>0</v>
      </c>
      <c r="I129" s="98">
        <f>IF(RES_hhdet_tes!I129=0,0,RES_hhdet_tes!I129*1000*11630/RES_hhdet_num!I124)</f>
        <v>0</v>
      </c>
      <c r="J129" s="98">
        <f>IF(RES_hhdet_tes!J129=0,0,RES_hhdet_tes!J129*1000*11630/RES_hhdet_num!J124)</f>
        <v>0</v>
      </c>
      <c r="K129" s="98">
        <f>IF(RES_hhdet_tes!K129=0,0,RES_hhdet_tes!K129*1000*11630/RES_hhdet_num!K124)</f>
        <v>0</v>
      </c>
      <c r="L129" s="98">
        <f>IF(RES_hhdet_tes!L129=0,0,RES_hhdet_tes!L129*1000*11630/RES_hhdet_num!L124)</f>
        <v>0</v>
      </c>
      <c r="M129" s="98">
        <f>IF(RES_hhdet_tes!M129=0,0,RES_hhdet_tes!M129*1000*11630/RES_hhdet_num!M124)</f>
        <v>0</v>
      </c>
      <c r="N129" s="98">
        <f>IF(RES_hhdet_tes!N129=0,0,RES_hhdet_tes!N129*1000*11630/RES_hhdet_num!N124)</f>
        <v>0</v>
      </c>
      <c r="O129" s="98">
        <f>IF(RES_hhdet_tes!O129=0,0,RES_hhdet_tes!O129*1000*11630/RES_hhdet_num!O124)</f>
        <v>0</v>
      </c>
      <c r="P129" s="98">
        <f>IF(RES_hhdet_tes!P129=0,0,RES_hhdet_tes!P129*1000*11630/RES_hhdet_num!P124)</f>
        <v>0</v>
      </c>
      <c r="Q129" s="98">
        <f>IF(RES_hhdet_tes!Q129=0,0,RES_hhdet_tes!Q129*1000*11630/RES_hhdet_num!Q124)</f>
        <v>0</v>
      </c>
      <c r="R129" s="98">
        <f>IF(RES_hhdet_tes!R129=0,0,RES_hhdet_tes!R129*1000*11630/RES_hhdet_num!R124)</f>
        <v>0</v>
      </c>
      <c r="S129" s="98">
        <f>IF(RES_hhdet_tes!S129=0,0,RES_hhdet_tes!S129*1000*11630/RES_hhdet_num!S124)</f>
        <v>0</v>
      </c>
      <c r="T129" s="98">
        <f>IF(RES_hhdet_tes!T129=0,0,RES_hhdet_tes!T129*1000*11630/RES_hhdet_num!T124)</f>
        <v>0</v>
      </c>
      <c r="U129" s="98">
        <f>IF(RES_hhdet_tes!U129=0,0,RES_hhdet_tes!U129*1000*11630/RES_hhdet_num!U124)</f>
        <v>0</v>
      </c>
      <c r="V129" s="98">
        <f>IF(RES_hhdet_tes!V129=0,0,RES_hhdet_tes!V129*1000*11630/RES_hhdet_num!V124)</f>
        <v>0</v>
      </c>
      <c r="W129" s="98">
        <f>IF(RES_hhdet_tes!W129=0,0,RES_hhdet_tes!W129*1000*11630/RES_hhdet_num!W124)</f>
        <v>0</v>
      </c>
      <c r="X129" s="98">
        <f>IF(RES_hhdet_tes!X129=0,0,RES_hhdet_tes!X129*1000*11630/RES_hhdet_num!X124)</f>
        <v>0</v>
      </c>
      <c r="Y129" s="98">
        <f>IF(RES_hhdet_tes!Y129=0,0,RES_hhdet_tes!Y129*1000*11630/RES_hhdet_num!Y124)</f>
        <v>0</v>
      </c>
      <c r="DA129" s="63" t="s">
        <v>2532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2533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2534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2535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2536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2537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2538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2539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2540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2541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2542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2543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10474.458913021272</v>
      </c>
      <c r="C143" s="117">
        <f t="shared" si="49"/>
        <v>12417.540658872409</v>
      </c>
      <c r="D143" s="117">
        <f t="shared" si="49"/>
        <v>8341.3603763896172</v>
      </c>
      <c r="E143" s="117">
        <f t="shared" si="49"/>
        <v>11091.793031623632</v>
      </c>
      <c r="F143" s="117">
        <f t="shared" si="49"/>
        <v>11837.041003520782</v>
      </c>
      <c r="G143" s="117">
        <f t="shared" si="49"/>
        <v>12255.183934021001</v>
      </c>
      <c r="H143" s="117">
        <f t="shared" si="49"/>
        <v>12397.420596780144</v>
      </c>
      <c r="I143" s="117">
        <f t="shared" si="49"/>
        <v>12657.687530671599</v>
      </c>
      <c r="J143" s="117">
        <f t="shared" si="49"/>
        <v>13317.312618275806</v>
      </c>
      <c r="K143" s="117">
        <f t="shared" si="49"/>
        <v>12441.410217597115</v>
      </c>
      <c r="L143" s="117">
        <f t="shared" si="49"/>
        <v>12198.011891905502</v>
      </c>
      <c r="M143" s="117">
        <f t="shared" si="49"/>
        <v>11464.12509632307</v>
      </c>
      <c r="N143" s="117">
        <f t="shared" si="49"/>
        <v>10858.326161279814</v>
      </c>
      <c r="O143" s="117">
        <f t="shared" si="49"/>
        <v>10324.427700564433</v>
      </c>
      <c r="P143" s="117">
        <f t="shared" si="49"/>
        <v>9944.8987619476538</v>
      </c>
      <c r="Q143" s="117">
        <f t="shared" si="49"/>
        <v>10170.622858415074</v>
      </c>
      <c r="R143" s="117">
        <f t="shared" ref="R143:V143" si="50">R144+R146+R148+R157</f>
        <v>10666.722608018912</v>
      </c>
      <c r="S143" s="117">
        <f t="shared" si="50"/>
        <v>10927.253388717683</v>
      </c>
      <c r="T143" s="117">
        <f t="shared" si="50"/>
        <v>10907.293967191696</v>
      </c>
      <c r="U143" s="117">
        <f t="shared" si="50"/>
        <v>11157.430606212141</v>
      </c>
      <c r="V143" s="117">
        <f t="shared" si="50"/>
        <v>11292.147189400317</v>
      </c>
      <c r="W143" s="117">
        <f t="shared" ref="W143:Y143" si="51">W144+W146+W148+W157</f>
        <v>10620.078854727837</v>
      </c>
      <c r="X143" s="117">
        <f t="shared" si="51"/>
        <v>10391.735142306772</v>
      </c>
      <c r="Y143" s="117">
        <f t="shared" si="51"/>
        <v>10277.139966021781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8140.3691636550602</v>
      </c>
      <c r="C144" s="122">
        <f t="shared" si="52"/>
        <v>10140.747343540665</v>
      </c>
      <c r="D144" s="122">
        <f t="shared" si="52"/>
        <v>6125.2366934237889</v>
      </c>
      <c r="E144" s="122">
        <f t="shared" si="52"/>
        <v>8968.1155382138077</v>
      </c>
      <c r="F144" s="122">
        <f t="shared" si="52"/>
        <v>9681.694832923924</v>
      </c>
      <c r="G144" s="122">
        <f t="shared" si="52"/>
        <v>10203.228977394803</v>
      </c>
      <c r="H144" s="122">
        <f t="shared" si="52"/>
        <v>10343.685162583248</v>
      </c>
      <c r="I144" s="122">
        <f t="shared" si="52"/>
        <v>10598.649792689075</v>
      </c>
      <c r="J144" s="122">
        <f t="shared" si="52"/>
        <v>11191.539866334955</v>
      </c>
      <c r="K144" s="122">
        <f t="shared" si="52"/>
        <v>10313.921945514847</v>
      </c>
      <c r="L144" s="122">
        <f t="shared" si="52"/>
        <v>10032.207546247389</v>
      </c>
      <c r="M144" s="122">
        <f t="shared" si="52"/>
        <v>9228.3342030940566</v>
      </c>
      <c r="N144" s="122">
        <f t="shared" si="52"/>
        <v>8602.7362371791387</v>
      </c>
      <c r="O144" s="122">
        <f t="shared" si="52"/>
        <v>8079.2591517408309</v>
      </c>
      <c r="P144" s="122">
        <f t="shared" si="52"/>
        <v>7699.8153159273479</v>
      </c>
      <c r="Q144" s="122">
        <f t="shared" si="52"/>
        <v>7921.5701136981224</v>
      </c>
      <c r="R144" s="122">
        <f t="shared" si="52"/>
        <v>8326.5174553154429</v>
      </c>
      <c r="S144" s="122">
        <f t="shared" si="52"/>
        <v>8517.3116106833095</v>
      </c>
      <c r="T144" s="122">
        <f t="shared" si="52"/>
        <v>8397.4489365167883</v>
      </c>
      <c r="U144" s="122">
        <f t="shared" si="52"/>
        <v>8654.7998644294566</v>
      </c>
      <c r="V144" s="122">
        <f t="shared" si="52"/>
        <v>8625.8642526366602</v>
      </c>
      <c r="W144" s="122">
        <f t="shared" si="52"/>
        <v>8037.5276121160814</v>
      </c>
      <c r="X144" s="122">
        <f t="shared" si="52"/>
        <v>7950.3688168601857</v>
      </c>
      <c r="Y144" s="122">
        <f t="shared" si="52"/>
        <v>7940.3302643523002</v>
      </c>
      <c r="DA144" s="130" t="s">
        <v>2546</v>
      </c>
    </row>
    <row r="145" spans="1:105" ht="12" customHeight="1" x14ac:dyDescent="0.25">
      <c r="A145" s="97" t="s">
        <v>53</v>
      </c>
      <c r="B145" s="98">
        <v>8140.3691636550602</v>
      </c>
      <c r="C145" s="98">
        <v>10140.747343540665</v>
      </c>
      <c r="D145" s="98">
        <v>6125.2366934237889</v>
      </c>
      <c r="E145" s="98">
        <v>8968.1155382138077</v>
      </c>
      <c r="F145" s="98">
        <v>9681.694832923924</v>
      </c>
      <c r="G145" s="98">
        <v>10203.228977394803</v>
      </c>
      <c r="H145" s="98">
        <v>10343.685162583248</v>
      </c>
      <c r="I145" s="98">
        <v>10598.649792689075</v>
      </c>
      <c r="J145" s="98">
        <v>11191.539866334955</v>
      </c>
      <c r="K145" s="98">
        <v>10313.921945514847</v>
      </c>
      <c r="L145" s="98">
        <v>10032.207546247389</v>
      </c>
      <c r="M145" s="98">
        <v>9228.3342030940566</v>
      </c>
      <c r="N145" s="98">
        <v>8602.7362371791387</v>
      </c>
      <c r="O145" s="98">
        <v>8079.2591517408309</v>
      </c>
      <c r="P145" s="98">
        <v>7699.8153159273479</v>
      </c>
      <c r="Q145" s="98">
        <v>7921.5701136981224</v>
      </c>
      <c r="R145" s="98">
        <v>8326.5174553154429</v>
      </c>
      <c r="S145" s="98">
        <v>8517.3116106833095</v>
      </c>
      <c r="T145" s="98">
        <v>8397.4489365167883</v>
      </c>
      <c r="U145" s="98">
        <v>8654.7998644294566</v>
      </c>
      <c r="V145" s="98">
        <v>8625.8642526366602</v>
      </c>
      <c r="W145" s="98">
        <v>8037.5276121160814</v>
      </c>
      <c r="X145" s="98">
        <v>7950.3688168601857</v>
      </c>
      <c r="Y145" s="98">
        <v>7940.3302643523002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15.74339136532228</v>
      </c>
      <c r="C146" s="122">
        <f t="shared" si="53"/>
        <v>13.064633729348596</v>
      </c>
      <c r="D146" s="122">
        <f t="shared" si="53"/>
        <v>12.206169286039835</v>
      </c>
      <c r="E146" s="122">
        <f t="shared" si="53"/>
        <v>11.546809971953031</v>
      </c>
      <c r="F146" s="122">
        <f t="shared" si="53"/>
        <v>12.755651973781697</v>
      </c>
      <c r="G146" s="122">
        <f t="shared" si="53"/>
        <v>14.470361714998166</v>
      </c>
      <c r="H146" s="122">
        <f t="shared" si="53"/>
        <v>19.004872218906897</v>
      </c>
      <c r="I146" s="122">
        <f t="shared" si="53"/>
        <v>22.717888052800774</v>
      </c>
      <c r="J146" s="122">
        <f t="shared" si="53"/>
        <v>26.644728583087478</v>
      </c>
      <c r="K146" s="122">
        <f t="shared" si="53"/>
        <v>29.737686113645001</v>
      </c>
      <c r="L146" s="122">
        <f t="shared" si="53"/>
        <v>33.680246161013343</v>
      </c>
      <c r="M146" s="122">
        <f t="shared" si="53"/>
        <v>32.01198111506308</v>
      </c>
      <c r="N146" s="122">
        <f t="shared" si="53"/>
        <v>34.073207481879464</v>
      </c>
      <c r="O146" s="122">
        <f t="shared" si="53"/>
        <v>30.864818982933699</v>
      </c>
      <c r="P146" s="122">
        <f t="shared" si="53"/>
        <v>33.755761640891336</v>
      </c>
      <c r="Q146" s="122">
        <f t="shared" si="53"/>
        <v>33.079931161011267</v>
      </c>
      <c r="R146" s="122">
        <f t="shared" si="53"/>
        <v>34.416626976976168</v>
      </c>
      <c r="S146" s="122">
        <f t="shared" si="53"/>
        <v>33.751158260900176</v>
      </c>
      <c r="T146" s="122">
        <f t="shared" si="53"/>
        <v>33.85588686983462</v>
      </c>
      <c r="U146" s="122">
        <f t="shared" si="53"/>
        <v>32.817078773974018</v>
      </c>
      <c r="V146" s="122">
        <f t="shared" si="53"/>
        <v>31.925227209015713</v>
      </c>
      <c r="W146" s="122">
        <f t="shared" si="53"/>
        <v>27.351592594839456</v>
      </c>
      <c r="X146" s="122">
        <f t="shared" si="53"/>
        <v>27.742370570780587</v>
      </c>
      <c r="Y146" s="122">
        <f t="shared" si="53"/>
        <v>31.696545617327931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15.74339136532228</v>
      </c>
      <c r="C147" s="98">
        <f>IF(RES_hhdet_tes!C147=0,0,RES_hhdet_tes!C147*1000*11630/RES_hhdet_num!C143)</f>
        <v>13.064633729348596</v>
      </c>
      <c r="D147" s="98">
        <f>IF(RES_hhdet_tes!D147=0,0,RES_hhdet_tes!D147*1000*11630/RES_hhdet_num!D143)</f>
        <v>12.206169286039835</v>
      </c>
      <c r="E147" s="98">
        <f>IF(RES_hhdet_tes!E147=0,0,RES_hhdet_tes!E147*1000*11630/RES_hhdet_num!E143)</f>
        <v>11.546809971953031</v>
      </c>
      <c r="F147" s="98">
        <f>IF(RES_hhdet_tes!F147=0,0,RES_hhdet_tes!F147*1000*11630/RES_hhdet_num!F143)</f>
        <v>12.755651973781697</v>
      </c>
      <c r="G147" s="98">
        <f>IF(RES_hhdet_tes!G147=0,0,RES_hhdet_tes!G147*1000*11630/RES_hhdet_num!G143)</f>
        <v>14.470361714998166</v>
      </c>
      <c r="H147" s="98">
        <f>IF(RES_hhdet_tes!H147=0,0,RES_hhdet_tes!H147*1000*11630/RES_hhdet_num!H143)</f>
        <v>19.004872218906897</v>
      </c>
      <c r="I147" s="98">
        <f>IF(RES_hhdet_tes!I147=0,0,RES_hhdet_tes!I147*1000*11630/RES_hhdet_num!I143)</f>
        <v>22.717888052800774</v>
      </c>
      <c r="J147" s="98">
        <f>IF(RES_hhdet_tes!J147=0,0,RES_hhdet_tes!J147*1000*11630/RES_hhdet_num!J143)</f>
        <v>26.644728583087478</v>
      </c>
      <c r="K147" s="98">
        <f>IF(RES_hhdet_tes!K147=0,0,RES_hhdet_tes!K147*1000*11630/RES_hhdet_num!K143)</f>
        <v>29.737686113645001</v>
      </c>
      <c r="L147" s="98">
        <f>IF(RES_hhdet_tes!L147=0,0,RES_hhdet_tes!L147*1000*11630/RES_hhdet_num!L143)</f>
        <v>33.680246161013343</v>
      </c>
      <c r="M147" s="98">
        <f>IF(RES_hhdet_tes!M147=0,0,RES_hhdet_tes!M147*1000*11630/RES_hhdet_num!M143)</f>
        <v>32.01198111506308</v>
      </c>
      <c r="N147" s="98">
        <f>IF(RES_hhdet_tes!N147=0,0,RES_hhdet_tes!N147*1000*11630/RES_hhdet_num!N143)</f>
        <v>34.073207481879464</v>
      </c>
      <c r="O147" s="98">
        <f>IF(RES_hhdet_tes!O147=0,0,RES_hhdet_tes!O147*1000*11630/RES_hhdet_num!O143)</f>
        <v>30.864818982933699</v>
      </c>
      <c r="P147" s="98">
        <f>IF(RES_hhdet_tes!P147=0,0,RES_hhdet_tes!P147*1000*11630/RES_hhdet_num!P143)</f>
        <v>33.755761640891336</v>
      </c>
      <c r="Q147" s="98">
        <f>IF(RES_hhdet_tes!Q147=0,0,RES_hhdet_tes!Q147*1000*11630/RES_hhdet_num!Q143)</f>
        <v>33.079931161011267</v>
      </c>
      <c r="R147" s="98">
        <f>IF(RES_hhdet_tes!R147=0,0,RES_hhdet_tes!R147*1000*11630/RES_hhdet_num!R143)</f>
        <v>34.416626976976168</v>
      </c>
      <c r="S147" s="98">
        <f>IF(RES_hhdet_tes!S147=0,0,RES_hhdet_tes!S147*1000*11630/RES_hhdet_num!S143)</f>
        <v>33.751158260900176</v>
      </c>
      <c r="T147" s="98">
        <f>IF(RES_hhdet_tes!T147=0,0,RES_hhdet_tes!T147*1000*11630/RES_hhdet_num!T143)</f>
        <v>33.85588686983462</v>
      </c>
      <c r="U147" s="98">
        <f>IF(RES_hhdet_tes!U147=0,0,RES_hhdet_tes!U147*1000*11630/RES_hhdet_num!U143)</f>
        <v>32.817078773974018</v>
      </c>
      <c r="V147" s="98">
        <f>IF(RES_hhdet_tes!V147=0,0,RES_hhdet_tes!V147*1000*11630/RES_hhdet_num!V143)</f>
        <v>31.925227209015713</v>
      </c>
      <c r="W147" s="98">
        <f>IF(RES_hhdet_tes!W147=0,0,RES_hhdet_tes!W147*1000*11630/RES_hhdet_num!W143)</f>
        <v>27.351592594839456</v>
      </c>
      <c r="X147" s="98">
        <f>IF(RES_hhdet_tes!X147=0,0,RES_hhdet_tes!X147*1000*11630/RES_hhdet_num!X143)</f>
        <v>27.742370570780587</v>
      </c>
      <c r="Y147" s="98">
        <f>IF(RES_hhdet_tes!Y147=0,0,RES_hhdet_tes!Y147*1000*11630/RES_hhdet_num!Y143)</f>
        <v>31.696545617327931</v>
      </c>
      <c r="DA147" s="63" t="s">
        <v>2549</v>
      </c>
    </row>
    <row r="148" spans="1:105" ht="12" customHeight="1" x14ac:dyDescent="0.25">
      <c r="A148" s="121" t="s">
        <v>55</v>
      </c>
      <c r="B148" s="122">
        <v>1963.9105023766936</v>
      </c>
      <c r="C148" s="122">
        <v>1917.151472612758</v>
      </c>
      <c r="D148" s="122">
        <v>1859.8208106742695</v>
      </c>
      <c r="E148" s="122">
        <v>1769.0228907872558</v>
      </c>
      <c r="F148" s="122">
        <v>1801.7615235573176</v>
      </c>
      <c r="G148" s="122">
        <v>1706.2375729980067</v>
      </c>
      <c r="H148" s="122">
        <v>1711.4959714501385</v>
      </c>
      <c r="I148" s="122">
        <v>1709.744902445527</v>
      </c>
      <c r="J148" s="122">
        <v>1784.0378471683421</v>
      </c>
      <c r="K148" s="122">
        <v>1784.3130831000649</v>
      </c>
      <c r="L148" s="122">
        <v>1825.0480863124992</v>
      </c>
      <c r="M148" s="122">
        <v>1891.6600638820114</v>
      </c>
      <c r="N148" s="122">
        <v>1905.7942101011045</v>
      </c>
      <c r="O148" s="122">
        <v>1911.6815649232801</v>
      </c>
      <c r="P148" s="122">
        <v>1899.7124596880606</v>
      </c>
      <c r="Q148" s="122">
        <v>1898.9386545650163</v>
      </c>
      <c r="R148" s="122">
        <v>1985.9591043263213</v>
      </c>
      <c r="S148" s="122">
        <v>2054.0684604055859</v>
      </c>
      <c r="T148" s="122">
        <v>2145.8589242746393</v>
      </c>
      <c r="U148" s="122">
        <v>2143.5381846041846</v>
      </c>
      <c r="V148" s="122">
        <v>2285.9729060238078</v>
      </c>
      <c r="W148" s="122">
        <v>2204.7881361621949</v>
      </c>
      <c r="X148" s="122">
        <v>2095.829483651436</v>
      </c>
      <c r="Y148" s="122">
        <v>1999.2893179998011</v>
      </c>
      <c r="DA148" s="130" t="s">
        <v>2550</v>
      </c>
    </row>
    <row r="149" spans="1:105" ht="12" customHeight="1" x14ac:dyDescent="0.25">
      <c r="A149" s="97" t="s">
        <v>124</v>
      </c>
      <c r="B149" s="98">
        <v>1961.9314762258514</v>
      </c>
      <c r="C149" s="98">
        <v>1906.033803118879</v>
      </c>
      <c r="D149" s="98">
        <v>1856.4842506590446</v>
      </c>
      <c r="E149" s="98">
        <v>1801.4884984684268</v>
      </c>
      <c r="F149" s="98">
        <v>1770.4105327505115</v>
      </c>
      <c r="G149" s="98">
        <v>1738.0895701522907</v>
      </c>
      <c r="H149" s="98">
        <v>1720.5035545710712</v>
      </c>
      <c r="I149" s="98">
        <v>1741.428516698161</v>
      </c>
      <c r="J149" s="98">
        <v>1744.1486362301132</v>
      </c>
      <c r="K149" s="98">
        <v>1766.881572110206</v>
      </c>
      <c r="L149" s="98">
        <v>1786.4874966027551</v>
      </c>
      <c r="M149" s="98">
        <v>1915.69824331623</v>
      </c>
      <c r="N149" s="98">
        <v>1800.7124811286906</v>
      </c>
      <c r="O149" s="98">
        <v>2019.2455082430054</v>
      </c>
      <c r="P149" s="98">
        <v>1873.8091389351391</v>
      </c>
      <c r="Q149" s="98">
        <v>1716.2093804416309</v>
      </c>
      <c r="R149" s="98">
        <v>2081.2334197808814</v>
      </c>
      <c r="S149" s="98">
        <v>2110.041984935674</v>
      </c>
      <c r="T149" s="98">
        <v>2197.7308775916749</v>
      </c>
      <c r="U149" s="98">
        <v>2131.4720835091844</v>
      </c>
      <c r="V149" s="98">
        <v>2380.6558121462485</v>
      </c>
      <c r="W149" s="98">
        <v>2065.5438417101982</v>
      </c>
      <c r="X149" s="98">
        <v>2015.9039975039523</v>
      </c>
      <c r="Y149" s="98">
        <v>2073.1427696292585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1719.3737658068605</v>
      </c>
      <c r="J150" s="98">
        <v>1733.3638783871918</v>
      </c>
      <c r="K150" s="98">
        <v>1758.0395054475939</v>
      </c>
      <c r="L150" s="98">
        <v>1777.5646942463227</v>
      </c>
      <c r="M150" s="98">
        <v>1904.6060944522771</v>
      </c>
      <c r="N150" s="98">
        <v>1791.3018762126219</v>
      </c>
      <c r="O150" s="98">
        <v>2010.3862628680074</v>
      </c>
      <c r="P150" s="98">
        <v>1862.0612879767689</v>
      </c>
      <c r="Q150" s="98">
        <v>1697.746322182365</v>
      </c>
      <c r="R150" s="98">
        <v>2065.8646565731829</v>
      </c>
      <c r="S150" s="98">
        <v>2091.7997478305451</v>
      </c>
      <c r="T150" s="98">
        <v>2178.5520441965473</v>
      </c>
      <c r="U150" s="98">
        <v>2111.2159402725661</v>
      </c>
      <c r="V150" s="98">
        <v>2365.8362036277299</v>
      </c>
      <c r="W150" s="98">
        <v>2057.5603760982499</v>
      </c>
      <c r="X150" s="98">
        <v>2009.1189434360556</v>
      </c>
      <c r="Y150" s="98">
        <v>2050.1110182234011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1338.0563940869667</v>
      </c>
      <c r="J151" s="101">
        <v>1338.3580600440512</v>
      </c>
      <c r="K151" s="101">
        <v>1356.073772180853</v>
      </c>
      <c r="L151" s="101">
        <v>1374.1967039708727</v>
      </c>
      <c r="M151" s="101">
        <v>1478.7799242979258</v>
      </c>
      <c r="N151" s="101">
        <v>1386.4166974626003</v>
      </c>
      <c r="O151" s="101">
        <v>1554.5756230046129</v>
      </c>
      <c r="P151" s="101">
        <v>1438.5251389345699</v>
      </c>
      <c r="Q151" s="101">
        <v>1307.5516527995705</v>
      </c>
      <c r="R151" s="101">
        <v>1585.8285996708159</v>
      </c>
      <c r="S151" s="101">
        <v>1605.0009554274525</v>
      </c>
      <c r="T151" s="101">
        <v>1668.2132943989068</v>
      </c>
      <c r="U151" s="101">
        <v>1613.672947188682</v>
      </c>
      <c r="V151" s="101">
        <v>1829.7270044999195</v>
      </c>
      <c r="W151" s="101">
        <v>1589.3488512673246</v>
      </c>
      <c r="X151" s="101">
        <v>1529.7510618249044</v>
      </c>
      <c r="Y151" s="101">
        <v>1537.6010277522871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381.3173717198938</v>
      </c>
      <c r="J152" s="104">
        <v>395.00581834314039</v>
      </c>
      <c r="K152" s="104">
        <v>401.96573326674087</v>
      </c>
      <c r="L152" s="104">
        <v>403.36799027545004</v>
      </c>
      <c r="M152" s="104">
        <v>425.82617015435176</v>
      </c>
      <c r="N152" s="104">
        <v>404.88517875002151</v>
      </c>
      <c r="O152" s="104">
        <v>455.81063986339421</v>
      </c>
      <c r="P152" s="104">
        <v>423.53614904219921</v>
      </c>
      <c r="Q152" s="104">
        <v>390.19466938279436</v>
      </c>
      <c r="R152" s="104">
        <v>480.03605690236708</v>
      </c>
      <c r="S152" s="104">
        <v>486.79879240309248</v>
      </c>
      <c r="T152" s="104">
        <v>510.33874979764079</v>
      </c>
      <c r="U152" s="104">
        <v>497.54299308388426</v>
      </c>
      <c r="V152" s="104">
        <v>536.10919912781048</v>
      </c>
      <c r="W152" s="104">
        <v>468.21152483092499</v>
      </c>
      <c r="X152" s="104">
        <v>479.36788161115112</v>
      </c>
      <c r="Y152" s="104">
        <v>512.50999047111372</v>
      </c>
      <c r="DA152" s="132" t="s">
        <v>2554</v>
      </c>
    </row>
    <row r="153" spans="1:105" ht="12" customHeight="1" x14ac:dyDescent="0.25">
      <c r="A153" s="106" t="s">
        <v>122</v>
      </c>
      <c r="B153" s="101">
        <v>1964.0498371534231</v>
      </c>
      <c r="C153" s="101">
        <v>1917.9563151552857</v>
      </c>
      <c r="D153" s="101">
        <v>1860.1040975251324</v>
      </c>
      <c r="E153" s="101">
        <v>1766.3655854822398</v>
      </c>
      <c r="F153" s="101">
        <v>1804.2184898910286</v>
      </c>
      <c r="G153" s="101">
        <v>1703.8279123086061</v>
      </c>
      <c r="H153" s="101">
        <v>1710.8725689793441</v>
      </c>
      <c r="I153" s="101">
        <v>1708.0423243854705</v>
      </c>
      <c r="J153" s="101">
        <v>1788.8182871465435</v>
      </c>
      <c r="K153" s="101">
        <v>1788.2913619256153</v>
      </c>
      <c r="L153" s="101">
        <v>1831.0662044590906</v>
      </c>
      <c r="M153" s="101">
        <v>1892.3856165105883</v>
      </c>
      <c r="N153" s="101">
        <v>1914.1562331509367</v>
      </c>
      <c r="O153" s="101">
        <v>1904.6541215388049</v>
      </c>
      <c r="P153" s="101">
        <v>1903.8558654962383</v>
      </c>
      <c r="Q153" s="101">
        <v>1920.4309235828566</v>
      </c>
      <c r="R153" s="101">
        <v>1984.725355252672</v>
      </c>
      <c r="S153" s="101">
        <v>2055.9847913511462</v>
      </c>
      <c r="T153" s="101">
        <v>2146.2774592870992</v>
      </c>
      <c r="U153" s="101">
        <v>2142.9543565521703</v>
      </c>
      <c r="V153" s="101">
        <v>2269.8119396162519</v>
      </c>
      <c r="W153" s="101">
        <v>2215.5200440995181</v>
      </c>
      <c r="X153" s="101">
        <v>2104.9287035874236</v>
      </c>
      <c r="Y153" s="101">
        <v>1988.1020860798651</v>
      </c>
      <c r="DA153" s="131" t="s">
        <v>2555</v>
      </c>
    </row>
    <row r="154" spans="1:105" ht="12" customHeight="1" x14ac:dyDescent="0.25">
      <c r="A154" s="107" t="s">
        <v>121</v>
      </c>
      <c r="B154" s="104">
        <v>1964.0498371534234</v>
      </c>
      <c r="C154" s="104">
        <v>1917.9367151398606</v>
      </c>
      <c r="D154" s="104">
        <v>1859.4874082509646</v>
      </c>
      <c r="E154" s="104">
        <v>1765.9412100039647</v>
      </c>
      <c r="F154" s="104">
        <v>1804.0561164151959</v>
      </c>
      <c r="G154" s="104">
        <v>1702.8656391936065</v>
      </c>
      <c r="H154" s="104">
        <v>1710.117915058501</v>
      </c>
      <c r="I154" s="104">
        <v>1704.4074847652585</v>
      </c>
      <c r="J154" s="104">
        <v>1782.9242753803348</v>
      </c>
      <c r="K154" s="104">
        <v>1782.1672388405636</v>
      </c>
      <c r="L154" s="104">
        <v>1825.390010013434</v>
      </c>
      <c r="M154" s="104">
        <v>1888.3200573417348</v>
      </c>
      <c r="N154" s="104">
        <v>1912.28344671798</v>
      </c>
      <c r="O154" s="104">
        <v>1903.5505341882349</v>
      </c>
      <c r="P154" s="104">
        <v>1900.5769778495664</v>
      </c>
      <c r="Q154" s="104">
        <v>1912.2264778411709</v>
      </c>
      <c r="R154" s="104">
        <v>1973.4030765036534</v>
      </c>
      <c r="S154" s="104">
        <v>2045.274152501408</v>
      </c>
      <c r="T154" s="104">
        <v>2137.8714332902314</v>
      </c>
      <c r="U154" s="104">
        <v>2145.6255812913641</v>
      </c>
      <c r="V154" s="104">
        <v>2278.2193711355417</v>
      </c>
      <c r="W154" s="104">
        <v>2220.9238998017581</v>
      </c>
      <c r="X154" s="104">
        <v>2104.4170596398576</v>
      </c>
      <c r="Y154" s="104">
        <v>1991.4092044480308</v>
      </c>
      <c r="DA154" s="132" t="s">
        <v>2556</v>
      </c>
    </row>
    <row r="155" spans="1:105" ht="12" customHeight="1" x14ac:dyDescent="0.25">
      <c r="A155" s="108" t="s">
        <v>53</v>
      </c>
      <c r="B155" s="98">
        <v>1531.5100837582263</v>
      </c>
      <c r="C155" s="98">
        <v>1497.3127763263676</v>
      </c>
      <c r="D155" s="98">
        <v>1443.5798367724069</v>
      </c>
      <c r="E155" s="98">
        <v>1370.7407521803821</v>
      </c>
      <c r="F155" s="98">
        <v>1401.2069632251325</v>
      </c>
      <c r="G155" s="98">
        <v>1319.4165202695579</v>
      </c>
      <c r="H155" s="98">
        <v>1335.220221039664</v>
      </c>
      <c r="I155" s="98">
        <v>1326.5576938309728</v>
      </c>
      <c r="J155" s="98">
        <v>1376.9243152201823</v>
      </c>
      <c r="K155" s="98">
        <v>1374.7286915295572</v>
      </c>
      <c r="L155" s="98">
        <v>1411.4431995708237</v>
      </c>
      <c r="M155" s="98">
        <v>1466.325319200374</v>
      </c>
      <c r="N155" s="98">
        <v>1480.2038185100839</v>
      </c>
      <c r="O155" s="98">
        <v>1471.9071499264242</v>
      </c>
      <c r="P155" s="98">
        <v>1468.7487332125472</v>
      </c>
      <c r="Q155" s="98">
        <v>1473.4997897266328</v>
      </c>
      <c r="R155" s="98">
        <v>1514.7029196504436</v>
      </c>
      <c r="S155" s="98">
        <v>1569.2293233847031</v>
      </c>
      <c r="T155" s="98">
        <v>1637.1605724046417</v>
      </c>
      <c r="U155" s="98">
        <v>1640.1766727552222</v>
      </c>
      <c r="V155" s="98">
        <v>1761.5421909116612</v>
      </c>
      <c r="W155" s="98">
        <v>1715.8233252705788</v>
      </c>
      <c r="X155" s="98">
        <v>1603.1289714505417</v>
      </c>
      <c r="Y155" s="98">
        <v>1494.2087017088134</v>
      </c>
      <c r="DA155" s="63" t="s">
        <v>2557</v>
      </c>
    </row>
    <row r="156" spans="1:105" ht="12" customHeight="1" x14ac:dyDescent="0.25">
      <c r="A156" s="108" t="s">
        <v>52</v>
      </c>
      <c r="B156" s="98">
        <v>432.53975339519712</v>
      </c>
      <c r="C156" s="98">
        <v>420.62393881349271</v>
      </c>
      <c r="D156" s="98">
        <v>415.90757147855777</v>
      </c>
      <c r="E156" s="98">
        <v>395.20045782358227</v>
      </c>
      <c r="F156" s="98">
        <v>402.84915319006296</v>
      </c>
      <c r="G156" s="98">
        <v>383.44911892404889</v>
      </c>
      <c r="H156" s="98">
        <v>374.89769401883711</v>
      </c>
      <c r="I156" s="98">
        <v>377.84979093428586</v>
      </c>
      <c r="J156" s="98">
        <v>405.9999601601524</v>
      </c>
      <c r="K156" s="98">
        <v>407.43854731100657</v>
      </c>
      <c r="L156" s="98">
        <v>413.94681044261011</v>
      </c>
      <c r="M156" s="98">
        <v>421.99473814136064</v>
      </c>
      <c r="N156" s="98">
        <v>432.07962820789612</v>
      </c>
      <c r="O156" s="98">
        <v>431.64338426181098</v>
      </c>
      <c r="P156" s="98">
        <v>431.82824463701917</v>
      </c>
      <c r="Q156" s="98">
        <v>438.72668811453815</v>
      </c>
      <c r="R156" s="98">
        <v>458.70015685320959</v>
      </c>
      <c r="S156" s="98">
        <v>476.04482911670476</v>
      </c>
      <c r="T156" s="98">
        <v>500.71086088559031</v>
      </c>
      <c r="U156" s="98">
        <v>505.44890853614203</v>
      </c>
      <c r="V156" s="98">
        <v>516.67718022387999</v>
      </c>
      <c r="W156" s="98">
        <v>505.10057453117986</v>
      </c>
      <c r="X156" s="98">
        <v>501.28808818931594</v>
      </c>
      <c r="Y156" s="98">
        <v>497.20050273921743</v>
      </c>
      <c r="DA156" s="63" t="s">
        <v>2558</v>
      </c>
    </row>
    <row r="157" spans="1:105" ht="12" customHeight="1" x14ac:dyDescent="0.25">
      <c r="A157" s="121" t="s">
        <v>54</v>
      </c>
      <c r="B157" s="122">
        <v>354.4358556241944</v>
      </c>
      <c r="C157" s="122">
        <v>346.57720898963595</v>
      </c>
      <c r="D157" s="122">
        <v>344.0967030055196</v>
      </c>
      <c r="E157" s="122">
        <v>343.10779265061723</v>
      </c>
      <c r="F157" s="122">
        <v>340.82899506575933</v>
      </c>
      <c r="G157" s="122">
        <v>331.24702191319182</v>
      </c>
      <c r="H157" s="122">
        <v>323.23459052785034</v>
      </c>
      <c r="I157" s="122">
        <v>326.57494748419595</v>
      </c>
      <c r="J157" s="122">
        <v>315.09017618942249</v>
      </c>
      <c r="K157" s="122">
        <v>313.43750286855737</v>
      </c>
      <c r="L157" s="122">
        <v>307.07601318460024</v>
      </c>
      <c r="M157" s="122">
        <v>312.11884823194004</v>
      </c>
      <c r="N157" s="122">
        <v>315.72250651769173</v>
      </c>
      <c r="O157" s="122">
        <v>302.62216491738684</v>
      </c>
      <c r="P157" s="122">
        <v>311.61522469135394</v>
      </c>
      <c r="Q157" s="122">
        <v>317.03415899092386</v>
      </c>
      <c r="R157" s="122">
        <v>319.82942140017246</v>
      </c>
      <c r="S157" s="122">
        <v>322.12215936788823</v>
      </c>
      <c r="T157" s="122">
        <v>330.13021953043278</v>
      </c>
      <c r="U157" s="122">
        <v>326.2754784045261</v>
      </c>
      <c r="V157" s="122">
        <v>348.38480353083236</v>
      </c>
      <c r="W157" s="122">
        <v>350.41151385472278</v>
      </c>
      <c r="X157" s="122">
        <v>317.79447122436926</v>
      </c>
      <c r="Y157" s="122">
        <v>305.82383805235332</v>
      </c>
      <c r="DA157" s="130" t="s">
        <v>2559</v>
      </c>
    </row>
    <row r="158" spans="1:105" ht="12" customHeight="1" x14ac:dyDescent="0.25">
      <c r="A158" s="97" t="s">
        <v>50</v>
      </c>
      <c r="B158" s="98">
        <v>353.12487449365642</v>
      </c>
      <c r="C158" s="98">
        <v>346.45855345600404</v>
      </c>
      <c r="D158" s="98">
        <v>343.49606382062888</v>
      </c>
      <c r="E158" s="98">
        <v>343.14319930622275</v>
      </c>
      <c r="F158" s="98">
        <v>333.5399027883962</v>
      </c>
      <c r="G158" s="98">
        <v>334.98183470143522</v>
      </c>
      <c r="H158" s="98">
        <v>324.46408396987869</v>
      </c>
      <c r="I158" s="98">
        <v>325.94840020492057</v>
      </c>
      <c r="J158" s="98">
        <v>318.37349876200943</v>
      </c>
      <c r="K158" s="98">
        <v>306.46572435287084</v>
      </c>
      <c r="L158" s="98">
        <v>310.79804885042154</v>
      </c>
      <c r="M158" s="98">
        <v>312.48814026754673</v>
      </c>
      <c r="N158" s="98">
        <v>312.42623025885587</v>
      </c>
      <c r="O158" s="98">
        <v>315.82480169174244</v>
      </c>
      <c r="P158" s="98">
        <v>302.12245469614959</v>
      </c>
      <c r="Q158" s="98">
        <v>284.6082685367295</v>
      </c>
      <c r="R158" s="98">
        <v>335.74026050279446</v>
      </c>
      <c r="S158" s="98">
        <v>332.17812638117204</v>
      </c>
      <c r="T158" s="98">
        <v>352.33691560408488</v>
      </c>
      <c r="U158" s="98">
        <v>338.61927383067399</v>
      </c>
      <c r="V158" s="98">
        <v>378.57770949789932</v>
      </c>
      <c r="W158" s="98">
        <v>322.87210430694455</v>
      </c>
      <c r="X158" s="98">
        <v>309.34214465248397</v>
      </c>
      <c r="Y158" s="98">
        <v>323.32081851047798</v>
      </c>
      <c r="DA158" s="63" t="s">
        <v>2560</v>
      </c>
    </row>
    <row r="159" spans="1:105" ht="12" customHeight="1" x14ac:dyDescent="0.25">
      <c r="A159" s="109" t="s">
        <v>120</v>
      </c>
      <c r="B159" s="33">
        <v>354.45513475846701</v>
      </c>
      <c r="C159" s="33">
        <v>346.57892531847347</v>
      </c>
      <c r="D159" s="33">
        <v>344.10547383190794</v>
      </c>
      <c r="E159" s="33">
        <v>343.10727951068083</v>
      </c>
      <c r="F159" s="33">
        <v>340.93684673857967</v>
      </c>
      <c r="G159" s="33">
        <v>331.19228020140901</v>
      </c>
      <c r="H159" s="33">
        <v>323.21689916405251</v>
      </c>
      <c r="I159" s="33">
        <v>326.58372081303827</v>
      </c>
      <c r="J159" s="33">
        <v>315.0457704389994</v>
      </c>
      <c r="K159" s="33">
        <v>313.52858566574827</v>
      </c>
      <c r="L159" s="33">
        <v>307.0265842191273</v>
      </c>
      <c r="M159" s="33">
        <v>312.11353347920323</v>
      </c>
      <c r="N159" s="33">
        <v>315.77202062716373</v>
      </c>
      <c r="O159" s="33">
        <v>302.41700237888801</v>
      </c>
      <c r="P159" s="33">
        <v>311.76656849768318</v>
      </c>
      <c r="Q159" s="33">
        <v>317.57011725510029</v>
      </c>
      <c r="R159" s="33">
        <v>319.54249978036319</v>
      </c>
      <c r="S159" s="33">
        <v>321.93144784999441</v>
      </c>
      <c r="T159" s="33">
        <v>329.71328032691548</v>
      </c>
      <c r="U159" s="33">
        <v>326.05368457839859</v>
      </c>
      <c r="V159" s="33">
        <v>347.86721597414089</v>
      </c>
      <c r="W159" s="33">
        <v>350.90477583975172</v>
      </c>
      <c r="X159" s="33">
        <v>317.95106573240378</v>
      </c>
      <c r="Y159" s="33">
        <v>305.47261529314511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11148.507733552096</v>
      </c>
      <c r="C161" s="117">
        <f t="shared" si="54"/>
        <v>12616.021568325586</v>
      </c>
      <c r="D161" s="117">
        <f t="shared" si="54"/>
        <v>10807.519283091664</v>
      </c>
      <c r="E161" s="117">
        <f t="shared" si="54"/>
        <v>11951.578666220719</v>
      </c>
      <c r="F161" s="117">
        <f t="shared" si="54"/>
        <v>12741.076718876229</v>
      </c>
      <c r="G161" s="117">
        <f t="shared" si="54"/>
        <v>12219.185591813577</v>
      </c>
      <c r="H161" s="117">
        <f t="shared" si="54"/>
        <v>13561.353986433707</v>
      </c>
      <c r="I161" s="117">
        <f t="shared" si="54"/>
        <v>12354.174069181587</v>
      </c>
      <c r="J161" s="117">
        <f t="shared" si="54"/>
        <v>13499.312798868479</v>
      </c>
      <c r="K161" s="117">
        <f t="shared" si="54"/>
        <v>10857.647879831839</v>
      </c>
      <c r="L161" s="117">
        <f t="shared" si="54"/>
        <v>12857.700184569543</v>
      </c>
      <c r="M161" s="117">
        <f t="shared" si="54"/>
        <v>11753.770183195962</v>
      </c>
      <c r="N161" s="117">
        <f t="shared" si="54"/>
        <v>10972.060214226702</v>
      </c>
      <c r="O161" s="117">
        <f t="shared" si="54"/>
        <v>10595.053023587136</v>
      </c>
      <c r="P161" s="117">
        <f t="shared" si="54"/>
        <v>9754.5999584184101</v>
      </c>
      <c r="Q161" s="117">
        <f t="shared" si="54"/>
        <v>10327.345182093073</v>
      </c>
      <c r="R161" s="117">
        <f t="shared" ref="R161:V161" si="55">R162+R164+R166+R175</f>
        <v>10302.691658621665</v>
      </c>
      <c r="S161" s="117">
        <f t="shared" si="55"/>
        <v>10630.950759768986</v>
      </c>
      <c r="T161" s="117">
        <f t="shared" si="55"/>
        <v>11431.287386938257</v>
      </c>
      <c r="U161" s="117">
        <f t="shared" si="55"/>
        <v>11020.290833553187</v>
      </c>
      <c r="V161" s="117">
        <f t="shared" si="55"/>
        <v>12454.134032234919</v>
      </c>
      <c r="W161" s="117">
        <f t="shared" ref="W161:Y161" si="56">W162+W164+W166+W175</f>
        <v>11886.205153268314</v>
      </c>
      <c r="X161" s="117">
        <f t="shared" si="56"/>
        <v>10450.679232903933</v>
      </c>
      <c r="Y161" s="117">
        <f t="shared" si="56"/>
        <v>9609.9079846084551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8822.2761772777503</v>
      </c>
      <c r="C162" s="122">
        <f t="shared" si="57"/>
        <v>10344.647043559444</v>
      </c>
      <c r="D162" s="122">
        <f t="shared" si="57"/>
        <v>8593.1714407908985</v>
      </c>
      <c r="E162" s="122">
        <f t="shared" si="57"/>
        <v>9828.2854479698708</v>
      </c>
      <c r="F162" s="122">
        <f t="shared" si="57"/>
        <v>10585.95277886765</v>
      </c>
      <c r="G162" s="122">
        <f t="shared" si="57"/>
        <v>10167.469896720835</v>
      </c>
      <c r="H162" s="122">
        <f t="shared" si="57"/>
        <v>11509.119207038391</v>
      </c>
      <c r="I162" s="122">
        <f t="shared" si="57"/>
        <v>10296.589450191661</v>
      </c>
      <c r="J162" s="122">
        <f t="shared" si="57"/>
        <v>11376.570626392764</v>
      </c>
      <c r="K162" s="122">
        <f t="shared" si="57"/>
        <v>8735.3759145594249</v>
      </c>
      <c r="L162" s="122">
        <f t="shared" si="57"/>
        <v>10699.60864460244</v>
      </c>
      <c r="M162" s="122">
        <f t="shared" si="57"/>
        <v>9525.5856669663044</v>
      </c>
      <c r="N162" s="122">
        <f t="shared" si="57"/>
        <v>8724.5146245779779</v>
      </c>
      <c r="O162" s="122">
        <f t="shared" si="57"/>
        <v>8356.0564225675171</v>
      </c>
      <c r="P162" s="122">
        <f t="shared" si="57"/>
        <v>7511.2751757971955</v>
      </c>
      <c r="Q162" s="122">
        <f t="shared" si="57"/>
        <v>8076.5376902332218</v>
      </c>
      <c r="R162" s="122">
        <f t="shared" si="57"/>
        <v>7962.6290212504682</v>
      </c>
      <c r="S162" s="122">
        <f t="shared" si="57"/>
        <v>8222.4541880763391</v>
      </c>
      <c r="T162" s="122">
        <f t="shared" si="57"/>
        <v>8925.4198267360571</v>
      </c>
      <c r="U162" s="122">
        <f t="shared" si="57"/>
        <v>8520.9904070887205</v>
      </c>
      <c r="V162" s="122">
        <f t="shared" si="57"/>
        <v>9787.3244562837444</v>
      </c>
      <c r="W162" s="122">
        <f t="shared" si="57"/>
        <v>9295.401366827422</v>
      </c>
      <c r="X162" s="122">
        <f t="shared" si="57"/>
        <v>7993.1465619536566</v>
      </c>
      <c r="Y162" s="122">
        <f t="shared" si="57"/>
        <v>7247.598137969776</v>
      </c>
      <c r="DA162" s="130" t="s">
        <v>2563</v>
      </c>
    </row>
    <row r="163" spans="1:105" ht="12" customHeight="1" x14ac:dyDescent="0.25">
      <c r="A163" s="97" t="s">
        <v>53</v>
      </c>
      <c r="B163" s="33">
        <v>8822.2761772777503</v>
      </c>
      <c r="C163" s="33">
        <v>10344.647043559444</v>
      </c>
      <c r="D163" s="33">
        <v>8593.1714407908985</v>
      </c>
      <c r="E163" s="33">
        <v>9828.2854479698708</v>
      </c>
      <c r="F163" s="33">
        <v>10585.95277886765</v>
      </c>
      <c r="G163" s="33">
        <v>10167.469896720835</v>
      </c>
      <c r="H163" s="33">
        <v>11509.119207038391</v>
      </c>
      <c r="I163" s="33">
        <v>10296.589450191661</v>
      </c>
      <c r="J163" s="33">
        <v>11376.570626392764</v>
      </c>
      <c r="K163" s="33">
        <v>8735.3759145594249</v>
      </c>
      <c r="L163" s="33">
        <v>10699.60864460244</v>
      </c>
      <c r="M163" s="33">
        <v>9525.5856669663044</v>
      </c>
      <c r="N163" s="33">
        <v>8724.5146245779779</v>
      </c>
      <c r="O163" s="33">
        <v>8356.0564225675171</v>
      </c>
      <c r="P163" s="33">
        <v>7511.2751757971955</v>
      </c>
      <c r="Q163" s="33">
        <v>8076.5376902332218</v>
      </c>
      <c r="R163" s="33">
        <v>7962.6290212504682</v>
      </c>
      <c r="S163" s="33">
        <v>8222.4541880763391</v>
      </c>
      <c r="T163" s="33">
        <v>8925.4198267360571</v>
      </c>
      <c r="U163" s="33">
        <v>8520.9904070887205</v>
      </c>
      <c r="V163" s="33">
        <v>9787.3244562837444</v>
      </c>
      <c r="W163" s="33">
        <v>9295.401366827422</v>
      </c>
      <c r="X163" s="33">
        <v>7993.1465619536566</v>
      </c>
      <c r="Y163" s="33">
        <v>7247.598137969776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7.8844188514422573</v>
      </c>
      <c r="C164" s="122">
        <f t="shared" si="58"/>
        <v>7.4278155432760062</v>
      </c>
      <c r="D164" s="122">
        <f t="shared" si="58"/>
        <v>8.9472637250448717</v>
      </c>
      <c r="E164" s="122">
        <f t="shared" si="58"/>
        <v>8.9430166880619755</v>
      </c>
      <c r="F164" s="122">
        <f t="shared" si="58"/>
        <v>9.5495009834848084</v>
      </c>
      <c r="G164" s="122">
        <f t="shared" si="58"/>
        <v>10.551994441325169</v>
      </c>
      <c r="H164" s="122">
        <f t="shared" si="58"/>
        <v>13.632859129989018</v>
      </c>
      <c r="I164" s="122">
        <f t="shared" si="58"/>
        <v>16.217834092351204</v>
      </c>
      <c r="J164" s="122">
        <f t="shared" si="58"/>
        <v>18.01367247795211</v>
      </c>
      <c r="K164" s="122">
        <f t="shared" si="58"/>
        <v>18.72305481801348</v>
      </c>
      <c r="L164" s="122">
        <f t="shared" si="58"/>
        <v>20.488200081411655</v>
      </c>
      <c r="M164" s="122">
        <f t="shared" si="58"/>
        <v>19.682484839771405</v>
      </c>
      <c r="N164" s="122">
        <f t="shared" si="58"/>
        <v>21.966299176099657</v>
      </c>
      <c r="O164" s="122">
        <f t="shared" si="58"/>
        <v>20.842907475756284</v>
      </c>
      <c r="P164" s="122">
        <f t="shared" si="58"/>
        <v>22.761392874846681</v>
      </c>
      <c r="Q164" s="122">
        <f t="shared" si="58"/>
        <v>21.921444414756749</v>
      </c>
      <c r="R164" s="122">
        <f t="shared" si="58"/>
        <v>21.663429553963315</v>
      </c>
      <c r="S164" s="122">
        <f t="shared" si="58"/>
        <v>20.547414589481246</v>
      </c>
      <c r="T164" s="122">
        <f t="shared" si="58"/>
        <v>20.31146351239115</v>
      </c>
      <c r="U164" s="122">
        <f t="shared" si="58"/>
        <v>20.9990107579404</v>
      </c>
      <c r="V164" s="122">
        <f t="shared" si="58"/>
        <v>22.456923535730674</v>
      </c>
      <c r="W164" s="122">
        <f t="shared" si="58"/>
        <v>22.24380128656076</v>
      </c>
      <c r="X164" s="122">
        <f t="shared" si="58"/>
        <v>24.373984017061343</v>
      </c>
      <c r="Y164" s="122">
        <f t="shared" si="58"/>
        <v>26.740624317836943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7.8844188514422573</v>
      </c>
      <c r="C165" s="98">
        <f>IF(RES_hhdet_tes!C165=0,0,RES_hhdet_tes!C165*1000*11630/RES_hhdet_num!C161)</f>
        <v>7.4278155432760062</v>
      </c>
      <c r="D165" s="98">
        <f>IF(RES_hhdet_tes!D165=0,0,RES_hhdet_tes!D165*1000*11630/RES_hhdet_num!D161)</f>
        <v>8.9472637250448717</v>
      </c>
      <c r="E165" s="98">
        <f>IF(RES_hhdet_tes!E165=0,0,RES_hhdet_tes!E165*1000*11630/RES_hhdet_num!E161)</f>
        <v>8.9430166880619755</v>
      </c>
      <c r="F165" s="98">
        <f>IF(RES_hhdet_tes!F165=0,0,RES_hhdet_tes!F165*1000*11630/RES_hhdet_num!F161)</f>
        <v>9.5495009834848084</v>
      </c>
      <c r="G165" s="98">
        <f>IF(RES_hhdet_tes!G165=0,0,RES_hhdet_tes!G165*1000*11630/RES_hhdet_num!G161)</f>
        <v>10.551994441325169</v>
      </c>
      <c r="H165" s="98">
        <f>IF(RES_hhdet_tes!H165=0,0,RES_hhdet_tes!H165*1000*11630/RES_hhdet_num!H161)</f>
        <v>13.632859129989018</v>
      </c>
      <c r="I165" s="98">
        <f>IF(RES_hhdet_tes!I165=0,0,RES_hhdet_tes!I165*1000*11630/RES_hhdet_num!I161)</f>
        <v>16.217834092351204</v>
      </c>
      <c r="J165" s="98">
        <f>IF(RES_hhdet_tes!J165=0,0,RES_hhdet_tes!J165*1000*11630/RES_hhdet_num!J161)</f>
        <v>18.01367247795211</v>
      </c>
      <c r="K165" s="98">
        <f>IF(RES_hhdet_tes!K165=0,0,RES_hhdet_tes!K165*1000*11630/RES_hhdet_num!K161)</f>
        <v>18.72305481801348</v>
      </c>
      <c r="L165" s="98">
        <f>IF(RES_hhdet_tes!L165=0,0,RES_hhdet_tes!L165*1000*11630/RES_hhdet_num!L161)</f>
        <v>20.488200081411655</v>
      </c>
      <c r="M165" s="98">
        <f>IF(RES_hhdet_tes!M165=0,0,RES_hhdet_tes!M165*1000*11630/RES_hhdet_num!M161)</f>
        <v>19.682484839771405</v>
      </c>
      <c r="N165" s="98">
        <f>IF(RES_hhdet_tes!N165=0,0,RES_hhdet_tes!N165*1000*11630/RES_hhdet_num!N161)</f>
        <v>21.966299176099657</v>
      </c>
      <c r="O165" s="98">
        <f>IF(RES_hhdet_tes!O165=0,0,RES_hhdet_tes!O165*1000*11630/RES_hhdet_num!O161)</f>
        <v>20.842907475756284</v>
      </c>
      <c r="P165" s="98">
        <f>IF(RES_hhdet_tes!P165=0,0,RES_hhdet_tes!P165*1000*11630/RES_hhdet_num!P161)</f>
        <v>22.761392874846681</v>
      </c>
      <c r="Q165" s="98">
        <f>IF(RES_hhdet_tes!Q165=0,0,RES_hhdet_tes!Q165*1000*11630/RES_hhdet_num!Q161)</f>
        <v>21.921444414756749</v>
      </c>
      <c r="R165" s="98">
        <f>IF(RES_hhdet_tes!R165=0,0,RES_hhdet_tes!R165*1000*11630/RES_hhdet_num!R161)</f>
        <v>21.663429553963315</v>
      </c>
      <c r="S165" s="98">
        <f>IF(RES_hhdet_tes!S165=0,0,RES_hhdet_tes!S165*1000*11630/RES_hhdet_num!S161)</f>
        <v>20.547414589481246</v>
      </c>
      <c r="T165" s="98">
        <f>IF(RES_hhdet_tes!T165=0,0,RES_hhdet_tes!T165*1000*11630/RES_hhdet_num!T161)</f>
        <v>20.31146351239115</v>
      </c>
      <c r="U165" s="98">
        <f>IF(RES_hhdet_tes!U165=0,0,RES_hhdet_tes!U165*1000*11630/RES_hhdet_num!U161)</f>
        <v>20.9990107579404</v>
      </c>
      <c r="V165" s="98">
        <f>IF(RES_hhdet_tes!V165=0,0,RES_hhdet_tes!V165*1000*11630/RES_hhdet_num!V161)</f>
        <v>22.456923535730674</v>
      </c>
      <c r="W165" s="98">
        <f>IF(RES_hhdet_tes!W165=0,0,RES_hhdet_tes!W165*1000*11630/RES_hhdet_num!W161)</f>
        <v>22.24380128656076</v>
      </c>
      <c r="X165" s="98">
        <f>IF(RES_hhdet_tes!X165=0,0,RES_hhdet_tes!X165*1000*11630/RES_hhdet_num!X161)</f>
        <v>24.373984017061343</v>
      </c>
      <c r="Y165" s="98">
        <f>IF(RES_hhdet_tes!Y165=0,0,RES_hhdet_tes!Y165*1000*11630/RES_hhdet_num!Y161)</f>
        <v>26.740624317836943</v>
      </c>
      <c r="DA165" s="63" t="s">
        <v>2566</v>
      </c>
    </row>
    <row r="166" spans="1:105" ht="12" customHeight="1" x14ac:dyDescent="0.25">
      <c r="A166" s="121" t="s">
        <v>55</v>
      </c>
      <c r="B166" s="122">
        <v>1963.9114490437642</v>
      </c>
      <c r="C166" s="122">
        <v>1917.3695158561104</v>
      </c>
      <c r="D166" s="122">
        <v>1861.303760599938</v>
      </c>
      <c r="E166" s="122">
        <v>1771.2424149167741</v>
      </c>
      <c r="F166" s="122">
        <v>1804.7432331639993</v>
      </c>
      <c r="G166" s="122">
        <v>1709.9174156135064</v>
      </c>
      <c r="H166" s="122">
        <v>1715.3670980393424</v>
      </c>
      <c r="I166" s="122">
        <v>1714.7920802502622</v>
      </c>
      <c r="J166" s="122">
        <v>1789.6362053776118</v>
      </c>
      <c r="K166" s="122">
        <v>1790.1170060279203</v>
      </c>
      <c r="L166" s="122">
        <v>1830.524161902254</v>
      </c>
      <c r="M166" s="122">
        <v>1896.3830147962526</v>
      </c>
      <c r="N166" s="122">
        <v>1909.8576631531744</v>
      </c>
      <c r="O166" s="122">
        <v>1915.5307756157911</v>
      </c>
      <c r="P166" s="122">
        <v>1908.9466943443424</v>
      </c>
      <c r="Q166" s="122">
        <v>1911.8401888262285</v>
      </c>
      <c r="R166" s="122">
        <v>1998.5753596689231</v>
      </c>
      <c r="S166" s="122">
        <v>2065.8288595593021</v>
      </c>
      <c r="T166" s="122">
        <v>2155.4255580289241</v>
      </c>
      <c r="U166" s="122">
        <v>2152.0232340494472</v>
      </c>
      <c r="V166" s="122">
        <v>2295.952281825198</v>
      </c>
      <c r="W166" s="122">
        <v>2218.1517813818587</v>
      </c>
      <c r="X166" s="122">
        <v>2115.3621026345568</v>
      </c>
      <c r="Y166" s="122">
        <v>2029.7647308370033</v>
      </c>
      <c r="DA166" s="130" t="s">
        <v>2567</v>
      </c>
    </row>
    <row r="167" spans="1:105" ht="12" customHeight="1" x14ac:dyDescent="0.25">
      <c r="A167" s="97" t="s">
        <v>124</v>
      </c>
      <c r="B167" s="98">
        <v>1961.9314762258514</v>
      </c>
      <c r="C167" s="98">
        <v>1906.2467294337114</v>
      </c>
      <c r="D167" s="98">
        <v>1858.0088289970424</v>
      </c>
      <c r="E167" s="98">
        <v>1803.9013143612478</v>
      </c>
      <c r="F167" s="98">
        <v>1773.1887666640384</v>
      </c>
      <c r="G167" s="98">
        <v>1741.7645302644478</v>
      </c>
      <c r="H167" s="98">
        <v>1724.3240832938973</v>
      </c>
      <c r="I167" s="98">
        <v>1746.5212958447385</v>
      </c>
      <c r="J167" s="98">
        <v>1749.8413200994326</v>
      </c>
      <c r="K167" s="98">
        <v>1772.8253378874488</v>
      </c>
      <c r="L167" s="98">
        <v>1791.8934408071818</v>
      </c>
      <c r="M167" s="98">
        <v>1920.2990833737506</v>
      </c>
      <c r="N167" s="98">
        <v>1804.3940080250641</v>
      </c>
      <c r="O167" s="98">
        <v>2023.326191765161</v>
      </c>
      <c r="P167" s="98">
        <v>1883.5643646483247</v>
      </c>
      <c r="Q167" s="98">
        <v>1728.0259493211408</v>
      </c>
      <c r="R167" s="98">
        <v>2095.8056739267768</v>
      </c>
      <c r="S167" s="98">
        <v>2121.9367969834952</v>
      </c>
      <c r="T167" s="98">
        <v>2206.9438691449513</v>
      </c>
      <c r="U167" s="98">
        <v>2139.2344391855236</v>
      </c>
      <c r="V167" s="98">
        <v>2390.1611847259323</v>
      </c>
      <c r="W167" s="98">
        <v>2078.3291584591898</v>
      </c>
      <c r="X167" s="98">
        <v>2035.9932094818844</v>
      </c>
      <c r="Y167" s="98">
        <v>2109.7259191460676</v>
      </c>
      <c r="DA167" s="63" t="s">
        <v>2568</v>
      </c>
    </row>
    <row r="168" spans="1:105" ht="12" customHeight="1" x14ac:dyDescent="0.25">
      <c r="A168" s="97" t="s">
        <v>123</v>
      </c>
      <c r="B168" s="98">
        <v>1961.9314762258516</v>
      </c>
      <c r="C168" s="98">
        <v>1906.3738385484221</v>
      </c>
      <c r="D168" s="98">
        <v>1858.4153699983615</v>
      </c>
      <c r="E168" s="98">
        <v>1804.9483669079084</v>
      </c>
      <c r="F168" s="98">
        <v>1770.7890599072427</v>
      </c>
      <c r="G168" s="98">
        <v>1740.6655600247732</v>
      </c>
      <c r="H168" s="98">
        <v>1722.6670961072869</v>
      </c>
      <c r="I168" s="98">
        <v>1742.6904126722916</v>
      </c>
      <c r="J168" s="98">
        <v>1746.7771540904994</v>
      </c>
      <c r="K168" s="98">
        <v>1770.8070319351375</v>
      </c>
      <c r="L168" s="98">
        <v>1790.7092654261273</v>
      </c>
      <c r="M168" s="98">
        <v>1919.8506529808687</v>
      </c>
      <c r="N168" s="98">
        <v>1805.3206811046402</v>
      </c>
      <c r="O168" s="98">
        <v>2025.272630486985</v>
      </c>
      <c r="P168" s="98">
        <v>1885.9998895798524</v>
      </c>
      <c r="Q168" s="98">
        <v>1729.9677904609059</v>
      </c>
      <c r="R168" s="98">
        <v>2091.9546995621627</v>
      </c>
      <c r="S168" s="98">
        <v>2117.681871632084</v>
      </c>
      <c r="T168" s="98">
        <v>2202.2206230428974</v>
      </c>
      <c r="U168" s="98">
        <v>2137.6297391301241</v>
      </c>
      <c r="V168" s="98">
        <v>2390.0779860196913</v>
      </c>
      <c r="W168" s="98">
        <v>2082.4114210593252</v>
      </c>
      <c r="X168" s="98">
        <v>2037.2408868043381</v>
      </c>
      <c r="Y168" s="98">
        <v>2107.7139919050223</v>
      </c>
      <c r="DA168" s="63" t="s">
        <v>2569</v>
      </c>
    </row>
    <row r="169" spans="1:105" ht="12" customHeight="1" x14ac:dyDescent="0.25">
      <c r="A169" s="100" t="s">
        <v>50</v>
      </c>
      <c r="B169" s="101">
        <v>1529.8650163257819</v>
      </c>
      <c r="C169" s="101">
        <v>1488.2876842720696</v>
      </c>
      <c r="D169" s="101">
        <v>1442.7744496718706</v>
      </c>
      <c r="E169" s="101">
        <v>1401.2087860410454</v>
      </c>
      <c r="F169" s="101">
        <v>1375.4450746387986</v>
      </c>
      <c r="G169" s="101">
        <v>1348.5135013484912</v>
      </c>
      <c r="H169" s="101">
        <v>1345.105646744448</v>
      </c>
      <c r="I169" s="101">
        <v>1356.2019474549493</v>
      </c>
      <c r="J169" s="101">
        <v>1348.714665412924</v>
      </c>
      <c r="K169" s="101">
        <v>1365.9220763581668</v>
      </c>
      <c r="L169" s="101">
        <v>1384.3584868015428</v>
      </c>
      <c r="M169" s="101">
        <v>1490.6161497371543</v>
      </c>
      <c r="N169" s="101">
        <v>1397.2668536751637</v>
      </c>
      <c r="O169" s="101">
        <v>1566.0868358710068</v>
      </c>
      <c r="P169" s="101">
        <v>1457.0187730696698</v>
      </c>
      <c r="Q169" s="101">
        <v>1332.3676300470299</v>
      </c>
      <c r="R169" s="101">
        <v>1605.8562119381149</v>
      </c>
      <c r="S169" s="101">
        <v>1624.8598513246554</v>
      </c>
      <c r="T169" s="101">
        <v>1686.3373681368701</v>
      </c>
      <c r="U169" s="101">
        <v>1633.8618969952192</v>
      </c>
      <c r="V169" s="101">
        <v>1848.4754892055669</v>
      </c>
      <c r="W169" s="101">
        <v>1608.5448759480569</v>
      </c>
      <c r="X169" s="101">
        <v>1551.1632200591182</v>
      </c>
      <c r="Y169" s="101">
        <v>1580.8037571396953</v>
      </c>
      <c r="DA169" s="131" t="s">
        <v>2570</v>
      </c>
    </row>
    <row r="170" spans="1:105" ht="12" customHeight="1" x14ac:dyDescent="0.25">
      <c r="A170" s="103" t="s">
        <v>52</v>
      </c>
      <c r="B170" s="104">
        <v>432.06645990006962</v>
      </c>
      <c r="C170" s="104">
        <v>418.0861542763526</v>
      </c>
      <c r="D170" s="104">
        <v>415.64092032649063</v>
      </c>
      <c r="E170" s="104">
        <v>403.73958086686309</v>
      </c>
      <c r="F170" s="104">
        <v>395.34398526844393</v>
      </c>
      <c r="G170" s="104">
        <v>392.15205867628202</v>
      </c>
      <c r="H170" s="104">
        <v>377.56144936283891</v>
      </c>
      <c r="I170" s="104">
        <v>386.48846521734197</v>
      </c>
      <c r="J170" s="104">
        <v>398.0624886775754</v>
      </c>
      <c r="K170" s="104">
        <v>404.88495557697075</v>
      </c>
      <c r="L170" s="104">
        <v>406.35077862458428</v>
      </c>
      <c r="M170" s="104">
        <v>429.23450324371481</v>
      </c>
      <c r="N170" s="104">
        <v>408.05382742947654</v>
      </c>
      <c r="O170" s="104">
        <v>459.18579461597818</v>
      </c>
      <c r="P170" s="104">
        <v>428.98111651018274</v>
      </c>
      <c r="Q170" s="104">
        <v>397.60016041387604</v>
      </c>
      <c r="R170" s="104">
        <v>486.09848762404744</v>
      </c>
      <c r="S170" s="104">
        <v>492.82202030742894</v>
      </c>
      <c r="T170" s="104">
        <v>515.88325490602722</v>
      </c>
      <c r="U170" s="104">
        <v>503.76784213490487</v>
      </c>
      <c r="V170" s="104">
        <v>541.60249681412438</v>
      </c>
      <c r="W170" s="104">
        <v>473.86654511126812</v>
      </c>
      <c r="X170" s="104">
        <v>486.07766674521946</v>
      </c>
      <c r="Y170" s="104">
        <v>526.91023476532712</v>
      </c>
      <c r="DA170" s="132" t="s">
        <v>2571</v>
      </c>
    </row>
    <row r="171" spans="1:105" ht="12" customHeight="1" x14ac:dyDescent="0.25">
      <c r="A171" s="106" t="s">
        <v>122</v>
      </c>
      <c r="B171" s="101">
        <v>1964.0498371534234</v>
      </c>
      <c r="C171" s="101">
        <v>1918.1653805543497</v>
      </c>
      <c r="D171" s="101">
        <v>1861.5533595032109</v>
      </c>
      <c r="E171" s="101">
        <v>1768.7474771296929</v>
      </c>
      <c r="F171" s="101">
        <v>1807.1798276978773</v>
      </c>
      <c r="G171" s="101">
        <v>1707.5056550419727</v>
      </c>
      <c r="H171" s="101">
        <v>1714.738616602174</v>
      </c>
      <c r="I171" s="101">
        <v>1712.6667186918514</v>
      </c>
      <c r="J171" s="101">
        <v>1793.5413791892151</v>
      </c>
      <c r="K171" s="101">
        <v>1793.0626154576541</v>
      </c>
      <c r="L171" s="101">
        <v>1835.9811671243644</v>
      </c>
      <c r="M171" s="101">
        <v>1896.895671663832</v>
      </c>
      <c r="N171" s="101">
        <v>1918.0747891634489</v>
      </c>
      <c r="O171" s="101">
        <v>1907.8473579797815</v>
      </c>
      <c r="P171" s="101">
        <v>1910.7070731865165</v>
      </c>
      <c r="Q171" s="101">
        <v>1927.9950527415078</v>
      </c>
      <c r="R171" s="101">
        <v>1993.539389237613</v>
      </c>
      <c r="S171" s="101">
        <v>2065.6921471456558</v>
      </c>
      <c r="T171" s="101">
        <v>2155.4755369974641</v>
      </c>
      <c r="U171" s="101">
        <v>2152.4160246517281</v>
      </c>
      <c r="V171" s="101">
        <v>2280.0177795805607</v>
      </c>
      <c r="W171" s="101">
        <v>2228.6457649784938</v>
      </c>
      <c r="X171" s="101">
        <v>2121.6101967071727</v>
      </c>
      <c r="Y171" s="101">
        <v>2018.9551413624285</v>
      </c>
      <c r="DA171" s="131" t="s">
        <v>2572</v>
      </c>
    </row>
    <row r="172" spans="1:105" ht="12" customHeight="1" x14ac:dyDescent="0.25">
      <c r="A172" s="107" t="s">
        <v>121</v>
      </c>
      <c r="B172" s="104">
        <v>1964.0498371534236</v>
      </c>
      <c r="C172" s="104">
        <v>1918.1465940942412</v>
      </c>
      <c r="D172" s="104">
        <v>1861.2170714918159</v>
      </c>
      <c r="E172" s="104">
        <v>1768.0760030292856</v>
      </c>
      <c r="F172" s="104">
        <v>1806.4319030991137</v>
      </c>
      <c r="G172" s="104">
        <v>1706.3338718331697</v>
      </c>
      <c r="H172" s="104">
        <v>1713.7913739088938</v>
      </c>
      <c r="I172" s="104">
        <v>1710.1260111564704</v>
      </c>
      <c r="J172" s="104">
        <v>1788.5983189917429</v>
      </c>
      <c r="K172" s="104">
        <v>1787.7439830040203</v>
      </c>
      <c r="L172" s="104">
        <v>1830.2327387273106</v>
      </c>
      <c r="M172" s="104">
        <v>1892.7237858911185</v>
      </c>
      <c r="N172" s="104">
        <v>1916.4624738894684</v>
      </c>
      <c r="O172" s="104">
        <v>1907.8776189028563</v>
      </c>
      <c r="P172" s="104">
        <v>1910.863542522439</v>
      </c>
      <c r="Q172" s="104">
        <v>1925.674760432219</v>
      </c>
      <c r="R172" s="104">
        <v>1987.7732388728093</v>
      </c>
      <c r="S172" s="104">
        <v>2057.5840012632243</v>
      </c>
      <c r="T172" s="104">
        <v>2147.3955979705302</v>
      </c>
      <c r="U172" s="104">
        <v>2153.87815901362</v>
      </c>
      <c r="V172" s="104">
        <v>2287.744548955226</v>
      </c>
      <c r="W172" s="104">
        <v>2235.4953028916398</v>
      </c>
      <c r="X172" s="104">
        <v>2125.1997894951915</v>
      </c>
      <c r="Y172" s="104">
        <v>2021.4237065030493</v>
      </c>
      <c r="DA172" s="132" t="s">
        <v>2573</v>
      </c>
    </row>
    <row r="173" spans="1:105" ht="12" customHeight="1" x14ac:dyDescent="0.25">
      <c r="A173" s="108" t="s">
        <v>53</v>
      </c>
      <c r="B173" s="98">
        <v>1531.5100837582261</v>
      </c>
      <c r="C173" s="98">
        <v>1497.4766265918097</v>
      </c>
      <c r="D173" s="98">
        <v>1444.9226299356303</v>
      </c>
      <c r="E173" s="98">
        <v>1372.3977993010346</v>
      </c>
      <c r="F173" s="98">
        <v>1403.0522322355328</v>
      </c>
      <c r="G173" s="98">
        <v>1322.1037806942522</v>
      </c>
      <c r="H173" s="98">
        <v>1338.0883721156872</v>
      </c>
      <c r="I173" s="98">
        <v>1331.0084811276981</v>
      </c>
      <c r="J173" s="98">
        <v>1381.3062896663498</v>
      </c>
      <c r="K173" s="98">
        <v>1379.030482090925</v>
      </c>
      <c r="L173" s="98">
        <v>1415.1877344225934</v>
      </c>
      <c r="M173" s="98">
        <v>1469.7449188840931</v>
      </c>
      <c r="N173" s="98">
        <v>1483.4385962766903</v>
      </c>
      <c r="O173" s="98">
        <v>1475.2530379474658</v>
      </c>
      <c r="P173" s="98">
        <v>1476.6980975416279</v>
      </c>
      <c r="Q173" s="98">
        <v>1483.862600721942</v>
      </c>
      <c r="R173" s="98">
        <v>1525.7328643969461</v>
      </c>
      <c r="S173" s="98">
        <v>1578.674011090676</v>
      </c>
      <c r="T173" s="98">
        <v>1644.4540825086033</v>
      </c>
      <c r="U173" s="98">
        <v>1646.4851757802462</v>
      </c>
      <c r="V173" s="98">
        <v>1768.9071544520025</v>
      </c>
      <c r="W173" s="98">
        <v>1727.0807813706151</v>
      </c>
      <c r="X173" s="98">
        <v>1618.9610975893675</v>
      </c>
      <c r="Y173" s="98">
        <v>1516.7294021494326</v>
      </c>
      <c r="DA173" s="63" t="s">
        <v>2574</v>
      </c>
    </row>
    <row r="174" spans="1:105" ht="12" customHeight="1" x14ac:dyDescent="0.25">
      <c r="A174" s="115" t="s">
        <v>52</v>
      </c>
      <c r="B174" s="33">
        <v>432.53975339519729</v>
      </c>
      <c r="C174" s="33">
        <v>420.66996750243163</v>
      </c>
      <c r="D174" s="33">
        <v>416.29444155618569</v>
      </c>
      <c r="E174" s="33">
        <v>395.67820372825133</v>
      </c>
      <c r="F174" s="33">
        <v>403.37967086358105</v>
      </c>
      <c r="G174" s="33">
        <v>384.23009113891726</v>
      </c>
      <c r="H174" s="33">
        <v>375.70300179320657</v>
      </c>
      <c r="I174" s="33">
        <v>379.11753002877214</v>
      </c>
      <c r="J174" s="33">
        <v>407.29202932539346</v>
      </c>
      <c r="K174" s="33">
        <v>408.71350091309517</v>
      </c>
      <c r="L174" s="33">
        <v>415.04500430471734</v>
      </c>
      <c r="M174" s="33">
        <v>422.97886700702531</v>
      </c>
      <c r="N174" s="33">
        <v>433.02387761277754</v>
      </c>
      <c r="O174" s="33">
        <v>432.6245809553904</v>
      </c>
      <c r="P174" s="33">
        <v>434.16544498081089</v>
      </c>
      <c r="Q174" s="33">
        <v>441.81215971027655</v>
      </c>
      <c r="R174" s="33">
        <v>462.04037447586376</v>
      </c>
      <c r="S174" s="33">
        <v>478.90999017254825</v>
      </c>
      <c r="T174" s="33">
        <v>502.94151546192654</v>
      </c>
      <c r="U174" s="33">
        <v>507.39298323337346</v>
      </c>
      <c r="V174" s="33">
        <v>518.83739450322298</v>
      </c>
      <c r="W174" s="33">
        <v>508.41452152102448</v>
      </c>
      <c r="X174" s="33">
        <v>506.23869190582388</v>
      </c>
      <c r="Y174" s="33">
        <v>504.69430435361676</v>
      </c>
      <c r="DA174" s="60" t="s">
        <v>2575</v>
      </c>
    </row>
    <row r="175" spans="1:105" ht="12" customHeight="1" x14ac:dyDescent="0.25">
      <c r="A175" s="121" t="s">
        <v>54</v>
      </c>
      <c r="B175" s="122">
        <v>354.43568837913932</v>
      </c>
      <c r="C175" s="122">
        <v>346.57719336675405</v>
      </c>
      <c r="D175" s="122">
        <v>344.09681797578207</v>
      </c>
      <c r="E175" s="122">
        <v>343.10778664601224</v>
      </c>
      <c r="F175" s="122">
        <v>340.83120586109493</v>
      </c>
      <c r="G175" s="122">
        <v>331.24628503791155</v>
      </c>
      <c r="H175" s="122">
        <v>323.23482222598511</v>
      </c>
      <c r="I175" s="122">
        <v>326.57470464731148</v>
      </c>
      <c r="J175" s="122">
        <v>315.0922946201519</v>
      </c>
      <c r="K175" s="122">
        <v>313.43190442647898</v>
      </c>
      <c r="L175" s="122">
        <v>307.07917798343618</v>
      </c>
      <c r="M175" s="122">
        <v>312.11901659363281</v>
      </c>
      <c r="N175" s="122">
        <v>315.72162731944991</v>
      </c>
      <c r="O175" s="122">
        <v>302.62291792807144</v>
      </c>
      <c r="P175" s="122">
        <v>311.61669540202473</v>
      </c>
      <c r="Q175" s="122">
        <v>317.04585861886784</v>
      </c>
      <c r="R175" s="122">
        <v>319.82384814830863</v>
      </c>
      <c r="S175" s="122">
        <v>322.12029754386509</v>
      </c>
      <c r="T175" s="122">
        <v>330.13053866088393</v>
      </c>
      <c r="U175" s="122">
        <v>326.27818165707868</v>
      </c>
      <c r="V175" s="122">
        <v>348.40037059024547</v>
      </c>
      <c r="W175" s="122">
        <v>350.40820377247343</v>
      </c>
      <c r="X175" s="122">
        <v>317.79658429865782</v>
      </c>
      <c r="Y175" s="122">
        <v>305.80449148383951</v>
      </c>
      <c r="DA175" s="130" t="s">
        <v>2576</v>
      </c>
    </row>
    <row r="176" spans="1:105" ht="12" customHeight="1" x14ac:dyDescent="0.25">
      <c r="A176" s="97" t="s">
        <v>50</v>
      </c>
      <c r="B176" s="98">
        <v>353.12487449365636</v>
      </c>
      <c r="C176" s="98">
        <v>346.4585534560041</v>
      </c>
      <c r="D176" s="98">
        <v>343.49606382062888</v>
      </c>
      <c r="E176" s="98">
        <v>343.14319930622287</v>
      </c>
      <c r="F176" s="98">
        <v>333.53990278839615</v>
      </c>
      <c r="G176" s="98">
        <v>334.98183470143533</v>
      </c>
      <c r="H176" s="98">
        <v>324.46408396987863</v>
      </c>
      <c r="I176" s="98">
        <v>325.94840020492063</v>
      </c>
      <c r="J176" s="98">
        <v>318.37349876200915</v>
      </c>
      <c r="K176" s="98">
        <v>306.46572435287095</v>
      </c>
      <c r="L176" s="98">
        <v>310.7980488504212</v>
      </c>
      <c r="M176" s="98">
        <v>312.48814026754707</v>
      </c>
      <c r="N176" s="98">
        <v>312.42623025885587</v>
      </c>
      <c r="O176" s="98">
        <v>315.82480169174289</v>
      </c>
      <c r="P176" s="98">
        <v>302.12245469615027</v>
      </c>
      <c r="Q176" s="98">
        <v>284.6082685367287</v>
      </c>
      <c r="R176" s="98">
        <v>335.74026050279343</v>
      </c>
      <c r="S176" s="98">
        <v>332.17812638117192</v>
      </c>
      <c r="T176" s="98">
        <v>352.33691560408494</v>
      </c>
      <c r="U176" s="98">
        <v>338.6192738306728</v>
      </c>
      <c r="V176" s="98">
        <v>378.57770949789841</v>
      </c>
      <c r="W176" s="98">
        <v>322.8721043069441</v>
      </c>
      <c r="X176" s="98">
        <v>309.34214465248454</v>
      </c>
      <c r="Y176" s="98">
        <v>323.32081851047769</v>
      </c>
      <c r="DA176" s="63" t="s">
        <v>2577</v>
      </c>
    </row>
    <row r="177" spans="1:105" ht="12" customHeight="1" x14ac:dyDescent="0.25">
      <c r="A177" s="109" t="s">
        <v>120</v>
      </c>
      <c r="B177" s="33">
        <v>354.45513475846695</v>
      </c>
      <c r="C177" s="33">
        <v>346.57892531847352</v>
      </c>
      <c r="D177" s="33">
        <v>344.105473831908</v>
      </c>
      <c r="E177" s="33">
        <v>343.10727951068088</v>
      </c>
      <c r="F177" s="33">
        <v>340.93684673857967</v>
      </c>
      <c r="G177" s="33">
        <v>331.19228020140918</v>
      </c>
      <c r="H177" s="33">
        <v>323.21689916405251</v>
      </c>
      <c r="I177" s="33">
        <v>326.58372081303838</v>
      </c>
      <c r="J177" s="33">
        <v>315.04577043899923</v>
      </c>
      <c r="K177" s="33">
        <v>313.52858566574849</v>
      </c>
      <c r="L177" s="33">
        <v>307.02658421912685</v>
      </c>
      <c r="M177" s="33">
        <v>312.1135334792034</v>
      </c>
      <c r="N177" s="33">
        <v>315.77202062716304</v>
      </c>
      <c r="O177" s="33">
        <v>302.41700237888875</v>
      </c>
      <c r="P177" s="33">
        <v>311.76656849768318</v>
      </c>
      <c r="Q177" s="33">
        <v>317.57011725509966</v>
      </c>
      <c r="R177" s="33">
        <v>319.54249978036404</v>
      </c>
      <c r="S177" s="33">
        <v>321.93144784999413</v>
      </c>
      <c r="T177" s="33">
        <v>329.71328032691571</v>
      </c>
      <c r="U177" s="33">
        <v>326.05368457839859</v>
      </c>
      <c r="V177" s="33">
        <v>347.86721597414009</v>
      </c>
      <c r="W177" s="33">
        <v>350.90477583975206</v>
      </c>
      <c r="X177" s="33">
        <v>317.95106573240349</v>
      </c>
      <c r="Y177" s="33">
        <v>305.47261529314557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6371.6054194514236</v>
      </c>
      <c r="C3" s="117">
        <f t="shared" si="0"/>
        <v>6297.4413905789415</v>
      </c>
      <c r="D3" s="117">
        <f t="shared" si="0"/>
        <v>6447.5385902266707</v>
      </c>
      <c r="E3" s="117">
        <f t="shared" si="0"/>
        <v>6441.6225396300169</v>
      </c>
      <c r="F3" s="117">
        <f t="shared" si="0"/>
        <v>6858.8434320504866</v>
      </c>
      <c r="G3" s="117">
        <f t="shared" si="0"/>
        <v>7159.0315656160356</v>
      </c>
      <c r="H3" s="117">
        <f t="shared" si="0"/>
        <v>6944.9323022225144</v>
      </c>
      <c r="I3" s="117">
        <f t="shared" si="0"/>
        <v>6496.0732893946915</v>
      </c>
      <c r="J3" s="117">
        <f t="shared" si="0"/>
        <v>6824.8438570722819</v>
      </c>
      <c r="K3" s="117">
        <f t="shared" si="0"/>
        <v>6843.5106645162987</v>
      </c>
      <c r="L3" s="117">
        <f t="shared" si="0"/>
        <v>6313.7463821125375</v>
      </c>
      <c r="M3" s="117">
        <f t="shared" si="0"/>
        <v>5538.7369440160974</v>
      </c>
      <c r="N3" s="117">
        <f t="shared" si="0"/>
        <v>5216.430423899812</v>
      </c>
      <c r="O3" s="117">
        <f t="shared" si="0"/>
        <v>5226.7025034814988</v>
      </c>
      <c r="P3" s="117">
        <f t="shared" si="0"/>
        <v>4617.7185817132486</v>
      </c>
      <c r="Q3" s="117">
        <f t="shared" si="0"/>
        <v>4835.8962184895399</v>
      </c>
      <c r="R3" s="117">
        <f t="shared" ref="R3:V3" si="1">R4+R7+R9+R19</f>
        <v>5167.2226851265277</v>
      </c>
      <c r="S3" s="117">
        <f t="shared" si="1"/>
        <v>4737.4218558771927</v>
      </c>
      <c r="T3" s="117">
        <f t="shared" si="1"/>
        <v>5243.0198412576347</v>
      </c>
      <c r="U3" s="117">
        <f t="shared" si="1"/>
        <v>5051.5972395012313</v>
      </c>
      <c r="V3" s="117">
        <f t="shared" si="1"/>
        <v>5559.9723298351346</v>
      </c>
      <c r="W3" s="117">
        <f t="shared" ref="W3:Y3" si="2">W4+W7+W9+W19</f>
        <v>5465.0311290761128</v>
      </c>
      <c r="X3" s="117">
        <f t="shared" si="2"/>
        <v>4742.0014191104901</v>
      </c>
      <c r="Y3" s="117">
        <f t="shared" si="2"/>
        <v>4118.4825001580293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5675.2015835775837</v>
      </c>
      <c r="C4" s="122">
        <f t="shared" si="3"/>
        <v>5663.0868410032044</v>
      </c>
      <c r="D4" s="122">
        <f t="shared" si="3"/>
        <v>5790.8471954114575</v>
      </c>
      <c r="E4" s="122">
        <f t="shared" si="3"/>
        <v>5846.2096202088651</v>
      </c>
      <c r="F4" s="122">
        <f t="shared" si="3"/>
        <v>6239.1534531500329</v>
      </c>
      <c r="G4" s="122">
        <f t="shared" si="3"/>
        <v>6565.6863860739832</v>
      </c>
      <c r="H4" s="122">
        <f t="shared" si="3"/>
        <v>6383.2101397882498</v>
      </c>
      <c r="I4" s="122">
        <f t="shared" si="3"/>
        <v>5940.4127800300685</v>
      </c>
      <c r="J4" s="122">
        <f t="shared" si="3"/>
        <v>6259.9496589867213</v>
      </c>
      <c r="K4" s="122">
        <f t="shared" si="3"/>
        <v>6222.2910793547862</v>
      </c>
      <c r="L4" s="122">
        <f t="shared" si="3"/>
        <v>5765.8914343444758</v>
      </c>
      <c r="M4" s="122">
        <f t="shared" si="3"/>
        <v>5007.1886439993705</v>
      </c>
      <c r="N4" s="122">
        <f t="shared" si="3"/>
        <v>4719.3775840721519</v>
      </c>
      <c r="O4" s="122">
        <f t="shared" si="3"/>
        <v>4751.5045750021973</v>
      </c>
      <c r="P4" s="122">
        <f t="shared" si="3"/>
        <v>4157.1299189203046</v>
      </c>
      <c r="Q4" s="122">
        <f t="shared" si="3"/>
        <v>4383.0371233655296</v>
      </c>
      <c r="R4" s="122">
        <f t="shared" ref="R4:V4" si="4">SUM(R5:R6)</f>
        <v>4678.657008376149</v>
      </c>
      <c r="S4" s="122">
        <f t="shared" si="4"/>
        <v>4252.7911156472965</v>
      </c>
      <c r="T4" s="122">
        <f t="shared" si="4"/>
        <v>4735.8901589704856</v>
      </c>
      <c r="U4" s="122">
        <f t="shared" si="4"/>
        <v>4551.5324136514391</v>
      </c>
      <c r="V4" s="122">
        <f t="shared" si="4"/>
        <v>5011.3931740556845</v>
      </c>
      <c r="W4" s="122">
        <f t="shared" ref="W4:Y4" si="5">SUM(W5:W6)</f>
        <v>4930.2567387839563</v>
      </c>
      <c r="X4" s="122">
        <f t="shared" si="5"/>
        <v>4227.1802824105589</v>
      </c>
      <c r="Y4" s="122">
        <f t="shared" si="5"/>
        <v>3659.3057713906983</v>
      </c>
      <c r="DA4" s="130" t="s">
        <v>2581</v>
      </c>
    </row>
    <row r="5" spans="1:105" ht="12" customHeight="1" x14ac:dyDescent="0.25">
      <c r="A5" s="97" t="s">
        <v>51</v>
      </c>
      <c r="B5" s="98">
        <v>5675.2015835775837</v>
      </c>
      <c r="C5" s="98">
        <v>5663.0868410032044</v>
      </c>
      <c r="D5" s="98">
        <v>5790.8471954114575</v>
      </c>
      <c r="E5" s="98">
        <v>5846.2096202088651</v>
      </c>
      <c r="F5" s="98">
        <v>6239.1534531500329</v>
      </c>
      <c r="G5" s="98">
        <v>6565.6863860739832</v>
      </c>
      <c r="H5" s="98">
        <v>6383.2101397882498</v>
      </c>
      <c r="I5" s="98">
        <v>5940.4127800300685</v>
      </c>
      <c r="J5" s="98">
        <v>6259.9496589867213</v>
      </c>
      <c r="K5" s="98">
        <v>6222.2910793547862</v>
      </c>
      <c r="L5" s="98">
        <v>5765.8914343444758</v>
      </c>
      <c r="M5" s="98">
        <v>5007.1886439993705</v>
      </c>
      <c r="N5" s="98">
        <v>4719.3775840721519</v>
      </c>
      <c r="O5" s="98">
        <v>4751.5045750021973</v>
      </c>
      <c r="P5" s="98">
        <v>4157.1299189203046</v>
      </c>
      <c r="Q5" s="98">
        <v>4383.0371233655296</v>
      </c>
      <c r="R5" s="98">
        <v>4678.657008376149</v>
      </c>
      <c r="S5" s="98">
        <v>4252.7911156472965</v>
      </c>
      <c r="T5" s="98">
        <v>4735.8901589704856</v>
      </c>
      <c r="U5" s="98">
        <v>4551.5324136514391</v>
      </c>
      <c r="V5" s="98">
        <v>5011.3931740556845</v>
      </c>
      <c r="W5" s="98">
        <v>4930.2567387839563</v>
      </c>
      <c r="X5" s="98">
        <v>4227.1802824105589</v>
      </c>
      <c r="Y5" s="98">
        <v>3659.3057713906983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694.38124132959479</v>
      </c>
      <c r="C9" s="122">
        <v>632.39696335243025</v>
      </c>
      <c r="D9" s="122">
        <v>654.77370396563481</v>
      </c>
      <c r="E9" s="122">
        <v>593.51247509478594</v>
      </c>
      <c r="F9" s="122">
        <v>617.83878030611902</v>
      </c>
      <c r="G9" s="122">
        <v>591.49620201142932</v>
      </c>
      <c r="H9" s="122">
        <v>559.92416115314222</v>
      </c>
      <c r="I9" s="122">
        <v>553.88851643613509</v>
      </c>
      <c r="J9" s="122">
        <v>563.19740497362545</v>
      </c>
      <c r="K9" s="122">
        <v>619.63000972164764</v>
      </c>
      <c r="L9" s="122">
        <v>546.21377008706816</v>
      </c>
      <c r="M9" s="122">
        <v>529.81718153702388</v>
      </c>
      <c r="N9" s="122">
        <v>495.26380961576302</v>
      </c>
      <c r="O9" s="122">
        <v>473.3468279861674</v>
      </c>
      <c r="P9" s="122">
        <v>458.79456590316329</v>
      </c>
      <c r="Q9" s="122">
        <v>451.12153502735413</v>
      </c>
      <c r="R9" s="122">
        <v>486.3816570943502</v>
      </c>
      <c r="S9" s="122">
        <v>482.37604835902806</v>
      </c>
      <c r="T9" s="122">
        <v>504.73048201071856</v>
      </c>
      <c r="U9" s="122">
        <v>497.80003867837235</v>
      </c>
      <c r="V9" s="122">
        <v>546.09889384804785</v>
      </c>
      <c r="W9" s="122">
        <v>532.62060585063318</v>
      </c>
      <c r="X9" s="122">
        <v>512.74376393039358</v>
      </c>
      <c r="Y9" s="122">
        <v>456.96654889130167</v>
      </c>
      <c r="DA9" s="130" t="s">
        <v>2586</v>
      </c>
    </row>
    <row r="10" spans="1:105" ht="12" customHeight="1" x14ac:dyDescent="0.25">
      <c r="A10" s="97" t="s">
        <v>143</v>
      </c>
      <c r="B10" s="98">
        <v>1185.266270379537</v>
      </c>
      <c r="C10" s="98">
        <v>1080.4553557413985</v>
      </c>
      <c r="D10" s="98">
        <v>1126.0289083900184</v>
      </c>
      <c r="E10" s="98">
        <v>1022.9703981012226</v>
      </c>
      <c r="F10" s="98">
        <v>1072.3969540672006</v>
      </c>
      <c r="G10" s="98">
        <v>1029.9661764658288</v>
      </c>
      <c r="H10" s="98">
        <v>977.41410770853315</v>
      </c>
      <c r="I10" s="98">
        <v>969.04078846460914</v>
      </c>
      <c r="J10" s="98">
        <v>988.28184125237863</v>
      </c>
      <c r="K10" s="98">
        <v>1130.1584648387641</v>
      </c>
      <c r="L10" s="98">
        <v>988.92144035877675</v>
      </c>
      <c r="M10" s="98">
        <v>1010.1795496754029</v>
      </c>
      <c r="N10" s="98">
        <v>1012.5463227801895</v>
      </c>
      <c r="O10" s="98">
        <v>1008.5348747759979</v>
      </c>
      <c r="P10" s="98">
        <v>1002.9075290539438</v>
      </c>
      <c r="Q10" s="98">
        <v>995.49748447716968</v>
      </c>
      <c r="R10" s="98">
        <v>1060.7826759606116</v>
      </c>
      <c r="S10" s="98">
        <v>1043.0107744495683</v>
      </c>
      <c r="T10" s="98">
        <v>1084.3795835689489</v>
      </c>
      <c r="U10" s="98">
        <v>1063.7519354590906</v>
      </c>
      <c r="V10" s="98">
        <v>1148.951844915694</v>
      </c>
      <c r="W10" s="98">
        <v>1115.8071761746528</v>
      </c>
      <c r="X10" s="98">
        <v>1048.2956601902849</v>
      </c>
      <c r="Y10" s="98">
        <v>922.26523449506283</v>
      </c>
      <c r="DA10" s="63" t="s">
        <v>2587</v>
      </c>
    </row>
    <row r="11" spans="1:105" ht="12" customHeight="1" x14ac:dyDescent="0.25">
      <c r="A11" s="97" t="s">
        <v>124</v>
      </c>
      <c r="B11" s="98">
        <v>778.7630094243699</v>
      </c>
      <c r="C11" s="98">
        <v>752.60405444867592</v>
      </c>
      <c r="D11" s="98">
        <v>728.70905031053246</v>
      </c>
      <c r="E11" s="98">
        <v>702.7955296022667</v>
      </c>
      <c r="F11" s="98">
        <v>685.51009140764666</v>
      </c>
      <c r="G11" s="98">
        <v>666.80295452893552</v>
      </c>
      <c r="H11" s="98">
        <v>652.92989069312455</v>
      </c>
      <c r="I11" s="98">
        <v>656.86532609562198</v>
      </c>
      <c r="J11" s="98">
        <v>655.89115851741587</v>
      </c>
      <c r="K11" s="98">
        <v>659.63655898963145</v>
      </c>
      <c r="L11" s="98">
        <v>662.00627736266586</v>
      </c>
      <c r="M11" s="98">
        <v>701.66550008105003</v>
      </c>
      <c r="N11" s="98">
        <v>649.24317750915225</v>
      </c>
      <c r="O11" s="98">
        <v>711.25572045401952</v>
      </c>
      <c r="P11" s="98">
        <v>646.31197773186841</v>
      </c>
      <c r="Q11" s="98">
        <v>579.98806893752953</v>
      </c>
      <c r="R11" s="98">
        <v>688.0332047418982</v>
      </c>
      <c r="S11" s="98">
        <v>682.07194625418526</v>
      </c>
      <c r="T11" s="98">
        <v>691.81204232863377</v>
      </c>
      <c r="U11" s="98">
        <v>652.69477914670028</v>
      </c>
      <c r="V11" s="98">
        <v>709.05169067223858</v>
      </c>
      <c r="W11" s="98">
        <v>601.87639876478079</v>
      </c>
      <c r="X11" s="98">
        <v>580.87308271283075</v>
      </c>
      <c r="Y11" s="98">
        <v>591.80661144054568</v>
      </c>
      <c r="DA11" s="63" t="s">
        <v>2588</v>
      </c>
    </row>
    <row r="12" spans="1:105" ht="12" customHeight="1" x14ac:dyDescent="0.25">
      <c r="A12" s="97" t="s">
        <v>123</v>
      </c>
      <c r="B12" s="98">
        <v>607.25988576258408</v>
      </c>
      <c r="C12" s="98">
        <v>590.75630822873859</v>
      </c>
      <c r="D12" s="98">
        <v>572.69042571684213</v>
      </c>
      <c r="E12" s="98">
        <v>556.19147981067192</v>
      </c>
      <c r="F12" s="98">
        <v>518.16000750016156</v>
      </c>
      <c r="G12" s="98">
        <v>506.42011675864575</v>
      </c>
      <c r="H12" s="98">
        <v>504.01316446564147</v>
      </c>
      <c r="I12" s="98">
        <v>505.73830629833748</v>
      </c>
      <c r="J12" s="98">
        <v>499.1529088252401</v>
      </c>
      <c r="K12" s="98">
        <v>501.59989257306825</v>
      </c>
      <c r="L12" s="98">
        <v>506.3316736937112</v>
      </c>
      <c r="M12" s="98">
        <v>540.99702668977079</v>
      </c>
      <c r="N12" s="98">
        <v>503.76322954473432</v>
      </c>
      <c r="O12" s="98">
        <v>548.52741679500195</v>
      </c>
      <c r="P12" s="98">
        <v>499.99661258980569</v>
      </c>
      <c r="Q12" s="98">
        <v>450.22226713540294</v>
      </c>
      <c r="R12" s="98">
        <v>521.3827486925793</v>
      </c>
      <c r="S12" s="98">
        <v>516.07719583962751</v>
      </c>
      <c r="T12" s="98">
        <v>524.20605378451478</v>
      </c>
      <c r="U12" s="98">
        <v>499.34513552307379</v>
      </c>
      <c r="V12" s="98">
        <v>551.1910011289508</v>
      </c>
      <c r="W12" s="98">
        <v>469.55121200466493</v>
      </c>
      <c r="X12" s="98">
        <v>446.84182477379858</v>
      </c>
      <c r="Y12" s="98">
        <v>446.17857740476109</v>
      </c>
      <c r="DA12" s="63" t="s">
        <v>2589</v>
      </c>
    </row>
    <row r="13" spans="1:105" ht="12" customHeight="1" x14ac:dyDescent="0.25">
      <c r="A13" s="100" t="s">
        <v>50</v>
      </c>
      <c r="B13" s="101">
        <v>607.25988576258408</v>
      </c>
      <c r="C13" s="101">
        <v>590.75630822873859</v>
      </c>
      <c r="D13" s="101">
        <v>572.69042571684213</v>
      </c>
      <c r="E13" s="101">
        <v>556.19147981067192</v>
      </c>
      <c r="F13" s="101">
        <v>518.16000750016156</v>
      </c>
      <c r="G13" s="101">
        <v>506.42011675864575</v>
      </c>
      <c r="H13" s="101">
        <v>504.01316446564147</v>
      </c>
      <c r="I13" s="101">
        <v>505.73830629833748</v>
      </c>
      <c r="J13" s="101">
        <v>499.1529088252401</v>
      </c>
      <c r="K13" s="101">
        <v>501.59989257306825</v>
      </c>
      <c r="L13" s="101">
        <v>506.3316736937112</v>
      </c>
      <c r="M13" s="101">
        <v>540.99702668977079</v>
      </c>
      <c r="N13" s="101">
        <v>503.76322954473432</v>
      </c>
      <c r="O13" s="101">
        <v>548.52741679500195</v>
      </c>
      <c r="P13" s="101">
        <v>499.99661258980569</v>
      </c>
      <c r="Q13" s="101">
        <v>450.22226713540294</v>
      </c>
      <c r="R13" s="101">
        <v>521.3827486925793</v>
      </c>
      <c r="S13" s="101">
        <v>516.07719583962751</v>
      </c>
      <c r="T13" s="101">
        <v>524.20605378451478</v>
      </c>
      <c r="U13" s="101">
        <v>499.34513552307379</v>
      </c>
      <c r="V13" s="101">
        <v>551.1910011289508</v>
      </c>
      <c r="W13" s="101">
        <v>469.55121200466493</v>
      </c>
      <c r="X13" s="101">
        <v>446.84182477379858</v>
      </c>
      <c r="Y13" s="101">
        <v>446.17857740476109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2.0225945442455635</v>
      </c>
      <c r="C19" s="122">
        <v>1.9575862233072556</v>
      </c>
      <c r="D19" s="122">
        <v>1.9176908495780731</v>
      </c>
      <c r="E19" s="122">
        <v>1.9004443263660904</v>
      </c>
      <c r="F19" s="122">
        <v>1.8511985943346594</v>
      </c>
      <c r="G19" s="122">
        <v>1.8489775306237031</v>
      </c>
      <c r="H19" s="122">
        <v>1.7980012811219215</v>
      </c>
      <c r="I19" s="122">
        <v>1.7719929284876552</v>
      </c>
      <c r="J19" s="122">
        <v>1.6967931119348014</v>
      </c>
      <c r="K19" s="122">
        <v>1.5895754398650135</v>
      </c>
      <c r="L19" s="122">
        <v>1.6411776809934786</v>
      </c>
      <c r="M19" s="122">
        <v>1.7311184797030479</v>
      </c>
      <c r="N19" s="122">
        <v>1.7890302118968708</v>
      </c>
      <c r="O19" s="122">
        <v>1.8511004931339008</v>
      </c>
      <c r="P19" s="122">
        <v>1.794096889781015</v>
      </c>
      <c r="Q19" s="122">
        <v>1.7375600966563565</v>
      </c>
      <c r="R19" s="122">
        <v>2.1840196560285414</v>
      </c>
      <c r="S19" s="122">
        <v>2.2546918708689305</v>
      </c>
      <c r="T19" s="122">
        <v>2.3992002764306091</v>
      </c>
      <c r="U19" s="122">
        <v>2.264787171420239</v>
      </c>
      <c r="V19" s="122">
        <v>2.4802619314027496</v>
      </c>
      <c r="W19" s="122">
        <v>2.1537844415234324</v>
      </c>
      <c r="X19" s="122">
        <v>2.0773727695375754</v>
      </c>
      <c r="Y19" s="122">
        <v>2.2101798760296743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138.31875682303499</v>
      </c>
      <c r="C21" s="98">
        <v>135.54002828750311</v>
      </c>
      <c r="D21" s="98">
        <v>134.17566947517943</v>
      </c>
      <c r="E21" s="98">
        <v>133.79952386056027</v>
      </c>
      <c r="F21" s="98">
        <v>129.74828902002048</v>
      </c>
      <c r="G21" s="98">
        <v>129.94881547381902</v>
      </c>
      <c r="H21" s="98">
        <v>125.47004493621162</v>
      </c>
      <c r="I21" s="98">
        <v>125.84653958053519</v>
      </c>
      <c r="J21" s="98">
        <v>122.84736198719843</v>
      </c>
      <c r="K21" s="98">
        <v>118.14744664383575</v>
      </c>
      <c r="L21" s="98">
        <v>119.6984637523544</v>
      </c>
      <c r="M21" s="98">
        <v>120.2067684894751</v>
      </c>
      <c r="N21" s="98">
        <v>120.0546568613338</v>
      </c>
      <c r="O21" s="98">
        <v>121.2613310657799</v>
      </c>
      <c r="P21" s="98">
        <v>115.9485787544498</v>
      </c>
      <c r="Q21" s="98">
        <v>109.15375924926573</v>
      </c>
      <c r="R21" s="98">
        <v>128.54328861739242</v>
      </c>
      <c r="S21" s="98">
        <v>126.83239761933827</v>
      </c>
      <c r="T21" s="98">
        <v>133.97600175530258</v>
      </c>
      <c r="U21" s="98">
        <v>127.98051941677741</v>
      </c>
      <c r="V21" s="98">
        <v>141.98745640708012</v>
      </c>
      <c r="W21" s="98">
        <v>120.07791427016083</v>
      </c>
      <c r="X21" s="98">
        <v>114.37314108105056</v>
      </c>
      <c r="Y21" s="98">
        <v>118.87407935792203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4453.3937067402485</v>
      </c>
      <c r="C24" s="117">
        <f t="shared" si="7"/>
        <v>4629.9716822535411</v>
      </c>
      <c r="D24" s="117">
        <f t="shared" si="7"/>
        <v>4520.4552861596439</v>
      </c>
      <c r="E24" s="117">
        <f t="shared" si="7"/>
        <v>4558.8246905630649</v>
      </c>
      <c r="F24" s="117">
        <f t="shared" si="7"/>
        <v>4642.944615428697</v>
      </c>
      <c r="G24" s="117">
        <f t="shared" si="7"/>
        <v>5137.5531974510586</v>
      </c>
      <c r="H24" s="117">
        <f t="shared" si="7"/>
        <v>4976.8915117442739</v>
      </c>
      <c r="I24" s="117">
        <f t="shared" si="7"/>
        <v>4981.2592863040754</v>
      </c>
      <c r="J24" s="117">
        <f t="shared" si="7"/>
        <v>4539.2201890954793</v>
      </c>
      <c r="K24" s="117">
        <f t="shared" si="7"/>
        <v>3260.4339166309546</v>
      </c>
      <c r="L24" s="117">
        <f t="shared" si="7"/>
        <v>4309.6100049949109</v>
      </c>
      <c r="M24" s="117">
        <f t="shared" si="7"/>
        <v>3666.3468531769795</v>
      </c>
      <c r="N24" s="117">
        <f t="shared" si="7"/>
        <v>3216.9817913825327</v>
      </c>
      <c r="O24" s="117">
        <f t="shared" si="7"/>
        <v>3489.1644511667669</v>
      </c>
      <c r="P24" s="117">
        <f t="shared" si="7"/>
        <v>2829.7781996469835</v>
      </c>
      <c r="Q24" s="117">
        <f t="shared" si="7"/>
        <v>2717.0925281943014</v>
      </c>
      <c r="R24" s="117">
        <f t="shared" ref="R24:V24" si="8">R25+R28+R30+R39</f>
        <v>3226.20771803146</v>
      </c>
      <c r="S24" s="117">
        <f t="shared" si="8"/>
        <v>2941.643967229445</v>
      </c>
      <c r="T24" s="117">
        <f t="shared" si="8"/>
        <v>3220.4228049591561</v>
      </c>
      <c r="U24" s="117">
        <f t="shared" si="8"/>
        <v>2997.4959133333705</v>
      </c>
      <c r="V24" s="117">
        <f t="shared" si="8"/>
        <v>3337.7422685091756</v>
      </c>
      <c r="W24" s="117">
        <f t="shared" ref="W24:Y24" si="9">W25+W28+W30+W39</f>
        <v>2883.5791790282742</v>
      </c>
      <c r="X24" s="117">
        <f t="shared" si="9"/>
        <v>2578.4848383989247</v>
      </c>
      <c r="Y24" s="117">
        <f t="shared" si="9"/>
        <v>2526.1320247263179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4400.5007075908634</v>
      </c>
      <c r="C25" s="122">
        <f t="shared" si="10"/>
        <v>4578.0616698451295</v>
      </c>
      <c r="D25" s="122">
        <f t="shared" si="10"/>
        <v>4468.926038628204</v>
      </c>
      <c r="E25" s="122">
        <f t="shared" si="10"/>
        <v>4507.9943126136559</v>
      </c>
      <c r="F25" s="122">
        <f t="shared" si="10"/>
        <v>4593.09539028776</v>
      </c>
      <c r="G25" s="122">
        <f t="shared" si="10"/>
        <v>5088.5141503626019</v>
      </c>
      <c r="H25" s="122">
        <f t="shared" si="10"/>
        <v>4929.2704947434286</v>
      </c>
      <c r="I25" s="122">
        <f t="shared" si="10"/>
        <v>4933.5151687016123</v>
      </c>
      <c r="J25" s="122">
        <f t="shared" si="10"/>
        <v>4492.5118377733152</v>
      </c>
      <c r="K25" s="122">
        <f t="shared" si="10"/>
        <v>3214.687623206828</v>
      </c>
      <c r="L25" s="122">
        <f t="shared" si="10"/>
        <v>4262.8484296666429</v>
      </c>
      <c r="M25" s="122">
        <f t="shared" si="10"/>
        <v>3617.0939595990744</v>
      </c>
      <c r="N25" s="122">
        <f t="shared" si="10"/>
        <v>3172.5524816136531</v>
      </c>
      <c r="O25" s="122">
        <f t="shared" si="10"/>
        <v>3439.237584814769</v>
      </c>
      <c r="P25" s="122">
        <f t="shared" si="10"/>
        <v>2782.9204571033424</v>
      </c>
      <c r="Q25" s="122">
        <f t="shared" si="10"/>
        <v>2671.7986939403613</v>
      </c>
      <c r="R25" s="122">
        <f t="shared" ref="R25:V25" si="11">SUM(R26:R27)</f>
        <v>3163.7621719547847</v>
      </c>
      <c r="S25" s="122">
        <f t="shared" si="11"/>
        <v>2874.7225132738522</v>
      </c>
      <c r="T25" s="122">
        <f t="shared" si="11"/>
        <v>3149.4370247669185</v>
      </c>
      <c r="U25" s="122">
        <f t="shared" si="11"/>
        <v>2929.5638816340506</v>
      </c>
      <c r="V25" s="122">
        <f t="shared" si="11"/>
        <v>3263.1966638979534</v>
      </c>
      <c r="W25" s="122">
        <f t="shared" ref="W25:Y25" si="12">SUM(W26:W27)</f>
        <v>2820.5483549862993</v>
      </c>
      <c r="X25" s="122">
        <f t="shared" si="12"/>
        <v>2517.1274913480747</v>
      </c>
      <c r="Y25" s="122">
        <f t="shared" si="12"/>
        <v>2460.0164070664332</v>
      </c>
      <c r="DA25" s="130" t="s">
        <v>2601</v>
      </c>
    </row>
    <row r="26" spans="1:105" ht="12" customHeight="1" x14ac:dyDescent="0.25">
      <c r="A26" s="97" t="s">
        <v>74</v>
      </c>
      <c r="B26" s="98">
        <v>4400.5007075908634</v>
      </c>
      <c r="C26" s="98">
        <v>4578.0616698451295</v>
      </c>
      <c r="D26" s="98">
        <v>4468.926038628204</v>
      </c>
      <c r="E26" s="98">
        <v>4507.9943126136559</v>
      </c>
      <c r="F26" s="98">
        <v>4593.09539028776</v>
      </c>
      <c r="G26" s="98">
        <v>5088.5141503626019</v>
      </c>
      <c r="H26" s="98">
        <v>4929.2704947434286</v>
      </c>
      <c r="I26" s="98">
        <v>4933.5151687016123</v>
      </c>
      <c r="J26" s="98">
        <v>4492.5118377733152</v>
      </c>
      <c r="K26" s="98">
        <v>3214.687623206828</v>
      </c>
      <c r="L26" s="98">
        <v>4262.8484296666429</v>
      </c>
      <c r="M26" s="98">
        <v>3617.0939595990744</v>
      </c>
      <c r="N26" s="98">
        <v>3172.5524816136531</v>
      </c>
      <c r="O26" s="98">
        <v>3439.237584814769</v>
      </c>
      <c r="P26" s="98">
        <v>2782.9204571033424</v>
      </c>
      <c r="Q26" s="98">
        <v>2671.7986939403613</v>
      </c>
      <c r="R26" s="98">
        <v>3163.7621719547847</v>
      </c>
      <c r="S26" s="98">
        <v>2874.7225132738522</v>
      </c>
      <c r="T26" s="98">
        <v>3149.4370247669185</v>
      </c>
      <c r="U26" s="98">
        <v>2929.5638816340506</v>
      </c>
      <c r="V26" s="98">
        <v>3263.1966638979534</v>
      </c>
      <c r="W26" s="98">
        <v>2820.5483549862993</v>
      </c>
      <c r="X26" s="98">
        <v>2517.1274913480747</v>
      </c>
      <c r="Y26" s="98">
        <v>2460.0164070664332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50.871371476997084</v>
      </c>
      <c r="C30" s="122">
        <v>49.95619759278663</v>
      </c>
      <c r="D30" s="122">
        <v>49.610035450249626</v>
      </c>
      <c r="E30" s="122">
        <v>48.92377542600849</v>
      </c>
      <c r="F30" s="122">
        <v>47.99359846925433</v>
      </c>
      <c r="G30" s="122">
        <v>47.194212501370146</v>
      </c>
      <c r="H30" s="122">
        <v>45.823730020689659</v>
      </c>
      <c r="I30" s="122">
        <v>45.9824538597151</v>
      </c>
      <c r="J30" s="122">
        <v>45.009129405742769</v>
      </c>
      <c r="K30" s="122">
        <v>44.140989478688319</v>
      </c>
      <c r="L30" s="122">
        <v>45.094387138981219</v>
      </c>
      <c r="M30" s="122">
        <v>47.494627962621841</v>
      </c>
      <c r="N30" s="122">
        <v>42.600191969657217</v>
      </c>
      <c r="O30" s="122">
        <v>48.030302987740569</v>
      </c>
      <c r="P30" s="122">
        <v>45.032013560713374</v>
      </c>
      <c r="Q30" s="122">
        <v>43.513906030305236</v>
      </c>
      <c r="R30" s="122">
        <v>60.178950512389413</v>
      </c>
      <c r="S30" s="122">
        <v>64.608250422654933</v>
      </c>
      <c r="T30" s="122">
        <v>68.56199179943853</v>
      </c>
      <c r="U30" s="122">
        <v>65.666771521362406</v>
      </c>
      <c r="V30" s="122">
        <v>72.098135444501651</v>
      </c>
      <c r="W30" s="122">
        <v>60.994110153411192</v>
      </c>
      <c r="X30" s="122">
        <v>59.388155999396353</v>
      </c>
      <c r="Y30" s="122">
        <v>63.930738515147119</v>
      </c>
      <c r="DA30" s="130" t="s">
        <v>2606</v>
      </c>
    </row>
    <row r="31" spans="1:105" ht="12" customHeight="1" x14ac:dyDescent="0.25">
      <c r="A31" s="97" t="s">
        <v>141</v>
      </c>
      <c r="B31" s="98">
        <v>778.7630094243699</v>
      </c>
      <c r="C31" s="98">
        <v>752.76142842380966</v>
      </c>
      <c r="D31" s="98">
        <v>729.97239255511022</v>
      </c>
      <c r="E31" s="98">
        <v>704.33652282799346</v>
      </c>
      <c r="F31" s="98">
        <v>687.03818533852439</v>
      </c>
      <c r="G31" s="98">
        <v>668.03036728788584</v>
      </c>
      <c r="H31" s="98">
        <v>654.31698501459732</v>
      </c>
      <c r="I31" s="98">
        <v>659.26394738407373</v>
      </c>
      <c r="J31" s="98">
        <v>659.17975704974879</v>
      </c>
      <c r="K31" s="98">
        <v>664.58706379655644</v>
      </c>
      <c r="L31" s="98">
        <v>665.62723007070781</v>
      </c>
      <c r="M31" s="98">
        <v>704.7738367627245</v>
      </c>
      <c r="N31" s="98">
        <v>649.45227853414133</v>
      </c>
      <c r="O31" s="98">
        <v>706.78970845058086</v>
      </c>
      <c r="P31" s="98">
        <v>644.03117093327035</v>
      </c>
      <c r="Q31" s="98">
        <v>574.58823740376727</v>
      </c>
      <c r="R31" s="98">
        <v>668.31340531759076</v>
      </c>
      <c r="S31" s="98">
        <v>658.40884148260011</v>
      </c>
      <c r="T31" s="98">
        <v>667.99779222390919</v>
      </c>
      <c r="U31" s="98">
        <v>636.8521730136822</v>
      </c>
      <c r="V31" s="98">
        <v>699.32679243070424</v>
      </c>
      <c r="W31" s="98">
        <v>598.40295780371537</v>
      </c>
      <c r="X31" s="98">
        <v>577.10784920079971</v>
      </c>
      <c r="Y31" s="98">
        <v>584.3550236545218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489.72857110305347</v>
      </c>
      <c r="L32" s="98">
        <v>497.59688391422225</v>
      </c>
      <c r="M32" s="98">
        <v>535.9134915254956</v>
      </c>
      <c r="N32" s="98">
        <v>499.5447557662107</v>
      </c>
      <c r="O32" s="98">
        <v>543.86721450939012</v>
      </c>
      <c r="P32" s="98">
        <v>498.93716423261259</v>
      </c>
      <c r="Q32" s="98">
        <v>449.89225774820363</v>
      </c>
      <c r="R32" s="98">
        <v>500.55745431244395</v>
      </c>
      <c r="S32" s="98">
        <v>496.01461346584648</v>
      </c>
      <c r="T32" s="98">
        <v>507.81878922380361</v>
      </c>
      <c r="U32" s="98">
        <v>485.23995392020225</v>
      </c>
      <c r="V32" s="98">
        <v>547.70256423051262</v>
      </c>
      <c r="W32" s="98">
        <v>471.49432122859008</v>
      </c>
      <c r="X32" s="98">
        <v>448.3485253234843</v>
      </c>
      <c r="Y32" s="98">
        <v>429.06696697245133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489.72857110305347</v>
      </c>
      <c r="L33" s="101">
        <v>497.59688391422225</v>
      </c>
      <c r="M33" s="101">
        <v>535.9134915254956</v>
      </c>
      <c r="N33" s="101">
        <v>499.5447557662107</v>
      </c>
      <c r="O33" s="101">
        <v>543.86721450939012</v>
      </c>
      <c r="P33" s="101">
        <v>498.93716423261259</v>
      </c>
      <c r="Q33" s="101">
        <v>449.89225774820363</v>
      </c>
      <c r="R33" s="101">
        <v>500.55745431244395</v>
      </c>
      <c r="S33" s="101">
        <v>496.01461346584648</v>
      </c>
      <c r="T33" s="101">
        <v>507.81878922380361</v>
      </c>
      <c r="U33" s="101">
        <v>485.23995392020225</v>
      </c>
      <c r="V33" s="101">
        <v>547.70256423051262</v>
      </c>
      <c r="W33" s="101">
        <v>471.49432122859008</v>
      </c>
      <c r="X33" s="101">
        <v>448.3485253234843</v>
      </c>
      <c r="Y33" s="101">
        <v>429.06696697245133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2.0216276723878441</v>
      </c>
      <c r="C39" s="122">
        <v>1.9538148156256485</v>
      </c>
      <c r="D39" s="122">
        <v>1.9192120811900719</v>
      </c>
      <c r="E39" s="122">
        <v>1.9066025234002433</v>
      </c>
      <c r="F39" s="122">
        <v>1.8556266716827097</v>
      </c>
      <c r="G39" s="122">
        <v>1.8448345870866563</v>
      </c>
      <c r="H39" s="122">
        <v>1.7972869801563243</v>
      </c>
      <c r="I39" s="122">
        <v>1.761663742747787</v>
      </c>
      <c r="J39" s="122">
        <v>1.6992219164214741</v>
      </c>
      <c r="K39" s="122">
        <v>1.6053039454384066</v>
      </c>
      <c r="L39" s="122">
        <v>1.6671881892871872</v>
      </c>
      <c r="M39" s="122">
        <v>1.7582656152830243</v>
      </c>
      <c r="N39" s="122">
        <v>1.8291177992221999</v>
      </c>
      <c r="O39" s="122">
        <v>1.8965633642576252</v>
      </c>
      <c r="P39" s="122">
        <v>1.8257289829273555</v>
      </c>
      <c r="Q39" s="122">
        <v>1.7799282236344858</v>
      </c>
      <c r="R39" s="122">
        <v>2.2665955642861753</v>
      </c>
      <c r="S39" s="122">
        <v>2.3132035329374507</v>
      </c>
      <c r="T39" s="122">
        <v>2.4237883927988575</v>
      </c>
      <c r="U39" s="122">
        <v>2.2652601779572645</v>
      </c>
      <c r="V39" s="122">
        <v>2.4474691667205319</v>
      </c>
      <c r="W39" s="122">
        <v>2.0367138885634133</v>
      </c>
      <c r="X39" s="122">
        <v>1.9691910514532653</v>
      </c>
      <c r="Y39" s="122">
        <v>2.1848791447378324</v>
      </c>
      <c r="DA39" s="130" t="s">
        <v>2615</v>
      </c>
    </row>
    <row r="40" spans="1:105" ht="12" customHeight="1" x14ac:dyDescent="0.25">
      <c r="A40" s="97" t="s">
        <v>50</v>
      </c>
      <c r="B40" s="98">
        <v>138.31875682303499</v>
      </c>
      <c r="C40" s="98">
        <v>135.54065691119504</v>
      </c>
      <c r="D40" s="98">
        <v>134.21129226528407</v>
      </c>
      <c r="E40" s="98">
        <v>133.84034573356749</v>
      </c>
      <c r="F40" s="98">
        <v>129.78252941748872</v>
      </c>
      <c r="G40" s="98">
        <v>129.96191247696839</v>
      </c>
      <c r="H40" s="98">
        <v>125.4828214294814</v>
      </c>
      <c r="I40" s="98">
        <v>125.87203340863383</v>
      </c>
      <c r="J40" s="98">
        <v>122.90220612095392</v>
      </c>
      <c r="K40" s="98">
        <v>118.20987199768838</v>
      </c>
      <c r="L40" s="98">
        <v>119.73670363963318</v>
      </c>
      <c r="M40" s="98">
        <v>120.22141144497679</v>
      </c>
      <c r="N40" s="98">
        <v>120.03027899530069</v>
      </c>
      <c r="O40" s="98">
        <v>121.21992331339501</v>
      </c>
      <c r="P40" s="98">
        <v>115.92056049572093</v>
      </c>
      <c r="Q40" s="98">
        <v>109.12894715470304</v>
      </c>
      <c r="R40" s="98">
        <v>128.3806250188853</v>
      </c>
      <c r="S40" s="98">
        <v>126.53675417063545</v>
      </c>
      <c r="T40" s="98">
        <v>133.59754200872948</v>
      </c>
      <c r="U40" s="98">
        <v>127.83483652559804</v>
      </c>
      <c r="V40" s="98">
        <v>142.11363401853387</v>
      </c>
      <c r="W40" s="98">
        <v>120.24619535590284</v>
      </c>
      <c r="X40" s="98">
        <v>114.41952843323207</v>
      </c>
      <c r="Y40" s="98">
        <v>118.68596901769327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6179.0252714113394</v>
      </c>
      <c r="C43" s="117">
        <f t="shared" si="14"/>
        <v>6521.1193222301754</v>
      </c>
      <c r="D43" s="117">
        <f t="shared" si="14"/>
        <v>6276.1667153931949</v>
      </c>
      <c r="E43" s="117">
        <f t="shared" si="14"/>
        <v>6433.5932950062543</v>
      </c>
      <c r="F43" s="117">
        <f t="shared" si="14"/>
        <v>6454.1677243470494</v>
      </c>
      <c r="G43" s="117">
        <f t="shared" si="14"/>
        <v>6709.6062938439181</v>
      </c>
      <c r="H43" s="117">
        <f t="shared" si="14"/>
        <v>6438.2325608876054</v>
      </c>
      <c r="I43" s="117">
        <f t="shared" si="14"/>
        <v>6159.196606173954</v>
      </c>
      <c r="J43" s="117">
        <f t="shared" si="14"/>
        <v>6463.611501101278</v>
      </c>
      <c r="K43" s="117">
        <f t="shared" si="14"/>
        <v>5973.3482305331036</v>
      </c>
      <c r="L43" s="117">
        <f t="shared" si="14"/>
        <v>6164.0984040866852</v>
      </c>
      <c r="M43" s="117">
        <f t="shared" si="14"/>
        <v>5543.5868270126057</v>
      </c>
      <c r="N43" s="117">
        <f t="shared" si="14"/>
        <v>5070.2864431241896</v>
      </c>
      <c r="O43" s="117">
        <f t="shared" si="14"/>
        <v>4864.3232164242736</v>
      </c>
      <c r="P43" s="117">
        <f t="shared" si="14"/>
        <v>4291.4870188725499</v>
      </c>
      <c r="Q43" s="117">
        <f t="shared" si="14"/>
        <v>4631.8268088734812</v>
      </c>
      <c r="R43" s="117">
        <f t="shared" ref="R43:V43" si="15">R44+R47+R49+R58</f>
        <v>4735.3004005354724</v>
      </c>
      <c r="S43" s="117">
        <f t="shared" si="15"/>
        <v>4474.3707985582514</v>
      </c>
      <c r="T43" s="117">
        <f t="shared" si="15"/>
        <v>4658.9316859119481</v>
      </c>
      <c r="U43" s="117">
        <f t="shared" si="15"/>
        <v>4397.1250497172532</v>
      </c>
      <c r="V43" s="117">
        <f t="shared" si="15"/>
        <v>4897.6417268088417</v>
      </c>
      <c r="W43" s="117">
        <f t="shared" ref="W43:Y43" si="16">W44+W47+W49+W58</f>
        <v>4507.9208680701913</v>
      </c>
      <c r="X43" s="117">
        <f t="shared" si="16"/>
        <v>3793.4348143739544</v>
      </c>
      <c r="Y43" s="117">
        <f t="shared" si="16"/>
        <v>3422.20645607287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5299.0663227446184</v>
      </c>
      <c r="C44" s="122">
        <f t="shared" si="17"/>
        <v>5652.9291079155855</v>
      </c>
      <c r="D44" s="122">
        <f t="shared" si="17"/>
        <v>5418.3346574507459</v>
      </c>
      <c r="E44" s="122">
        <f t="shared" si="17"/>
        <v>5623.9975310923846</v>
      </c>
      <c r="F44" s="122">
        <f t="shared" si="17"/>
        <v>5649.0484996268797</v>
      </c>
      <c r="G44" s="122">
        <f t="shared" si="17"/>
        <v>5930.1314385167407</v>
      </c>
      <c r="H44" s="122">
        <f t="shared" si="17"/>
        <v>5700.850303102914</v>
      </c>
      <c r="I44" s="122">
        <f t="shared" si="17"/>
        <v>5406.5333943609839</v>
      </c>
      <c r="J44" s="122">
        <f t="shared" si="17"/>
        <v>5687.1830822870152</v>
      </c>
      <c r="K44" s="122">
        <f t="shared" si="17"/>
        <v>5180.4649212653012</v>
      </c>
      <c r="L44" s="122">
        <f t="shared" si="17"/>
        <v>5380.0792397767455</v>
      </c>
      <c r="M44" s="122">
        <f t="shared" si="17"/>
        <v>4691.3721489966547</v>
      </c>
      <c r="N44" s="122">
        <f t="shared" si="17"/>
        <v>4175.9913669033276</v>
      </c>
      <c r="O44" s="122">
        <f t="shared" si="17"/>
        <v>3996.3205012527696</v>
      </c>
      <c r="P44" s="122">
        <f t="shared" si="17"/>
        <v>3454.7192828328675</v>
      </c>
      <c r="Q44" s="122">
        <f t="shared" si="17"/>
        <v>3772.5888218846203</v>
      </c>
      <c r="R44" s="122">
        <f t="shared" ref="R44:V44" si="18">SUM(R45:R46)</f>
        <v>3854.8330282835186</v>
      </c>
      <c r="S44" s="122">
        <f t="shared" si="18"/>
        <v>3586.4562781531445</v>
      </c>
      <c r="T44" s="122">
        <f t="shared" si="18"/>
        <v>3776.5665345949105</v>
      </c>
      <c r="U44" s="122">
        <f t="shared" si="18"/>
        <v>3548.2152897514429</v>
      </c>
      <c r="V44" s="122">
        <f t="shared" si="18"/>
        <v>3972.1808106840153</v>
      </c>
      <c r="W44" s="122">
        <f t="shared" ref="W44:Y44" si="19">SUM(W45:W46)</f>
        <v>3659.7594496380657</v>
      </c>
      <c r="X44" s="122">
        <f t="shared" si="19"/>
        <v>3051.9655532631255</v>
      </c>
      <c r="Y44" s="122">
        <f t="shared" si="19"/>
        <v>2717.7155115026735</v>
      </c>
      <c r="DA44" s="130" t="s">
        <v>2619</v>
      </c>
    </row>
    <row r="45" spans="1:105" ht="12" customHeight="1" x14ac:dyDescent="0.25">
      <c r="A45" s="97" t="s">
        <v>211</v>
      </c>
      <c r="B45" s="98">
        <v>5299.0663227446184</v>
      </c>
      <c r="C45" s="98">
        <v>5652.9291079155855</v>
      </c>
      <c r="D45" s="98">
        <v>5418.3346574507459</v>
      </c>
      <c r="E45" s="98">
        <v>5623.9975310923846</v>
      </c>
      <c r="F45" s="98">
        <v>5649.0484996268797</v>
      </c>
      <c r="G45" s="98">
        <v>5930.1314385167407</v>
      </c>
      <c r="H45" s="98">
        <v>5700.850303102914</v>
      </c>
      <c r="I45" s="98">
        <v>5406.5333943609839</v>
      </c>
      <c r="J45" s="98">
        <v>5687.1830822870152</v>
      </c>
      <c r="K45" s="98">
        <v>5180.4649212653012</v>
      </c>
      <c r="L45" s="98">
        <v>5380.0792397767455</v>
      </c>
      <c r="M45" s="98">
        <v>4691.3721489966547</v>
      </c>
      <c r="N45" s="98">
        <v>4175.9913669033276</v>
      </c>
      <c r="O45" s="98">
        <v>3996.3205012527696</v>
      </c>
      <c r="P45" s="98">
        <v>3454.7192828328675</v>
      </c>
      <c r="Q45" s="98">
        <v>3772.5888218846203</v>
      </c>
      <c r="R45" s="98">
        <v>3854.8330282835186</v>
      </c>
      <c r="S45" s="98">
        <v>3586.4562781531445</v>
      </c>
      <c r="T45" s="98">
        <v>3776.5665345949105</v>
      </c>
      <c r="U45" s="98">
        <v>3548.2152897514429</v>
      </c>
      <c r="V45" s="98">
        <v>3972.1808106840153</v>
      </c>
      <c r="W45" s="98">
        <v>3659.7594496380657</v>
      </c>
      <c r="X45" s="98">
        <v>3051.9655532631255</v>
      </c>
      <c r="Y45" s="98">
        <v>2717.7155115026735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877.93647033020625</v>
      </c>
      <c r="C49" s="122">
        <v>866.24982960672924</v>
      </c>
      <c r="D49" s="122">
        <v>855.93841748866078</v>
      </c>
      <c r="E49" s="122">
        <v>807.71779078682175</v>
      </c>
      <c r="F49" s="122">
        <v>803.28626532350086</v>
      </c>
      <c r="G49" s="122">
        <v>777.63965291020918</v>
      </c>
      <c r="H49" s="122">
        <v>735.59507942176333</v>
      </c>
      <c r="I49" s="122">
        <v>750.90206604913692</v>
      </c>
      <c r="J49" s="122">
        <v>774.75042919955786</v>
      </c>
      <c r="K49" s="122">
        <v>791.31579921253251</v>
      </c>
      <c r="L49" s="122">
        <v>782.40115683319698</v>
      </c>
      <c r="M49" s="122">
        <v>850.54765024409153</v>
      </c>
      <c r="N49" s="122">
        <v>892.5923486754275</v>
      </c>
      <c r="O49" s="122">
        <v>866.24465459188195</v>
      </c>
      <c r="P49" s="122">
        <v>835.04903969992347</v>
      </c>
      <c r="Q49" s="122">
        <v>857.52847351858577</v>
      </c>
      <c r="R49" s="122">
        <v>878.18221528383458</v>
      </c>
      <c r="S49" s="122">
        <v>885.50306990792592</v>
      </c>
      <c r="T49" s="122">
        <v>879.81881387060969</v>
      </c>
      <c r="U49" s="122">
        <v>846.53268334429902</v>
      </c>
      <c r="V49" s="122">
        <v>922.8821558172092</v>
      </c>
      <c r="W49" s="122">
        <v>845.95011937144943</v>
      </c>
      <c r="X49" s="122">
        <v>739.34592786184135</v>
      </c>
      <c r="Y49" s="122">
        <v>702.16680427515655</v>
      </c>
      <c r="DA49" s="130" t="s">
        <v>2624</v>
      </c>
    </row>
    <row r="50" spans="1:105" ht="12" customHeight="1" x14ac:dyDescent="0.25">
      <c r="A50" s="97" t="s">
        <v>138</v>
      </c>
      <c r="B50" s="98">
        <v>1008.5843915660548</v>
      </c>
      <c r="C50" s="98">
        <v>990.90915218174302</v>
      </c>
      <c r="D50" s="98">
        <v>975.62639938550797</v>
      </c>
      <c r="E50" s="98">
        <v>917.849719914189</v>
      </c>
      <c r="F50" s="98">
        <v>912.01247947819013</v>
      </c>
      <c r="G50" s="98">
        <v>879.32476547081581</v>
      </c>
      <c r="H50" s="98">
        <v>831.90444221913151</v>
      </c>
      <c r="I50" s="98">
        <v>847.40997309717102</v>
      </c>
      <c r="J50" s="98">
        <v>872.30146314094145</v>
      </c>
      <c r="K50" s="98">
        <v>885.83606873552503</v>
      </c>
      <c r="L50" s="98">
        <v>865.05406259013284</v>
      </c>
      <c r="M50" s="98">
        <v>917.23481971458682</v>
      </c>
      <c r="N50" s="98">
        <v>929.81989579699473</v>
      </c>
      <c r="O50" s="98">
        <v>882.38733881997052</v>
      </c>
      <c r="P50" s="98">
        <v>842.95598528253174</v>
      </c>
      <c r="Q50" s="98">
        <v>865.77638041770649</v>
      </c>
      <c r="R50" s="98">
        <v>888.6059372955965</v>
      </c>
      <c r="S50" s="98">
        <v>898.07539608559625</v>
      </c>
      <c r="T50" s="98">
        <v>895.25772342489597</v>
      </c>
      <c r="U50" s="98">
        <v>864.28144883485731</v>
      </c>
      <c r="V50" s="98">
        <v>946.07215379650472</v>
      </c>
      <c r="W50" s="98">
        <v>870.31376313077658</v>
      </c>
      <c r="X50" s="98">
        <v>755.42381043754222</v>
      </c>
      <c r="Y50" s="98">
        <v>722.58879571758541</v>
      </c>
      <c r="DA50" s="63" t="s">
        <v>2625</v>
      </c>
    </row>
    <row r="51" spans="1:105" ht="12" customHeight="1" x14ac:dyDescent="0.25">
      <c r="A51" s="97" t="s">
        <v>137</v>
      </c>
      <c r="B51" s="98">
        <v>786.46500007163104</v>
      </c>
      <c r="C51" s="98">
        <v>772.70539747164446</v>
      </c>
      <c r="D51" s="98">
        <v>748.38278067034059</v>
      </c>
      <c r="E51" s="98">
        <v>701.09230778161668</v>
      </c>
      <c r="F51" s="98">
        <v>695.44815248630368</v>
      </c>
      <c r="G51" s="98">
        <v>664.84168300462545</v>
      </c>
      <c r="H51" s="98">
        <v>633.74785889644886</v>
      </c>
      <c r="I51" s="98">
        <v>639.06246503808006</v>
      </c>
      <c r="J51" s="98">
        <v>651.40559108655975</v>
      </c>
      <c r="K51" s="98">
        <v>661.22732751600938</v>
      </c>
      <c r="L51" s="98">
        <v>648.65332091142511</v>
      </c>
      <c r="M51" s="98">
        <v>692.86168447341254</v>
      </c>
      <c r="N51" s="98">
        <v>705.55634191932211</v>
      </c>
      <c r="O51" s="98">
        <v>674.65689606636909</v>
      </c>
      <c r="P51" s="98">
        <v>646.05096239277555</v>
      </c>
      <c r="Q51" s="98">
        <v>656.83889258524653</v>
      </c>
      <c r="R51" s="98">
        <v>674.20119790288607</v>
      </c>
      <c r="S51" s="98">
        <v>687.29622223108163</v>
      </c>
      <c r="T51" s="98">
        <v>689.60054940709017</v>
      </c>
      <c r="U51" s="98">
        <v>670.59721998103885</v>
      </c>
      <c r="V51" s="98">
        <v>740.71634504242195</v>
      </c>
      <c r="W51" s="98">
        <v>688.48300284148092</v>
      </c>
      <c r="X51" s="98">
        <v>593.65077133474836</v>
      </c>
      <c r="Y51" s="98">
        <v>555.02185531726764</v>
      </c>
      <c r="DA51" s="63" t="s">
        <v>2626</v>
      </c>
    </row>
    <row r="52" spans="1:105" ht="12" customHeight="1" x14ac:dyDescent="0.25">
      <c r="A52" s="100" t="s">
        <v>211</v>
      </c>
      <c r="B52" s="101">
        <v>786.46500007163104</v>
      </c>
      <c r="C52" s="101">
        <v>772.70539747164446</v>
      </c>
      <c r="D52" s="101">
        <v>748.38278067034059</v>
      </c>
      <c r="E52" s="101">
        <v>701.09230778161668</v>
      </c>
      <c r="F52" s="101">
        <v>695.44815248630368</v>
      </c>
      <c r="G52" s="101">
        <v>664.84168300462545</v>
      </c>
      <c r="H52" s="101">
        <v>633.74785889644886</v>
      </c>
      <c r="I52" s="101">
        <v>639.06246503808006</v>
      </c>
      <c r="J52" s="101">
        <v>651.40559108655975</v>
      </c>
      <c r="K52" s="101">
        <v>661.22732751600938</v>
      </c>
      <c r="L52" s="101">
        <v>648.65332091142511</v>
      </c>
      <c r="M52" s="101">
        <v>692.86168447341254</v>
      </c>
      <c r="N52" s="101">
        <v>705.55634191932211</v>
      </c>
      <c r="O52" s="101">
        <v>674.65689606636909</v>
      </c>
      <c r="P52" s="101">
        <v>646.05096239277555</v>
      </c>
      <c r="Q52" s="101">
        <v>656.83889258524653</v>
      </c>
      <c r="R52" s="101">
        <v>674.20119790288607</v>
      </c>
      <c r="S52" s="101">
        <v>687.29622223108163</v>
      </c>
      <c r="T52" s="101">
        <v>689.60054940709017</v>
      </c>
      <c r="U52" s="101">
        <v>670.59721998103885</v>
      </c>
      <c r="V52" s="101">
        <v>740.71634504242195</v>
      </c>
      <c r="W52" s="101">
        <v>688.48300284148092</v>
      </c>
      <c r="X52" s="101">
        <v>593.65077133474836</v>
      </c>
      <c r="Y52" s="101">
        <v>555.02185531726764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2.0224783365149466</v>
      </c>
      <c r="C58" s="122">
        <v>1.940384707861327</v>
      </c>
      <c r="D58" s="122">
        <v>1.8936404537882918</v>
      </c>
      <c r="E58" s="122">
        <v>1.877973127047637</v>
      </c>
      <c r="F58" s="122">
        <v>1.8329593966689113</v>
      </c>
      <c r="G58" s="122">
        <v>1.8352024169678687</v>
      </c>
      <c r="H58" s="122">
        <v>1.7871783629275495</v>
      </c>
      <c r="I58" s="122">
        <v>1.7611457638330945</v>
      </c>
      <c r="J58" s="122">
        <v>1.6779896147041862</v>
      </c>
      <c r="K58" s="122">
        <v>1.5675100552699754</v>
      </c>
      <c r="L58" s="122">
        <v>1.6180074767424577</v>
      </c>
      <c r="M58" s="122">
        <v>1.6670277718595803</v>
      </c>
      <c r="N58" s="122">
        <v>1.7027275454346835</v>
      </c>
      <c r="O58" s="122">
        <v>1.7580605796216464</v>
      </c>
      <c r="P58" s="122">
        <v>1.718696339759288</v>
      </c>
      <c r="Q58" s="122">
        <v>1.7095134702753829</v>
      </c>
      <c r="R58" s="122">
        <v>2.2851569681184354</v>
      </c>
      <c r="S58" s="122">
        <v>2.4114504971814448</v>
      </c>
      <c r="T58" s="122">
        <v>2.5463374464275343</v>
      </c>
      <c r="U58" s="122">
        <v>2.377076621511033</v>
      </c>
      <c r="V58" s="122">
        <v>2.5787603076168084</v>
      </c>
      <c r="W58" s="122">
        <v>2.2112990606769585</v>
      </c>
      <c r="X58" s="122">
        <v>2.1233332489874206</v>
      </c>
      <c r="Y58" s="122">
        <v>2.3241402950396939</v>
      </c>
      <c r="DA58" s="130" t="s">
        <v>2633</v>
      </c>
    </row>
    <row r="59" spans="1:105" ht="12" customHeight="1" x14ac:dyDescent="0.25">
      <c r="A59" s="97" t="s">
        <v>50</v>
      </c>
      <c r="B59" s="98">
        <v>138.31875682303499</v>
      </c>
      <c r="C59" s="98">
        <v>135.42402574882666</v>
      </c>
      <c r="D59" s="98">
        <v>133.98583249680735</v>
      </c>
      <c r="E59" s="98">
        <v>133.56694611249776</v>
      </c>
      <c r="F59" s="98">
        <v>129.56303368615923</v>
      </c>
      <c r="G59" s="98">
        <v>129.82239925536149</v>
      </c>
      <c r="H59" s="98">
        <v>125.4540915286432</v>
      </c>
      <c r="I59" s="98">
        <v>125.8639495404127</v>
      </c>
      <c r="J59" s="98">
        <v>122.8460721624412</v>
      </c>
      <c r="K59" s="98">
        <v>118.13248464427137</v>
      </c>
      <c r="L59" s="98">
        <v>119.68199978387099</v>
      </c>
      <c r="M59" s="98">
        <v>120.23041115397783</v>
      </c>
      <c r="N59" s="98">
        <v>120.10781899676725</v>
      </c>
      <c r="O59" s="98">
        <v>121.31957277885409</v>
      </c>
      <c r="P59" s="98">
        <v>115.98765973763196</v>
      </c>
      <c r="Q59" s="98">
        <v>109.12776862779852</v>
      </c>
      <c r="R59" s="98">
        <v>128.31445581721442</v>
      </c>
      <c r="S59" s="98">
        <v>126.37170520066792</v>
      </c>
      <c r="T59" s="98">
        <v>133.44815217384638</v>
      </c>
      <c r="U59" s="98">
        <v>127.6325412913059</v>
      </c>
      <c r="V59" s="98">
        <v>141.9119890241673</v>
      </c>
      <c r="W59" s="98">
        <v>120.29436260743527</v>
      </c>
      <c r="X59" s="98">
        <v>114.54015348344383</v>
      </c>
      <c r="Y59" s="98">
        <v>118.80603640711163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4391.6442791063218</v>
      </c>
      <c r="C62" s="117">
        <f t="shared" si="21"/>
        <v>4676.3667269858752</v>
      </c>
      <c r="D62" s="117">
        <f t="shared" si="21"/>
        <v>4333.0640590560834</v>
      </c>
      <c r="E62" s="117">
        <f t="shared" si="21"/>
        <v>4582.2250796161015</v>
      </c>
      <c r="F62" s="117">
        <f t="shared" si="21"/>
        <v>4802.5566375029393</v>
      </c>
      <c r="G62" s="117">
        <f t="shared" si="21"/>
        <v>4686.4107793585626</v>
      </c>
      <c r="H62" s="117">
        <f t="shared" si="21"/>
        <v>4715.1251157595261</v>
      </c>
      <c r="I62" s="117">
        <f t="shared" si="21"/>
        <v>4328.6083617269096</v>
      </c>
      <c r="J62" s="117">
        <f t="shared" si="21"/>
        <v>4693.8790486284524</v>
      </c>
      <c r="K62" s="117">
        <f t="shared" si="21"/>
        <v>4346.0091147926341</v>
      </c>
      <c r="L62" s="117">
        <f t="shared" si="21"/>
        <v>4647.2588014447701</v>
      </c>
      <c r="M62" s="117">
        <f t="shared" si="21"/>
        <v>3650.9696792269056</v>
      </c>
      <c r="N62" s="117">
        <f t="shared" si="21"/>
        <v>3653.0167549050138</v>
      </c>
      <c r="O62" s="117">
        <f t="shared" si="21"/>
        <v>3575.4756470999687</v>
      </c>
      <c r="P62" s="117">
        <f t="shared" si="21"/>
        <v>3116.9843997229673</v>
      </c>
      <c r="Q62" s="117">
        <f t="shared" si="21"/>
        <v>3241.5396058951333</v>
      </c>
      <c r="R62" s="117">
        <f t="shared" ref="R62:V62" si="22">R63+R66+R68+R77</f>
        <v>3281.5751672655392</v>
      </c>
      <c r="S62" s="117">
        <f t="shared" si="22"/>
        <v>3168.3984600223389</v>
      </c>
      <c r="T62" s="117">
        <f t="shared" si="22"/>
        <v>3385.8701640786785</v>
      </c>
      <c r="U62" s="117">
        <f t="shared" si="22"/>
        <v>3266.7790703736073</v>
      </c>
      <c r="V62" s="117">
        <f t="shared" si="22"/>
        <v>3262.4603026923605</v>
      </c>
      <c r="W62" s="117">
        <f t="shared" ref="W62:Y62" si="23">W63+W66+W68+W77</f>
        <v>3213.577028388705</v>
      </c>
      <c r="X62" s="117">
        <f t="shared" si="23"/>
        <v>2888.3722407315768</v>
      </c>
      <c r="Y62" s="117">
        <f t="shared" si="23"/>
        <v>2437.5051076171867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3595.1851622316412</v>
      </c>
      <c r="C63" s="122">
        <f t="shared" si="24"/>
        <v>3886.5264309987956</v>
      </c>
      <c r="D63" s="122">
        <f t="shared" si="24"/>
        <v>3588.5254188818803</v>
      </c>
      <c r="E63" s="122">
        <f t="shared" si="24"/>
        <v>3856.1118435101112</v>
      </c>
      <c r="F63" s="122">
        <f t="shared" si="24"/>
        <v>4053.5112326859175</v>
      </c>
      <c r="G63" s="122">
        <f t="shared" si="24"/>
        <v>4008.5964193225554</v>
      </c>
      <c r="H63" s="122">
        <f t="shared" si="24"/>
        <v>4046.2011787653255</v>
      </c>
      <c r="I63" s="122">
        <f t="shared" si="24"/>
        <v>3679.9439761668164</v>
      </c>
      <c r="J63" s="122">
        <f t="shared" si="24"/>
        <v>4011.866727761932</v>
      </c>
      <c r="K63" s="122">
        <f t="shared" si="24"/>
        <v>3658.7968113400202</v>
      </c>
      <c r="L63" s="122">
        <f t="shared" si="24"/>
        <v>3944.1763846583499</v>
      </c>
      <c r="M63" s="122">
        <f t="shared" si="24"/>
        <v>3003.804546934593</v>
      </c>
      <c r="N63" s="122">
        <f t="shared" si="24"/>
        <v>2959.5344266262205</v>
      </c>
      <c r="O63" s="122">
        <f t="shared" si="24"/>
        <v>2898.4767841802668</v>
      </c>
      <c r="P63" s="122">
        <f t="shared" si="24"/>
        <v>2469.6858744577466</v>
      </c>
      <c r="Q63" s="122">
        <f t="shared" si="24"/>
        <v>2598.8517226287486</v>
      </c>
      <c r="R63" s="122">
        <f t="shared" ref="R63:V63" si="25">SUM(R64:R65)</f>
        <v>2628.8048487009373</v>
      </c>
      <c r="S63" s="122">
        <f t="shared" si="25"/>
        <v>2501.3670771938373</v>
      </c>
      <c r="T63" s="122">
        <f t="shared" si="25"/>
        <v>2700.7021107289502</v>
      </c>
      <c r="U63" s="122">
        <f t="shared" si="25"/>
        <v>2588.2251920097178</v>
      </c>
      <c r="V63" s="122">
        <f t="shared" si="25"/>
        <v>2587.6439213131839</v>
      </c>
      <c r="W63" s="122">
        <f t="shared" ref="W63:Y63" si="26">SUM(W64:W65)</f>
        <v>2549.7346478725249</v>
      </c>
      <c r="X63" s="122">
        <f t="shared" si="26"/>
        <v>2250.8013731154279</v>
      </c>
      <c r="Y63" s="122">
        <f t="shared" si="26"/>
        <v>1876.8079107054166</v>
      </c>
      <c r="DA63" s="130" t="s">
        <v>2637</v>
      </c>
    </row>
    <row r="64" spans="1:105" ht="12" customHeight="1" x14ac:dyDescent="0.25">
      <c r="A64" s="97" t="s">
        <v>212</v>
      </c>
      <c r="B64" s="98">
        <v>3595.1851622316412</v>
      </c>
      <c r="C64" s="98">
        <v>3886.5264309987956</v>
      </c>
      <c r="D64" s="98">
        <v>3588.5254188818803</v>
      </c>
      <c r="E64" s="98">
        <v>3856.1118435101112</v>
      </c>
      <c r="F64" s="98">
        <v>4053.5112326859175</v>
      </c>
      <c r="G64" s="98">
        <v>4008.5964193225554</v>
      </c>
      <c r="H64" s="98">
        <v>4046.2011787653255</v>
      </c>
      <c r="I64" s="98">
        <v>3679.9439761668164</v>
      </c>
      <c r="J64" s="98">
        <v>4011.866727761932</v>
      </c>
      <c r="K64" s="98">
        <v>3658.7968113400202</v>
      </c>
      <c r="L64" s="98">
        <v>3944.1763846583499</v>
      </c>
      <c r="M64" s="98">
        <v>3003.804546934593</v>
      </c>
      <c r="N64" s="98">
        <v>2959.5344266262205</v>
      </c>
      <c r="O64" s="98">
        <v>2898.4767841802668</v>
      </c>
      <c r="P64" s="98">
        <v>2469.6858744577466</v>
      </c>
      <c r="Q64" s="98">
        <v>2598.8517226287486</v>
      </c>
      <c r="R64" s="98">
        <v>2628.8048487009373</v>
      </c>
      <c r="S64" s="98">
        <v>2501.3670771938373</v>
      </c>
      <c r="T64" s="98">
        <v>2700.7021107289502</v>
      </c>
      <c r="U64" s="98">
        <v>2588.2251920097178</v>
      </c>
      <c r="V64" s="98">
        <v>2587.6439213131839</v>
      </c>
      <c r="W64" s="98">
        <v>2549.7346478725249</v>
      </c>
      <c r="X64" s="98">
        <v>2250.8013731154279</v>
      </c>
      <c r="Y64" s="98">
        <v>1876.8079107054166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709.60615543354686</v>
      </c>
      <c r="C68" s="122">
        <v>701.98350934712869</v>
      </c>
      <c r="D68" s="122">
        <v>660.59335479535582</v>
      </c>
      <c r="E68" s="122">
        <v>638.82711030724806</v>
      </c>
      <c r="F68" s="122">
        <v>659.19521681712536</v>
      </c>
      <c r="G68" s="122">
        <v>594.56312358630237</v>
      </c>
      <c r="H68" s="122">
        <v>585.5049720665312</v>
      </c>
      <c r="I68" s="122">
        <v>566.97722528541192</v>
      </c>
      <c r="J68" s="122">
        <v>600.31961235676613</v>
      </c>
      <c r="K68" s="122">
        <v>606.70838008380667</v>
      </c>
      <c r="L68" s="122">
        <v>620.01757811441075</v>
      </c>
      <c r="M68" s="122">
        <v>565.04057968132554</v>
      </c>
      <c r="N68" s="122">
        <v>615.93285761727384</v>
      </c>
      <c r="O68" s="122">
        <v>600.97428860115724</v>
      </c>
      <c r="P68" s="122">
        <v>571.97080028288292</v>
      </c>
      <c r="Q68" s="122">
        <v>566.52447747289364</v>
      </c>
      <c r="R68" s="122">
        <v>575.66621183692905</v>
      </c>
      <c r="S68" s="122">
        <v>587.49089344614231</v>
      </c>
      <c r="T68" s="122">
        <v>604.28910238204173</v>
      </c>
      <c r="U68" s="122">
        <v>598.65995607392529</v>
      </c>
      <c r="V68" s="122">
        <v>595.02803065116484</v>
      </c>
      <c r="W68" s="122">
        <v>585.24957927349476</v>
      </c>
      <c r="X68" s="122">
        <v>561.32914240681362</v>
      </c>
      <c r="Y68" s="122">
        <v>493.85299431638487</v>
      </c>
      <c r="DA68" s="130" t="s">
        <v>2642</v>
      </c>
    </row>
    <row r="69" spans="1:105" ht="12" customHeight="1" x14ac:dyDescent="0.25">
      <c r="A69" s="97" t="s">
        <v>134</v>
      </c>
      <c r="B69" s="98">
        <v>727.36810150321674</v>
      </c>
      <c r="C69" s="98">
        <v>719.3281546777356</v>
      </c>
      <c r="D69" s="98">
        <v>676.67803513643025</v>
      </c>
      <c r="E69" s="98">
        <v>654.1731017064443</v>
      </c>
      <c r="F69" s="98">
        <v>674.89012634805351</v>
      </c>
      <c r="G69" s="98">
        <v>608.65284309697643</v>
      </c>
      <c r="H69" s="98">
        <v>599.32883124577404</v>
      </c>
      <c r="I69" s="98">
        <v>580.41571024046414</v>
      </c>
      <c r="J69" s="98">
        <v>612.89374701963902</v>
      </c>
      <c r="K69" s="98">
        <v>608.90585787594466</v>
      </c>
      <c r="L69" s="98">
        <v>632.80791115399438</v>
      </c>
      <c r="M69" s="98">
        <v>578.34226948543267</v>
      </c>
      <c r="N69" s="98">
        <v>631.50590701930355</v>
      </c>
      <c r="O69" s="98">
        <v>616.30450257073676</v>
      </c>
      <c r="P69" s="98">
        <v>586.63935316057496</v>
      </c>
      <c r="Q69" s="98">
        <v>582.00198286919601</v>
      </c>
      <c r="R69" s="98">
        <v>593.12269115318634</v>
      </c>
      <c r="S69" s="98">
        <v>608.66156608677602</v>
      </c>
      <c r="T69" s="98">
        <v>626.96222695616291</v>
      </c>
      <c r="U69" s="98">
        <v>621.13769167423834</v>
      </c>
      <c r="V69" s="98">
        <v>614.20796849473265</v>
      </c>
      <c r="W69" s="98">
        <v>602.88578953864999</v>
      </c>
      <c r="X69" s="98">
        <v>575.6935846817953</v>
      </c>
      <c r="Y69" s="98">
        <v>504.68975723410597</v>
      </c>
      <c r="DA69" s="63" t="s">
        <v>2643</v>
      </c>
    </row>
    <row r="70" spans="1:105" ht="12" customHeight="1" x14ac:dyDescent="0.25">
      <c r="A70" s="97" t="s">
        <v>133</v>
      </c>
      <c r="B70" s="98">
        <v>567.18033939666338</v>
      </c>
      <c r="C70" s="98">
        <v>557.5449315321996</v>
      </c>
      <c r="D70" s="98">
        <v>512.20918756721107</v>
      </c>
      <c r="E70" s="98">
        <v>487.40238210455669</v>
      </c>
      <c r="F70" s="98">
        <v>501.75652397513977</v>
      </c>
      <c r="G70" s="98">
        <v>446.3392761309704</v>
      </c>
      <c r="H70" s="98">
        <v>443.15085467858</v>
      </c>
      <c r="I70" s="98">
        <v>422.61551309912085</v>
      </c>
      <c r="J70" s="98">
        <v>441.13239675490519</v>
      </c>
      <c r="K70" s="98">
        <v>438.64191615061083</v>
      </c>
      <c r="L70" s="98">
        <v>459.72378330485134</v>
      </c>
      <c r="M70" s="98">
        <v>427.92413708598866</v>
      </c>
      <c r="N70" s="98">
        <v>470.40018694497621</v>
      </c>
      <c r="O70" s="98">
        <v>463.3954338023031</v>
      </c>
      <c r="P70" s="98">
        <v>442.97170136351502</v>
      </c>
      <c r="Q70" s="98">
        <v>439.04233296185259</v>
      </c>
      <c r="R70" s="98">
        <v>448.98505021946107</v>
      </c>
      <c r="S70" s="98">
        <v>465.15397719555415</v>
      </c>
      <c r="T70" s="98">
        <v>481.68531261611821</v>
      </c>
      <c r="U70" s="98">
        <v>480.923355082233</v>
      </c>
      <c r="V70" s="98">
        <v>489.34764190584889</v>
      </c>
      <c r="W70" s="98">
        <v>479.21441809726537</v>
      </c>
      <c r="X70" s="98">
        <v>448.09904820346651</v>
      </c>
      <c r="Y70" s="98">
        <v>388.98045502811129</v>
      </c>
      <c r="DA70" s="63" t="s">
        <v>2644</v>
      </c>
    </row>
    <row r="71" spans="1:105" ht="12" customHeight="1" x14ac:dyDescent="0.25">
      <c r="A71" s="100" t="s">
        <v>212</v>
      </c>
      <c r="B71" s="101">
        <v>567.18033939666338</v>
      </c>
      <c r="C71" s="101">
        <v>557.5449315321996</v>
      </c>
      <c r="D71" s="101">
        <v>512.20918756721107</v>
      </c>
      <c r="E71" s="101">
        <v>487.40238210455669</v>
      </c>
      <c r="F71" s="101">
        <v>501.75652397513977</v>
      </c>
      <c r="G71" s="101">
        <v>446.3392761309704</v>
      </c>
      <c r="H71" s="101">
        <v>443.15085467858</v>
      </c>
      <c r="I71" s="101">
        <v>422.61551309912085</v>
      </c>
      <c r="J71" s="101">
        <v>441.13239675490519</v>
      </c>
      <c r="K71" s="101">
        <v>438.64191615061083</v>
      </c>
      <c r="L71" s="101">
        <v>459.72378330485134</v>
      </c>
      <c r="M71" s="101">
        <v>427.92413708598866</v>
      </c>
      <c r="N71" s="101">
        <v>470.40018694497621</v>
      </c>
      <c r="O71" s="101">
        <v>463.3954338023031</v>
      </c>
      <c r="P71" s="101">
        <v>442.97170136351502</v>
      </c>
      <c r="Q71" s="101">
        <v>439.04233296185259</v>
      </c>
      <c r="R71" s="101">
        <v>448.98505021946107</v>
      </c>
      <c r="S71" s="101">
        <v>465.15397719555415</v>
      </c>
      <c r="T71" s="101">
        <v>481.68531261611821</v>
      </c>
      <c r="U71" s="101">
        <v>480.923355082233</v>
      </c>
      <c r="V71" s="101">
        <v>489.34764190584889</v>
      </c>
      <c r="W71" s="101">
        <v>479.21441809726537</v>
      </c>
      <c r="X71" s="101">
        <v>448.09904820346651</v>
      </c>
      <c r="Y71" s="101">
        <v>388.98045502811129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86.85296144113336</v>
      </c>
      <c r="C77" s="122">
        <v>87.856786639950585</v>
      </c>
      <c r="D77" s="122">
        <v>83.945285378847032</v>
      </c>
      <c r="E77" s="122">
        <v>87.286125798742844</v>
      </c>
      <c r="F77" s="122">
        <v>89.850187999896519</v>
      </c>
      <c r="G77" s="122">
        <v>83.251236449705559</v>
      </c>
      <c r="H77" s="122">
        <v>83.418964927669791</v>
      </c>
      <c r="I77" s="122">
        <v>81.68716027468183</v>
      </c>
      <c r="J77" s="122">
        <v>81.692708509754198</v>
      </c>
      <c r="K77" s="122">
        <v>80.503923368807932</v>
      </c>
      <c r="L77" s="122">
        <v>83.064838672009557</v>
      </c>
      <c r="M77" s="122">
        <v>82.124552610986768</v>
      </c>
      <c r="N77" s="122">
        <v>77.549470661519408</v>
      </c>
      <c r="O77" s="122">
        <v>76.024574318544524</v>
      </c>
      <c r="P77" s="122">
        <v>75.32772498233777</v>
      </c>
      <c r="Q77" s="122">
        <v>76.163405793491251</v>
      </c>
      <c r="R77" s="122">
        <v>77.104106727672814</v>
      </c>
      <c r="S77" s="122">
        <v>79.540489382359183</v>
      </c>
      <c r="T77" s="122">
        <v>80.878950967686507</v>
      </c>
      <c r="U77" s="122">
        <v>79.893922289964522</v>
      </c>
      <c r="V77" s="122">
        <v>79.788350728011821</v>
      </c>
      <c r="W77" s="122">
        <v>78.592801242685226</v>
      </c>
      <c r="X77" s="122">
        <v>76.241725209334945</v>
      </c>
      <c r="Y77" s="122">
        <v>66.844202595385255</v>
      </c>
      <c r="DA77" s="130" t="s">
        <v>2651</v>
      </c>
    </row>
    <row r="78" spans="1:105" ht="12" customHeight="1" x14ac:dyDescent="0.25">
      <c r="A78" s="97" t="s">
        <v>189</v>
      </c>
      <c r="B78" s="98">
        <v>120.63037254319691</v>
      </c>
      <c r="C78" s="98">
        <v>121.58763410492719</v>
      </c>
      <c r="D78" s="98">
        <v>115.48015137969863</v>
      </c>
      <c r="E78" s="98">
        <v>119.42675376530045</v>
      </c>
      <c r="F78" s="98">
        <v>122.32611938061241</v>
      </c>
      <c r="G78" s="98">
        <v>112.8349793905459</v>
      </c>
      <c r="H78" s="98">
        <v>112.58040213136664</v>
      </c>
      <c r="I78" s="98">
        <v>109.82031828343875</v>
      </c>
      <c r="J78" s="98">
        <v>109.09803650395209</v>
      </c>
      <c r="K78" s="98">
        <v>104.46891306221728</v>
      </c>
      <c r="L78" s="98">
        <v>109.15884691892886</v>
      </c>
      <c r="M78" s="98">
        <v>107.68217181615732</v>
      </c>
      <c r="N78" s="98">
        <v>105.81106445504</v>
      </c>
      <c r="O78" s="98">
        <v>105.70658360253505</v>
      </c>
      <c r="P78" s="98">
        <v>106.19254815036699</v>
      </c>
      <c r="Q78" s="98">
        <v>106.51201818561903</v>
      </c>
      <c r="R78" s="98">
        <v>106.80699186039696</v>
      </c>
      <c r="S78" s="98">
        <v>109.80834332705159</v>
      </c>
      <c r="T78" s="98">
        <v>111.88009658320394</v>
      </c>
      <c r="U78" s="98">
        <v>111.40029377550832</v>
      </c>
      <c r="V78" s="98">
        <v>111.67607028188912</v>
      </c>
      <c r="W78" s="98">
        <v>112.09008502202587</v>
      </c>
      <c r="X78" s="98">
        <v>107.20037059006472</v>
      </c>
      <c r="Y78" s="98">
        <v>96.36152303012706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12.616321287433907</v>
      </c>
      <c r="C81" s="117">
        <f t="shared" si="28"/>
        <v>12.716606989059262</v>
      </c>
      <c r="D81" s="117">
        <f t="shared" si="28"/>
        <v>13.14726007640374</v>
      </c>
      <c r="E81" s="117">
        <f t="shared" si="28"/>
        <v>13.544191602723844</v>
      </c>
      <c r="F81" s="117">
        <f t="shared" si="28"/>
        <v>13.572950891338207</v>
      </c>
      <c r="G81" s="117">
        <f t="shared" si="28"/>
        <v>13.432513811186773</v>
      </c>
      <c r="H81" s="117">
        <f t="shared" si="28"/>
        <v>12.807273248052283</v>
      </c>
      <c r="I81" s="117">
        <f t="shared" si="28"/>
        <v>12.476249506775904</v>
      </c>
      <c r="J81" s="117">
        <f t="shared" si="28"/>
        <v>12.0134587391971</v>
      </c>
      <c r="K81" s="117">
        <f t="shared" si="28"/>
        <v>11.17672898096375</v>
      </c>
      <c r="L81" s="117">
        <f t="shared" si="28"/>
        <v>10.99946340115741</v>
      </c>
      <c r="M81" s="117">
        <f t="shared" si="28"/>
        <v>10.96299065080265</v>
      </c>
      <c r="N81" s="117">
        <f t="shared" si="28"/>
        <v>10.63605860921859</v>
      </c>
      <c r="O81" s="117">
        <f t="shared" si="28"/>
        <v>12.319454061029766</v>
      </c>
      <c r="P81" s="117">
        <f t="shared" si="28"/>
        <v>12.102242981626375</v>
      </c>
      <c r="Q81" s="117">
        <f t="shared" si="28"/>
        <v>12.029038341329555</v>
      </c>
      <c r="R81" s="117">
        <f t="shared" ref="R81:V81" si="29">R82+R85+R87+R100</f>
        <v>15.664716219862628</v>
      </c>
      <c r="S81" s="117">
        <f t="shared" si="29"/>
        <v>16.206956962031288</v>
      </c>
      <c r="T81" s="117">
        <f t="shared" si="29"/>
        <v>16.963460597509933</v>
      </c>
      <c r="U81" s="117">
        <f t="shared" si="29"/>
        <v>15.800120982542559</v>
      </c>
      <c r="V81" s="117">
        <f t="shared" si="29"/>
        <v>15.250939901033741</v>
      </c>
      <c r="W81" s="117">
        <f t="shared" ref="W81:Y81" si="30">W82+W85+W87+W100</f>
        <v>12.408038565193939</v>
      </c>
      <c r="X81" s="117">
        <f t="shared" si="30"/>
        <v>8.6000510077342334</v>
      </c>
      <c r="Y81" s="117">
        <f t="shared" si="30"/>
        <v>5.9737274491062298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10.599277804779367</v>
      </c>
      <c r="C87" s="122">
        <v>10.773999680368556</v>
      </c>
      <c r="D87" s="122">
        <v>11.228659977740557</v>
      </c>
      <c r="E87" s="122">
        <v>11.653711202363066</v>
      </c>
      <c r="F87" s="122">
        <v>11.722900533575595</v>
      </c>
      <c r="G87" s="122">
        <v>11.601554399322449</v>
      </c>
      <c r="H87" s="122">
        <v>11.038521688160197</v>
      </c>
      <c r="I87" s="122">
        <v>10.782459469292881</v>
      </c>
      <c r="J87" s="122">
        <v>10.427482472248743</v>
      </c>
      <c r="K87" s="122">
        <v>9.7265916754930473</v>
      </c>
      <c r="L87" s="122">
        <v>9.4787778022344256</v>
      </c>
      <c r="M87" s="122">
        <v>9.3095388932874936</v>
      </c>
      <c r="N87" s="122">
        <v>8.914457690885671</v>
      </c>
      <c r="O87" s="122">
        <v>10.522240308666484</v>
      </c>
      <c r="P87" s="122">
        <v>10.34080896686452</v>
      </c>
      <c r="Q87" s="122">
        <v>10.276789373256486</v>
      </c>
      <c r="R87" s="122">
        <v>13.428583305774682</v>
      </c>
      <c r="S87" s="122">
        <v>13.944276784197715</v>
      </c>
      <c r="T87" s="122">
        <v>14.556204520018351</v>
      </c>
      <c r="U87" s="122">
        <v>13.542290540868848</v>
      </c>
      <c r="V87" s="122">
        <v>12.909702577137544</v>
      </c>
      <c r="W87" s="122">
        <v>10.364527785003691</v>
      </c>
      <c r="X87" s="122">
        <v>6.6288610019361185</v>
      </c>
      <c r="Y87" s="122">
        <v>3.778350365191443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778.76300942436978</v>
      </c>
      <c r="C92" s="101">
        <v>751.6504298747559</v>
      </c>
      <c r="D92" s="101">
        <v>726.70773789823386</v>
      </c>
      <c r="E92" s="101">
        <v>700.24005962770457</v>
      </c>
      <c r="F92" s="101">
        <v>682.72369184385263</v>
      </c>
      <c r="G92" s="101">
        <v>663.92895452122536</v>
      </c>
      <c r="H92" s="101">
        <v>650.58287199594156</v>
      </c>
      <c r="I92" s="101">
        <v>654.00415157988493</v>
      </c>
      <c r="J92" s="101">
        <v>652.99553226949843</v>
      </c>
      <c r="K92" s="101">
        <v>657.66037292095189</v>
      </c>
      <c r="L92" s="101">
        <v>660.77058942418398</v>
      </c>
      <c r="M92" s="101">
        <v>703.15352023561024</v>
      </c>
      <c r="N92" s="101">
        <v>648.98562939308113</v>
      </c>
      <c r="O92" s="101">
        <v>708.33913591256453</v>
      </c>
      <c r="P92" s="101">
        <v>636.07060453737063</v>
      </c>
      <c r="Q92" s="101">
        <v>563.21154031580591</v>
      </c>
      <c r="R92" s="101">
        <v>668.60764653748117</v>
      </c>
      <c r="S92" s="101">
        <v>669.50734819714364</v>
      </c>
      <c r="T92" s="101">
        <v>687.37141212782683</v>
      </c>
      <c r="U92" s="101">
        <v>657.0769715663215</v>
      </c>
      <c r="V92" s="101">
        <v>722.43862475001288</v>
      </c>
      <c r="W92" s="101">
        <v>603.55595674533254</v>
      </c>
      <c r="X92" s="101">
        <v>579.45870670885313</v>
      </c>
      <c r="Y92" s="101">
        <v>584.5133718014871</v>
      </c>
      <c r="DA92" s="131" t="s">
        <v>2665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525.29048670004772</v>
      </c>
      <c r="P93" s="104">
        <v>488.98640323889555</v>
      </c>
      <c r="Q93" s="104">
        <v>448.05429660169943</v>
      </c>
      <c r="R93" s="104">
        <v>497.18390809908919</v>
      </c>
      <c r="S93" s="104">
        <v>505.01020022898712</v>
      </c>
      <c r="T93" s="104">
        <v>525.99137389805981</v>
      </c>
      <c r="U93" s="104">
        <v>510.5654522039755</v>
      </c>
      <c r="V93" s="104">
        <v>525.21381897407741</v>
      </c>
      <c r="W93" s="104">
        <v>457.42403655478921</v>
      </c>
      <c r="X93" s="104">
        <v>443.66683616320825</v>
      </c>
      <c r="Y93" s="104">
        <v>0</v>
      </c>
      <c r="DA93" s="132" t="s">
        <v>2666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525.29048670004772</v>
      </c>
      <c r="P94" s="98">
        <v>488.98640323889555</v>
      </c>
      <c r="Q94" s="98">
        <v>448.05429660169943</v>
      </c>
      <c r="R94" s="98">
        <v>497.18390809908919</v>
      </c>
      <c r="S94" s="98">
        <v>505.01020022898712</v>
      </c>
      <c r="T94" s="98">
        <v>525.99137389805981</v>
      </c>
      <c r="U94" s="98">
        <v>510.5654522039755</v>
      </c>
      <c r="V94" s="98">
        <v>525.21381897407741</v>
      </c>
      <c r="W94" s="98">
        <v>457.42403655478921</v>
      </c>
      <c r="X94" s="98">
        <v>443.66683616320825</v>
      </c>
      <c r="Y94" s="98">
        <v>0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2.0170434826545391</v>
      </c>
      <c r="C100" s="122">
        <v>1.9426073086907056</v>
      </c>
      <c r="D100" s="122">
        <v>1.9186000986631815</v>
      </c>
      <c r="E100" s="122">
        <v>1.890480400360778</v>
      </c>
      <c r="F100" s="122">
        <v>1.8500503577626124</v>
      </c>
      <c r="G100" s="122">
        <v>1.8309594118643233</v>
      </c>
      <c r="H100" s="122">
        <v>1.7687515598920873</v>
      </c>
      <c r="I100" s="122">
        <v>1.6937900374830237</v>
      </c>
      <c r="J100" s="122">
        <v>1.5859762669483579</v>
      </c>
      <c r="K100" s="122">
        <v>1.4501373054707021</v>
      </c>
      <c r="L100" s="122">
        <v>1.5206855989229839</v>
      </c>
      <c r="M100" s="122">
        <v>1.6534517575151564</v>
      </c>
      <c r="N100" s="122">
        <v>1.7216009183329191</v>
      </c>
      <c r="O100" s="122">
        <v>1.7972137523632821</v>
      </c>
      <c r="P100" s="122">
        <v>1.7614340147618561</v>
      </c>
      <c r="Q100" s="122">
        <v>1.7522489680730691</v>
      </c>
      <c r="R100" s="122">
        <v>2.2361329140879462</v>
      </c>
      <c r="S100" s="122">
        <v>2.2626801778335732</v>
      </c>
      <c r="T100" s="122">
        <v>2.4072560774915805</v>
      </c>
      <c r="U100" s="122">
        <v>2.2578304416737121</v>
      </c>
      <c r="V100" s="122">
        <v>2.3412373238961961</v>
      </c>
      <c r="W100" s="122">
        <v>2.0435107801902475</v>
      </c>
      <c r="X100" s="122">
        <v>1.9711900057981142</v>
      </c>
      <c r="Y100" s="122">
        <v>2.1953770839147864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138.31875682303502</v>
      </c>
      <c r="C102" s="98">
        <v>135.52642119674374</v>
      </c>
      <c r="D102" s="98">
        <v>134.14783368420871</v>
      </c>
      <c r="E102" s="98">
        <v>133.76473935636869</v>
      </c>
      <c r="F102" s="98">
        <v>129.69195609834017</v>
      </c>
      <c r="G102" s="98">
        <v>129.85727521068509</v>
      </c>
      <c r="H102" s="98">
        <v>125.40847526152167</v>
      </c>
      <c r="I102" s="98">
        <v>125.78562554000531</v>
      </c>
      <c r="J102" s="98">
        <v>122.79301097130468</v>
      </c>
      <c r="K102" s="98">
        <v>118.09405460021077</v>
      </c>
      <c r="L102" s="98">
        <v>119.65236093703915</v>
      </c>
      <c r="M102" s="98">
        <v>120.18311268432342</v>
      </c>
      <c r="N102" s="98">
        <v>120.03923022826925</v>
      </c>
      <c r="O102" s="98">
        <v>121.25971565257214</v>
      </c>
      <c r="P102" s="98">
        <v>115.93394910746444</v>
      </c>
      <c r="Q102" s="98">
        <v>109.11006404073215</v>
      </c>
      <c r="R102" s="98">
        <v>128.49087465319096</v>
      </c>
      <c r="S102" s="98">
        <v>126.87245821218204</v>
      </c>
      <c r="T102" s="98">
        <v>134.23604276506043</v>
      </c>
      <c r="U102" s="98">
        <v>128.53372134857744</v>
      </c>
      <c r="V102" s="98">
        <v>142.70641290717592</v>
      </c>
      <c r="W102" s="98">
        <v>120.31470234661288</v>
      </c>
      <c r="X102" s="98">
        <v>114.12754511470352</v>
      </c>
      <c r="Y102" s="98">
        <v>118.30585370925628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0</v>
      </c>
      <c r="C124" s="117">
        <f t="shared" si="42"/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0</v>
      </c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2710</v>
      </c>
    </row>
    <row r="140" spans="1:105" ht="12" customHeight="1" x14ac:dyDescent="0.25">
      <c r="A140" s="97" t="s">
        <v>50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53.227604676407218</v>
      </c>
      <c r="C143" s="117">
        <f t="shared" si="49"/>
        <v>52.422035807269225</v>
      </c>
      <c r="D143" s="117">
        <f t="shared" si="49"/>
        <v>55.339737648786738</v>
      </c>
      <c r="E143" s="117">
        <f t="shared" si="49"/>
        <v>54.184074919698531</v>
      </c>
      <c r="F143" s="117">
        <f t="shared" si="49"/>
        <v>50.65496338647052</v>
      </c>
      <c r="G143" s="117">
        <f t="shared" si="49"/>
        <v>48.998380837166572</v>
      </c>
      <c r="H143" s="117">
        <f t="shared" si="49"/>
        <v>46.553876757000047</v>
      </c>
      <c r="I143" s="117">
        <f t="shared" si="49"/>
        <v>45.83600951443497</v>
      </c>
      <c r="J143" s="117">
        <f t="shared" si="49"/>
        <v>44.361518694265399</v>
      </c>
      <c r="K143" s="117">
        <f t="shared" si="49"/>
        <v>43.328722735008483</v>
      </c>
      <c r="L143" s="117">
        <f t="shared" si="49"/>
        <v>45.055155602292707</v>
      </c>
      <c r="M143" s="117">
        <f t="shared" si="49"/>
        <v>48.02532131164412</v>
      </c>
      <c r="N143" s="117">
        <f t="shared" si="49"/>
        <v>43.881136377621971</v>
      </c>
      <c r="O143" s="117">
        <f t="shared" si="49"/>
        <v>49.514164658222995</v>
      </c>
      <c r="P143" s="117">
        <f t="shared" si="49"/>
        <v>46.949828677495148</v>
      </c>
      <c r="Q143" s="117">
        <f t="shared" si="49"/>
        <v>46.178586605592599</v>
      </c>
      <c r="R143" s="117">
        <f t="shared" ref="R143:V143" si="50">R144+R146+R148+R157</f>
        <v>63.612589092252129</v>
      </c>
      <c r="S143" s="117">
        <f t="shared" si="50"/>
        <v>67.950299256523792</v>
      </c>
      <c r="T143" s="117">
        <f t="shared" si="50"/>
        <v>71.880771559176395</v>
      </c>
      <c r="U143" s="117">
        <f t="shared" si="50"/>
        <v>66.16532564161804</v>
      </c>
      <c r="V143" s="117">
        <f t="shared" si="50"/>
        <v>69.812557130033923</v>
      </c>
      <c r="W143" s="117">
        <f t="shared" ref="W143:Y143" si="51">W144+W146+W148+W157</f>
        <v>57.018065679370366</v>
      </c>
      <c r="X143" s="117">
        <f t="shared" si="51"/>
        <v>57.151997559274143</v>
      </c>
      <c r="Y143" s="117">
        <f t="shared" si="51"/>
        <v>63.95808582120619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51.222985012305259</v>
      </c>
      <c r="C148" s="122">
        <v>50.492699656962174</v>
      </c>
      <c r="D148" s="122">
        <v>53.418412510433761</v>
      </c>
      <c r="E148" s="122">
        <v>52.284143907648975</v>
      </c>
      <c r="F148" s="122">
        <v>48.773242428267395</v>
      </c>
      <c r="G148" s="122">
        <v>47.128177019380431</v>
      </c>
      <c r="H148" s="122">
        <v>44.776747535095041</v>
      </c>
      <c r="I148" s="122">
        <v>44.099266093530026</v>
      </c>
      <c r="J148" s="122">
        <v>42.723287862415248</v>
      </c>
      <c r="K148" s="122">
        <v>41.805690830646625</v>
      </c>
      <c r="L148" s="122">
        <v>43.486905762518802</v>
      </c>
      <c r="M148" s="122">
        <v>46.320349863598551</v>
      </c>
      <c r="N148" s="122">
        <v>42.104655430991201</v>
      </c>
      <c r="O148" s="122">
        <v>47.658613974868345</v>
      </c>
      <c r="P148" s="122">
        <v>45.130549296028292</v>
      </c>
      <c r="Q148" s="122">
        <v>44.404665112432468</v>
      </c>
      <c r="R148" s="122">
        <v>61.339156124840216</v>
      </c>
      <c r="S148" s="122">
        <v>65.596557305777651</v>
      </c>
      <c r="T148" s="122">
        <v>69.419640227565338</v>
      </c>
      <c r="U148" s="122">
        <v>63.914486856135476</v>
      </c>
      <c r="V148" s="122">
        <v>67.429744082165087</v>
      </c>
      <c r="W148" s="122">
        <v>54.918978868479265</v>
      </c>
      <c r="X148" s="122">
        <v>55.088056647657197</v>
      </c>
      <c r="Y148" s="122">
        <v>61.634050285538947</v>
      </c>
      <c r="DA148" s="130" t="s">
        <v>2718</v>
      </c>
    </row>
    <row r="149" spans="1:105" ht="12" customHeight="1" x14ac:dyDescent="0.25">
      <c r="A149" s="97" t="s">
        <v>124</v>
      </c>
      <c r="B149" s="98">
        <v>778.76300942436978</v>
      </c>
      <c r="C149" s="98">
        <v>748.14535266372127</v>
      </c>
      <c r="D149" s="98">
        <v>715.80672763981238</v>
      </c>
      <c r="E149" s="98">
        <v>688.05933382466048</v>
      </c>
      <c r="F149" s="98">
        <v>672.51042627592722</v>
      </c>
      <c r="G149" s="98">
        <v>657.07078327721126</v>
      </c>
      <c r="H149" s="98">
        <v>647.82881270383257</v>
      </c>
      <c r="I149" s="98">
        <v>653.216525686453</v>
      </c>
      <c r="J149" s="98">
        <v>652.07926983937591</v>
      </c>
      <c r="K149" s="98">
        <v>657.77767613701769</v>
      </c>
      <c r="L149" s="98">
        <v>660.68606439840448</v>
      </c>
      <c r="M149" s="98">
        <v>701.7913466810063</v>
      </c>
      <c r="N149" s="98">
        <v>650.76434083986385</v>
      </c>
      <c r="O149" s="98">
        <v>713.15331665572103</v>
      </c>
      <c r="P149" s="98">
        <v>641.83533158443777</v>
      </c>
      <c r="Q149" s="98">
        <v>566.5274516662289</v>
      </c>
      <c r="R149" s="98">
        <v>662.24939799755396</v>
      </c>
      <c r="S149" s="98">
        <v>652.43267831307548</v>
      </c>
      <c r="T149" s="98">
        <v>663.92744865793168</v>
      </c>
      <c r="U149" s="98">
        <v>630.61767214628696</v>
      </c>
      <c r="V149" s="98">
        <v>689.18136150639259</v>
      </c>
      <c r="W149" s="98">
        <v>584.74709721218051</v>
      </c>
      <c r="X149" s="98">
        <v>560.13334734962541</v>
      </c>
      <c r="Y149" s="98">
        <v>569.66871564909411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497.12523693075838</v>
      </c>
      <c r="J150" s="98">
        <v>495.08416253750488</v>
      </c>
      <c r="K150" s="98">
        <v>499.66935628355111</v>
      </c>
      <c r="L150" s="98">
        <v>504.21419936693326</v>
      </c>
      <c r="M150" s="98">
        <v>539.19176912356102</v>
      </c>
      <c r="N150" s="98">
        <v>505.51434974491752</v>
      </c>
      <c r="O150" s="98">
        <v>554.34082642962255</v>
      </c>
      <c r="P150" s="98">
        <v>502.85830763535694</v>
      </c>
      <c r="Q150" s="98">
        <v>444.28330510211896</v>
      </c>
      <c r="R150" s="98">
        <v>493.35107582318784</v>
      </c>
      <c r="S150" s="98">
        <v>488.74844602330609</v>
      </c>
      <c r="T150" s="98">
        <v>498.79838792793998</v>
      </c>
      <c r="U150" s="98">
        <v>478.32583549271112</v>
      </c>
      <c r="V150" s="98">
        <v>530.50445039818499</v>
      </c>
      <c r="W150" s="98">
        <v>456.53577648406224</v>
      </c>
      <c r="X150" s="98">
        <v>427.13603084070849</v>
      </c>
      <c r="Y150" s="98">
        <v>421.13438829618781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497.12523693075838</v>
      </c>
      <c r="J151" s="101">
        <v>495.08416253750488</v>
      </c>
      <c r="K151" s="101">
        <v>499.66935628355111</v>
      </c>
      <c r="L151" s="101">
        <v>504.21419936693326</v>
      </c>
      <c r="M151" s="101">
        <v>539.19176912356102</v>
      </c>
      <c r="N151" s="101">
        <v>505.51434974491752</v>
      </c>
      <c r="O151" s="101">
        <v>554.34082642962255</v>
      </c>
      <c r="P151" s="101">
        <v>502.85830763535694</v>
      </c>
      <c r="Q151" s="101">
        <v>444.28330510211896</v>
      </c>
      <c r="R151" s="101">
        <v>493.35107582318784</v>
      </c>
      <c r="S151" s="101">
        <v>488.74844602330609</v>
      </c>
      <c r="T151" s="101">
        <v>498.79838792793998</v>
      </c>
      <c r="U151" s="101">
        <v>478.32583549271112</v>
      </c>
      <c r="V151" s="101">
        <v>530.50445039818499</v>
      </c>
      <c r="W151" s="101">
        <v>456.53577648406224</v>
      </c>
      <c r="X151" s="101">
        <v>427.13603084070849</v>
      </c>
      <c r="Y151" s="101">
        <v>421.13438829618781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2.0046196641019565</v>
      </c>
      <c r="C157" s="122">
        <v>1.9293361503070492</v>
      </c>
      <c r="D157" s="122">
        <v>1.9213251383529799</v>
      </c>
      <c r="E157" s="122">
        <v>1.8999310120495554</v>
      </c>
      <c r="F157" s="122">
        <v>1.8817209582031265</v>
      </c>
      <c r="G157" s="122">
        <v>1.8702038177861393</v>
      </c>
      <c r="H157" s="122">
        <v>1.7771292219050037</v>
      </c>
      <c r="I157" s="122">
        <v>1.7367434209049433</v>
      </c>
      <c r="J157" s="122">
        <v>1.6382308318501531</v>
      </c>
      <c r="K157" s="122">
        <v>1.5230319043618548</v>
      </c>
      <c r="L157" s="122">
        <v>1.5682498397739084</v>
      </c>
      <c r="M157" s="122">
        <v>1.7049714480455704</v>
      </c>
      <c r="N157" s="122">
        <v>1.7764809466307732</v>
      </c>
      <c r="O157" s="122">
        <v>1.8555506833546496</v>
      </c>
      <c r="P157" s="122">
        <v>1.819279381466856</v>
      </c>
      <c r="Q157" s="122">
        <v>1.773921493160129</v>
      </c>
      <c r="R157" s="122">
        <v>2.2734329674119134</v>
      </c>
      <c r="S157" s="122">
        <v>2.3537419507461355</v>
      </c>
      <c r="T157" s="122">
        <v>2.4611313316110581</v>
      </c>
      <c r="U157" s="122">
        <v>2.2508387854825629</v>
      </c>
      <c r="V157" s="122">
        <v>2.3828130478688294</v>
      </c>
      <c r="W157" s="122">
        <v>2.0990868108910981</v>
      </c>
      <c r="X157" s="122">
        <v>2.0639409116169443</v>
      </c>
      <c r="Y157" s="122">
        <v>2.3240355356672415</v>
      </c>
      <c r="DA157" s="130" t="s">
        <v>2727</v>
      </c>
    </row>
    <row r="158" spans="1:105" ht="12" customHeight="1" x14ac:dyDescent="0.25">
      <c r="A158" s="97" t="s">
        <v>50</v>
      </c>
      <c r="B158" s="98">
        <v>138.31875682303499</v>
      </c>
      <c r="C158" s="98">
        <v>135.3107753415344</v>
      </c>
      <c r="D158" s="98">
        <v>133.49651702037741</v>
      </c>
      <c r="E158" s="98">
        <v>132.99517084346888</v>
      </c>
      <c r="F158" s="98">
        <v>129.05673221130795</v>
      </c>
      <c r="G158" s="98">
        <v>129.46689211648223</v>
      </c>
      <c r="H158" s="98">
        <v>125.28195049709923</v>
      </c>
      <c r="I158" s="98">
        <v>125.76627482483147</v>
      </c>
      <c r="J158" s="98">
        <v>122.76759399030104</v>
      </c>
      <c r="K158" s="98">
        <v>118.1009306626421</v>
      </c>
      <c r="L158" s="98">
        <v>119.65855945295884</v>
      </c>
      <c r="M158" s="98">
        <v>120.17377101039148</v>
      </c>
      <c r="N158" s="98">
        <v>120.04119440095623</v>
      </c>
      <c r="O158" s="98">
        <v>121.26410288781668</v>
      </c>
      <c r="P158" s="98">
        <v>115.93032987079421</v>
      </c>
      <c r="Q158" s="98">
        <v>109.09754696228838</v>
      </c>
      <c r="R158" s="98">
        <v>128.34349411904779</v>
      </c>
      <c r="S158" s="98">
        <v>126.46345318311214</v>
      </c>
      <c r="T158" s="98">
        <v>133.54402067701048</v>
      </c>
      <c r="U158" s="98">
        <v>127.51985095927132</v>
      </c>
      <c r="V158" s="98">
        <v>141.3816150115251</v>
      </c>
      <c r="W158" s="98">
        <v>119.29362666192095</v>
      </c>
      <c r="X158" s="98">
        <v>113.46697048800239</v>
      </c>
      <c r="Y158" s="98">
        <v>118.1012831241258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52.895221410703314</v>
      </c>
      <c r="C161" s="117">
        <f t="shared" si="54"/>
        <v>52.114100475771259</v>
      </c>
      <c r="D161" s="117">
        <f t="shared" si="54"/>
        <v>52.213830142766618</v>
      </c>
      <c r="E161" s="117">
        <f t="shared" si="54"/>
        <v>51.756895387268486</v>
      </c>
      <c r="F161" s="117">
        <f t="shared" si="54"/>
        <v>50.367308375596885</v>
      </c>
      <c r="G161" s="117">
        <f t="shared" si="54"/>
        <v>49.431542665606869</v>
      </c>
      <c r="H161" s="117">
        <f t="shared" si="54"/>
        <v>47.589412494365156</v>
      </c>
      <c r="I161" s="117">
        <f t="shared" si="54"/>
        <v>47.514234001325889</v>
      </c>
      <c r="J161" s="117">
        <f t="shared" si="54"/>
        <v>46.234391830906965</v>
      </c>
      <c r="K161" s="117">
        <f t="shared" si="54"/>
        <v>45.048824564938862</v>
      </c>
      <c r="L161" s="117">
        <f t="shared" si="54"/>
        <v>45.961041539104407</v>
      </c>
      <c r="M161" s="117">
        <f t="shared" si="54"/>
        <v>48.36007454907957</v>
      </c>
      <c r="N161" s="117">
        <f t="shared" si="54"/>
        <v>44.14291170083456</v>
      </c>
      <c r="O161" s="117">
        <f t="shared" si="54"/>
        <v>49.496233367758727</v>
      </c>
      <c r="P161" s="117">
        <f t="shared" si="54"/>
        <v>46.651280600354674</v>
      </c>
      <c r="Q161" s="117">
        <f t="shared" si="54"/>
        <v>44.759074154280185</v>
      </c>
      <c r="R161" s="117">
        <f t="shared" ref="R161:V161" si="55">R162+R164+R166+R175</f>
        <v>60.445632684902584</v>
      </c>
      <c r="S161" s="117">
        <f t="shared" si="55"/>
        <v>65.649524965882776</v>
      </c>
      <c r="T161" s="117">
        <f t="shared" si="55"/>
        <v>70.281359608456043</v>
      </c>
      <c r="U161" s="117">
        <f t="shared" si="55"/>
        <v>65.955564245174855</v>
      </c>
      <c r="V161" s="117">
        <f t="shared" si="55"/>
        <v>71.681805458818928</v>
      </c>
      <c r="W161" s="117">
        <f t="shared" ref="W161:Y161" si="56">W162+W164+W166+W175</f>
        <v>60.353361813096271</v>
      </c>
      <c r="X161" s="117">
        <f t="shared" si="56"/>
        <v>58.813633765483672</v>
      </c>
      <c r="Y161" s="117">
        <f t="shared" si="56"/>
        <v>62.489532193977581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50.873211820203615</v>
      </c>
      <c r="C166" s="122">
        <v>50.164745451787688</v>
      </c>
      <c r="D166" s="122">
        <v>50.309540605796307</v>
      </c>
      <c r="E166" s="122">
        <v>49.870642925159871</v>
      </c>
      <c r="F166" s="122">
        <v>48.517537654199948</v>
      </c>
      <c r="G166" s="122">
        <v>47.582100024448941</v>
      </c>
      <c r="H166" s="122">
        <v>45.787259216419656</v>
      </c>
      <c r="I166" s="122">
        <v>45.728216553659557</v>
      </c>
      <c r="J166" s="122">
        <v>44.516648963971747</v>
      </c>
      <c r="K166" s="122">
        <v>43.431120052485724</v>
      </c>
      <c r="L166" s="122">
        <v>44.291487992490723</v>
      </c>
      <c r="M166" s="122">
        <v>46.600477487137951</v>
      </c>
      <c r="N166" s="122">
        <v>42.334545800626124</v>
      </c>
      <c r="O166" s="122">
        <v>47.63367530785905</v>
      </c>
      <c r="P166" s="122">
        <v>44.849269741322409</v>
      </c>
      <c r="Q166" s="122">
        <v>43.022896346194791</v>
      </c>
      <c r="R166" s="122">
        <v>58.214100822349572</v>
      </c>
      <c r="S166" s="122">
        <v>63.317811961131916</v>
      </c>
      <c r="T166" s="122">
        <v>67.820611226307136</v>
      </c>
      <c r="U166" s="122">
        <v>63.680228644978776</v>
      </c>
      <c r="V166" s="122">
        <v>69.226622645906673</v>
      </c>
      <c r="W166" s="122">
        <v>58.230299314484199</v>
      </c>
      <c r="X166" s="122">
        <v>56.763432631564278</v>
      </c>
      <c r="Y166" s="122">
        <v>60.280337006360021</v>
      </c>
      <c r="DA166" s="130" t="s">
        <v>2735</v>
      </c>
    </row>
    <row r="167" spans="1:105" ht="12" customHeight="1" x14ac:dyDescent="0.25">
      <c r="A167" s="97" t="s">
        <v>124</v>
      </c>
      <c r="B167" s="98">
        <v>778.76300942436978</v>
      </c>
      <c r="C167" s="98">
        <v>751.43111060966328</v>
      </c>
      <c r="D167" s="98">
        <v>726.8245009847858</v>
      </c>
      <c r="E167" s="98">
        <v>699.3562867362939</v>
      </c>
      <c r="F167" s="98">
        <v>681.69414386919118</v>
      </c>
      <c r="G167" s="98">
        <v>664.13349543148695</v>
      </c>
      <c r="H167" s="98">
        <v>652.04563621707359</v>
      </c>
      <c r="I167" s="98">
        <v>657.69722384730062</v>
      </c>
      <c r="J167" s="98">
        <v>657.12873753990516</v>
      </c>
      <c r="K167" s="98">
        <v>662.64371803650113</v>
      </c>
      <c r="L167" s="98">
        <v>664.86779089118647</v>
      </c>
      <c r="M167" s="98">
        <v>704.98781590075293</v>
      </c>
      <c r="N167" s="98">
        <v>653.45868130009762</v>
      </c>
      <c r="O167" s="98">
        <v>718.90148418150784</v>
      </c>
      <c r="P167" s="98">
        <v>656.53087279696319</v>
      </c>
      <c r="Q167" s="98">
        <v>586.67484076786695</v>
      </c>
      <c r="R167" s="98">
        <v>684.77207721992056</v>
      </c>
      <c r="S167" s="98">
        <v>666.36641101245709</v>
      </c>
      <c r="T167" s="98">
        <v>669.53950126929863</v>
      </c>
      <c r="U167" s="98">
        <v>632.41021771529063</v>
      </c>
      <c r="V167" s="98">
        <v>692.25751048169434</v>
      </c>
      <c r="W167" s="98">
        <v>592.86867490100212</v>
      </c>
      <c r="X167" s="98">
        <v>573.64855448586843</v>
      </c>
      <c r="Y167" s="98">
        <v>587.3738354286188</v>
      </c>
      <c r="DA167" s="63" t="s">
        <v>2736</v>
      </c>
    </row>
    <row r="168" spans="1:105" ht="12" customHeight="1" x14ac:dyDescent="0.25">
      <c r="A168" s="97" t="s">
        <v>123</v>
      </c>
      <c r="B168" s="98">
        <v>607.25988576258408</v>
      </c>
      <c r="C168" s="98">
        <v>590.75630822873859</v>
      </c>
      <c r="D168" s="98">
        <v>572.69042571684213</v>
      </c>
      <c r="E168" s="98">
        <v>556.19147981067192</v>
      </c>
      <c r="F168" s="98">
        <v>518.99373089453843</v>
      </c>
      <c r="G168" s="98">
        <v>508.83169828522699</v>
      </c>
      <c r="H168" s="98">
        <v>505.05633215968396</v>
      </c>
      <c r="I168" s="98">
        <v>507.08765191030091</v>
      </c>
      <c r="J168" s="98">
        <v>500.91128390979048</v>
      </c>
      <c r="K168" s="98">
        <v>504.51278932804126</v>
      </c>
      <c r="L168" s="98">
        <v>508.69650676163809</v>
      </c>
      <c r="M168" s="98">
        <v>543.09221011627642</v>
      </c>
      <c r="N168" s="98">
        <v>507.56286609867368</v>
      </c>
      <c r="O168" s="98">
        <v>557.38586985238612</v>
      </c>
      <c r="P168" s="98">
        <v>512.91038556389231</v>
      </c>
      <c r="Q168" s="98">
        <v>460.24883634646744</v>
      </c>
      <c r="R168" s="98">
        <v>516.71773439650849</v>
      </c>
      <c r="S168" s="98">
        <v>503.11186492452498</v>
      </c>
      <c r="T168" s="98">
        <v>505.85433810262737</v>
      </c>
      <c r="U168" s="98">
        <v>481.86829633235124</v>
      </c>
      <c r="V168" s="98">
        <v>538.30203997680144</v>
      </c>
      <c r="W168" s="98">
        <v>463.8629739091071</v>
      </c>
      <c r="X168" s="98">
        <v>441.71178838310357</v>
      </c>
      <c r="Y168" s="98">
        <v>443.89055535996721</v>
      </c>
      <c r="DA168" s="63" t="s">
        <v>2737</v>
      </c>
    </row>
    <row r="169" spans="1:105" ht="12" customHeight="1" x14ac:dyDescent="0.25">
      <c r="A169" s="100" t="s">
        <v>50</v>
      </c>
      <c r="B169" s="101">
        <v>607.25988576258408</v>
      </c>
      <c r="C169" s="101">
        <v>590.75630822873859</v>
      </c>
      <c r="D169" s="101">
        <v>572.69042571684213</v>
      </c>
      <c r="E169" s="101">
        <v>556.19147981067192</v>
      </c>
      <c r="F169" s="101">
        <v>518.99373089453843</v>
      </c>
      <c r="G169" s="101">
        <v>508.83169828522699</v>
      </c>
      <c r="H169" s="101">
        <v>505.05633215968396</v>
      </c>
      <c r="I169" s="101">
        <v>507.08765191030091</v>
      </c>
      <c r="J169" s="101">
        <v>500.91128390979048</v>
      </c>
      <c r="K169" s="101">
        <v>504.51278932804126</v>
      </c>
      <c r="L169" s="101">
        <v>508.69650676163809</v>
      </c>
      <c r="M169" s="101">
        <v>543.09221011627642</v>
      </c>
      <c r="N169" s="101">
        <v>507.56286609867368</v>
      </c>
      <c r="O169" s="101">
        <v>557.38586985238612</v>
      </c>
      <c r="P169" s="101">
        <v>512.91038556389231</v>
      </c>
      <c r="Q169" s="101">
        <v>460.24883634646744</v>
      </c>
      <c r="R169" s="101">
        <v>516.71773439650849</v>
      </c>
      <c r="S169" s="101">
        <v>503.11186492452498</v>
      </c>
      <c r="T169" s="101">
        <v>505.85433810262737</v>
      </c>
      <c r="U169" s="101">
        <v>481.86829633235124</v>
      </c>
      <c r="V169" s="101">
        <v>538.30203997680144</v>
      </c>
      <c r="W169" s="101">
        <v>463.8629739091071</v>
      </c>
      <c r="X169" s="101">
        <v>441.71178838310357</v>
      </c>
      <c r="Y169" s="101">
        <v>443.89055535996721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2.0220095904996982</v>
      </c>
      <c r="C175" s="122">
        <v>1.9493550239835691</v>
      </c>
      <c r="D175" s="122">
        <v>1.904289536970313</v>
      </c>
      <c r="E175" s="122">
        <v>1.886252462108615</v>
      </c>
      <c r="F175" s="122">
        <v>1.8497707213969377</v>
      </c>
      <c r="G175" s="122">
        <v>1.8494426411579274</v>
      </c>
      <c r="H175" s="122">
        <v>1.8021532779454994</v>
      </c>
      <c r="I175" s="122">
        <v>1.7860174476663315</v>
      </c>
      <c r="J175" s="122">
        <v>1.7177428669352202</v>
      </c>
      <c r="K175" s="122">
        <v>1.617704512453136</v>
      </c>
      <c r="L175" s="122">
        <v>1.6695535466136873</v>
      </c>
      <c r="M175" s="122">
        <v>1.7595970619416186</v>
      </c>
      <c r="N175" s="122">
        <v>1.8083659002084389</v>
      </c>
      <c r="O175" s="122">
        <v>1.8625580598996729</v>
      </c>
      <c r="P175" s="122">
        <v>1.8020108590322677</v>
      </c>
      <c r="Q175" s="122">
        <v>1.7361778080853913</v>
      </c>
      <c r="R175" s="122">
        <v>2.2315318625530152</v>
      </c>
      <c r="S175" s="122">
        <v>2.3317130047508643</v>
      </c>
      <c r="T175" s="122">
        <v>2.4607483821489096</v>
      </c>
      <c r="U175" s="122">
        <v>2.2753356001960747</v>
      </c>
      <c r="V175" s="122">
        <v>2.4551828129122497</v>
      </c>
      <c r="W175" s="122">
        <v>2.1230624986120694</v>
      </c>
      <c r="X175" s="122">
        <v>2.050201133919392</v>
      </c>
      <c r="Y175" s="122">
        <v>2.2091951876175586</v>
      </c>
      <c r="DA175" s="130" t="s">
        <v>2744</v>
      </c>
    </row>
    <row r="176" spans="1:105" ht="12" customHeight="1" x14ac:dyDescent="0.25">
      <c r="A176" s="97" t="s">
        <v>50</v>
      </c>
      <c r="B176" s="98">
        <v>138.31875682303499</v>
      </c>
      <c r="C176" s="98">
        <v>135.48154502130529</v>
      </c>
      <c r="D176" s="98">
        <v>134.07028621222426</v>
      </c>
      <c r="E176" s="98">
        <v>133.60103030364019</v>
      </c>
      <c r="F176" s="98">
        <v>129.52041551200671</v>
      </c>
      <c r="G176" s="98">
        <v>129.77659293599405</v>
      </c>
      <c r="H176" s="98">
        <v>125.40369466320905</v>
      </c>
      <c r="I176" s="98">
        <v>125.85102418517978</v>
      </c>
      <c r="J176" s="98">
        <v>122.86474363063249</v>
      </c>
      <c r="K176" s="98">
        <v>118.17828053304886</v>
      </c>
      <c r="L176" s="98">
        <v>119.72259893918192</v>
      </c>
      <c r="M176" s="98">
        <v>120.21580301519715</v>
      </c>
      <c r="N176" s="98">
        <v>120.06382366762654</v>
      </c>
      <c r="O176" s="98">
        <v>121.27692529676646</v>
      </c>
      <c r="P176" s="98">
        <v>115.95675474473461</v>
      </c>
      <c r="Q176" s="98">
        <v>109.1591560029167</v>
      </c>
      <c r="R176" s="98">
        <v>128.47353413913277</v>
      </c>
      <c r="S176" s="98">
        <v>126.51497122877231</v>
      </c>
      <c r="T176" s="98">
        <v>133.42111918332932</v>
      </c>
      <c r="U176" s="98">
        <v>127.35547710123517</v>
      </c>
      <c r="V176" s="98">
        <v>141.42215709649065</v>
      </c>
      <c r="W176" s="98">
        <v>119.85191594318961</v>
      </c>
      <c r="X176" s="98">
        <v>114.25333991222264</v>
      </c>
      <c r="Y176" s="98">
        <v>118.8098627168683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183.65576394109553</v>
      </c>
      <c r="C3" s="118">
        <f t="shared" si="0"/>
        <v>180.44087231899428</v>
      </c>
      <c r="D3" s="118">
        <f t="shared" si="0"/>
        <v>183.1024509902735</v>
      </c>
      <c r="E3" s="118">
        <f t="shared" si="0"/>
        <v>181.88846849764295</v>
      </c>
      <c r="F3" s="118">
        <f t="shared" si="0"/>
        <v>184.2868941360841</v>
      </c>
      <c r="G3" s="118">
        <f t="shared" si="0"/>
        <v>193.04179465589189</v>
      </c>
      <c r="H3" s="118">
        <f t="shared" si="0"/>
        <v>187.34045818910135</v>
      </c>
      <c r="I3" s="118">
        <f t="shared" si="0"/>
        <v>176.33151806100489</v>
      </c>
      <c r="J3" s="118">
        <f t="shared" si="0"/>
        <v>182.25798011915515</v>
      </c>
      <c r="K3" s="118">
        <f t="shared" si="0"/>
        <v>182.16810047340562</v>
      </c>
      <c r="L3" s="118">
        <f t="shared" si="0"/>
        <v>169.80076528346288</v>
      </c>
      <c r="M3" s="118">
        <f t="shared" si="0"/>
        <v>150.72157606161795</v>
      </c>
      <c r="N3" s="118">
        <f t="shared" si="0"/>
        <v>143.68564221275503</v>
      </c>
      <c r="O3" s="118">
        <f t="shared" si="0"/>
        <v>142.88528439817193</v>
      </c>
      <c r="P3" s="118">
        <f t="shared" si="0"/>
        <v>127.87575865483463</v>
      </c>
      <c r="Q3" s="118">
        <f t="shared" si="0"/>
        <v>134.31954372452466</v>
      </c>
      <c r="R3" s="118">
        <f t="shared" ref="R3:V3" si="1">R4+R7+R9+R19</f>
        <v>141.35228890649654</v>
      </c>
      <c r="S3" s="118">
        <f t="shared" si="1"/>
        <v>129.12349160593433</v>
      </c>
      <c r="T3" s="118">
        <f t="shared" si="1"/>
        <v>143.40824701225787</v>
      </c>
      <c r="U3" s="118">
        <f t="shared" si="1"/>
        <v>136.99397894011969</v>
      </c>
      <c r="V3" s="118">
        <f t="shared" si="1"/>
        <v>148.40597174946635</v>
      </c>
      <c r="W3" s="118">
        <f t="shared" ref="W3:Y3" si="2">W4+W7+W9+W19</f>
        <v>144.37550836772388</v>
      </c>
      <c r="X3" s="118">
        <f t="shared" si="2"/>
        <v>121.56674756625465</v>
      </c>
      <c r="Y3" s="118">
        <f t="shared" si="2"/>
        <v>106.34181328936221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148.83050083316635</v>
      </c>
      <c r="C4" s="123">
        <f t="shared" si="3"/>
        <v>147.74842975479342</v>
      </c>
      <c r="D4" s="123">
        <f t="shared" si="3"/>
        <v>150.33833761036618</v>
      </c>
      <c r="E4" s="123">
        <f t="shared" si="3"/>
        <v>151.37158147343303</v>
      </c>
      <c r="F4" s="123">
        <f t="shared" si="3"/>
        <v>153.75461181240109</v>
      </c>
      <c r="G4" s="123">
        <f t="shared" si="3"/>
        <v>163.81339516904507</v>
      </c>
      <c r="H4" s="123">
        <f t="shared" si="3"/>
        <v>159.08710541037595</v>
      </c>
      <c r="I4" s="123">
        <f t="shared" si="3"/>
        <v>148.30649609853839</v>
      </c>
      <c r="J4" s="123">
        <f t="shared" si="3"/>
        <v>154.03939047113948</v>
      </c>
      <c r="K4" s="123">
        <f t="shared" si="3"/>
        <v>152.45003183474387</v>
      </c>
      <c r="L4" s="123">
        <f t="shared" si="3"/>
        <v>141.8756128713193</v>
      </c>
      <c r="M4" s="123">
        <f t="shared" si="3"/>
        <v>122.2754829156188</v>
      </c>
      <c r="N4" s="123">
        <f t="shared" si="3"/>
        <v>115.24678790361048</v>
      </c>
      <c r="O4" s="123">
        <f t="shared" si="3"/>
        <v>114.93874952152417</v>
      </c>
      <c r="P4" s="123">
        <f t="shared" si="3"/>
        <v>100.21507960183293</v>
      </c>
      <c r="Q4" s="123">
        <f t="shared" si="3"/>
        <v>106.75937992502418</v>
      </c>
      <c r="R4" s="123">
        <f t="shared" ref="R4:V4" si="4">SUM(R5:R6)</f>
        <v>112.76837949069306</v>
      </c>
      <c r="S4" s="123">
        <f t="shared" si="4"/>
        <v>100.64630007105521</v>
      </c>
      <c r="T4" s="123">
        <f t="shared" si="4"/>
        <v>113.92541016489135</v>
      </c>
      <c r="U4" s="123">
        <f t="shared" si="4"/>
        <v>108.31201304991325</v>
      </c>
      <c r="V4" s="123">
        <f t="shared" si="4"/>
        <v>118.20549058648785</v>
      </c>
      <c r="W4" s="123">
        <f t="shared" ref="W4:Y4" si="5">SUM(W5:W6)</f>
        <v>115.450734470333</v>
      </c>
      <c r="X4" s="123">
        <f t="shared" si="5"/>
        <v>95.019881376338816</v>
      </c>
      <c r="Y4" s="123">
        <f t="shared" si="5"/>
        <v>82.052475662619059</v>
      </c>
      <c r="DA4" s="130" t="s">
        <v>2749</v>
      </c>
    </row>
    <row r="5" spans="1:105" ht="12" customHeight="1" x14ac:dyDescent="0.25">
      <c r="A5" s="97" t="s">
        <v>51</v>
      </c>
      <c r="B5" s="99">
        <v>147.95549299721756</v>
      </c>
      <c r="C5" s="99">
        <v>146.90841730970521</v>
      </c>
      <c r="D5" s="99">
        <v>149.49902309064095</v>
      </c>
      <c r="E5" s="99">
        <v>150.54652398312777</v>
      </c>
      <c r="F5" s="99">
        <v>152.92790652861652</v>
      </c>
      <c r="G5" s="99">
        <v>162.94205246458091</v>
      </c>
      <c r="H5" s="99">
        <v>158.24868874235267</v>
      </c>
      <c r="I5" s="99">
        <v>147.52537650548501</v>
      </c>
      <c r="J5" s="99">
        <v>153.21848585245999</v>
      </c>
      <c r="K5" s="99">
        <v>151.63060008001452</v>
      </c>
      <c r="L5" s="99">
        <v>141.11130838608932</v>
      </c>
      <c r="M5" s="99">
        <v>121.62109890502548</v>
      </c>
      <c r="N5" s="99">
        <v>114.62363372048357</v>
      </c>
      <c r="O5" s="99">
        <v>114.32096386229196</v>
      </c>
      <c r="P5" s="99">
        <v>99.685322814574647</v>
      </c>
      <c r="Q5" s="99">
        <v>106.19145844590037</v>
      </c>
      <c r="R5" s="99">
        <v>112.1705899757992</v>
      </c>
      <c r="S5" s="99">
        <v>100.11472974816697</v>
      </c>
      <c r="T5" s="99">
        <v>113.32156490761797</v>
      </c>
      <c r="U5" s="99">
        <v>107.73835861596064</v>
      </c>
      <c r="V5" s="99">
        <v>117.57540259597202</v>
      </c>
      <c r="W5" s="99">
        <v>114.82674084616565</v>
      </c>
      <c r="X5" s="99">
        <v>94.500471889413873</v>
      </c>
      <c r="Y5" s="99">
        <v>81.598318302530984</v>
      </c>
      <c r="DA5" s="63" t="s">
        <v>2750</v>
      </c>
    </row>
    <row r="6" spans="1:105" ht="12" customHeight="1" x14ac:dyDescent="0.25">
      <c r="A6" s="97" t="s">
        <v>53</v>
      </c>
      <c r="B6" s="99">
        <v>0.87500783594878961</v>
      </c>
      <c r="C6" s="99">
        <v>0.84001244508819628</v>
      </c>
      <c r="D6" s="99">
        <v>0.83931451972524851</v>
      </c>
      <c r="E6" s="99">
        <v>0.82505749030524889</v>
      </c>
      <c r="F6" s="99">
        <v>0.82670528378458874</v>
      </c>
      <c r="G6" s="99">
        <v>0.87134270446415607</v>
      </c>
      <c r="H6" s="99">
        <v>0.83841666802328441</v>
      </c>
      <c r="I6" s="99">
        <v>0.7811195930533692</v>
      </c>
      <c r="J6" s="99">
        <v>0.82090461867950582</v>
      </c>
      <c r="K6" s="99">
        <v>0.81943175472934604</v>
      </c>
      <c r="L6" s="99">
        <v>0.76430448522998418</v>
      </c>
      <c r="M6" s="99">
        <v>0.65438401059331164</v>
      </c>
      <c r="N6" s="99">
        <v>0.62315418312691084</v>
      </c>
      <c r="O6" s="99">
        <v>0.6177856592322124</v>
      </c>
      <c r="P6" s="99">
        <v>0.52975678725828546</v>
      </c>
      <c r="Q6" s="99">
        <v>0.56792147912381719</v>
      </c>
      <c r="R6" s="99">
        <v>0.59778951489385768</v>
      </c>
      <c r="S6" s="99">
        <v>0.53157032288824901</v>
      </c>
      <c r="T6" s="99">
        <v>0.60384525727337945</v>
      </c>
      <c r="U6" s="99">
        <v>0.57365443395260973</v>
      </c>
      <c r="V6" s="99">
        <v>0.63008799051582853</v>
      </c>
      <c r="W6" s="99">
        <v>0.62399362416735771</v>
      </c>
      <c r="X6" s="99">
        <v>0.51940948692494271</v>
      </c>
      <c r="Y6" s="99">
        <v>0.45415736008807323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6.7670960536909408E-3</v>
      </c>
      <c r="C7" s="123">
        <f t="shared" si="6"/>
        <v>6.465575226896501E-3</v>
      </c>
      <c r="D7" s="123">
        <f t="shared" si="6"/>
        <v>7.3831890078417794E-3</v>
      </c>
      <c r="E7" s="123">
        <f t="shared" si="6"/>
        <v>7.1493827082523935E-3</v>
      </c>
      <c r="F7" s="123">
        <f t="shared" si="6"/>
        <v>6.7639453120535214E-3</v>
      </c>
      <c r="G7" s="123">
        <f t="shared" si="6"/>
        <v>6.2360852687325637E-3</v>
      </c>
      <c r="H7" s="123">
        <f t="shared" si="6"/>
        <v>6.9224185725923811E-3</v>
      </c>
      <c r="I7" s="123">
        <f t="shared" si="6"/>
        <v>7.8223198703225912E-3</v>
      </c>
      <c r="J7" s="123">
        <f t="shared" si="6"/>
        <v>8.7554824811748831E-3</v>
      </c>
      <c r="K7" s="123">
        <f t="shared" si="6"/>
        <v>9.289758730079237E-3</v>
      </c>
      <c r="L7" s="123">
        <f t="shared" si="6"/>
        <v>1.0728087520509442E-2</v>
      </c>
      <c r="M7" s="123">
        <f t="shared" si="6"/>
        <v>1.0794629605824928E-2</v>
      </c>
      <c r="N7" s="123">
        <f t="shared" si="6"/>
        <v>1.2472939651549525E-2</v>
      </c>
      <c r="O7" s="123">
        <f t="shared" si="6"/>
        <v>1.2201257451085761E-2</v>
      </c>
      <c r="P7" s="123">
        <f t="shared" si="6"/>
        <v>1.4098945025421162E-2</v>
      </c>
      <c r="Q7" s="123">
        <f t="shared" si="6"/>
        <v>1.4406785729487427E-2</v>
      </c>
      <c r="R7" s="123">
        <f t="shared" si="6"/>
        <v>1.4380999962046358E-2</v>
      </c>
      <c r="S7" s="123">
        <f t="shared" si="6"/>
        <v>1.344764982799581E-2</v>
      </c>
      <c r="T7" s="123">
        <f t="shared" si="6"/>
        <v>1.1838633076472118E-2</v>
      </c>
      <c r="U7" s="123">
        <f t="shared" si="6"/>
        <v>1.0343238633455496E-2</v>
      </c>
      <c r="V7" s="123">
        <f t="shared" si="6"/>
        <v>8.1275500964634699E-3</v>
      </c>
      <c r="W7" s="123">
        <f t="shared" si="6"/>
        <v>5.7698244598924356E-3</v>
      </c>
      <c r="X7" s="123">
        <f t="shared" si="6"/>
        <v>5.1548996813206033E-3</v>
      </c>
      <c r="Y7" s="123">
        <f t="shared" si="6"/>
        <v>5.3898513925389096E-3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6.7670960536909408E-3</v>
      </c>
      <c r="C8" s="99">
        <f>RES_hhdet_fech!C8/RES_summary!C$19</f>
        <v>6.465575226896501E-3</v>
      </c>
      <c r="D8" s="99">
        <f>RES_hhdet_fech!D8/RES_summary!D$19</f>
        <v>7.3831890078417794E-3</v>
      </c>
      <c r="E8" s="99">
        <f>RES_hhdet_fech!E8/RES_summary!E$19</f>
        <v>7.1493827082523935E-3</v>
      </c>
      <c r="F8" s="99">
        <f>RES_hhdet_fech!F8/RES_summary!F$19</f>
        <v>6.7639453120535214E-3</v>
      </c>
      <c r="G8" s="99">
        <f>RES_hhdet_fech!G8/RES_summary!G$19</f>
        <v>6.2360852687325637E-3</v>
      </c>
      <c r="H8" s="99">
        <f>RES_hhdet_fech!H8/RES_summary!H$19</f>
        <v>6.9224185725923811E-3</v>
      </c>
      <c r="I8" s="99">
        <f>RES_hhdet_fech!I8/RES_summary!I$19</f>
        <v>7.8223198703225912E-3</v>
      </c>
      <c r="J8" s="99">
        <f>RES_hhdet_fech!J8/RES_summary!J$19</f>
        <v>8.7554824811748831E-3</v>
      </c>
      <c r="K8" s="99">
        <f>RES_hhdet_fech!K8/RES_summary!K$19</f>
        <v>9.289758730079237E-3</v>
      </c>
      <c r="L8" s="99">
        <f>RES_hhdet_fech!L8/RES_summary!L$19</f>
        <v>1.0728087520509442E-2</v>
      </c>
      <c r="M8" s="99">
        <f>RES_hhdet_fech!M8/RES_summary!M$19</f>
        <v>1.0794629605824928E-2</v>
      </c>
      <c r="N8" s="99">
        <f>RES_hhdet_fech!N8/RES_summary!N$19</f>
        <v>1.2472939651549525E-2</v>
      </c>
      <c r="O8" s="99">
        <f>RES_hhdet_fech!O8/RES_summary!O$19</f>
        <v>1.2201257451085761E-2</v>
      </c>
      <c r="P8" s="99">
        <f>RES_hhdet_fech!P8/RES_summary!P$19</f>
        <v>1.4098945025421162E-2</v>
      </c>
      <c r="Q8" s="99">
        <f>RES_hhdet_fech!Q8/RES_summary!Q$19</f>
        <v>1.4406785729487427E-2</v>
      </c>
      <c r="R8" s="99">
        <f>RES_hhdet_fech!R8/RES_summary!R$19</f>
        <v>1.4380999962046358E-2</v>
      </c>
      <c r="S8" s="99">
        <f>RES_hhdet_fech!S8/RES_summary!S$19</f>
        <v>1.344764982799581E-2</v>
      </c>
      <c r="T8" s="99">
        <f>RES_hhdet_fech!T8/RES_summary!T$19</f>
        <v>1.1838633076472118E-2</v>
      </c>
      <c r="U8" s="99">
        <f>RES_hhdet_fech!U8/RES_summary!U$19</f>
        <v>1.0343238633455496E-2</v>
      </c>
      <c r="V8" s="99">
        <f>RES_hhdet_fech!V8/RES_summary!V$19</f>
        <v>8.1275500964634699E-3</v>
      </c>
      <c r="W8" s="99">
        <f>RES_hhdet_fech!W8/RES_summary!W$19</f>
        <v>5.7698244598924356E-3</v>
      </c>
      <c r="X8" s="99">
        <f>RES_hhdet_fech!X8/RES_summary!X$19</f>
        <v>5.1548996813206033E-3</v>
      </c>
      <c r="Y8" s="99">
        <f>RES_hhdet_fech!Y8/RES_summary!Y$19</f>
        <v>5.3898513925389096E-3</v>
      </c>
      <c r="DA8" s="63" t="s">
        <v>2753</v>
      </c>
    </row>
    <row r="9" spans="1:105" ht="12" customHeight="1" x14ac:dyDescent="0.25">
      <c r="A9" s="121" t="s">
        <v>55</v>
      </c>
      <c r="B9" s="123">
        <v>30.210554162781815</v>
      </c>
      <c r="C9" s="123">
        <v>28.201680758693254</v>
      </c>
      <c r="D9" s="123">
        <v>28.330437922546857</v>
      </c>
      <c r="E9" s="123">
        <v>26.123756367705489</v>
      </c>
      <c r="F9" s="123">
        <v>26.19763656630677</v>
      </c>
      <c r="G9" s="123">
        <v>25.051612237850211</v>
      </c>
      <c r="H9" s="123">
        <v>24.211784900244787</v>
      </c>
      <c r="I9" s="123">
        <v>23.971061018358455</v>
      </c>
      <c r="J9" s="123">
        <v>24.3320781788705</v>
      </c>
      <c r="K9" s="123">
        <v>25.880115187570343</v>
      </c>
      <c r="L9" s="123">
        <v>24.18516473973629</v>
      </c>
      <c r="M9" s="123">
        <v>24.666052617231458</v>
      </c>
      <c r="N9" s="123">
        <v>24.641749853845166</v>
      </c>
      <c r="O9" s="123">
        <v>24.334588806498711</v>
      </c>
      <c r="P9" s="123">
        <v>23.968071398861458</v>
      </c>
      <c r="Q9" s="123">
        <v>23.835308910674151</v>
      </c>
      <c r="R9" s="123">
        <v>24.86127239297328</v>
      </c>
      <c r="S9" s="123">
        <v>24.7772476764458</v>
      </c>
      <c r="T9" s="123">
        <v>25.755646072685508</v>
      </c>
      <c r="U9" s="123">
        <v>25.084049593607141</v>
      </c>
      <c r="V9" s="123">
        <v>26.460808969172334</v>
      </c>
      <c r="W9" s="123">
        <v>25.262007845844348</v>
      </c>
      <c r="X9" s="123">
        <v>23.286956761977276</v>
      </c>
      <c r="Y9" s="123">
        <v>21.215419370015006</v>
      </c>
      <c r="DA9" s="130" t="s">
        <v>2754</v>
      </c>
    </row>
    <row r="10" spans="1:105" ht="12" customHeight="1" x14ac:dyDescent="0.25">
      <c r="A10" s="97" t="s">
        <v>143</v>
      </c>
      <c r="B10" s="99">
        <v>30.900515652948602</v>
      </c>
      <c r="C10" s="99">
        <v>28.028527681494118</v>
      </c>
      <c r="D10" s="99">
        <v>29.070050736188954</v>
      </c>
      <c r="E10" s="99">
        <v>26.34264721528638</v>
      </c>
      <c r="F10" s="99">
        <v>26.285524532236288</v>
      </c>
      <c r="G10" s="99">
        <v>25.560892326261627</v>
      </c>
      <c r="H10" s="99">
        <v>24.231459957588523</v>
      </c>
      <c r="I10" s="99">
        <v>24.065349069343618</v>
      </c>
      <c r="J10" s="99">
        <v>24.189179715653029</v>
      </c>
      <c r="K10" s="99">
        <v>27.54075693719868</v>
      </c>
      <c r="L10" s="99">
        <v>24.202328456770221</v>
      </c>
      <c r="M10" s="99">
        <v>24.536552476436267</v>
      </c>
      <c r="N10" s="99">
        <v>24.592594417341399</v>
      </c>
      <c r="O10" s="99">
        <v>24.265298949664729</v>
      </c>
      <c r="P10" s="99">
        <v>24.049082597080695</v>
      </c>
      <c r="Q10" s="99">
        <v>24.118739308026523</v>
      </c>
      <c r="R10" s="99">
        <v>25.432216635155093</v>
      </c>
      <c r="S10" s="99">
        <v>24.553461237315318</v>
      </c>
      <c r="T10" s="99">
        <v>25.947306047870306</v>
      </c>
      <c r="U10" s="99">
        <v>25.179846496791406</v>
      </c>
      <c r="V10" s="99">
        <v>26.956271646916377</v>
      </c>
      <c r="W10" s="99">
        <v>25.987389347294027</v>
      </c>
      <c r="X10" s="99">
        <v>23.435109919446088</v>
      </c>
      <c r="Y10" s="99">
        <v>20.565456090619662</v>
      </c>
      <c r="DA10" s="63" t="s">
        <v>2755</v>
      </c>
    </row>
    <row r="11" spans="1:105" ht="12" customHeight="1" x14ac:dyDescent="0.25">
      <c r="A11" s="97" t="s">
        <v>124</v>
      </c>
      <c r="B11" s="99">
        <v>32.775308713230899</v>
      </c>
      <c r="C11" s="99">
        <v>31.590649167409023</v>
      </c>
      <c r="D11" s="99">
        <v>30.488166715566326</v>
      </c>
      <c r="E11" s="99">
        <v>29.304709261546492</v>
      </c>
      <c r="F11" s="99">
        <v>28.500994273647631</v>
      </c>
      <c r="G11" s="99">
        <v>27.610561920670854</v>
      </c>
      <c r="H11" s="99">
        <v>26.945256166283031</v>
      </c>
      <c r="I11" s="99">
        <v>26.987393025958216</v>
      </c>
      <c r="J11" s="99">
        <v>26.807173289526677</v>
      </c>
      <c r="K11" s="99">
        <v>26.824383892814048</v>
      </c>
      <c r="L11" s="99">
        <v>26.815900771508801</v>
      </c>
      <c r="M11" s="99">
        <v>28.340290714166102</v>
      </c>
      <c r="N11" s="99">
        <v>26.126736856038018</v>
      </c>
      <c r="O11" s="99">
        <v>28.525900859569784</v>
      </c>
      <c r="P11" s="99">
        <v>25.828702376050639</v>
      </c>
      <c r="Q11" s="99">
        <v>23.088928045276521</v>
      </c>
      <c r="R11" s="99">
        <v>27.269179000376344</v>
      </c>
      <c r="S11" s="99">
        <v>26.897964045134852</v>
      </c>
      <c r="T11" s="99">
        <v>27.150785807841356</v>
      </c>
      <c r="U11" s="99">
        <v>25.47447377859627</v>
      </c>
      <c r="V11" s="99">
        <v>27.526198458556905</v>
      </c>
      <c r="W11" s="99">
        <v>23.247767064282748</v>
      </c>
      <c r="X11" s="99">
        <v>22.316358537560085</v>
      </c>
      <c r="Y11" s="99">
        <v>22.533786146887739</v>
      </c>
      <c r="DA11" s="63" t="s">
        <v>2756</v>
      </c>
    </row>
    <row r="12" spans="1:105" ht="12" customHeight="1" x14ac:dyDescent="0.25">
      <c r="A12" s="97" t="s">
        <v>123</v>
      </c>
      <c r="B12" s="99">
        <v>29.688066919049351</v>
      </c>
      <c r="C12" s="99">
        <v>28.783550291288044</v>
      </c>
      <c r="D12" s="99">
        <v>27.910840607033546</v>
      </c>
      <c r="E12" s="99">
        <v>27.015918243794971</v>
      </c>
      <c r="F12" s="99">
        <v>25.271011828061337</v>
      </c>
      <c r="G12" s="99">
        <v>24.649355232360318</v>
      </c>
      <c r="H12" s="99">
        <v>24.331643447977211</v>
      </c>
      <c r="I12" s="99">
        <v>24.37948853729177</v>
      </c>
      <c r="J12" s="99">
        <v>24.083628736314456</v>
      </c>
      <c r="K12" s="99">
        <v>24.120145363088668</v>
      </c>
      <c r="L12" s="99">
        <v>24.2316149054747</v>
      </c>
      <c r="M12" s="99">
        <v>25.773640875781464</v>
      </c>
      <c r="N12" s="99">
        <v>23.986253827980423</v>
      </c>
      <c r="O12" s="99">
        <v>26.162093051909672</v>
      </c>
      <c r="P12" s="99">
        <v>23.851622088604532</v>
      </c>
      <c r="Q12" s="99">
        <v>21.502001137938336</v>
      </c>
      <c r="R12" s="99">
        <v>25.047857649754366</v>
      </c>
      <c r="S12" s="99">
        <v>24.789755316607778</v>
      </c>
      <c r="T12" s="99">
        <v>25.212826860248622</v>
      </c>
      <c r="U12" s="99">
        <v>24.001198952115271</v>
      </c>
      <c r="V12" s="99">
        <v>26.224507382369087</v>
      </c>
      <c r="W12" s="99">
        <v>22.335915223070884</v>
      </c>
      <c r="X12" s="99">
        <v>21.456086811209104</v>
      </c>
      <c r="Y12" s="99">
        <v>21.569948129451593</v>
      </c>
      <c r="DA12" s="63" t="s">
        <v>2757</v>
      </c>
    </row>
    <row r="13" spans="1:105" ht="12" customHeight="1" x14ac:dyDescent="0.25">
      <c r="A13" s="100" t="s">
        <v>50</v>
      </c>
      <c r="B13" s="102">
        <v>25.557364672137698</v>
      </c>
      <c r="C13" s="102">
        <v>24.797069808983494</v>
      </c>
      <c r="D13" s="102">
        <v>23.960565836561525</v>
      </c>
      <c r="E13" s="102">
        <v>23.19170928538086</v>
      </c>
      <c r="F13" s="102">
        <v>21.543191838751952</v>
      </c>
      <c r="G13" s="102">
        <v>20.969529149006174</v>
      </c>
      <c r="H13" s="102">
        <v>20.799727537804781</v>
      </c>
      <c r="I13" s="102">
        <v>20.778320757897347</v>
      </c>
      <c r="J13" s="102">
        <v>20.401065559559942</v>
      </c>
      <c r="K13" s="102">
        <v>20.397759790002421</v>
      </c>
      <c r="L13" s="102">
        <v>20.509986662564916</v>
      </c>
      <c r="M13" s="102">
        <v>21.850886227292872</v>
      </c>
      <c r="N13" s="102">
        <v>20.272356787110958</v>
      </c>
      <c r="O13" s="102">
        <v>21.999455695431106</v>
      </c>
      <c r="P13" s="102">
        <v>19.981470467151471</v>
      </c>
      <c r="Q13" s="102">
        <v>17.923040295144837</v>
      </c>
      <c r="R13" s="102">
        <v>20.664234522140038</v>
      </c>
      <c r="S13" s="102">
        <v>20.351849881002408</v>
      </c>
      <c r="T13" s="102">
        <v>20.572938044805188</v>
      </c>
      <c r="U13" s="102">
        <v>19.489284988585847</v>
      </c>
      <c r="V13" s="102">
        <v>21.397865748351432</v>
      </c>
      <c r="W13" s="102">
        <v>18.136642712422056</v>
      </c>
      <c r="X13" s="102">
        <v>17.167058808541039</v>
      </c>
      <c r="Y13" s="102">
        <v>16.988814339346973</v>
      </c>
      <c r="DA13" s="131" t="s">
        <v>2758</v>
      </c>
    </row>
    <row r="14" spans="1:105" ht="12" customHeight="1" x14ac:dyDescent="0.25">
      <c r="A14" s="103" t="s">
        <v>52</v>
      </c>
      <c r="B14" s="105">
        <v>4.1307022469116568</v>
      </c>
      <c r="C14" s="105">
        <v>3.9864804823045508</v>
      </c>
      <c r="D14" s="105">
        <v>3.9502747704720149</v>
      </c>
      <c r="E14" s="105">
        <v>3.8242089584141103</v>
      </c>
      <c r="F14" s="105">
        <v>3.7278199893093782</v>
      </c>
      <c r="G14" s="105">
        <v>3.6798260833541403</v>
      </c>
      <c r="H14" s="105">
        <v>3.5319159101724242</v>
      </c>
      <c r="I14" s="105">
        <v>3.6011677793944235</v>
      </c>
      <c r="J14" s="105">
        <v>3.6825631767545128</v>
      </c>
      <c r="K14" s="105">
        <v>3.722385573086243</v>
      </c>
      <c r="L14" s="105">
        <v>3.721628242909774</v>
      </c>
      <c r="M14" s="105">
        <v>3.922754648488592</v>
      </c>
      <c r="N14" s="105">
        <v>3.7138970408694636</v>
      </c>
      <c r="O14" s="105">
        <v>4.1626373564785597</v>
      </c>
      <c r="P14" s="105">
        <v>3.8701516214530547</v>
      </c>
      <c r="Q14" s="105">
        <v>3.5789608427935025</v>
      </c>
      <c r="R14" s="105">
        <v>4.3836231276143236</v>
      </c>
      <c r="S14" s="105">
        <v>4.4379054356053702</v>
      </c>
      <c r="T14" s="105">
        <v>4.6398888154434372</v>
      </c>
      <c r="U14" s="105">
        <v>4.5119139635294214</v>
      </c>
      <c r="V14" s="105">
        <v>4.8266416340176583</v>
      </c>
      <c r="W14" s="105">
        <v>4.1992725106488269</v>
      </c>
      <c r="X14" s="105">
        <v>4.2890280026680632</v>
      </c>
      <c r="Y14" s="105">
        <v>4.5811337901046203</v>
      </c>
      <c r="DA14" s="132" t="s">
        <v>2759</v>
      </c>
    </row>
    <row r="15" spans="1:105" ht="12" customHeight="1" x14ac:dyDescent="0.25">
      <c r="A15" s="106" t="s">
        <v>122</v>
      </c>
      <c r="B15" s="102">
        <v>29.084040255976742</v>
      </c>
      <c r="C15" s="102">
        <v>28.221948147710222</v>
      </c>
      <c r="D15" s="102">
        <v>27.181709882061234</v>
      </c>
      <c r="E15" s="102">
        <v>25.621758470354688</v>
      </c>
      <c r="F15" s="102">
        <v>25.950980095294483</v>
      </c>
      <c r="G15" s="102">
        <v>24.247582928068628</v>
      </c>
      <c r="H15" s="102">
        <v>24.06880937605947</v>
      </c>
      <c r="I15" s="102">
        <v>23.832320174253077</v>
      </c>
      <c r="J15" s="102">
        <v>24.812593378878539</v>
      </c>
      <c r="K15" s="102">
        <v>24.636416116391917</v>
      </c>
      <c r="L15" s="102">
        <v>25.095354109292103</v>
      </c>
      <c r="M15" s="102">
        <v>25.681249333705143</v>
      </c>
      <c r="N15" s="102">
        <v>25.592015005050115</v>
      </c>
      <c r="O15" s="102">
        <v>25.142622707461815</v>
      </c>
      <c r="P15" s="102">
        <v>24.879016927349774</v>
      </c>
      <c r="Q15" s="102">
        <v>24.943004120381197</v>
      </c>
      <c r="R15" s="102">
        <v>25.627084380078866</v>
      </c>
      <c r="S15" s="102">
        <v>26.323759976368375</v>
      </c>
      <c r="T15" s="102">
        <v>27.105945821218249</v>
      </c>
      <c r="U15" s="102">
        <v>26.209040750833573</v>
      </c>
      <c r="V15" s="102">
        <v>26.714424596602587</v>
      </c>
      <c r="W15" s="102">
        <v>25.511103597107269</v>
      </c>
      <c r="X15" s="102">
        <v>23.991494243222089</v>
      </c>
      <c r="Y15" s="102">
        <v>22.430273886213474</v>
      </c>
      <c r="DA15" s="131" t="s">
        <v>2760</v>
      </c>
    </row>
    <row r="16" spans="1:105" ht="12" customHeight="1" x14ac:dyDescent="0.25">
      <c r="A16" s="107" t="s">
        <v>121</v>
      </c>
      <c r="B16" s="105">
        <v>26.814132733325216</v>
      </c>
      <c r="C16" s="105">
        <v>26.027106158200617</v>
      </c>
      <c r="D16" s="105">
        <v>24.904155200497783</v>
      </c>
      <c r="E16" s="105">
        <v>23.443813747010296</v>
      </c>
      <c r="F16" s="105">
        <v>23.772711277406316</v>
      </c>
      <c r="G16" s="105">
        <v>22.219947909286415</v>
      </c>
      <c r="H16" s="105">
        <v>22.220522658924882</v>
      </c>
      <c r="I16" s="105">
        <v>21.950952593180787</v>
      </c>
      <c r="J16" s="105">
        <v>22.727578600106703</v>
      </c>
      <c r="K16" s="105">
        <v>22.524743932854165</v>
      </c>
      <c r="L16" s="105">
        <v>22.951039993064398</v>
      </c>
      <c r="M16" s="105">
        <v>23.651870623133227</v>
      </c>
      <c r="N16" s="105">
        <v>23.770849280621018</v>
      </c>
      <c r="O16" s="105">
        <v>23.407890771578082</v>
      </c>
      <c r="P16" s="105">
        <v>23.140345634470041</v>
      </c>
      <c r="Q16" s="105">
        <v>23.02994074471728</v>
      </c>
      <c r="R16" s="105">
        <v>23.486687003054033</v>
      </c>
      <c r="S16" s="105">
        <v>24.025080800279948</v>
      </c>
      <c r="T16" s="105">
        <v>24.744664835894561</v>
      </c>
      <c r="U16" s="105">
        <v>24.451293980615336</v>
      </c>
      <c r="V16" s="105">
        <v>25.590155820740993</v>
      </c>
      <c r="W16" s="105">
        <v>24.531454043758345</v>
      </c>
      <c r="X16" s="105">
        <v>22.912148466521579</v>
      </c>
      <c r="Y16" s="105">
        <v>21.299776097773012</v>
      </c>
      <c r="DA16" s="132" t="s">
        <v>2761</v>
      </c>
    </row>
    <row r="17" spans="1:105" ht="12" customHeight="1" x14ac:dyDescent="0.25">
      <c r="A17" s="108" t="s">
        <v>53</v>
      </c>
      <c r="B17" s="99">
        <v>22.678905639693856</v>
      </c>
      <c r="C17" s="99">
        <v>22.016019119939671</v>
      </c>
      <c r="D17" s="99">
        <v>20.948066629495244</v>
      </c>
      <c r="E17" s="99">
        <v>19.695555929298642</v>
      </c>
      <c r="F17" s="99">
        <v>19.962843824702691</v>
      </c>
      <c r="G17" s="99">
        <v>18.608162343581274</v>
      </c>
      <c r="H17" s="99">
        <v>18.701742620009234</v>
      </c>
      <c r="I17" s="99">
        <v>18.421246865587431</v>
      </c>
      <c r="J17" s="99">
        <v>18.957050180959499</v>
      </c>
      <c r="K17" s="99">
        <v>18.763253184693209</v>
      </c>
      <c r="L17" s="99">
        <v>19.145832419588572</v>
      </c>
      <c r="M17" s="99">
        <v>19.784047327399506</v>
      </c>
      <c r="N17" s="99">
        <v>19.825790039810588</v>
      </c>
      <c r="O17" s="99">
        <v>19.480622216831247</v>
      </c>
      <c r="P17" s="99">
        <v>19.218249770852449</v>
      </c>
      <c r="Q17" s="99">
        <v>19.050236581116692</v>
      </c>
      <c r="R17" s="99">
        <v>19.333897560705715</v>
      </c>
      <c r="S17" s="99">
        <v>19.728101077215204</v>
      </c>
      <c r="T17" s="99">
        <v>20.23816845644151</v>
      </c>
      <c r="U17" s="99">
        <v>19.91828536373507</v>
      </c>
      <c r="V17" s="99">
        <v>20.972888706400134</v>
      </c>
      <c r="W17" s="99">
        <v>20.027050928566538</v>
      </c>
      <c r="X17" s="99">
        <v>18.447564103099889</v>
      </c>
      <c r="Y17" s="99">
        <v>16.899536383839873</v>
      </c>
      <c r="DA17" s="63" t="s">
        <v>2762</v>
      </c>
    </row>
    <row r="18" spans="1:105" ht="12" customHeight="1" x14ac:dyDescent="0.25">
      <c r="A18" s="108" t="s">
        <v>52</v>
      </c>
      <c r="B18" s="99">
        <v>4.1352270936313582</v>
      </c>
      <c r="C18" s="99">
        <v>4.011087038260948</v>
      </c>
      <c r="D18" s="99">
        <v>3.956088571002538</v>
      </c>
      <c r="E18" s="99">
        <v>3.748257817711659</v>
      </c>
      <c r="F18" s="99">
        <v>3.8098674527036249</v>
      </c>
      <c r="G18" s="99">
        <v>3.6117855657051408</v>
      </c>
      <c r="H18" s="99">
        <v>3.5187800389156463</v>
      </c>
      <c r="I18" s="99">
        <v>3.5297057275933517</v>
      </c>
      <c r="J18" s="99">
        <v>3.7705284191472006</v>
      </c>
      <c r="K18" s="99">
        <v>3.7614907481609539</v>
      </c>
      <c r="L18" s="99">
        <v>3.8052075734758279</v>
      </c>
      <c r="M18" s="99">
        <v>3.8678232957337215</v>
      </c>
      <c r="N18" s="99">
        <v>3.945059240810429</v>
      </c>
      <c r="O18" s="99">
        <v>3.9272685547468336</v>
      </c>
      <c r="P18" s="99">
        <v>3.922095863617594</v>
      </c>
      <c r="Q18" s="99">
        <v>3.979704163600589</v>
      </c>
      <c r="R18" s="99">
        <v>4.1527894423483174</v>
      </c>
      <c r="S18" s="99">
        <v>4.2969797230647364</v>
      </c>
      <c r="T18" s="99">
        <v>4.5064963794530515</v>
      </c>
      <c r="U18" s="99">
        <v>4.5330086168802621</v>
      </c>
      <c r="V18" s="99">
        <v>4.6172671143408603</v>
      </c>
      <c r="W18" s="99">
        <v>4.5044031151918009</v>
      </c>
      <c r="X18" s="99">
        <v>4.4645843634216877</v>
      </c>
      <c r="Y18" s="99">
        <v>4.4002397139331419</v>
      </c>
      <c r="DA18" s="63" t="s">
        <v>2763</v>
      </c>
    </row>
    <row r="19" spans="1:105" ht="12" customHeight="1" x14ac:dyDescent="0.25">
      <c r="A19" s="121" t="s">
        <v>54</v>
      </c>
      <c r="B19" s="123">
        <v>4.6079418490936535</v>
      </c>
      <c r="C19" s="123">
        <v>4.4842962302807443</v>
      </c>
      <c r="D19" s="123">
        <v>4.4262922683526185</v>
      </c>
      <c r="E19" s="123">
        <v>4.3859812737961725</v>
      </c>
      <c r="F19" s="123">
        <v>4.327881812064204</v>
      </c>
      <c r="G19" s="123">
        <v>4.1705511637278816</v>
      </c>
      <c r="H19" s="123">
        <v>4.0346454599080062</v>
      </c>
      <c r="I19" s="123">
        <v>4.0461386242377309</v>
      </c>
      <c r="J19" s="123">
        <v>3.8777559866639857</v>
      </c>
      <c r="K19" s="123">
        <v>3.8286636923613311</v>
      </c>
      <c r="L19" s="123">
        <v>3.7292595848867887</v>
      </c>
      <c r="M19" s="123">
        <v>3.769245899161886</v>
      </c>
      <c r="N19" s="123">
        <v>3.7846315156478587</v>
      </c>
      <c r="O19" s="123">
        <v>3.5997448126979594</v>
      </c>
      <c r="P19" s="123">
        <v>3.6785087091148183</v>
      </c>
      <c r="Q19" s="123">
        <v>3.7104481030968328</v>
      </c>
      <c r="R19" s="123">
        <v>3.7082560228681509</v>
      </c>
      <c r="S19" s="123">
        <v>3.6864962086053419</v>
      </c>
      <c r="T19" s="123">
        <v>3.7153521416045421</v>
      </c>
      <c r="U19" s="123">
        <v>3.5875730579658458</v>
      </c>
      <c r="V19" s="123">
        <v>3.7315446437097051</v>
      </c>
      <c r="W19" s="123">
        <v>3.6569962270866312</v>
      </c>
      <c r="X19" s="123">
        <v>3.2547545282572403</v>
      </c>
      <c r="Y19" s="123">
        <v>3.0685284053356123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5.8213344763976664</v>
      </c>
      <c r="C21" s="99">
        <v>5.6893096130180405</v>
      </c>
      <c r="D21" s="99">
        <v>5.6137222096922654</v>
      </c>
      <c r="E21" s="99">
        <v>5.5790852117201988</v>
      </c>
      <c r="F21" s="99">
        <v>5.3944577749128273</v>
      </c>
      <c r="G21" s="99">
        <v>5.3808397095247331</v>
      </c>
      <c r="H21" s="99">
        <v>5.1779257623085959</v>
      </c>
      <c r="I21" s="99">
        <v>5.170420616968757</v>
      </c>
      <c r="J21" s="99">
        <v>5.0209405603149282</v>
      </c>
      <c r="K21" s="99">
        <v>4.8045130633516493</v>
      </c>
      <c r="L21" s="99">
        <v>4.8486279303462654</v>
      </c>
      <c r="M21" s="99">
        <v>4.8551550053532262</v>
      </c>
      <c r="N21" s="99">
        <v>4.8312196982829159</v>
      </c>
      <c r="O21" s="99">
        <v>4.8633544991017414</v>
      </c>
      <c r="P21" s="99">
        <v>4.6336775965139054</v>
      </c>
      <c r="Q21" s="99">
        <v>4.3453364442384563</v>
      </c>
      <c r="R21" s="99">
        <v>5.0946232281327806</v>
      </c>
      <c r="S21" s="99">
        <v>5.0017205511218092</v>
      </c>
      <c r="T21" s="99">
        <v>5.2580086851411565</v>
      </c>
      <c r="U21" s="99">
        <v>4.9950397800271853</v>
      </c>
      <c r="V21" s="99">
        <v>5.51211562584602</v>
      </c>
      <c r="W21" s="99">
        <v>4.63806752723091</v>
      </c>
      <c r="X21" s="99">
        <v>4.3940614557509212</v>
      </c>
      <c r="Y21" s="99">
        <v>4.5262811041249833</v>
      </c>
      <c r="DA21" s="63" t="s">
        <v>2766</v>
      </c>
    </row>
    <row r="22" spans="1:105" ht="12" customHeight="1" x14ac:dyDescent="0.25">
      <c r="A22" s="109" t="s">
        <v>120</v>
      </c>
      <c r="B22" s="110">
        <v>4.5899354630958378</v>
      </c>
      <c r="C22" s="110">
        <v>4.4666373406804647</v>
      </c>
      <c r="D22" s="110">
        <v>4.4090749816778523</v>
      </c>
      <c r="E22" s="110">
        <v>4.3687906488304771</v>
      </c>
      <c r="F22" s="110">
        <v>4.3124440572520744</v>
      </c>
      <c r="G22" s="110">
        <v>4.1530820055877919</v>
      </c>
      <c r="H22" s="110">
        <v>4.0180239229167469</v>
      </c>
      <c r="I22" s="110">
        <v>4.0300819889768968</v>
      </c>
      <c r="J22" s="110">
        <v>3.8617449375352106</v>
      </c>
      <c r="K22" s="110">
        <v>3.8153554002905241</v>
      </c>
      <c r="L22" s="110">
        <v>3.7136986448845923</v>
      </c>
      <c r="M22" s="110">
        <v>3.7533790326720156</v>
      </c>
      <c r="N22" s="110">
        <v>3.7687995454364422</v>
      </c>
      <c r="O22" s="110">
        <v>3.580156302547584</v>
      </c>
      <c r="P22" s="110">
        <v>3.6634968979085811</v>
      </c>
      <c r="Q22" s="110">
        <v>3.7001781749472373</v>
      </c>
      <c r="R22" s="110">
        <v>3.6842937662671167</v>
      </c>
      <c r="S22" s="110">
        <v>3.6626923857975253</v>
      </c>
      <c r="T22" s="110">
        <v>3.6872230036099167</v>
      </c>
      <c r="U22" s="110">
        <v>3.5622173405914745</v>
      </c>
      <c r="V22" s="110">
        <v>3.6998883378127134</v>
      </c>
      <c r="W22" s="110">
        <v>3.6390777899919806</v>
      </c>
      <c r="X22" s="110">
        <v>3.2336783539462428</v>
      </c>
      <c r="Y22" s="110">
        <v>3.04091150161989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221.24669276822425</v>
      </c>
      <c r="C24" s="118">
        <f t="shared" si="7"/>
        <v>227.22238602818948</v>
      </c>
      <c r="D24" s="118">
        <f t="shared" si="7"/>
        <v>220.86314822887019</v>
      </c>
      <c r="E24" s="118">
        <f t="shared" si="7"/>
        <v>220.25837635120678</v>
      </c>
      <c r="F24" s="118">
        <f t="shared" si="7"/>
        <v>223.44797191813754</v>
      </c>
      <c r="G24" s="118">
        <f t="shared" si="7"/>
        <v>241.54752234717535</v>
      </c>
      <c r="H24" s="118">
        <f t="shared" si="7"/>
        <v>233.82034718193788</v>
      </c>
      <c r="I24" s="118">
        <f t="shared" si="7"/>
        <v>232.83302702555602</v>
      </c>
      <c r="J24" s="118">
        <f t="shared" si="7"/>
        <v>214.17090175373986</v>
      </c>
      <c r="K24" s="118">
        <f t="shared" si="7"/>
        <v>160.31727463624372</v>
      </c>
      <c r="L24" s="118">
        <f t="shared" si="7"/>
        <v>202.72077122462159</v>
      </c>
      <c r="M24" s="118">
        <f t="shared" si="7"/>
        <v>176.46279941978915</v>
      </c>
      <c r="N24" s="118">
        <f t="shared" si="7"/>
        <v>157.66120174332175</v>
      </c>
      <c r="O24" s="118">
        <f t="shared" si="7"/>
        <v>167.46152239314208</v>
      </c>
      <c r="P24" s="118">
        <f t="shared" si="7"/>
        <v>140.0525716270825</v>
      </c>
      <c r="Q24" s="118">
        <f t="shared" si="7"/>
        <v>134.83092412930426</v>
      </c>
      <c r="R24" s="118">
        <f t="shared" ref="R24:V24" si="8">R25+R28+R30+R39</f>
        <v>154.69126417806524</v>
      </c>
      <c r="S24" s="118">
        <f t="shared" si="8"/>
        <v>142.86044692886222</v>
      </c>
      <c r="T24" s="118">
        <f t="shared" si="8"/>
        <v>153.85238668440044</v>
      </c>
      <c r="U24" s="118">
        <f t="shared" si="8"/>
        <v>143.90859461604805</v>
      </c>
      <c r="V24" s="118">
        <f t="shared" si="8"/>
        <v>157.80652743178047</v>
      </c>
      <c r="W24" s="118">
        <f t="shared" ref="W24:Y24" si="9">W25+W28+W30+W39</f>
        <v>138.51585782295118</v>
      </c>
      <c r="X24" s="118">
        <f t="shared" si="9"/>
        <v>124.17204011816455</v>
      </c>
      <c r="Y24" s="118">
        <f t="shared" si="9"/>
        <v>119.4048230500109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187.32594249823896</v>
      </c>
      <c r="C25" s="123">
        <f t="shared" si="10"/>
        <v>194.30084884992525</v>
      </c>
      <c r="D25" s="123">
        <f t="shared" si="10"/>
        <v>189.01238593288105</v>
      </c>
      <c r="E25" s="123">
        <f t="shared" si="10"/>
        <v>189.97388856338881</v>
      </c>
      <c r="F25" s="123">
        <f t="shared" si="10"/>
        <v>192.97631391547696</v>
      </c>
      <c r="G25" s="123">
        <f t="shared" si="10"/>
        <v>212.91092606820203</v>
      </c>
      <c r="H25" s="123">
        <f t="shared" si="10"/>
        <v>205.53943819340913</v>
      </c>
      <c r="I25" s="123">
        <f t="shared" si="10"/>
        <v>204.79679775096619</v>
      </c>
      <c r="J25" s="123">
        <f t="shared" si="10"/>
        <v>185.53969643724184</v>
      </c>
      <c r="K25" s="123">
        <f t="shared" si="10"/>
        <v>132.11313249281531</v>
      </c>
      <c r="L25" s="123">
        <f t="shared" si="10"/>
        <v>174.53564170437033</v>
      </c>
      <c r="M25" s="123">
        <f t="shared" si="10"/>
        <v>147.68520281181443</v>
      </c>
      <c r="N25" s="123">
        <f t="shared" si="10"/>
        <v>129.11242420548484</v>
      </c>
      <c r="O25" s="123">
        <f t="shared" si="10"/>
        <v>139.53406402566404</v>
      </c>
      <c r="P25" s="123">
        <f t="shared" si="10"/>
        <v>112.49849265103997</v>
      </c>
      <c r="Q25" s="123">
        <f t="shared" si="10"/>
        <v>107.61839824358931</v>
      </c>
      <c r="R25" s="123">
        <f t="shared" ref="R25:V25" si="11">SUM(R26:R27)</f>
        <v>126.90189099771047</v>
      </c>
      <c r="S25" s="123">
        <f t="shared" si="11"/>
        <v>114.75160870030177</v>
      </c>
      <c r="T25" s="123">
        <f t="shared" si="11"/>
        <v>125.13864267102048</v>
      </c>
      <c r="U25" s="123">
        <f t="shared" si="11"/>
        <v>115.76864119333881</v>
      </c>
      <c r="V25" s="123">
        <f t="shared" si="11"/>
        <v>128.27789972212292</v>
      </c>
      <c r="W25" s="123">
        <f t="shared" ref="W25:Y25" si="12">SUM(W26:W27)</f>
        <v>110.33845359424099</v>
      </c>
      <c r="X25" s="123">
        <f t="shared" si="12"/>
        <v>97.95804810948519</v>
      </c>
      <c r="Y25" s="123">
        <f t="shared" si="12"/>
        <v>94.897442332218986</v>
      </c>
      <c r="DA25" s="130" t="s">
        <v>2769</v>
      </c>
    </row>
    <row r="26" spans="1:105" ht="12" customHeight="1" x14ac:dyDescent="0.25">
      <c r="A26" s="97" t="s">
        <v>74</v>
      </c>
      <c r="B26" s="99">
        <v>185.20110410828178</v>
      </c>
      <c r="C26" s="99">
        <v>192.16471028020865</v>
      </c>
      <c r="D26" s="99">
        <v>186.97361045148367</v>
      </c>
      <c r="E26" s="99">
        <v>187.97140436936303</v>
      </c>
      <c r="F26" s="99">
        <v>190.9640529843972</v>
      </c>
      <c r="G26" s="99">
        <v>210.70202835566423</v>
      </c>
      <c r="H26" s="99">
        <v>203.42223274962254</v>
      </c>
      <c r="I26" s="99">
        <v>202.69407984840862</v>
      </c>
      <c r="J26" s="99">
        <v>183.61513457913372</v>
      </c>
      <c r="K26" s="99">
        <v>130.72655498727948</v>
      </c>
      <c r="L26" s="99">
        <v>172.67528179540113</v>
      </c>
      <c r="M26" s="99">
        <v>146.09453413863292</v>
      </c>
      <c r="N26" s="99">
        <v>127.66933364951969</v>
      </c>
      <c r="O26" s="99">
        <v>137.93541135149945</v>
      </c>
      <c r="P26" s="99">
        <v>111.21443930993516</v>
      </c>
      <c r="Q26" s="99">
        <v>106.36247726416129</v>
      </c>
      <c r="R26" s="99">
        <v>125.39103692534451</v>
      </c>
      <c r="S26" s="99">
        <v>113.36660776979629</v>
      </c>
      <c r="T26" s="99">
        <v>123.60248859922535</v>
      </c>
      <c r="U26" s="99">
        <v>114.33996512577532</v>
      </c>
      <c r="V26" s="99">
        <v>126.68103068000023</v>
      </c>
      <c r="W26" s="99">
        <v>108.94504467169401</v>
      </c>
      <c r="X26" s="99">
        <v>96.704635235169619</v>
      </c>
      <c r="Y26" s="99">
        <v>93.668239865953467</v>
      </c>
      <c r="DA26" s="63" t="s">
        <v>2770</v>
      </c>
    </row>
    <row r="27" spans="1:105" ht="12" customHeight="1" x14ac:dyDescent="0.25">
      <c r="A27" s="97" t="s">
        <v>53</v>
      </c>
      <c r="B27" s="99">
        <v>2.1248383899571901</v>
      </c>
      <c r="C27" s="99">
        <v>2.1361385697165947</v>
      </c>
      <c r="D27" s="99">
        <v>2.0387754813973857</v>
      </c>
      <c r="E27" s="99">
        <v>2.0024841940257851</v>
      </c>
      <c r="F27" s="99">
        <v>2.0122609310797692</v>
      </c>
      <c r="G27" s="99">
        <v>2.2088977125378157</v>
      </c>
      <c r="H27" s="99">
        <v>2.1172054437865988</v>
      </c>
      <c r="I27" s="99">
        <v>2.1027179025575826</v>
      </c>
      <c r="J27" s="99">
        <v>1.9245618581081188</v>
      </c>
      <c r="K27" s="99">
        <v>1.386577505535816</v>
      </c>
      <c r="L27" s="99">
        <v>1.8603599089692096</v>
      </c>
      <c r="M27" s="99">
        <v>1.5906686731815003</v>
      </c>
      <c r="N27" s="99">
        <v>1.4430905559651646</v>
      </c>
      <c r="O27" s="99">
        <v>1.5986526741645937</v>
      </c>
      <c r="P27" s="99">
        <v>1.2840533411048127</v>
      </c>
      <c r="Q27" s="99">
        <v>1.2559209794280319</v>
      </c>
      <c r="R27" s="99">
        <v>1.5108540723659576</v>
      </c>
      <c r="S27" s="99">
        <v>1.3850009305054827</v>
      </c>
      <c r="T27" s="99">
        <v>1.5361540717951294</v>
      </c>
      <c r="U27" s="99">
        <v>1.4286760675634826</v>
      </c>
      <c r="V27" s="99">
        <v>1.596869042122695</v>
      </c>
      <c r="W27" s="99">
        <v>1.3934089225469797</v>
      </c>
      <c r="X27" s="99">
        <v>1.2534128743155719</v>
      </c>
      <c r="Y27" s="99">
        <v>1.2292024662655188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6.7592861607493693E-3</v>
      </c>
      <c r="C28" s="123">
        <f t="shared" si="13"/>
        <v>6.4892791262937686E-3</v>
      </c>
      <c r="D28" s="123">
        <f t="shared" si="13"/>
        <v>7.5157916937732081E-3</v>
      </c>
      <c r="E28" s="123">
        <f t="shared" si="13"/>
        <v>7.2027922279612935E-3</v>
      </c>
      <c r="F28" s="123">
        <f t="shared" si="13"/>
        <v>6.5740395633517093E-3</v>
      </c>
      <c r="G28" s="123">
        <f t="shared" si="13"/>
        <v>5.9072581535421827E-3</v>
      </c>
      <c r="H28" s="123">
        <f t="shared" si="13"/>
        <v>6.5638746577856384E-3</v>
      </c>
      <c r="I28" s="123">
        <f t="shared" si="13"/>
        <v>7.2781187484177723E-3</v>
      </c>
      <c r="J28" s="123">
        <f t="shared" si="13"/>
        <v>7.9139140165414412E-3</v>
      </c>
      <c r="K28" s="123">
        <f t="shared" si="13"/>
        <v>7.7284999026566827E-3</v>
      </c>
      <c r="L28" s="123">
        <f t="shared" si="13"/>
        <v>8.3830532614949625E-3</v>
      </c>
      <c r="M28" s="123">
        <f t="shared" si="13"/>
        <v>8.5749138033206877E-3</v>
      </c>
      <c r="N28" s="123">
        <f t="shared" si="13"/>
        <v>1.0268812245759078E-2</v>
      </c>
      <c r="O28" s="123">
        <f t="shared" si="13"/>
        <v>1.0221278745521712E-2</v>
      </c>
      <c r="P28" s="123">
        <f t="shared" si="13"/>
        <v>1.2717643421484889E-2</v>
      </c>
      <c r="Q28" s="123">
        <f t="shared" si="13"/>
        <v>1.3574230483006414E-2</v>
      </c>
      <c r="R28" s="123">
        <f t="shared" si="13"/>
        <v>1.3525139555636726E-2</v>
      </c>
      <c r="S28" s="123">
        <f t="shared" si="13"/>
        <v>1.346469005525291E-2</v>
      </c>
      <c r="T28" s="123">
        <f t="shared" si="13"/>
        <v>1.2996515377412298E-2</v>
      </c>
      <c r="U28" s="123">
        <f t="shared" si="13"/>
        <v>1.2807335190682435E-2</v>
      </c>
      <c r="V28" s="123">
        <f t="shared" si="13"/>
        <v>1.1571755560726031E-2</v>
      </c>
      <c r="W28" s="123">
        <f t="shared" si="13"/>
        <v>9.3050213185363918E-3</v>
      </c>
      <c r="X28" s="123">
        <f t="shared" si="13"/>
        <v>7.9990969554666908E-3</v>
      </c>
      <c r="Y28" s="123">
        <f t="shared" si="13"/>
        <v>7.3242749509345364E-3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6.7592861607493693E-3</v>
      </c>
      <c r="C29" s="99">
        <f>RES_hhdet_fech!C29/RES_summary!C$19</f>
        <v>6.4892791262937686E-3</v>
      </c>
      <c r="D29" s="99">
        <f>RES_hhdet_fech!D29/RES_summary!D$19</f>
        <v>7.5157916937732081E-3</v>
      </c>
      <c r="E29" s="99">
        <f>RES_hhdet_fech!E29/RES_summary!E$19</f>
        <v>7.2027922279612935E-3</v>
      </c>
      <c r="F29" s="99">
        <f>RES_hhdet_fech!F29/RES_summary!F$19</f>
        <v>6.5740395633517093E-3</v>
      </c>
      <c r="G29" s="99">
        <f>RES_hhdet_fech!G29/RES_summary!G$19</f>
        <v>5.9072581535421827E-3</v>
      </c>
      <c r="H29" s="99">
        <f>RES_hhdet_fech!H29/RES_summary!H$19</f>
        <v>6.5638746577856384E-3</v>
      </c>
      <c r="I29" s="99">
        <f>RES_hhdet_fech!I29/RES_summary!I$19</f>
        <v>7.2781187484177723E-3</v>
      </c>
      <c r="J29" s="99">
        <f>RES_hhdet_fech!J29/RES_summary!J$19</f>
        <v>7.9139140165414412E-3</v>
      </c>
      <c r="K29" s="99">
        <f>RES_hhdet_fech!K29/RES_summary!K$19</f>
        <v>7.7284999026566827E-3</v>
      </c>
      <c r="L29" s="99">
        <f>RES_hhdet_fech!L29/RES_summary!L$19</f>
        <v>8.3830532614949625E-3</v>
      </c>
      <c r="M29" s="99">
        <f>RES_hhdet_fech!M29/RES_summary!M$19</f>
        <v>8.5749138033206877E-3</v>
      </c>
      <c r="N29" s="99">
        <f>RES_hhdet_fech!N29/RES_summary!N$19</f>
        <v>1.0268812245759078E-2</v>
      </c>
      <c r="O29" s="99">
        <f>RES_hhdet_fech!O29/RES_summary!O$19</f>
        <v>1.0221278745521712E-2</v>
      </c>
      <c r="P29" s="99">
        <f>RES_hhdet_fech!P29/RES_summary!P$19</f>
        <v>1.2717643421484889E-2</v>
      </c>
      <c r="Q29" s="99">
        <f>RES_hhdet_fech!Q29/RES_summary!Q$19</f>
        <v>1.3574230483006414E-2</v>
      </c>
      <c r="R29" s="99">
        <f>RES_hhdet_fech!R29/RES_summary!R$19</f>
        <v>1.3525139555636726E-2</v>
      </c>
      <c r="S29" s="99">
        <f>RES_hhdet_fech!S29/RES_summary!S$19</f>
        <v>1.346469005525291E-2</v>
      </c>
      <c r="T29" s="99">
        <f>RES_hhdet_fech!T29/RES_summary!T$19</f>
        <v>1.2996515377412298E-2</v>
      </c>
      <c r="U29" s="99">
        <f>RES_hhdet_fech!U29/RES_summary!U$19</f>
        <v>1.2807335190682435E-2</v>
      </c>
      <c r="V29" s="99">
        <f>RES_hhdet_fech!V29/RES_summary!V$19</f>
        <v>1.1571755560726031E-2</v>
      </c>
      <c r="W29" s="99">
        <f>RES_hhdet_fech!W29/RES_summary!W$19</f>
        <v>9.3050213185363918E-3</v>
      </c>
      <c r="X29" s="99">
        <f>RES_hhdet_fech!X29/RES_summary!X$19</f>
        <v>7.9990969554666908E-3</v>
      </c>
      <c r="Y29" s="99">
        <f>RES_hhdet_fech!Y29/RES_summary!Y$19</f>
        <v>7.3242749509345364E-3</v>
      </c>
      <c r="DA29" s="63" t="s">
        <v>2773</v>
      </c>
    </row>
    <row r="30" spans="1:105" ht="12" customHeight="1" x14ac:dyDescent="0.25">
      <c r="A30" s="121" t="s">
        <v>55</v>
      </c>
      <c r="B30" s="123">
        <v>29.306057742421395</v>
      </c>
      <c r="C30" s="123">
        <v>28.430842526803104</v>
      </c>
      <c r="D30" s="123">
        <v>27.415009178229507</v>
      </c>
      <c r="E30" s="123">
        <v>25.888940306409552</v>
      </c>
      <c r="F30" s="123">
        <v>26.135219018451814</v>
      </c>
      <c r="G30" s="123">
        <v>24.459524524320944</v>
      </c>
      <c r="H30" s="123">
        <v>24.239186616105492</v>
      </c>
      <c r="I30" s="123">
        <v>23.981080356478039</v>
      </c>
      <c r="J30" s="123">
        <v>24.741837979558721</v>
      </c>
      <c r="K30" s="123">
        <v>24.363071401971293</v>
      </c>
      <c r="L30" s="123">
        <v>24.444425839820742</v>
      </c>
      <c r="M30" s="123">
        <v>24.998988253395797</v>
      </c>
      <c r="N30" s="123">
        <v>24.75732416159985</v>
      </c>
      <c r="O30" s="123">
        <v>24.324518986430128</v>
      </c>
      <c r="P30" s="123">
        <v>23.869965944211206</v>
      </c>
      <c r="Q30" s="123">
        <v>23.496980242549473</v>
      </c>
      <c r="R30" s="123">
        <v>24.085908330716048</v>
      </c>
      <c r="S30" s="123">
        <v>24.437816422297608</v>
      </c>
      <c r="T30" s="123">
        <v>25.020826591893023</v>
      </c>
      <c r="U30" s="123">
        <v>24.562606117240403</v>
      </c>
      <c r="V30" s="123">
        <v>25.794456219390689</v>
      </c>
      <c r="W30" s="123">
        <v>24.509549212390056</v>
      </c>
      <c r="X30" s="123">
        <v>22.955570003523302</v>
      </c>
      <c r="Y30" s="123">
        <v>21.448098356365975</v>
      </c>
      <c r="DA30" s="130" t="s">
        <v>2774</v>
      </c>
    </row>
    <row r="31" spans="1:105" ht="12" customHeight="1" x14ac:dyDescent="0.25">
      <c r="A31" s="97" t="s">
        <v>141</v>
      </c>
      <c r="B31" s="99">
        <v>32.775308713230906</v>
      </c>
      <c r="C31" s="99">
        <v>31.597254959667438</v>
      </c>
      <c r="D31" s="99">
        <v>30.541023186822024</v>
      </c>
      <c r="E31" s="99">
        <v>29.368964591228924</v>
      </c>
      <c r="F31" s="99">
        <v>28.564526812292129</v>
      </c>
      <c r="G31" s="99">
        <v>27.661385864615674</v>
      </c>
      <c r="H31" s="99">
        <v>27.002499083710514</v>
      </c>
      <c r="I31" s="99">
        <v>27.0859406777526</v>
      </c>
      <c r="J31" s="99">
        <v>26.94158283231608</v>
      </c>
      <c r="K31" s="99">
        <v>27.025698146238053</v>
      </c>
      <c r="L31" s="99">
        <v>26.96257477119353</v>
      </c>
      <c r="M31" s="99">
        <v>28.465836526502581</v>
      </c>
      <c r="N31" s="99">
        <v>26.135151464994212</v>
      </c>
      <c r="O31" s="99">
        <v>28.346785230712097</v>
      </c>
      <c r="P31" s="99">
        <v>25.737554011161908</v>
      </c>
      <c r="Q31" s="99">
        <v>22.873964447890728</v>
      </c>
      <c r="R31" s="99">
        <v>26.487613900542708</v>
      </c>
      <c r="S31" s="99">
        <v>25.964793659169217</v>
      </c>
      <c r="T31" s="99">
        <v>26.21617414425803</v>
      </c>
      <c r="U31" s="99">
        <v>24.85614179952357</v>
      </c>
      <c r="V31" s="99">
        <v>27.148666774326728</v>
      </c>
      <c r="W31" s="99">
        <v>23.113603726859793</v>
      </c>
      <c r="X31" s="99">
        <v>22.17170335636337</v>
      </c>
      <c r="Y31" s="99">
        <v>22.250057505843507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23.575935334509268</v>
      </c>
      <c r="L32" s="99">
        <v>23.847334912757507</v>
      </c>
      <c r="M32" s="99">
        <v>25.554832803926903</v>
      </c>
      <c r="N32" s="99">
        <v>23.817505392348203</v>
      </c>
      <c r="O32" s="99">
        <v>25.974531419755955</v>
      </c>
      <c r="P32" s="99">
        <v>23.797268024222056</v>
      </c>
      <c r="Q32" s="99">
        <v>21.463104126026035</v>
      </c>
      <c r="R32" s="99">
        <v>24.171236478212407</v>
      </c>
      <c r="S32" s="99">
        <v>23.938235699851564</v>
      </c>
      <c r="T32" s="99">
        <v>24.494276237509986</v>
      </c>
      <c r="U32" s="99">
        <v>23.364866561777081</v>
      </c>
      <c r="V32" s="99">
        <v>26.02995566284843</v>
      </c>
      <c r="W32" s="99">
        <v>22.363863830982442</v>
      </c>
      <c r="X32" s="99">
        <v>21.469355994872785</v>
      </c>
      <c r="Y32" s="99">
        <v>20.783047407430818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19.91500776528985</v>
      </c>
      <c r="L33" s="102">
        <v>20.156166368111059</v>
      </c>
      <c r="M33" s="102">
        <v>21.645562088661848</v>
      </c>
      <c r="N33" s="102">
        <v>20.102597661156921</v>
      </c>
      <c r="O33" s="102">
        <v>21.812551794960481</v>
      </c>
      <c r="P33" s="102">
        <v>19.939131508191171</v>
      </c>
      <c r="Q33" s="102">
        <v>17.909902847318936</v>
      </c>
      <c r="R33" s="102">
        <v>19.83885476390515</v>
      </c>
      <c r="S33" s="102">
        <v>19.560668507386122</v>
      </c>
      <c r="T33" s="102">
        <v>19.929805108629811</v>
      </c>
      <c r="U33" s="102">
        <v>18.938764147352149</v>
      </c>
      <c r="V33" s="102">
        <v>21.262440633878427</v>
      </c>
      <c r="W33" s="102">
        <v>18.211696246189085</v>
      </c>
      <c r="X33" s="102">
        <v>17.22494420670494</v>
      </c>
      <c r="Y33" s="102">
        <v>16.337268103369748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3.6609275692194148</v>
      </c>
      <c r="L34" s="105">
        <v>3.6911685446464473</v>
      </c>
      <c r="M34" s="105">
        <v>3.9092707152650554</v>
      </c>
      <c r="N34" s="105">
        <v>3.7149077311912881</v>
      </c>
      <c r="O34" s="105">
        <v>4.1619796247954799</v>
      </c>
      <c r="P34" s="105">
        <v>3.8581365160308811</v>
      </c>
      <c r="Q34" s="105">
        <v>3.5532012787071001</v>
      </c>
      <c r="R34" s="105">
        <v>4.3323817143072523</v>
      </c>
      <c r="S34" s="105">
        <v>4.3775671924654427</v>
      </c>
      <c r="T34" s="105">
        <v>4.5644711288801751</v>
      </c>
      <c r="U34" s="105">
        <v>4.4261024144249355</v>
      </c>
      <c r="V34" s="105">
        <v>4.7675150289700028</v>
      </c>
      <c r="W34" s="105">
        <v>4.1521675847933563</v>
      </c>
      <c r="X34" s="105">
        <v>4.2444117881678505</v>
      </c>
      <c r="Y34" s="105">
        <v>4.4457793040610705</v>
      </c>
      <c r="DA34" s="132" t="s">
        <v>2778</v>
      </c>
    </row>
    <row r="35" spans="1:105" ht="12" customHeight="1" x14ac:dyDescent="0.25">
      <c r="A35" s="106" t="s">
        <v>122</v>
      </c>
      <c r="B35" s="102">
        <v>29.084040255976745</v>
      </c>
      <c r="C35" s="102">
        <v>28.226075172822586</v>
      </c>
      <c r="D35" s="102">
        <v>27.213915558891223</v>
      </c>
      <c r="E35" s="102">
        <v>25.662787718570065</v>
      </c>
      <c r="F35" s="102">
        <v>25.996978428996172</v>
      </c>
      <c r="G35" s="102">
        <v>24.288890852463627</v>
      </c>
      <c r="H35" s="102">
        <v>24.121248214909869</v>
      </c>
      <c r="I35" s="102">
        <v>23.900411846398946</v>
      </c>
      <c r="J35" s="102">
        <v>24.887642946453553</v>
      </c>
      <c r="K35" s="102">
        <v>24.72970009413693</v>
      </c>
      <c r="L35" s="102">
        <v>25.202872369819971</v>
      </c>
      <c r="M35" s="102">
        <v>25.804140620976558</v>
      </c>
      <c r="N35" s="102">
        <v>25.63496908182972</v>
      </c>
      <c r="O35" s="102">
        <v>25.058995645101959</v>
      </c>
      <c r="P35" s="102">
        <v>24.835374216352236</v>
      </c>
      <c r="Q35" s="102">
        <v>24.918812866399797</v>
      </c>
      <c r="R35" s="102">
        <v>25.529624595898134</v>
      </c>
      <c r="S35" s="102">
        <v>26.032425222453725</v>
      </c>
      <c r="T35" s="102">
        <v>26.605775838787888</v>
      </c>
      <c r="U35" s="102">
        <v>25.796714081721191</v>
      </c>
      <c r="V35" s="102">
        <v>26.511266247513046</v>
      </c>
      <c r="W35" s="102">
        <v>25.42034578392159</v>
      </c>
      <c r="X35" s="102">
        <v>23.852152815859903</v>
      </c>
      <c r="Y35" s="102">
        <v>22.048904447417772</v>
      </c>
      <c r="DA35" s="131" t="s">
        <v>2779</v>
      </c>
    </row>
    <row r="36" spans="1:105" ht="12" customHeight="1" x14ac:dyDescent="0.25">
      <c r="A36" s="107" t="s">
        <v>121</v>
      </c>
      <c r="B36" s="105">
        <v>26.814132733325213</v>
      </c>
      <c r="C36" s="105">
        <v>26.030724054607681</v>
      </c>
      <c r="D36" s="105">
        <v>24.958389670523086</v>
      </c>
      <c r="E36" s="105">
        <v>23.490818178296635</v>
      </c>
      <c r="F36" s="105">
        <v>23.813645790923559</v>
      </c>
      <c r="G36" s="105">
        <v>22.259886932655448</v>
      </c>
      <c r="H36" s="105">
        <v>22.276443268972805</v>
      </c>
      <c r="I36" s="105">
        <v>22.070724065403223</v>
      </c>
      <c r="J36" s="105">
        <v>22.848869458158294</v>
      </c>
      <c r="K36" s="105">
        <v>22.62599718527753</v>
      </c>
      <c r="L36" s="105">
        <v>22.993984614540057</v>
      </c>
      <c r="M36" s="105">
        <v>23.683296955654399</v>
      </c>
      <c r="N36" s="105">
        <v>23.779745179198674</v>
      </c>
      <c r="O36" s="105">
        <v>23.370270545978368</v>
      </c>
      <c r="P36" s="105">
        <v>23.103036581546416</v>
      </c>
      <c r="Q36" s="105">
        <v>22.903580332348351</v>
      </c>
      <c r="R36" s="105">
        <v>23.186205439450831</v>
      </c>
      <c r="S36" s="105">
        <v>23.631221461829433</v>
      </c>
      <c r="T36" s="105">
        <v>24.29818968560701</v>
      </c>
      <c r="U36" s="105">
        <v>24.089146319127799</v>
      </c>
      <c r="V36" s="105">
        <v>25.325851635205609</v>
      </c>
      <c r="W36" s="105">
        <v>24.381104090128822</v>
      </c>
      <c r="X36" s="105">
        <v>22.727069336477953</v>
      </c>
      <c r="Y36" s="105">
        <v>21.01631762867196</v>
      </c>
      <c r="DA36" s="132" t="s">
        <v>2780</v>
      </c>
    </row>
    <row r="37" spans="1:105" ht="12" customHeight="1" x14ac:dyDescent="0.25">
      <c r="A37" s="108" t="s">
        <v>53</v>
      </c>
      <c r="B37" s="99">
        <v>22.678905639693852</v>
      </c>
      <c r="C37" s="99">
        <v>22.019435108496896</v>
      </c>
      <c r="D37" s="99">
        <v>21.000393235963895</v>
      </c>
      <c r="E37" s="99">
        <v>19.739730361508531</v>
      </c>
      <c r="F37" s="99">
        <v>19.999650390389579</v>
      </c>
      <c r="G37" s="99">
        <v>18.641572744189276</v>
      </c>
      <c r="H37" s="99">
        <v>18.748842015913851</v>
      </c>
      <c r="I37" s="99">
        <v>18.524821097336794</v>
      </c>
      <c r="J37" s="99">
        <v>19.06128575912113</v>
      </c>
      <c r="K37" s="99">
        <v>18.85004730309775</v>
      </c>
      <c r="L37" s="99">
        <v>19.18014122335288</v>
      </c>
      <c r="M37" s="99">
        <v>19.808367318658906</v>
      </c>
      <c r="N37" s="99">
        <v>19.829157122479661</v>
      </c>
      <c r="O37" s="99">
        <v>19.439931866295851</v>
      </c>
      <c r="P37" s="99">
        <v>19.180721821411836</v>
      </c>
      <c r="Q37" s="99">
        <v>18.931850028951025</v>
      </c>
      <c r="R37" s="99">
        <v>19.053707396700691</v>
      </c>
      <c r="S37" s="99">
        <v>19.362426221369891</v>
      </c>
      <c r="T37" s="99">
        <v>19.827772507794467</v>
      </c>
      <c r="U37" s="99">
        <v>19.592957761688943</v>
      </c>
      <c r="V37" s="99">
        <v>20.741918551757607</v>
      </c>
      <c r="W37" s="99">
        <v>19.904306433234574</v>
      </c>
      <c r="X37" s="99">
        <v>18.293089551373932</v>
      </c>
      <c r="Y37" s="99">
        <v>16.653523387450587</v>
      </c>
      <c r="DA37" s="63" t="s">
        <v>2781</v>
      </c>
    </row>
    <row r="38" spans="1:105" ht="12" customHeight="1" x14ac:dyDescent="0.25">
      <c r="A38" s="108" t="s">
        <v>52</v>
      </c>
      <c r="B38" s="99">
        <v>4.1352270936313591</v>
      </c>
      <c r="C38" s="99">
        <v>4.0112889461107848</v>
      </c>
      <c r="D38" s="99">
        <v>3.9579964345591905</v>
      </c>
      <c r="E38" s="99">
        <v>3.7510878167881021</v>
      </c>
      <c r="F38" s="99">
        <v>3.8139954005339782</v>
      </c>
      <c r="G38" s="99">
        <v>3.6183141884661736</v>
      </c>
      <c r="H38" s="99">
        <v>3.5276012530589522</v>
      </c>
      <c r="I38" s="99">
        <v>3.5459029680664274</v>
      </c>
      <c r="J38" s="99">
        <v>3.7875836990371616</v>
      </c>
      <c r="K38" s="99">
        <v>3.7759498821797788</v>
      </c>
      <c r="L38" s="99">
        <v>3.813843391187175</v>
      </c>
      <c r="M38" s="99">
        <v>3.8749296369954966</v>
      </c>
      <c r="N38" s="99">
        <v>3.9505880567190128</v>
      </c>
      <c r="O38" s="99">
        <v>3.9303386796825137</v>
      </c>
      <c r="P38" s="99">
        <v>3.9223147601345816</v>
      </c>
      <c r="Q38" s="99">
        <v>3.9717303033973246</v>
      </c>
      <c r="R38" s="99">
        <v>4.1324980427501394</v>
      </c>
      <c r="S38" s="99">
        <v>4.2687952404595402</v>
      </c>
      <c r="T38" s="99">
        <v>4.4704171778125366</v>
      </c>
      <c r="U38" s="99">
        <v>4.4961885574388596</v>
      </c>
      <c r="V38" s="99">
        <v>4.583933083448005</v>
      </c>
      <c r="W38" s="99">
        <v>4.4767976568942505</v>
      </c>
      <c r="X38" s="99">
        <v>4.4339797851040172</v>
      </c>
      <c r="Y38" s="99">
        <v>4.3627942412213692</v>
      </c>
      <c r="DA38" s="63" t="s">
        <v>2782</v>
      </c>
    </row>
    <row r="39" spans="1:105" ht="12" customHeight="1" x14ac:dyDescent="0.25">
      <c r="A39" s="121" t="s">
        <v>54</v>
      </c>
      <c r="B39" s="123">
        <v>4.6079332414031358</v>
      </c>
      <c r="C39" s="123">
        <v>4.4842053723348387</v>
      </c>
      <c r="D39" s="123">
        <v>4.4282373260658607</v>
      </c>
      <c r="E39" s="123">
        <v>4.3883446891804656</v>
      </c>
      <c r="F39" s="123">
        <v>4.3298649446454025</v>
      </c>
      <c r="G39" s="123">
        <v>4.1711644964988261</v>
      </c>
      <c r="H39" s="123">
        <v>4.035158497765476</v>
      </c>
      <c r="I39" s="123">
        <v>4.0478707993633671</v>
      </c>
      <c r="J39" s="123">
        <v>3.8814534229227666</v>
      </c>
      <c r="K39" s="123">
        <v>3.8333422415544391</v>
      </c>
      <c r="L39" s="123">
        <v>3.7323206271690057</v>
      </c>
      <c r="M39" s="123">
        <v>3.7700334407755944</v>
      </c>
      <c r="N39" s="123">
        <v>3.7811845639913071</v>
      </c>
      <c r="O39" s="123">
        <v>3.592718102302404</v>
      </c>
      <c r="P39" s="123">
        <v>3.6713953884098549</v>
      </c>
      <c r="Q39" s="123">
        <v>3.7019714126824574</v>
      </c>
      <c r="R39" s="123">
        <v>3.6899397100830722</v>
      </c>
      <c r="S39" s="123">
        <v>3.6575571162075953</v>
      </c>
      <c r="T39" s="123">
        <v>3.6799209061095444</v>
      </c>
      <c r="U39" s="123">
        <v>3.5645399702781657</v>
      </c>
      <c r="V39" s="123">
        <v>3.7225997347060944</v>
      </c>
      <c r="W39" s="123">
        <v>3.6585499950016027</v>
      </c>
      <c r="X39" s="123">
        <v>3.2504229082005827</v>
      </c>
      <c r="Y39" s="123">
        <v>3.0519580864750111</v>
      </c>
      <c r="DA39" s="130" t="s">
        <v>2783</v>
      </c>
    </row>
    <row r="40" spans="1:105" ht="12" customHeight="1" x14ac:dyDescent="0.25">
      <c r="A40" s="97" t="s">
        <v>50</v>
      </c>
      <c r="B40" s="99">
        <v>5.8213344763976655</v>
      </c>
      <c r="C40" s="99">
        <v>5.6893359995760111</v>
      </c>
      <c r="D40" s="99">
        <v>5.6152126173702293</v>
      </c>
      <c r="E40" s="99">
        <v>5.5807873755354196</v>
      </c>
      <c r="F40" s="99">
        <v>5.3958813650020199</v>
      </c>
      <c r="G40" s="99">
        <v>5.3813820220834501</v>
      </c>
      <c r="H40" s="99">
        <v>5.1784530254787597</v>
      </c>
      <c r="I40" s="99">
        <v>5.1714680340439187</v>
      </c>
      <c r="J40" s="99">
        <v>5.023182115454687</v>
      </c>
      <c r="K40" s="99">
        <v>4.8070516152762917</v>
      </c>
      <c r="L40" s="99">
        <v>4.8501769141819873</v>
      </c>
      <c r="M40" s="99">
        <v>4.8557464347676476</v>
      </c>
      <c r="N40" s="99">
        <v>4.830238688219163</v>
      </c>
      <c r="O40" s="99">
        <v>4.8616937835456051</v>
      </c>
      <c r="P40" s="99">
        <v>4.6325578969094776</v>
      </c>
      <c r="Q40" s="99">
        <v>4.3443486917368235</v>
      </c>
      <c r="R40" s="99">
        <v>5.088176296859749</v>
      </c>
      <c r="S40" s="99">
        <v>4.9900616537033473</v>
      </c>
      <c r="T40" s="99">
        <v>5.2431556920051765</v>
      </c>
      <c r="U40" s="99">
        <v>4.9893538221952713</v>
      </c>
      <c r="V40" s="99">
        <v>5.5170139851893421</v>
      </c>
      <c r="W40" s="99">
        <v>4.6445674655748688</v>
      </c>
      <c r="X40" s="99">
        <v>4.3958435951092421</v>
      </c>
      <c r="Y40" s="99">
        <v>4.5191185647129677</v>
      </c>
      <c r="DA40" s="63" t="s">
        <v>2784</v>
      </c>
    </row>
    <row r="41" spans="1:105" ht="12" customHeight="1" x14ac:dyDescent="0.25">
      <c r="A41" s="109" t="s">
        <v>120</v>
      </c>
      <c r="B41" s="110">
        <v>4.5899354630958378</v>
      </c>
      <c r="C41" s="110">
        <v>4.4665793693742817</v>
      </c>
      <c r="D41" s="110">
        <v>4.4110174190542288</v>
      </c>
      <c r="E41" s="110">
        <v>4.3711124468480937</v>
      </c>
      <c r="F41" s="110">
        <v>4.314401985255258</v>
      </c>
      <c r="G41" s="110">
        <v>4.1537378490458137</v>
      </c>
      <c r="H41" s="110">
        <v>4.0185451696322261</v>
      </c>
      <c r="I41" s="110">
        <v>4.0319220876230251</v>
      </c>
      <c r="J41" s="110">
        <v>3.8654468003986584</v>
      </c>
      <c r="K41" s="110">
        <v>3.8199371106452835</v>
      </c>
      <c r="L41" s="110">
        <v>3.716536054903083</v>
      </c>
      <c r="M41" s="110">
        <v>3.7539189622005731</v>
      </c>
      <c r="N41" s="110">
        <v>3.7649508523123698</v>
      </c>
      <c r="O41" s="110">
        <v>3.5725485999668543</v>
      </c>
      <c r="P41" s="110">
        <v>3.6560150050410063</v>
      </c>
      <c r="Q41" s="110">
        <v>3.6913203097604583</v>
      </c>
      <c r="R41" s="110">
        <v>3.6648097791854828</v>
      </c>
      <c r="S41" s="110">
        <v>3.6327441545109838</v>
      </c>
      <c r="T41" s="110">
        <v>3.6510359331265567</v>
      </c>
      <c r="U41" s="110">
        <v>3.5388364983574339</v>
      </c>
      <c r="V41" s="110">
        <v>3.6911549423682981</v>
      </c>
      <c r="W41" s="110">
        <v>3.6415612099079331</v>
      </c>
      <c r="X41" s="110">
        <v>3.2303647010015051</v>
      </c>
      <c r="Y41" s="110">
        <v>3.0244427358943309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231.62295553557684</v>
      </c>
      <c r="C43" s="118">
        <f t="shared" si="14"/>
        <v>242.08538848717757</v>
      </c>
      <c r="D43" s="118">
        <f t="shared" si="14"/>
        <v>233.79715540097854</v>
      </c>
      <c r="E43" s="118">
        <f t="shared" si="14"/>
        <v>238.29401563642276</v>
      </c>
      <c r="F43" s="118">
        <f t="shared" si="14"/>
        <v>239.83535241319578</v>
      </c>
      <c r="G43" s="118">
        <f t="shared" si="14"/>
        <v>246.78483445153867</v>
      </c>
      <c r="H43" s="118">
        <f t="shared" si="14"/>
        <v>237.07610078193159</v>
      </c>
      <c r="I43" s="118">
        <f t="shared" si="14"/>
        <v>225.71764035085874</v>
      </c>
      <c r="J43" s="118">
        <f t="shared" si="14"/>
        <v>235.88616396863441</v>
      </c>
      <c r="K43" s="118">
        <f t="shared" si="14"/>
        <v>217.65202652602338</v>
      </c>
      <c r="L43" s="118">
        <f t="shared" si="14"/>
        <v>223.26772393753348</v>
      </c>
      <c r="M43" s="118">
        <f t="shared" si="14"/>
        <v>200.10443554045082</v>
      </c>
      <c r="N43" s="118">
        <f t="shared" si="14"/>
        <v>181.75743590846733</v>
      </c>
      <c r="O43" s="118">
        <f t="shared" si="14"/>
        <v>173.10171295599429</v>
      </c>
      <c r="P43" s="118">
        <f t="shared" si="14"/>
        <v>152.95380703069753</v>
      </c>
      <c r="Q43" s="118">
        <f t="shared" si="14"/>
        <v>164.59571917246623</v>
      </c>
      <c r="R43" s="118">
        <f t="shared" ref="R43:V43" si="15">R44+R47+R49+R58</f>
        <v>167.70001595647503</v>
      </c>
      <c r="S43" s="118">
        <f t="shared" si="15"/>
        <v>157.76806062808569</v>
      </c>
      <c r="T43" s="118">
        <f t="shared" si="15"/>
        <v>163.36773506827311</v>
      </c>
      <c r="U43" s="118">
        <f t="shared" si="15"/>
        <v>153.79422452259163</v>
      </c>
      <c r="V43" s="118">
        <f t="shared" si="15"/>
        <v>170.17035515447279</v>
      </c>
      <c r="W43" s="118">
        <f t="shared" ref="W43:Y43" si="16">W44+W47+W49+W58</f>
        <v>156.02804825276354</v>
      </c>
      <c r="X43" s="118">
        <f t="shared" si="16"/>
        <v>130.60908551710037</v>
      </c>
      <c r="Y43" s="118">
        <f t="shared" si="16"/>
        <v>117.34500238284419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191.8081489728238</v>
      </c>
      <c r="C44" s="123">
        <f t="shared" si="17"/>
        <v>203.24417726819857</v>
      </c>
      <c r="D44" s="123">
        <f t="shared" si="17"/>
        <v>195.49465349465439</v>
      </c>
      <c r="E44" s="123">
        <f t="shared" si="17"/>
        <v>202.12574918434515</v>
      </c>
      <c r="F44" s="123">
        <f t="shared" si="17"/>
        <v>203.75521530440611</v>
      </c>
      <c r="G44" s="123">
        <f t="shared" si="17"/>
        <v>212.27216480378675</v>
      </c>
      <c r="H44" s="123">
        <f t="shared" si="17"/>
        <v>204.18095308365261</v>
      </c>
      <c r="I44" s="123">
        <f t="shared" si="17"/>
        <v>192.50845795783022</v>
      </c>
      <c r="J44" s="123">
        <f t="shared" si="17"/>
        <v>202.04682807445437</v>
      </c>
      <c r="K44" s="123">
        <f t="shared" si="17"/>
        <v>183.53598403292429</v>
      </c>
      <c r="L44" s="123">
        <f t="shared" si="17"/>
        <v>189.90744934824002</v>
      </c>
      <c r="M44" s="123">
        <f t="shared" si="17"/>
        <v>164.95370279812505</v>
      </c>
      <c r="N44" s="123">
        <f t="shared" si="17"/>
        <v>146.10119628552829</v>
      </c>
      <c r="O44" s="123">
        <f t="shared" si="17"/>
        <v>139.19907433020003</v>
      </c>
      <c r="P44" s="123">
        <f t="shared" si="17"/>
        <v>120.27409593019844</v>
      </c>
      <c r="Q44" s="123">
        <f t="shared" si="17"/>
        <v>131.16842097764786</v>
      </c>
      <c r="R44" s="123">
        <f t="shared" ref="R44:V44" si="18">SUM(R45:R46)</f>
        <v>133.62763778290804</v>
      </c>
      <c r="S44" s="123">
        <f t="shared" si="18"/>
        <v>123.61612125039407</v>
      </c>
      <c r="T44" s="123">
        <f t="shared" si="18"/>
        <v>129.47063505889943</v>
      </c>
      <c r="U44" s="123">
        <f t="shared" si="18"/>
        <v>121.17774072374331</v>
      </c>
      <c r="V44" s="123">
        <f t="shared" si="18"/>
        <v>134.87100046314032</v>
      </c>
      <c r="W44" s="123">
        <f t="shared" ref="W44:Y44" si="19">SUM(W45:W46)</f>
        <v>123.48314412591448</v>
      </c>
      <c r="X44" s="123">
        <f t="shared" si="19"/>
        <v>102.36704022115099</v>
      </c>
      <c r="Y44" s="123">
        <f t="shared" si="19"/>
        <v>90.580919070335995</v>
      </c>
      <c r="DA44" s="130" t="s">
        <v>2787</v>
      </c>
    </row>
    <row r="45" spans="1:105" ht="12" customHeight="1" x14ac:dyDescent="0.25">
      <c r="A45" s="97" t="s">
        <v>211</v>
      </c>
      <c r="B45" s="99">
        <v>189.73898066569205</v>
      </c>
      <c r="C45" s="99">
        <v>201.09890667819212</v>
      </c>
      <c r="D45" s="99">
        <v>193.4478656858233</v>
      </c>
      <c r="E45" s="99">
        <v>200.04037625975366</v>
      </c>
      <c r="F45" s="99">
        <v>201.67122902278282</v>
      </c>
      <c r="G45" s="99">
        <v>210.11061673835644</v>
      </c>
      <c r="H45" s="99">
        <v>202.11558589909041</v>
      </c>
      <c r="I45" s="99">
        <v>190.55419218387169</v>
      </c>
      <c r="J45" s="99">
        <v>199.96285015403174</v>
      </c>
      <c r="K45" s="99">
        <v>181.62315719420613</v>
      </c>
      <c r="L45" s="99">
        <v>187.92303221587704</v>
      </c>
      <c r="M45" s="99">
        <v>163.24970463045372</v>
      </c>
      <c r="N45" s="99">
        <v>144.57938071169701</v>
      </c>
      <c r="O45" s="99">
        <v>137.75449771757567</v>
      </c>
      <c r="P45" s="99">
        <v>119.03908893102013</v>
      </c>
      <c r="Q45" s="99">
        <v>129.78620774224058</v>
      </c>
      <c r="R45" s="99">
        <v>132.18520584329957</v>
      </c>
      <c r="S45" s="99">
        <v>122.2428040178095</v>
      </c>
      <c r="T45" s="99">
        <v>127.98749663176083</v>
      </c>
      <c r="U45" s="99">
        <v>119.75861275684916</v>
      </c>
      <c r="V45" s="99">
        <v>133.25816169529415</v>
      </c>
      <c r="W45" s="99">
        <v>121.97316534660708</v>
      </c>
      <c r="X45" s="99">
        <v>101.09250834113553</v>
      </c>
      <c r="Y45" s="99">
        <v>89.432941328927143</v>
      </c>
      <c r="DA45" s="63" t="s">
        <v>2788</v>
      </c>
    </row>
    <row r="46" spans="1:105" ht="12" customHeight="1" x14ac:dyDescent="0.25">
      <c r="A46" s="97" t="s">
        <v>53</v>
      </c>
      <c r="B46" s="99">
        <v>2.0691683071317568</v>
      </c>
      <c r="C46" s="99">
        <v>2.1452705900064433</v>
      </c>
      <c r="D46" s="99">
        <v>2.046787808831096</v>
      </c>
      <c r="E46" s="99">
        <v>2.0853729245914852</v>
      </c>
      <c r="F46" s="99">
        <v>2.0839862816232784</v>
      </c>
      <c r="G46" s="99">
        <v>2.161548065430309</v>
      </c>
      <c r="H46" s="99">
        <v>2.065367184562215</v>
      </c>
      <c r="I46" s="99">
        <v>1.9542657739585192</v>
      </c>
      <c r="J46" s="99">
        <v>2.0839779204226136</v>
      </c>
      <c r="K46" s="99">
        <v>1.9128268387181533</v>
      </c>
      <c r="L46" s="99">
        <v>1.9844171323629771</v>
      </c>
      <c r="M46" s="99">
        <v>1.7039981676713425</v>
      </c>
      <c r="N46" s="99">
        <v>1.5218155738312646</v>
      </c>
      <c r="O46" s="99">
        <v>1.444576612624368</v>
      </c>
      <c r="P46" s="99">
        <v>1.2350069991783095</v>
      </c>
      <c r="Q46" s="99">
        <v>1.3822132354072771</v>
      </c>
      <c r="R46" s="99">
        <v>1.4424319396084664</v>
      </c>
      <c r="S46" s="99">
        <v>1.3733172325845728</v>
      </c>
      <c r="T46" s="99">
        <v>1.4831384271386094</v>
      </c>
      <c r="U46" s="99">
        <v>1.4191279668941565</v>
      </c>
      <c r="V46" s="99">
        <v>1.6128387678461711</v>
      </c>
      <c r="W46" s="99">
        <v>1.5099787793074002</v>
      </c>
      <c r="X46" s="99">
        <v>1.2745318800154564</v>
      </c>
      <c r="Y46" s="99">
        <v>1.1479777414088546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6.7656431403186361E-3</v>
      </c>
      <c r="C47" s="123">
        <f t="shared" si="20"/>
        <v>5.8787260294988338E-3</v>
      </c>
      <c r="D47" s="123">
        <f t="shared" si="20"/>
        <v>6.598363051134864E-3</v>
      </c>
      <c r="E47" s="123">
        <f t="shared" si="20"/>
        <v>6.8592510781893042E-3</v>
      </c>
      <c r="F47" s="123">
        <f t="shared" si="20"/>
        <v>7.2702765935433091E-3</v>
      </c>
      <c r="G47" s="123">
        <f t="shared" si="20"/>
        <v>7.3604016924979469E-3</v>
      </c>
      <c r="H47" s="123">
        <f t="shared" si="20"/>
        <v>8.6761937393951324E-3</v>
      </c>
      <c r="I47" s="123">
        <f t="shared" si="20"/>
        <v>9.5513186867451048E-3</v>
      </c>
      <c r="J47" s="123">
        <f t="shared" si="20"/>
        <v>1.005645084811013E-2</v>
      </c>
      <c r="K47" s="123">
        <f t="shared" si="20"/>
        <v>1.0284015533248453E-2</v>
      </c>
      <c r="L47" s="123">
        <f t="shared" si="20"/>
        <v>1.1346872311812669E-2</v>
      </c>
      <c r="M47" s="123">
        <f t="shared" si="20"/>
        <v>1.1491257327096903E-2</v>
      </c>
      <c r="N47" s="123">
        <f t="shared" si="20"/>
        <v>1.2792706342190378E-2</v>
      </c>
      <c r="O47" s="123">
        <f t="shared" si="20"/>
        <v>1.1499107679863474E-2</v>
      </c>
      <c r="P47" s="123">
        <f t="shared" si="20"/>
        <v>1.1749945520205437E-2</v>
      </c>
      <c r="Q47" s="123">
        <f t="shared" si="20"/>
        <v>1.0267141521020508E-2</v>
      </c>
      <c r="R47" s="123">
        <f t="shared" si="20"/>
        <v>9.581885341349473E-3</v>
      </c>
      <c r="S47" s="123">
        <f t="shared" si="20"/>
        <v>9.1904652065792902E-3</v>
      </c>
      <c r="T47" s="123">
        <f t="shared" si="20"/>
        <v>9.158072805699205E-3</v>
      </c>
      <c r="U47" s="123">
        <f t="shared" si="20"/>
        <v>9.4074546521961972E-3</v>
      </c>
      <c r="V47" s="123">
        <f t="shared" si="20"/>
        <v>9.8060794443560109E-3</v>
      </c>
      <c r="W47" s="123">
        <f t="shared" si="20"/>
        <v>9.4810303676543927E-3</v>
      </c>
      <c r="X47" s="123">
        <f t="shared" si="20"/>
        <v>9.9207668316746746E-3</v>
      </c>
      <c r="Y47" s="123">
        <f t="shared" si="20"/>
        <v>9.7457663708000741E-3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6.7656431403186361E-3</v>
      </c>
      <c r="C48" s="99">
        <f>RES_hhdet_fech!C48/RES_summary!C$19</f>
        <v>5.8787260294988338E-3</v>
      </c>
      <c r="D48" s="99">
        <f>RES_hhdet_fech!D48/RES_summary!D$19</f>
        <v>6.598363051134864E-3</v>
      </c>
      <c r="E48" s="99">
        <f>RES_hhdet_fech!E48/RES_summary!E$19</f>
        <v>6.8592510781893042E-3</v>
      </c>
      <c r="F48" s="99">
        <f>RES_hhdet_fech!F48/RES_summary!F$19</f>
        <v>7.2702765935433091E-3</v>
      </c>
      <c r="G48" s="99">
        <f>RES_hhdet_fech!G48/RES_summary!G$19</f>
        <v>7.3604016924979469E-3</v>
      </c>
      <c r="H48" s="99">
        <f>RES_hhdet_fech!H48/RES_summary!H$19</f>
        <v>8.6761937393951324E-3</v>
      </c>
      <c r="I48" s="99">
        <f>RES_hhdet_fech!I48/RES_summary!I$19</f>
        <v>9.5513186867451048E-3</v>
      </c>
      <c r="J48" s="99">
        <f>RES_hhdet_fech!J48/RES_summary!J$19</f>
        <v>1.005645084811013E-2</v>
      </c>
      <c r="K48" s="99">
        <f>RES_hhdet_fech!K48/RES_summary!K$19</f>
        <v>1.0284015533248453E-2</v>
      </c>
      <c r="L48" s="99">
        <f>RES_hhdet_fech!L48/RES_summary!L$19</f>
        <v>1.1346872311812669E-2</v>
      </c>
      <c r="M48" s="99">
        <f>RES_hhdet_fech!M48/RES_summary!M$19</f>
        <v>1.1491257327096903E-2</v>
      </c>
      <c r="N48" s="99">
        <f>RES_hhdet_fech!N48/RES_summary!N$19</f>
        <v>1.2792706342190378E-2</v>
      </c>
      <c r="O48" s="99">
        <f>RES_hhdet_fech!O48/RES_summary!O$19</f>
        <v>1.1499107679863474E-2</v>
      </c>
      <c r="P48" s="99">
        <f>RES_hhdet_fech!P48/RES_summary!P$19</f>
        <v>1.1749945520205437E-2</v>
      </c>
      <c r="Q48" s="99">
        <f>RES_hhdet_fech!Q48/RES_summary!Q$19</f>
        <v>1.0267141521020508E-2</v>
      </c>
      <c r="R48" s="99">
        <f>RES_hhdet_fech!R48/RES_summary!R$19</f>
        <v>9.581885341349473E-3</v>
      </c>
      <c r="S48" s="99">
        <f>RES_hhdet_fech!S48/RES_summary!S$19</f>
        <v>9.1904652065792902E-3</v>
      </c>
      <c r="T48" s="99">
        <f>RES_hhdet_fech!T48/RES_summary!T$19</f>
        <v>9.158072805699205E-3</v>
      </c>
      <c r="U48" s="99">
        <f>RES_hhdet_fech!U48/RES_summary!U$19</f>
        <v>9.4074546521961972E-3</v>
      </c>
      <c r="V48" s="99">
        <f>RES_hhdet_fech!V48/RES_summary!V$19</f>
        <v>9.8060794443560109E-3</v>
      </c>
      <c r="W48" s="99">
        <f>RES_hhdet_fech!W48/RES_summary!W$19</f>
        <v>9.4810303676543927E-3</v>
      </c>
      <c r="X48" s="99">
        <f>RES_hhdet_fech!X48/RES_summary!X$19</f>
        <v>9.9207668316746746E-3</v>
      </c>
      <c r="Y48" s="99">
        <f>RES_hhdet_fech!Y48/RES_summary!Y$19</f>
        <v>9.7457663708000741E-3</v>
      </c>
      <c r="DA48" s="63" t="s">
        <v>2791</v>
      </c>
    </row>
    <row r="49" spans="1:105" ht="12" customHeight="1" x14ac:dyDescent="0.25">
      <c r="A49" s="121" t="s">
        <v>55</v>
      </c>
      <c r="B49" s="123">
        <v>35.200100105072067</v>
      </c>
      <c r="C49" s="123">
        <v>34.357536108165817</v>
      </c>
      <c r="D49" s="123">
        <v>33.879910686195181</v>
      </c>
      <c r="E49" s="123">
        <v>31.787674636638652</v>
      </c>
      <c r="F49" s="123">
        <v>31.754826184467976</v>
      </c>
      <c r="G49" s="123">
        <v>30.34115254367784</v>
      </c>
      <c r="H49" s="123">
        <v>28.852368562309994</v>
      </c>
      <c r="I49" s="123">
        <v>29.152500276164638</v>
      </c>
      <c r="J49" s="123">
        <v>29.951994083938196</v>
      </c>
      <c r="K49" s="123">
        <v>30.278494551509478</v>
      </c>
      <c r="L49" s="123">
        <v>29.621073156961057</v>
      </c>
      <c r="M49" s="123">
        <v>31.36838718487796</v>
      </c>
      <c r="N49" s="123">
        <v>31.852754275670751</v>
      </c>
      <c r="O49" s="123">
        <v>30.282456161050504</v>
      </c>
      <c r="P49" s="123">
        <v>28.982151946429934</v>
      </c>
      <c r="Q49" s="123">
        <v>29.711577529297628</v>
      </c>
      <c r="R49" s="123">
        <v>30.377045968658116</v>
      </c>
      <c r="S49" s="123">
        <v>30.498209111668093</v>
      </c>
      <c r="T49" s="123">
        <v>30.218523050054831</v>
      </c>
      <c r="U49" s="123">
        <v>29.0516265457373</v>
      </c>
      <c r="V49" s="123">
        <v>31.568155521398616</v>
      </c>
      <c r="W49" s="123">
        <v>28.86725778009275</v>
      </c>
      <c r="X49" s="123">
        <v>24.96927289513912</v>
      </c>
      <c r="Y49" s="123">
        <v>23.693101056656335</v>
      </c>
      <c r="DA49" s="130" t="s">
        <v>2792</v>
      </c>
    </row>
    <row r="50" spans="1:105" ht="12" customHeight="1" x14ac:dyDescent="0.25">
      <c r="A50" s="97" t="s">
        <v>138</v>
      </c>
      <c r="B50" s="99">
        <v>36.113489191422822</v>
      </c>
      <c r="C50" s="99">
        <v>35.250883801484683</v>
      </c>
      <c r="D50" s="99">
        <v>34.832260574445108</v>
      </c>
      <c r="E50" s="99">
        <v>32.647063286651324</v>
      </c>
      <c r="F50" s="99">
        <v>32.558877416724329</v>
      </c>
      <c r="G50" s="99">
        <v>31.155375003390361</v>
      </c>
      <c r="H50" s="99">
        <v>29.493995599157977</v>
      </c>
      <c r="I50" s="99">
        <v>29.867109124029277</v>
      </c>
      <c r="J50" s="99">
        <v>30.67034843778076</v>
      </c>
      <c r="K50" s="99">
        <v>31.056738344046867</v>
      </c>
      <c r="L50" s="99">
        <v>30.215834233576572</v>
      </c>
      <c r="M50" s="99">
        <v>31.917807549588311</v>
      </c>
      <c r="N50" s="99">
        <v>32.191825340729025</v>
      </c>
      <c r="O50" s="99">
        <v>30.416185241746462</v>
      </c>
      <c r="P50" s="99">
        <v>29.045692075652639</v>
      </c>
      <c r="Q50" s="99">
        <v>29.784807852737195</v>
      </c>
      <c r="R50" s="99">
        <v>30.470984832071817</v>
      </c>
      <c r="S50" s="99">
        <v>30.610509684908635</v>
      </c>
      <c r="T50" s="99">
        <v>30.340202883170509</v>
      </c>
      <c r="U50" s="99">
        <v>29.171044846941321</v>
      </c>
      <c r="V50" s="99">
        <v>31.738695204139024</v>
      </c>
      <c r="W50" s="99">
        <v>29.005984134907095</v>
      </c>
      <c r="X50" s="99">
        <v>25.022460615945739</v>
      </c>
      <c r="Y50" s="99">
        <v>23.778515852315831</v>
      </c>
      <c r="DA50" s="63" t="s">
        <v>2793</v>
      </c>
    </row>
    <row r="51" spans="1:105" ht="12" customHeight="1" x14ac:dyDescent="0.25">
      <c r="A51" s="97" t="s">
        <v>137</v>
      </c>
      <c r="B51" s="99">
        <v>32.262033093563801</v>
      </c>
      <c r="C51" s="99">
        <v>31.496483865546189</v>
      </c>
      <c r="D51" s="99">
        <v>30.776553582794733</v>
      </c>
      <c r="E51" s="99">
        <v>28.759058754007324</v>
      </c>
      <c r="F51" s="99">
        <v>28.644525284681333</v>
      </c>
      <c r="G51" s="99">
        <v>27.255612175064776</v>
      </c>
      <c r="H51" s="99">
        <v>25.893775154149065</v>
      </c>
      <c r="I51" s="99">
        <v>26.047820611090525</v>
      </c>
      <c r="J51" s="99">
        <v>26.645706469787189</v>
      </c>
      <c r="K51" s="99">
        <v>27.014130856792644</v>
      </c>
      <c r="L51" s="99">
        <v>26.385956069226918</v>
      </c>
      <c r="M51" s="99">
        <v>28.021464206359266</v>
      </c>
      <c r="N51" s="99">
        <v>28.458597727529341</v>
      </c>
      <c r="O51" s="99">
        <v>27.129015604618036</v>
      </c>
      <c r="P51" s="99">
        <v>26.005355281343519</v>
      </c>
      <c r="Q51" s="99">
        <v>26.541792520663002</v>
      </c>
      <c r="R51" s="99">
        <v>27.314898801137875</v>
      </c>
      <c r="S51" s="99">
        <v>27.787353763820629</v>
      </c>
      <c r="T51" s="99">
        <v>27.854675976819092</v>
      </c>
      <c r="U51" s="99">
        <v>27.106253233214161</v>
      </c>
      <c r="V51" s="99">
        <v>29.658093184967889</v>
      </c>
      <c r="W51" s="99">
        <v>27.468010784562246</v>
      </c>
      <c r="X51" s="99">
        <v>23.858027773642473</v>
      </c>
      <c r="Y51" s="99">
        <v>22.548586303324601</v>
      </c>
      <c r="DA51" s="63" t="s">
        <v>2794</v>
      </c>
    </row>
    <row r="52" spans="1:105" ht="12" customHeight="1" x14ac:dyDescent="0.25">
      <c r="A52" s="100" t="s">
        <v>211</v>
      </c>
      <c r="B52" s="102">
        <v>28.160256610176862</v>
      </c>
      <c r="C52" s="102">
        <v>27.488441416733568</v>
      </c>
      <c r="D52" s="102">
        <v>26.719104815281526</v>
      </c>
      <c r="E52" s="102">
        <v>24.937203166625963</v>
      </c>
      <c r="F52" s="102">
        <v>24.827523368369061</v>
      </c>
      <c r="G52" s="102">
        <v>23.556020216038988</v>
      </c>
      <c r="H52" s="102">
        <v>22.468634151546055</v>
      </c>
      <c r="I52" s="102">
        <v>22.523865645105893</v>
      </c>
      <c r="J52" s="102">
        <v>22.903591587482243</v>
      </c>
      <c r="K52" s="102">
        <v>23.182126830657626</v>
      </c>
      <c r="L52" s="102">
        <v>22.657082449891881</v>
      </c>
      <c r="M52" s="102">
        <v>24.110102918233416</v>
      </c>
      <c r="N52" s="102">
        <v>24.427468835394123</v>
      </c>
      <c r="O52" s="102">
        <v>23.255647744015363</v>
      </c>
      <c r="P52" s="102">
        <v>22.260945584899282</v>
      </c>
      <c r="Q52" s="102">
        <v>22.596851390675955</v>
      </c>
      <c r="R52" s="102">
        <v>23.11888049902781</v>
      </c>
      <c r="S52" s="102">
        <v>23.426193122209128</v>
      </c>
      <c r="T52" s="102">
        <v>23.370499946446063</v>
      </c>
      <c r="U52" s="102">
        <v>22.633855678231583</v>
      </c>
      <c r="V52" s="102">
        <v>24.849447490536804</v>
      </c>
      <c r="W52" s="102">
        <v>22.945893657633</v>
      </c>
      <c r="X52" s="102">
        <v>19.663932801834445</v>
      </c>
      <c r="Y52" s="102">
        <v>18.264324140173219</v>
      </c>
      <c r="DA52" s="131" t="s">
        <v>2795</v>
      </c>
    </row>
    <row r="53" spans="1:105" ht="12" customHeight="1" x14ac:dyDescent="0.25">
      <c r="A53" s="103" t="s">
        <v>52</v>
      </c>
      <c r="B53" s="105">
        <v>4.1017764833869403</v>
      </c>
      <c r="C53" s="105">
        <v>4.008042448812609</v>
      </c>
      <c r="D53" s="105">
        <v>4.0574487675132174</v>
      </c>
      <c r="E53" s="105">
        <v>3.8218555873813602</v>
      </c>
      <c r="F53" s="105">
        <v>3.8170019163122735</v>
      </c>
      <c r="G53" s="105">
        <v>3.6995919590257857</v>
      </c>
      <c r="H53" s="105">
        <v>3.4251410026030089</v>
      </c>
      <c r="I53" s="105">
        <v>3.5239549659846321</v>
      </c>
      <c r="J53" s="105">
        <v>3.742114882304941</v>
      </c>
      <c r="K53" s="105">
        <v>3.8320040261350177</v>
      </c>
      <c r="L53" s="105">
        <v>3.7288736193350323</v>
      </c>
      <c r="M53" s="105">
        <v>3.9113612881258533</v>
      </c>
      <c r="N53" s="105">
        <v>4.0311288921352197</v>
      </c>
      <c r="O53" s="105">
        <v>3.8733678606026691</v>
      </c>
      <c r="P53" s="105">
        <v>3.7444096964442379</v>
      </c>
      <c r="Q53" s="105">
        <v>3.9449411299870509</v>
      </c>
      <c r="R53" s="105">
        <v>4.1960183021100717</v>
      </c>
      <c r="S53" s="105">
        <v>4.3611606416114981</v>
      </c>
      <c r="T53" s="105">
        <v>4.4841760303730291</v>
      </c>
      <c r="U53" s="105">
        <v>4.4723975549825781</v>
      </c>
      <c r="V53" s="105">
        <v>4.8086456944310818</v>
      </c>
      <c r="W53" s="105">
        <v>4.5221171269292491</v>
      </c>
      <c r="X53" s="105">
        <v>4.1940949718080232</v>
      </c>
      <c r="Y53" s="105">
        <v>4.2842621631513804</v>
      </c>
      <c r="DA53" s="132" t="s">
        <v>2796</v>
      </c>
    </row>
    <row r="54" spans="1:105" ht="12" customHeight="1" x14ac:dyDescent="0.25">
      <c r="A54" s="106" t="s">
        <v>122</v>
      </c>
      <c r="B54" s="102">
        <v>29.084040255976742</v>
      </c>
      <c r="C54" s="102">
        <v>28.171656230118952</v>
      </c>
      <c r="D54" s="102">
        <v>27.10302305721655</v>
      </c>
      <c r="E54" s="102">
        <v>25.527302320586085</v>
      </c>
      <c r="F54" s="102">
        <v>25.866901647516489</v>
      </c>
      <c r="G54" s="102">
        <v>24.192256650384738</v>
      </c>
      <c r="H54" s="102">
        <v>24.046902931801871</v>
      </c>
      <c r="I54" s="102">
        <v>23.823571196360792</v>
      </c>
      <c r="J54" s="102">
        <v>24.802067837013336</v>
      </c>
      <c r="K54" s="102">
        <v>24.626050034269749</v>
      </c>
      <c r="L54" s="102">
        <v>25.083177151078427</v>
      </c>
      <c r="M54" s="102">
        <v>25.775754109681294</v>
      </c>
      <c r="N54" s="102">
        <v>25.74875129710669</v>
      </c>
      <c r="O54" s="102">
        <v>25.472605193843986</v>
      </c>
      <c r="P54" s="102">
        <v>25.426874593101381</v>
      </c>
      <c r="Q54" s="102">
        <v>25.482429588795306</v>
      </c>
      <c r="R54" s="102">
        <v>25.010425541526811</v>
      </c>
      <c r="S54" s="102">
        <v>24.076760777825889</v>
      </c>
      <c r="T54" s="102">
        <v>24.79131513771409</v>
      </c>
      <c r="U54" s="102">
        <v>24.511017898664615</v>
      </c>
      <c r="V54" s="102">
        <v>25.717800087896119</v>
      </c>
      <c r="W54" s="102">
        <v>24.922764785362748</v>
      </c>
      <c r="X54" s="102">
        <v>23.523511436370018</v>
      </c>
      <c r="Y54" s="102">
        <v>21.552890084688787</v>
      </c>
      <c r="DA54" s="131" t="s">
        <v>2797</v>
      </c>
    </row>
    <row r="55" spans="1:105" ht="12" customHeight="1" x14ac:dyDescent="0.25">
      <c r="A55" s="107" t="s">
        <v>121</v>
      </c>
      <c r="B55" s="105">
        <v>26.814132733325213</v>
      </c>
      <c r="C55" s="105">
        <v>25.981258048363181</v>
      </c>
      <c r="D55" s="105">
        <v>24.829322814370009</v>
      </c>
      <c r="E55" s="105">
        <v>23.374265195766498</v>
      </c>
      <c r="F55" s="105">
        <v>23.727829805431313</v>
      </c>
      <c r="G55" s="105">
        <v>22.199753304127217</v>
      </c>
      <c r="H55" s="105">
        <v>22.205218234229378</v>
      </c>
      <c r="I55" s="105">
        <v>21.933338593667941</v>
      </c>
      <c r="J55" s="105">
        <v>22.697733730491599</v>
      </c>
      <c r="K55" s="105">
        <v>22.507932026506197</v>
      </c>
      <c r="L55" s="105">
        <v>22.950533424055312</v>
      </c>
      <c r="M55" s="105">
        <v>23.681463689096265</v>
      </c>
      <c r="N55" s="105">
        <v>23.840233383370325</v>
      </c>
      <c r="O55" s="105">
        <v>23.599113275090556</v>
      </c>
      <c r="P55" s="105">
        <v>23.547552344907718</v>
      </c>
      <c r="Q55" s="105">
        <v>23.449605383172234</v>
      </c>
      <c r="R55" s="105">
        <v>23.407935454540777</v>
      </c>
      <c r="S55" s="105">
        <v>23.131280715458367</v>
      </c>
      <c r="T55" s="105">
        <v>23.527472449629943</v>
      </c>
      <c r="U55" s="105">
        <v>23.419079769265643</v>
      </c>
      <c r="V55" s="105">
        <v>24.696155091389453</v>
      </c>
      <c r="W55" s="105">
        <v>23.892198520419729</v>
      </c>
      <c r="X55" s="105">
        <v>22.358041429677893</v>
      </c>
      <c r="Y55" s="105">
        <v>20.53649953440538</v>
      </c>
      <c r="DA55" s="132" t="s">
        <v>2798</v>
      </c>
    </row>
    <row r="56" spans="1:105" ht="12" customHeight="1" x14ac:dyDescent="0.25">
      <c r="A56" s="108" t="s">
        <v>53</v>
      </c>
      <c r="B56" s="99">
        <v>22.678905639693856</v>
      </c>
      <c r="C56" s="99">
        <v>21.970541409880738</v>
      </c>
      <c r="D56" s="99">
        <v>20.874725421826909</v>
      </c>
      <c r="E56" s="99">
        <v>19.62867073462667</v>
      </c>
      <c r="F56" s="99">
        <v>19.920741150905645</v>
      </c>
      <c r="G56" s="99">
        <v>18.590514247399973</v>
      </c>
      <c r="H56" s="99">
        <v>18.689377501559807</v>
      </c>
      <c r="I56" s="99">
        <v>18.406435897283263</v>
      </c>
      <c r="J56" s="99">
        <v>18.931576042426073</v>
      </c>
      <c r="K56" s="99">
        <v>18.75084265141702</v>
      </c>
      <c r="L56" s="99">
        <v>19.149833343536649</v>
      </c>
      <c r="M56" s="99">
        <v>19.819925211126105</v>
      </c>
      <c r="N56" s="99">
        <v>19.902991554888612</v>
      </c>
      <c r="O56" s="99">
        <v>19.679494214005484</v>
      </c>
      <c r="P56" s="99">
        <v>19.623844506836221</v>
      </c>
      <c r="Q56" s="99">
        <v>19.473964193976467</v>
      </c>
      <c r="R56" s="99">
        <v>19.28507034035886</v>
      </c>
      <c r="S56" s="99">
        <v>18.898932816277551</v>
      </c>
      <c r="T56" s="99">
        <v>19.109203948612922</v>
      </c>
      <c r="U56" s="99">
        <v>18.978642687080164</v>
      </c>
      <c r="V56" s="99">
        <v>20.173907140696308</v>
      </c>
      <c r="W56" s="99">
        <v>19.477138578798506</v>
      </c>
      <c r="X56" s="99">
        <v>17.981778155979963</v>
      </c>
      <c r="Y56" s="99">
        <v>16.259333815162595</v>
      </c>
      <c r="DA56" s="63" t="s">
        <v>2799</v>
      </c>
    </row>
    <row r="57" spans="1:105" ht="12" customHeight="1" x14ac:dyDescent="0.25">
      <c r="A57" s="108" t="s">
        <v>52</v>
      </c>
      <c r="B57" s="99">
        <v>4.1352270936313582</v>
      </c>
      <c r="C57" s="99">
        <v>4.0107166384824389</v>
      </c>
      <c r="D57" s="99">
        <v>3.9545973925431084</v>
      </c>
      <c r="E57" s="99">
        <v>3.7455944611398224</v>
      </c>
      <c r="F57" s="99">
        <v>3.8070886545256672</v>
      </c>
      <c r="G57" s="99">
        <v>3.6092390567272457</v>
      </c>
      <c r="H57" s="99">
        <v>3.5158407326695724</v>
      </c>
      <c r="I57" s="99">
        <v>3.5269026963846781</v>
      </c>
      <c r="J57" s="99">
        <v>3.7661576880655256</v>
      </c>
      <c r="K57" s="99">
        <v>3.7570893750891798</v>
      </c>
      <c r="L57" s="99">
        <v>3.8007000805186624</v>
      </c>
      <c r="M57" s="99">
        <v>3.861538477970162</v>
      </c>
      <c r="N57" s="99">
        <v>3.937241828481715</v>
      </c>
      <c r="O57" s="99">
        <v>3.9196190610850739</v>
      </c>
      <c r="P57" s="99">
        <v>3.9237078380714907</v>
      </c>
      <c r="Q57" s="99">
        <v>3.9756411891957608</v>
      </c>
      <c r="R57" s="99">
        <v>4.1228651141819181</v>
      </c>
      <c r="S57" s="99">
        <v>4.2323478991808114</v>
      </c>
      <c r="T57" s="99">
        <v>4.4182685010170175</v>
      </c>
      <c r="U57" s="99">
        <v>4.4404370821854808</v>
      </c>
      <c r="V57" s="99">
        <v>4.5222479506931457</v>
      </c>
      <c r="W57" s="99">
        <v>4.4150599416212151</v>
      </c>
      <c r="X57" s="99">
        <v>4.3762632736979308</v>
      </c>
      <c r="Y57" s="99">
        <v>4.2771657192427845</v>
      </c>
      <c r="DA57" s="63" t="s">
        <v>2800</v>
      </c>
    </row>
    <row r="58" spans="1:105" ht="12" customHeight="1" x14ac:dyDescent="0.25">
      <c r="A58" s="121" t="s">
        <v>54</v>
      </c>
      <c r="B58" s="123">
        <v>4.6079408145406537</v>
      </c>
      <c r="C58" s="123">
        <v>4.4777963847836846</v>
      </c>
      <c r="D58" s="123">
        <v>4.4159928570778373</v>
      </c>
      <c r="E58" s="123">
        <v>4.373732564360755</v>
      </c>
      <c r="F58" s="123">
        <v>4.3180406477281421</v>
      </c>
      <c r="G58" s="123">
        <v>4.1641567023815647</v>
      </c>
      <c r="H58" s="123">
        <v>4.0341029422295733</v>
      </c>
      <c r="I58" s="123">
        <v>4.0471307981771503</v>
      </c>
      <c r="J58" s="123">
        <v>3.8772853593937318</v>
      </c>
      <c r="K58" s="123">
        <v>3.8272639260563621</v>
      </c>
      <c r="L58" s="123">
        <v>3.7278545600206048</v>
      </c>
      <c r="M58" s="123">
        <v>3.7708543001207326</v>
      </c>
      <c r="N58" s="123">
        <v>3.7906926409260877</v>
      </c>
      <c r="O58" s="123">
        <v>3.6086833570638825</v>
      </c>
      <c r="P58" s="123">
        <v>3.6858092085489642</v>
      </c>
      <c r="Q58" s="123">
        <v>3.7054535239997608</v>
      </c>
      <c r="R58" s="123">
        <v>3.6857503195675285</v>
      </c>
      <c r="S58" s="123">
        <v>3.6445398008169558</v>
      </c>
      <c r="T58" s="123">
        <v>3.6694188865131547</v>
      </c>
      <c r="U58" s="123">
        <v>3.5554497984588349</v>
      </c>
      <c r="V58" s="123">
        <v>3.7213930904894914</v>
      </c>
      <c r="W58" s="123">
        <v>3.6681653163886727</v>
      </c>
      <c r="X58" s="123">
        <v>3.2628516339785918</v>
      </c>
      <c r="Y58" s="123">
        <v>3.0612364894810624</v>
      </c>
      <c r="DA58" s="130" t="s">
        <v>2801</v>
      </c>
    </row>
    <row r="59" spans="1:105" ht="12" customHeight="1" x14ac:dyDescent="0.25">
      <c r="A59" s="97" t="s">
        <v>50</v>
      </c>
      <c r="B59" s="99">
        <v>5.8213344763976673</v>
      </c>
      <c r="C59" s="99">
        <v>5.6844403919712043</v>
      </c>
      <c r="D59" s="99">
        <v>5.6057796962255786</v>
      </c>
      <c r="E59" s="99">
        <v>5.5693873365906637</v>
      </c>
      <c r="F59" s="99">
        <v>5.3867555378841931</v>
      </c>
      <c r="G59" s="99">
        <v>5.3756051453948173</v>
      </c>
      <c r="H59" s="99">
        <v>5.1772673935315145</v>
      </c>
      <c r="I59" s="99">
        <v>5.171135907319937</v>
      </c>
      <c r="J59" s="99">
        <v>5.0208878434040027</v>
      </c>
      <c r="K59" s="99">
        <v>4.8039046276689232</v>
      </c>
      <c r="L59" s="99">
        <v>4.8479610240641762</v>
      </c>
      <c r="M59" s="99">
        <v>4.8561099332856763</v>
      </c>
      <c r="N59" s="99">
        <v>4.8333590401678812</v>
      </c>
      <c r="O59" s="99">
        <v>4.8656903640871016</v>
      </c>
      <c r="P59" s="99">
        <v>4.6352393981173936</v>
      </c>
      <c r="Q59" s="99">
        <v>4.34430177538741</v>
      </c>
      <c r="R59" s="99">
        <v>5.0855537783646536</v>
      </c>
      <c r="S59" s="99">
        <v>4.983552837024618</v>
      </c>
      <c r="T59" s="99">
        <v>5.2372927535759342</v>
      </c>
      <c r="U59" s="99">
        <v>4.9814583022583001</v>
      </c>
      <c r="V59" s="99">
        <v>5.509185895635186</v>
      </c>
      <c r="W59" s="99">
        <v>4.6464279489665588</v>
      </c>
      <c r="X59" s="99">
        <v>4.4004778464616452</v>
      </c>
      <c r="Y59" s="99">
        <v>4.5236902826087579</v>
      </c>
      <c r="DA59" s="63" t="s">
        <v>2802</v>
      </c>
    </row>
    <row r="60" spans="1:105" ht="12" customHeight="1" x14ac:dyDescent="0.25">
      <c r="A60" s="109" t="s">
        <v>120</v>
      </c>
      <c r="B60" s="110">
        <v>4.5899354630958378</v>
      </c>
      <c r="C60" s="110">
        <v>4.4602560063438972</v>
      </c>
      <c r="D60" s="110">
        <v>4.3989363720945214</v>
      </c>
      <c r="E60" s="110">
        <v>4.3566817249429235</v>
      </c>
      <c r="F60" s="110">
        <v>4.3027043143613293</v>
      </c>
      <c r="G60" s="110">
        <v>4.1467857999353059</v>
      </c>
      <c r="H60" s="110">
        <v>4.0175824460003424</v>
      </c>
      <c r="I60" s="110">
        <v>4.0311800156303086</v>
      </c>
      <c r="J60" s="110">
        <v>3.8614482424635113</v>
      </c>
      <c r="K60" s="110">
        <v>3.8141305287767637</v>
      </c>
      <c r="L60" s="110">
        <v>3.7125040657830777</v>
      </c>
      <c r="M60" s="110">
        <v>3.7555953624247471</v>
      </c>
      <c r="N60" s="110">
        <v>3.7756985492284532</v>
      </c>
      <c r="O60" s="110">
        <v>3.5902000305593362</v>
      </c>
      <c r="P60" s="110">
        <v>3.6715290213209899</v>
      </c>
      <c r="Q60" s="110">
        <v>3.6952865399093233</v>
      </c>
      <c r="R60" s="110">
        <v>3.6603691529889799</v>
      </c>
      <c r="S60" s="110">
        <v>3.6184914221683391</v>
      </c>
      <c r="T60" s="110">
        <v>3.6389201806908522</v>
      </c>
      <c r="U60" s="110">
        <v>3.5283872548373343</v>
      </c>
      <c r="V60" s="110">
        <v>3.6883048661899491</v>
      </c>
      <c r="W60" s="110">
        <v>3.6498457439153666</v>
      </c>
      <c r="X60" s="110">
        <v>3.2413641060726528</v>
      </c>
      <c r="Y60" s="110">
        <v>3.0320564374412897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211.93886848540149</v>
      </c>
      <c r="C62" s="118">
        <f t="shared" si="21"/>
        <v>224.85677238625064</v>
      </c>
      <c r="D62" s="118">
        <f t="shared" si="21"/>
        <v>207.72462032319737</v>
      </c>
      <c r="E62" s="118">
        <f t="shared" si="21"/>
        <v>218.758168712003</v>
      </c>
      <c r="F62" s="118">
        <f t="shared" si="21"/>
        <v>228.49776251643522</v>
      </c>
      <c r="G62" s="118">
        <f t="shared" si="21"/>
        <v>222.03188340807532</v>
      </c>
      <c r="H62" s="118">
        <f t="shared" si="21"/>
        <v>222.57967349566192</v>
      </c>
      <c r="I62" s="118">
        <f t="shared" si="21"/>
        <v>203.5319716923012</v>
      </c>
      <c r="J62" s="118">
        <f t="shared" si="21"/>
        <v>219.36319261196485</v>
      </c>
      <c r="K62" s="118">
        <f t="shared" si="21"/>
        <v>201.6641724149579</v>
      </c>
      <c r="L62" s="118">
        <f t="shared" si="21"/>
        <v>215.15881725204108</v>
      </c>
      <c r="M62" s="118">
        <f t="shared" si="21"/>
        <v>168.86068701420314</v>
      </c>
      <c r="N62" s="118">
        <f t="shared" si="21"/>
        <v>168.50414009126371</v>
      </c>
      <c r="O62" s="118">
        <f t="shared" si="21"/>
        <v>164.41465204754778</v>
      </c>
      <c r="P62" s="118">
        <f t="shared" si="21"/>
        <v>143.04761913782508</v>
      </c>
      <c r="Q62" s="118">
        <f t="shared" si="21"/>
        <v>148.19274547064484</v>
      </c>
      <c r="R62" s="118">
        <f t="shared" ref="R62:V62" si="22">R63+R66+R68+R77</f>
        <v>149.41096610225674</v>
      </c>
      <c r="S62" s="118">
        <f t="shared" si="22"/>
        <v>143.73350783433534</v>
      </c>
      <c r="T62" s="118">
        <f t="shared" si="22"/>
        <v>152.86007143807339</v>
      </c>
      <c r="U62" s="118">
        <f t="shared" si="22"/>
        <v>146.74995410657664</v>
      </c>
      <c r="V62" s="118">
        <f t="shared" si="22"/>
        <v>145.79241284547373</v>
      </c>
      <c r="W62" s="118">
        <f t="shared" ref="W62:Y62" si="23">W63+W66+W68+W77</f>
        <v>142.93591913130493</v>
      </c>
      <c r="X62" s="118">
        <f t="shared" si="23"/>
        <v>127.77005437260495</v>
      </c>
      <c r="Y62" s="118">
        <f t="shared" si="23"/>
        <v>107.04635560193645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172.23475217310346</v>
      </c>
      <c r="C63" s="123">
        <f t="shared" si="24"/>
        <v>185.64336683966206</v>
      </c>
      <c r="D63" s="123">
        <f t="shared" si="24"/>
        <v>170.83576548982433</v>
      </c>
      <c r="E63" s="123">
        <f t="shared" si="24"/>
        <v>182.92702310861605</v>
      </c>
      <c r="F63" s="123">
        <f t="shared" si="24"/>
        <v>191.72129675074694</v>
      </c>
      <c r="G63" s="123">
        <f t="shared" si="24"/>
        <v>188.8117324391163</v>
      </c>
      <c r="H63" s="123">
        <f t="shared" si="24"/>
        <v>189.92903817249331</v>
      </c>
      <c r="I63" s="123">
        <f t="shared" si="24"/>
        <v>171.96908703255198</v>
      </c>
      <c r="J63" s="123">
        <f t="shared" si="24"/>
        <v>186.53221189627513</v>
      </c>
      <c r="K63" s="123">
        <f t="shared" si="24"/>
        <v>169.27073383539445</v>
      </c>
      <c r="L63" s="123">
        <f t="shared" si="24"/>
        <v>181.77558739290524</v>
      </c>
      <c r="M63" s="123">
        <f t="shared" si="24"/>
        <v>138.02585542325505</v>
      </c>
      <c r="N63" s="123">
        <f t="shared" si="24"/>
        <v>135.5180278334438</v>
      </c>
      <c r="O63" s="123">
        <f t="shared" si="24"/>
        <v>132.27945209670077</v>
      </c>
      <c r="P63" s="123">
        <f t="shared" si="24"/>
        <v>112.29829418210964</v>
      </c>
      <c r="Q63" s="123">
        <f t="shared" si="24"/>
        <v>117.74112877145834</v>
      </c>
      <c r="R63" s="123">
        <f t="shared" ref="R63:V63" si="25">SUM(R64:R65)</f>
        <v>118.59235377119741</v>
      </c>
      <c r="S63" s="123">
        <f t="shared" si="25"/>
        <v>112.31120850831621</v>
      </c>
      <c r="T63" s="123">
        <f t="shared" si="25"/>
        <v>120.72363209937207</v>
      </c>
      <c r="U63" s="123">
        <f t="shared" si="25"/>
        <v>115.09165972160858</v>
      </c>
      <c r="V63" s="123">
        <f t="shared" si="25"/>
        <v>114.48473119135602</v>
      </c>
      <c r="W63" s="123">
        <f t="shared" ref="W63:Y63" si="26">SUM(W64:W65)</f>
        <v>112.28958014706768</v>
      </c>
      <c r="X63" s="123">
        <f t="shared" si="26"/>
        <v>98.685718994178288</v>
      </c>
      <c r="Y63" s="123">
        <f t="shared" si="26"/>
        <v>81.610701547243053</v>
      </c>
      <c r="DA63" s="130" t="s">
        <v>2805</v>
      </c>
    </row>
    <row r="64" spans="1:105" ht="12" customHeight="1" x14ac:dyDescent="0.25">
      <c r="A64" s="97" t="s">
        <v>212</v>
      </c>
      <c r="B64" s="99">
        <v>170.18811849523689</v>
      </c>
      <c r="C64" s="99">
        <v>183.49326161268286</v>
      </c>
      <c r="D64" s="99">
        <v>168.87278748201177</v>
      </c>
      <c r="E64" s="99">
        <v>180.85251243889044</v>
      </c>
      <c r="F64" s="99">
        <v>189.55883776971604</v>
      </c>
      <c r="G64" s="99">
        <v>186.69666583150936</v>
      </c>
      <c r="H64" s="99">
        <v>187.81476717997413</v>
      </c>
      <c r="I64" s="99">
        <v>170.05613387875931</v>
      </c>
      <c r="J64" s="99">
        <v>184.43028640611004</v>
      </c>
      <c r="K64" s="99">
        <v>167.35158432553229</v>
      </c>
      <c r="L64" s="99">
        <v>179.70208199134129</v>
      </c>
      <c r="M64" s="99">
        <v>136.46219287122614</v>
      </c>
      <c r="N64" s="99">
        <v>133.95769645938421</v>
      </c>
      <c r="O64" s="99">
        <v>130.75247559838294</v>
      </c>
      <c r="P64" s="99">
        <v>111.01166058475077</v>
      </c>
      <c r="Q64" s="99">
        <v>116.36776954650362</v>
      </c>
      <c r="R64" s="99">
        <v>117.18917851065328</v>
      </c>
      <c r="S64" s="99">
        <v>110.95149254099573</v>
      </c>
      <c r="T64" s="99">
        <v>119.21680208479805</v>
      </c>
      <c r="U64" s="99">
        <v>113.62231689407596</v>
      </c>
      <c r="V64" s="99">
        <v>112.99176487598432</v>
      </c>
      <c r="W64" s="99">
        <v>110.78324967938006</v>
      </c>
      <c r="X64" s="99">
        <v>97.331575151276908</v>
      </c>
      <c r="Y64" s="99">
        <v>80.468788002836931</v>
      </c>
      <c r="DA64" s="63" t="s">
        <v>2806</v>
      </c>
    </row>
    <row r="65" spans="1:105" ht="12" customHeight="1" x14ac:dyDescent="0.25">
      <c r="A65" s="97" t="s">
        <v>53</v>
      </c>
      <c r="B65" s="99">
        <v>2.0466336778665664</v>
      </c>
      <c r="C65" s="99">
        <v>2.1501052269792167</v>
      </c>
      <c r="D65" s="99">
        <v>1.9629780078125612</v>
      </c>
      <c r="E65" s="99">
        <v>2.0745106697256053</v>
      </c>
      <c r="F65" s="99">
        <v>2.1624589810309121</v>
      </c>
      <c r="G65" s="99">
        <v>2.1150666076069302</v>
      </c>
      <c r="H65" s="99">
        <v>2.1142709925191707</v>
      </c>
      <c r="I65" s="99">
        <v>1.9129531537926645</v>
      </c>
      <c r="J65" s="99">
        <v>2.101925490165081</v>
      </c>
      <c r="K65" s="99">
        <v>1.9191495098621645</v>
      </c>
      <c r="L65" s="99">
        <v>2.0735054015639371</v>
      </c>
      <c r="M65" s="99">
        <v>1.5636625520289145</v>
      </c>
      <c r="N65" s="99">
        <v>1.5603313740595841</v>
      </c>
      <c r="O65" s="99">
        <v>1.5269764983178249</v>
      </c>
      <c r="P65" s="99">
        <v>1.2866335973588712</v>
      </c>
      <c r="Q65" s="99">
        <v>1.3733592249547062</v>
      </c>
      <c r="R65" s="99">
        <v>1.4031752605441343</v>
      </c>
      <c r="S65" s="99">
        <v>1.3597159673204831</v>
      </c>
      <c r="T65" s="99">
        <v>1.5068300145740257</v>
      </c>
      <c r="U65" s="99">
        <v>1.469342827532621</v>
      </c>
      <c r="V65" s="99">
        <v>1.4929663153717077</v>
      </c>
      <c r="W65" s="99">
        <v>1.5063304676876239</v>
      </c>
      <c r="X65" s="99">
        <v>1.3541438429013775</v>
      </c>
      <c r="Y65" s="99">
        <v>1.1419135444061181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6.7645374275096893E-3</v>
      </c>
      <c r="C66" s="123">
        <f t="shared" si="27"/>
        <v>6.0542059158052849E-3</v>
      </c>
      <c r="D66" s="123">
        <f t="shared" si="27"/>
        <v>6.7315831610644796E-3</v>
      </c>
      <c r="E66" s="123">
        <f t="shared" si="27"/>
        <v>6.7810779098644025E-3</v>
      </c>
      <c r="F66" s="123">
        <f t="shared" si="27"/>
        <v>7.2314396125197121E-3</v>
      </c>
      <c r="G66" s="123">
        <f t="shared" si="27"/>
        <v>7.7220625660022581E-3</v>
      </c>
      <c r="H66" s="123">
        <f t="shared" si="27"/>
        <v>9.2408259321446404E-3</v>
      </c>
      <c r="I66" s="123">
        <f t="shared" si="27"/>
        <v>1.0081278985847299E-2</v>
      </c>
      <c r="J66" s="123">
        <f t="shared" si="27"/>
        <v>1.0500200610567062E-2</v>
      </c>
      <c r="K66" s="123">
        <f t="shared" si="27"/>
        <v>1.062001124198142E-2</v>
      </c>
      <c r="L66" s="123">
        <f t="shared" si="27"/>
        <v>1.0909067282671601E-2</v>
      </c>
      <c r="M66" s="123">
        <f t="shared" si="27"/>
        <v>1.0354125512662857E-2</v>
      </c>
      <c r="N66" s="123">
        <f t="shared" si="27"/>
        <v>1.1400746065496658E-2</v>
      </c>
      <c r="O66" s="123">
        <f t="shared" si="27"/>
        <v>1.0770063455283547E-2</v>
      </c>
      <c r="P66" s="123">
        <f t="shared" si="27"/>
        <v>1.2263594395573103E-2</v>
      </c>
      <c r="Q66" s="123">
        <f t="shared" si="27"/>
        <v>1.2417434271128154E-2</v>
      </c>
      <c r="R66" s="123">
        <f t="shared" si="27"/>
        <v>1.2458652798008016E-2</v>
      </c>
      <c r="S66" s="123">
        <f t="shared" si="27"/>
        <v>1.1654063843212485E-2</v>
      </c>
      <c r="T66" s="123">
        <f t="shared" si="27"/>
        <v>1.0901264660763604E-2</v>
      </c>
      <c r="U66" s="123">
        <f t="shared" si="27"/>
        <v>1.0510049456648771E-2</v>
      </c>
      <c r="V66" s="123">
        <f t="shared" si="27"/>
        <v>9.9814131369938136E-3</v>
      </c>
      <c r="W66" s="123">
        <f t="shared" si="27"/>
        <v>8.4868597766021847E-3</v>
      </c>
      <c r="X66" s="123">
        <f t="shared" si="27"/>
        <v>8.4280637244194979E-3</v>
      </c>
      <c r="Y66" s="123">
        <f t="shared" si="27"/>
        <v>8.6388299828242966E-3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6.7645374275096893E-3</v>
      </c>
      <c r="C67" s="99">
        <f>RES_hhdet_fech!C67/RES_summary!C$19</f>
        <v>6.0542059158052849E-3</v>
      </c>
      <c r="D67" s="99">
        <f>RES_hhdet_fech!D67/RES_summary!D$19</f>
        <v>6.7315831610644796E-3</v>
      </c>
      <c r="E67" s="99">
        <f>RES_hhdet_fech!E67/RES_summary!E$19</f>
        <v>6.7810779098644025E-3</v>
      </c>
      <c r="F67" s="99">
        <f>RES_hhdet_fech!F67/RES_summary!F$19</f>
        <v>7.2314396125197121E-3</v>
      </c>
      <c r="G67" s="99">
        <f>RES_hhdet_fech!G67/RES_summary!G$19</f>
        <v>7.7220625660022581E-3</v>
      </c>
      <c r="H67" s="99">
        <f>RES_hhdet_fech!H67/RES_summary!H$19</f>
        <v>9.2408259321446404E-3</v>
      </c>
      <c r="I67" s="99">
        <f>RES_hhdet_fech!I67/RES_summary!I$19</f>
        <v>1.0081278985847299E-2</v>
      </c>
      <c r="J67" s="99">
        <f>RES_hhdet_fech!J67/RES_summary!J$19</f>
        <v>1.0500200610567062E-2</v>
      </c>
      <c r="K67" s="99">
        <f>RES_hhdet_fech!K67/RES_summary!K$19</f>
        <v>1.062001124198142E-2</v>
      </c>
      <c r="L67" s="99">
        <f>RES_hhdet_fech!L67/RES_summary!L$19</f>
        <v>1.0909067282671601E-2</v>
      </c>
      <c r="M67" s="99">
        <f>RES_hhdet_fech!M67/RES_summary!M$19</f>
        <v>1.0354125512662857E-2</v>
      </c>
      <c r="N67" s="99">
        <f>RES_hhdet_fech!N67/RES_summary!N$19</f>
        <v>1.1400746065496658E-2</v>
      </c>
      <c r="O67" s="99">
        <f>RES_hhdet_fech!O67/RES_summary!O$19</f>
        <v>1.0770063455283547E-2</v>
      </c>
      <c r="P67" s="99">
        <f>RES_hhdet_fech!P67/RES_summary!P$19</f>
        <v>1.2263594395573103E-2</v>
      </c>
      <c r="Q67" s="99">
        <f>RES_hhdet_fech!Q67/RES_summary!Q$19</f>
        <v>1.2417434271128154E-2</v>
      </c>
      <c r="R67" s="99">
        <f>RES_hhdet_fech!R67/RES_summary!R$19</f>
        <v>1.2458652798008016E-2</v>
      </c>
      <c r="S67" s="99">
        <f>RES_hhdet_fech!S67/RES_summary!S$19</f>
        <v>1.1654063843212485E-2</v>
      </c>
      <c r="T67" s="99">
        <f>RES_hhdet_fech!T67/RES_summary!T$19</f>
        <v>1.0901264660763604E-2</v>
      </c>
      <c r="U67" s="99">
        <f>RES_hhdet_fech!U67/RES_summary!U$19</f>
        <v>1.0510049456648771E-2</v>
      </c>
      <c r="V67" s="99">
        <f>RES_hhdet_fech!V67/RES_summary!V$19</f>
        <v>9.9814131369938136E-3</v>
      </c>
      <c r="W67" s="99">
        <f>RES_hhdet_fech!W67/RES_summary!W$19</f>
        <v>8.4868597766021847E-3</v>
      </c>
      <c r="X67" s="99">
        <f>RES_hhdet_fech!X67/RES_summary!X$19</f>
        <v>8.4280637244194979E-3</v>
      </c>
      <c r="Y67" s="99">
        <f>RES_hhdet_fech!Y67/RES_summary!Y$19</f>
        <v>8.6388299828242966E-3</v>
      </c>
      <c r="DA67" s="63" t="s">
        <v>2809</v>
      </c>
    </row>
    <row r="68" spans="1:105" ht="12" customHeight="1" x14ac:dyDescent="0.25">
      <c r="A68" s="121" t="s">
        <v>55</v>
      </c>
      <c r="B68" s="123">
        <v>34.300708134331671</v>
      </c>
      <c r="C68" s="123">
        <v>33.821339980359099</v>
      </c>
      <c r="D68" s="123">
        <v>31.729923434485634</v>
      </c>
      <c r="E68" s="123">
        <v>30.557954493055046</v>
      </c>
      <c r="F68" s="123">
        <v>31.425511812891493</v>
      </c>
      <c r="G68" s="123">
        <v>28.247928048085637</v>
      </c>
      <c r="H68" s="123">
        <v>27.728765136219643</v>
      </c>
      <c r="I68" s="123">
        <v>26.745036635223833</v>
      </c>
      <c r="J68" s="123">
        <v>28.094393317273674</v>
      </c>
      <c r="K68" s="123">
        <v>27.824379211574726</v>
      </c>
      <c r="L68" s="123">
        <v>28.700164018414906</v>
      </c>
      <c r="M68" s="123">
        <v>26.202862092477897</v>
      </c>
      <c r="N68" s="123">
        <v>28.459057553539903</v>
      </c>
      <c r="O68" s="123">
        <v>27.690179378786119</v>
      </c>
      <c r="P68" s="123">
        <v>26.287380061529166</v>
      </c>
      <c r="Q68" s="123">
        <v>25.974679942761011</v>
      </c>
      <c r="R68" s="123">
        <v>26.344176549764221</v>
      </c>
      <c r="S68" s="123">
        <v>26.875273578236886</v>
      </c>
      <c r="T68" s="123">
        <v>27.541166236010831</v>
      </c>
      <c r="U68" s="123">
        <v>27.142143372247034</v>
      </c>
      <c r="V68" s="123">
        <v>26.766138608879036</v>
      </c>
      <c r="W68" s="123">
        <v>26.143384200273392</v>
      </c>
      <c r="X68" s="123">
        <v>24.848995566348879</v>
      </c>
      <c r="Y68" s="123">
        <v>21.633674165092739</v>
      </c>
      <c r="DA68" s="130" t="s">
        <v>2810</v>
      </c>
    </row>
    <row r="69" spans="1:105" ht="12" customHeight="1" x14ac:dyDescent="0.25">
      <c r="A69" s="97" t="s">
        <v>134</v>
      </c>
      <c r="B69" s="99">
        <v>34.43199809253916</v>
      </c>
      <c r="C69" s="99">
        <v>33.961397565416689</v>
      </c>
      <c r="D69" s="99">
        <v>31.843861386648591</v>
      </c>
      <c r="E69" s="99">
        <v>30.680865549236508</v>
      </c>
      <c r="F69" s="99">
        <v>31.560634874082872</v>
      </c>
      <c r="G69" s="99">
        <v>28.347442488180974</v>
      </c>
      <c r="H69" s="99">
        <v>27.819379198297533</v>
      </c>
      <c r="I69" s="99">
        <v>26.821944128834527</v>
      </c>
      <c r="J69" s="99">
        <v>28.175454712176986</v>
      </c>
      <c r="K69" s="99">
        <v>27.851057403571897</v>
      </c>
      <c r="L69" s="99">
        <v>28.83159576161167</v>
      </c>
      <c r="M69" s="99">
        <v>26.273964597544861</v>
      </c>
      <c r="N69" s="99">
        <v>28.583913687138889</v>
      </c>
      <c r="O69" s="99">
        <v>27.801961317535262</v>
      </c>
      <c r="P69" s="99">
        <v>26.369268024022819</v>
      </c>
      <c r="Q69" s="99">
        <v>26.060075697441238</v>
      </c>
      <c r="R69" s="99">
        <v>26.440745864653291</v>
      </c>
      <c r="S69" s="99">
        <v>26.998000343647476</v>
      </c>
      <c r="T69" s="99">
        <v>27.675925985595921</v>
      </c>
      <c r="U69" s="99">
        <v>27.267760106864827</v>
      </c>
      <c r="V69" s="99">
        <v>26.819935227368266</v>
      </c>
      <c r="W69" s="99">
        <v>26.194744228125508</v>
      </c>
      <c r="X69" s="99">
        <v>24.89476151509821</v>
      </c>
      <c r="Y69" s="99">
        <v>21.638747817729612</v>
      </c>
      <c r="DA69" s="63" t="s">
        <v>2811</v>
      </c>
    </row>
    <row r="70" spans="1:105" ht="12" customHeight="1" x14ac:dyDescent="0.25">
      <c r="A70" s="97" t="s">
        <v>133</v>
      </c>
      <c r="B70" s="99">
        <v>30.89882903969303</v>
      </c>
      <c r="C70" s="99">
        <v>30.340588329962429</v>
      </c>
      <c r="D70" s="99">
        <v>27.996071735905314</v>
      </c>
      <c r="E70" s="99">
        <v>26.661706096928881</v>
      </c>
      <c r="F70" s="99">
        <v>27.41894184851725</v>
      </c>
      <c r="G70" s="99">
        <v>24.407438441830106</v>
      </c>
      <c r="H70" s="99">
        <v>24.069056641227657</v>
      </c>
      <c r="I70" s="99">
        <v>22.97516364286269</v>
      </c>
      <c r="J70" s="99">
        <v>24.04401622955783</v>
      </c>
      <c r="K70" s="99">
        <v>23.848580545422021</v>
      </c>
      <c r="L70" s="99">
        <v>24.894965669126066</v>
      </c>
      <c r="M70" s="99">
        <v>23.051667048141493</v>
      </c>
      <c r="N70" s="99">
        <v>25.345698700490157</v>
      </c>
      <c r="O70" s="99">
        <v>24.946061751694494</v>
      </c>
      <c r="P70" s="99">
        <v>23.799619986836063</v>
      </c>
      <c r="Q70" s="99">
        <v>23.583265659019609</v>
      </c>
      <c r="R70" s="99">
        <v>24.116208410057027</v>
      </c>
      <c r="S70" s="99">
        <v>24.928477717153388</v>
      </c>
      <c r="T70" s="99">
        <v>25.808760897653748</v>
      </c>
      <c r="U70" s="99">
        <v>25.731097697679896</v>
      </c>
      <c r="V70" s="99">
        <v>25.844430433504709</v>
      </c>
      <c r="W70" s="99">
        <v>25.308498271632832</v>
      </c>
      <c r="X70" s="99">
        <v>23.934028043859442</v>
      </c>
      <c r="Y70" s="99">
        <v>20.922408675391836</v>
      </c>
      <c r="DA70" s="63" t="s">
        <v>2812</v>
      </c>
    </row>
    <row r="71" spans="1:105" ht="12" customHeight="1" x14ac:dyDescent="0.25">
      <c r="A71" s="100" t="s">
        <v>212</v>
      </c>
      <c r="B71" s="102">
        <v>26.849063526255367</v>
      </c>
      <c r="C71" s="102">
        <v>26.323180814229477</v>
      </c>
      <c r="D71" s="102">
        <v>24.104104940497489</v>
      </c>
      <c r="E71" s="102">
        <v>22.859281304473413</v>
      </c>
      <c r="F71" s="102">
        <v>23.464196364167282</v>
      </c>
      <c r="G71" s="102">
        <v>20.787838426843724</v>
      </c>
      <c r="H71" s="102">
        <v>20.56997932625319</v>
      </c>
      <c r="I71" s="102">
        <v>19.529743045079105</v>
      </c>
      <c r="J71" s="102">
        <v>20.279381095470129</v>
      </c>
      <c r="K71" s="102">
        <v>20.063267627181194</v>
      </c>
      <c r="L71" s="102">
        <v>20.945645666902415</v>
      </c>
      <c r="M71" s="102">
        <v>19.440501276580811</v>
      </c>
      <c r="N71" s="102">
        <v>21.291769708874931</v>
      </c>
      <c r="O71" s="102">
        <v>20.904117804681164</v>
      </c>
      <c r="P71" s="102">
        <v>19.911448929193547</v>
      </c>
      <c r="Q71" s="102">
        <v>19.658827234508806</v>
      </c>
      <c r="R71" s="102">
        <v>20.015251122495499</v>
      </c>
      <c r="S71" s="102">
        <v>20.632528708711263</v>
      </c>
      <c r="T71" s="102">
        <v>21.262982819608403</v>
      </c>
      <c r="U71" s="102">
        <v>21.112392392134062</v>
      </c>
      <c r="V71" s="102">
        <v>21.367798421346624</v>
      </c>
      <c r="W71" s="102">
        <v>20.821355106236286</v>
      </c>
      <c r="X71" s="102">
        <v>19.377181259252186</v>
      </c>
      <c r="Y71" s="102">
        <v>16.677671483779832</v>
      </c>
      <c r="DA71" s="131" t="s">
        <v>2813</v>
      </c>
    </row>
    <row r="72" spans="1:105" ht="12" customHeight="1" x14ac:dyDescent="0.25">
      <c r="A72" s="103" t="s">
        <v>52</v>
      </c>
      <c r="B72" s="105">
        <v>4.0497655134376567</v>
      </c>
      <c r="C72" s="105">
        <v>4.0174075157329554</v>
      </c>
      <c r="D72" s="105">
        <v>3.8919667954078281</v>
      </c>
      <c r="E72" s="105">
        <v>3.8024247924554699</v>
      </c>
      <c r="F72" s="105">
        <v>3.9547454843499645</v>
      </c>
      <c r="G72" s="105">
        <v>3.6196000149863856</v>
      </c>
      <c r="H72" s="105">
        <v>3.4990773149744636</v>
      </c>
      <c r="I72" s="105">
        <v>3.4454205977835826</v>
      </c>
      <c r="J72" s="105">
        <v>3.7646351340877047</v>
      </c>
      <c r="K72" s="105">
        <v>3.7853129182408218</v>
      </c>
      <c r="L72" s="105">
        <v>3.9493200022236494</v>
      </c>
      <c r="M72" s="105">
        <v>3.6111657715606778</v>
      </c>
      <c r="N72" s="105">
        <v>4.0539289916152237</v>
      </c>
      <c r="O72" s="105">
        <v>4.0419439470133316</v>
      </c>
      <c r="P72" s="105">
        <v>3.888171057642515</v>
      </c>
      <c r="Q72" s="105">
        <v>3.9244384245108033</v>
      </c>
      <c r="R72" s="105">
        <v>4.1009572875615294</v>
      </c>
      <c r="S72" s="105">
        <v>4.295949008442129</v>
      </c>
      <c r="T72" s="105">
        <v>4.5457780780453474</v>
      </c>
      <c r="U72" s="105">
        <v>4.618705305545836</v>
      </c>
      <c r="V72" s="105">
        <v>4.4766320121580803</v>
      </c>
      <c r="W72" s="105">
        <v>4.4871431653965406</v>
      </c>
      <c r="X72" s="105">
        <v>4.5568467846072531</v>
      </c>
      <c r="Y72" s="105">
        <v>4.2447371916120025</v>
      </c>
      <c r="DA72" s="132" t="s">
        <v>2814</v>
      </c>
    </row>
    <row r="73" spans="1:105" ht="12" customHeight="1" x14ac:dyDescent="0.25">
      <c r="A73" s="106" t="s">
        <v>122</v>
      </c>
      <c r="B73" s="102">
        <v>29.084040255976745</v>
      </c>
      <c r="C73" s="102">
        <v>28.181937941847554</v>
      </c>
      <c r="D73" s="102">
        <v>27.097095048190894</v>
      </c>
      <c r="E73" s="102">
        <v>25.503763288564059</v>
      </c>
      <c r="F73" s="102">
        <v>25.828493380885099</v>
      </c>
      <c r="G73" s="102">
        <v>24.166337149139043</v>
      </c>
      <c r="H73" s="102">
        <v>24.036035407192504</v>
      </c>
      <c r="I73" s="102">
        <v>23.826468532447564</v>
      </c>
      <c r="J73" s="102">
        <v>24.809220085878142</v>
      </c>
      <c r="K73" s="102">
        <v>24.406204815029717</v>
      </c>
      <c r="L73" s="102">
        <v>24.83260273309687</v>
      </c>
      <c r="M73" s="102">
        <v>25.415631658897702</v>
      </c>
      <c r="N73" s="102">
        <v>25.440968159713762</v>
      </c>
      <c r="O73" s="102">
        <v>25.137756896896331</v>
      </c>
      <c r="P73" s="102">
        <v>24.898337835057301</v>
      </c>
      <c r="Q73" s="102">
        <v>24.903251503436952</v>
      </c>
      <c r="R73" s="102">
        <v>25.378691053880726</v>
      </c>
      <c r="S73" s="102">
        <v>25.35060755631681</v>
      </c>
      <c r="T73" s="102">
        <v>25.69006459875256</v>
      </c>
      <c r="U73" s="102">
        <v>25.083753099045676</v>
      </c>
      <c r="V73" s="102">
        <v>26.164928928607981</v>
      </c>
      <c r="W73" s="102">
        <v>25.446059193041833</v>
      </c>
      <c r="X73" s="102">
        <v>24.111821687461518</v>
      </c>
      <c r="Y73" s="102">
        <v>22.351352174611812</v>
      </c>
      <c r="DA73" s="131" t="s">
        <v>2815</v>
      </c>
    </row>
    <row r="74" spans="1:105" ht="12" customHeight="1" x14ac:dyDescent="0.25">
      <c r="A74" s="107" t="s">
        <v>121</v>
      </c>
      <c r="B74" s="105">
        <v>26.814132733325206</v>
      </c>
      <c r="C74" s="105">
        <v>25.989854697230548</v>
      </c>
      <c r="D74" s="105">
        <v>24.814737780604254</v>
      </c>
      <c r="E74" s="105">
        <v>23.351394547983624</v>
      </c>
      <c r="F74" s="105">
        <v>23.703985349776087</v>
      </c>
      <c r="G74" s="105">
        <v>22.193610313437699</v>
      </c>
      <c r="H74" s="105">
        <v>22.206312398021709</v>
      </c>
      <c r="I74" s="105">
        <v>21.94507588032706</v>
      </c>
      <c r="J74" s="105">
        <v>22.805322088534474</v>
      </c>
      <c r="K74" s="105">
        <v>22.595069411530524</v>
      </c>
      <c r="L74" s="105">
        <v>22.820804765933541</v>
      </c>
      <c r="M74" s="105">
        <v>23.554529191987104</v>
      </c>
      <c r="N74" s="105">
        <v>23.7285326516241</v>
      </c>
      <c r="O74" s="105">
        <v>23.495749672338018</v>
      </c>
      <c r="P74" s="105">
        <v>23.311624956827973</v>
      </c>
      <c r="Q74" s="105">
        <v>23.04063657210504</v>
      </c>
      <c r="R74" s="105">
        <v>23.245197630964412</v>
      </c>
      <c r="S74" s="105">
        <v>23.420636263117235</v>
      </c>
      <c r="T74" s="105">
        <v>23.798027281635132</v>
      </c>
      <c r="U74" s="105">
        <v>23.670084155234083</v>
      </c>
      <c r="V74" s="105">
        <v>25.025925745887921</v>
      </c>
      <c r="W74" s="105">
        <v>24.348711612487531</v>
      </c>
      <c r="X74" s="105">
        <v>22.995215916640195</v>
      </c>
      <c r="Y74" s="105">
        <v>21.389417252579769</v>
      </c>
      <c r="DA74" s="132" t="s">
        <v>2816</v>
      </c>
    </row>
    <row r="75" spans="1:105" ht="12" customHeight="1" x14ac:dyDescent="0.25">
      <c r="A75" s="108" t="s">
        <v>53</v>
      </c>
      <c r="B75" s="99">
        <v>22.678905639693852</v>
      </c>
      <c r="C75" s="99">
        <v>21.979116833982339</v>
      </c>
      <c r="D75" s="99">
        <v>20.860387035118674</v>
      </c>
      <c r="E75" s="99">
        <v>19.606319786517897</v>
      </c>
      <c r="F75" s="99">
        <v>19.89755947341148</v>
      </c>
      <c r="G75" s="99">
        <v>18.584467037370757</v>
      </c>
      <c r="H75" s="99">
        <v>18.690268307420318</v>
      </c>
      <c r="I75" s="99">
        <v>18.417177073693018</v>
      </c>
      <c r="J75" s="99">
        <v>19.029650003687021</v>
      </c>
      <c r="K75" s="99">
        <v>18.830884251801759</v>
      </c>
      <c r="L75" s="99">
        <v>19.024660759863568</v>
      </c>
      <c r="M75" s="99">
        <v>19.695601332407296</v>
      </c>
      <c r="N75" s="99">
        <v>19.79120497298857</v>
      </c>
      <c r="O75" s="99">
        <v>19.57388424926781</v>
      </c>
      <c r="P75" s="99">
        <v>19.394693507963233</v>
      </c>
      <c r="Q75" s="99">
        <v>19.07933633804323</v>
      </c>
      <c r="R75" s="99">
        <v>19.12811503084674</v>
      </c>
      <c r="S75" s="99">
        <v>19.179474519763598</v>
      </c>
      <c r="T75" s="99">
        <v>19.37163888645901</v>
      </c>
      <c r="U75" s="99">
        <v>19.220571031111149</v>
      </c>
      <c r="V75" s="99">
        <v>20.48751243965647</v>
      </c>
      <c r="W75" s="99">
        <v>19.909914544660666</v>
      </c>
      <c r="X75" s="99">
        <v>18.582287038334705</v>
      </c>
      <c r="Y75" s="99">
        <v>17.036625375640352</v>
      </c>
      <c r="DA75" s="63" t="s">
        <v>2817</v>
      </c>
    </row>
    <row r="76" spans="1:105" ht="12" customHeight="1" x14ac:dyDescent="0.25">
      <c r="A76" s="108" t="s">
        <v>52</v>
      </c>
      <c r="B76" s="99">
        <v>4.1352270936313591</v>
      </c>
      <c r="C76" s="99">
        <v>4.010737863248206</v>
      </c>
      <c r="D76" s="99">
        <v>3.9543507454855806</v>
      </c>
      <c r="E76" s="99">
        <v>3.7450747614657276</v>
      </c>
      <c r="F76" s="99">
        <v>3.8064258763646075</v>
      </c>
      <c r="G76" s="99">
        <v>3.6091432760669391</v>
      </c>
      <c r="H76" s="99">
        <v>3.5160440906013894</v>
      </c>
      <c r="I76" s="99">
        <v>3.527898806634044</v>
      </c>
      <c r="J76" s="99">
        <v>3.7756720848474572</v>
      </c>
      <c r="K76" s="99">
        <v>3.7641851597287679</v>
      </c>
      <c r="L76" s="99">
        <v>3.7961440060699769</v>
      </c>
      <c r="M76" s="99">
        <v>3.85892785957981</v>
      </c>
      <c r="N76" s="99">
        <v>3.9373276786355302</v>
      </c>
      <c r="O76" s="99">
        <v>3.9218654230702046</v>
      </c>
      <c r="P76" s="99">
        <v>3.9169314488647418</v>
      </c>
      <c r="Q76" s="99">
        <v>3.9613002340618078</v>
      </c>
      <c r="R76" s="99">
        <v>4.117082600117671</v>
      </c>
      <c r="S76" s="99">
        <v>4.2411617433536328</v>
      </c>
      <c r="T76" s="99">
        <v>4.4263883951761231</v>
      </c>
      <c r="U76" s="99">
        <v>4.4495131241229355</v>
      </c>
      <c r="V76" s="99">
        <v>4.5384133062314493</v>
      </c>
      <c r="W76" s="99">
        <v>4.4387970678268625</v>
      </c>
      <c r="X76" s="99">
        <v>4.4129288783054879</v>
      </c>
      <c r="Y76" s="99">
        <v>4.3527918769394196</v>
      </c>
      <c r="DA76" s="63" t="s">
        <v>2818</v>
      </c>
    </row>
    <row r="77" spans="1:105" ht="12" customHeight="1" x14ac:dyDescent="0.25">
      <c r="A77" s="121" t="s">
        <v>54</v>
      </c>
      <c r="B77" s="123">
        <v>5.3966436405388665</v>
      </c>
      <c r="C77" s="123">
        <v>5.3860113603136854</v>
      </c>
      <c r="D77" s="123">
        <v>5.1521998157263464</v>
      </c>
      <c r="E77" s="123">
        <v>5.2664100324220469</v>
      </c>
      <c r="F77" s="123">
        <v>5.3437225131842538</v>
      </c>
      <c r="G77" s="123">
        <v>4.9645008583073951</v>
      </c>
      <c r="H77" s="123">
        <v>4.9126293610168386</v>
      </c>
      <c r="I77" s="123">
        <v>4.8077667455395421</v>
      </c>
      <c r="J77" s="123">
        <v>4.7260871978054553</v>
      </c>
      <c r="K77" s="123">
        <v>4.5584393567467654</v>
      </c>
      <c r="L77" s="123">
        <v>4.6721567734382532</v>
      </c>
      <c r="M77" s="123">
        <v>4.621615372957522</v>
      </c>
      <c r="N77" s="123">
        <v>4.5156539582145063</v>
      </c>
      <c r="O77" s="123">
        <v>4.4342505086056034</v>
      </c>
      <c r="P77" s="123">
        <v>4.4496812997906838</v>
      </c>
      <c r="Q77" s="123">
        <v>4.4645193221543549</v>
      </c>
      <c r="R77" s="123">
        <v>4.461977128497093</v>
      </c>
      <c r="S77" s="123">
        <v>4.5353716839390339</v>
      </c>
      <c r="T77" s="123">
        <v>4.5843718380297505</v>
      </c>
      <c r="U77" s="123">
        <v>4.5056409632643826</v>
      </c>
      <c r="V77" s="123">
        <v>4.5315616321016581</v>
      </c>
      <c r="W77" s="123">
        <v>4.4944679241872576</v>
      </c>
      <c r="X77" s="123">
        <v>4.2269117483533529</v>
      </c>
      <c r="Y77" s="123">
        <v>3.7933410596178261</v>
      </c>
      <c r="DA77" s="130" t="s">
        <v>2819</v>
      </c>
    </row>
    <row r="78" spans="1:105" ht="12" customHeight="1" x14ac:dyDescent="0.25">
      <c r="A78" s="97" t="s">
        <v>189</v>
      </c>
      <c r="B78" s="99">
        <v>5.7103751851720101</v>
      </c>
      <c r="C78" s="99">
        <v>5.7404759622203319</v>
      </c>
      <c r="D78" s="99">
        <v>5.4343923439201101</v>
      </c>
      <c r="E78" s="99">
        <v>5.6011416025772416</v>
      </c>
      <c r="F78" s="99">
        <v>5.7204718792166025</v>
      </c>
      <c r="G78" s="99">
        <v>5.2551846675904814</v>
      </c>
      <c r="H78" s="99">
        <v>5.2257070474638461</v>
      </c>
      <c r="I78" s="99">
        <v>5.0749736598081912</v>
      </c>
      <c r="J78" s="99">
        <v>5.0153665323755305</v>
      </c>
      <c r="K78" s="99">
        <v>4.7783572073589022</v>
      </c>
      <c r="L78" s="99">
        <v>4.9734266792444171</v>
      </c>
      <c r="M78" s="99">
        <v>4.891977846616177</v>
      </c>
      <c r="N78" s="99">
        <v>4.7893365682083813</v>
      </c>
      <c r="O78" s="99">
        <v>4.7685037770581244</v>
      </c>
      <c r="P78" s="99">
        <v>4.7733241032067264</v>
      </c>
      <c r="Q78" s="99">
        <v>4.7692470787136578</v>
      </c>
      <c r="R78" s="99">
        <v>4.761336179632818</v>
      </c>
      <c r="S78" s="99">
        <v>4.8706963870566442</v>
      </c>
      <c r="T78" s="99">
        <v>4.9387110405848649</v>
      </c>
      <c r="U78" s="99">
        <v>4.8904397965563264</v>
      </c>
      <c r="V78" s="99">
        <v>4.8764345710910098</v>
      </c>
      <c r="W78" s="99">
        <v>4.8701945851264368</v>
      </c>
      <c r="X78" s="99">
        <v>4.6356737875495027</v>
      </c>
      <c r="Y78" s="99">
        <v>4.1315336130628992</v>
      </c>
      <c r="DA78" s="63" t="s">
        <v>2820</v>
      </c>
    </row>
    <row r="79" spans="1:105" ht="12" customHeight="1" x14ac:dyDescent="0.25">
      <c r="A79" s="109" t="s">
        <v>120</v>
      </c>
      <c r="B79" s="110">
        <v>4.5899354630958369</v>
      </c>
      <c r="C79" s="110">
        <v>4.4627579219450615</v>
      </c>
      <c r="D79" s="110">
        <v>4.4010080297722185</v>
      </c>
      <c r="E79" s="110">
        <v>4.3573605274846239</v>
      </c>
      <c r="F79" s="110">
        <v>4.3013813107099486</v>
      </c>
      <c r="G79" s="110">
        <v>4.1464912309549478</v>
      </c>
      <c r="H79" s="110">
        <v>4.0170419329031066</v>
      </c>
      <c r="I79" s="110">
        <v>4.0319073832321832</v>
      </c>
      <c r="J79" s="110">
        <v>3.8637726740773628</v>
      </c>
      <c r="K79" s="110">
        <v>3.8196846141156282</v>
      </c>
      <c r="L79" s="110">
        <v>3.7131267966819976</v>
      </c>
      <c r="M79" s="110">
        <v>3.7528569407352879</v>
      </c>
      <c r="N79" s="110">
        <v>3.7646721951423183</v>
      </c>
      <c r="O79" s="110">
        <v>3.578127117309744</v>
      </c>
      <c r="P79" s="110">
        <v>3.6598087657568832</v>
      </c>
      <c r="Q79" s="110">
        <v>3.6997692413438519</v>
      </c>
      <c r="R79" s="110">
        <v>3.6848872220612301</v>
      </c>
      <c r="S79" s="110">
        <v>3.6541763723485317</v>
      </c>
      <c r="T79" s="110">
        <v>3.6599355818728396</v>
      </c>
      <c r="U79" s="110">
        <v>3.5298672821090795</v>
      </c>
      <c r="V79" s="110">
        <v>3.6686324732387816</v>
      </c>
      <c r="W79" s="110">
        <v>3.6129214985339959</v>
      </c>
      <c r="X79" s="110">
        <v>3.2202552010420553</v>
      </c>
      <c r="Y79" s="110">
        <v>3.0274784668830965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243.86642034887265</v>
      </c>
      <c r="C81" s="118">
        <f t="shared" si="28"/>
        <v>238.47592731504247</v>
      </c>
      <c r="D81" s="118">
        <f t="shared" si="28"/>
        <v>241.21052834031951</v>
      </c>
      <c r="E81" s="118">
        <f t="shared" si="28"/>
        <v>234.38670654966779</v>
      </c>
      <c r="F81" s="118">
        <f t="shared" si="28"/>
        <v>229.30273315145723</v>
      </c>
      <c r="G81" s="118">
        <f t="shared" si="28"/>
        <v>221.17911828563695</v>
      </c>
      <c r="H81" s="118">
        <f t="shared" si="28"/>
        <v>204.67233064470136</v>
      </c>
      <c r="I81" s="118">
        <f t="shared" si="28"/>
        <v>228.09493341343037</v>
      </c>
      <c r="J81" s="118">
        <f t="shared" si="28"/>
        <v>183.15930403199229</v>
      </c>
      <c r="K81" s="118">
        <f t="shared" si="28"/>
        <v>204.84556894679861</v>
      </c>
      <c r="L81" s="118">
        <f t="shared" si="28"/>
        <v>189.94497560182461</v>
      </c>
      <c r="M81" s="118">
        <f t="shared" si="28"/>
        <v>146.47239687564334</v>
      </c>
      <c r="N81" s="118">
        <f t="shared" si="28"/>
        <v>157.99529055371033</v>
      </c>
      <c r="O81" s="118">
        <f t="shared" si="28"/>
        <v>145.47833574362878</v>
      </c>
      <c r="P81" s="118">
        <f t="shared" si="28"/>
        <v>123.89435642093994</v>
      </c>
      <c r="Q81" s="118">
        <f t="shared" si="28"/>
        <v>146.43373063214881</v>
      </c>
      <c r="R81" s="118">
        <f t="shared" ref="R81:V81" si="29">R82+R85+R87+R100</f>
        <v>149.11700241792761</v>
      </c>
      <c r="S81" s="118">
        <f t="shared" si="29"/>
        <v>132.02005096114979</v>
      </c>
      <c r="T81" s="118">
        <f t="shared" si="29"/>
        <v>148.31012524528143</v>
      </c>
      <c r="U81" s="118">
        <f t="shared" si="29"/>
        <v>137.50010393727189</v>
      </c>
      <c r="V81" s="118">
        <f t="shared" si="29"/>
        <v>145.08167595597823</v>
      </c>
      <c r="W81" s="118">
        <f t="shared" ref="W81:Y81" si="30">W82+W85+W87+W100</f>
        <v>142.9319130720487</v>
      </c>
      <c r="X81" s="118">
        <f t="shared" si="30"/>
        <v>119.51816801112516</v>
      </c>
      <c r="Y81" s="118">
        <f t="shared" si="30"/>
        <v>115.98757028535948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200.378768497453</v>
      </c>
      <c r="C82" s="123">
        <f t="shared" si="31"/>
        <v>198.4636494996787</v>
      </c>
      <c r="D82" s="123">
        <f t="shared" si="31"/>
        <v>200.65579759197792</v>
      </c>
      <c r="E82" s="123">
        <f t="shared" si="31"/>
        <v>197.67752538313923</v>
      </c>
      <c r="F82" s="123">
        <f t="shared" si="31"/>
        <v>193.66226389310097</v>
      </c>
      <c r="G82" s="123">
        <f t="shared" si="31"/>
        <v>188.94324856402054</v>
      </c>
      <c r="H82" s="123">
        <f t="shared" si="31"/>
        <v>174.84497963608061</v>
      </c>
      <c r="I82" s="123">
        <f t="shared" si="31"/>
        <v>194.74140888925612</v>
      </c>
      <c r="J82" s="123">
        <f t="shared" si="31"/>
        <v>155.34640895884044</v>
      </c>
      <c r="K82" s="123">
        <f t="shared" si="31"/>
        <v>173.18335704580915</v>
      </c>
      <c r="L82" s="123">
        <f t="shared" si="31"/>
        <v>161.25216216432972</v>
      </c>
      <c r="M82" s="123">
        <f t="shared" si="31"/>
        <v>118.76517031579058</v>
      </c>
      <c r="N82" s="123">
        <f t="shared" si="31"/>
        <v>128.09643900530136</v>
      </c>
      <c r="O82" s="123">
        <f t="shared" si="31"/>
        <v>117.54372477486788</v>
      </c>
      <c r="P82" s="123">
        <f t="shared" si="31"/>
        <v>97.382817842169445</v>
      </c>
      <c r="Q82" s="123">
        <f t="shared" si="31"/>
        <v>117.74886682314855</v>
      </c>
      <c r="R82" s="123">
        <f t="shared" ref="R82:V82" si="32">SUM(R83:R84)</f>
        <v>119.89926940725974</v>
      </c>
      <c r="S82" s="123">
        <f t="shared" si="32"/>
        <v>103.81016436097332</v>
      </c>
      <c r="T82" s="123">
        <f t="shared" si="32"/>
        <v>118.71200729361803</v>
      </c>
      <c r="U82" s="123">
        <f t="shared" si="32"/>
        <v>109.31360646520235</v>
      </c>
      <c r="V82" s="123">
        <f t="shared" si="32"/>
        <v>116.27150116902484</v>
      </c>
      <c r="W82" s="123">
        <f t="shared" ref="W82:Y82" si="33">SUM(W83:W84)</f>
        <v>114.38189441305572</v>
      </c>
      <c r="X82" s="123">
        <f t="shared" si="33"/>
        <v>93.318849991928843</v>
      </c>
      <c r="Y82" s="123">
        <f t="shared" si="33"/>
        <v>91.053806988155259</v>
      </c>
      <c r="DA82" s="130" t="s">
        <v>2823</v>
      </c>
    </row>
    <row r="83" spans="1:105" ht="12" customHeight="1" x14ac:dyDescent="0.25">
      <c r="A83" s="97" t="s">
        <v>199</v>
      </c>
      <c r="B83" s="99">
        <v>199.50908806488081</v>
      </c>
      <c r="C83" s="99">
        <v>197.62293476880615</v>
      </c>
      <c r="D83" s="99">
        <v>199.81219349974816</v>
      </c>
      <c r="E83" s="99">
        <v>196.85752482431747</v>
      </c>
      <c r="F83" s="99">
        <v>192.85544554213863</v>
      </c>
      <c r="G83" s="99">
        <v>188.13641849413659</v>
      </c>
      <c r="H83" s="99">
        <v>174.07628241058657</v>
      </c>
      <c r="I83" s="99">
        <v>193.8481732316485</v>
      </c>
      <c r="J83" s="99">
        <v>154.60932874004075</v>
      </c>
      <c r="K83" s="99">
        <v>172.33514530872478</v>
      </c>
      <c r="L83" s="99">
        <v>160.44874214639026</v>
      </c>
      <c r="M83" s="99">
        <v>118.17007243201033</v>
      </c>
      <c r="N83" s="99">
        <v>127.43937168468342</v>
      </c>
      <c r="O83" s="99">
        <v>116.93943027739905</v>
      </c>
      <c r="P83" s="99">
        <v>96.887796075239436</v>
      </c>
      <c r="Q83" s="99">
        <v>117.14294783417296</v>
      </c>
      <c r="R83" s="99">
        <v>119.2825707423269</v>
      </c>
      <c r="S83" s="99">
        <v>103.27771907396098</v>
      </c>
      <c r="T83" s="99">
        <v>118.10043144515942</v>
      </c>
      <c r="U83" s="99">
        <v>108.75168905497657</v>
      </c>
      <c r="V83" s="99">
        <v>115.67279465714417</v>
      </c>
      <c r="W83" s="99">
        <v>113.78157044616407</v>
      </c>
      <c r="X83" s="99">
        <v>92.819404389567595</v>
      </c>
      <c r="Y83" s="99">
        <v>90.557600430716079</v>
      </c>
      <c r="DA83" s="63" t="s">
        <v>2824</v>
      </c>
    </row>
    <row r="84" spans="1:105" ht="12" customHeight="1" x14ac:dyDescent="0.25">
      <c r="A84" s="97" t="s">
        <v>53</v>
      </c>
      <c r="B84" s="99">
        <v>0.86968043257218808</v>
      </c>
      <c r="C84" s="99">
        <v>0.84071473087253856</v>
      </c>
      <c r="D84" s="99">
        <v>0.8436040922297473</v>
      </c>
      <c r="E84" s="99">
        <v>0.82000055882177325</v>
      </c>
      <c r="F84" s="99">
        <v>0.806818350962344</v>
      </c>
      <c r="G84" s="99">
        <v>0.80683006988394912</v>
      </c>
      <c r="H84" s="99">
        <v>0.76869722549402619</v>
      </c>
      <c r="I84" s="99">
        <v>0.89323565760760815</v>
      </c>
      <c r="J84" s="99">
        <v>0.73708021879970353</v>
      </c>
      <c r="K84" s="99">
        <v>0.84821173708436293</v>
      </c>
      <c r="L84" s="99">
        <v>0.80342001793944928</v>
      </c>
      <c r="M84" s="99">
        <v>0.59509788378025086</v>
      </c>
      <c r="N84" s="99">
        <v>0.65706732061794337</v>
      </c>
      <c r="O84" s="99">
        <v>0.60429449746883113</v>
      </c>
      <c r="P84" s="99">
        <v>0.4950217669300146</v>
      </c>
      <c r="Q84" s="99">
        <v>0.60591898897558949</v>
      </c>
      <c r="R84" s="99">
        <v>0.6166986649328372</v>
      </c>
      <c r="S84" s="99">
        <v>0.53244528701232985</v>
      </c>
      <c r="T84" s="99">
        <v>0.61157584845861901</v>
      </c>
      <c r="U84" s="99">
        <v>0.56191741022578712</v>
      </c>
      <c r="V84" s="99">
        <v>0.59870651188067969</v>
      </c>
      <c r="W84" s="99">
        <v>0.60032396689165346</v>
      </c>
      <c r="X84" s="99">
        <v>0.49944560236124841</v>
      </c>
      <c r="Y84" s="99">
        <v>0.49620655743917902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6.7979106530965099E-3</v>
      </c>
      <c r="C85" s="123">
        <f t="shared" si="34"/>
        <v>6.4260674101165576E-3</v>
      </c>
      <c r="D85" s="123">
        <f t="shared" si="34"/>
        <v>7.2118884479221938E-3</v>
      </c>
      <c r="E85" s="123">
        <f t="shared" si="34"/>
        <v>7.0035769535215448E-3</v>
      </c>
      <c r="F85" s="123">
        <f t="shared" si="34"/>
        <v>6.5678032903955979E-3</v>
      </c>
      <c r="G85" s="123">
        <f t="shared" si="34"/>
        <v>6.3565089606912178E-3</v>
      </c>
      <c r="H85" s="123">
        <f t="shared" si="34"/>
        <v>7.8211738349625998E-3</v>
      </c>
      <c r="I85" s="123">
        <f t="shared" si="34"/>
        <v>9.6843959542419408E-3</v>
      </c>
      <c r="J85" s="123">
        <f t="shared" si="34"/>
        <v>1.1164652660779711E-2</v>
      </c>
      <c r="K85" s="123">
        <f t="shared" si="34"/>
        <v>1.1649841165124852E-2</v>
      </c>
      <c r="L85" s="123">
        <f t="shared" si="34"/>
        <v>1.3056454221643072E-2</v>
      </c>
      <c r="M85" s="123">
        <f t="shared" si="34"/>
        <v>1.2840667300689432E-2</v>
      </c>
      <c r="N85" s="123">
        <f t="shared" si="34"/>
        <v>1.3514499222218705E-2</v>
      </c>
      <c r="O85" s="123">
        <f t="shared" si="34"/>
        <v>1.2498972609094506E-2</v>
      </c>
      <c r="P85" s="123">
        <f t="shared" si="34"/>
        <v>1.3637154021973448E-2</v>
      </c>
      <c r="Q85" s="123">
        <f t="shared" si="34"/>
        <v>1.3382748540506174E-2</v>
      </c>
      <c r="R85" s="123">
        <f t="shared" si="34"/>
        <v>1.4148878099598812E-2</v>
      </c>
      <c r="S85" s="123">
        <f t="shared" si="34"/>
        <v>1.4354458369559358E-2</v>
      </c>
      <c r="T85" s="123">
        <f t="shared" si="34"/>
        <v>1.3664309593036371E-2</v>
      </c>
      <c r="U85" s="123">
        <f t="shared" si="34"/>
        <v>1.286890512955262E-2</v>
      </c>
      <c r="V85" s="123">
        <f t="shared" si="34"/>
        <v>1.0445991380910388E-2</v>
      </c>
      <c r="W85" s="123">
        <f t="shared" si="34"/>
        <v>7.2495772967204122E-3</v>
      </c>
      <c r="X85" s="123">
        <f t="shared" si="34"/>
        <v>5.7505621128946709E-3</v>
      </c>
      <c r="Y85" s="123">
        <f t="shared" si="34"/>
        <v>5.6764424850920814E-3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6.7979106530965099E-3</v>
      </c>
      <c r="C86" s="99">
        <f>RES_hhdet_fech!C86/RES_summary!C$19</f>
        <v>6.4260674101165576E-3</v>
      </c>
      <c r="D86" s="99">
        <f>RES_hhdet_fech!D86/RES_summary!D$19</f>
        <v>7.2118884479221938E-3</v>
      </c>
      <c r="E86" s="99">
        <f>RES_hhdet_fech!E86/RES_summary!E$19</f>
        <v>7.0035769535215448E-3</v>
      </c>
      <c r="F86" s="99">
        <f>RES_hhdet_fech!F86/RES_summary!F$19</f>
        <v>6.5678032903955979E-3</v>
      </c>
      <c r="G86" s="99">
        <f>RES_hhdet_fech!G86/RES_summary!G$19</f>
        <v>6.3565089606912178E-3</v>
      </c>
      <c r="H86" s="99">
        <f>RES_hhdet_fech!H86/RES_summary!H$19</f>
        <v>7.8211738349625998E-3</v>
      </c>
      <c r="I86" s="99">
        <f>RES_hhdet_fech!I86/RES_summary!I$19</f>
        <v>9.6843959542419408E-3</v>
      </c>
      <c r="J86" s="99">
        <f>RES_hhdet_fech!J86/RES_summary!J$19</f>
        <v>1.1164652660779711E-2</v>
      </c>
      <c r="K86" s="99">
        <f>RES_hhdet_fech!K86/RES_summary!K$19</f>
        <v>1.1649841165124852E-2</v>
      </c>
      <c r="L86" s="99">
        <f>RES_hhdet_fech!L86/RES_summary!L$19</f>
        <v>1.3056454221643072E-2</v>
      </c>
      <c r="M86" s="99">
        <f>RES_hhdet_fech!M86/RES_summary!M$19</f>
        <v>1.2840667300689432E-2</v>
      </c>
      <c r="N86" s="99">
        <f>RES_hhdet_fech!N86/RES_summary!N$19</f>
        <v>1.3514499222218705E-2</v>
      </c>
      <c r="O86" s="99">
        <f>RES_hhdet_fech!O86/RES_summary!O$19</f>
        <v>1.2498972609094506E-2</v>
      </c>
      <c r="P86" s="99">
        <f>RES_hhdet_fech!P86/RES_summary!P$19</f>
        <v>1.3637154021973448E-2</v>
      </c>
      <c r="Q86" s="99">
        <f>RES_hhdet_fech!Q86/RES_summary!Q$19</f>
        <v>1.3382748540506174E-2</v>
      </c>
      <c r="R86" s="99">
        <f>RES_hhdet_fech!R86/RES_summary!R$19</f>
        <v>1.4148878099598812E-2</v>
      </c>
      <c r="S86" s="99">
        <f>RES_hhdet_fech!S86/RES_summary!S$19</f>
        <v>1.4354458369559358E-2</v>
      </c>
      <c r="T86" s="99">
        <f>RES_hhdet_fech!T86/RES_summary!T$19</f>
        <v>1.3664309593036371E-2</v>
      </c>
      <c r="U86" s="99">
        <f>RES_hhdet_fech!U86/RES_summary!U$19</f>
        <v>1.286890512955262E-2</v>
      </c>
      <c r="V86" s="99">
        <f>RES_hhdet_fech!V86/RES_summary!V$19</f>
        <v>1.0445991380910388E-2</v>
      </c>
      <c r="W86" s="99">
        <f>RES_hhdet_fech!W86/RES_summary!W$19</f>
        <v>7.2495772967204122E-3</v>
      </c>
      <c r="X86" s="99">
        <f>RES_hhdet_fech!X86/RES_summary!X$19</f>
        <v>5.7505621128946709E-3</v>
      </c>
      <c r="Y86" s="99">
        <f>RES_hhdet_fech!Y86/RES_summary!Y$19</f>
        <v>5.6764424850920814E-3</v>
      </c>
      <c r="DA86" s="63" t="s">
        <v>2827</v>
      </c>
    </row>
    <row r="87" spans="1:105" ht="12" customHeight="1" x14ac:dyDescent="0.25">
      <c r="A87" s="121" t="s">
        <v>55</v>
      </c>
      <c r="B87" s="123">
        <v>38.872961510652125</v>
      </c>
      <c r="C87" s="123">
        <v>35.522542379820116</v>
      </c>
      <c r="D87" s="123">
        <v>36.1227488924347</v>
      </c>
      <c r="E87" s="123">
        <v>32.318373937610822</v>
      </c>
      <c r="F87" s="123">
        <v>31.308993626593988</v>
      </c>
      <c r="G87" s="123">
        <v>28.064293187694314</v>
      </c>
      <c r="H87" s="123">
        <v>25.789539842676831</v>
      </c>
      <c r="I87" s="123">
        <v>29.303310532007355</v>
      </c>
      <c r="J87" s="123">
        <v>23.929588094840547</v>
      </c>
      <c r="K87" s="123">
        <v>27.827247814109683</v>
      </c>
      <c r="L87" s="123">
        <v>24.954596144726924</v>
      </c>
      <c r="M87" s="123">
        <v>23.927098665339191</v>
      </c>
      <c r="N87" s="123">
        <v>26.102208281572327</v>
      </c>
      <c r="O87" s="123">
        <v>24.323543812616059</v>
      </c>
      <c r="P87" s="123">
        <v>22.825473797902863</v>
      </c>
      <c r="Q87" s="123">
        <v>24.97418108303183</v>
      </c>
      <c r="R87" s="123">
        <v>25.508223584715214</v>
      </c>
      <c r="S87" s="123">
        <v>24.516275326984324</v>
      </c>
      <c r="T87" s="123">
        <v>25.862714980139334</v>
      </c>
      <c r="U87" s="123">
        <v>24.562695825697894</v>
      </c>
      <c r="V87" s="123">
        <v>25.042161122549032</v>
      </c>
      <c r="W87" s="123">
        <v>24.879964920709508</v>
      </c>
      <c r="X87" s="123">
        <v>22.962069064346789</v>
      </c>
      <c r="Y87" s="123">
        <v>21.897361998882182</v>
      </c>
      <c r="DA87" s="130" t="s">
        <v>2828</v>
      </c>
    </row>
    <row r="88" spans="1:105" ht="12" customHeight="1" x14ac:dyDescent="0.25">
      <c r="A88" s="97" t="s">
        <v>132</v>
      </c>
      <c r="B88" s="99">
        <v>41.398009132347994</v>
      </c>
      <c r="C88" s="99">
        <v>37.469751279567994</v>
      </c>
      <c r="D88" s="99">
        <v>38.656801909000336</v>
      </c>
      <c r="E88" s="99">
        <v>34.298168861828586</v>
      </c>
      <c r="F88" s="99">
        <v>32.975284262265227</v>
      </c>
      <c r="G88" s="99">
        <v>29.262668087894653</v>
      </c>
      <c r="H88" s="99">
        <v>26.330848743905818</v>
      </c>
      <c r="I88" s="99">
        <v>31.098853415489909</v>
      </c>
      <c r="J88" s="99">
        <v>23.81690104674227</v>
      </c>
      <c r="K88" s="99">
        <v>29.03621408195535</v>
      </c>
      <c r="L88" s="99">
        <v>25.222531026115519</v>
      </c>
      <c r="M88" s="99">
        <v>23.720119080396717</v>
      </c>
      <c r="N88" s="99">
        <v>26.52924952054725</v>
      </c>
      <c r="O88" s="99">
        <v>24.333782025515177</v>
      </c>
      <c r="P88" s="99">
        <v>22.572086868160003</v>
      </c>
      <c r="Q88" s="99">
        <v>25.542968715696819</v>
      </c>
      <c r="R88" s="99">
        <v>26.005598488115709</v>
      </c>
      <c r="S88" s="99">
        <v>24.523928822890859</v>
      </c>
      <c r="T88" s="99">
        <v>26.034960095610398</v>
      </c>
      <c r="U88" s="99">
        <v>24.464275530409626</v>
      </c>
      <c r="V88" s="99">
        <v>24.788322771880797</v>
      </c>
      <c r="W88" s="99">
        <v>24.970312273840229</v>
      </c>
      <c r="X88" s="99">
        <v>22.967572996206112</v>
      </c>
      <c r="Y88" s="99">
        <v>21.929128268386108</v>
      </c>
      <c r="DA88" s="63" t="s">
        <v>2829</v>
      </c>
    </row>
    <row r="89" spans="1:105" ht="12" customHeight="1" x14ac:dyDescent="0.25">
      <c r="A89" s="97" t="s">
        <v>131</v>
      </c>
      <c r="B89" s="99">
        <v>36.536297907523526</v>
      </c>
      <c r="C89" s="99">
        <v>33.427724938051377</v>
      </c>
      <c r="D89" s="99">
        <v>34.796106632079628</v>
      </c>
      <c r="E89" s="99">
        <v>31.235153740393049</v>
      </c>
      <c r="F89" s="99">
        <v>30.729236370114958</v>
      </c>
      <c r="G89" s="99">
        <v>28.534640109488887</v>
      </c>
      <c r="H89" s="99">
        <v>22.261991237423736</v>
      </c>
      <c r="I89" s="99">
        <v>24.48476231417661</v>
      </c>
      <c r="J89" s="99">
        <v>19.373457062516753</v>
      </c>
      <c r="K89" s="99">
        <v>24.276059456315419</v>
      </c>
      <c r="L89" s="99">
        <v>21.679121235234039</v>
      </c>
      <c r="M89" s="99">
        <v>21.011474618147712</v>
      </c>
      <c r="N89" s="99">
        <v>23.954478620927592</v>
      </c>
      <c r="O89" s="99">
        <v>22.395384438433933</v>
      </c>
      <c r="P89" s="99">
        <v>20.859359542020407</v>
      </c>
      <c r="Q89" s="99">
        <v>23.487618964657688</v>
      </c>
      <c r="R89" s="99">
        <v>23.994403810963117</v>
      </c>
      <c r="S89" s="99">
        <v>22.758485770162928</v>
      </c>
      <c r="T89" s="99">
        <v>24.361510586921295</v>
      </c>
      <c r="U89" s="99">
        <v>23.080335421312668</v>
      </c>
      <c r="V89" s="99">
        <v>23.723921947814052</v>
      </c>
      <c r="W89" s="99">
        <v>24.227141962669027</v>
      </c>
      <c r="X89" s="99">
        <v>22.343489218991561</v>
      </c>
      <c r="Y89" s="99">
        <v>21.270121227187214</v>
      </c>
      <c r="DA89" s="63" t="s">
        <v>2830</v>
      </c>
    </row>
    <row r="90" spans="1:105" ht="12" customHeight="1" x14ac:dyDescent="0.25">
      <c r="A90" s="100" t="s">
        <v>199</v>
      </c>
      <c r="B90" s="102">
        <v>32.281617656256017</v>
      </c>
      <c r="C90" s="102">
        <v>29.553390793111536</v>
      </c>
      <c r="D90" s="102">
        <v>30.672011653924358</v>
      </c>
      <c r="E90" s="102">
        <v>27.530712653177762</v>
      </c>
      <c r="F90" s="102">
        <v>27.094087033690581</v>
      </c>
      <c r="G90" s="102">
        <v>25.133068611096942</v>
      </c>
      <c r="H90" s="102">
        <v>19.126072413366433</v>
      </c>
      <c r="I90" s="102">
        <v>20.516858612373309</v>
      </c>
      <c r="J90" s="102">
        <v>16.103635679226279</v>
      </c>
      <c r="K90" s="102">
        <v>20.096006629879511</v>
      </c>
      <c r="L90" s="102">
        <v>17.942855522443153</v>
      </c>
      <c r="M90" s="102">
        <v>17.421905936467585</v>
      </c>
      <c r="N90" s="102">
        <v>19.772361912722619</v>
      </c>
      <c r="O90" s="102">
        <v>18.452814310478555</v>
      </c>
      <c r="P90" s="102">
        <v>17.157669912924185</v>
      </c>
      <c r="Q90" s="102">
        <v>19.231302665798733</v>
      </c>
      <c r="R90" s="102">
        <v>19.580039466794922</v>
      </c>
      <c r="S90" s="102">
        <v>18.561194883283115</v>
      </c>
      <c r="T90" s="102">
        <v>19.83057880750685</v>
      </c>
      <c r="U90" s="102">
        <v>18.752651909911773</v>
      </c>
      <c r="V90" s="102">
        <v>19.443747312917097</v>
      </c>
      <c r="W90" s="102">
        <v>19.794949760729203</v>
      </c>
      <c r="X90" s="102">
        <v>17.941331820706921</v>
      </c>
      <c r="Y90" s="102">
        <v>16.76148957786242</v>
      </c>
      <c r="DA90" s="131" t="s">
        <v>2831</v>
      </c>
    </row>
    <row r="91" spans="1:105" ht="12" customHeight="1" x14ac:dyDescent="0.25">
      <c r="A91" s="103" t="s">
        <v>52</v>
      </c>
      <c r="B91" s="105">
        <v>4.2546802512675068</v>
      </c>
      <c r="C91" s="105">
        <v>3.8743341449398434</v>
      </c>
      <c r="D91" s="105">
        <v>4.1240949781552692</v>
      </c>
      <c r="E91" s="105">
        <v>3.7044410872152902</v>
      </c>
      <c r="F91" s="105">
        <v>3.6351493364243788</v>
      </c>
      <c r="G91" s="105">
        <v>3.4015714983919403</v>
      </c>
      <c r="H91" s="105">
        <v>3.1359188240573026</v>
      </c>
      <c r="I91" s="105">
        <v>3.9679037018032997</v>
      </c>
      <c r="J91" s="105">
        <v>3.2698213832904726</v>
      </c>
      <c r="K91" s="105">
        <v>4.1800528264359169</v>
      </c>
      <c r="L91" s="105">
        <v>3.7362657127908832</v>
      </c>
      <c r="M91" s="105">
        <v>3.5895686816801309</v>
      </c>
      <c r="N91" s="105">
        <v>4.1821167082049726</v>
      </c>
      <c r="O91" s="105">
        <v>3.9425701279553782</v>
      </c>
      <c r="P91" s="105">
        <v>3.7016896290962231</v>
      </c>
      <c r="Q91" s="105">
        <v>4.2563162988589545</v>
      </c>
      <c r="R91" s="105">
        <v>4.4143643441681908</v>
      </c>
      <c r="S91" s="105">
        <v>4.1972908868798156</v>
      </c>
      <c r="T91" s="105">
        <v>4.5309317794144466</v>
      </c>
      <c r="U91" s="105">
        <v>4.3276835114008909</v>
      </c>
      <c r="V91" s="105">
        <v>4.2801746348969569</v>
      </c>
      <c r="W91" s="105">
        <v>4.4321922019398237</v>
      </c>
      <c r="X91" s="105">
        <v>4.402157398284646</v>
      </c>
      <c r="Y91" s="105">
        <v>4.5086316493247924</v>
      </c>
      <c r="DA91" s="132" t="s">
        <v>2832</v>
      </c>
    </row>
    <row r="92" spans="1:105" ht="12" customHeight="1" x14ac:dyDescent="0.25">
      <c r="A92" s="106" t="s">
        <v>124</v>
      </c>
      <c r="B92" s="102">
        <v>32.775308713230892</v>
      </c>
      <c r="C92" s="102">
        <v>31.550620656834237</v>
      </c>
      <c r="D92" s="102">
        <v>30.404434605405097</v>
      </c>
      <c r="E92" s="102">
        <v>29.198152942564867</v>
      </c>
      <c r="F92" s="102">
        <v>28.385146003859639</v>
      </c>
      <c r="G92" s="102">
        <v>27.491557116277114</v>
      </c>
      <c r="H92" s="102">
        <v>26.848398875899964</v>
      </c>
      <c r="I92" s="102">
        <v>26.869841317709255</v>
      </c>
      <c r="J92" s="102">
        <v>26.688825064212764</v>
      </c>
      <c r="K92" s="102">
        <v>26.744021497753518</v>
      </c>
      <c r="L92" s="102">
        <v>26.765846736862958</v>
      </c>
      <c r="M92" s="102">
        <v>28.400391893095232</v>
      </c>
      <c r="N92" s="102">
        <v>26.116372647233892</v>
      </c>
      <c r="O92" s="102">
        <v>28.408927176145497</v>
      </c>
      <c r="P92" s="102">
        <v>25.419424211206714</v>
      </c>
      <c r="Q92" s="102">
        <v>22.42106592372274</v>
      </c>
      <c r="R92" s="102">
        <v>26.499275716337614</v>
      </c>
      <c r="S92" s="102">
        <v>26.402470705120066</v>
      </c>
      <c r="T92" s="102">
        <v>26.976509281766269</v>
      </c>
      <c r="U92" s="102">
        <v>25.645509382760824</v>
      </c>
      <c r="V92" s="102">
        <v>28.04589456678714</v>
      </c>
      <c r="W92" s="102">
        <v>23.312640803779686</v>
      </c>
      <c r="X92" s="102">
        <v>22.262020123625884</v>
      </c>
      <c r="Y92" s="102">
        <v>22.256086812058562</v>
      </c>
      <c r="DA92" s="131" t="s">
        <v>2833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25.287982608295867</v>
      </c>
      <c r="P93" s="105">
        <v>23.472493244857461</v>
      </c>
      <c r="Q93" s="105">
        <v>21.473485884151916</v>
      </c>
      <c r="R93" s="105">
        <v>24.003808535366215</v>
      </c>
      <c r="S93" s="105">
        <v>24.268521575781651</v>
      </c>
      <c r="T93" s="105">
        <v>25.194095937646082</v>
      </c>
      <c r="U93" s="105">
        <v>24.355105163595436</v>
      </c>
      <c r="V93" s="105">
        <v>24.964252071363113</v>
      </c>
      <c r="W93" s="105">
        <v>21.654077167634387</v>
      </c>
      <c r="X93" s="105">
        <v>21.135356409547942</v>
      </c>
      <c r="Y93" s="105">
        <v>0</v>
      </c>
      <c r="DA93" s="132" t="s">
        <v>2834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21.067506264154414</v>
      </c>
      <c r="P94" s="99">
        <v>19.541467140243224</v>
      </c>
      <c r="Q94" s="99">
        <v>17.836734872089053</v>
      </c>
      <c r="R94" s="99">
        <v>19.705149246607451</v>
      </c>
      <c r="S94" s="99">
        <v>19.915415496539779</v>
      </c>
      <c r="T94" s="99">
        <v>20.643004538354699</v>
      </c>
      <c r="U94" s="99">
        <v>19.927210451156366</v>
      </c>
      <c r="V94" s="99">
        <v>20.38940179460047</v>
      </c>
      <c r="W94" s="99">
        <v>17.668224694063142</v>
      </c>
      <c r="X94" s="99">
        <v>17.045080038487349</v>
      </c>
      <c r="Y94" s="99">
        <v>0</v>
      </c>
      <c r="DA94" s="63" t="s">
        <v>2835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4.2204763441414483</v>
      </c>
      <c r="P95" s="99">
        <v>3.9310261046142343</v>
      </c>
      <c r="Q95" s="99">
        <v>3.6367510120628612</v>
      </c>
      <c r="R95" s="99">
        <v>4.2986592887587669</v>
      </c>
      <c r="S95" s="99">
        <v>4.3531060792418712</v>
      </c>
      <c r="T95" s="99">
        <v>4.5510913992913826</v>
      </c>
      <c r="U95" s="99">
        <v>4.4278947124390724</v>
      </c>
      <c r="V95" s="99">
        <v>4.5748502767626471</v>
      </c>
      <c r="W95" s="99">
        <v>3.9858524735712466</v>
      </c>
      <c r="X95" s="99">
        <v>4.0902763710605932</v>
      </c>
      <c r="Y95" s="99">
        <v>0</v>
      </c>
      <c r="DA95" s="63" t="s">
        <v>2836</v>
      </c>
    </row>
    <row r="96" spans="1:105" ht="12" customHeight="1" x14ac:dyDescent="0.25">
      <c r="A96" s="106" t="s">
        <v>122</v>
      </c>
      <c r="B96" s="102">
        <v>29.084040255976742</v>
      </c>
      <c r="C96" s="102">
        <v>28.194893745662714</v>
      </c>
      <c r="D96" s="102">
        <v>27.128114280642514</v>
      </c>
      <c r="E96" s="102">
        <v>25.551915141777503</v>
      </c>
      <c r="F96" s="102">
        <v>25.871250319587258</v>
      </c>
      <c r="G96" s="102">
        <v>24.160740289382677</v>
      </c>
      <c r="H96" s="102">
        <v>24.001875876651376</v>
      </c>
      <c r="I96" s="102">
        <v>23.768726584104535</v>
      </c>
      <c r="J96" s="102">
        <v>24.748683835440126</v>
      </c>
      <c r="K96" s="102">
        <v>24.578801530934559</v>
      </c>
      <c r="L96" s="102">
        <v>25.044104921972952</v>
      </c>
      <c r="M96" s="102">
        <v>25.700604005404308</v>
      </c>
      <c r="N96" s="102">
        <v>25.565345868333257</v>
      </c>
      <c r="O96" s="102">
        <v>25.096724147110368</v>
      </c>
      <c r="P96" s="102">
        <v>24.715232130856428</v>
      </c>
      <c r="Q96" s="102">
        <v>24.735342970144906</v>
      </c>
      <c r="R96" s="102">
        <v>25.39135466956489</v>
      </c>
      <c r="S96" s="102">
        <v>26.13072568497644</v>
      </c>
      <c r="T96" s="102">
        <v>27.036552573037017</v>
      </c>
      <c r="U96" s="102">
        <v>26.506859979538465</v>
      </c>
      <c r="V96" s="102">
        <v>27.271608368039978</v>
      </c>
      <c r="W96" s="102">
        <v>25.352039424009615</v>
      </c>
      <c r="X96" s="102">
        <v>23.739661782110488</v>
      </c>
      <c r="Y96" s="102">
        <v>22.33624415195769</v>
      </c>
      <c r="DA96" s="131" t="s">
        <v>2837</v>
      </c>
    </row>
    <row r="97" spans="1:105" ht="12" customHeight="1" x14ac:dyDescent="0.25">
      <c r="A97" s="107" t="s">
        <v>121</v>
      </c>
      <c r="B97" s="105">
        <v>26.81413273332522</v>
      </c>
      <c r="C97" s="105">
        <v>25.993633896628371</v>
      </c>
      <c r="D97" s="105">
        <v>24.854877940174905</v>
      </c>
      <c r="E97" s="105">
        <v>23.382985661042898</v>
      </c>
      <c r="F97" s="105">
        <v>23.720056701612361</v>
      </c>
      <c r="G97" s="105">
        <v>22.172940979112497</v>
      </c>
      <c r="H97" s="105">
        <v>22.182180601780388</v>
      </c>
      <c r="I97" s="105">
        <v>21.902276683438824</v>
      </c>
      <c r="J97" s="105">
        <v>22.693748685551814</v>
      </c>
      <c r="K97" s="105">
        <v>22.503060948362585</v>
      </c>
      <c r="L97" s="105">
        <v>22.929898718289401</v>
      </c>
      <c r="M97" s="105">
        <v>23.646637245293118</v>
      </c>
      <c r="N97" s="105">
        <v>23.750355519181092</v>
      </c>
      <c r="O97" s="105">
        <v>23.357926001508226</v>
      </c>
      <c r="P97" s="105">
        <v>22.939389079721249</v>
      </c>
      <c r="Q97" s="105">
        <v>22.667576552001595</v>
      </c>
      <c r="R97" s="105">
        <v>23.089004582698671</v>
      </c>
      <c r="S97" s="105">
        <v>23.691731055650823</v>
      </c>
      <c r="T97" s="105">
        <v>24.518555285819765</v>
      </c>
      <c r="U97" s="105">
        <v>24.366755882895514</v>
      </c>
      <c r="V97" s="105">
        <v>25.688738644510167</v>
      </c>
      <c r="W97" s="105">
        <v>24.402269194295741</v>
      </c>
      <c r="X97" s="105">
        <v>22.777747233748979</v>
      </c>
      <c r="Y97" s="105">
        <v>21.112259191852786</v>
      </c>
      <c r="DA97" s="132" t="s">
        <v>2838</v>
      </c>
    </row>
    <row r="98" spans="1:105" ht="12" customHeight="1" x14ac:dyDescent="0.25">
      <c r="A98" s="108" t="s">
        <v>53</v>
      </c>
      <c r="B98" s="99">
        <v>22.678905639693859</v>
      </c>
      <c r="C98" s="99">
        <v>21.98268803067565</v>
      </c>
      <c r="D98" s="99">
        <v>20.899814980747731</v>
      </c>
      <c r="E98" s="99">
        <v>19.63694474595329</v>
      </c>
      <c r="F98" s="99">
        <v>19.912991956883829</v>
      </c>
      <c r="G98" s="99">
        <v>18.565316748263086</v>
      </c>
      <c r="H98" s="99">
        <v>18.667938296359203</v>
      </c>
      <c r="I98" s="99">
        <v>18.377877428365188</v>
      </c>
      <c r="J98" s="99">
        <v>18.927799629854597</v>
      </c>
      <c r="K98" s="99">
        <v>18.746123953320495</v>
      </c>
      <c r="L98" s="99">
        <v>19.129458994417295</v>
      </c>
      <c r="M98" s="99">
        <v>19.783807273055142</v>
      </c>
      <c r="N98" s="99">
        <v>19.810429738121044</v>
      </c>
      <c r="O98" s="99">
        <v>19.436318549865479</v>
      </c>
      <c r="P98" s="99">
        <v>19.036494973308258</v>
      </c>
      <c r="Q98" s="99">
        <v>18.72039589744346</v>
      </c>
      <c r="R98" s="99">
        <v>18.976626761662821</v>
      </c>
      <c r="S98" s="99">
        <v>19.43803457020714</v>
      </c>
      <c r="T98" s="99">
        <v>20.058475028962931</v>
      </c>
      <c r="U98" s="99">
        <v>19.877402517501221</v>
      </c>
      <c r="V98" s="99">
        <v>21.108671443250508</v>
      </c>
      <c r="W98" s="99">
        <v>19.947970549898507</v>
      </c>
      <c r="X98" s="99">
        <v>18.349674238284329</v>
      </c>
      <c r="Y98" s="99">
        <v>16.734486888212448</v>
      </c>
      <c r="DA98" s="63" t="s">
        <v>2839</v>
      </c>
    </row>
    <row r="99" spans="1:105" ht="12" customHeight="1" x14ac:dyDescent="0.25">
      <c r="A99" s="108" t="s">
        <v>52</v>
      </c>
      <c r="B99" s="99">
        <v>4.13522709363136</v>
      </c>
      <c r="C99" s="99">
        <v>4.0109458659527268</v>
      </c>
      <c r="D99" s="99">
        <v>3.9550629594271691</v>
      </c>
      <c r="E99" s="99">
        <v>3.7460409150896044</v>
      </c>
      <c r="F99" s="99">
        <v>3.8070647447285348</v>
      </c>
      <c r="G99" s="99">
        <v>3.6076242308494142</v>
      </c>
      <c r="H99" s="99">
        <v>3.5142423054211838</v>
      </c>
      <c r="I99" s="99">
        <v>3.5243992550736363</v>
      </c>
      <c r="J99" s="99">
        <v>3.7659490556972135</v>
      </c>
      <c r="K99" s="99">
        <v>3.7569369950420901</v>
      </c>
      <c r="L99" s="99">
        <v>3.8004397238720995</v>
      </c>
      <c r="M99" s="99">
        <v>3.8628299722379733</v>
      </c>
      <c r="N99" s="99">
        <v>3.9399257810600514</v>
      </c>
      <c r="O99" s="99">
        <v>3.9216074516427488</v>
      </c>
      <c r="P99" s="99">
        <v>3.9028941064129916</v>
      </c>
      <c r="Q99" s="99">
        <v>3.9471806545581378</v>
      </c>
      <c r="R99" s="99">
        <v>4.112377821035853</v>
      </c>
      <c r="S99" s="99">
        <v>4.2536964854436787</v>
      </c>
      <c r="T99" s="99">
        <v>4.4600802568568358</v>
      </c>
      <c r="U99" s="99">
        <v>4.4893533653942974</v>
      </c>
      <c r="V99" s="99">
        <v>4.5800672012596575</v>
      </c>
      <c r="W99" s="99">
        <v>4.4542986443972374</v>
      </c>
      <c r="X99" s="99">
        <v>4.4280729954646505</v>
      </c>
      <c r="Y99" s="99">
        <v>4.3777723036403398</v>
      </c>
      <c r="DA99" s="63" t="s">
        <v>2840</v>
      </c>
    </row>
    <row r="100" spans="1:105" ht="12" customHeight="1" x14ac:dyDescent="0.25">
      <c r="A100" s="121" t="s">
        <v>54</v>
      </c>
      <c r="B100" s="123">
        <v>4.6078924301144584</v>
      </c>
      <c r="C100" s="123">
        <v>4.4833093681335567</v>
      </c>
      <c r="D100" s="123">
        <v>4.4247699674589871</v>
      </c>
      <c r="E100" s="123">
        <v>4.3838036519642225</v>
      </c>
      <c r="F100" s="123">
        <v>4.3249078284718419</v>
      </c>
      <c r="G100" s="123">
        <v>4.1652200249613935</v>
      </c>
      <c r="H100" s="123">
        <v>4.0299899921089546</v>
      </c>
      <c r="I100" s="123">
        <v>4.0405295962126457</v>
      </c>
      <c r="J100" s="123">
        <v>3.8721423256505405</v>
      </c>
      <c r="K100" s="123">
        <v>3.8233142457146334</v>
      </c>
      <c r="L100" s="123">
        <v>3.7251608385463029</v>
      </c>
      <c r="M100" s="123">
        <v>3.7672872272128881</v>
      </c>
      <c r="N100" s="123">
        <v>3.783128767614417</v>
      </c>
      <c r="O100" s="123">
        <v>3.5985681835357362</v>
      </c>
      <c r="P100" s="123">
        <v>3.6724276268456646</v>
      </c>
      <c r="Q100" s="123">
        <v>3.6972999774279183</v>
      </c>
      <c r="R100" s="123">
        <v>3.695360547853058</v>
      </c>
      <c r="S100" s="123">
        <v>3.6792568148225895</v>
      </c>
      <c r="T100" s="123">
        <v>3.7217386619310289</v>
      </c>
      <c r="U100" s="123">
        <v>3.6109327412421015</v>
      </c>
      <c r="V100" s="123">
        <v>3.7575676730234289</v>
      </c>
      <c r="W100" s="123">
        <v>3.6628041609867616</v>
      </c>
      <c r="X100" s="123">
        <v>3.2314983927366248</v>
      </c>
      <c r="Y100" s="123">
        <v>3.0307248558369544</v>
      </c>
      <c r="DA100" s="130" t="s">
        <v>2841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2842</v>
      </c>
    </row>
    <row r="102" spans="1:105" ht="12" customHeight="1" x14ac:dyDescent="0.25">
      <c r="A102" s="97" t="s">
        <v>50</v>
      </c>
      <c r="B102" s="99">
        <v>5.8213344763976664</v>
      </c>
      <c r="C102" s="99">
        <v>5.6887384536842234</v>
      </c>
      <c r="D102" s="99">
        <v>5.6125575991588672</v>
      </c>
      <c r="E102" s="99">
        <v>5.577634790169113</v>
      </c>
      <c r="F102" s="99">
        <v>5.3921156587305079</v>
      </c>
      <c r="G102" s="99">
        <v>5.3770492672564032</v>
      </c>
      <c r="H102" s="99">
        <v>5.1753848912591272</v>
      </c>
      <c r="I102" s="99">
        <v>5.1679179560925164</v>
      </c>
      <c r="J102" s="99">
        <v>5.0187191595800584</v>
      </c>
      <c r="K102" s="99">
        <v>4.8023418545920666</v>
      </c>
      <c r="L102" s="99">
        <v>4.8467604427361701</v>
      </c>
      <c r="M102" s="99">
        <v>4.8541995466695678</v>
      </c>
      <c r="N102" s="99">
        <v>4.8305989022597684</v>
      </c>
      <c r="O102" s="99">
        <v>4.8632897107061099</v>
      </c>
      <c r="P102" s="99">
        <v>4.6330929488346557</v>
      </c>
      <c r="Q102" s="99">
        <v>4.3435969678943938</v>
      </c>
      <c r="R102" s="99">
        <v>5.0925458781414177</v>
      </c>
      <c r="S102" s="99">
        <v>5.0033003674327663</v>
      </c>
      <c r="T102" s="99">
        <v>5.2682142284465678</v>
      </c>
      <c r="U102" s="99">
        <v>5.0166310789867588</v>
      </c>
      <c r="V102" s="99">
        <v>5.5400263403468815</v>
      </c>
      <c r="W102" s="99">
        <v>4.6472135812317878</v>
      </c>
      <c r="X102" s="99">
        <v>4.3846259907526441</v>
      </c>
      <c r="Y102" s="99">
        <v>4.5046451929967786</v>
      </c>
      <c r="DA102" s="63" t="s">
        <v>2843</v>
      </c>
    </row>
    <row r="103" spans="1:105" ht="12" customHeight="1" x14ac:dyDescent="0.25">
      <c r="A103" s="109" t="s">
        <v>120</v>
      </c>
      <c r="B103" s="110">
        <v>4.5899354630958378</v>
      </c>
      <c r="C103" s="110">
        <v>4.4657797342389776</v>
      </c>
      <c r="D103" s="110">
        <v>4.4075355828560081</v>
      </c>
      <c r="E103" s="110">
        <v>4.366689513193065</v>
      </c>
      <c r="F103" s="110">
        <v>4.3094638453996277</v>
      </c>
      <c r="G103" s="110">
        <v>4.1478891337074497</v>
      </c>
      <c r="H103" s="110">
        <v>4.0136043277455062</v>
      </c>
      <c r="I103" s="110">
        <v>4.0251413221605628</v>
      </c>
      <c r="J103" s="110">
        <v>3.8571395359916689</v>
      </c>
      <c r="K103" s="110">
        <v>3.8111428055603089</v>
      </c>
      <c r="L103" s="110">
        <v>3.7107227095604269</v>
      </c>
      <c r="M103" s="110">
        <v>3.752125139758844</v>
      </c>
      <c r="N103" s="110">
        <v>3.7678873741192183</v>
      </c>
      <c r="O103" s="110">
        <v>3.5795415024819666</v>
      </c>
      <c r="P103" s="110">
        <v>3.6576066467386776</v>
      </c>
      <c r="Q103" s="110">
        <v>3.6867513905938143</v>
      </c>
      <c r="R103" s="110">
        <v>3.6706146091175862</v>
      </c>
      <c r="S103" s="110">
        <v>3.6552146638105425</v>
      </c>
      <c r="T103" s="110">
        <v>3.6934992856936542</v>
      </c>
      <c r="U103" s="110">
        <v>3.5857986600174452</v>
      </c>
      <c r="V103" s="110">
        <v>3.7278369457052123</v>
      </c>
      <c r="W103" s="110">
        <v>3.6457953591327463</v>
      </c>
      <c r="X103" s="110">
        <v>3.2112317427156607</v>
      </c>
      <c r="Y103" s="110">
        <v>3.0028564754309577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2864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2865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0</v>
      </c>
      <c r="C129" s="99">
        <f>RES_hhdet_fech!C129/RES_summary!C$19</f>
        <v>0</v>
      </c>
      <c r="D129" s="99">
        <f>RES_hhdet_fech!D129/RES_summary!D$19</f>
        <v>0</v>
      </c>
      <c r="E129" s="99">
        <f>RES_hhdet_fech!E129/RES_summary!E$19</f>
        <v>0</v>
      </c>
      <c r="F129" s="99">
        <f>RES_hhdet_fech!F129/RES_summary!F$19</f>
        <v>0</v>
      </c>
      <c r="G129" s="99">
        <f>RES_hhdet_fech!G129/RES_summary!G$19</f>
        <v>0</v>
      </c>
      <c r="H129" s="99">
        <f>RES_hhdet_fech!H129/RES_summary!H$19</f>
        <v>0</v>
      </c>
      <c r="I129" s="99">
        <f>RES_hhdet_fech!I129/RES_summary!I$19</f>
        <v>0</v>
      </c>
      <c r="J129" s="99">
        <f>RES_hhdet_fech!J129/RES_summary!J$19</f>
        <v>0</v>
      </c>
      <c r="K129" s="99">
        <f>RES_hhdet_fech!K129/RES_summary!K$19</f>
        <v>0</v>
      </c>
      <c r="L129" s="99">
        <f>RES_hhdet_fech!L129/RES_summary!L$19</f>
        <v>0</v>
      </c>
      <c r="M129" s="99">
        <f>RES_hhdet_fech!M129/RES_summary!M$19</f>
        <v>0</v>
      </c>
      <c r="N129" s="99">
        <f>RES_hhdet_fech!N129/RES_summary!N$19</f>
        <v>0</v>
      </c>
      <c r="O129" s="99">
        <f>RES_hhdet_fech!O129/RES_summary!O$19</f>
        <v>0</v>
      </c>
      <c r="P129" s="99">
        <f>RES_hhdet_fech!P129/RES_summary!P$19</f>
        <v>0</v>
      </c>
      <c r="Q129" s="99">
        <f>RES_hhdet_fech!Q129/RES_summary!Q$19</f>
        <v>0</v>
      </c>
      <c r="R129" s="99">
        <f>RES_hhdet_fech!R129/RES_summary!R$19</f>
        <v>0</v>
      </c>
      <c r="S129" s="99">
        <f>RES_hhdet_fech!S129/RES_summary!S$19</f>
        <v>0</v>
      </c>
      <c r="T129" s="99">
        <f>RES_hhdet_fech!T129/RES_summary!T$19</f>
        <v>0</v>
      </c>
      <c r="U129" s="99">
        <f>RES_hhdet_fech!U129/RES_summary!U$19</f>
        <v>0</v>
      </c>
      <c r="V129" s="99">
        <f>RES_hhdet_fech!V129/RES_summary!V$19</f>
        <v>0</v>
      </c>
      <c r="W129" s="99">
        <f>RES_hhdet_fech!W129/RES_summary!W$19</f>
        <v>0</v>
      </c>
      <c r="X129" s="99">
        <f>RES_hhdet_fech!X129/RES_summary!X$19</f>
        <v>0</v>
      </c>
      <c r="Y129" s="99">
        <f>RES_hhdet_fech!Y129/RES_summary!Y$19</f>
        <v>0</v>
      </c>
      <c r="DA129" s="63" t="s">
        <v>2868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2869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2870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2871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2872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2873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2874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2875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2876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2877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2878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2879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86.596068785210534</v>
      </c>
      <c r="C143" s="118">
        <f t="shared" si="49"/>
        <v>96.372513237347889</v>
      </c>
      <c r="D143" s="118">
        <f t="shared" si="49"/>
        <v>66.884505381489944</v>
      </c>
      <c r="E143" s="118">
        <f t="shared" si="49"/>
        <v>78.332224816658709</v>
      </c>
      <c r="F143" s="118">
        <f t="shared" si="49"/>
        <v>79.686584187242531</v>
      </c>
      <c r="G143" s="118">
        <f t="shared" si="49"/>
        <v>78.203936827816278</v>
      </c>
      <c r="H143" s="118">
        <f t="shared" si="49"/>
        <v>76.671789063965051</v>
      </c>
      <c r="I143" s="118">
        <f t="shared" si="49"/>
        <v>75.6981170642091</v>
      </c>
      <c r="J143" s="118">
        <f t="shared" si="49"/>
        <v>77.24193830830734</v>
      </c>
      <c r="K143" s="118">
        <f t="shared" si="49"/>
        <v>71.724016900936334</v>
      </c>
      <c r="L143" s="118">
        <f t="shared" si="49"/>
        <v>69.547327569525677</v>
      </c>
      <c r="M143" s="118">
        <f t="shared" si="49"/>
        <v>65.717554978133151</v>
      </c>
      <c r="N143" s="118">
        <f t="shared" si="49"/>
        <v>61.900577141711771</v>
      </c>
      <c r="O143" s="118">
        <f t="shared" si="49"/>
        <v>58.179367602350638</v>
      </c>
      <c r="P143" s="118">
        <f t="shared" si="49"/>
        <v>54.950529412080328</v>
      </c>
      <c r="Q143" s="118">
        <f t="shared" si="49"/>
        <v>54.024609122597852</v>
      </c>
      <c r="R143" s="118">
        <f t="shared" ref="R143:V143" si="50">R144+R146+R148+R157</f>
        <v>54.800337366902987</v>
      </c>
      <c r="S143" s="118">
        <f t="shared" si="50"/>
        <v>54.504988279740047</v>
      </c>
      <c r="T143" s="118">
        <f t="shared" si="50"/>
        <v>53.775405337920645</v>
      </c>
      <c r="U143" s="118">
        <f t="shared" si="50"/>
        <v>52.792007049149738</v>
      </c>
      <c r="V143" s="118">
        <f t="shared" si="50"/>
        <v>52.959740902862805</v>
      </c>
      <c r="W143" s="118">
        <f t="shared" ref="W143:Y143" si="51">W144+W146+W148+W157</f>
        <v>48.898562383605821</v>
      </c>
      <c r="X143" s="118">
        <f t="shared" si="51"/>
        <v>45.802633075403243</v>
      </c>
      <c r="Y143" s="118">
        <f t="shared" si="51"/>
        <v>43.564005898278239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52.614138283568941</v>
      </c>
      <c r="C144" s="123">
        <f t="shared" si="52"/>
        <v>63.55414070085348</v>
      </c>
      <c r="D144" s="123">
        <f t="shared" si="52"/>
        <v>35.447415307364487</v>
      </c>
      <c r="E144" s="123">
        <f t="shared" si="52"/>
        <v>48.543411706343015</v>
      </c>
      <c r="F144" s="123">
        <f t="shared" si="52"/>
        <v>49.688638465574009</v>
      </c>
      <c r="G144" s="123">
        <f t="shared" si="52"/>
        <v>49.909758751221162</v>
      </c>
      <c r="H144" s="123">
        <f t="shared" si="52"/>
        <v>48.572278629720415</v>
      </c>
      <c r="I144" s="123">
        <f t="shared" si="52"/>
        <v>47.918005991709734</v>
      </c>
      <c r="J144" s="123">
        <f t="shared" si="52"/>
        <v>49.078044470658327</v>
      </c>
      <c r="K144" s="123">
        <f t="shared" si="52"/>
        <v>43.977335703764112</v>
      </c>
      <c r="L144" s="123">
        <f t="shared" si="52"/>
        <v>41.704288296218436</v>
      </c>
      <c r="M144" s="123">
        <f t="shared" si="52"/>
        <v>37.140941459777949</v>
      </c>
      <c r="N144" s="123">
        <f t="shared" si="52"/>
        <v>33.366133845710401</v>
      </c>
      <c r="O144" s="123">
        <f t="shared" si="52"/>
        <v>30.107446201297876</v>
      </c>
      <c r="P144" s="123">
        <f t="shared" si="52"/>
        <v>27.414980484039937</v>
      </c>
      <c r="Q144" s="123">
        <f t="shared" si="52"/>
        <v>26.975337381840916</v>
      </c>
      <c r="R144" s="123">
        <f t="shared" si="52"/>
        <v>27.141613583370674</v>
      </c>
      <c r="S144" s="123">
        <f t="shared" si="52"/>
        <v>26.547327735102353</v>
      </c>
      <c r="T144" s="123">
        <f t="shared" si="52"/>
        <v>25.184145224075117</v>
      </c>
      <c r="U144" s="123">
        <f t="shared" si="52"/>
        <v>24.858331371557767</v>
      </c>
      <c r="V144" s="123">
        <f t="shared" si="52"/>
        <v>23.743526420505553</v>
      </c>
      <c r="W144" s="123">
        <f t="shared" si="52"/>
        <v>21.174282174618508</v>
      </c>
      <c r="X144" s="123">
        <f t="shared" si="52"/>
        <v>20.163661528333545</v>
      </c>
      <c r="Y144" s="123">
        <f t="shared" si="52"/>
        <v>19.541746548754947</v>
      </c>
      <c r="DA144" s="130" t="s">
        <v>2882</v>
      </c>
    </row>
    <row r="145" spans="1:105" ht="12" customHeight="1" x14ac:dyDescent="0.25">
      <c r="A145" s="97" t="s">
        <v>53</v>
      </c>
      <c r="B145" s="99">
        <v>52.614138283568941</v>
      </c>
      <c r="C145" s="99">
        <v>63.55414070085348</v>
      </c>
      <c r="D145" s="99">
        <v>35.447415307364487</v>
      </c>
      <c r="E145" s="99">
        <v>48.543411706343015</v>
      </c>
      <c r="F145" s="99">
        <v>49.688638465574009</v>
      </c>
      <c r="G145" s="99">
        <v>49.909758751221162</v>
      </c>
      <c r="H145" s="99">
        <v>48.572278629720415</v>
      </c>
      <c r="I145" s="99">
        <v>47.918005991709734</v>
      </c>
      <c r="J145" s="99">
        <v>49.078044470658327</v>
      </c>
      <c r="K145" s="99">
        <v>43.977335703764112</v>
      </c>
      <c r="L145" s="99">
        <v>41.704288296218436</v>
      </c>
      <c r="M145" s="99">
        <v>37.140941459777949</v>
      </c>
      <c r="N145" s="99">
        <v>33.366133845710401</v>
      </c>
      <c r="O145" s="99">
        <v>30.107446201297876</v>
      </c>
      <c r="P145" s="99">
        <v>27.414980484039937</v>
      </c>
      <c r="Q145" s="99">
        <v>26.975337381840916</v>
      </c>
      <c r="R145" s="99">
        <v>27.141613583370674</v>
      </c>
      <c r="S145" s="99">
        <v>26.547327735102353</v>
      </c>
      <c r="T145" s="99">
        <v>25.184145224075117</v>
      </c>
      <c r="U145" s="99">
        <v>24.858331371557767</v>
      </c>
      <c r="V145" s="99">
        <v>23.743526420505553</v>
      </c>
      <c r="W145" s="99">
        <v>21.174282174618508</v>
      </c>
      <c r="X145" s="99">
        <v>20.163661528333545</v>
      </c>
      <c r="Y145" s="99">
        <v>19.541746548754947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6.7560394642912025E-2</v>
      </c>
      <c r="C146" s="123">
        <f t="shared" si="53"/>
        <v>5.3919254684299318E-2</v>
      </c>
      <c r="D146" s="123">
        <f t="shared" si="53"/>
        <v>4.4168443051379867E-2</v>
      </c>
      <c r="E146" s="123">
        <f t="shared" si="53"/>
        <v>3.7285662820061405E-2</v>
      </c>
      <c r="F146" s="123">
        <f t="shared" si="53"/>
        <v>3.7623765395874441E-2</v>
      </c>
      <c r="G146" s="123">
        <f t="shared" si="53"/>
        <v>3.9719386957601147E-2</v>
      </c>
      <c r="H146" s="123">
        <f t="shared" si="53"/>
        <v>4.9595102753319888E-2</v>
      </c>
      <c r="I146" s="123">
        <f t="shared" si="53"/>
        <v>5.6891060208360357E-2</v>
      </c>
      <c r="J146" s="123">
        <f t="shared" si="53"/>
        <v>6.4413587152265042E-2</v>
      </c>
      <c r="K146" s="123">
        <f t="shared" si="53"/>
        <v>6.9481215158006468E-2</v>
      </c>
      <c r="L146" s="123">
        <f t="shared" si="53"/>
        <v>7.6347981393786332E-2</v>
      </c>
      <c r="M146" s="123">
        <f t="shared" si="53"/>
        <v>7.0494307240418608E-2</v>
      </c>
      <c r="N146" s="123">
        <f t="shared" si="53"/>
        <v>7.2433933803114608E-2</v>
      </c>
      <c r="O146" s="123">
        <f t="shared" si="53"/>
        <v>6.2833743977667889E-2</v>
      </c>
      <c r="P146" s="123">
        <f t="shared" si="53"/>
        <v>6.4913512262714981E-2</v>
      </c>
      <c r="Q146" s="123">
        <f t="shared" si="53"/>
        <v>6.0281267224726584E-2</v>
      </c>
      <c r="R146" s="123">
        <f t="shared" si="53"/>
        <v>5.9732619026767575E-2</v>
      </c>
      <c r="S146" s="123">
        <f t="shared" si="53"/>
        <v>5.6484056875320626E-2</v>
      </c>
      <c r="T146" s="123">
        <f t="shared" si="53"/>
        <v>5.522158372160603E-2</v>
      </c>
      <c r="U146" s="123">
        <f t="shared" si="53"/>
        <v>5.2536870611552329E-2</v>
      </c>
      <c r="V146" s="123">
        <f t="shared" si="53"/>
        <v>5.0292767708535156E-2</v>
      </c>
      <c r="W146" s="123">
        <f t="shared" si="53"/>
        <v>4.2508826801390232E-2</v>
      </c>
      <c r="X146" s="123">
        <f t="shared" si="53"/>
        <v>4.2451417916195826E-2</v>
      </c>
      <c r="Y146" s="123">
        <f t="shared" si="53"/>
        <v>4.7589128923950175E-2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6.7560394642912025E-2</v>
      </c>
      <c r="C147" s="99">
        <f>RES_hhdet_fech!C147/RES_summary!C$19</f>
        <v>5.3919254684299318E-2</v>
      </c>
      <c r="D147" s="99">
        <f>RES_hhdet_fech!D147/RES_summary!D$19</f>
        <v>4.4168443051379867E-2</v>
      </c>
      <c r="E147" s="99">
        <f>RES_hhdet_fech!E147/RES_summary!E$19</f>
        <v>3.7285662820061405E-2</v>
      </c>
      <c r="F147" s="99">
        <f>RES_hhdet_fech!F147/RES_summary!F$19</f>
        <v>3.7623765395874441E-2</v>
      </c>
      <c r="G147" s="99">
        <f>RES_hhdet_fech!G147/RES_summary!G$19</f>
        <v>3.9719386957601147E-2</v>
      </c>
      <c r="H147" s="99">
        <f>RES_hhdet_fech!H147/RES_summary!H$19</f>
        <v>4.9595102753319888E-2</v>
      </c>
      <c r="I147" s="99">
        <f>RES_hhdet_fech!I147/RES_summary!I$19</f>
        <v>5.6891060208360357E-2</v>
      </c>
      <c r="J147" s="99">
        <f>RES_hhdet_fech!J147/RES_summary!J$19</f>
        <v>6.4413587152265042E-2</v>
      </c>
      <c r="K147" s="99">
        <f>RES_hhdet_fech!K147/RES_summary!K$19</f>
        <v>6.9481215158006468E-2</v>
      </c>
      <c r="L147" s="99">
        <f>RES_hhdet_fech!L147/RES_summary!L$19</f>
        <v>7.6347981393786332E-2</v>
      </c>
      <c r="M147" s="99">
        <f>RES_hhdet_fech!M147/RES_summary!M$19</f>
        <v>7.0494307240418608E-2</v>
      </c>
      <c r="N147" s="99">
        <f>RES_hhdet_fech!N147/RES_summary!N$19</f>
        <v>7.2433933803114608E-2</v>
      </c>
      <c r="O147" s="99">
        <f>RES_hhdet_fech!O147/RES_summary!O$19</f>
        <v>6.2833743977667889E-2</v>
      </c>
      <c r="P147" s="99">
        <f>RES_hhdet_fech!P147/RES_summary!P$19</f>
        <v>6.4913512262714981E-2</v>
      </c>
      <c r="Q147" s="99">
        <f>RES_hhdet_fech!Q147/RES_summary!Q$19</f>
        <v>6.0281267224726584E-2</v>
      </c>
      <c r="R147" s="99">
        <f>RES_hhdet_fech!R147/RES_summary!R$19</f>
        <v>5.9732619026767575E-2</v>
      </c>
      <c r="S147" s="99">
        <f>RES_hhdet_fech!S147/RES_summary!S$19</f>
        <v>5.6484056875320626E-2</v>
      </c>
      <c r="T147" s="99">
        <f>RES_hhdet_fech!T147/RES_summary!T$19</f>
        <v>5.522158372160603E-2</v>
      </c>
      <c r="U147" s="99">
        <f>RES_hhdet_fech!U147/RES_summary!U$19</f>
        <v>5.2536870611552329E-2</v>
      </c>
      <c r="V147" s="99">
        <f>RES_hhdet_fech!V147/RES_summary!V$19</f>
        <v>5.0292767708535156E-2</v>
      </c>
      <c r="W147" s="99">
        <f>RES_hhdet_fech!W147/RES_summary!W$19</f>
        <v>4.2508826801390232E-2</v>
      </c>
      <c r="X147" s="99">
        <f>RES_hhdet_fech!X147/RES_summary!X$19</f>
        <v>4.2451417916195826E-2</v>
      </c>
      <c r="Y147" s="99">
        <f>RES_hhdet_fech!Y147/RES_summary!Y$19</f>
        <v>4.7589128923950175E-2</v>
      </c>
      <c r="DA147" s="63" t="s">
        <v>2885</v>
      </c>
    </row>
    <row r="148" spans="1:105" ht="12" customHeight="1" x14ac:dyDescent="0.25">
      <c r="A148" s="121" t="s">
        <v>55</v>
      </c>
      <c r="B148" s="123">
        <v>29.306588281391218</v>
      </c>
      <c r="C148" s="123">
        <v>28.292349710311811</v>
      </c>
      <c r="D148" s="123">
        <v>27.000766959674518</v>
      </c>
      <c r="E148" s="123">
        <v>25.406694849130542</v>
      </c>
      <c r="F148" s="123">
        <v>25.66916728620836</v>
      </c>
      <c r="G148" s="123">
        <v>24.109664151113471</v>
      </c>
      <c r="H148" s="123">
        <v>24.026885497157622</v>
      </c>
      <c r="I148" s="123">
        <v>23.683598520946756</v>
      </c>
      <c r="J148" s="123">
        <v>24.227952868265383</v>
      </c>
      <c r="K148" s="123">
        <v>23.85264429735355</v>
      </c>
      <c r="L148" s="123">
        <v>24.040913977535336</v>
      </c>
      <c r="M148" s="123">
        <v>24.739429247889355</v>
      </c>
      <c r="N148" s="123">
        <v>24.678661974154796</v>
      </c>
      <c r="O148" s="123">
        <v>24.409644913871073</v>
      </c>
      <c r="P148" s="123">
        <v>23.800067652883445</v>
      </c>
      <c r="Q148" s="123">
        <v>23.295451250325861</v>
      </c>
      <c r="R148" s="123">
        <v>23.916760585446283</v>
      </c>
      <c r="S148" s="123">
        <v>24.252780680601337</v>
      </c>
      <c r="T148" s="123">
        <v>24.862223138873674</v>
      </c>
      <c r="U148" s="123">
        <v>24.337034320447128</v>
      </c>
      <c r="V148" s="123">
        <v>25.479279456185331</v>
      </c>
      <c r="W148" s="123">
        <v>24.07634694391437</v>
      </c>
      <c r="X148" s="123">
        <v>22.399661161443785</v>
      </c>
      <c r="Y148" s="123">
        <v>20.956954058800228</v>
      </c>
      <c r="DA148" s="130" t="s">
        <v>2886</v>
      </c>
    </row>
    <row r="149" spans="1:105" ht="12" customHeight="1" x14ac:dyDescent="0.25">
      <c r="A149" s="97" t="s">
        <v>124</v>
      </c>
      <c r="B149" s="99">
        <v>32.775308713230899</v>
      </c>
      <c r="C149" s="99">
        <v>31.403494603202233</v>
      </c>
      <c r="D149" s="99">
        <v>29.948351593968333</v>
      </c>
      <c r="E149" s="99">
        <v>28.6902489886868</v>
      </c>
      <c r="F149" s="99">
        <v>27.960515896855732</v>
      </c>
      <c r="G149" s="99">
        <v>27.207578227897422</v>
      </c>
      <c r="H149" s="99">
        <v>26.734743743579049</v>
      </c>
      <c r="I149" s="99">
        <v>26.837481610629244</v>
      </c>
      <c r="J149" s="99">
        <v>26.651376159125377</v>
      </c>
      <c r="K149" s="99">
        <v>26.748791679843535</v>
      </c>
      <c r="L149" s="99">
        <v>26.762422880048419</v>
      </c>
      <c r="M149" s="99">
        <v>28.34537366213452</v>
      </c>
      <c r="N149" s="99">
        <v>26.187951259875163</v>
      </c>
      <c r="O149" s="99">
        <v>28.602006597020548</v>
      </c>
      <c r="P149" s="99">
        <v>25.649801218453884</v>
      </c>
      <c r="Q149" s="99">
        <v>22.553070084971583</v>
      </c>
      <c r="R149" s="99">
        <v>26.247275934395116</v>
      </c>
      <c r="S149" s="99">
        <v>25.7291196618079</v>
      </c>
      <c r="T149" s="99">
        <v>26.056429850197766</v>
      </c>
      <c r="U149" s="99">
        <v>24.612811174025499</v>
      </c>
      <c r="V149" s="99">
        <v>26.754809529863472</v>
      </c>
      <c r="W149" s="99">
        <v>22.586139505391973</v>
      </c>
      <c r="X149" s="99">
        <v>21.519565943594735</v>
      </c>
      <c r="Y149" s="99">
        <v>21.690857730977719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23.983247359630639</v>
      </c>
      <c r="J150" s="99">
        <v>23.902139206662905</v>
      </c>
      <c r="K150" s="99">
        <v>24.032433143175865</v>
      </c>
      <c r="L150" s="99">
        <v>24.135834666090826</v>
      </c>
      <c r="M150" s="99">
        <v>25.684926612526748</v>
      </c>
      <c r="N150" s="99">
        <v>24.044016233962616</v>
      </c>
      <c r="O150" s="99">
        <v>26.385304432636012</v>
      </c>
      <c r="P150" s="99">
        <v>23.940712434850685</v>
      </c>
      <c r="Q150" s="99">
        <v>21.215177499161197</v>
      </c>
      <c r="R150" s="99">
        <v>23.875077617688913</v>
      </c>
      <c r="S150" s="99">
        <v>23.634966555179616</v>
      </c>
      <c r="T150" s="99">
        <v>24.12551157216344</v>
      </c>
      <c r="U150" s="99">
        <v>23.080116472317211</v>
      </c>
      <c r="V150" s="99">
        <v>25.322528798029666</v>
      </c>
      <c r="W150" s="99">
        <v>21.742080341519205</v>
      </c>
      <c r="X150" s="99">
        <v>20.593518681263603</v>
      </c>
      <c r="Y150" s="99">
        <v>20.468131423509085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20.424451739472619</v>
      </c>
      <c r="J151" s="102">
        <v>20.234770305553191</v>
      </c>
      <c r="K151" s="102">
        <v>20.319253761427635</v>
      </c>
      <c r="L151" s="102">
        <v>20.424214090045965</v>
      </c>
      <c r="M151" s="102">
        <v>21.777971819737669</v>
      </c>
      <c r="N151" s="102">
        <v>20.342825077357777</v>
      </c>
      <c r="O151" s="102">
        <v>22.232610582097465</v>
      </c>
      <c r="P151" s="102">
        <v>20.095832992014383</v>
      </c>
      <c r="Q151" s="102">
        <v>17.686614281586799</v>
      </c>
      <c r="R151" s="102">
        <v>19.553240605149973</v>
      </c>
      <c r="S151" s="102">
        <v>19.27412232748717</v>
      </c>
      <c r="T151" s="102">
        <v>19.57579134694333</v>
      </c>
      <c r="U151" s="102">
        <v>18.668908260327125</v>
      </c>
      <c r="V151" s="102">
        <v>20.594790163977304</v>
      </c>
      <c r="W151" s="102">
        <v>17.633915219129175</v>
      </c>
      <c r="X151" s="102">
        <v>16.409988846503353</v>
      </c>
      <c r="Y151" s="102">
        <v>16.035225125091465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3.5587956201580178</v>
      </c>
      <c r="J152" s="105">
        <v>3.6673689011097137</v>
      </c>
      <c r="K152" s="105">
        <v>3.7131793817482319</v>
      </c>
      <c r="L152" s="105">
        <v>3.7116205760448642</v>
      </c>
      <c r="M152" s="105">
        <v>3.9069547927890778</v>
      </c>
      <c r="N152" s="105">
        <v>3.7011911566048394</v>
      </c>
      <c r="O152" s="105">
        <v>4.1526938505385509</v>
      </c>
      <c r="P152" s="105">
        <v>3.844879442836302</v>
      </c>
      <c r="Q152" s="105">
        <v>3.5285632175743959</v>
      </c>
      <c r="R152" s="105">
        <v>4.3218370125389365</v>
      </c>
      <c r="S152" s="105">
        <v>4.3608442276924473</v>
      </c>
      <c r="T152" s="105">
        <v>4.5497202252201099</v>
      </c>
      <c r="U152" s="105">
        <v>4.4112082119900897</v>
      </c>
      <c r="V152" s="105">
        <v>4.7277386340523542</v>
      </c>
      <c r="W152" s="105">
        <v>4.1081651223900248</v>
      </c>
      <c r="X152" s="105">
        <v>4.1835298347602521</v>
      </c>
      <c r="Y152" s="105">
        <v>4.4329062984176222</v>
      </c>
      <c r="DA152" s="132" t="s">
        <v>2890</v>
      </c>
    </row>
    <row r="153" spans="1:105" ht="12" customHeight="1" x14ac:dyDescent="0.25">
      <c r="A153" s="106" t="s">
        <v>122</v>
      </c>
      <c r="B153" s="102">
        <v>29.084040255976745</v>
      </c>
      <c r="C153" s="102">
        <v>28.08923612504033</v>
      </c>
      <c r="D153" s="102">
        <v>26.813306350041096</v>
      </c>
      <c r="E153" s="102">
        <v>25.195084579735749</v>
      </c>
      <c r="F153" s="102">
        <v>25.555381332645762</v>
      </c>
      <c r="G153" s="102">
        <v>23.96828933471398</v>
      </c>
      <c r="H153" s="102">
        <v>23.931705252526747</v>
      </c>
      <c r="I153" s="102">
        <v>23.754108299708388</v>
      </c>
      <c r="J153" s="102">
        <v>24.741069911523773</v>
      </c>
      <c r="K153" s="102">
        <v>24.589079723008332</v>
      </c>
      <c r="L153" s="102">
        <v>25.061218703279849</v>
      </c>
      <c r="M153" s="102">
        <v>25.667946611685746</v>
      </c>
      <c r="N153" s="102">
        <v>25.614907347466684</v>
      </c>
      <c r="O153" s="102">
        <v>25.177654908907499</v>
      </c>
      <c r="P153" s="102">
        <v>24.829378686148956</v>
      </c>
      <c r="Q153" s="102">
        <v>24.862590624471903</v>
      </c>
      <c r="R153" s="102">
        <v>25.455755747136568</v>
      </c>
      <c r="S153" s="102">
        <v>25.874883726790138</v>
      </c>
      <c r="T153" s="102">
        <v>26.39913820406511</v>
      </c>
      <c r="U153" s="102">
        <v>25.315047169153043</v>
      </c>
      <c r="V153" s="102">
        <v>26.017778312103204</v>
      </c>
      <c r="W153" s="102">
        <v>24.913495079121628</v>
      </c>
      <c r="X153" s="102">
        <v>23.304692866126913</v>
      </c>
      <c r="Y153" s="102">
        <v>21.567323246596239</v>
      </c>
      <c r="DA153" s="131" t="s">
        <v>2891</v>
      </c>
    </row>
    <row r="154" spans="1:105" ht="12" customHeight="1" x14ac:dyDescent="0.25">
      <c r="A154" s="107" t="s">
        <v>121</v>
      </c>
      <c r="B154" s="105">
        <v>26.814132733325216</v>
      </c>
      <c r="C154" s="105">
        <v>25.92555010065071</v>
      </c>
      <c r="D154" s="105">
        <v>24.632550588103381</v>
      </c>
      <c r="E154" s="105">
        <v>23.221825513859301</v>
      </c>
      <c r="F154" s="105">
        <v>23.614393954898091</v>
      </c>
      <c r="G154" s="105">
        <v>22.135000614077505</v>
      </c>
      <c r="H154" s="105">
        <v>22.172238320138806</v>
      </c>
      <c r="I154" s="105">
        <v>21.91467465190431</v>
      </c>
      <c r="J154" s="105">
        <v>22.708817840075721</v>
      </c>
      <c r="K154" s="105">
        <v>22.543478505816964</v>
      </c>
      <c r="L154" s="105">
        <v>22.974248181483688</v>
      </c>
      <c r="M154" s="105">
        <v>23.682971398525787</v>
      </c>
      <c r="N154" s="105">
        <v>23.813124505958864</v>
      </c>
      <c r="O154" s="105">
        <v>23.451170581116394</v>
      </c>
      <c r="P154" s="105">
        <v>23.069362004242166</v>
      </c>
      <c r="Q154" s="105">
        <v>22.782480709587166</v>
      </c>
      <c r="R154" s="105">
        <v>23.090524621873474</v>
      </c>
      <c r="S154" s="105">
        <v>23.533948878174304</v>
      </c>
      <c r="T154" s="105">
        <v>24.223364994715016</v>
      </c>
      <c r="U154" s="105">
        <v>23.941688867259337</v>
      </c>
      <c r="V154" s="105">
        <v>25.052105119533465</v>
      </c>
      <c r="W154" s="105">
        <v>23.924173859129347</v>
      </c>
      <c r="X154" s="105">
        <v>22.15759901556423</v>
      </c>
      <c r="Y154" s="105">
        <v>20.530940473352754</v>
      </c>
      <c r="DA154" s="132" t="s">
        <v>2892</v>
      </c>
    </row>
    <row r="155" spans="1:105" ht="12" customHeight="1" x14ac:dyDescent="0.25">
      <c r="A155" s="108" t="s">
        <v>53</v>
      </c>
      <c r="B155" s="99">
        <v>22.678905639693859</v>
      </c>
      <c r="C155" s="99">
        <v>21.914871666746652</v>
      </c>
      <c r="D155" s="99">
        <v>20.679741550029174</v>
      </c>
      <c r="E155" s="99">
        <v>19.478498867674773</v>
      </c>
      <c r="F155" s="99">
        <v>19.809693471883804</v>
      </c>
      <c r="G155" s="99">
        <v>18.528239870767038</v>
      </c>
      <c r="H155" s="99">
        <v>18.657763831912092</v>
      </c>
      <c r="I155" s="99">
        <v>18.388241604835226</v>
      </c>
      <c r="J155" s="99">
        <v>18.939375572140118</v>
      </c>
      <c r="K155" s="99">
        <v>18.77974371949691</v>
      </c>
      <c r="L155" s="99">
        <v>19.165285804529194</v>
      </c>
      <c r="M155" s="99">
        <v>19.81116999159126</v>
      </c>
      <c r="N155" s="99">
        <v>19.863339769927482</v>
      </c>
      <c r="O155" s="99">
        <v>19.518654157219679</v>
      </c>
      <c r="P155" s="99">
        <v>19.149206559669871</v>
      </c>
      <c r="Q155" s="99">
        <v>18.8150383642114</v>
      </c>
      <c r="R155" s="99">
        <v>18.960777935055702</v>
      </c>
      <c r="S155" s="99">
        <v>19.269440876976496</v>
      </c>
      <c r="T155" s="99">
        <v>19.759478347538312</v>
      </c>
      <c r="U155" s="99">
        <v>19.460386935427799</v>
      </c>
      <c r="V155" s="99">
        <v>20.495729906700532</v>
      </c>
      <c r="W155" s="99">
        <v>19.49233813202402</v>
      </c>
      <c r="X155" s="99">
        <v>17.782767590268442</v>
      </c>
      <c r="Y155" s="99">
        <v>16.230452129421998</v>
      </c>
      <c r="DA155" s="63" t="s">
        <v>2893</v>
      </c>
    </row>
    <row r="156" spans="1:105" ht="12" customHeight="1" x14ac:dyDescent="0.25">
      <c r="A156" s="108" t="s">
        <v>52</v>
      </c>
      <c r="B156" s="99">
        <v>4.1352270936313591</v>
      </c>
      <c r="C156" s="99">
        <v>4.010678433904058</v>
      </c>
      <c r="D156" s="99">
        <v>3.9528090380742054</v>
      </c>
      <c r="E156" s="99">
        <v>3.7433266461845265</v>
      </c>
      <c r="F156" s="99">
        <v>3.8047004830142903</v>
      </c>
      <c r="G156" s="99">
        <v>3.6067607433104696</v>
      </c>
      <c r="H156" s="99">
        <v>3.5144744882267127</v>
      </c>
      <c r="I156" s="99">
        <v>3.5264330470690828</v>
      </c>
      <c r="J156" s="99">
        <v>3.7694422679356019</v>
      </c>
      <c r="K156" s="99">
        <v>3.7637347863200552</v>
      </c>
      <c r="L156" s="99">
        <v>3.8089623769544922</v>
      </c>
      <c r="M156" s="99">
        <v>3.8718014069345279</v>
      </c>
      <c r="N156" s="99">
        <v>3.9497847360313805</v>
      </c>
      <c r="O156" s="99">
        <v>3.932516423896721</v>
      </c>
      <c r="P156" s="99">
        <v>3.9201554445722957</v>
      </c>
      <c r="Q156" s="99">
        <v>3.967442345375761</v>
      </c>
      <c r="R156" s="99">
        <v>4.1297466868177697</v>
      </c>
      <c r="S156" s="99">
        <v>4.26450800119781</v>
      </c>
      <c r="T156" s="99">
        <v>4.4638866471767074</v>
      </c>
      <c r="U156" s="99">
        <v>4.4813019318315401</v>
      </c>
      <c r="V156" s="99">
        <v>4.5563752128329282</v>
      </c>
      <c r="W156" s="99">
        <v>4.4318357271053266</v>
      </c>
      <c r="X156" s="99">
        <v>4.3748314252957812</v>
      </c>
      <c r="Y156" s="99">
        <v>4.300488343930752</v>
      </c>
      <c r="DA156" s="63" t="s">
        <v>2894</v>
      </c>
    </row>
    <row r="157" spans="1:105" ht="12" customHeight="1" x14ac:dyDescent="0.25">
      <c r="A157" s="121" t="s">
        <v>54</v>
      </c>
      <c r="B157" s="123">
        <v>4.607781825607459</v>
      </c>
      <c r="C157" s="123">
        <v>4.4721035714982911</v>
      </c>
      <c r="D157" s="123">
        <v>4.3921546713995552</v>
      </c>
      <c r="E157" s="123">
        <v>4.3448325983650822</v>
      </c>
      <c r="F157" s="123">
        <v>4.2911546700642935</v>
      </c>
      <c r="G157" s="123">
        <v>4.1447945385240486</v>
      </c>
      <c r="H157" s="123">
        <v>4.0230298343336788</v>
      </c>
      <c r="I157" s="123">
        <v>4.0396214913442439</v>
      </c>
      <c r="J157" s="123">
        <v>3.8715273822313621</v>
      </c>
      <c r="K157" s="123">
        <v>3.8245556846606705</v>
      </c>
      <c r="L157" s="123">
        <v>3.7257773143781199</v>
      </c>
      <c r="M157" s="123">
        <v>3.7666899632254349</v>
      </c>
      <c r="N157" s="123">
        <v>3.7833473880434605</v>
      </c>
      <c r="O157" s="123">
        <v>3.5994427432040217</v>
      </c>
      <c r="P157" s="123">
        <v>3.6705677628942275</v>
      </c>
      <c r="Q157" s="123">
        <v>3.6935392232063449</v>
      </c>
      <c r="R157" s="123">
        <v>3.6822305790592602</v>
      </c>
      <c r="S157" s="123">
        <v>3.6483958071610392</v>
      </c>
      <c r="T157" s="123">
        <v>3.6738153912502436</v>
      </c>
      <c r="U157" s="123">
        <v>3.5441044865332949</v>
      </c>
      <c r="V157" s="123">
        <v>3.6866422584633836</v>
      </c>
      <c r="W157" s="123">
        <v>3.6054244382715575</v>
      </c>
      <c r="X157" s="123">
        <v>3.1968589677097143</v>
      </c>
      <c r="Y157" s="123">
        <v>3.0177161617991128</v>
      </c>
      <c r="DA157" s="130" t="s">
        <v>2895</v>
      </c>
    </row>
    <row r="158" spans="1:105" ht="12" customHeight="1" x14ac:dyDescent="0.25">
      <c r="A158" s="97" t="s">
        <v>50</v>
      </c>
      <c r="B158" s="99">
        <v>5.8213344763976664</v>
      </c>
      <c r="C158" s="99">
        <v>5.6796866919828917</v>
      </c>
      <c r="D158" s="99">
        <v>5.585307421570084</v>
      </c>
      <c r="E158" s="99">
        <v>5.5455458246343836</v>
      </c>
      <c r="F158" s="99">
        <v>5.3657053803207289</v>
      </c>
      <c r="G158" s="99">
        <v>5.3608845269503469</v>
      </c>
      <c r="H158" s="99">
        <v>5.1701634390981273</v>
      </c>
      <c r="I158" s="99">
        <v>5.167122929570362</v>
      </c>
      <c r="J158" s="99">
        <v>5.0176803326262061</v>
      </c>
      <c r="K158" s="99">
        <v>4.8026214724146623</v>
      </c>
      <c r="L158" s="99">
        <v>4.847011526137516</v>
      </c>
      <c r="M158" s="99">
        <v>4.8538222361776633</v>
      </c>
      <c r="N158" s="99">
        <v>4.8306779441730461</v>
      </c>
      <c r="O158" s="99">
        <v>4.8634656668833811</v>
      </c>
      <c r="P158" s="99">
        <v>4.6329483125134914</v>
      </c>
      <c r="Q158" s="99">
        <v>4.3430986715689972</v>
      </c>
      <c r="R158" s="99">
        <v>5.0867046685326036</v>
      </c>
      <c r="S158" s="99">
        <v>4.9871709801641364</v>
      </c>
      <c r="T158" s="99">
        <v>5.2410551992054817</v>
      </c>
      <c r="U158" s="99">
        <v>4.9770600337256958</v>
      </c>
      <c r="V158" s="99">
        <v>5.4885961692142393</v>
      </c>
      <c r="W158" s="99">
        <v>4.6077740389579294</v>
      </c>
      <c r="X158" s="99">
        <v>4.3592476066460319</v>
      </c>
      <c r="Y158" s="99">
        <v>4.4968559089162028</v>
      </c>
      <c r="DA158" s="63" t="s">
        <v>2896</v>
      </c>
    </row>
    <row r="159" spans="1:105" ht="12" customHeight="1" x14ac:dyDescent="0.25">
      <c r="A159" s="109" t="s">
        <v>120</v>
      </c>
      <c r="B159" s="110">
        <v>4.5899354630958378</v>
      </c>
      <c r="C159" s="110">
        <v>4.4546361203823137</v>
      </c>
      <c r="D159" s="110">
        <v>4.374731672884355</v>
      </c>
      <c r="E159" s="110">
        <v>4.3274309574046583</v>
      </c>
      <c r="F159" s="110">
        <v>4.275255284074718</v>
      </c>
      <c r="G159" s="110">
        <v>4.1269701249796915</v>
      </c>
      <c r="H159" s="110">
        <v>4.0065235584700529</v>
      </c>
      <c r="I159" s="110">
        <v>4.0238334714853048</v>
      </c>
      <c r="J159" s="110">
        <v>3.8560260780686657</v>
      </c>
      <c r="K159" s="110">
        <v>3.8117777446293206</v>
      </c>
      <c r="L159" s="110">
        <v>3.7108872240845101</v>
      </c>
      <c r="M159" s="110">
        <v>3.7510442447537367</v>
      </c>
      <c r="N159" s="110">
        <v>3.7676151994350051</v>
      </c>
      <c r="O159" s="110">
        <v>3.5798004432472053</v>
      </c>
      <c r="P159" s="110">
        <v>3.6552244715693369</v>
      </c>
      <c r="Q159" s="110">
        <v>3.6828028409652585</v>
      </c>
      <c r="R159" s="110">
        <v>3.6569035690799119</v>
      </c>
      <c r="S159" s="110">
        <v>3.6230059222275788</v>
      </c>
      <c r="T159" s="110">
        <v>3.6443898650448885</v>
      </c>
      <c r="U159" s="110">
        <v>3.5183570820673098</v>
      </c>
      <c r="V159" s="110">
        <v>3.6557519253846991</v>
      </c>
      <c r="W159" s="110">
        <v>3.587471222794306</v>
      </c>
      <c r="X159" s="110">
        <v>3.1753236335610642</v>
      </c>
      <c r="Y159" s="110">
        <v>2.9880248933839479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158.25285899461167</v>
      </c>
      <c r="C161" s="118">
        <f t="shared" si="54"/>
        <v>177.53787687981728</v>
      </c>
      <c r="D161" s="118">
        <f t="shared" si="54"/>
        <v>150.87210980870387</v>
      </c>
      <c r="E161" s="118">
        <f t="shared" si="54"/>
        <v>164.72869990652163</v>
      </c>
      <c r="F161" s="118">
        <f t="shared" si="54"/>
        <v>173.47958882629314</v>
      </c>
      <c r="G161" s="118">
        <f t="shared" si="54"/>
        <v>164.33223519987112</v>
      </c>
      <c r="H161" s="118">
        <f t="shared" si="54"/>
        <v>180.10227851343947</v>
      </c>
      <c r="I161" s="118">
        <f t="shared" si="54"/>
        <v>162.52726888312409</v>
      </c>
      <c r="J161" s="118">
        <f t="shared" si="54"/>
        <v>175.56075910866545</v>
      </c>
      <c r="K161" s="118">
        <f t="shared" si="54"/>
        <v>139.75146309925182</v>
      </c>
      <c r="L161" s="118">
        <f t="shared" si="54"/>
        <v>163.48755156613919</v>
      </c>
      <c r="M161" s="118">
        <f t="shared" si="54"/>
        <v>147.96624542004989</v>
      </c>
      <c r="N161" s="118">
        <f t="shared" si="54"/>
        <v>136.58754589591604</v>
      </c>
      <c r="O161" s="118">
        <f t="shared" si="54"/>
        <v>130.59683744593673</v>
      </c>
      <c r="P161" s="118">
        <f t="shared" si="54"/>
        <v>119.4381554586938</v>
      </c>
      <c r="Q161" s="118">
        <f t="shared" si="54"/>
        <v>125.42907591074706</v>
      </c>
      <c r="R161" s="118">
        <f t="shared" ref="R161:V161" si="55">R162+R164+R166+R175</f>
        <v>123.82852691691633</v>
      </c>
      <c r="S161" s="118">
        <f t="shared" si="55"/>
        <v>125.61606063236214</v>
      </c>
      <c r="T161" s="118">
        <f t="shared" si="55"/>
        <v>132.418771997943</v>
      </c>
      <c r="U161" s="118">
        <f t="shared" si="55"/>
        <v>124.74175152240048</v>
      </c>
      <c r="V161" s="118">
        <f t="shared" si="55"/>
        <v>137.8402652795175</v>
      </c>
      <c r="W161" s="118">
        <f t="shared" ref="W161:Y161" si="56">W162+W164+W166+W175</f>
        <v>128.92160221712814</v>
      </c>
      <c r="X161" s="118">
        <f t="shared" si="56"/>
        <v>111.20304603829452</v>
      </c>
      <c r="Y161" s="118">
        <f t="shared" si="56"/>
        <v>100.25154915927926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124.30502353483996</v>
      </c>
      <c r="C162" s="123">
        <f t="shared" si="57"/>
        <v>144.63124666863618</v>
      </c>
      <c r="D162" s="123">
        <f t="shared" si="57"/>
        <v>119.08804232343917</v>
      </c>
      <c r="E162" s="123">
        <f t="shared" si="57"/>
        <v>134.57183647563227</v>
      </c>
      <c r="F162" s="123">
        <f t="shared" si="57"/>
        <v>143.16345979423411</v>
      </c>
      <c r="G162" s="123">
        <f t="shared" si="57"/>
        <v>135.79993240312416</v>
      </c>
      <c r="H162" s="123">
        <f t="shared" si="57"/>
        <v>151.8699953853764</v>
      </c>
      <c r="I162" s="123">
        <f t="shared" si="57"/>
        <v>134.52914720669654</v>
      </c>
      <c r="J162" s="123">
        <f t="shared" si="57"/>
        <v>147.04921247413134</v>
      </c>
      <c r="K162" s="123">
        <f t="shared" si="57"/>
        <v>111.67109309714084</v>
      </c>
      <c r="L162" s="123">
        <f t="shared" si="57"/>
        <v>135.36453933481297</v>
      </c>
      <c r="M162" s="123">
        <f t="shared" si="57"/>
        <v>119.20934348131421</v>
      </c>
      <c r="N162" s="123">
        <f t="shared" si="57"/>
        <v>107.96505770857863</v>
      </c>
      <c r="O162" s="123">
        <f t="shared" si="57"/>
        <v>102.44225575753453</v>
      </c>
      <c r="P162" s="123">
        <f t="shared" si="57"/>
        <v>91.626017233828534</v>
      </c>
      <c r="Q162" s="123">
        <f t="shared" si="57"/>
        <v>97.909810036581177</v>
      </c>
      <c r="R162" s="123">
        <f t="shared" si="57"/>
        <v>95.649506340260871</v>
      </c>
      <c r="S162" s="123">
        <f t="shared" si="57"/>
        <v>97.238539553086952</v>
      </c>
      <c r="T162" s="123">
        <f t="shared" si="57"/>
        <v>103.58937012746672</v>
      </c>
      <c r="U162" s="123">
        <f t="shared" si="57"/>
        <v>96.694297705155705</v>
      </c>
      <c r="V162" s="123">
        <f t="shared" si="57"/>
        <v>108.49420309179769</v>
      </c>
      <c r="W162" s="123">
        <f t="shared" si="57"/>
        <v>100.88120786306196</v>
      </c>
      <c r="X162" s="123">
        <f t="shared" si="57"/>
        <v>85.041385238828525</v>
      </c>
      <c r="Y162" s="123">
        <f t="shared" si="57"/>
        <v>75.590022642729267</v>
      </c>
      <c r="DA162" s="130" t="s">
        <v>2899</v>
      </c>
    </row>
    <row r="163" spans="1:105" ht="12" customHeight="1" x14ac:dyDescent="0.25">
      <c r="A163" s="97" t="s">
        <v>53</v>
      </c>
      <c r="B163" s="110">
        <v>124.30502353483996</v>
      </c>
      <c r="C163" s="110">
        <v>144.63124666863618</v>
      </c>
      <c r="D163" s="110">
        <v>119.08804232343917</v>
      </c>
      <c r="E163" s="110">
        <v>134.57183647563227</v>
      </c>
      <c r="F163" s="110">
        <v>143.16345979423411</v>
      </c>
      <c r="G163" s="110">
        <v>135.79993240312416</v>
      </c>
      <c r="H163" s="110">
        <v>151.8699953853764</v>
      </c>
      <c r="I163" s="110">
        <v>134.52914720669654</v>
      </c>
      <c r="J163" s="110">
        <v>147.04921247413134</v>
      </c>
      <c r="K163" s="110">
        <v>111.67109309714084</v>
      </c>
      <c r="L163" s="110">
        <v>135.36453933481297</v>
      </c>
      <c r="M163" s="110">
        <v>119.20934348131421</v>
      </c>
      <c r="N163" s="110">
        <v>107.96505770857863</v>
      </c>
      <c r="O163" s="110">
        <v>102.44225575753453</v>
      </c>
      <c r="P163" s="110">
        <v>91.626017233828534</v>
      </c>
      <c r="Q163" s="110">
        <v>97.909810036581177</v>
      </c>
      <c r="R163" s="110">
        <v>95.649506340260871</v>
      </c>
      <c r="S163" s="110">
        <v>97.238539553086952</v>
      </c>
      <c r="T163" s="110">
        <v>103.58937012746672</v>
      </c>
      <c r="U163" s="110">
        <v>96.694297705155705</v>
      </c>
      <c r="V163" s="110">
        <v>108.49420309179769</v>
      </c>
      <c r="W163" s="110">
        <v>100.88120786306196</v>
      </c>
      <c r="X163" s="110">
        <v>85.041385238828525</v>
      </c>
      <c r="Y163" s="110">
        <v>75.590022642729267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3.383479688542633E-2</v>
      </c>
      <c r="C164" s="123">
        <f t="shared" si="58"/>
        <v>3.079178119215864E-2</v>
      </c>
      <c r="D164" s="123">
        <f t="shared" si="58"/>
        <v>3.4464916573961023E-2</v>
      </c>
      <c r="E164" s="123">
        <f t="shared" si="58"/>
        <v>3.2168407561946374E-2</v>
      </c>
      <c r="F164" s="123">
        <f t="shared" si="58"/>
        <v>3.1312610107089682E-2</v>
      </c>
      <c r="G164" s="123">
        <f t="shared" si="58"/>
        <v>3.1261173845733126E-2</v>
      </c>
      <c r="H164" s="123">
        <f t="shared" si="58"/>
        <v>3.6926911790911648E-2</v>
      </c>
      <c r="I164" s="123">
        <f t="shared" si="58"/>
        <v>4.1805367310659168E-2</v>
      </c>
      <c r="J164" s="123">
        <f t="shared" si="58"/>
        <v>4.5109078380851125E-2</v>
      </c>
      <c r="K164" s="123">
        <f t="shared" si="58"/>
        <v>4.5424494255750354E-2</v>
      </c>
      <c r="L164" s="123">
        <f t="shared" si="58"/>
        <v>4.8030601410733058E-2</v>
      </c>
      <c r="M164" s="123">
        <f t="shared" si="58"/>
        <v>4.4533291060044479E-2</v>
      </c>
      <c r="N164" s="123">
        <f t="shared" si="58"/>
        <v>4.7428101738767013E-2</v>
      </c>
      <c r="O164" s="123">
        <f t="shared" si="58"/>
        <v>4.2713314025219731E-2</v>
      </c>
      <c r="P164" s="123">
        <f t="shared" si="58"/>
        <v>4.4286826046403917E-2</v>
      </c>
      <c r="Q164" s="123">
        <f t="shared" si="58"/>
        <v>4.0793819819910142E-2</v>
      </c>
      <c r="R164" s="123">
        <f t="shared" si="58"/>
        <v>3.8736605104086719E-2</v>
      </c>
      <c r="S164" s="123">
        <f t="shared" si="58"/>
        <v>3.5355640244580128E-2</v>
      </c>
      <c r="T164" s="123">
        <f t="shared" si="58"/>
        <v>3.3728973654488077E-2</v>
      </c>
      <c r="U164" s="123">
        <f t="shared" si="58"/>
        <v>3.3875618145460612E-2</v>
      </c>
      <c r="V164" s="123">
        <f t="shared" si="58"/>
        <v>3.5420316608590151E-2</v>
      </c>
      <c r="W164" s="123">
        <f t="shared" si="58"/>
        <v>3.4585657676303241E-2</v>
      </c>
      <c r="X164" s="123">
        <f t="shared" si="58"/>
        <v>3.7420147286385846E-2</v>
      </c>
      <c r="Y164" s="123">
        <f t="shared" si="58"/>
        <v>4.0430809314793356E-2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3.383479688542633E-2</v>
      </c>
      <c r="C165" s="99">
        <f>RES_hhdet_fech!C165/RES_summary!C$19</f>
        <v>3.079178119215864E-2</v>
      </c>
      <c r="D165" s="99">
        <f>RES_hhdet_fech!D165/RES_summary!D$19</f>
        <v>3.4464916573961023E-2</v>
      </c>
      <c r="E165" s="99">
        <f>RES_hhdet_fech!E165/RES_summary!E$19</f>
        <v>3.2168407561946374E-2</v>
      </c>
      <c r="F165" s="99">
        <f>RES_hhdet_fech!F165/RES_summary!F$19</f>
        <v>3.1312610107089682E-2</v>
      </c>
      <c r="G165" s="99">
        <f>RES_hhdet_fech!G165/RES_summary!G$19</f>
        <v>3.1261173845733126E-2</v>
      </c>
      <c r="H165" s="99">
        <f>RES_hhdet_fech!H165/RES_summary!H$19</f>
        <v>3.6926911790911648E-2</v>
      </c>
      <c r="I165" s="99">
        <f>RES_hhdet_fech!I165/RES_summary!I$19</f>
        <v>4.1805367310659168E-2</v>
      </c>
      <c r="J165" s="99">
        <f>RES_hhdet_fech!J165/RES_summary!J$19</f>
        <v>4.5109078380851125E-2</v>
      </c>
      <c r="K165" s="99">
        <f>RES_hhdet_fech!K165/RES_summary!K$19</f>
        <v>4.5424494255750354E-2</v>
      </c>
      <c r="L165" s="99">
        <f>RES_hhdet_fech!L165/RES_summary!L$19</f>
        <v>4.8030601410733058E-2</v>
      </c>
      <c r="M165" s="99">
        <f>RES_hhdet_fech!M165/RES_summary!M$19</f>
        <v>4.4533291060044479E-2</v>
      </c>
      <c r="N165" s="99">
        <f>RES_hhdet_fech!N165/RES_summary!N$19</f>
        <v>4.7428101738767013E-2</v>
      </c>
      <c r="O165" s="99">
        <f>RES_hhdet_fech!O165/RES_summary!O$19</f>
        <v>4.2713314025219731E-2</v>
      </c>
      <c r="P165" s="99">
        <f>RES_hhdet_fech!P165/RES_summary!P$19</f>
        <v>4.4286826046403917E-2</v>
      </c>
      <c r="Q165" s="99">
        <f>RES_hhdet_fech!Q165/RES_summary!Q$19</f>
        <v>4.0793819819910142E-2</v>
      </c>
      <c r="R165" s="99">
        <f>RES_hhdet_fech!R165/RES_summary!R$19</f>
        <v>3.8736605104086719E-2</v>
      </c>
      <c r="S165" s="99">
        <f>RES_hhdet_fech!S165/RES_summary!S$19</f>
        <v>3.5355640244580128E-2</v>
      </c>
      <c r="T165" s="99">
        <f>RES_hhdet_fech!T165/RES_summary!T$19</f>
        <v>3.3728973654488077E-2</v>
      </c>
      <c r="U165" s="99">
        <f>RES_hhdet_fech!U165/RES_summary!U$19</f>
        <v>3.3875618145460612E-2</v>
      </c>
      <c r="V165" s="99">
        <f>RES_hhdet_fech!V165/RES_summary!V$19</f>
        <v>3.5420316608590151E-2</v>
      </c>
      <c r="W165" s="99">
        <f>RES_hhdet_fech!W165/RES_summary!W$19</f>
        <v>3.4585657676303241E-2</v>
      </c>
      <c r="X165" s="99">
        <f>RES_hhdet_fech!X165/RES_summary!X$19</f>
        <v>3.7420147286385846E-2</v>
      </c>
      <c r="Y165" s="99">
        <f>RES_hhdet_fech!Y165/RES_summary!Y$19</f>
        <v>4.0430809314793356E-2</v>
      </c>
      <c r="DA165" s="63" t="s">
        <v>2902</v>
      </c>
    </row>
    <row r="166" spans="1:105" ht="12" customHeight="1" x14ac:dyDescent="0.25">
      <c r="A166" s="121" t="s">
        <v>55</v>
      </c>
      <c r="B166" s="123">
        <v>29.30606402141219</v>
      </c>
      <c r="C166" s="123">
        <v>28.394812636496603</v>
      </c>
      <c r="D166" s="123">
        <v>27.329027198559054</v>
      </c>
      <c r="E166" s="123">
        <v>25.749153223280345</v>
      </c>
      <c r="F166" s="123">
        <v>25.968941729074391</v>
      </c>
      <c r="G166" s="123">
        <v>24.339374260523826</v>
      </c>
      <c r="H166" s="123">
        <v>24.164261155137929</v>
      </c>
      <c r="I166" s="123">
        <v>23.909666632106447</v>
      </c>
      <c r="J166" s="123">
        <v>24.587177261280051</v>
      </c>
      <c r="K166" s="123">
        <v>24.203711350372473</v>
      </c>
      <c r="L166" s="123">
        <v>24.343754748447846</v>
      </c>
      <c r="M166" s="123">
        <v>24.942354476774831</v>
      </c>
      <c r="N166" s="123">
        <v>24.789327812114148</v>
      </c>
      <c r="O166" s="123">
        <v>24.508559138683566</v>
      </c>
      <c r="P166" s="123">
        <v>24.085612282754209</v>
      </c>
      <c r="Q166" s="123">
        <v>23.764875642542169</v>
      </c>
      <c r="R166" s="123">
        <v>24.434955368035688</v>
      </c>
      <c r="S166" s="123">
        <v>24.677988545048596</v>
      </c>
      <c r="T166" s="123">
        <v>25.120900561329368</v>
      </c>
      <c r="U166" s="123">
        <v>24.473147407768167</v>
      </c>
      <c r="V166" s="123">
        <v>25.617070992812867</v>
      </c>
      <c r="W166" s="123">
        <v>24.365495617311044</v>
      </c>
      <c r="X166" s="123">
        <v>22.877597747781486</v>
      </c>
      <c r="Y166" s="123">
        <v>21.556841330028284</v>
      </c>
      <c r="DA166" s="130" t="s">
        <v>2903</v>
      </c>
    </row>
    <row r="167" spans="1:105" ht="12" customHeight="1" x14ac:dyDescent="0.25">
      <c r="A167" s="97" t="s">
        <v>124</v>
      </c>
      <c r="B167" s="99">
        <v>32.775308713230899</v>
      </c>
      <c r="C167" s="99">
        <v>31.541414703294336</v>
      </c>
      <c r="D167" s="99">
        <v>30.409319809517079</v>
      </c>
      <c r="E167" s="99">
        <v>29.161301957398983</v>
      </c>
      <c r="F167" s="99">
        <v>28.342341176770919</v>
      </c>
      <c r="G167" s="99">
        <v>27.500026619043595</v>
      </c>
      <c r="H167" s="99">
        <v>26.90876455560171</v>
      </c>
      <c r="I167" s="99">
        <v>27.021571647800545</v>
      </c>
      <c r="J167" s="99">
        <v>26.857754845451822</v>
      </c>
      <c r="K167" s="99">
        <v>26.946671215432328</v>
      </c>
      <c r="L167" s="99">
        <v>26.931812154015375</v>
      </c>
      <c r="M167" s="99">
        <v>28.474479150342276</v>
      </c>
      <c r="N167" s="99">
        <v>26.296376464241842</v>
      </c>
      <c r="O167" s="99">
        <v>28.832544858083846</v>
      </c>
      <c r="P167" s="99">
        <v>26.237082242651109</v>
      </c>
      <c r="Q167" s="99">
        <v>23.355123855008724</v>
      </c>
      <c r="R167" s="99">
        <v>27.139929031730972</v>
      </c>
      <c r="S167" s="99">
        <v>26.278605743475328</v>
      </c>
      <c r="T167" s="99">
        <v>26.276679902337186</v>
      </c>
      <c r="U167" s="99">
        <v>24.682773668829299</v>
      </c>
      <c r="V167" s="99">
        <v>26.874229155112467</v>
      </c>
      <c r="W167" s="99">
        <v>22.899839372493744</v>
      </c>
      <c r="X167" s="99">
        <v>22.038801930143109</v>
      </c>
      <c r="Y167" s="99">
        <v>22.365002586922643</v>
      </c>
      <c r="DA167" s="63" t="s">
        <v>2904</v>
      </c>
    </row>
    <row r="168" spans="1:105" ht="12" customHeight="1" x14ac:dyDescent="0.25">
      <c r="A168" s="97" t="s">
        <v>123</v>
      </c>
      <c r="B168" s="99">
        <v>29.688066919049351</v>
      </c>
      <c r="C168" s="99">
        <v>28.783550291288044</v>
      </c>
      <c r="D168" s="99">
        <v>27.910840607033546</v>
      </c>
      <c r="E168" s="99">
        <v>27.015918243794971</v>
      </c>
      <c r="F168" s="99">
        <v>25.311673078361746</v>
      </c>
      <c r="G168" s="99">
        <v>24.758007881197141</v>
      </c>
      <c r="H168" s="99">
        <v>24.382223049236686</v>
      </c>
      <c r="I168" s="99">
        <v>24.440815690293153</v>
      </c>
      <c r="J168" s="99">
        <v>24.168680838733192</v>
      </c>
      <c r="K168" s="99">
        <v>24.256359748679031</v>
      </c>
      <c r="L168" s="99">
        <v>24.344845925260795</v>
      </c>
      <c r="M168" s="99">
        <v>25.873736995426775</v>
      </c>
      <c r="N168" s="99">
        <v>24.15541797103327</v>
      </c>
      <c r="O168" s="99">
        <v>26.538179715371111</v>
      </c>
      <c r="P168" s="99">
        <v>24.391855402616343</v>
      </c>
      <c r="Q168" s="99">
        <v>21.917722848545854</v>
      </c>
      <c r="R168" s="99">
        <v>24.855761567043714</v>
      </c>
      <c r="S168" s="99">
        <v>24.255354920881423</v>
      </c>
      <c r="T168" s="99">
        <v>24.451858491999019</v>
      </c>
      <c r="U168" s="99">
        <v>23.273567026706516</v>
      </c>
      <c r="V168" s="99">
        <v>25.673683410273814</v>
      </c>
      <c r="W168" s="99">
        <v>22.074714967043022</v>
      </c>
      <c r="X168" s="99">
        <v>21.212057083891779</v>
      </c>
      <c r="Y168" s="99">
        <v>21.459154841104493</v>
      </c>
      <c r="DA168" s="63" t="s">
        <v>2905</v>
      </c>
    </row>
    <row r="169" spans="1:105" ht="12" customHeight="1" x14ac:dyDescent="0.25">
      <c r="A169" s="100" t="s">
        <v>50</v>
      </c>
      <c r="B169" s="102">
        <v>25.557364672137698</v>
      </c>
      <c r="C169" s="102">
        <v>24.797069808983494</v>
      </c>
      <c r="D169" s="102">
        <v>23.960565836561525</v>
      </c>
      <c r="E169" s="102">
        <v>23.19170928538086</v>
      </c>
      <c r="F169" s="102">
        <v>21.577854998327254</v>
      </c>
      <c r="G169" s="102">
        <v>21.069386416605507</v>
      </c>
      <c r="H169" s="102">
        <v>20.842777214563384</v>
      </c>
      <c r="I169" s="102">
        <v>20.83375878896889</v>
      </c>
      <c r="J169" s="102">
        <v>20.472932766469818</v>
      </c>
      <c r="K169" s="102">
        <v>20.516213898906287</v>
      </c>
      <c r="L169" s="102">
        <v>20.60577900028013</v>
      </c>
      <c r="M169" s="102">
        <v>21.935510749091094</v>
      </c>
      <c r="N169" s="102">
        <v>20.425261134560891</v>
      </c>
      <c r="O169" s="102">
        <v>22.354736287793568</v>
      </c>
      <c r="P169" s="102">
        <v>20.497546310075037</v>
      </c>
      <c r="Q169" s="102">
        <v>18.322191152643232</v>
      </c>
      <c r="R169" s="102">
        <v>20.47934357646745</v>
      </c>
      <c r="S169" s="102">
        <v>19.840553372323338</v>
      </c>
      <c r="T169" s="102">
        <v>19.852708457577737</v>
      </c>
      <c r="U169" s="102">
        <v>18.807169402677758</v>
      </c>
      <c r="V169" s="102">
        <v>20.897501519246592</v>
      </c>
      <c r="W169" s="102">
        <v>17.916931764255459</v>
      </c>
      <c r="X169" s="102">
        <v>16.969969745865225</v>
      </c>
      <c r="Y169" s="102">
        <v>16.901695002624376</v>
      </c>
      <c r="DA169" s="131" t="s">
        <v>2906</v>
      </c>
    </row>
    <row r="170" spans="1:105" ht="12" customHeight="1" x14ac:dyDescent="0.25">
      <c r="A170" s="103" t="s">
        <v>52</v>
      </c>
      <c r="B170" s="105">
        <v>4.1307022469116568</v>
      </c>
      <c r="C170" s="105">
        <v>3.9864804823045508</v>
      </c>
      <c r="D170" s="105">
        <v>3.9502747704720149</v>
      </c>
      <c r="E170" s="105">
        <v>3.8242089584141103</v>
      </c>
      <c r="F170" s="105">
        <v>3.7338180800344949</v>
      </c>
      <c r="G170" s="105">
        <v>3.6886214645916366</v>
      </c>
      <c r="H170" s="105">
        <v>3.5394458346733022</v>
      </c>
      <c r="I170" s="105">
        <v>3.6070569013242597</v>
      </c>
      <c r="J170" s="105">
        <v>3.6957480722633735</v>
      </c>
      <c r="K170" s="105">
        <v>3.7401458497727389</v>
      </c>
      <c r="L170" s="105">
        <v>3.739066924980667</v>
      </c>
      <c r="M170" s="105">
        <v>3.9382262463356783</v>
      </c>
      <c r="N170" s="105">
        <v>3.7301568364723838</v>
      </c>
      <c r="O170" s="105">
        <v>4.1834434275775418</v>
      </c>
      <c r="P170" s="105">
        <v>3.894309092541306</v>
      </c>
      <c r="Q170" s="105">
        <v>3.5955316959026247</v>
      </c>
      <c r="R170" s="105">
        <v>4.3764179905762601</v>
      </c>
      <c r="S170" s="105">
        <v>4.414801548558092</v>
      </c>
      <c r="T170" s="105">
        <v>4.5991500344212817</v>
      </c>
      <c r="U170" s="105">
        <v>4.4663976240287617</v>
      </c>
      <c r="V170" s="105">
        <v>4.7761818910272176</v>
      </c>
      <c r="W170" s="105">
        <v>4.1577832027875612</v>
      </c>
      <c r="X170" s="105">
        <v>4.2420873380265549</v>
      </c>
      <c r="Y170" s="105">
        <v>4.5574598384801144</v>
      </c>
      <c r="DA170" s="132" t="s">
        <v>2907</v>
      </c>
    </row>
    <row r="171" spans="1:105" ht="12" customHeight="1" x14ac:dyDescent="0.25">
      <c r="A171" s="106" t="s">
        <v>122</v>
      </c>
      <c r="B171" s="102">
        <v>29.084040255976745</v>
      </c>
      <c r="C171" s="102">
        <v>28.190201798272458</v>
      </c>
      <c r="D171" s="102">
        <v>27.130829541852389</v>
      </c>
      <c r="E171" s="102">
        <v>25.528345810032448</v>
      </c>
      <c r="F171" s="102">
        <v>25.83934056025906</v>
      </c>
      <c r="G171" s="102">
        <v>24.172683132015393</v>
      </c>
      <c r="H171" s="102">
        <v>24.049005135598573</v>
      </c>
      <c r="I171" s="102">
        <v>23.855613930623687</v>
      </c>
      <c r="J171" s="102">
        <v>24.841033572576279</v>
      </c>
      <c r="K171" s="102">
        <v>24.684179475935327</v>
      </c>
      <c r="L171" s="102">
        <v>25.154683376967171</v>
      </c>
      <c r="M171" s="102">
        <v>25.772996177225455</v>
      </c>
      <c r="N171" s="102">
        <v>25.722110509469708</v>
      </c>
      <c r="O171" s="102">
        <v>25.270624808076441</v>
      </c>
      <c r="P171" s="102">
        <v>25.031143394254496</v>
      </c>
      <c r="Q171" s="102">
        <v>25.09879699223228</v>
      </c>
      <c r="R171" s="102">
        <v>25.746624350054521</v>
      </c>
      <c r="S171" s="102">
        <v>26.211061464655295</v>
      </c>
      <c r="T171" s="102">
        <v>26.688377359515744</v>
      </c>
      <c r="U171" s="102">
        <v>25.546067121726569</v>
      </c>
      <c r="V171" s="102">
        <v>26.21388658615756</v>
      </c>
      <c r="W171" s="102">
        <v>25.215056363237384</v>
      </c>
      <c r="X171" s="102">
        <v>23.727317427117516</v>
      </c>
      <c r="Y171" s="102">
        <v>22.197832633052951</v>
      </c>
      <c r="DA171" s="131" t="s">
        <v>2908</v>
      </c>
    </row>
    <row r="172" spans="1:105" ht="12" customHeight="1" x14ac:dyDescent="0.25">
      <c r="A172" s="107" t="s">
        <v>121</v>
      </c>
      <c r="B172" s="105">
        <v>26.814132733325213</v>
      </c>
      <c r="C172" s="105">
        <v>25.998731715542348</v>
      </c>
      <c r="D172" s="105">
        <v>24.858196597562852</v>
      </c>
      <c r="E172" s="105">
        <v>23.377007300235203</v>
      </c>
      <c r="F172" s="105">
        <v>23.720585773192511</v>
      </c>
      <c r="G172" s="105">
        <v>22.215312910323618</v>
      </c>
      <c r="H172" s="105">
        <v>22.235254302749681</v>
      </c>
      <c r="I172" s="105">
        <v>22.012597824714458</v>
      </c>
      <c r="J172" s="105">
        <v>22.795362157814541</v>
      </c>
      <c r="K172" s="105">
        <v>22.618485017135772</v>
      </c>
      <c r="L172" s="105">
        <v>23.033123673601594</v>
      </c>
      <c r="M172" s="105">
        <v>23.732578243288394</v>
      </c>
      <c r="N172" s="105">
        <v>23.865070597779123</v>
      </c>
      <c r="O172" s="105">
        <v>23.550732703577442</v>
      </c>
      <c r="P172" s="105">
        <v>23.352796742210735</v>
      </c>
      <c r="Q172" s="105">
        <v>23.194558736141211</v>
      </c>
      <c r="R172" s="105">
        <v>23.505003551864817</v>
      </c>
      <c r="S172" s="105">
        <v>23.820668970084743</v>
      </c>
      <c r="T172" s="105">
        <v>24.352334402798899</v>
      </c>
      <c r="U172" s="105">
        <v>24.012801334285228</v>
      </c>
      <c r="V172" s="105">
        <v>25.169536745678048</v>
      </c>
      <c r="W172" s="105">
        <v>24.224416585540315</v>
      </c>
      <c r="X172" s="105">
        <v>22.634524227921567</v>
      </c>
      <c r="Y172" s="105">
        <v>21.09934558179933</v>
      </c>
      <c r="DA172" s="132" t="s">
        <v>2909</v>
      </c>
    </row>
    <row r="173" spans="1:105" ht="12" customHeight="1" x14ac:dyDescent="0.25">
      <c r="A173" s="108" t="s">
        <v>53</v>
      </c>
      <c r="B173" s="99">
        <v>22.678905639693856</v>
      </c>
      <c r="C173" s="99">
        <v>21.98761439489639</v>
      </c>
      <c r="D173" s="99">
        <v>20.901710724431343</v>
      </c>
      <c r="E173" s="99">
        <v>19.629155459457273</v>
      </c>
      <c r="F173" s="99">
        <v>19.910874826999397</v>
      </c>
      <c r="G173" s="99">
        <v>18.6012062642918</v>
      </c>
      <c r="H173" s="99">
        <v>18.713230465264903</v>
      </c>
      <c r="I173" s="99">
        <v>18.474333099700541</v>
      </c>
      <c r="J173" s="99">
        <v>19.013923878542791</v>
      </c>
      <c r="K173" s="99">
        <v>18.842972780560228</v>
      </c>
      <c r="L173" s="99">
        <v>19.214056184111278</v>
      </c>
      <c r="M173" s="99">
        <v>19.851747454747201</v>
      </c>
      <c r="N173" s="99">
        <v>19.906654161378352</v>
      </c>
      <c r="O173" s="99">
        <v>19.609277020437414</v>
      </c>
      <c r="P173" s="99">
        <v>19.411424092032831</v>
      </c>
      <c r="Q173" s="99">
        <v>19.199214211581879</v>
      </c>
      <c r="R173" s="99">
        <v>19.345184382065924</v>
      </c>
      <c r="S173" s="99">
        <v>19.530494263778433</v>
      </c>
      <c r="T173" s="99">
        <v>19.868561250344154</v>
      </c>
      <c r="U173" s="99">
        <v>19.514263267308873</v>
      </c>
      <c r="V173" s="99">
        <v>20.594111442820747</v>
      </c>
      <c r="W173" s="99">
        <v>19.763503741108487</v>
      </c>
      <c r="X173" s="99">
        <v>18.216487992410975</v>
      </c>
      <c r="Y173" s="99">
        <v>16.734040315285224</v>
      </c>
      <c r="DA173" s="63" t="s">
        <v>2910</v>
      </c>
    </row>
    <row r="174" spans="1:105" ht="12" customHeight="1" x14ac:dyDescent="0.25">
      <c r="A174" s="115" t="s">
        <v>52</v>
      </c>
      <c r="B174" s="110">
        <v>4.13522709363136</v>
      </c>
      <c r="C174" s="110">
        <v>4.0111173206459512</v>
      </c>
      <c r="D174" s="110">
        <v>3.9564858731315038</v>
      </c>
      <c r="E174" s="110">
        <v>3.7478518407779284</v>
      </c>
      <c r="F174" s="110">
        <v>3.8097109461931211</v>
      </c>
      <c r="G174" s="110">
        <v>3.6141066460318196</v>
      </c>
      <c r="H174" s="110">
        <v>3.5220238374847797</v>
      </c>
      <c r="I174" s="110">
        <v>3.5382647250139185</v>
      </c>
      <c r="J174" s="110">
        <v>3.781438279271748</v>
      </c>
      <c r="K174" s="110">
        <v>3.7755122365755462</v>
      </c>
      <c r="L174" s="110">
        <v>3.819067489490318</v>
      </c>
      <c r="M174" s="110">
        <v>3.8808307885411986</v>
      </c>
      <c r="N174" s="110">
        <v>3.958416436400769</v>
      </c>
      <c r="O174" s="110">
        <v>3.9414556831400267</v>
      </c>
      <c r="P174" s="110">
        <v>3.9413726501779012</v>
      </c>
      <c r="Q174" s="110">
        <v>3.9953445245593322</v>
      </c>
      <c r="R174" s="110">
        <v>4.1598191697988929</v>
      </c>
      <c r="S174" s="110">
        <v>4.2901747063063107</v>
      </c>
      <c r="T174" s="110">
        <v>4.4837731524547424</v>
      </c>
      <c r="U174" s="110">
        <v>4.4985380669763551</v>
      </c>
      <c r="V174" s="110">
        <v>4.5754253028573055</v>
      </c>
      <c r="W174" s="110">
        <v>4.4609128444318289</v>
      </c>
      <c r="X174" s="110">
        <v>4.4180362355105931</v>
      </c>
      <c r="Y174" s="110">
        <v>4.3653052665141088</v>
      </c>
      <c r="DA174" s="60" t="s">
        <v>2911</v>
      </c>
    </row>
    <row r="175" spans="1:105" ht="12" customHeight="1" x14ac:dyDescent="0.25">
      <c r="A175" s="121" t="s">
        <v>54</v>
      </c>
      <c r="B175" s="123">
        <v>4.6079366414740797</v>
      </c>
      <c r="C175" s="123">
        <v>4.4810257934923357</v>
      </c>
      <c r="D175" s="123">
        <v>4.4205753701316821</v>
      </c>
      <c r="E175" s="123">
        <v>4.3755418000470865</v>
      </c>
      <c r="F175" s="123">
        <v>4.3158746928775482</v>
      </c>
      <c r="G175" s="123">
        <v>4.1616673623774068</v>
      </c>
      <c r="H175" s="123">
        <v>4.0310950611342369</v>
      </c>
      <c r="I175" s="123">
        <v>4.0466496770104321</v>
      </c>
      <c r="J175" s="123">
        <v>3.8792602948732116</v>
      </c>
      <c r="K175" s="123">
        <v>3.8312341574827555</v>
      </c>
      <c r="L175" s="123">
        <v>3.7312268814676086</v>
      </c>
      <c r="M175" s="123">
        <v>3.7700141709007999</v>
      </c>
      <c r="N175" s="123">
        <v>3.7857322734844838</v>
      </c>
      <c r="O175" s="123">
        <v>3.603309235693422</v>
      </c>
      <c r="P175" s="123">
        <v>3.6822391160646486</v>
      </c>
      <c r="Q175" s="123">
        <v>3.7135964118038016</v>
      </c>
      <c r="R175" s="123">
        <v>3.7053286035156816</v>
      </c>
      <c r="S175" s="123">
        <v>3.6641768939820181</v>
      </c>
      <c r="T175" s="123">
        <v>3.67477233549242</v>
      </c>
      <c r="U175" s="123">
        <v>3.540430791331151</v>
      </c>
      <c r="V175" s="123">
        <v>3.6935708782983339</v>
      </c>
      <c r="W175" s="123">
        <v>3.6403130790788452</v>
      </c>
      <c r="X175" s="123">
        <v>3.2466429043981195</v>
      </c>
      <c r="Y175" s="123">
        <v>3.0642543772069244</v>
      </c>
      <c r="DA175" s="130" t="s">
        <v>2912</v>
      </c>
    </row>
    <row r="176" spans="1:105" ht="12" customHeight="1" x14ac:dyDescent="0.25">
      <c r="A176" s="97" t="s">
        <v>50</v>
      </c>
      <c r="B176" s="99">
        <v>5.8213344763976655</v>
      </c>
      <c r="C176" s="99">
        <v>5.686854770616252</v>
      </c>
      <c r="D176" s="99">
        <v>5.6093131214716125</v>
      </c>
      <c r="E176" s="99">
        <v>5.5708085569453383</v>
      </c>
      <c r="F176" s="99">
        <v>5.3849836305808596</v>
      </c>
      <c r="G176" s="99">
        <v>5.3737084258187222</v>
      </c>
      <c r="H176" s="99">
        <v>5.1751876044631056</v>
      </c>
      <c r="I176" s="99">
        <v>5.1706048675042968</v>
      </c>
      <c r="J176" s="99">
        <v>5.021650971976289</v>
      </c>
      <c r="K176" s="99">
        <v>4.8057669357604613</v>
      </c>
      <c r="L176" s="99">
        <v>4.8496055748146043</v>
      </c>
      <c r="M176" s="99">
        <v>4.8555199101196687</v>
      </c>
      <c r="N176" s="99">
        <v>4.831588587389672</v>
      </c>
      <c r="O176" s="99">
        <v>4.8639799274453202</v>
      </c>
      <c r="P176" s="99">
        <v>4.6340043353443319</v>
      </c>
      <c r="Q176" s="99">
        <v>4.345551285307435</v>
      </c>
      <c r="R176" s="99">
        <v>5.0918586124999452</v>
      </c>
      <c r="S176" s="99">
        <v>4.9892026288009896</v>
      </c>
      <c r="T176" s="99">
        <v>5.2362318195499764</v>
      </c>
      <c r="U176" s="99">
        <v>4.970644573283522</v>
      </c>
      <c r="V176" s="99">
        <v>5.4901700593711444</v>
      </c>
      <c r="W176" s="99">
        <v>4.6293382325233461</v>
      </c>
      <c r="X176" s="99">
        <v>4.3894588568074546</v>
      </c>
      <c r="Y176" s="99">
        <v>4.5238359741980716</v>
      </c>
      <c r="DA176" s="63" t="s">
        <v>2913</v>
      </c>
    </row>
    <row r="177" spans="1:105" ht="12" customHeight="1" x14ac:dyDescent="0.25">
      <c r="A177" s="109" t="s">
        <v>120</v>
      </c>
      <c r="B177" s="110">
        <v>4.5899354630958369</v>
      </c>
      <c r="C177" s="110">
        <v>4.4634226314782284</v>
      </c>
      <c r="D177" s="110">
        <v>4.4034476601380108</v>
      </c>
      <c r="E177" s="110">
        <v>4.3584247012672632</v>
      </c>
      <c r="F177" s="110">
        <v>4.3003847859048783</v>
      </c>
      <c r="G177" s="110">
        <v>4.1441448863400954</v>
      </c>
      <c r="H177" s="110">
        <v>4.014413795640901</v>
      </c>
      <c r="I177" s="110">
        <v>4.0304694209220715</v>
      </c>
      <c r="J177" s="110">
        <v>3.863062341770974</v>
      </c>
      <c r="K177" s="110">
        <v>3.8177089491595337</v>
      </c>
      <c r="L177" s="110">
        <v>3.715410321143175</v>
      </c>
      <c r="M177" s="110">
        <v>3.7538896234861716</v>
      </c>
      <c r="N177" s="110">
        <v>3.7697390083084819</v>
      </c>
      <c r="O177" s="110">
        <v>3.5836460041063543</v>
      </c>
      <c r="P177" s="110">
        <v>3.6672148498623742</v>
      </c>
      <c r="Q177" s="110">
        <v>3.7033827122254999</v>
      </c>
      <c r="R177" s="110">
        <v>3.6808194398646208</v>
      </c>
      <c r="S177" s="110">
        <v>3.6392976970460396</v>
      </c>
      <c r="T177" s="110">
        <v>3.6454324758411443</v>
      </c>
      <c r="U177" s="110">
        <v>3.5144137410231275</v>
      </c>
      <c r="V177" s="110">
        <v>3.6618296717720913</v>
      </c>
      <c r="W177" s="110">
        <v>3.6224775005267222</v>
      </c>
      <c r="X177" s="110">
        <v>3.2257611127922687</v>
      </c>
      <c r="Y177" s="110">
        <v>3.0366001561090985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113.04141507332727</v>
      </c>
      <c r="C3" s="118">
        <f t="shared" si="0"/>
        <v>111.28889440669846</v>
      </c>
      <c r="D3" s="118">
        <f t="shared" si="0"/>
        <v>113.24721692327205</v>
      </c>
      <c r="E3" s="118">
        <f t="shared" si="0"/>
        <v>112.78722287143327</v>
      </c>
      <c r="F3" s="118">
        <f t="shared" si="0"/>
        <v>114.82455373461423</v>
      </c>
      <c r="G3" s="118">
        <f t="shared" si="0"/>
        <v>121.02128307403362</v>
      </c>
      <c r="H3" s="118">
        <f t="shared" si="0"/>
        <v>118.45857903270687</v>
      </c>
      <c r="I3" s="118">
        <f t="shared" si="0"/>
        <v>112.7751430087643</v>
      </c>
      <c r="J3" s="118">
        <f t="shared" si="0"/>
        <v>117.90501611058306</v>
      </c>
      <c r="K3" s="118">
        <f t="shared" si="0"/>
        <v>119.53120031791093</v>
      </c>
      <c r="L3" s="118">
        <f t="shared" si="0"/>
        <v>112.89060247446035</v>
      </c>
      <c r="M3" s="118">
        <f t="shared" si="0"/>
        <v>101.8891176008279</v>
      </c>
      <c r="N3" s="118">
        <f t="shared" si="0"/>
        <v>98.759955842043993</v>
      </c>
      <c r="O3" s="118">
        <f t="shared" si="0"/>
        <v>99.587775870175321</v>
      </c>
      <c r="P3" s="118">
        <f t="shared" si="0"/>
        <v>89.586845673291435</v>
      </c>
      <c r="Q3" s="118">
        <f t="shared" si="0"/>
        <v>94.34850651590024</v>
      </c>
      <c r="R3" s="118">
        <f t="shared" ref="R3:V3" si="1">R4+R7+R9+R19</f>
        <v>99.545483570992403</v>
      </c>
      <c r="S3" s="118">
        <f t="shared" si="1"/>
        <v>91.418304378880208</v>
      </c>
      <c r="T3" s="118">
        <f t="shared" si="1"/>
        <v>101.88694193846428</v>
      </c>
      <c r="U3" s="118">
        <f t="shared" si="1"/>
        <v>98.088705297124505</v>
      </c>
      <c r="V3" s="118">
        <f t="shared" si="1"/>
        <v>107.43744778768296</v>
      </c>
      <c r="W3" s="118">
        <f t="shared" ref="W3:Y3" si="2">W4+W7+W9+W19</f>
        <v>105.93241116028844</v>
      </c>
      <c r="X3" s="118">
        <f t="shared" si="2"/>
        <v>90.552041070865485</v>
      </c>
      <c r="Y3" s="118">
        <f t="shared" si="2"/>
        <v>80.524924000875515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90.50215646013605</v>
      </c>
      <c r="C4" s="123">
        <f t="shared" si="3"/>
        <v>90.047689459542141</v>
      </c>
      <c r="D4" s="123">
        <f t="shared" si="3"/>
        <v>91.898561244525254</v>
      </c>
      <c r="E4" s="123">
        <f t="shared" si="3"/>
        <v>92.800165789016859</v>
      </c>
      <c r="F4" s="123">
        <f t="shared" si="3"/>
        <v>94.725312588966247</v>
      </c>
      <c r="G4" s="123">
        <f t="shared" si="3"/>
        <v>101.64715146264574</v>
      </c>
      <c r="H4" s="123">
        <f t="shared" si="3"/>
        <v>99.565959627728105</v>
      </c>
      <c r="I4" s="123">
        <f t="shared" si="3"/>
        <v>93.860469422062252</v>
      </c>
      <c r="J4" s="123">
        <f t="shared" si="3"/>
        <v>98.65463612046247</v>
      </c>
      <c r="K4" s="123">
        <f t="shared" si="3"/>
        <v>99.018573532312885</v>
      </c>
      <c r="L4" s="123">
        <f t="shared" si="3"/>
        <v>93.351085640761895</v>
      </c>
      <c r="M4" s="123">
        <f t="shared" si="3"/>
        <v>81.771803935649586</v>
      </c>
      <c r="N4" s="123">
        <f t="shared" si="3"/>
        <v>78.403427431612158</v>
      </c>
      <c r="O4" s="123">
        <f t="shared" si="3"/>
        <v>79.351872594056218</v>
      </c>
      <c r="P4" s="123">
        <f t="shared" si="3"/>
        <v>69.405089400647768</v>
      </c>
      <c r="Q4" s="123">
        <f t="shared" si="3"/>
        <v>74.102170524461414</v>
      </c>
      <c r="R4" s="123">
        <f t="shared" ref="R4:V4" si="4">SUM(R5:R6)</f>
        <v>78.422393212472087</v>
      </c>
      <c r="S4" s="123">
        <f t="shared" si="4"/>
        <v>70.165596247890306</v>
      </c>
      <c r="T4" s="123">
        <f t="shared" si="4"/>
        <v>79.617791268104014</v>
      </c>
      <c r="U4" s="123">
        <f t="shared" si="4"/>
        <v>76.067779700721402</v>
      </c>
      <c r="V4" s="123">
        <f t="shared" si="4"/>
        <v>83.860812532322242</v>
      </c>
      <c r="W4" s="123">
        <f t="shared" ref="W4:Y4" si="5">SUM(W5:W6)</f>
        <v>82.972178051770328</v>
      </c>
      <c r="X4" s="123">
        <f t="shared" si="5"/>
        <v>69.194848265960374</v>
      </c>
      <c r="Y4" s="123">
        <f t="shared" si="5"/>
        <v>60.719109348034799</v>
      </c>
      <c r="DA4" s="130" t="s">
        <v>2917</v>
      </c>
    </row>
    <row r="5" spans="1:105" ht="12" customHeight="1" x14ac:dyDescent="0.25">
      <c r="A5" s="97" t="s">
        <v>51</v>
      </c>
      <c r="B5" s="99">
        <v>89.627148624187257</v>
      </c>
      <c r="C5" s="99">
        <v>89.207677014453949</v>
      </c>
      <c r="D5" s="99">
        <v>91.059246724800005</v>
      </c>
      <c r="E5" s="99">
        <v>91.975108298711604</v>
      </c>
      <c r="F5" s="99">
        <v>93.898607305181656</v>
      </c>
      <c r="G5" s="99">
        <v>100.77580875818158</v>
      </c>
      <c r="H5" s="99">
        <v>98.72754295970482</v>
      </c>
      <c r="I5" s="99">
        <v>93.079349829008876</v>
      </c>
      <c r="J5" s="99">
        <v>97.833731501782964</v>
      </c>
      <c r="K5" s="99">
        <v>98.199141777583534</v>
      </c>
      <c r="L5" s="99">
        <v>92.586781155531909</v>
      </c>
      <c r="M5" s="99">
        <v>81.117419925056268</v>
      </c>
      <c r="N5" s="99">
        <v>77.780273248485244</v>
      </c>
      <c r="O5" s="99">
        <v>78.734086934824006</v>
      </c>
      <c r="P5" s="99">
        <v>68.875332613389489</v>
      </c>
      <c r="Q5" s="99">
        <v>73.534249045337603</v>
      </c>
      <c r="R5" s="99">
        <v>77.824603697578226</v>
      </c>
      <c r="S5" s="99">
        <v>69.634025925002064</v>
      </c>
      <c r="T5" s="99">
        <v>79.013946010830637</v>
      </c>
      <c r="U5" s="99">
        <v>75.494125266768791</v>
      </c>
      <c r="V5" s="99">
        <v>83.23072454180641</v>
      </c>
      <c r="W5" s="99">
        <v>82.348184427602973</v>
      </c>
      <c r="X5" s="99">
        <v>68.675438779035431</v>
      </c>
      <c r="Y5" s="99">
        <v>60.264951987946723</v>
      </c>
      <c r="DA5" s="63" t="s">
        <v>2918</v>
      </c>
    </row>
    <row r="6" spans="1:105" ht="12" customHeight="1" x14ac:dyDescent="0.25">
      <c r="A6" s="97" t="s">
        <v>53</v>
      </c>
      <c r="B6" s="99">
        <v>0.87500783594878961</v>
      </c>
      <c r="C6" s="99">
        <v>0.84001244508819628</v>
      </c>
      <c r="D6" s="99">
        <v>0.83931451972524851</v>
      </c>
      <c r="E6" s="99">
        <v>0.82505749030524889</v>
      </c>
      <c r="F6" s="99">
        <v>0.82670528378458874</v>
      </c>
      <c r="G6" s="99">
        <v>0.87134270446415607</v>
      </c>
      <c r="H6" s="99">
        <v>0.83841666802328441</v>
      </c>
      <c r="I6" s="99">
        <v>0.7811195930533692</v>
      </c>
      <c r="J6" s="99">
        <v>0.82090461867950582</v>
      </c>
      <c r="K6" s="99">
        <v>0.81943175472934604</v>
      </c>
      <c r="L6" s="99">
        <v>0.76430448522998418</v>
      </c>
      <c r="M6" s="99">
        <v>0.65438401059331164</v>
      </c>
      <c r="N6" s="99">
        <v>0.62315418312691084</v>
      </c>
      <c r="O6" s="99">
        <v>0.6177856592322124</v>
      </c>
      <c r="P6" s="99">
        <v>0.52975678725828546</v>
      </c>
      <c r="Q6" s="99">
        <v>0.56792147912381719</v>
      </c>
      <c r="R6" s="99">
        <v>0.59778951489385768</v>
      </c>
      <c r="S6" s="99">
        <v>0.53157032288824901</v>
      </c>
      <c r="T6" s="99">
        <v>0.60384525727337945</v>
      </c>
      <c r="U6" s="99">
        <v>0.57365443395260973</v>
      </c>
      <c r="V6" s="99">
        <v>0.63008799051582853</v>
      </c>
      <c r="W6" s="99">
        <v>0.62399362416735771</v>
      </c>
      <c r="X6" s="99">
        <v>0.51940948692494271</v>
      </c>
      <c r="Y6" s="99">
        <v>0.45415736008807323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1.5075849429863012E-2</v>
      </c>
      <c r="C7" s="123">
        <f t="shared" si="6"/>
        <v>1.4869403747906636E-2</v>
      </c>
      <c r="D7" s="123">
        <f t="shared" si="6"/>
        <v>1.8054789441743525E-2</v>
      </c>
      <c r="E7" s="123">
        <f t="shared" si="6"/>
        <v>1.8288411338090733E-2</v>
      </c>
      <c r="F7" s="123">
        <f t="shared" si="6"/>
        <v>1.8458159866736851E-2</v>
      </c>
      <c r="G7" s="123">
        <f t="shared" si="6"/>
        <v>1.8754481362453879E-2</v>
      </c>
      <c r="H7" s="123">
        <f t="shared" si="6"/>
        <v>2.325520097185018E-2</v>
      </c>
      <c r="I7" s="123">
        <f t="shared" si="6"/>
        <v>2.8191809376334431E-2</v>
      </c>
      <c r="J7" s="123">
        <f t="shared" si="6"/>
        <v>3.2639324419222591E-2</v>
      </c>
      <c r="K7" s="123">
        <f t="shared" si="6"/>
        <v>3.6048584619644462E-2</v>
      </c>
      <c r="L7" s="123">
        <f t="shared" si="6"/>
        <v>4.321791903515991E-2</v>
      </c>
      <c r="M7" s="123">
        <f t="shared" si="6"/>
        <v>4.4927581598842574E-2</v>
      </c>
      <c r="N7" s="123">
        <f t="shared" si="6"/>
        <v>5.4106295452020454E-2</v>
      </c>
      <c r="O7" s="123">
        <f t="shared" si="6"/>
        <v>5.5595520480256198E-2</v>
      </c>
      <c r="P7" s="123">
        <f t="shared" si="6"/>
        <v>6.7322696051201586E-2</v>
      </c>
      <c r="Q7" s="123">
        <f t="shared" si="6"/>
        <v>7.1441979047836585E-2</v>
      </c>
      <c r="R7" s="123">
        <f t="shared" si="6"/>
        <v>7.3159918118701123E-2</v>
      </c>
      <c r="S7" s="123">
        <f t="shared" si="6"/>
        <v>6.979821688624302E-2</v>
      </c>
      <c r="T7" s="123">
        <f t="shared" si="6"/>
        <v>6.2541142791624552E-2</v>
      </c>
      <c r="U7" s="123">
        <f t="shared" si="6"/>
        <v>5.5541839346594207E-2</v>
      </c>
      <c r="V7" s="123">
        <f t="shared" si="6"/>
        <v>4.4489404919992412E-2</v>
      </c>
      <c r="W7" s="123">
        <f t="shared" si="6"/>
        <v>3.2168860802894543E-2</v>
      </c>
      <c r="X7" s="123">
        <f t="shared" si="6"/>
        <v>2.9268465359848478E-2</v>
      </c>
      <c r="Y7" s="123">
        <f t="shared" si="6"/>
        <v>3.0986238154920121E-2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1.5075849429863012E-2</v>
      </c>
      <c r="C8" s="99">
        <f>RES_hhdet_tesh!C8/RES_summary!C$19</f>
        <v>1.4869403747906636E-2</v>
      </c>
      <c r="D8" s="99">
        <f>RES_hhdet_tesh!D8/RES_summary!D$19</f>
        <v>1.8054789441743525E-2</v>
      </c>
      <c r="E8" s="99">
        <f>RES_hhdet_tesh!E8/RES_summary!E$19</f>
        <v>1.8288411338090733E-2</v>
      </c>
      <c r="F8" s="99">
        <f>RES_hhdet_tesh!F8/RES_summary!F$19</f>
        <v>1.8458159866736851E-2</v>
      </c>
      <c r="G8" s="99">
        <f>RES_hhdet_tesh!G8/RES_summary!G$19</f>
        <v>1.8754481362453879E-2</v>
      </c>
      <c r="H8" s="99">
        <f>RES_hhdet_tesh!H8/RES_summary!H$19</f>
        <v>2.325520097185018E-2</v>
      </c>
      <c r="I8" s="99">
        <f>RES_hhdet_tesh!I8/RES_summary!I$19</f>
        <v>2.8191809376334431E-2</v>
      </c>
      <c r="J8" s="99">
        <f>RES_hhdet_tesh!J8/RES_summary!J$19</f>
        <v>3.2639324419222591E-2</v>
      </c>
      <c r="K8" s="99">
        <f>RES_hhdet_tesh!K8/RES_summary!K$19</f>
        <v>3.6048584619644462E-2</v>
      </c>
      <c r="L8" s="99">
        <f>RES_hhdet_tesh!L8/RES_summary!L$19</f>
        <v>4.321791903515991E-2</v>
      </c>
      <c r="M8" s="99">
        <f>RES_hhdet_tesh!M8/RES_summary!M$19</f>
        <v>4.4927581598842574E-2</v>
      </c>
      <c r="N8" s="99">
        <f>RES_hhdet_tesh!N8/RES_summary!N$19</f>
        <v>5.4106295452020454E-2</v>
      </c>
      <c r="O8" s="99">
        <f>RES_hhdet_tesh!O8/RES_summary!O$19</f>
        <v>5.5595520480256198E-2</v>
      </c>
      <c r="P8" s="99">
        <f>RES_hhdet_tesh!P8/RES_summary!P$19</f>
        <v>6.7322696051201586E-2</v>
      </c>
      <c r="Q8" s="99">
        <f>RES_hhdet_tesh!Q8/RES_summary!Q$19</f>
        <v>7.1441979047836585E-2</v>
      </c>
      <c r="R8" s="99">
        <f>RES_hhdet_tesh!R8/RES_summary!R$19</f>
        <v>7.3159918118701123E-2</v>
      </c>
      <c r="S8" s="99">
        <f>RES_hhdet_tesh!S8/RES_summary!S$19</f>
        <v>6.979821688624302E-2</v>
      </c>
      <c r="T8" s="99">
        <f>RES_hhdet_tesh!T8/RES_summary!T$19</f>
        <v>6.2541142791624552E-2</v>
      </c>
      <c r="U8" s="99">
        <f>RES_hhdet_tesh!U8/RES_summary!U$19</f>
        <v>5.5541839346594207E-2</v>
      </c>
      <c r="V8" s="99">
        <f>RES_hhdet_tesh!V8/RES_summary!V$19</f>
        <v>4.4489404919992412E-2</v>
      </c>
      <c r="W8" s="99">
        <f>RES_hhdet_tesh!W8/RES_summary!W$19</f>
        <v>3.2168860802894543E-2</v>
      </c>
      <c r="X8" s="99">
        <f>RES_hhdet_tesh!X8/RES_summary!X$19</f>
        <v>2.9268465359848478E-2</v>
      </c>
      <c r="Y8" s="99">
        <f>RES_hhdet_tesh!Y8/RES_summary!Y$19</f>
        <v>3.0986238154920121E-2</v>
      </c>
      <c r="DA8" s="63" t="s">
        <v>2921</v>
      </c>
    </row>
    <row r="9" spans="1:105" ht="12" customHeight="1" x14ac:dyDescent="0.25">
      <c r="A9" s="121" t="s">
        <v>55</v>
      </c>
      <c r="B9" s="123">
        <v>19.135657138620516</v>
      </c>
      <c r="C9" s="123">
        <v>17.921698026297634</v>
      </c>
      <c r="D9" s="123">
        <v>18.06028582024193</v>
      </c>
      <c r="E9" s="123">
        <v>16.71886218366134</v>
      </c>
      <c r="F9" s="123">
        <v>16.861808738259992</v>
      </c>
      <c r="G9" s="123">
        <v>16.239642261402231</v>
      </c>
      <c r="H9" s="123">
        <v>15.839203239597808</v>
      </c>
      <c r="I9" s="123">
        <v>15.838593153384403</v>
      </c>
      <c r="J9" s="123">
        <v>16.2923214147926</v>
      </c>
      <c r="K9" s="123">
        <v>17.5812193705741</v>
      </c>
      <c r="L9" s="123">
        <v>16.67069513876881</v>
      </c>
      <c r="M9" s="123">
        <v>17.208695150188667</v>
      </c>
      <c r="N9" s="123">
        <v>17.416299983294703</v>
      </c>
      <c r="O9" s="123">
        <v>17.423252370125653</v>
      </c>
      <c r="P9" s="123">
        <v>17.285557885187494</v>
      </c>
      <c r="Q9" s="123">
        <v>17.307825652825976</v>
      </c>
      <c r="R9" s="123">
        <v>18.17056338081948</v>
      </c>
      <c r="S9" s="123">
        <v>18.29734966670291</v>
      </c>
      <c r="T9" s="123">
        <v>19.263571319104955</v>
      </c>
      <c r="U9" s="123">
        <v>19.07262552473491</v>
      </c>
      <c r="V9" s="123">
        <v>20.459709293824652</v>
      </c>
      <c r="W9" s="123">
        <v>19.853579618328382</v>
      </c>
      <c r="X9" s="123">
        <v>18.55447275152504</v>
      </c>
      <c r="Y9" s="123">
        <v>17.129801893779696</v>
      </c>
      <c r="DA9" s="130" t="s">
        <v>2922</v>
      </c>
    </row>
    <row r="10" spans="1:105" ht="12" customHeight="1" x14ac:dyDescent="0.25">
      <c r="A10" s="97" t="s">
        <v>143</v>
      </c>
      <c r="B10" s="99">
        <v>19.410271816038385</v>
      </c>
      <c r="C10" s="99">
        <v>17.644369300154416</v>
      </c>
      <c r="D10" s="99">
        <v>18.349246821352413</v>
      </c>
      <c r="E10" s="99">
        <v>16.671676459574268</v>
      </c>
      <c r="F10" s="99">
        <v>16.713356827387244</v>
      </c>
      <c r="G10" s="99">
        <v>16.366970308477701</v>
      </c>
      <c r="H10" s="99">
        <v>15.649561421720554</v>
      </c>
      <c r="I10" s="99">
        <v>15.718712971642832</v>
      </c>
      <c r="J10" s="99">
        <v>16.048449784890316</v>
      </c>
      <c r="K10" s="99">
        <v>18.543569967431154</v>
      </c>
      <c r="L10" s="99">
        <v>16.561381258684634</v>
      </c>
      <c r="M10" s="99">
        <v>17.070011084512064</v>
      </c>
      <c r="N10" s="99">
        <v>17.428608309978951</v>
      </c>
      <c r="O10" s="99">
        <v>17.460099303521396</v>
      </c>
      <c r="P10" s="99">
        <v>17.330022304277797</v>
      </c>
      <c r="Q10" s="99">
        <v>17.421704301935637</v>
      </c>
      <c r="R10" s="99">
        <v>18.461471717716766</v>
      </c>
      <c r="S10" s="99">
        <v>18.00288195968599</v>
      </c>
      <c r="T10" s="99">
        <v>19.219091386508186</v>
      </c>
      <c r="U10" s="99">
        <v>18.865670646381524</v>
      </c>
      <c r="V10" s="99">
        <v>20.486409803834615</v>
      </c>
      <c r="W10" s="99">
        <v>20.090898572626504</v>
      </c>
      <c r="X10" s="99">
        <v>18.430000994255163</v>
      </c>
      <c r="Y10" s="99">
        <v>16.472796850816081</v>
      </c>
      <c r="DA10" s="63" t="s">
        <v>2923</v>
      </c>
    </row>
    <row r="11" spans="1:105" ht="12" customHeight="1" x14ac:dyDescent="0.25">
      <c r="A11" s="97" t="s">
        <v>124</v>
      </c>
      <c r="B11" s="99">
        <v>18.756731913435715</v>
      </c>
      <c r="C11" s="99">
        <v>18.176067734537909</v>
      </c>
      <c r="D11" s="99">
        <v>17.657934261091309</v>
      </c>
      <c r="E11" s="99">
        <v>17.088393570599056</v>
      </c>
      <c r="F11" s="99">
        <v>16.749274562651443</v>
      </c>
      <c r="G11" s="99">
        <v>16.381131549249432</v>
      </c>
      <c r="H11" s="99">
        <v>16.156997887391395</v>
      </c>
      <c r="I11" s="99">
        <v>16.282073923934536</v>
      </c>
      <c r="J11" s="99">
        <v>16.222368841490656</v>
      </c>
      <c r="K11" s="99">
        <v>16.335726567701943</v>
      </c>
      <c r="L11" s="99">
        <v>16.440716482841747</v>
      </c>
      <c r="M11" s="99">
        <v>17.568023766744631</v>
      </c>
      <c r="N11" s="99">
        <v>16.444285339679194</v>
      </c>
      <c r="O11" s="99">
        <v>18.372614515583038</v>
      </c>
      <c r="P11" s="99">
        <v>17.019406531678392</v>
      </c>
      <c r="Q11" s="99">
        <v>15.570095273878271</v>
      </c>
      <c r="R11" s="99">
        <v>18.856954560123231</v>
      </c>
      <c r="S11" s="99">
        <v>19.063132127464037</v>
      </c>
      <c r="T11" s="99">
        <v>19.796464275382711</v>
      </c>
      <c r="U11" s="99">
        <v>19.130333644270557</v>
      </c>
      <c r="V11" s="99">
        <v>21.285609121317144</v>
      </c>
      <c r="W11" s="99">
        <v>18.421311572888186</v>
      </c>
      <c r="X11" s="99">
        <v>17.959168346026949</v>
      </c>
      <c r="Y11" s="99">
        <v>18.368858791753158</v>
      </c>
      <c r="DA11" s="63" t="s">
        <v>2924</v>
      </c>
    </row>
    <row r="12" spans="1:105" ht="12" customHeight="1" x14ac:dyDescent="0.25">
      <c r="A12" s="97" t="s">
        <v>123</v>
      </c>
      <c r="B12" s="99">
        <v>18.756731913435718</v>
      </c>
      <c r="C12" s="99">
        <v>18.177406789524817</v>
      </c>
      <c r="D12" s="99">
        <v>17.662484587406134</v>
      </c>
      <c r="E12" s="99">
        <v>17.096415712781713</v>
      </c>
      <c r="F12" s="99">
        <v>16.697314491556735</v>
      </c>
      <c r="G12" s="99">
        <v>16.333833747543725</v>
      </c>
      <c r="H12" s="99">
        <v>16.114768430250379</v>
      </c>
      <c r="I12" s="99">
        <v>16.237795247125607</v>
      </c>
      <c r="J12" s="99">
        <v>16.159817638230262</v>
      </c>
      <c r="K12" s="99">
        <v>16.280245678681247</v>
      </c>
      <c r="L12" s="99">
        <v>16.400495649614818</v>
      </c>
      <c r="M12" s="99">
        <v>17.545428003742003</v>
      </c>
      <c r="N12" s="99">
        <v>16.431104635414176</v>
      </c>
      <c r="O12" s="99">
        <v>18.359617408829521</v>
      </c>
      <c r="P12" s="99">
        <v>17.014980962558251</v>
      </c>
      <c r="Q12" s="99">
        <v>15.572144072851078</v>
      </c>
      <c r="R12" s="99">
        <v>18.865191388981618</v>
      </c>
      <c r="S12" s="99">
        <v>19.069910640633179</v>
      </c>
      <c r="T12" s="99">
        <v>19.8069209279858</v>
      </c>
      <c r="U12" s="99">
        <v>19.145329777231321</v>
      </c>
      <c r="V12" s="99">
        <v>21.299846259443747</v>
      </c>
      <c r="W12" s="99">
        <v>18.453746369164481</v>
      </c>
      <c r="X12" s="99">
        <v>17.976105074303042</v>
      </c>
      <c r="Y12" s="99">
        <v>18.325170306272028</v>
      </c>
      <c r="DA12" s="63" t="s">
        <v>2925</v>
      </c>
    </row>
    <row r="13" spans="1:105" ht="12" customHeight="1" x14ac:dyDescent="0.25">
      <c r="A13" s="100" t="s">
        <v>50</v>
      </c>
      <c r="B13" s="102">
        <v>14.62602966652406</v>
      </c>
      <c r="C13" s="102">
        <v>14.190926307220266</v>
      </c>
      <c r="D13" s="102">
        <v>13.712209816934116</v>
      </c>
      <c r="E13" s="102">
        <v>13.272206754367605</v>
      </c>
      <c r="F13" s="102">
        <v>12.969494502247359</v>
      </c>
      <c r="G13" s="102">
        <v>12.654007664189587</v>
      </c>
      <c r="H13" s="102">
        <v>12.582852520077957</v>
      </c>
      <c r="I13" s="102">
        <v>12.636627467731188</v>
      </c>
      <c r="J13" s="102">
        <v>12.477254461475747</v>
      </c>
      <c r="K13" s="102">
        <v>12.557860105595003</v>
      </c>
      <c r="L13" s="102">
        <v>12.678867406705043</v>
      </c>
      <c r="M13" s="102">
        <v>13.622673355253413</v>
      </c>
      <c r="N13" s="102">
        <v>12.717207594544716</v>
      </c>
      <c r="O13" s="102">
        <v>14.196980052350961</v>
      </c>
      <c r="P13" s="102">
        <v>13.144829341105194</v>
      </c>
      <c r="Q13" s="102">
        <v>11.993183230057577</v>
      </c>
      <c r="R13" s="102">
        <v>14.481568261367299</v>
      </c>
      <c r="S13" s="102">
        <v>14.632005205027808</v>
      </c>
      <c r="T13" s="102">
        <v>15.167032112542362</v>
      </c>
      <c r="U13" s="102">
        <v>14.633415813701895</v>
      </c>
      <c r="V13" s="102">
        <v>16.473204625426085</v>
      </c>
      <c r="W13" s="102">
        <v>14.254473858515656</v>
      </c>
      <c r="X13" s="102">
        <v>13.687077071634979</v>
      </c>
      <c r="Y13" s="102">
        <v>13.744036516167411</v>
      </c>
      <c r="DA13" s="131" t="s">
        <v>2926</v>
      </c>
    </row>
    <row r="14" spans="1:105" ht="12" customHeight="1" x14ac:dyDescent="0.25">
      <c r="A14" s="103" t="s">
        <v>52</v>
      </c>
      <c r="B14" s="105">
        <v>4.1307022469116568</v>
      </c>
      <c r="C14" s="105">
        <v>3.9864804823045508</v>
      </c>
      <c r="D14" s="105">
        <v>3.9502747704720149</v>
      </c>
      <c r="E14" s="105">
        <v>3.8242089584141103</v>
      </c>
      <c r="F14" s="105">
        <v>3.7278199893093782</v>
      </c>
      <c r="G14" s="105">
        <v>3.6798260833541403</v>
      </c>
      <c r="H14" s="105">
        <v>3.5319159101724242</v>
      </c>
      <c r="I14" s="105">
        <v>3.6011677793944235</v>
      </c>
      <c r="J14" s="105">
        <v>3.6825631767545128</v>
      </c>
      <c r="K14" s="105">
        <v>3.722385573086243</v>
      </c>
      <c r="L14" s="105">
        <v>3.721628242909774</v>
      </c>
      <c r="M14" s="105">
        <v>3.922754648488592</v>
      </c>
      <c r="N14" s="105">
        <v>3.7138970408694636</v>
      </c>
      <c r="O14" s="105">
        <v>4.1626373564785597</v>
      </c>
      <c r="P14" s="105">
        <v>3.8701516214530547</v>
      </c>
      <c r="Q14" s="105">
        <v>3.5789608427935025</v>
      </c>
      <c r="R14" s="105">
        <v>4.3836231276143236</v>
      </c>
      <c r="S14" s="105">
        <v>4.4379054356053702</v>
      </c>
      <c r="T14" s="105">
        <v>4.6398888154434372</v>
      </c>
      <c r="U14" s="105">
        <v>4.5119139635294214</v>
      </c>
      <c r="V14" s="105">
        <v>4.8266416340176583</v>
      </c>
      <c r="W14" s="105">
        <v>4.1992725106488269</v>
      </c>
      <c r="X14" s="105">
        <v>4.2890280026680632</v>
      </c>
      <c r="Y14" s="105">
        <v>4.5811337901046203</v>
      </c>
      <c r="DA14" s="132" t="s">
        <v>2927</v>
      </c>
    </row>
    <row r="15" spans="1:105" ht="12" customHeight="1" x14ac:dyDescent="0.25">
      <c r="A15" s="106" t="s">
        <v>122</v>
      </c>
      <c r="B15" s="102">
        <v>18.776984164085569</v>
      </c>
      <c r="C15" s="102">
        <v>18.28973160955492</v>
      </c>
      <c r="D15" s="102">
        <v>17.691770761210307</v>
      </c>
      <c r="E15" s="102">
        <v>16.755418244677593</v>
      </c>
      <c r="F15" s="102">
        <v>17.070637967762892</v>
      </c>
      <c r="G15" s="102">
        <v>16.059407185414834</v>
      </c>
      <c r="H15" s="102">
        <v>16.0670486894359</v>
      </c>
      <c r="I15" s="102">
        <v>15.968369136669017</v>
      </c>
      <c r="J15" s="102">
        <v>16.633863904340433</v>
      </c>
      <c r="K15" s="102">
        <v>16.53809665756712</v>
      </c>
      <c r="L15" s="102">
        <v>16.863014768174562</v>
      </c>
      <c r="M15" s="102">
        <v>17.365136712853769</v>
      </c>
      <c r="N15" s="102">
        <v>17.485285664881122</v>
      </c>
      <c r="O15" s="102">
        <v>17.332244988205566</v>
      </c>
      <c r="P15" s="102">
        <v>17.281064075427626</v>
      </c>
      <c r="Q15" s="102">
        <v>17.368415868008832</v>
      </c>
      <c r="R15" s="102">
        <v>17.886956958326</v>
      </c>
      <c r="S15" s="102">
        <v>18.482291818851646</v>
      </c>
      <c r="T15" s="102">
        <v>19.259363408022079</v>
      </c>
      <c r="U15" s="102">
        <v>19.243144576867614</v>
      </c>
      <c r="V15" s="102">
        <v>20.319640020926307</v>
      </c>
      <c r="W15" s="102">
        <v>19.763103963861592</v>
      </c>
      <c r="X15" s="102">
        <v>18.722088723877086</v>
      </c>
      <c r="Y15" s="102">
        <v>17.608086075108432</v>
      </c>
      <c r="DA15" s="131" t="s">
        <v>2928</v>
      </c>
    </row>
    <row r="16" spans="1:105" ht="12" customHeight="1" x14ac:dyDescent="0.25">
      <c r="A16" s="107" t="s">
        <v>121</v>
      </c>
      <c r="B16" s="105">
        <v>18.776984164085572</v>
      </c>
      <c r="C16" s="105">
        <v>18.28952275042387</v>
      </c>
      <c r="D16" s="105">
        <v>17.687335812505228</v>
      </c>
      <c r="E16" s="105">
        <v>16.748975905719629</v>
      </c>
      <c r="F16" s="105">
        <v>17.061509565935207</v>
      </c>
      <c r="G16" s="105">
        <v>16.039639244008679</v>
      </c>
      <c r="H16" s="105">
        <v>16.051122425409051</v>
      </c>
      <c r="I16" s="105">
        <v>15.921821330781677</v>
      </c>
      <c r="J16" s="105">
        <v>16.558047559554364</v>
      </c>
      <c r="K16" s="105">
        <v>16.453047029586347</v>
      </c>
      <c r="L16" s="105">
        <v>16.779904363131291</v>
      </c>
      <c r="M16" s="105">
        <v>17.307534069633331</v>
      </c>
      <c r="N16" s="105">
        <v>17.459910141594847</v>
      </c>
      <c r="O16" s="105">
        <v>17.319283528633012</v>
      </c>
      <c r="P16" s="105">
        <v>17.262060080336809</v>
      </c>
      <c r="Q16" s="105">
        <v>17.345869038231456</v>
      </c>
      <c r="R16" s="105">
        <v>17.86597920049244</v>
      </c>
      <c r="S16" s="105">
        <v>18.461499892171766</v>
      </c>
      <c r="T16" s="105">
        <v>19.24126402374948</v>
      </c>
      <c r="U16" s="105">
        <v>19.242576419367282</v>
      </c>
      <c r="V16" s="105">
        <v>20.359225807186704</v>
      </c>
      <c r="W16" s="105">
        <v>19.805830833109521</v>
      </c>
      <c r="X16" s="105">
        <v>18.742411240056658</v>
      </c>
      <c r="Y16" s="105">
        <v>17.624032598173518</v>
      </c>
      <c r="DA16" s="132" t="s">
        <v>2929</v>
      </c>
    </row>
    <row r="17" spans="1:105" ht="12" customHeight="1" x14ac:dyDescent="0.25">
      <c r="A17" s="108" t="s">
        <v>53</v>
      </c>
      <c r="B17" s="99">
        <v>14.641757070454211</v>
      </c>
      <c r="C17" s="99">
        <v>14.278435712162921</v>
      </c>
      <c r="D17" s="99">
        <v>13.731247241502693</v>
      </c>
      <c r="E17" s="99">
        <v>13.00071808800797</v>
      </c>
      <c r="F17" s="99">
        <v>13.251642113231583</v>
      </c>
      <c r="G17" s="99">
        <v>12.427853678303542</v>
      </c>
      <c r="H17" s="99">
        <v>12.532342386493402</v>
      </c>
      <c r="I17" s="99">
        <v>12.392115603188325</v>
      </c>
      <c r="J17" s="99">
        <v>12.787519140407163</v>
      </c>
      <c r="K17" s="99">
        <v>12.691556281425392</v>
      </c>
      <c r="L17" s="99">
        <v>12.974696789655461</v>
      </c>
      <c r="M17" s="99">
        <v>13.439710773899609</v>
      </c>
      <c r="N17" s="99">
        <v>13.514850900784417</v>
      </c>
      <c r="O17" s="99">
        <v>13.392014973886177</v>
      </c>
      <c r="P17" s="99">
        <v>13.339964216719215</v>
      </c>
      <c r="Q17" s="99">
        <v>13.366164874630867</v>
      </c>
      <c r="R17" s="99">
        <v>13.713189758144125</v>
      </c>
      <c r="S17" s="99">
        <v>14.164520169107027</v>
      </c>
      <c r="T17" s="99">
        <v>14.734767644296431</v>
      </c>
      <c r="U17" s="99">
        <v>14.709567802487019</v>
      </c>
      <c r="V17" s="99">
        <v>15.741958692845841</v>
      </c>
      <c r="W17" s="99">
        <v>15.301427717917722</v>
      </c>
      <c r="X17" s="99">
        <v>14.277826876634972</v>
      </c>
      <c r="Y17" s="99">
        <v>13.223792884240373</v>
      </c>
      <c r="DA17" s="63" t="s">
        <v>2930</v>
      </c>
    </row>
    <row r="18" spans="1:105" ht="12" customHeight="1" x14ac:dyDescent="0.25">
      <c r="A18" s="108" t="s">
        <v>52</v>
      </c>
      <c r="B18" s="99">
        <v>4.1352270936313582</v>
      </c>
      <c r="C18" s="99">
        <v>4.011087038260948</v>
      </c>
      <c r="D18" s="99">
        <v>3.956088571002538</v>
      </c>
      <c r="E18" s="99">
        <v>3.748257817711659</v>
      </c>
      <c r="F18" s="99">
        <v>3.8098674527036249</v>
      </c>
      <c r="G18" s="99">
        <v>3.6117855657051408</v>
      </c>
      <c r="H18" s="99">
        <v>3.5187800389156463</v>
      </c>
      <c r="I18" s="99">
        <v>3.5297057275933517</v>
      </c>
      <c r="J18" s="99">
        <v>3.7705284191472006</v>
      </c>
      <c r="K18" s="99">
        <v>3.7614907481609539</v>
      </c>
      <c r="L18" s="99">
        <v>3.8052075734758279</v>
      </c>
      <c r="M18" s="99">
        <v>3.8678232957337215</v>
      </c>
      <c r="N18" s="99">
        <v>3.945059240810429</v>
      </c>
      <c r="O18" s="99">
        <v>3.9272685547468336</v>
      </c>
      <c r="P18" s="99">
        <v>3.922095863617594</v>
      </c>
      <c r="Q18" s="99">
        <v>3.979704163600589</v>
      </c>
      <c r="R18" s="99">
        <v>4.1527894423483174</v>
      </c>
      <c r="S18" s="99">
        <v>4.2969797230647364</v>
      </c>
      <c r="T18" s="99">
        <v>4.5064963794530515</v>
      </c>
      <c r="U18" s="99">
        <v>4.5330086168802621</v>
      </c>
      <c r="V18" s="99">
        <v>4.6172671143408603</v>
      </c>
      <c r="W18" s="99">
        <v>4.5044031151918009</v>
      </c>
      <c r="X18" s="99">
        <v>4.4645843634216877</v>
      </c>
      <c r="Y18" s="99">
        <v>4.4002397139331419</v>
      </c>
      <c r="DA18" s="63" t="s">
        <v>2931</v>
      </c>
    </row>
    <row r="19" spans="1:105" ht="12" customHeight="1" x14ac:dyDescent="0.25">
      <c r="A19" s="121" t="s">
        <v>54</v>
      </c>
      <c r="B19" s="123">
        <v>3.3885256251408378</v>
      </c>
      <c r="C19" s="123">
        <v>3.3046375171107831</v>
      </c>
      <c r="D19" s="123">
        <v>3.2703150690631189</v>
      </c>
      <c r="E19" s="123">
        <v>3.2499064874169763</v>
      </c>
      <c r="F19" s="123">
        <v>3.2189742475212446</v>
      </c>
      <c r="G19" s="123">
        <v>3.115734868623206</v>
      </c>
      <c r="H19" s="123">
        <v>3.030160964409105</v>
      </c>
      <c r="I19" s="123">
        <v>3.0478886239413021</v>
      </c>
      <c r="J19" s="123">
        <v>2.9254192509087682</v>
      </c>
      <c r="K19" s="123">
        <v>2.8953588304042852</v>
      </c>
      <c r="L19" s="123">
        <v>2.8256037758944972</v>
      </c>
      <c r="M19" s="123">
        <v>2.8636909333907985</v>
      </c>
      <c r="N19" s="123">
        <v>2.8861221316851111</v>
      </c>
      <c r="O19" s="123">
        <v>2.7570553855131932</v>
      </c>
      <c r="P19" s="123">
        <v>2.8288756914049653</v>
      </c>
      <c r="Q19" s="123">
        <v>2.8670683595650117</v>
      </c>
      <c r="R19" s="123">
        <v>2.8793670595821284</v>
      </c>
      <c r="S19" s="123">
        <v>2.8855602474007536</v>
      </c>
      <c r="T19" s="123">
        <v>2.9430382084636766</v>
      </c>
      <c r="U19" s="123">
        <v>2.8927582323216039</v>
      </c>
      <c r="V19" s="123">
        <v>3.0724365566160734</v>
      </c>
      <c r="W19" s="123">
        <v>3.0744846293868351</v>
      </c>
      <c r="X19" s="123">
        <v>2.7734515880202184</v>
      </c>
      <c r="Y19" s="123">
        <v>2.6450265209060975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3.3759938525399713</v>
      </c>
      <c r="C21" s="99">
        <v>3.303506339908342</v>
      </c>
      <c r="D21" s="99">
        <v>3.2646059815313957</v>
      </c>
      <c r="E21" s="99">
        <v>3.2502418860895959</v>
      </c>
      <c r="F21" s="99">
        <v>3.1501107032111135</v>
      </c>
      <c r="G21" s="99">
        <v>3.1508726229791284</v>
      </c>
      <c r="H21" s="99">
        <v>3.0416851414420609</v>
      </c>
      <c r="I21" s="99">
        <v>3.0420427315304126</v>
      </c>
      <c r="J21" s="99">
        <v>2.9558882782911318</v>
      </c>
      <c r="K21" s="99">
        <v>2.8309930790157094</v>
      </c>
      <c r="L21" s="99">
        <v>2.8598313721425468</v>
      </c>
      <c r="M21" s="99">
        <v>2.8670784533169957</v>
      </c>
      <c r="N21" s="99">
        <v>2.8559929116086553</v>
      </c>
      <c r="O21" s="99">
        <v>2.8773433464078804</v>
      </c>
      <c r="P21" s="99">
        <v>2.7426806847713272</v>
      </c>
      <c r="Q21" s="99">
        <v>2.5737365130199352</v>
      </c>
      <c r="R21" s="99">
        <v>3.0227201969029487</v>
      </c>
      <c r="S21" s="99">
        <v>2.9757203337421925</v>
      </c>
      <c r="T21" s="99">
        <v>3.1411183094585811</v>
      </c>
      <c r="U21" s="99">
        <v>3.0021930611494954</v>
      </c>
      <c r="V21" s="99">
        <v>3.3385296616735727</v>
      </c>
      <c r="W21" s="99">
        <v>2.8329330816567269</v>
      </c>
      <c r="X21" s="99">
        <v>2.6996846074726397</v>
      </c>
      <c r="Y21" s="99">
        <v>2.796532593378632</v>
      </c>
      <c r="DA21" s="63" t="s">
        <v>2934</v>
      </c>
    </row>
    <row r="22" spans="1:105" ht="12" customHeight="1" x14ac:dyDescent="0.25">
      <c r="A22" s="109" t="s">
        <v>120</v>
      </c>
      <c r="B22" s="110">
        <v>3.3887115929220903</v>
      </c>
      <c r="C22" s="110">
        <v>3.3046540939667932</v>
      </c>
      <c r="D22" s="110">
        <v>3.2703978486808993</v>
      </c>
      <c r="E22" s="110">
        <v>3.2499016548851141</v>
      </c>
      <c r="F22" s="110">
        <v>3.2199709871343472</v>
      </c>
      <c r="G22" s="110">
        <v>3.1152276945367761</v>
      </c>
      <c r="H22" s="110">
        <v>3.0299934206016546</v>
      </c>
      <c r="I22" s="110">
        <v>3.0479721131040063</v>
      </c>
      <c r="J22" s="110">
        <v>2.9249925122126994</v>
      </c>
      <c r="K22" s="110">
        <v>2.8962366279868839</v>
      </c>
      <c r="L22" s="110">
        <v>2.82512795971317</v>
      </c>
      <c r="M22" s="110">
        <v>2.8636414363140235</v>
      </c>
      <c r="N22" s="110">
        <v>2.8865779030407013</v>
      </c>
      <c r="O22" s="110">
        <v>2.7551906784218287</v>
      </c>
      <c r="P22" s="110">
        <v>2.8302303661473851</v>
      </c>
      <c r="Q22" s="110">
        <v>2.8718132836607815</v>
      </c>
      <c r="R22" s="110">
        <v>2.8768893144017751</v>
      </c>
      <c r="S22" s="110">
        <v>2.8839284689655225</v>
      </c>
      <c r="T22" s="110">
        <v>2.939426372427834</v>
      </c>
      <c r="U22" s="110">
        <v>2.8907867479893783</v>
      </c>
      <c r="V22" s="110">
        <v>3.0677057568808821</v>
      </c>
      <c r="W22" s="110">
        <v>3.0788963640002938</v>
      </c>
      <c r="X22" s="110">
        <v>2.7748162121639837</v>
      </c>
      <c r="Y22" s="110">
        <v>2.6421562613488372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111.36305552545103</v>
      </c>
      <c r="C24" s="118">
        <f t="shared" si="7"/>
        <v>114.48022802233289</v>
      </c>
      <c r="D24" s="118">
        <f t="shared" si="7"/>
        <v>111.49723915564441</v>
      </c>
      <c r="E24" s="118">
        <f t="shared" si="7"/>
        <v>111.34816029473863</v>
      </c>
      <c r="F24" s="118">
        <f t="shared" si="7"/>
        <v>113.73071406215924</v>
      </c>
      <c r="G24" s="118">
        <f t="shared" si="7"/>
        <v>123.63064441558824</v>
      </c>
      <c r="H24" s="118">
        <f t="shared" si="7"/>
        <v>120.99701145869525</v>
      </c>
      <c r="I24" s="118">
        <f t="shared" si="7"/>
        <v>121.4318020118254</v>
      </c>
      <c r="J24" s="118">
        <f t="shared" si="7"/>
        <v>113.26968574824934</v>
      </c>
      <c r="K24" s="118">
        <f t="shared" si="7"/>
        <v>87.336964261181052</v>
      </c>
      <c r="L24" s="118">
        <f t="shared" si="7"/>
        <v>111.71575786375291</v>
      </c>
      <c r="M24" s="118">
        <f t="shared" si="7"/>
        <v>100.75760945255405</v>
      </c>
      <c r="N24" s="118">
        <f t="shared" si="7"/>
        <v>93.854822382194854</v>
      </c>
      <c r="O24" s="118">
        <f t="shared" si="7"/>
        <v>103.30465974254041</v>
      </c>
      <c r="P24" s="118">
        <f t="shared" si="7"/>
        <v>88.205109149373484</v>
      </c>
      <c r="Q24" s="118">
        <f t="shared" si="7"/>
        <v>86.432185515922114</v>
      </c>
      <c r="R24" s="118">
        <f t="shared" ref="R24:V24" si="8">R25+R28+R30+R39</f>
        <v>101.02883130532084</v>
      </c>
      <c r="S24" s="118">
        <f t="shared" si="8"/>
        <v>95.335393794977151</v>
      </c>
      <c r="T24" s="118">
        <f t="shared" si="8"/>
        <v>104.11425494706155</v>
      </c>
      <c r="U24" s="118">
        <f t="shared" si="8"/>
        <v>98.683582556130048</v>
      </c>
      <c r="V24" s="118">
        <f t="shared" si="8"/>
        <v>109.41786590561391</v>
      </c>
      <c r="W24" s="118">
        <f t="shared" ref="W24:Y24" si="9">W25+W28+W30+W39</f>
        <v>97.619671360703435</v>
      </c>
      <c r="X24" s="118">
        <f t="shared" si="9"/>
        <v>88.899721705806257</v>
      </c>
      <c r="Y24" s="118">
        <f t="shared" si="9"/>
        <v>86.706689191363111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89.183810140796538</v>
      </c>
      <c r="C25" s="123">
        <f t="shared" si="10"/>
        <v>92.877632079560001</v>
      </c>
      <c r="D25" s="123">
        <f t="shared" si="10"/>
        <v>90.515433617996862</v>
      </c>
      <c r="E25" s="123">
        <f t="shared" si="10"/>
        <v>91.295025756839152</v>
      </c>
      <c r="F25" s="123">
        <f t="shared" si="10"/>
        <v>93.434683247302488</v>
      </c>
      <c r="G25" s="123">
        <f t="shared" si="10"/>
        <v>104.39760133265412</v>
      </c>
      <c r="H25" s="123">
        <f t="shared" si="10"/>
        <v>101.84160233526497</v>
      </c>
      <c r="I25" s="123">
        <f t="shared" si="10"/>
        <v>102.32789058261596</v>
      </c>
      <c r="J25" s="123">
        <f t="shared" si="10"/>
        <v>93.67069840079084</v>
      </c>
      <c r="K25" s="123">
        <f t="shared" si="10"/>
        <v>67.852501124369851</v>
      </c>
      <c r="L25" s="123">
        <f t="shared" si="10"/>
        <v>92.004923543410271</v>
      </c>
      <c r="M25" s="123">
        <f t="shared" si="10"/>
        <v>80.462362745967411</v>
      </c>
      <c r="N25" s="123">
        <f t="shared" si="10"/>
        <v>73.492018930033097</v>
      </c>
      <c r="O25" s="123">
        <f t="shared" si="10"/>
        <v>83.095176101201687</v>
      </c>
      <c r="P25" s="123">
        <f t="shared" si="10"/>
        <v>68.061565655493652</v>
      </c>
      <c r="Q25" s="123">
        <f t="shared" si="10"/>
        <v>66.30238213811262</v>
      </c>
      <c r="R25" s="123">
        <f t="shared" ref="R25:V25" si="11">SUM(R26:R27)</f>
        <v>80.18845981634108</v>
      </c>
      <c r="S25" s="123">
        <f t="shared" si="11"/>
        <v>73.957292157715912</v>
      </c>
      <c r="T25" s="123">
        <f t="shared" si="11"/>
        <v>81.939266247394499</v>
      </c>
      <c r="U25" s="123">
        <f t="shared" si="11"/>
        <v>76.635381447396625</v>
      </c>
      <c r="V25" s="123">
        <f t="shared" si="11"/>
        <v>85.971476636497002</v>
      </c>
      <c r="W25" s="123">
        <f t="shared" ref="W25:Y25" si="12">SUM(W26:W27)</f>
        <v>74.948452110739069</v>
      </c>
      <c r="X25" s="123">
        <f t="shared" si="12"/>
        <v>67.543060084669804</v>
      </c>
      <c r="Y25" s="123">
        <f t="shared" si="12"/>
        <v>66.473396768074565</v>
      </c>
      <c r="DA25" s="130" t="s">
        <v>2937</v>
      </c>
    </row>
    <row r="26" spans="1:105" ht="12" customHeight="1" x14ac:dyDescent="0.25">
      <c r="A26" s="97" t="s">
        <v>74</v>
      </c>
      <c r="B26" s="99">
        <v>87.058971750839348</v>
      </c>
      <c r="C26" s="99">
        <v>90.741493509843409</v>
      </c>
      <c r="D26" s="99">
        <v>88.476658136599482</v>
      </c>
      <c r="E26" s="99">
        <v>89.292541562813369</v>
      </c>
      <c r="F26" s="99">
        <v>91.422422316222722</v>
      </c>
      <c r="G26" s="99">
        <v>102.1887036201163</v>
      </c>
      <c r="H26" s="99">
        <v>99.724396891478364</v>
      </c>
      <c r="I26" s="99">
        <v>100.22517268005838</v>
      </c>
      <c r="J26" s="99">
        <v>91.74613654268272</v>
      </c>
      <c r="K26" s="99">
        <v>66.46592361883404</v>
      </c>
      <c r="L26" s="99">
        <v>90.144563634441056</v>
      </c>
      <c r="M26" s="99">
        <v>78.871694072785914</v>
      </c>
      <c r="N26" s="99">
        <v>72.048928374067927</v>
      </c>
      <c r="O26" s="99">
        <v>81.49652342703709</v>
      </c>
      <c r="P26" s="99">
        <v>66.777512314388844</v>
      </c>
      <c r="Q26" s="99">
        <v>65.046461158684593</v>
      </c>
      <c r="R26" s="99">
        <v>78.677605743975121</v>
      </c>
      <c r="S26" s="99">
        <v>72.572291227210428</v>
      </c>
      <c r="T26" s="99">
        <v>80.403112175599375</v>
      </c>
      <c r="U26" s="99">
        <v>75.206705379833139</v>
      </c>
      <c r="V26" s="99">
        <v>84.374607594374311</v>
      </c>
      <c r="W26" s="99">
        <v>73.555043188192087</v>
      </c>
      <c r="X26" s="99">
        <v>66.289647210354232</v>
      </c>
      <c r="Y26" s="99">
        <v>65.244194301809046</v>
      </c>
      <c r="DA26" s="63" t="s">
        <v>2938</v>
      </c>
    </row>
    <row r="27" spans="1:105" ht="12" customHeight="1" x14ac:dyDescent="0.25">
      <c r="A27" s="97" t="s">
        <v>53</v>
      </c>
      <c r="B27" s="99">
        <v>2.1248383899571901</v>
      </c>
      <c r="C27" s="99">
        <v>2.1361385697165947</v>
      </c>
      <c r="D27" s="99">
        <v>2.0387754813973857</v>
      </c>
      <c r="E27" s="99">
        <v>2.0024841940257851</v>
      </c>
      <c r="F27" s="99">
        <v>2.0122609310797692</v>
      </c>
      <c r="G27" s="99">
        <v>2.2088977125378157</v>
      </c>
      <c r="H27" s="99">
        <v>2.1172054437865988</v>
      </c>
      <c r="I27" s="99">
        <v>2.1027179025575826</v>
      </c>
      <c r="J27" s="99">
        <v>1.9245618581081188</v>
      </c>
      <c r="K27" s="99">
        <v>1.386577505535816</v>
      </c>
      <c r="L27" s="99">
        <v>1.8603599089692096</v>
      </c>
      <c r="M27" s="99">
        <v>1.5906686731815003</v>
      </c>
      <c r="N27" s="99">
        <v>1.4430905559651646</v>
      </c>
      <c r="O27" s="99">
        <v>1.5986526741645937</v>
      </c>
      <c r="P27" s="99">
        <v>1.2840533411048127</v>
      </c>
      <c r="Q27" s="99">
        <v>1.2559209794280319</v>
      </c>
      <c r="R27" s="99">
        <v>1.5108540723659576</v>
      </c>
      <c r="S27" s="99">
        <v>1.3850009305054827</v>
      </c>
      <c r="T27" s="99">
        <v>1.5361540717951294</v>
      </c>
      <c r="U27" s="99">
        <v>1.4286760675634826</v>
      </c>
      <c r="V27" s="99">
        <v>1.596869042122695</v>
      </c>
      <c r="W27" s="99">
        <v>1.3934089225469797</v>
      </c>
      <c r="X27" s="99">
        <v>1.2534128743155719</v>
      </c>
      <c r="Y27" s="99">
        <v>1.2292024662655188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1.505845042013767E-2</v>
      </c>
      <c r="C28" s="123">
        <f t="shared" si="13"/>
        <v>1.494008791935344E-2</v>
      </c>
      <c r="D28" s="123">
        <f t="shared" si="13"/>
        <v>1.8326928452472347E-2</v>
      </c>
      <c r="E28" s="123">
        <f t="shared" si="13"/>
        <v>1.8234612747350484E-2</v>
      </c>
      <c r="F28" s="123">
        <f t="shared" si="13"/>
        <v>1.75677676551763E-2</v>
      </c>
      <c r="G28" s="123">
        <f t="shared" si="13"/>
        <v>1.7521311103147873E-2</v>
      </c>
      <c r="H28" s="123">
        <f t="shared" si="13"/>
        <v>2.1889274359539124E-2</v>
      </c>
      <c r="I28" s="123">
        <f t="shared" si="13"/>
        <v>2.5892224344852666E-2</v>
      </c>
      <c r="J28" s="123">
        <f t="shared" si="13"/>
        <v>2.8825409015304577E-2</v>
      </c>
      <c r="K28" s="123">
        <f t="shared" si="13"/>
        <v>2.9229893531998112E-2</v>
      </c>
      <c r="L28" s="123">
        <f t="shared" si="13"/>
        <v>3.3052271873126711E-2</v>
      </c>
      <c r="M28" s="123">
        <f t="shared" si="13"/>
        <v>3.5273647744052679E-2</v>
      </c>
      <c r="N28" s="123">
        <f t="shared" si="13"/>
        <v>4.491061717710073E-2</v>
      </c>
      <c r="O28" s="123">
        <f t="shared" si="13"/>
        <v>4.7667922125480704E-2</v>
      </c>
      <c r="P28" s="123">
        <f t="shared" si="13"/>
        <v>6.2629566488488428E-2</v>
      </c>
      <c r="Q28" s="123">
        <f t="shared" si="13"/>
        <v>6.9330181589279977E-2</v>
      </c>
      <c r="R28" s="123">
        <f t="shared" si="13"/>
        <v>7.0755024985342044E-2</v>
      </c>
      <c r="S28" s="123">
        <f t="shared" si="13"/>
        <v>7.181260541799174E-2</v>
      </c>
      <c r="T28" s="123">
        <f t="shared" si="13"/>
        <v>7.0408478527299326E-2</v>
      </c>
      <c r="U28" s="123">
        <f t="shared" si="13"/>
        <v>7.0301685093823951E-2</v>
      </c>
      <c r="V28" s="123">
        <f t="shared" si="13"/>
        <v>6.4329514737817048E-2</v>
      </c>
      <c r="W28" s="123">
        <f t="shared" si="13"/>
        <v>5.2206480960625863E-2</v>
      </c>
      <c r="X28" s="123">
        <f t="shared" si="13"/>
        <v>4.5283815755499161E-2</v>
      </c>
      <c r="Y28" s="123">
        <f t="shared" si="13"/>
        <v>4.1865339972659524E-2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1.505845042013767E-2</v>
      </c>
      <c r="C29" s="99">
        <f>RES_hhdet_tesh!C29/RES_summary!C$19</f>
        <v>1.494008791935344E-2</v>
      </c>
      <c r="D29" s="99">
        <f>RES_hhdet_tesh!D29/RES_summary!D$19</f>
        <v>1.8326928452472347E-2</v>
      </c>
      <c r="E29" s="99">
        <f>RES_hhdet_tesh!E29/RES_summary!E$19</f>
        <v>1.8234612747350484E-2</v>
      </c>
      <c r="F29" s="99">
        <f>RES_hhdet_tesh!F29/RES_summary!F$19</f>
        <v>1.75677676551763E-2</v>
      </c>
      <c r="G29" s="99">
        <f>RES_hhdet_tesh!G29/RES_summary!G$19</f>
        <v>1.7521311103147873E-2</v>
      </c>
      <c r="H29" s="99">
        <f>RES_hhdet_tesh!H29/RES_summary!H$19</f>
        <v>2.1889274359539124E-2</v>
      </c>
      <c r="I29" s="99">
        <f>RES_hhdet_tesh!I29/RES_summary!I$19</f>
        <v>2.5892224344852666E-2</v>
      </c>
      <c r="J29" s="99">
        <f>RES_hhdet_tesh!J29/RES_summary!J$19</f>
        <v>2.8825409015304577E-2</v>
      </c>
      <c r="K29" s="99">
        <f>RES_hhdet_tesh!K29/RES_summary!K$19</f>
        <v>2.9229893531998112E-2</v>
      </c>
      <c r="L29" s="99">
        <f>RES_hhdet_tesh!L29/RES_summary!L$19</f>
        <v>3.3052271873126711E-2</v>
      </c>
      <c r="M29" s="99">
        <f>RES_hhdet_tesh!M29/RES_summary!M$19</f>
        <v>3.5273647744052679E-2</v>
      </c>
      <c r="N29" s="99">
        <f>RES_hhdet_tesh!N29/RES_summary!N$19</f>
        <v>4.491061717710073E-2</v>
      </c>
      <c r="O29" s="99">
        <f>RES_hhdet_tesh!O29/RES_summary!O$19</f>
        <v>4.7667922125480704E-2</v>
      </c>
      <c r="P29" s="99">
        <f>RES_hhdet_tesh!P29/RES_summary!P$19</f>
        <v>6.2629566488488428E-2</v>
      </c>
      <c r="Q29" s="99">
        <f>RES_hhdet_tesh!Q29/RES_summary!Q$19</f>
        <v>6.9330181589279977E-2</v>
      </c>
      <c r="R29" s="99">
        <f>RES_hhdet_tesh!R29/RES_summary!R$19</f>
        <v>7.0755024985342044E-2</v>
      </c>
      <c r="S29" s="99">
        <f>RES_hhdet_tesh!S29/RES_summary!S$19</f>
        <v>7.181260541799174E-2</v>
      </c>
      <c r="T29" s="99">
        <f>RES_hhdet_tesh!T29/RES_summary!T$19</f>
        <v>7.0408478527299326E-2</v>
      </c>
      <c r="U29" s="99">
        <f>RES_hhdet_tesh!U29/RES_summary!U$19</f>
        <v>7.0301685093823951E-2</v>
      </c>
      <c r="V29" s="99">
        <f>RES_hhdet_tesh!V29/RES_summary!V$19</f>
        <v>6.4329514737817048E-2</v>
      </c>
      <c r="W29" s="99">
        <f>RES_hhdet_tesh!W29/RES_summary!W$19</f>
        <v>5.2206480960625863E-2</v>
      </c>
      <c r="X29" s="99">
        <f>RES_hhdet_tesh!X29/RES_summary!X$19</f>
        <v>4.5283815755499161E-2</v>
      </c>
      <c r="Y29" s="99">
        <f>RES_hhdet_tesh!Y29/RES_summary!Y$19</f>
        <v>4.1865339972659524E-2</v>
      </c>
      <c r="DA29" s="63" t="s">
        <v>2941</v>
      </c>
    </row>
    <row r="30" spans="1:105" ht="12" customHeight="1" x14ac:dyDescent="0.25">
      <c r="A30" s="121" t="s">
        <v>55</v>
      </c>
      <c r="B30" s="123">
        <v>18.775661220194316</v>
      </c>
      <c r="C30" s="123">
        <v>18.283018305729719</v>
      </c>
      <c r="D30" s="123">
        <v>17.69316358380884</v>
      </c>
      <c r="E30" s="123">
        <v>16.78499342355455</v>
      </c>
      <c r="F30" s="123">
        <v>17.059490920289186</v>
      </c>
      <c r="G30" s="123">
        <v>16.099788090612467</v>
      </c>
      <c r="H30" s="123">
        <v>16.103358968274922</v>
      </c>
      <c r="I30" s="123">
        <v>16.030130077442546</v>
      </c>
      <c r="J30" s="123">
        <v>16.644742267398268</v>
      </c>
      <c r="K30" s="123">
        <v>16.55988263035017</v>
      </c>
      <c r="L30" s="123">
        <v>16.852170885882277</v>
      </c>
      <c r="M30" s="123">
        <v>17.396281355369485</v>
      </c>
      <c r="N30" s="123">
        <v>17.431781010609157</v>
      </c>
      <c r="O30" s="123">
        <v>17.40471388403915</v>
      </c>
      <c r="P30" s="123">
        <v>17.252062453737686</v>
      </c>
      <c r="Q30" s="123">
        <v>17.193521640549172</v>
      </c>
      <c r="R30" s="123">
        <v>17.89015246488951</v>
      </c>
      <c r="S30" s="123">
        <v>18.420682526584727</v>
      </c>
      <c r="T30" s="123">
        <v>19.161494660312613</v>
      </c>
      <c r="U30" s="123">
        <v>19.085138532360087</v>
      </c>
      <c r="V30" s="123">
        <v>20.309689890770048</v>
      </c>
      <c r="W30" s="123">
        <v>19.544282498007437</v>
      </c>
      <c r="X30" s="123">
        <v>18.537854628467716</v>
      </c>
      <c r="Y30" s="123">
        <v>17.546428922195048</v>
      </c>
      <c r="DA30" s="130" t="s">
        <v>2942</v>
      </c>
    </row>
    <row r="31" spans="1:105" ht="12" customHeight="1" x14ac:dyDescent="0.25">
      <c r="A31" s="97" t="s">
        <v>141</v>
      </c>
      <c r="B31" s="99">
        <v>18.756731913435715</v>
      </c>
      <c r="C31" s="99">
        <v>18.176995000539122</v>
      </c>
      <c r="D31" s="99">
        <v>17.662224709524427</v>
      </c>
      <c r="E31" s="99">
        <v>17.095781661054261</v>
      </c>
      <c r="F31" s="99">
        <v>16.760980982081918</v>
      </c>
      <c r="G31" s="99">
        <v>16.399855562104918</v>
      </c>
      <c r="H31" s="99">
        <v>16.186708991534609</v>
      </c>
      <c r="I31" s="99">
        <v>16.325994834977614</v>
      </c>
      <c r="J31" s="99">
        <v>16.274831620350376</v>
      </c>
      <c r="K31" s="99">
        <v>16.402013369434702</v>
      </c>
      <c r="L31" s="99">
        <v>16.4967080454749</v>
      </c>
      <c r="M31" s="99">
        <v>17.615369873402141</v>
      </c>
      <c r="N31" s="99">
        <v>16.470602648271523</v>
      </c>
      <c r="O31" s="99">
        <v>18.381870496663407</v>
      </c>
      <c r="P31" s="99">
        <v>17.018507267525653</v>
      </c>
      <c r="Q31" s="99">
        <v>15.537270268503464</v>
      </c>
      <c r="R31" s="99">
        <v>18.746906504253225</v>
      </c>
      <c r="S31" s="99">
        <v>18.921211599936637</v>
      </c>
      <c r="T31" s="99">
        <v>19.622141259862094</v>
      </c>
      <c r="U31" s="99">
        <v>18.96199260475797</v>
      </c>
      <c r="V31" s="99">
        <v>21.120985276716549</v>
      </c>
      <c r="W31" s="99">
        <v>18.301896992582801</v>
      </c>
      <c r="X31" s="99">
        <v>17.831964156453189</v>
      </c>
      <c r="Y31" s="99">
        <v>18.199354687650615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16.01145262051244</v>
      </c>
      <c r="L32" s="99">
        <v>16.266265652352736</v>
      </c>
      <c r="M32" s="99">
        <v>17.485117991829338</v>
      </c>
      <c r="N32" s="99">
        <v>16.435576153673605</v>
      </c>
      <c r="O32" s="99">
        <v>18.356716434993725</v>
      </c>
      <c r="P32" s="99">
        <v>16.962156988198132</v>
      </c>
      <c r="Q32" s="99">
        <v>15.460063594514745</v>
      </c>
      <c r="R32" s="99">
        <v>18.644670819366439</v>
      </c>
      <c r="S32" s="99">
        <v>18.810634069379645</v>
      </c>
      <c r="T32" s="99">
        <v>19.484975249167338</v>
      </c>
      <c r="U32" s="99">
        <v>18.781207052467455</v>
      </c>
      <c r="V32" s="99">
        <v>21.038922061450286</v>
      </c>
      <c r="W32" s="99">
        <v>18.24674328654223</v>
      </c>
      <c r="X32" s="99">
        <v>17.789110314797028</v>
      </c>
      <c r="Y32" s="99">
        <v>17.783733596035862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12.350525051293024</v>
      </c>
      <c r="L33" s="102">
        <v>12.575097107706291</v>
      </c>
      <c r="M33" s="102">
        <v>13.575847276564284</v>
      </c>
      <c r="N33" s="102">
        <v>12.720668422482316</v>
      </c>
      <c r="O33" s="102">
        <v>14.194736810198247</v>
      </c>
      <c r="P33" s="102">
        <v>13.104020472167253</v>
      </c>
      <c r="Q33" s="102">
        <v>11.906862315807643</v>
      </c>
      <c r="R33" s="102">
        <v>14.312289105059184</v>
      </c>
      <c r="S33" s="102">
        <v>14.4330668769142</v>
      </c>
      <c r="T33" s="102">
        <v>14.920504120287161</v>
      </c>
      <c r="U33" s="102">
        <v>14.355104638042523</v>
      </c>
      <c r="V33" s="102">
        <v>16.27140703248028</v>
      </c>
      <c r="W33" s="102">
        <v>14.094575701748878</v>
      </c>
      <c r="X33" s="102">
        <v>13.544698526629176</v>
      </c>
      <c r="Y33" s="102">
        <v>13.337954291974793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3.6609275692194148</v>
      </c>
      <c r="L34" s="105">
        <v>3.6911685446464473</v>
      </c>
      <c r="M34" s="105">
        <v>3.9092707152650554</v>
      </c>
      <c r="N34" s="105">
        <v>3.7149077311912881</v>
      </c>
      <c r="O34" s="105">
        <v>4.1619796247954799</v>
      </c>
      <c r="P34" s="105">
        <v>3.8581365160308811</v>
      </c>
      <c r="Q34" s="105">
        <v>3.5532012787071001</v>
      </c>
      <c r="R34" s="105">
        <v>4.3323817143072523</v>
      </c>
      <c r="S34" s="105">
        <v>4.3775671924654427</v>
      </c>
      <c r="T34" s="105">
        <v>4.5644711288801751</v>
      </c>
      <c r="U34" s="105">
        <v>4.4261024144249355</v>
      </c>
      <c r="V34" s="105">
        <v>4.7675150289700028</v>
      </c>
      <c r="W34" s="105">
        <v>4.1521675847933563</v>
      </c>
      <c r="X34" s="105">
        <v>4.2444117881678505</v>
      </c>
      <c r="Y34" s="105">
        <v>4.4457793040610705</v>
      </c>
      <c r="DA34" s="132" t="s">
        <v>2946</v>
      </c>
    </row>
    <row r="35" spans="1:105" ht="12" customHeight="1" x14ac:dyDescent="0.25">
      <c r="A35" s="106" t="s">
        <v>122</v>
      </c>
      <c r="B35" s="102">
        <v>18.776984164085572</v>
      </c>
      <c r="C35" s="102">
        <v>18.290555600984373</v>
      </c>
      <c r="D35" s="102">
        <v>17.695414181883816</v>
      </c>
      <c r="E35" s="102">
        <v>16.761797118265669</v>
      </c>
      <c r="F35" s="102">
        <v>17.081949203213718</v>
      </c>
      <c r="G35" s="102">
        <v>16.077288220567098</v>
      </c>
      <c r="H35" s="102">
        <v>16.097376108370057</v>
      </c>
      <c r="I35" s="102">
        <v>16.009131393178844</v>
      </c>
      <c r="J35" s="102">
        <v>16.678748351807318</v>
      </c>
      <c r="K35" s="102">
        <v>16.590837059949383</v>
      </c>
      <c r="L35" s="102">
        <v>16.922644091524639</v>
      </c>
      <c r="M35" s="102">
        <v>17.421198138892287</v>
      </c>
      <c r="N35" s="102">
        <v>17.515833667314983</v>
      </c>
      <c r="O35" s="102">
        <v>17.334277081896637</v>
      </c>
      <c r="P35" s="102">
        <v>17.281363994468922</v>
      </c>
      <c r="Q35" s="102">
        <v>17.368262166020273</v>
      </c>
      <c r="R35" s="102">
        <v>17.872632330335417</v>
      </c>
      <c r="S35" s="102">
        <v>18.436955428868504</v>
      </c>
      <c r="T35" s="102">
        <v>19.172142581623199</v>
      </c>
      <c r="U35" s="102">
        <v>19.137264893352647</v>
      </c>
      <c r="V35" s="102">
        <v>20.227826253899874</v>
      </c>
      <c r="W35" s="102">
        <v>19.688174604598046</v>
      </c>
      <c r="X35" s="102">
        <v>18.631609615600013</v>
      </c>
      <c r="Y35" s="102">
        <v>17.45026250547221</v>
      </c>
      <c r="DA35" s="131" t="s">
        <v>2947</v>
      </c>
    </row>
    <row r="36" spans="1:105" ht="12" customHeight="1" x14ac:dyDescent="0.25">
      <c r="A36" s="107" t="s">
        <v>121</v>
      </c>
      <c r="B36" s="105">
        <v>18.776984164085569</v>
      </c>
      <c r="C36" s="105">
        <v>18.29044339816296</v>
      </c>
      <c r="D36" s="105">
        <v>17.695865708336758</v>
      </c>
      <c r="E36" s="105">
        <v>16.761621670405443</v>
      </c>
      <c r="F36" s="105">
        <v>17.079995516501619</v>
      </c>
      <c r="G36" s="105">
        <v>16.06863231459446</v>
      </c>
      <c r="H36" s="105">
        <v>16.091360913347771</v>
      </c>
      <c r="I36" s="105">
        <v>15.994883956611348</v>
      </c>
      <c r="J36" s="105">
        <v>16.632944789906862</v>
      </c>
      <c r="K36" s="105">
        <v>16.51629238307688</v>
      </c>
      <c r="L36" s="105">
        <v>16.817985911245501</v>
      </c>
      <c r="M36" s="105">
        <v>17.339333155086461</v>
      </c>
      <c r="N36" s="105">
        <v>17.48437938858477</v>
      </c>
      <c r="O36" s="105">
        <v>17.332822802428058</v>
      </c>
      <c r="P36" s="105">
        <v>17.263023495041356</v>
      </c>
      <c r="Q36" s="105">
        <v>17.311114310460479</v>
      </c>
      <c r="R36" s="105">
        <v>17.778682281589415</v>
      </c>
      <c r="S36" s="105">
        <v>18.340408368331449</v>
      </c>
      <c r="T36" s="105">
        <v>19.087217645792425</v>
      </c>
      <c r="U36" s="105">
        <v>19.086275633851788</v>
      </c>
      <c r="V36" s="105">
        <v>20.212243827325942</v>
      </c>
      <c r="W36" s="105">
        <v>19.684449814774911</v>
      </c>
      <c r="X36" s="105">
        <v>18.613932630186969</v>
      </c>
      <c r="Y36" s="105">
        <v>17.47405435275283</v>
      </c>
      <c r="DA36" s="132" t="s">
        <v>2948</v>
      </c>
    </row>
    <row r="37" spans="1:105" ht="12" customHeight="1" x14ac:dyDescent="0.25">
      <c r="A37" s="108" t="s">
        <v>53</v>
      </c>
      <c r="B37" s="99">
        <v>14.641757070454208</v>
      </c>
      <c r="C37" s="99">
        <v>14.279154452052174</v>
      </c>
      <c r="D37" s="99">
        <v>13.737869273777562</v>
      </c>
      <c r="E37" s="99">
        <v>13.010533853617341</v>
      </c>
      <c r="F37" s="99">
        <v>13.266000115967637</v>
      </c>
      <c r="G37" s="99">
        <v>12.450318126128288</v>
      </c>
      <c r="H37" s="99">
        <v>12.563759660288818</v>
      </c>
      <c r="I37" s="99">
        <v>12.448980988544923</v>
      </c>
      <c r="J37" s="99">
        <v>12.8453610908697</v>
      </c>
      <c r="K37" s="99">
        <v>12.740342500897102</v>
      </c>
      <c r="L37" s="99">
        <v>13.004142520058323</v>
      </c>
      <c r="M37" s="99">
        <v>13.464403518090963</v>
      </c>
      <c r="N37" s="99">
        <v>13.533791331865759</v>
      </c>
      <c r="O37" s="99">
        <v>13.402484122745546</v>
      </c>
      <c r="P37" s="99">
        <v>13.340708734906775</v>
      </c>
      <c r="Q37" s="99">
        <v>13.339384007063151</v>
      </c>
      <c r="R37" s="99">
        <v>13.646184238839275</v>
      </c>
      <c r="S37" s="99">
        <v>14.07161312787191</v>
      </c>
      <c r="T37" s="99">
        <v>14.616800467979887</v>
      </c>
      <c r="U37" s="99">
        <v>14.590087076412928</v>
      </c>
      <c r="V37" s="99">
        <v>15.628310743877938</v>
      </c>
      <c r="W37" s="99">
        <v>15.207652157880664</v>
      </c>
      <c r="X37" s="99">
        <v>14.179952845082955</v>
      </c>
      <c r="Y37" s="99">
        <v>13.111260111531463</v>
      </c>
      <c r="DA37" s="63" t="s">
        <v>2949</v>
      </c>
    </row>
    <row r="38" spans="1:105" ht="12" customHeight="1" x14ac:dyDescent="0.25">
      <c r="A38" s="108" t="s">
        <v>52</v>
      </c>
      <c r="B38" s="99">
        <v>4.1352270936313591</v>
      </c>
      <c r="C38" s="99">
        <v>4.0112889461107848</v>
      </c>
      <c r="D38" s="99">
        <v>3.9579964345591905</v>
      </c>
      <c r="E38" s="99">
        <v>3.7510878167881021</v>
      </c>
      <c r="F38" s="99">
        <v>3.8139954005339782</v>
      </c>
      <c r="G38" s="99">
        <v>3.6183141884661736</v>
      </c>
      <c r="H38" s="99">
        <v>3.5276012530589522</v>
      </c>
      <c r="I38" s="99">
        <v>3.5459029680664274</v>
      </c>
      <c r="J38" s="99">
        <v>3.7875836990371616</v>
      </c>
      <c r="K38" s="99">
        <v>3.7759498821797788</v>
      </c>
      <c r="L38" s="99">
        <v>3.813843391187175</v>
      </c>
      <c r="M38" s="99">
        <v>3.8749296369954966</v>
      </c>
      <c r="N38" s="99">
        <v>3.9505880567190128</v>
      </c>
      <c r="O38" s="99">
        <v>3.9303386796825137</v>
      </c>
      <c r="P38" s="99">
        <v>3.9223147601345816</v>
      </c>
      <c r="Q38" s="99">
        <v>3.9717303033973246</v>
      </c>
      <c r="R38" s="99">
        <v>4.1324980427501394</v>
      </c>
      <c r="S38" s="99">
        <v>4.2687952404595402</v>
      </c>
      <c r="T38" s="99">
        <v>4.4704171778125366</v>
      </c>
      <c r="U38" s="99">
        <v>4.4961885574388596</v>
      </c>
      <c r="V38" s="99">
        <v>4.583933083448005</v>
      </c>
      <c r="W38" s="99">
        <v>4.4767976568942505</v>
      </c>
      <c r="X38" s="99">
        <v>4.4339797851040172</v>
      </c>
      <c r="Y38" s="99">
        <v>4.3627942412213692</v>
      </c>
      <c r="DA38" s="63" t="s">
        <v>2950</v>
      </c>
    </row>
    <row r="39" spans="1:105" ht="12" customHeight="1" x14ac:dyDescent="0.25">
      <c r="A39" s="121" t="s">
        <v>54</v>
      </c>
      <c r="B39" s="123">
        <v>3.3885257140400276</v>
      </c>
      <c r="C39" s="123">
        <v>3.3046375491238282</v>
      </c>
      <c r="D39" s="123">
        <v>3.2703150253862394</v>
      </c>
      <c r="E39" s="123">
        <v>3.249906501597585</v>
      </c>
      <c r="F39" s="123">
        <v>3.218972126912397</v>
      </c>
      <c r="G39" s="123">
        <v>3.1157336812185021</v>
      </c>
      <c r="H39" s="123">
        <v>3.0301608807958287</v>
      </c>
      <c r="I39" s="123">
        <v>3.0478891274220214</v>
      </c>
      <c r="J39" s="123">
        <v>2.9254196710449305</v>
      </c>
      <c r="K39" s="123">
        <v>2.8953506129290227</v>
      </c>
      <c r="L39" s="123">
        <v>2.8256111625872404</v>
      </c>
      <c r="M39" s="123">
        <v>2.8636917034731129</v>
      </c>
      <c r="N39" s="123">
        <v>2.8861118243755102</v>
      </c>
      <c r="O39" s="123">
        <v>2.7571018351740815</v>
      </c>
      <c r="P39" s="123">
        <v>2.828851473653677</v>
      </c>
      <c r="Q39" s="123">
        <v>2.8669515556710343</v>
      </c>
      <c r="R39" s="123">
        <v>2.8794639991049009</v>
      </c>
      <c r="S39" s="123">
        <v>2.8856065052585262</v>
      </c>
      <c r="T39" s="123">
        <v>2.9430855608271491</v>
      </c>
      <c r="U39" s="123">
        <v>2.8927608912795137</v>
      </c>
      <c r="V39" s="123">
        <v>3.0723698636090351</v>
      </c>
      <c r="W39" s="123">
        <v>3.0747302709963114</v>
      </c>
      <c r="X39" s="123">
        <v>2.7735231769132374</v>
      </c>
      <c r="Y39" s="123">
        <v>2.6449981611208333</v>
      </c>
      <c r="DA39" s="130" t="s">
        <v>2951</v>
      </c>
    </row>
    <row r="40" spans="1:105" ht="12" customHeight="1" x14ac:dyDescent="0.25">
      <c r="A40" s="97" t="s">
        <v>50</v>
      </c>
      <c r="B40" s="99">
        <v>3.3759938525399722</v>
      </c>
      <c r="C40" s="99">
        <v>3.303506339908342</v>
      </c>
      <c r="D40" s="99">
        <v>3.2646059815313948</v>
      </c>
      <c r="E40" s="99">
        <v>3.2502418860895954</v>
      </c>
      <c r="F40" s="99">
        <v>3.1501107032111131</v>
      </c>
      <c r="G40" s="99">
        <v>3.1508726229791275</v>
      </c>
      <c r="H40" s="99">
        <v>3.0416851414420609</v>
      </c>
      <c r="I40" s="99">
        <v>3.0420427315304148</v>
      </c>
      <c r="J40" s="99">
        <v>2.9558882782911322</v>
      </c>
      <c r="K40" s="99">
        <v>2.8309930790157063</v>
      </c>
      <c r="L40" s="99">
        <v>2.8598313721425455</v>
      </c>
      <c r="M40" s="99">
        <v>2.8670784533169926</v>
      </c>
      <c r="N40" s="99">
        <v>2.855992911608654</v>
      </c>
      <c r="O40" s="99">
        <v>2.8773433464078839</v>
      </c>
      <c r="P40" s="99">
        <v>2.7426806847713272</v>
      </c>
      <c r="Q40" s="99">
        <v>2.5737365130199361</v>
      </c>
      <c r="R40" s="99">
        <v>3.0227201969029545</v>
      </c>
      <c r="S40" s="99">
        <v>2.975720333742192</v>
      </c>
      <c r="T40" s="99">
        <v>3.141118309458593</v>
      </c>
      <c r="U40" s="99">
        <v>3.0021930611494971</v>
      </c>
      <c r="V40" s="99">
        <v>3.3385296616735816</v>
      </c>
      <c r="W40" s="99">
        <v>2.8329330816567238</v>
      </c>
      <c r="X40" s="99">
        <v>2.6996846074726339</v>
      </c>
      <c r="Y40" s="99">
        <v>2.7965325933786342</v>
      </c>
      <c r="DA40" s="63" t="s">
        <v>2952</v>
      </c>
    </row>
    <row r="41" spans="1:105" ht="12" customHeight="1" x14ac:dyDescent="0.25">
      <c r="A41" s="109" t="s">
        <v>120</v>
      </c>
      <c r="B41" s="110">
        <v>3.3887115929220912</v>
      </c>
      <c r="C41" s="110">
        <v>3.3046540939667945</v>
      </c>
      <c r="D41" s="110">
        <v>3.2703978486808993</v>
      </c>
      <c r="E41" s="110">
        <v>3.2499016548851123</v>
      </c>
      <c r="F41" s="110">
        <v>3.2199709871343485</v>
      </c>
      <c r="G41" s="110">
        <v>3.1152276945367787</v>
      </c>
      <c r="H41" s="110">
        <v>3.029993420601655</v>
      </c>
      <c r="I41" s="110">
        <v>3.0479721131040063</v>
      </c>
      <c r="J41" s="110">
        <v>2.9249925122127007</v>
      </c>
      <c r="K41" s="110">
        <v>2.8962366279868839</v>
      </c>
      <c r="L41" s="110">
        <v>2.8251279597131718</v>
      </c>
      <c r="M41" s="110">
        <v>2.8636414363140203</v>
      </c>
      <c r="N41" s="110">
        <v>2.8865779030407084</v>
      </c>
      <c r="O41" s="110">
        <v>2.7551906784218221</v>
      </c>
      <c r="P41" s="110">
        <v>2.8302303661473882</v>
      </c>
      <c r="Q41" s="110">
        <v>2.8718132836607793</v>
      </c>
      <c r="R41" s="110">
        <v>2.8768893144017813</v>
      </c>
      <c r="S41" s="110">
        <v>2.8839284689655291</v>
      </c>
      <c r="T41" s="110">
        <v>2.9394263724278269</v>
      </c>
      <c r="U41" s="110">
        <v>2.890786747989361</v>
      </c>
      <c r="V41" s="110">
        <v>3.0677057568808612</v>
      </c>
      <c r="W41" s="110">
        <v>3.0788963640002773</v>
      </c>
      <c r="X41" s="110">
        <v>2.7748162121639974</v>
      </c>
      <c r="Y41" s="110">
        <v>2.642156261348815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108.89556118666607</v>
      </c>
      <c r="C43" s="118">
        <f t="shared" si="14"/>
        <v>114.87031718611829</v>
      </c>
      <c r="D43" s="118">
        <f t="shared" si="14"/>
        <v>112.24955784844154</v>
      </c>
      <c r="E43" s="118">
        <f t="shared" si="14"/>
        <v>115.39080443912879</v>
      </c>
      <c r="F43" s="118">
        <f t="shared" si="14"/>
        <v>117.10750768715226</v>
      </c>
      <c r="G43" s="118">
        <f t="shared" si="14"/>
        <v>121.71120967695207</v>
      </c>
      <c r="H43" s="118">
        <f t="shared" si="14"/>
        <v>118.10629970275201</v>
      </c>
      <c r="I43" s="118">
        <f t="shared" si="14"/>
        <v>114.13952219514884</v>
      </c>
      <c r="J43" s="118">
        <f t="shared" si="14"/>
        <v>120.91010740788739</v>
      </c>
      <c r="K43" s="118">
        <f t="shared" si="14"/>
        <v>113.34845117708052</v>
      </c>
      <c r="L43" s="118">
        <f t="shared" si="14"/>
        <v>117.54561798934834</v>
      </c>
      <c r="M43" s="118">
        <f t="shared" si="14"/>
        <v>106.64593472218075</v>
      </c>
      <c r="N43" s="118">
        <f t="shared" si="14"/>
        <v>98.32288710952335</v>
      </c>
      <c r="O43" s="118">
        <f t="shared" si="14"/>
        <v>95.008732635411604</v>
      </c>
      <c r="P43" s="118">
        <f t="shared" si="14"/>
        <v>84.835481567780377</v>
      </c>
      <c r="Q43" s="118">
        <f t="shared" si="14"/>
        <v>93.109419677256071</v>
      </c>
      <c r="R43" s="118">
        <f t="shared" ref="R43:V43" si="15">R44+R47+R49+R58</f>
        <v>97.566917466269601</v>
      </c>
      <c r="S43" s="118">
        <f t="shared" si="15"/>
        <v>95.023268114879812</v>
      </c>
      <c r="T43" s="118">
        <f t="shared" si="15"/>
        <v>101.25059721631091</v>
      </c>
      <c r="U43" s="118">
        <f t="shared" si="15"/>
        <v>98.038493805001124</v>
      </c>
      <c r="V43" s="118">
        <f t="shared" si="15"/>
        <v>111.15053348160022</v>
      </c>
      <c r="W43" s="118">
        <f t="shared" ref="W43:Y43" si="16">W44+W47+W49+W58</f>
        <v>104.19231203278122</v>
      </c>
      <c r="X43" s="118">
        <f t="shared" si="16"/>
        <v>89.070044034092888</v>
      </c>
      <c r="Y43" s="118">
        <f t="shared" si="16"/>
        <v>81.904240724200051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86.847222981654568</v>
      </c>
      <c r="C44" s="123">
        <f t="shared" si="17"/>
        <v>93.274685169957706</v>
      </c>
      <c r="D44" s="123">
        <f t="shared" si="17"/>
        <v>90.87115659905534</v>
      </c>
      <c r="E44" s="123">
        <f t="shared" si="17"/>
        <v>95.073996304783407</v>
      </c>
      <c r="F44" s="123">
        <f t="shared" si="17"/>
        <v>96.765084044399117</v>
      </c>
      <c r="G44" s="123">
        <f t="shared" si="17"/>
        <v>102.15974778519765</v>
      </c>
      <c r="H44" s="123">
        <f t="shared" si="17"/>
        <v>99.348083627774699</v>
      </c>
      <c r="I44" s="123">
        <f t="shared" si="17"/>
        <v>95.103529600306103</v>
      </c>
      <c r="J44" s="123">
        <f t="shared" si="17"/>
        <v>101.429666412337</v>
      </c>
      <c r="K44" s="123">
        <f t="shared" si="17"/>
        <v>93.604637827074498</v>
      </c>
      <c r="L44" s="123">
        <f t="shared" si="17"/>
        <v>98.140228490760748</v>
      </c>
      <c r="M44" s="123">
        <f t="shared" si="17"/>
        <v>86.195020369267596</v>
      </c>
      <c r="N44" s="123">
        <f t="shared" si="17"/>
        <v>77.501234068589028</v>
      </c>
      <c r="O44" s="123">
        <f t="shared" si="17"/>
        <v>75.086571309448004</v>
      </c>
      <c r="P44" s="123">
        <f t="shared" si="17"/>
        <v>65.461852143342924</v>
      </c>
      <c r="Q44" s="123">
        <f t="shared" si="17"/>
        <v>72.969582984485839</v>
      </c>
      <c r="R44" s="123">
        <f t="shared" ref="R44:V44" si="18">SUM(R45:R46)</f>
        <v>76.556960558057071</v>
      </c>
      <c r="S44" s="123">
        <f t="shared" si="18"/>
        <v>73.333397515057484</v>
      </c>
      <c r="T44" s="123">
        <f t="shared" si="18"/>
        <v>79.111383873778507</v>
      </c>
      <c r="U44" s="123">
        <f t="shared" si="18"/>
        <v>76.123213326501443</v>
      </c>
      <c r="V44" s="123">
        <f t="shared" si="18"/>
        <v>86.831247140972451</v>
      </c>
      <c r="W44" s="123">
        <f t="shared" ref="W44:Y44" si="19">SUM(W45:W46)</f>
        <v>81.218492574520909</v>
      </c>
      <c r="X44" s="123">
        <f t="shared" si="19"/>
        <v>68.68110669336987</v>
      </c>
      <c r="Y44" s="123">
        <f t="shared" si="19"/>
        <v>62.080887388250012</v>
      </c>
      <c r="DA44" s="130" t="s">
        <v>2955</v>
      </c>
    </row>
    <row r="45" spans="1:105" ht="12" customHeight="1" x14ac:dyDescent="0.25">
      <c r="A45" s="97" t="s">
        <v>211</v>
      </c>
      <c r="B45" s="99">
        <v>84.778054674522807</v>
      </c>
      <c r="C45" s="99">
        <v>91.129414579951259</v>
      </c>
      <c r="D45" s="99">
        <v>88.824368790224241</v>
      </c>
      <c r="E45" s="99">
        <v>92.988623380191925</v>
      </c>
      <c r="F45" s="99">
        <v>94.681097762775835</v>
      </c>
      <c r="G45" s="99">
        <v>99.998199719767342</v>
      </c>
      <c r="H45" s="99">
        <v>97.282716443212479</v>
      </c>
      <c r="I45" s="99">
        <v>93.149263826347578</v>
      </c>
      <c r="J45" s="99">
        <v>99.345688491914387</v>
      </c>
      <c r="K45" s="99">
        <v>91.691810988356352</v>
      </c>
      <c r="L45" s="99">
        <v>96.15581135839777</v>
      </c>
      <c r="M45" s="99">
        <v>84.491022201596252</v>
      </c>
      <c r="N45" s="99">
        <v>75.979418494757766</v>
      </c>
      <c r="O45" s="99">
        <v>73.64199469682363</v>
      </c>
      <c r="P45" s="99">
        <v>64.226845144164614</v>
      </c>
      <c r="Q45" s="99">
        <v>71.587369749078562</v>
      </c>
      <c r="R45" s="99">
        <v>75.114528618448603</v>
      </c>
      <c r="S45" s="99">
        <v>71.960080282472916</v>
      </c>
      <c r="T45" s="99">
        <v>77.628245446639895</v>
      </c>
      <c r="U45" s="99">
        <v>74.704085359607291</v>
      </c>
      <c r="V45" s="99">
        <v>85.21840837312628</v>
      </c>
      <c r="W45" s="99">
        <v>79.708513795213506</v>
      </c>
      <c r="X45" s="99">
        <v>67.40657481335441</v>
      </c>
      <c r="Y45" s="99">
        <v>60.932909646841161</v>
      </c>
      <c r="DA45" s="63" t="s">
        <v>2956</v>
      </c>
    </row>
    <row r="46" spans="1:105" ht="12" customHeight="1" x14ac:dyDescent="0.25">
      <c r="A46" s="97" t="s">
        <v>53</v>
      </c>
      <c r="B46" s="99">
        <v>2.0691683071317568</v>
      </c>
      <c r="C46" s="99">
        <v>2.1452705900064433</v>
      </c>
      <c r="D46" s="99">
        <v>2.046787808831096</v>
      </c>
      <c r="E46" s="99">
        <v>2.0853729245914852</v>
      </c>
      <c r="F46" s="99">
        <v>2.0839862816232784</v>
      </c>
      <c r="G46" s="99">
        <v>2.161548065430309</v>
      </c>
      <c r="H46" s="99">
        <v>2.065367184562215</v>
      </c>
      <c r="I46" s="99">
        <v>1.9542657739585192</v>
      </c>
      <c r="J46" s="99">
        <v>2.0839779204226136</v>
      </c>
      <c r="K46" s="99">
        <v>1.9128268387181533</v>
      </c>
      <c r="L46" s="99">
        <v>1.9844171323629771</v>
      </c>
      <c r="M46" s="99">
        <v>1.7039981676713425</v>
      </c>
      <c r="N46" s="99">
        <v>1.5218155738312646</v>
      </c>
      <c r="O46" s="99">
        <v>1.444576612624368</v>
      </c>
      <c r="P46" s="99">
        <v>1.2350069991783095</v>
      </c>
      <c r="Q46" s="99">
        <v>1.3822132354072771</v>
      </c>
      <c r="R46" s="99">
        <v>1.4424319396084664</v>
      </c>
      <c r="S46" s="99">
        <v>1.3733172325845728</v>
      </c>
      <c r="T46" s="99">
        <v>1.4831384271386094</v>
      </c>
      <c r="U46" s="99">
        <v>1.4191279668941565</v>
      </c>
      <c r="V46" s="99">
        <v>1.6128387678461711</v>
      </c>
      <c r="W46" s="99">
        <v>1.5099787793074002</v>
      </c>
      <c r="X46" s="99">
        <v>1.2745318800154564</v>
      </c>
      <c r="Y46" s="99">
        <v>1.1479777414088546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1.5072612605224838E-2</v>
      </c>
      <c r="C47" s="123">
        <f t="shared" si="20"/>
        <v>1.3542409734022291E-2</v>
      </c>
      <c r="D47" s="123">
        <f t="shared" si="20"/>
        <v>1.6478062687734368E-2</v>
      </c>
      <c r="E47" s="123">
        <f t="shared" si="20"/>
        <v>1.8559704386383487E-2</v>
      </c>
      <c r="F47" s="123">
        <f t="shared" si="20"/>
        <v>2.1281830761105975E-2</v>
      </c>
      <c r="G47" s="123">
        <f t="shared" si="20"/>
        <v>2.3447226446778265E-2</v>
      </c>
      <c r="H47" s="123">
        <f t="shared" si="20"/>
        <v>2.9703529722077269E-2</v>
      </c>
      <c r="I47" s="123">
        <f t="shared" si="20"/>
        <v>3.4341575298706566E-2</v>
      </c>
      <c r="J47" s="123">
        <f t="shared" si="20"/>
        <v>3.7253165352078232E-2</v>
      </c>
      <c r="K47" s="123">
        <f t="shared" si="20"/>
        <v>3.9487611225735172E-2</v>
      </c>
      <c r="L47" s="123">
        <f t="shared" si="20"/>
        <v>4.5183441618864235E-2</v>
      </c>
      <c r="M47" s="123">
        <f t="shared" si="20"/>
        <v>4.7230803752946207E-2</v>
      </c>
      <c r="N47" s="123">
        <f t="shared" si="20"/>
        <v>5.4326956223598448E-2</v>
      </c>
      <c r="O47" s="123">
        <f t="shared" si="20"/>
        <v>5.0529649009967995E-2</v>
      </c>
      <c r="P47" s="123">
        <f t="shared" si="20"/>
        <v>5.3684914386285448E-2</v>
      </c>
      <c r="Q47" s="123">
        <f t="shared" si="20"/>
        <v>4.9116883851981506E-2</v>
      </c>
      <c r="R47" s="123">
        <f t="shared" si="20"/>
        <v>4.8246905652060551E-2</v>
      </c>
      <c r="S47" s="123">
        <f t="shared" si="20"/>
        <v>4.8523569865285547E-2</v>
      </c>
      <c r="T47" s="123">
        <f t="shared" si="20"/>
        <v>4.9913210660034887E-2</v>
      </c>
      <c r="U47" s="123">
        <f t="shared" si="20"/>
        <v>5.2193926448915434E-2</v>
      </c>
      <c r="V47" s="123">
        <f t="shared" si="20"/>
        <v>5.497886046918031E-2</v>
      </c>
      <c r="W47" s="123">
        <f t="shared" si="20"/>
        <v>5.3461000222070822E-2</v>
      </c>
      <c r="X47" s="123">
        <f t="shared" si="20"/>
        <v>5.6291975834755682E-2</v>
      </c>
      <c r="Y47" s="123">
        <f t="shared" si="20"/>
        <v>5.5668928495768197E-2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1.5072612605224838E-2</v>
      </c>
      <c r="C48" s="99">
        <f>RES_hhdet_tesh!C48/RES_summary!C$19</f>
        <v>1.3542409734022291E-2</v>
      </c>
      <c r="D48" s="99">
        <f>RES_hhdet_tesh!D48/RES_summary!D$19</f>
        <v>1.6478062687734368E-2</v>
      </c>
      <c r="E48" s="99">
        <f>RES_hhdet_tesh!E48/RES_summary!E$19</f>
        <v>1.8559704386383487E-2</v>
      </c>
      <c r="F48" s="99">
        <f>RES_hhdet_tesh!F48/RES_summary!F$19</f>
        <v>2.1281830761105975E-2</v>
      </c>
      <c r="G48" s="99">
        <f>RES_hhdet_tesh!G48/RES_summary!G$19</f>
        <v>2.3447226446778265E-2</v>
      </c>
      <c r="H48" s="99">
        <f>RES_hhdet_tesh!H48/RES_summary!H$19</f>
        <v>2.9703529722077269E-2</v>
      </c>
      <c r="I48" s="99">
        <f>RES_hhdet_tesh!I48/RES_summary!I$19</f>
        <v>3.4341575298706566E-2</v>
      </c>
      <c r="J48" s="99">
        <f>RES_hhdet_tesh!J48/RES_summary!J$19</f>
        <v>3.7253165352078232E-2</v>
      </c>
      <c r="K48" s="99">
        <f>RES_hhdet_tesh!K48/RES_summary!K$19</f>
        <v>3.9487611225735172E-2</v>
      </c>
      <c r="L48" s="99">
        <f>RES_hhdet_tesh!L48/RES_summary!L$19</f>
        <v>4.5183441618864235E-2</v>
      </c>
      <c r="M48" s="99">
        <f>RES_hhdet_tesh!M48/RES_summary!M$19</f>
        <v>4.7230803752946207E-2</v>
      </c>
      <c r="N48" s="99">
        <f>RES_hhdet_tesh!N48/RES_summary!N$19</f>
        <v>5.4326956223598448E-2</v>
      </c>
      <c r="O48" s="99">
        <f>RES_hhdet_tesh!O48/RES_summary!O$19</f>
        <v>5.0529649009967995E-2</v>
      </c>
      <c r="P48" s="99">
        <f>RES_hhdet_tesh!P48/RES_summary!P$19</f>
        <v>5.3684914386285448E-2</v>
      </c>
      <c r="Q48" s="99">
        <f>RES_hhdet_tesh!Q48/RES_summary!Q$19</f>
        <v>4.9116883851981506E-2</v>
      </c>
      <c r="R48" s="99">
        <f>RES_hhdet_tesh!R48/RES_summary!R$19</f>
        <v>4.8246905652060551E-2</v>
      </c>
      <c r="S48" s="99">
        <f>RES_hhdet_tesh!S48/RES_summary!S$19</f>
        <v>4.8523569865285547E-2</v>
      </c>
      <c r="T48" s="99">
        <f>RES_hhdet_tesh!T48/RES_summary!T$19</f>
        <v>4.9913210660034887E-2</v>
      </c>
      <c r="U48" s="99">
        <f>RES_hhdet_tesh!U48/RES_summary!U$19</f>
        <v>5.2193926448915434E-2</v>
      </c>
      <c r="V48" s="99">
        <f>RES_hhdet_tesh!V48/RES_summary!V$19</f>
        <v>5.497886046918031E-2</v>
      </c>
      <c r="W48" s="99">
        <f>RES_hhdet_tesh!W48/RES_summary!W$19</f>
        <v>5.3461000222070822E-2</v>
      </c>
      <c r="X48" s="99">
        <f>RES_hhdet_tesh!X48/RES_summary!X$19</f>
        <v>5.6291975834755682E-2</v>
      </c>
      <c r="Y48" s="99">
        <f>RES_hhdet_tesh!Y48/RES_summary!Y$19</f>
        <v>5.5668928495768197E-2</v>
      </c>
      <c r="DA48" s="63" t="s">
        <v>2959</v>
      </c>
    </row>
    <row r="49" spans="1:105" ht="12" customHeight="1" x14ac:dyDescent="0.25">
      <c r="A49" s="121" t="s">
        <v>55</v>
      </c>
      <c r="B49" s="123">
        <v>18.644739956580715</v>
      </c>
      <c r="C49" s="123">
        <v>18.277451957727951</v>
      </c>
      <c r="D49" s="123">
        <v>18.091607195283618</v>
      </c>
      <c r="E49" s="123">
        <v>17.048341991367472</v>
      </c>
      <c r="F49" s="123">
        <v>17.102159155095318</v>
      </c>
      <c r="G49" s="123">
        <v>16.412283085006877</v>
      </c>
      <c r="H49" s="123">
        <v>15.698352568184541</v>
      </c>
      <c r="I49" s="123">
        <v>15.953761873050222</v>
      </c>
      <c r="J49" s="123">
        <v>16.517773303885317</v>
      </c>
      <c r="K49" s="123">
        <v>16.808954833031962</v>
      </c>
      <c r="L49" s="123">
        <v>16.534608934132613</v>
      </c>
      <c r="M49" s="123">
        <v>17.539994457658612</v>
      </c>
      <c r="N49" s="123">
        <v>17.881181774651907</v>
      </c>
      <c r="O49" s="123">
        <v>17.114670865441475</v>
      </c>
      <c r="P49" s="123">
        <v>16.491011448438343</v>
      </c>
      <c r="Q49" s="123">
        <v>17.2235759715496</v>
      </c>
      <c r="R49" s="123">
        <v>18.082223580489163</v>
      </c>
      <c r="S49" s="123">
        <v>18.755666970019465</v>
      </c>
      <c r="T49" s="123">
        <v>19.146025255560897</v>
      </c>
      <c r="U49" s="123">
        <v>18.970224930836881</v>
      </c>
      <c r="V49" s="123">
        <v>21.191680434098156</v>
      </c>
      <c r="W49" s="123">
        <v>19.845983489416902</v>
      </c>
      <c r="X49" s="123">
        <v>17.559221934464457</v>
      </c>
      <c r="Y49" s="123">
        <v>17.122508162738246</v>
      </c>
      <c r="DA49" s="130" t="s">
        <v>2960</v>
      </c>
    </row>
    <row r="50" spans="1:105" ht="12" customHeight="1" x14ac:dyDescent="0.25">
      <c r="A50" s="97" t="s">
        <v>138</v>
      </c>
      <c r="B50" s="99">
        <v>18.625063354455598</v>
      </c>
      <c r="C50" s="99">
        <v>18.275890403137051</v>
      </c>
      <c r="D50" s="99">
        <v>18.148046091964776</v>
      </c>
      <c r="E50" s="99">
        <v>17.089321602384686</v>
      </c>
      <c r="F50" s="99">
        <v>17.107745991272637</v>
      </c>
      <c r="G50" s="99">
        <v>16.459768656602677</v>
      </c>
      <c r="H50" s="99">
        <v>15.651657680238632</v>
      </c>
      <c r="I50" s="99">
        <v>15.954058590398247</v>
      </c>
      <c r="J50" s="99">
        <v>16.507422471120702</v>
      </c>
      <c r="K50" s="99">
        <v>16.846815020095232</v>
      </c>
      <c r="L50" s="99">
        <v>16.506409282504304</v>
      </c>
      <c r="M50" s="99">
        <v>17.558071573662826</v>
      </c>
      <c r="N50" s="99">
        <v>17.89971034083371</v>
      </c>
      <c r="O50" s="99">
        <v>17.112021245823374</v>
      </c>
      <c r="P50" s="99">
        <v>16.48517752865396</v>
      </c>
      <c r="Q50" s="99">
        <v>17.223059956459878</v>
      </c>
      <c r="R50" s="99">
        <v>18.085870430565951</v>
      </c>
      <c r="S50" s="99">
        <v>18.762853497093669</v>
      </c>
      <c r="T50" s="99">
        <v>19.150486309579744</v>
      </c>
      <c r="U50" s="99">
        <v>18.972699581898304</v>
      </c>
      <c r="V50" s="99">
        <v>21.221050272602685</v>
      </c>
      <c r="W50" s="99">
        <v>19.857847180764665</v>
      </c>
      <c r="X50" s="99">
        <v>17.542733053227298</v>
      </c>
      <c r="Y50" s="99">
        <v>17.122456878340923</v>
      </c>
      <c r="DA50" s="63" t="s">
        <v>2961</v>
      </c>
    </row>
    <row r="51" spans="1:105" ht="12" customHeight="1" x14ac:dyDescent="0.25">
      <c r="A51" s="97" t="s">
        <v>137</v>
      </c>
      <c r="B51" s="99">
        <v>18.625063354455598</v>
      </c>
      <c r="C51" s="99">
        <v>18.275682302507729</v>
      </c>
      <c r="D51" s="99">
        <v>18.141077446047184</v>
      </c>
      <c r="E51" s="99">
        <v>17.0782315554737</v>
      </c>
      <c r="F51" s="99">
        <v>17.093282192242214</v>
      </c>
      <c r="G51" s="99">
        <v>16.430567535893278</v>
      </c>
      <c r="H51" s="99">
        <v>15.622017005325402</v>
      </c>
      <c r="I51" s="99">
        <v>15.894527901296346</v>
      </c>
      <c r="J51" s="99">
        <v>16.430723681861512</v>
      </c>
      <c r="K51" s="99">
        <v>16.767430596224429</v>
      </c>
      <c r="L51" s="99">
        <v>16.437789072500902</v>
      </c>
      <c r="M51" s="99">
        <v>17.499042689659376</v>
      </c>
      <c r="N51" s="99">
        <v>17.852140696610434</v>
      </c>
      <c r="O51" s="99">
        <v>17.078698645725314</v>
      </c>
      <c r="P51" s="99">
        <v>16.459147760003127</v>
      </c>
      <c r="Q51" s="99">
        <v>17.186758370270628</v>
      </c>
      <c r="R51" s="99">
        <v>18.056537189667221</v>
      </c>
      <c r="S51" s="99">
        <v>18.747290028567981</v>
      </c>
      <c r="T51" s="99">
        <v>19.147939315779738</v>
      </c>
      <c r="U51" s="99">
        <v>18.985539490419423</v>
      </c>
      <c r="V51" s="99">
        <v>21.228518456159509</v>
      </c>
      <c r="W51" s="99">
        <v>19.888446535498783</v>
      </c>
      <c r="X51" s="99">
        <v>17.58883714318749</v>
      </c>
      <c r="Y51" s="99">
        <v>17.148144062415582</v>
      </c>
      <c r="DA51" s="63" t="s">
        <v>2962</v>
      </c>
    </row>
    <row r="52" spans="1:105" ht="12" customHeight="1" x14ac:dyDescent="0.25">
      <c r="A52" s="100" t="s">
        <v>211</v>
      </c>
      <c r="B52" s="102">
        <v>14.523286871068656</v>
      </c>
      <c r="C52" s="102">
        <v>14.267639853695119</v>
      </c>
      <c r="D52" s="102">
        <v>14.083628678533966</v>
      </c>
      <c r="E52" s="102">
        <v>13.256375968092341</v>
      </c>
      <c r="F52" s="102">
        <v>13.276280275929942</v>
      </c>
      <c r="G52" s="102">
        <v>12.730975576867491</v>
      </c>
      <c r="H52" s="102">
        <v>12.196876002722394</v>
      </c>
      <c r="I52" s="102">
        <v>12.370572935311714</v>
      </c>
      <c r="J52" s="102">
        <v>12.688608799556569</v>
      </c>
      <c r="K52" s="102">
        <v>12.935426570089414</v>
      </c>
      <c r="L52" s="102">
        <v>12.70891545316587</v>
      </c>
      <c r="M52" s="102">
        <v>13.587681401533523</v>
      </c>
      <c r="N52" s="102">
        <v>13.821011804475214</v>
      </c>
      <c r="O52" s="102">
        <v>13.205330785122644</v>
      </c>
      <c r="P52" s="102">
        <v>12.714738063558888</v>
      </c>
      <c r="Q52" s="102">
        <v>13.241817240283577</v>
      </c>
      <c r="R52" s="102">
        <v>13.860518887557149</v>
      </c>
      <c r="S52" s="102">
        <v>14.386129386956483</v>
      </c>
      <c r="T52" s="102">
        <v>14.663763285406707</v>
      </c>
      <c r="U52" s="102">
        <v>14.513141935436845</v>
      </c>
      <c r="V52" s="102">
        <v>16.419872761728428</v>
      </c>
      <c r="W52" s="102">
        <v>15.366329408569532</v>
      </c>
      <c r="X52" s="102">
        <v>13.394742171379466</v>
      </c>
      <c r="Y52" s="102">
        <v>12.8638818992642</v>
      </c>
      <c r="DA52" s="131" t="s">
        <v>2963</v>
      </c>
    </row>
    <row r="53" spans="1:105" ht="12" customHeight="1" x14ac:dyDescent="0.25">
      <c r="A53" s="103" t="s">
        <v>52</v>
      </c>
      <c r="B53" s="105">
        <v>4.1017764833869403</v>
      </c>
      <c r="C53" s="105">
        <v>4.008042448812609</v>
      </c>
      <c r="D53" s="105">
        <v>4.0574487675132174</v>
      </c>
      <c r="E53" s="105">
        <v>3.8218555873813602</v>
      </c>
      <c r="F53" s="105">
        <v>3.8170019163122735</v>
      </c>
      <c r="G53" s="105">
        <v>3.6995919590257857</v>
      </c>
      <c r="H53" s="105">
        <v>3.4251410026030089</v>
      </c>
      <c r="I53" s="105">
        <v>3.5239549659846321</v>
      </c>
      <c r="J53" s="105">
        <v>3.742114882304941</v>
      </c>
      <c r="K53" s="105">
        <v>3.8320040261350177</v>
      </c>
      <c r="L53" s="105">
        <v>3.7288736193350323</v>
      </c>
      <c r="M53" s="105">
        <v>3.9113612881258533</v>
      </c>
      <c r="N53" s="105">
        <v>4.0311288921352197</v>
      </c>
      <c r="O53" s="105">
        <v>3.8733678606026691</v>
      </c>
      <c r="P53" s="105">
        <v>3.7444096964442379</v>
      </c>
      <c r="Q53" s="105">
        <v>3.9449411299870509</v>
      </c>
      <c r="R53" s="105">
        <v>4.1960183021100717</v>
      </c>
      <c r="S53" s="105">
        <v>4.3611606416114981</v>
      </c>
      <c r="T53" s="105">
        <v>4.4841760303730291</v>
      </c>
      <c r="U53" s="105">
        <v>4.4723975549825781</v>
      </c>
      <c r="V53" s="105">
        <v>4.8086456944310818</v>
      </c>
      <c r="W53" s="105">
        <v>4.5221171269292491</v>
      </c>
      <c r="X53" s="105">
        <v>4.1940949718080232</v>
      </c>
      <c r="Y53" s="105">
        <v>4.2842621631513804</v>
      </c>
      <c r="DA53" s="132" t="s">
        <v>2964</v>
      </c>
    </row>
    <row r="54" spans="1:105" ht="12" customHeight="1" x14ac:dyDescent="0.25">
      <c r="A54" s="106" t="s">
        <v>122</v>
      </c>
      <c r="B54" s="102">
        <v>18.776984164085569</v>
      </c>
      <c r="C54" s="102">
        <v>18.288309466167647</v>
      </c>
      <c r="D54" s="102">
        <v>17.687991822995713</v>
      </c>
      <c r="E54" s="102">
        <v>16.747899632770864</v>
      </c>
      <c r="F54" s="102">
        <v>17.061163445538874</v>
      </c>
      <c r="G54" s="102">
        <v>16.049693589496883</v>
      </c>
      <c r="H54" s="102">
        <v>16.056343115170133</v>
      </c>
      <c r="I54" s="102">
        <v>15.95735455073204</v>
      </c>
      <c r="J54" s="102">
        <v>16.622024175946134</v>
      </c>
      <c r="K54" s="102">
        <v>16.525894940274785</v>
      </c>
      <c r="L54" s="102">
        <v>16.850139012275303</v>
      </c>
      <c r="M54" s="102">
        <v>17.352904870814072</v>
      </c>
      <c r="N54" s="102">
        <v>17.432060549180221</v>
      </c>
      <c r="O54" s="102">
        <v>17.282542804269823</v>
      </c>
      <c r="P54" s="102">
        <v>17.264232480477535</v>
      </c>
      <c r="Q54" s="102">
        <v>17.346679597975797</v>
      </c>
      <c r="R54" s="102">
        <v>17.714096924622648</v>
      </c>
      <c r="S54" s="102">
        <v>18.11650250791698</v>
      </c>
      <c r="T54" s="102">
        <v>18.840025225290024</v>
      </c>
      <c r="U54" s="102">
        <v>18.789694519220696</v>
      </c>
      <c r="V54" s="102">
        <v>19.87195058850206</v>
      </c>
      <c r="W54" s="102">
        <v>19.360327399316155</v>
      </c>
      <c r="X54" s="102">
        <v>18.351331122330951</v>
      </c>
      <c r="Y54" s="102">
        <v>17.0925958250745</v>
      </c>
      <c r="DA54" s="131" t="s">
        <v>2965</v>
      </c>
    </row>
    <row r="55" spans="1:105" ht="12" customHeight="1" x14ac:dyDescent="0.25">
      <c r="A55" s="107" t="s">
        <v>121</v>
      </c>
      <c r="B55" s="105">
        <v>18.776984164085569</v>
      </c>
      <c r="C55" s="105">
        <v>18.287833822930857</v>
      </c>
      <c r="D55" s="105">
        <v>17.680668880333474</v>
      </c>
      <c r="E55" s="105">
        <v>16.737074777990568</v>
      </c>
      <c r="F55" s="105">
        <v>17.049065434404756</v>
      </c>
      <c r="G55" s="105">
        <v>16.028330409474062</v>
      </c>
      <c r="H55" s="105">
        <v>16.03771460682427</v>
      </c>
      <c r="I55" s="105">
        <v>15.909177397963079</v>
      </c>
      <c r="J55" s="105">
        <v>16.538853758294881</v>
      </c>
      <c r="K55" s="105">
        <v>16.433795088536087</v>
      </c>
      <c r="L55" s="105">
        <v>16.76002757604984</v>
      </c>
      <c r="M55" s="105">
        <v>17.27941109470731</v>
      </c>
      <c r="N55" s="105">
        <v>17.425312101751182</v>
      </c>
      <c r="O55" s="105">
        <v>17.285549204704907</v>
      </c>
      <c r="P55" s="105">
        <v>17.269154756458651</v>
      </c>
      <c r="Q55" s="105">
        <v>17.328160228974607</v>
      </c>
      <c r="R55" s="105">
        <v>17.737239847815967</v>
      </c>
      <c r="S55" s="105">
        <v>18.18381638269199</v>
      </c>
      <c r="T55" s="105">
        <v>18.864559870389218</v>
      </c>
      <c r="U55" s="105">
        <v>18.849611176815309</v>
      </c>
      <c r="V55" s="105">
        <v>19.940251431044246</v>
      </c>
      <c r="W55" s="105">
        <v>19.412989487301846</v>
      </c>
      <c r="X55" s="105">
        <v>18.371637602462314</v>
      </c>
      <c r="Y55" s="105">
        <v>17.13109125055966</v>
      </c>
      <c r="DA55" s="132" t="s">
        <v>2966</v>
      </c>
    </row>
    <row r="56" spans="1:105" ht="12" customHeight="1" x14ac:dyDescent="0.25">
      <c r="A56" s="108" t="s">
        <v>53</v>
      </c>
      <c r="B56" s="99">
        <v>14.641757070454211</v>
      </c>
      <c r="C56" s="99">
        <v>14.27711718444842</v>
      </c>
      <c r="D56" s="99">
        <v>13.726071487790369</v>
      </c>
      <c r="E56" s="99">
        <v>12.991480316850744</v>
      </c>
      <c r="F56" s="99">
        <v>13.24197677987909</v>
      </c>
      <c r="G56" s="99">
        <v>12.419091352746817</v>
      </c>
      <c r="H56" s="99">
        <v>12.521873874154698</v>
      </c>
      <c r="I56" s="99">
        <v>12.382274701578401</v>
      </c>
      <c r="J56" s="99">
        <v>12.772696070229351</v>
      </c>
      <c r="K56" s="99">
        <v>12.676705713446907</v>
      </c>
      <c r="L56" s="99">
        <v>12.959327495531175</v>
      </c>
      <c r="M56" s="99">
        <v>13.417872616737148</v>
      </c>
      <c r="N56" s="99">
        <v>13.488070273269468</v>
      </c>
      <c r="O56" s="99">
        <v>13.365930143619833</v>
      </c>
      <c r="P56" s="99">
        <v>13.345446918387163</v>
      </c>
      <c r="Q56" s="99">
        <v>13.352519039778848</v>
      </c>
      <c r="R56" s="99">
        <v>13.614374733634051</v>
      </c>
      <c r="S56" s="99">
        <v>13.95146848351118</v>
      </c>
      <c r="T56" s="99">
        <v>14.446291369372195</v>
      </c>
      <c r="U56" s="99">
        <v>14.409174094629826</v>
      </c>
      <c r="V56" s="99">
        <v>15.418003480351098</v>
      </c>
      <c r="W56" s="99">
        <v>14.997929545680629</v>
      </c>
      <c r="X56" s="99">
        <v>13.995374328764379</v>
      </c>
      <c r="Y56" s="99">
        <v>12.853925531316877</v>
      </c>
      <c r="DA56" s="63" t="s">
        <v>2967</v>
      </c>
    </row>
    <row r="57" spans="1:105" ht="12" customHeight="1" x14ac:dyDescent="0.25">
      <c r="A57" s="108" t="s">
        <v>52</v>
      </c>
      <c r="B57" s="99">
        <v>4.1352270936313582</v>
      </c>
      <c r="C57" s="99">
        <v>4.0107166384824389</v>
      </c>
      <c r="D57" s="99">
        <v>3.9545973925431084</v>
      </c>
      <c r="E57" s="99">
        <v>3.7455944611398224</v>
      </c>
      <c r="F57" s="99">
        <v>3.8070886545256672</v>
      </c>
      <c r="G57" s="99">
        <v>3.6092390567272457</v>
      </c>
      <c r="H57" s="99">
        <v>3.5158407326695724</v>
      </c>
      <c r="I57" s="99">
        <v>3.5269026963846781</v>
      </c>
      <c r="J57" s="99">
        <v>3.7661576880655256</v>
      </c>
      <c r="K57" s="99">
        <v>3.7570893750891798</v>
      </c>
      <c r="L57" s="99">
        <v>3.8007000805186624</v>
      </c>
      <c r="M57" s="99">
        <v>3.861538477970162</v>
      </c>
      <c r="N57" s="99">
        <v>3.937241828481715</v>
      </c>
      <c r="O57" s="99">
        <v>3.9196190610850739</v>
      </c>
      <c r="P57" s="99">
        <v>3.9237078380714907</v>
      </c>
      <c r="Q57" s="99">
        <v>3.9756411891957608</v>
      </c>
      <c r="R57" s="99">
        <v>4.1228651141819181</v>
      </c>
      <c r="S57" s="99">
        <v>4.2323478991808114</v>
      </c>
      <c r="T57" s="99">
        <v>4.4182685010170175</v>
      </c>
      <c r="U57" s="99">
        <v>4.4404370821854808</v>
      </c>
      <c r="V57" s="99">
        <v>4.5222479506931457</v>
      </c>
      <c r="W57" s="99">
        <v>4.4150599416212151</v>
      </c>
      <c r="X57" s="99">
        <v>4.3762632736979308</v>
      </c>
      <c r="Y57" s="99">
        <v>4.2771657192427845</v>
      </c>
      <c r="DA57" s="63" t="s">
        <v>2968</v>
      </c>
    </row>
    <row r="58" spans="1:105" ht="12" customHeight="1" x14ac:dyDescent="0.25">
      <c r="A58" s="121" t="s">
        <v>54</v>
      </c>
      <c r="B58" s="123">
        <v>3.3885256358255771</v>
      </c>
      <c r="C58" s="123">
        <v>3.3046376486985993</v>
      </c>
      <c r="D58" s="123">
        <v>3.2703159914148521</v>
      </c>
      <c r="E58" s="123">
        <v>3.2499064385915428</v>
      </c>
      <c r="F58" s="123">
        <v>3.2189826568967179</v>
      </c>
      <c r="G58" s="123">
        <v>3.1157315803007544</v>
      </c>
      <c r="H58" s="123">
        <v>3.0301599770706926</v>
      </c>
      <c r="I58" s="123">
        <v>3.0478891464937989</v>
      </c>
      <c r="J58" s="123">
        <v>2.9254145263129909</v>
      </c>
      <c r="K58" s="123">
        <v>2.895370905748317</v>
      </c>
      <c r="L58" s="123">
        <v>2.825597122836125</v>
      </c>
      <c r="M58" s="123">
        <v>2.8636890915015925</v>
      </c>
      <c r="N58" s="123">
        <v>2.8861443100588056</v>
      </c>
      <c r="O58" s="123">
        <v>2.7569608115121556</v>
      </c>
      <c r="P58" s="123">
        <v>2.8289330616128359</v>
      </c>
      <c r="Q58" s="123">
        <v>2.8671438373686531</v>
      </c>
      <c r="R58" s="123">
        <v>2.8794864220713143</v>
      </c>
      <c r="S58" s="123">
        <v>2.8856800599375858</v>
      </c>
      <c r="T58" s="123">
        <v>2.9432748763114693</v>
      </c>
      <c r="U58" s="123">
        <v>2.8928616212138771</v>
      </c>
      <c r="V58" s="123">
        <v>3.0726270460604281</v>
      </c>
      <c r="W58" s="123">
        <v>3.0743749686213335</v>
      </c>
      <c r="X58" s="123">
        <v>2.7734234304238008</v>
      </c>
      <c r="Y58" s="123">
        <v>2.6451762447160276</v>
      </c>
      <c r="DA58" s="130" t="s">
        <v>2969</v>
      </c>
    </row>
    <row r="59" spans="1:105" ht="12" customHeight="1" x14ac:dyDescent="0.25">
      <c r="A59" s="97" t="s">
        <v>50</v>
      </c>
      <c r="B59" s="99">
        <v>3.3759938525399718</v>
      </c>
      <c r="C59" s="99">
        <v>3.303506339908342</v>
      </c>
      <c r="D59" s="99">
        <v>3.2646059815313957</v>
      </c>
      <c r="E59" s="99">
        <v>3.2502418860895954</v>
      </c>
      <c r="F59" s="99">
        <v>3.1501107032111135</v>
      </c>
      <c r="G59" s="99">
        <v>3.1508726229791306</v>
      </c>
      <c r="H59" s="99">
        <v>3.0416851414420609</v>
      </c>
      <c r="I59" s="99">
        <v>3.0420427315304126</v>
      </c>
      <c r="J59" s="99">
        <v>2.9558882782911358</v>
      </c>
      <c r="K59" s="99">
        <v>2.8309930790157036</v>
      </c>
      <c r="L59" s="99">
        <v>2.8598313721425441</v>
      </c>
      <c r="M59" s="99">
        <v>2.8670784533169966</v>
      </c>
      <c r="N59" s="99">
        <v>2.8559929116086566</v>
      </c>
      <c r="O59" s="99">
        <v>2.8773433464078866</v>
      </c>
      <c r="P59" s="99">
        <v>2.7426806847713294</v>
      </c>
      <c r="Q59" s="99">
        <v>2.5737365130199303</v>
      </c>
      <c r="R59" s="99">
        <v>3.0227201969029567</v>
      </c>
      <c r="S59" s="99">
        <v>2.9757203337421849</v>
      </c>
      <c r="T59" s="99">
        <v>3.1411183094585837</v>
      </c>
      <c r="U59" s="99">
        <v>3.0021930611494994</v>
      </c>
      <c r="V59" s="99">
        <v>3.3385296616735718</v>
      </c>
      <c r="W59" s="99">
        <v>2.8329330816567264</v>
      </c>
      <c r="X59" s="99">
        <v>2.6996846074726308</v>
      </c>
      <c r="Y59" s="99">
        <v>2.7965325933786418</v>
      </c>
      <c r="DA59" s="63" t="s">
        <v>2970</v>
      </c>
    </row>
    <row r="60" spans="1:105" ht="12" customHeight="1" x14ac:dyDescent="0.25">
      <c r="A60" s="109" t="s">
        <v>120</v>
      </c>
      <c r="B60" s="110">
        <v>3.3887115929220917</v>
      </c>
      <c r="C60" s="110">
        <v>3.3046540939667941</v>
      </c>
      <c r="D60" s="110">
        <v>3.2703978486808989</v>
      </c>
      <c r="E60" s="110">
        <v>3.2499016548851127</v>
      </c>
      <c r="F60" s="110">
        <v>3.2199709871343472</v>
      </c>
      <c r="G60" s="110">
        <v>3.1152276945367783</v>
      </c>
      <c r="H60" s="110">
        <v>3.0299934206016541</v>
      </c>
      <c r="I60" s="110">
        <v>3.0479721131040058</v>
      </c>
      <c r="J60" s="110">
        <v>2.9249925122126994</v>
      </c>
      <c r="K60" s="110">
        <v>2.8962366279868847</v>
      </c>
      <c r="L60" s="110">
        <v>2.8251279597131775</v>
      </c>
      <c r="M60" s="110">
        <v>2.8636414363140132</v>
      </c>
      <c r="N60" s="110">
        <v>2.8865779030407048</v>
      </c>
      <c r="O60" s="110">
        <v>2.7551906784218141</v>
      </c>
      <c r="P60" s="110">
        <v>2.8302303661473744</v>
      </c>
      <c r="Q60" s="110">
        <v>2.871813283660777</v>
      </c>
      <c r="R60" s="110">
        <v>2.876889314401784</v>
      </c>
      <c r="S60" s="110">
        <v>2.8839284689655291</v>
      </c>
      <c r="T60" s="110">
        <v>2.939426372427842</v>
      </c>
      <c r="U60" s="110">
        <v>2.890786747989365</v>
      </c>
      <c r="V60" s="110">
        <v>3.0677057568808777</v>
      </c>
      <c r="W60" s="110">
        <v>3.0788963640002858</v>
      </c>
      <c r="X60" s="110">
        <v>2.774816212163997</v>
      </c>
      <c r="Y60" s="110">
        <v>2.6421562613488407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107.64431157749156</v>
      </c>
      <c r="C62" s="118">
        <f t="shared" si="21"/>
        <v>115.14132694557563</v>
      </c>
      <c r="D62" s="118">
        <f t="shared" si="21"/>
        <v>107.77092174892461</v>
      </c>
      <c r="E62" s="118">
        <f t="shared" si="21"/>
        <v>114.85779482339549</v>
      </c>
      <c r="F62" s="118">
        <f t="shared" si="21"/>
        <v>121.45342593744455</v>
      </c>
      <c r="G62" s="118">
        <f t="shared" si="21"/>
        <v>119.17936012852401</v>
      </c>
      <c r="H62" s="118">
        <f t="shared" si="21"/>
        <v>120.78643623540604</v>
      </c>
      <c r="I62" s="118">
        <f t="shared" si="21"/>
        <v>111.73592329612403</v>
      </c>
      <c r="J62" s="118">
        <f t="shared" si="21"/>
        <v>121.90209137107178</v>
      </c>
      <c r="K62" s="118">
        <f t="shared" si="21"/>
        <v>113.43359167305653</v>
      </c>
      <c r="L62" s="118">
        <f t="shared" si="21"/>
        <v>122.99018309135711</v>
      </c>
      <c r="M62" s="118">
        <f t="shared" si="21"/>
        <v>98.252020991511912</v>
      </c>
      <c r="N62" s="118">
        <f t="shared" si="21"/>
        <v>100.36064411977287</v>
      </c>
      <c r="O62" s="118">
        <f t="shared" si="21"/>
        <v>100.08752997483501</v>
      </c>
      <c r="P62" s="118">
        <f t="shared" si="21"/>
        <v>88.222476827796982</v>
      </c>
      <c r="Q62" s="118">
        <f t="shared" si="21"/>
        <v>92.538648884854197</v>
      </c>
      <c r="R62" s="118">
        <f t="shared" ref="R62:V62" si="22">R63+R66+R68+R77</f>
        <v>95.050190306873731</v>
      </c>
      <c r="S62" s="118">
        <f t="shared" si="22"/>
        <v>94.039561373277081</v>
      </c>
      <c r="T62" s="118">
        <f t="shared" si="22"/>
        <v>102.79544326421745</v>
      </c>
      <c r="U62" s="118">
        <f t="shared" si="22"/>
        <v>101.39352092774236</v>
      </c>
      <c r="V62" s="118">
        <f t="shared" si="22"/>
        <v>103.14953366373879</v>
      </c>
      <c r="W62" s="118">
        <f t="shared" ref="W62:Y62" si="23">W63+W66+W68+W77</f>
        <v>103.778507697629</v>
      </c>
      <c r="X62" s="118">
        <f t="shared" si="23"/>
        <v>94.950727003309609</v>
      </c>
      <c r="Y62" s="118">
        <f t="shared" si="23"/>
        <v>81.339890395985137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85.901398533320659</v>
      </c>
      <c r="C63" s="123">
        <f t="shared" si="24"/>
        <v>93.484891399254437</v>
      </c>
      <c r="D63" s="123">
        <f t="shared" si="24"/>
        <v>87.150256210636343</v>
      </c>
      <c r="E63" s="123">
        <f t="shared" si="24"/>
        <v>94.578776496948521</v>
      </c>
      <c r="F63" s="123">
        <f t="shared" si="24"/>
        <v>100.40878238364913</v>
      </c>
      <c r="G63" s="123">
        <f t="shared" si="24"/>
        <v>99.962926866029534</v>
      </c>
      <c r="H63" s="123">
        <f t="shared" si="24"/>
        <v>101.70044965689505</v>
      </c>
      <c r="I63" s="123">
        <f t="shared" si="24"/>
        <v>93.093068153779797</v>
      </c>
      <c r="J63" s="123">
        <f t="shared" si="24"/>
        <v>102.30319582646899</v>
      </c>
      <c r="K63" s="123">
        <f t="shared" si="24"/>
        <v>93.914039248340345</v>
      </c>
      <c r="L63" s="123">
        <f t="shared" si="24"/>
        <v>102.54612831526873</v>
      </c>
      <c r="M63" s="123">
        <f t="shared" si="24"/>
        <v>79.096285477220476</v>
      </c>
      <c r="N63" s="123">
        <f t="shared" si="24"/>
        <v>79.462721452581889</v>
      </c>
      <c r="O63" s="123">
        <f t="shared" si="24"/>
        <v>79.369573566955083</v>
      </c>
      <c r="P63" s="123">
        <f t="shared" si="24"/>
        <v>68.198332777872295</v>
      </c>
      <c r="Q63" s="123">
        <f t="shared" si="24"/>
        <v>72.502163462002287</v>
      </c>
      <c r="R63" s="123">
        <f t="shared" ref="R63:V63" si="25">SUM(R64:R65)</f>
        <v>74.473415436625515</v>
      </c>
      <c r="S63" s="123">
        <f t="shared" si="25"/>
        <v>72.607107209617936</v>
      </c>
      <c r="T63" s="123">
        <f t="shared" si="25"/>
        <v>80.37510560998787</v>
      </c>
      <c r="U63" s="123">
        <f t="shared" si="25"/>
        <v>78.81678052954102</v>
      </c>
      <c r="V63" s="123">
        <f t="shared" si="25"/>
        <v>80.377611009628367</v>
      </c>
      <c r="W63" s="123">
        <f t="shared" ref="W63:Y63" si="26">SUM(W64:W65)</f>
        <v>81.022257783501956</v>
      </c>
      <c r="X63" s="123">
        <f t="shared" si="26"/>
        <v>72.971181977301086</v>
      </c>
      <c r="Y63" s="123">
        <f t="shared" si="26"/>
        <v>61.752944852739702</v>
      </c>
      <c r="DA63" s="130" t="s">
        <v>2973</v>
      </c>
    </row>
    <row r="64" spans="1:105" ht="12" customHeight="1" x14ac:dyDescent="0.25">
      <c r="A64" s="97" t="s">
        <v>212</v>
      </c>
      <c r="B64" s="99">
        <v>83.854764855454093</v>
      </c>
      <c r="C64" s="99">
        <v>91.334786172275216</v>
      </c>
      <c r="D64" s="99">
        <v>85.187278202823776</v>
      </c>
      <c r="E64" s="99">
        <v>92.504265827222909</v>
      </c>
      <c r="F64" s="99">
        <v>98.246323402618216</v>
      </c>
      <c r="G64" s="99">
        <v>97.8478602584226</v>
      </c>
      <c r="H64" s="99">
        <v>99.586178664375879</v>
      </c>
      <c r="I64" s="99">
        <v>91.180114999987126</v>
      </c>
      <c r="J64" s="99">
        <v>100.20127033630391</v>
      </c>
      <c r="K64" s="99">
        <v>91.994889738478179</v>
      </c>
      <c r="L64" s="99">
        <v>100.4726229137048</v>
      </c>
      <c r="M64" s="99">
        <v>77.532622925191561</v>
      </c>
      <c r="N64" s="99">
        <v>77.902390078522302</v>
      </c>
      <c r="O64" s="99">
        <v>77.842597068637261</v>
      </c>
      <c r="P64" s="99">
        <v>66.911699180513423</v>
      </c>
      <c r="Q64" s="99">
        <v>71.128804237047575</v>
      </c>
      <c r="R64" s="99">
        <v>73.070240176081384</v>
      </c>
      <c r="S64" s="99">
        <v>71.247391242297454</v>
      </c>
      <c r="T64" s="99">
        <v>78.868275595413849</v>
      </c>
      <c r="U64" s="99">
        <v>77.347437702008406</v>
      </c>
      <c r="V64" s="99">
        <v>78.884644694256664</v>
      </c>
      <c r="W64" s="99">
        <v>79.515927315814338</v>
      </c>
      <c r="X64" s="99">
        <v>71.617038134399706</v>
      </c>
      <c r="Y64" s="99">
        <v>60.611031308333587</v>
      </c>
      <c r="DA64" s="63" t="s">
        <v>2974</v>
      </c>
    </row>
    <row r="65" spans="1:105" ht="12" customHeight="1" x14ac:dyDescent="0.25">
      <c r="A65" s="97" t="s">
        <v>53</v>
      </c>
      <c r="B65" s="99">
        <v>2.0466336778665664</v>
      </c>
      <c r="C65" s="99">
        <v>2.1501052269792167</v>
      </c>
      <c r="D65" s="99">
        <v>1.9629780078125612</v>
      </c>
      <c r="E65" s="99">
        <v>2.0745106697256053</v>
      </c>
      <c r="F65" s="99">
        <v>2.1624589810309121</v>
      </c>
      <c r="G65" s="99">
        <v>2.1150666076069302</v>
      </c>
      <c r="H65" s="99">
        <v>2.1142709925191707</v>
      </c>
      <c r="I65" s="99">
        <v>1.9129531537926645</v>
      </c>
      <c r="J65" s="99">
        <v>2.101925490165081</v>
      </c>
      <c r="K65" s="99">
        <v>1.9191495098621645</v>
      </c>
      <c r="L65" s="99">
        <v>2.0735054015639371</v>
      </c>
      <c r="M65" s="99">
        <v>1.5636625520289145</v>
      </c>
      <c r="N65" s="99">
        <v>1.5603313740595841</v>
      </c>
      <c r="O65" s="99">
        <v>1.5269764983178249</v>
      </c>
      <c r="P65" s="99">
        <v>1.2866335973588712</v>
      </c>
      <c r="Q65" s="99">
        <v>1.3733592249547062</v>
      </c>
      <c r="R65" s="99">
        <v>1.4031752605441343</v>
      </c>
      <c r="S65" s="99">
        <v>1.3597159673204831</v>
      </c>
      <c r="T65" s="99">
        <v>1.5068300145740257</v>
      </c>
      <c r="U65" s="99">
        <v>1.469342827532621</v>
      </c>
      <c r="V65" s="99">
        <v>1.4929663153717077</v>
      </c>
      <c r="W65" s="99">
        <v>1.5063304676876239</v>
      </c>
      <c r="X65" s="99">
        <v>1.3541438429013775</v>
      </c>
      <c r="Y65" s="99">
        <v>1.1419135444061181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1.5070149279791285E-2</v>
      </c>
      <c r="C66" s="123">
        <f t="shared" si="27"/>
        <v>1.3939057455937109E-2</v>
      </c>
      <c r="D66" s="123">
        <f t="shared" si="27"/>
        <v>1.6821039310478743E-2</v>
      </c>
      <c r="E66" s="123">
        <f t="shared" si="27"/>
        <v>1.8348893089133986E-2</v>
      </c>
      <c r="F66" s="123">
        <f t="shared" si="27"/>
        <v>2.1396757085213859E-2</v>
      </c>
      <c r="G66" s="123">
        <f t="shared" si="27"/>
        <v>2.4876410924390989E-2</v>
      </c>
      <c r="H66" s="123">
        <f t="shared" si="27"/>
        <v>3.1885732048021219E-2</v>
      </c>
      <c r="I66" s="123">
        <f t="shared" si="27"/>
        <v>3.6217902391352932E-2</v>
      </c>
      <c r="J66" s="123">
        <f t="shared" si="27"/>
        <v>3.8696970625443104E-2</v>
      </c>
      <c r="K66" s="123">
        <f t="shared" si="27"/>
        <v>4.0312817671642805E-2</v>
      </c>
      <c r="L66" s="123">
        <f t="shared" si="27"/>
        <v>4.2995153156689045E-2</v>
      </c>
      <c r="M66" s="123">
        <f t="shared" si="27"/>
        <v>4.2334124457264012E-2</v>
      </c>
      <c r="N66" s="123">
        <f t="shared" si="27"/>
        <v>4.9096213022371459E-2</v>
      </c>
      <c r="O66" s="123">
        <f t="shared" si="27"/>
        <v>4.8884321397282465E-2</v>
      </c>
      <c r="P66" s="123">
        <f t="shared" si="27"/>
        <v>5.852513659166049E-2</v>
      </c>
      <c r="Q66" s="123">
        <f t="shared" si="27"/>
        <v>6.1654444647267492E-2</v>
      </c>
      <c r="R66" s="123">
        <f t="shared" si="27"/>
        <v>6.3772266601620581E-2</v>
      </c>
      <c r="S66" s="123">
        <f t="shared" si="27"/>
        <v>6.1205838330479635E-2</v>
      </c>
      <c r="T66" s="123">
        <f t="shared" si="27"/>
        <v>5.8585044434441381E-2</v>
      </c>
      <c r="U66" s="123">
        <f t="shared" si="27"/>
        <v>5.751641567491466E-2</v>
      </c>
      <c r="V66" s="123">
        <f t="shared" si="27"/>
        <v>5.5536243842584786E-2</v>
      </c>
      <c r="W66" s="123">
        <f t="shared" si="27"/>
        <v>4.7721179549944627E-2</v>
      </c>
      <c r="X66" s="123">
        <f t="shared" si="27"/>
        <v>4.7837960670358733E-2</v>
      </c>
      <c r="Y66" s="123">
        <f t="shared" si="27"/>
        <v>4.9422729390526443E-2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1.5070149279791285E-2</v>
      </c>
      <c r="C67" s="99">
        <f>RES_hhdet_tesh!C67/RES_summary!C$19</f>
        <v>1.3939057455937109E-2</v>
      </c>
      <c r="D67" s="99">
        <f>RES_hhdet_tesh!D67/RES_summary!D$19</f>
        <v>1.6821039310478743E-2</v>
      </c>
      <c r="E67" s="99">
        <f>RES_hhdet_tesh!E67/RES_summary!E$19</f>
        <v>1.8348893089133986E-2</v>
      </c>
      <c r="F67" s="99">
        <f>RES_hhdet_tesh!F67/RES_summary!F$19</f>
        <v>2.1396757085213859E-2</v>
      </c>
      <c r="G67" s="99">
        <f>RES_hhdet_tesh!G67/RES_summary!G$19</f>
        <v>2.4876410924390989E-2</v>
      </c>
      <c r="H67" s="99">
        <f>RES_hhdet_tesh!H67/RES_summary!H$19</f>
        <v>3.1885732048021219E-2</v>
      </c>
      <c r="I67" s="99">
        <f>RES_hhdet_tesh!I67/RES_summary!I$19</f>
        <v>3.6217902391352932E-2</v>
      </c>
      <c r="J67" s="99">
        <f>RES_hhdet_tesh!J67/RES_summary!J$19</f>
        <v>3.8696970625443104E-2</v>
      </c>
      <c r="K67" s="99">
        <f>RES_hhdet_tesh!K67/RES_summary!K$19</f>
        <v>4.0312817671642805E-2</v>
      </c>
      <c r="L67" s="99">
        <f>RES_hhdet_tesh!L67/RES_summary!L$19</f>
        <v>4.2995153156689045E-2</v>
      </c>
      <c r="M67" s="99">
        <f>RES_hhdet_tesh!M67/RES_summary!M$19</f>
        <v>4.2334124457264012E-2</v>
      </c>
      <c r="N67" s="99">
        <f>RES_hhdet_tesh!N67/RES_summary!N$19</f>
        <v>4.9096213022371459E-2</v>
      </c>
      <c r="O67" s="99">
        <f>RES_hhdet_tesh!O67/RES_summary!O$19</f>
        <v>4.8884321397282465E-2</v>
      </c>
      <c r="P67" s="99">
        <f>RES_hhdet_tesh!P67/RES_summary!P$19</f>
        <v>5.852513659166049E-2</v>
      </c>
      <c r="Q67" s="99">
        <f>RES_hhdet_tesh!Q67/RES_summary!Q$19</f>
        <v>6.1654444647267492E-2</v>
      </c>
      <c r="R67" s="99">
        <f>RES_hhdet_tesh!R67/RES_summary!R$19</f>
        <v>6.3772266601620581E-2</v>
      </c>
      <c r="S67" s="99">
        <f>RES_hhdet_tesh!S67/RES_summary!S$19</f>
        <v>6.1205838330479635E-2</v>
      </c>
      <c r="T67" s="99">
        <f>RES_hhdet_tesh!T67/RES_summary!T$19</f>
        <v>5.8585044434441381E-2</v>
      </c>
      <c r="U67" s="99">
        <f>RES_hhdet_tesh!U67/RES_summary!U$19</f>
        <v>5.751641567491466E-2</v>
      </c>
      <c r="V67" s="99">
        <f>RES_hhdet_tesh!V67/RES_summary!V$19</f>
        <v>5.5536243842584786E-2</v>
      </c>
      <c r="W67" s="99">
        <f>RES_hhdet_tesh!W67/RES_summary!W$19</f>
        <v>4.7721179549944627E-2</v>
      </c>
      <c r="X67" s="99">
        <f>RES_hhdet_tesh!X67/RES_summary!X$19</f>
        <v>4.7837960670358733E-2</v>
      </c>
      <c r="Y67" s="99">
        <f>RES_hhdet_tesh!Y67/RES_summary!Y$19</f>
        <v>4.9422729390526443E-2</v>
      </c>
      <c r="DA67" s="63" t="s">
        <v>2977</v>
      </c>
    </row>
    <row r="68" spans="1:105" ht="12" customHeight="1" x14ac:dyDescent="0.25">
      <c r="A68" s="121" t="s">
        <v>55</v>
      </c>
      <c r="B68" s="123">
        <v>18.398330010875132</v>
      </c>
      <c r="C68" s="123">
        <v>18.318926276144715</v>
      </c>
      <c r="D68" s="123">
        <v>17.412983130846523</v>
      </c>
      <c r="E68" s="123">
        <v>16.998991893830517</v>
      </c>
      <c r="F68" s="123">
        <v>17.712512370928962</v>
      </c>
      <c r="G68" s="123">
        <v>16.103419231377622</v>
      </c>
      <c r="H68" s="123">
        <v>15.995507603432971</v>
      </c>
      <c r="I68" s="123">
        <v>15.606206152771396</v>
      </c>
      <c r="J68" s="123">
        <v>16.615016453560361</v>
      </c>
      <c r="K68" s="123">
        <v>16.644776645792906</v>
      </c>
      <c r="L68" s="123">
        <v>17.492235402908779</v>
      </c>
      <c r="M68" s="123">
        <v>16.229180030968635</v>
      </c>
      <c r="N68" s="123">
        <v>18.001470760320135</v>
      </c>
      <c r="O68" s="123">
        <v>17.864936371866097</v>
      </c>
      <c r="P68" s="123">
        <v>17.137094116010463</v>
      </c>
      <c r="Q68" s="123">
        <v>17.133984128499801</v>
      </c>
      <c r="R68" s="123">
        <v>17.668926703885006</v>
      </c>
      <c r="S68" s="123">
        <v>18.467266665130548</v>
      </c>
      <c r="T68" s="123">
        <v>19.397691271794887</v>
      </c>
      <c r="U68" s="123">
        <v>19.572685058530304</v>
      </c>
      <c r="V68" s="123">
        <v>19.707967562028387</v>
      </c>
      <c r="W68" s="123">
        <v>19.680966032627477</v>
      </c>
      <c r="X68" s="123">
        <v>19.080347139852471</v>
      </c>
      <c r="Y68" s="123">
        <v>16.934610344541031</v>
      </c>
      <c r="DA68" s="130" t="s">
        <v>2978</v>
      </c>
    </row>
    <row r="69" spans="1:105" ht="12" customHeight="1" x14ac:dyDescent="0.25">
      <c r="A69" s="97" t="s">
        <v>134</v>
      </c>
      <c r="B69" s="99">
        <v>18.388859512769489</v>
      </c>
      <c r="C69" s="99">
        <v>18.319677601921235</v>
      </c>
      <c r="D69" s="99">
        <v>17.406310541123325</v>
      </c>
      <c r="E69" s="99">
        <v>17.00506047971993</v>
      </c>
      <c r="F69" s="99">
        <v>17.728069601646808</v>
      </c>
      <c r="G69" s="99">
        <v>16.104772606771576</v>
      </c>
      <c r="H69" s="99">
        <v>15.994143975711621</v>
      </c>
      <c r="I69" s="99">
        <v>15.598129661392779</v>
      </c>
      <c r="J69" s="99">
        <v>16.61512580234681</v>
      </c>
      <c r="K69" s="99">
        <v>16.645579395473998</v>
      </c>
      <c r="L69" s="99">
        <v>17.506967231967614</v>
      </c>
      <c r="M69" s="99">
        <v>16.206650049798359</v>
      </c>
      <c r="N69" s="99">
        <v>18.015308635678149</v>
      </c>
      <c r="O69" s="99">
        <v>17.878655758244687</v>
      </c>
      <c r="P69" s="99">
        <v>17.134900355367964</v>
      </c>
      <c r="Q69" s="99">
        <v>17.130656895380739</v>
      </c>
      <c r="R69" s="99">
        <v>17.667466996597422</v>
      </c>
      <c r="S69" s="99">
        <v>18.475300044922918</v>
      </c>
      <c r="T69" s="99">
        <v>19.414892393678077</v>
      </c>
      <c r="U69" s="99">
        <v>19.596881762170764</v>
      </c>
      <c r="V69" s="99">
        <v>19.698541694903561</v>
      </c>
      <c r="W69" s="99">
        <v>19.685488675819329</v>
      </c>
      <c r="X69" s="99">
        <v>19.093493300452597</v>
      </c>
      <c r="Y69" s="99">
        <v>16.924591650669147</v>
      </c>
      <c r="DA69" s="63" t="s">
        <v>2979</v>
      </c>
    </row>
    <row r="70" spans="1:105" ht="12" customHeight="1" x14ac:dyDescent="0.25">
      <c r="A70" s="97" t="s">
        <v>133</v>
      </c>
      <c r="B70" s="99">
        <v>18.388859512769486</v>
      </c>
      <c r="C70" s="99">
        <v>18.31838614958545</v>
      </c>
      <c r="D70" s="99">
        <v>17.400254004795347</v>
      </c>
      <c r="E70" s="99">
        <v>16.991471548164466</v>
      </c>
      <c r="F70" s="99">
        <v>17.710870527241706</v>
      </c>
      <c r="G70" s="99">
        <v>16.074499873497171</v>
      </c>
      <c r="H70" s="99">
        <v>15.960704506217303</v>
      </c>
      <c r="I70" s="99">
        <v>15.537895289597083</v>
      </c>
      <c r="J70" s="99">
        <v>16.530480697275383</v>
      </c>
      <c r="K70" s="99">
        <v>16.560664324931391</v>
      </c>
      <c r="L70" s="99">
        <v>17.422589840938663</v>
      </c>
      <c r="M70" s="99">
        <v>16.13991089814489</v>
      </c>
      <c r="N70" s="99">
        <v>17.954700606729698</v>
      </c>
      <c r="O70" s="99">
        <v>17.830998553648794</v>
      </c>
      <c r="P70" s="99">
        <v>17.097967828639966</v>
      </c>
      <c r="Q70" s="99">
        <v>17.096107059898568</v>
      </c>
      <c r="R70" s="99">
        <v>17.64270093014764</v>
      </c>
      <c r="S70" s="99">
        <v>18.463694146206503</v>
      </c>
      <c r="T70" s="99">
        <v>19.413559209583461</v>
      </c>
      <c r="U70" s="99">
        <v>19.612372154066257</v>
      </c>
      <c r="V70" s="99">
        <v>19.751183664432848</v>
      </c>
      <c r="W70" s="99">
        <v>19.733258470464971</v>
      </c>
      <c r="X70" s="99">
        <v>19.120278610715548</v>
      </c>
      <c r="Y70" s="99">
        <v>16.990476624242856</v>
      </c>
      <c r="DA70" s="63" t="s">
        <v>2980</v>
      </c>
    </row>
    <row r="71" spans="1:105" ht="12" customHeight="1" x14ac:dyDescent="0.25">
      <c r="A71" s="100" t="s">
        <v>212</v>
      </c>
      <c r="B71" s="102">
        <v>14.339093999331832</v>
      </c>
      <c r="C71" s="102">
        <v>14.300978633852496</v>
      </c>
      <c r="D71" s="102">
        <v>13.50828720938752</v>
      </c>
      <c r="E71" s="102">
        <v>13.189046755708995</v>
      </c>
      <c r="F71" s="102">
        <v>13.756125042891741</v>
      </c>
      <c r="G71" s="102">
        <v>12.454899858510787</v>
      </c>
      <c r="H71" s="102">
        <v>12.46162719124284</v>
      </c>
      <c r="I71" s="102">
        <v>12.0924746918135</v>
      </c>
      <c r="J71" s="102">
        <v>12.765845563187678</v>
      </c>
      <c r="K71" s="102">
        <v>12.775351406690568</v>
      </c>
      <c r="L71" s="102">
        <v>13.47326983871501</v>
      </c>
      <c r="M71" s="102">
        <v>12.528745126584209</v>
      </c>
      <c r="N71" s="102">
        <v>13.900771615114476</v>
      </c>
      <c r="O71" s="102">
        <v>13.78905460663546</v>
      </c>
      <c r="P71" s="102">
        <v>13.209796770997452</v>
      </c>
      <c r="Q71" s="102">
        <v>13.171668635387766</v>
      </c>
      <c r="R71" s="102">
        <v>13.541743642586113</v>
      </c>
      <c r="S71" s="102">
        <v>14.167745137764374</v>
      </c>
      <c r="T71" s="102">
        <v>14.867781131538113</v>
      </c>
      <c r="U71" s="102">
        <v>14.993666848520419</v>
      </c>
      <c r="V71" s="102">
        <v>15.274551652274768</v>
      </c>
      <c r="W71" s="102">
        <v>15.246115305068434</v>
      </c>
      <c r="X71" s="102">
        <v>14.563431826108296</v>
      </c>
      <c r="Y71" s="102">
        <v>12.745739432630852</v>
      </c>
      <c r="DA71" s="131" t="s">
        <v>2981</v>
      </c>
    </row>
    <row r="72" spans="1:105" ht="12" customHeight="1" x14ac:dyDescent="0.25">
      <c r="A72" s="103" t="s">
        <v>52</v>
      </c>
      <c r="B72" s="105">
        <v>4.0497655134376567</v>
      </c>
      <c r="C72" s="105">
        <v>4.0174075157329554</v>
      </c>
      <c r="D72" s="105">
        <v>3.8919667954078281</v>
      </c>
      <c r="E72" s="105">
        <v>3.8024247924554699</v>
      </c>
      <c r="F72" s="105">
        <v>3.9547454843499645</v>
      </c>
      <c r="G72" s="105">
        <v>3.6196000149863856</v>
      </c>
      <c r="H72" s="105">
        <v>3.4990773149744636</v>
      </c>
      <c r="I72" s="105">
        <v>3.4454205977835826</v>
      </c>
      <c r="J72" s="105">
        <v>3.7646351340877047</v>
      </c>
      <c r="K72" s="105">
        <v>3.7853129182408218</v>
      </c>
      <c r="L72" s="105">
        <v>3.9493200022236494</v>
      </c>
      <c r="M72" s="105">
        <v>3.6111657715606778</v>
      </c>
      <c r="N72" s="105">
        <v>4.0539289916152237</v>
      </c>
      <c r="O72" s="105">
        <v>4.0419439470133316</v>
      </c>
      <c r="P72" s="105">
        <v>3.888171057642515</v>
      </c>
      <c r="Q72" s="105">
        <v>3.9244384245108033</v>
      </c>
      <c r="R72" s="105">
        <v>4.1009572875615294</v>
      </c>
      <c r="S72" s="105">
        <v>4.295949008442129</v>
      </c>
      <c r="T72" s="105">
        <v>4.5457780780453474</v>
      </c>
      <c r="U72" s="105">
        <v>4.618705305545836</v>
      </c>
      <c r="V72" s="105">
        <v>4.4766320121580803</v>
      </c>
      <c r="W72" s="105">
        <v>4.4871431653965406</v>
      </c>
      <c r="X72" s="105">
        <v>4.5568467846072531</v>
      </c>
      <c r="Y72" s="105">
        <v>4.2447371916120025</v>
      </c>
      <c r="DA72" s="132" t="s">
        <v>2982</v>
      </c>
    </row>
    <row r="73" spans="1:105" ht="12" customHeight="1" x14ac:dyDescent="0.25">
      <c r="A73" s="106" t="s">
        <v>122</v>
      </c>
      <c r="B73" s="102">
        <v>18.776984164085572</v>
      </c>
      <c r="C73" s="102">
        <v>18.288501827142635</v>
      </c>
      <c r="D73" s="102">
        <v>17.687527195672224</v>
      </c>
      <c r="E73" s="102">
        <v>16.746192991737367</v>
      </c>
      <c r="F73" s="102">
        <v>17.057868464973613</v>
      </c>
      <c r="G73" s="102">
        <v>16.047260611756297</v>
      </c>
      <c r="H73" s="102">
        <v>16.05508514886774</v>
      </c>
      <c r="I73" s="102">
        <v>15.958617121528045</v>
      </c>
      <c r="J73" s="102">
        <v>16.624559888809731</v>
      </c>
      <c r="K73" s="102">
        <v>16.454406967662635</v>
      </c>
      <c r="L73" s="102">
        <v>16.775864055156532</v>
      </c>
      <c r="M73" s="102">
        <v>17.304435439327609</v>
      </c>
      <c r="N73" s="102">
        <v>17.445185383110626</v>
      </c>
      <c r="O73" s="102">
        <v>17.311168864130753</v>
      </c>
      <c r="P73" s="102">
        <v>17.248511844593008</v>
      </c>
      <c r="Q73" s="102">
        <v>17.324234245926817</v>
      </c>
      <c r="R73" s="102">
        <v>17.803890221979074</v>
      </c>
      <c r="S73" s="102">
        <v>18.28574289813913</v>
      </c>
      <c r="T73" s="102">
        <v>18.959820639263004</v>
      </c>
      <c r="U73" s="102">
        <v>18.88137626344335</v>
      </c>
      <c r="V73" s="102">
        <v>19.969992836009375</v>
      </c>
      <c r="W73" s="102">
        <v>19.473305365929683</v>
      </c>
      <c r="X73" s="102">
        <v>18.480185510346047</v>
      </c>
      <c r="Y73" s="102">
        <v>17.337023702936275</v>
      </c>
      <c r="DA73" s="131" t="s">
        <v>2983</v>
      </c>
    </row>
    <row r="74" spans="1:105" ht="12" customHeight="1" x14ac:dyDescent="0.25">
      <c r="A74" s="107" t="s">
        <v>121</v>
      </c>
      <c r="B74" s="105">
        <v>18.776984164085569</v>
      </c>
      <c r="C74" s="105">
        <v>18.28793060239056</v>
      </c>
      <c r="D74" s="105">
        <v>17.679566142299347</v>
      </c>
      <c r="E74" s="105">
        <v>16.734752515824269</v>
      </c>
      <c r="F74" s="105">
        <v>17.04609735321154</v>
      </c>
      <c r="G74" s="105">
        <v>16.027905055529342</v>
      </c>
      <c r="H74" s="105">
        <v>16.038642236009295</v>
      </c>
      <c r="I74" s="105">
        <v>15.913670659056264</v>
      </c>
      <c r="J74" s="105">
        <v>16.580635656454209</v>
      </c>
      <c r="K74" s="105">
        <v>16.464832591006108</v>
      </c>
      <c r="L74" s="105">
        <v>16.739936558137131</v>
      </c>
      <c r="M74" s="105">
        <v>17.267729235615224</v>
      </c>
      <c r="N74" s="105">
        <v>17.425692054466658</v>
      </c>
      <c r="O74" s="105">
        <v>17.295455677762728</v>
      </c>
      <c r="P74" s="105">
        <v>17.239330284624671</v>
      </c>
      <c r="Q74" s="105">
        <v>17.265653992477965</v>
      </c>
      <c r="R74" s="105">
        <v>17.712362526817017</v>
      </c>
      <c r="S74" s="105">
        <v>18.221684092975284</v>
      </c>
      <c r="T74" s="105">
        <v>18.899229159833798</v>
      </c>
      <c r="U74" s="105">
        <v>18.888138884421345</v>
      </c>
      <c r="V74" s="105">
        <v>20.011530418269292</v>
      </c>
      <c r="W74" s="105">
        <v>19.517361474903851</v>
      </c>
      <c r="X74" s="105">
        <v>18.525560517560599</v>
      </c>
      <c r="Y74" s="105">
        <v>17.433992445760392</v>
      </c>
      <c r="DA74" s="132" t="s">
        <v>2984</v>
      </c>
    </row>
    <row r="75" spans="1:105" ht="12" customHeight="1" x14ac:dyDescent="0.25">
      <c r="A75" s="108" t="s">
        <v>53</v>
      </c>
      <c r="B75" s="99">
        <v>14.64175707045421</v>
      </c>
      <c r="C75" s="99">
        <v>14.277192739142352</v>
      </c>
      <c r="D75" s="99">
        <v>13.725215396813764</v>
      </c>
      <c r="E75" s="99">
        <v>12.98967775435854</v>
      </c>
      <c r="F75" s="99">
        <v>13.239671476846931</v>
      </c>
      <c r="G75" s="99">
        <v>12.4187617794624</v>
      </c>
      <c r="H75" s="99">
        <v>12.522598145407903</v>
      </c>
      <c r="I75" s="99">
        <v>12.38577185242222</v>
      </c>
      <c r="J75" s="99">
        <v>12.80496357160675</v>
      </c>
      <c r="K75" s="99">
        <v>12.700647431277337</v>
      </c>
      <c r="L75" s="99">
        <v>12.943792552067157</v>
      </c>
      <c r="M75" s="99">
        <v>13.408801376035417</v>
      </c>
      <c r="N75" s="99">
        <v>13.488364375831129</v>
      </c>
      <c r="O75" s="99">
        <v>13.373590254692521</v>
      </c>
      <c r="P75" s="99">
        <v>13.322398835759932</v>
      </c>
      <c r="Q75" s="99">
        <v>13.304353758416161</v>
      </c>
      <c r="R75" s="99">
        <v>13.595279926699344</v>
      </c>
      <c r="S75" s="99">
        <v>13.980522349621648</v>
      </c>
      <c r="T75" s="99">
        <v>14.472840764657679</v>
      </c>
      <c r="U75" s="99">
        <v>14.438625760298414</v>
      </c>
      <c r="V75" s="99">
        <v>15.473117112037846</v>
      </c>
      <c r="W75" s="99">
        <v>15.078564407076987</v>
      </c>
      <c r="X75" s="99">
        <v>14.112631639255113</v>
      </c>
      <c r="Y75" s="99">
        <v>13.081200568820977</v>
      </c>
      <c r="DA75" s="63" t="s">
        <v>2985</v>
      </c>
    </row>
    <row r="76" spans="1:105" ht="12" customHeight="1" x14ac:dyDescent="0.25">
      <c r="A76" s="108" t="s">
        <v>52</v>
      </c>
      <c r="B76" s="99">
        <v>4.1352270936313591</v>
      </c>
      <c r="C76" s="99">
        <v>4.010737863248206</v>
      </c>
      <c r="D76" s="99">
        <v>3.9543507454855806</v>
      </c>
      <c r="E76" s="99">
        <v>3.7450747614657276</v>
      </c>
      <c r="F76" s="99">
        <v>3.8064258763646075</v>
      </c>
      <c r="G76" s="99">
        <v>3.6091432760669391</v>
      </c>
      <c r="H76" s="99">
        <v>3.5160440906013894</v>
      </c>
      <c r="I76" s="99">
        <v>3.527898806634044</v>
      </c>
      <c r="J76" s="99">
        <v>3.7756720848474572</v>
      </c>
      <c r="K76" s="99">
        <v>3.7641851597287679</v>
      </c>
      <c r="L76" s="99">
        <v>3.7961440060699769</v>
      </c>
      <c r="M76" s="99">
        <v>3.85892785957981</v>
      </c>
      <c r="N76" s="99">
        <v>3.9373276786355302</v>
      </c>
      <c r="O76" s="99">
        <v>3.9218654230702046</v>
      </c>
      <c r="P76" s="99">
        <v>3.9169314488647418</v>
      </c>
      <c r="Q76" s="99">
        <v>3.9613002340618078</v>
      </c>
      <c r="R76" s="99">
        <v>4.117082600117671</v>
      </c>
      <c r="S76" s="99">
        <v>4.2411617433536328</v>
      </c>
      <c r="T76" s="99">
        <v>4.4263883951761231</v>
      </c>
      <c r="U76" s="99">
        <v>4.4495131241229355</v>
      </c>
      <c r="V76" s="99">
        <v>4.5384133062314493</v>
      </c>
      <c r="W76" s="99">
        <v>4.4387970678268625</v>
      </c>
      <c r="X76" s="99">
        <v>4.4129288783054879</v>
      </c>
      <c r="Y76" s="99">
        <v>4.3527918769394196</v>
      </c>
      <c r="DA76" s="63" t="s">
        <v>2986</v>
      </c>
    </row>
    <row r="77" spans="1:105" ht="12" customHeight="1" x14ac:dyDescent="0.25">
      <c r="A77" s="121" t="s">
        <v>54</v>
      </c>
      <c r="B77" s="123">
        <v>3.3295128840159816</v>
      </c>
      <c r="C77" s="123">
        <v>3.3235702127205449</v>
      </c>
      <c r="D77" s="123">
        <v>3.1908613681312512</v>
      </c>
      <c r="E77" s="123">
        <v>3.2616775395273176</v>
      </c>
      <c r="F77" s="123">
        <v>3.3107344257812508</v>
      </c>
      <c r="G77" s="123">
        <v>3.0881376201924597</v>
      </c>
      <c r="H77" s="123">
        <v>3.05859324303001</v>
      </c>
      <c r="I77" s="123">
        <v>3.0004310871814881</v>
      </c>
      <c r="J77" s="123">
        <v>2.9451821204169808</v>
      </c>
      <c r="K77" s="123">
        <v>2.8344629612516377</v>
      </c>
      <c r="L77" s="123">
        <v>2.9088242200229066</v>
      </c>
      <c r="M77" s="123">
        <v>2.8842213588655263</v>
      </c>
      <c r="N77" s="123">
        <v>2.8473556938484799</v>
      </c>
      <c r="O77" s="123">
        <v>2.8041357146165464</v>
      </c>
      <c r="P77" s="123">
        <v>2.8285247973225758</v>
      </c>
      <c r="Q77" s="123">
        <v>2.8408468497048349</v>
      </c>
      <c r="R77" s="123">
        <v>2.8440758997615956</v>
      </c>
      <c r="S77" s="123">
        <v>2.9039816601981192</v>
      </c>
      <c r="T77" s="123">
        <v>2.9640613380002696</v>
      </c>
      <c r="U77" s="123">
        <v>2.9465389239961248</v>
      </c>
      <c r="V77" s="123">
        <v>3.0084188482394532</v>
      </c>
      <c r="W77" s="123">
        <v>3.0275627019496163</v>
      </c>
      <c r="X77" s="123">
        <v>2.8513599254856867</v>
      </c>
      <c r="Y77" s="123">
        <v>2.6029124693138774</v>
      </c>
      <c r="DA77" s="130" t="s">
        <v>2987</v>
      </c>
    </row>
    <row r="78" spans="1:105" ht="12" customHeight="1" x14ac:dyDescent="0.25">
      <c r="A78" s="97" t="s">
        <v>189</v>
      </c>
      <c r="B78" s="99">
        <v>3.3064903054618999</v>
      </c>
      <c r="C78" s="99">
        <v>3.3308326763356448</v>
      </c>
      <c r="D78" s="99">
        <v>3.1609827127071486</v>
      </c>
      <c r="E78" s="99">
        <v>3.2660136734065426</v>
      </c>
      <c r="F78" s="99">
        <v>3.3435404473488184</v>
      </c>
      <c r="G78" s="99">
        <v>3.0785110268849278</v>
      </c>
      <c r="H78" s="99">
        <v>3.068591112537316</v>
      </c>
      <c r="I78" s="99">
        <v>2.9840578996489651</v>
      </c>
      <c r="J78" s="99">
        <v>2.9519550974060667</v>
      </c>
      <c r="K78" s="99">
        <v>2.8160737297125458</v>
      </c>
      <c r="L78" s="99">
        <v>2.9351165832138131</v>
      </c>
      <c r="M78" s="99">
        <v>2.8906259456440346</v>
      </c>
      <c r="N78" s="99">
        <v>2.8330618226663882</v>
      </c>
      <c r="O78" s="99">
        <v>2.8232451543175796</v>
      </c>
      <c r="P78" s="99">
        <v>2.8278259566209503</v>
      </c>
      <c r="Q78" s="99">
        <v>2.8285077441789701</v>
      </c>
      <c r="R78" s="99">
        <v>2.8314351582079396</v>
      </c>
      <c r="S78" s="99">
        <v>2.9116125795961043</v>
      </c>
      <c r="T78" s="99">
        <v>2.9735039945358297</v>
      </c>
      <c r="U78" s="99">
        <v>2.9685249364242181</v>
      </c>
      <c r="V78" s="99">
        <v>2.9847246084322103</v>
      </c>
      <c r="W78" s="99">
        <v>3.0056836211947</v>
      </c>
      <c r="X78" s="99">
        <v>2.8824411958838088</v>
      </c>
      <c r="Y78" s="99">
        <v>2.5855830444783114</v>
      </c>
      <c r="DA78" s="63" t="s">
        <v>2988</v>
      </c>
    </row>
    <row r="79" spans="1:105" ht="12" customHeight="1" x14ac:dyDescent="0.25">
      <c r="A79" s="109" t="s">
        <v>120</v>
      </c>
      <c r="B79" s="110">
        <v>3.3887115929220912</v>
      </c>
      <c r="C79" s="110">
        <v>3.3046540939667932</v>
      </c>
      <c r="D79" s="110">
        <v>3.2703978486808989</v>
      </c>
      <c r="E79" s="110">
        <v>3.2499016548851118</v>
      </c>
      <c r="F79" s="110">
        <v>3.2199709871343472</v>
      </c>
      <c r="G79" s="110">
        <v>3.1152276945367783</v>
      </c>
      <c r="H79" s="110">
        <v>3.0299934206016532</v>
      </c>
      <c r="I79" s="110">
        <v>3.0479721131040045</v>
      </c>
      <c r="J79" s="110">
        <v>2.9249925122126998</v>
      </c>
      <c r="K79" s="110">
        <v>2.8962366279868843</v>
      </c>
      <c r="L79" s="110">
        <v>2.8251279597131722</v>
      </c>
      <c r="M79" s="110">
        <v>2.8636414363140217</v>
      </c>
      <c r="N79" s="110">
        <v>2.8865779030407039</v>
      </c>
      <c r="O79" s="110">
        <v>2.7551906784218274</v>
      </c>
      <c r="P79" s="110">
        <v>2.830230366147382</v>
      </c>
      <c r="Q79" s="110">
        <v>2.8718132836607739</v>
      </c>
      <c r="R79" s="110">
        <v>2.8768893144017889</v>
      </c>
      <c r="S79" s="110">
        <v>2.883928468965526</v>
      </c>
      <c r="T79" s="110">
        <v>2.9394263724278358</v>
      </c>
      <c r="U79" s="110">
        <v>2.8907867479893667</v>
      </c>
      <c r="V79" s="110">
        <v>3.0677057568808705</v>
      </c>
      <c r="W79" s="110">
        <v>3.0788963640002778</v>
      </c>
      <c r="X79" s="110">
        <v>2.7748162121639908</v>
      </c>
      <c r="Y79" s="110">
        <v>2.642156261348831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112.56174360065569</v>
      </c>
      <c r="C81" s="118">
        <f t="shared" si="28"/>
        <v>111.24098651001148</v>
      </c>
      <c r="D81" s="118">
        <f t="shared" si="28"/>
        <v>113.92597437484503</v>
      </c>
      <c r="E81" s="118">
        <f t="shared" si="28"/>
        <v>112.10200014874829</v>
      </c>
      <c r="F81" s="118">
        <f t="shared" si="28"/>
        <v>112.14134090164951</v>
      </c>
      <c r="G81" s="118">
        <f t="shared" si="28"/>
        <v>112.60387869220374</v>
      </c>
      <c r="H81" s="118">
        <f t="shared" si="28"/>
        <v>109.09106797917204</v>
      </c>
      <c r="I81" s="118">
        <f t="shared" si="28"/>
        <v>127.92159290227994</v>
      </c>
      <c r="J81" s="118">
        <f t="shared" si="28"/>
        <v>106.46110367425499</v>
      </c>
      <c r="K81" s="118">
        <f t="shared" si="28"/>
        <v>123.37073781606377</v>
      </c>
      <c r="L81" s="118">
        <f t="shared" si="28"/>
        <v>117.58589974555957</v>
      </c>
      <c r="M81" s="118">
        <f t="shared" si="28"/>
        <v>93.624550282739861</v>
      </c>
      <c r="N81" s="118">
        <f t="shared" si="28"/>
        <v>103.92061724756914</v>
      </c>
      <c r="O81" s="118">
        <f t="shared" si="28"/>
        <v>97.830149625064692</v>
      </c>
      <c r="P81" s="118">
        <f t="shared" si="28"/>
        <v>84.24641487220498</v>
      </c>
      <c r="Q81" s="118">
        <f t="shared" si="28"/>
        <v>100.23574715336704</v>
      </c>
      <c r="R81" s="118">
        <f t="shared" ref="R81:V81" si="29">R82+R85+R87+R100</f>
        <v>102.60812030652147</v>
      </c>
      <c r="S81" s="118">
        <f t="shared" si="29"/>
        <v>91.396488072527177</v>
      </c>
      <c r="T81" s="118">
        <f t="shared" si="29"/>
        <v>102.98556867908438</v>
      </c>
      <c r="U81" s="118">
        <f t="shared" si="29"/>
        <v>96.040295169476977</v>
      </c>
      <c r="V81" s="118">
        <f t="shared" si="29"/>
        <v>101.98233122014355</v>
      </c>
      <c r="W81" s="118">
        <f t="shared" ref="W81:Y81" si="30">W82+W85+W87+W100</f>
        <v>102.42175772792223</v>
      </c>
      <c r="X81" s="118">
        <f t="shared" si="30"/>
        <v>87.813266069256542</v>
      </c>
      <c r="Y81" s="118">
        <f t="shared" si="30"/>
        <v>87.072781895038091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89.951142544480462</v>
      </c>
      <c r="C82" s="123">
        <f t="shared" si="31"/>
        <v>90.122973120623712</v>
      </c>
      <c r="D82" s="123">
        <f t="shared" si="31"/>
        <v>92.368236833655502</v>
      </c>
      <c r="E82" s="123">
        <f t="shared" si="31"/>
        <v>92.231376237301362</v>
      </c>
      <c r="F82" s="123">
        <f t="shared" si="31"/>
        <v>92.446633638955092</v>
      </c>
      <c r="G82" s="123">
        <f t="shared" si="31"/>
        <v>94.121380597941894</v>
      </c>
      <c r="H82" s="123">
        <f t="shared" si="31"/>
        <v>91.286444841241163</v>
      </c>
      <c r="I82" s="123">
        <f t="shared" si="31"/>
        <v>107.33249923977563</v>
      </c>
      <c r="J82" s="123">
        <f t="shared" si="31"/>
        <v>88.58079138870724</v>
      </c>
      <c r="K82" s="123">
        <f t="shared" si="31"/>
        <v>102.49629182017708</v>
      </c>
      <c r="L82" s="123">
        <f t="shared" si="31"/>
        <v>98.12860234308323</v>
      </c>
      <c r="M82" s="123">
        <f t="shared" si="31"/>
        <v>74.36341152479865</v>
      </c>
      <c r="N82" s="123">
        <f t="shared" si="31"/>
        <v>82.670278696116895</v>
      </c>
      <c r="O82" s="123">
        <f t="shared" si="31"/>
        <v>77.61899172607994</v>
      </c>
      <c r="P82" s="123">
        <f t="shared" si="31"/>
        <v>64.854346023307002</v>
      </c>
      <c r="Q82" s="123">
        <f t="shared" si="31"/>
        <v>79.06007061812403</v>
      </c>
      <c r="R82" s="123">
        <f t="shared" ref="R82:V82" si="32">SUM(R83:R84)</f>
        <v>80.903033576219087</v>
      </c>
      <c r="S82" s="123">
        <f t="shared" si="32"/>
        <v>70.281088736500465</v>
      </c>
      <c r="T82" s="123">
        <f t="shared" si="32"/>
        <v>80.63707988211867</v>
      </c>
      <c r="U82" s="123">
        <f t="shared" si="32"/>
        <v>74.511425766450557</v>
      </c>
      <c r="V82" s="123">
        <f t="shared" si="32"/>
        <v>79.684131915612198</v>
      </c>
      <c r="W82" s="123">
        <f t="shared" ref="W82:Y82" si="33">SUM(W83:W84)</f>
        <v>79.82483336451547</v>
      </c>
      <c r="X82" s="123">
        <f t="shared" si="33"/>
        <v>66.53529352551422</v>
      </c>
      <c r="Y82" s="123">
        <f t="shared" si="33"/>
        <v>66.340926886043675</v>
      </c>
      <c r="DA82" s="130" t="s">
        <v>2991</v>
      </c>
    </row>
    <row r="83" spans="1:105" ht="12" customHeight="1" x14ac:dyDescent="0.25">
      <c r="A83" s="97" t="s">
        <v>199</v>
      </c>
      <c r="B83" s="99">
        <v>89.08146211190828</v>
      </c>
      <c r="C83" s="99">
        <v>89.282258389751178</v>
      </c>
      <c r="D83" s="99">
        <v>91.524632741425748</v>
      </c>
      <c r="E83" s="99">
        <v>91.411375678479587</v>
      </c>
      <c r="F83" s="99">
        <v>91.639815287992747</v>
      </c>
      <c r="G83" s="99">
        <v>93.31455052805795</v>
      </c>
      <c r="H83" s="99">
        <v>90.51774761574714</v>
      </c>
      <c r="I83" s="99">
        <v>106.43926358216802</v>
      </c>
      <c r="J83" s="99">
        <v>87.843711169907536</v>
      </c>
      <c r="K83" s="99">
        <v>101.64808008309271</v>
      </c>
      <c r="L83" s="99">
        <v>97.325182325143786</v>
      </c>
      <c r="M83" s="99">
        <v>73.768313641018395</v>
      </c>
      <c r="N83" s="99">
        <v>82.013211375498955</v>
      </c>
      <c r="O83" s="99">
        <v>77.014697228611112</v>
      </c>
      <c r="P83" s="99">
        <v>64.359324256376993</v>
      </c>
      <c r="Q83" s="99">
        <v>78.454151629148441</v>
      </c>
      <c r="R83" s="99">
        <v>80.286334911286247</v>
      </c>
      <c r="S83" s="99">
        <v>69.748643449488128</v>
      </c>
      <c r="T83" s="99">
        <v>80.025504033660056</v>
      </c>
      <c r="U83" s="99">
        <v>73.949508356224769</v>
      </c>
      <c r="V83" s="99">
        <v>79.08542540373152</v>
      </c>
      <c r="W83" s="99">
        <v>79.224509397623819</v>
      </c>
      <c r="X83" s="99">
        <v>66.035847923152971</v>
      </c>
      <c r="Y83" s="99">
        <v>65.844720328604495</v>
      </c>
      <c r="DA83" s="63" t="s">
        <v>2992</v>
      </c>
    </row>
    <row r="84" spans="1:105" ht="12" customHeight="1" x14ac:dyDescent="0.25">
      <c r="A84" s="97" t="s">
        <v>53</v>
      </c>
      <c r="B84" s="99">
        <v>0.86968043257218808</v>
      </c>
      <c r="C84" s="99">
        <v>0.84071473087253856</v>
      </c>
      <c r="D84" s="99">
        <v>0.8436040922297473</v>
      </c>
      <c r="E84" s="99">
        <v>0.82000055882177325</v>
      </c>
      <c r="F84" s="99">
        <v>0.806818350962344</v>
      </c>
      <c r="G84" s="99">
        <v>0.80683006988394912</v>
      </c>
      <c r="H84" s="99">
        <v>0.76869722549402619</v>
      </c>
      <c r="I84" s="99">
        <v>0.89323565760760815</v>
      </c>
      <c r="J84" s="99">
        <v>0.73708021879970353</v>
      </c>
      <c r="K84" s="99">
        <v>0.84821173708436293</v>
      </c>
      <c r="L84" s="99">
        <v>0.80342001793944928</v>
      </c>
      <c r="M84" s="99">
        <v>0.59509788378025086</v>
      </c>
      <c r="N84" s="99">
        <v>0.65706732061794337</v>
      </c>
      <c r="O84" s="99">
        <v>0.60429449746883113</v>
      </c>
      <c r="P84" s="99">
        <v>0.4950217669300146</v>
      </c>
      <c r="Q84" s="99">
        <v>0.60591898897558949</v>
      </c>
      <c r="R84" s="99">
        <v>0.6166986649328372</v>
      </c>
      <c r="S84" s="99">
        <v>0.53244528701232985</v>
      </c>
      <c r="T84" s="99">
        <v>0.61157584845861901</v>
      </c>
      <c r="U84" s="99">
        <v>0.56191741022578712</v>
      </c>
      <c r="V84" s="99">
        <v>0.59870651188067969</v>
      </c>
      <c r="W84" s="99">
        <v>0.60032396689165346</v>
      </c>
      <c r="X84" s="99">
        <v>0.49944560236124841</v>
      </c>
      <c r="Y84" s="99">
        <v>0.49620655743917902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1.5144498708252746E-2</v>
      </c>
      <c r="C85" s="123">
        <f t="shared" si="34"/>
        <v>1.4732881601036764E-2</v>
      </c>
      <c r="D85" s="123">
        <f t="shared" si="34"/>
        <v>1.7636668366071181E-2</v>
      </c>
      <c r="E85" s="123">
        <f t="shared" si="34"/>
        <v>1.7920402028192492E-2</v>
      </c>
      <c r="F85" s="123">
        <f t="shared" si="34"/>
        <v>1.8108187834192831E-2</v>
      </c>
      <c r="G85" s="123">
        <f t="shared" si="34"/>
        <v>1.9682069477632756E-2</v>
      </c>
      <c r="H85" s="123">
        <f t="shared" si="34"/>
        <v>2.7200721743097178E-2</v>
      </c>
      <c r="I85" s="123">
        <f t="shared" si="34"/>
        <v>3.5973467918977729E-2</v>
      </c>
      <c r="J85" s="123">
        <f t="shared" si="34"/>
        <v>4.266258157219692E-2</v>
      </c>
      <c r="K85" s="123">
        <f t="shared" si="34"/>
        <v>4.5982994148211144E-2</v>
      </c>
      <c r="L85" s="123">
        <f t="shared" si="34"/>
        <v>5.3051271046465787E-2</v>
      </c>
      <c r="M85" s="123">
        <f t="shared" si="34"/>
        <v>5.3605012072899062E-2</v>
      </c>
      <c r="N85" s="123">
        <f t="shared" si="34"/>
        <v>5.843214948126757E-2</v>
      </c>
      <c r="O85" s="123">
        <f t="shared" si="34"/>
        <v>5.6565161287438437E-2</v>
      </c>
      <c r="P85" s="123">
        <f t="shared" si="34"/>
        <v>6.4953502536620286E-2</v>
      </c>
      <c r="Q85" s="123">
        <f t="shared" si="34"/>
        <v>6.6859433968083026E-2</v>
      </c>
      <c r="R85" s="123">
        <f t="shared" si="34"/>
        <v>7.3273937543923154E-2</v>
      </c>
      <c r="S85" s="123">
        <f t="shared" si="34"/>
        <v>7.6065298026741113E-2</v>
      </c>
      <c r="T85" s="123">
        <f t="shared" si="34"/>
        <v>7.3511748568304211E-2</v>
      </c>
      <c r="U85" s="123">
        <f t="shared" si="34"/>
        <v>7.0128774843282393E-2</v>
      </c>
      <c r="V85" s="123">
        <f t="shared" si="34"/>
        <v>5.7684560637957787E-2</v>
      </c>
      <c r="W85" s="123">
        <f t="shared" si="34"/>
        <v>4.0472711301656382E-2</v>
      </c>
      <c r="X85" s="123">
        <f t="shared" si="34"/>
        <v>3.2573200465023384E-2</v>
      </c>
      <c r="Y85" s="123">
        <f t="shared" si="34"/>
        <v>3.2663568684339908E-2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1.5144498708252746E-2</v>
      </c>
      <c r="C86" s="99">
        <f>RES_hhdet_tesh!C86/RES_summary!C$19</f>
        <v>1.4732881601036764E-2</v>
      </c>
      <c r="D86" s="99">
        <f>RES_hhdet_tesh!D86/RES_summary!D$19</f>
        <v>1.7636668366071181E-2</v>
      </c>
      <c r="E86" s="99">
        <f>RES_hhdet_tesh!E86/RES_summary!E$19</f>
        <v>1.7920402028192492E-2</v>
      </c>
      <c r="F86" s="99">
        <f>RES_hhdet_tesh!F86/RES_summary!F$19</f>
        <v>1.8108187834192831E-2</v>
      </c>
      <c r="G86" s="99">
        <f>RES_hhdet_tesh!G86/RES_summary!G$19</f>
        <v>1.9682069477632756E-2</v>
      </c>
      <c r="H86" s="99">
        <f>RES_hhdet_tesh!H86/RES_summary!H$19</f>
        <v>2.7200721743097178E-2</v>
      </c>
      <c r="I86" s="99">
        <f>RES_hhdet_tesh!I86/RES_summary!I$19</f>
        <v>3.5973467918977729E-2</v>
      </c>
      <c r="J86" s="99">
        <f>RES_hhdet_tesh!J86/RES_summary!J$19</f>
        <v>4.266258157219692E-2</v>
      </c>
      <c r="K86" s="99">
        <f>RES_hhdet_tesh!K86/RES_summary!K$19</f>
        <v>4.5982994148211144E-2</v>
      </c>
      <c r="L86" s="99">
        <f>RES_hhdet_tesh!L86/RES_summary!L$19</f>
        <v>5.3051271046465787E-2</v>
      </c>
      <c r="M86" s="99">
        <f>RES_hhdet_tesh!M86/RES_summary!M$19</f>
        <v>5.3605012072899062E-2</v>
      </c>
      <c r="N86" s="99">
        <f>RES_hhdet_tesh!N86/RES_summary!N$19</f>
        <v>5.843214948126757E-2</v>
      </c>
      <c r="O86" s="99">
        <f>RES_hhdet_tesh!O86/RES_summary!O$19</f>
        <v>5.6565161287438437E-2</v>
      </c>
      <c r="P86" s="99">
        <f>RES_hhdet_tesh!P86/RES_summary!P$19</f>
        <v>6.4953502536620286E-2</v>
      </c>
      <c r="Q86" s="99">
        <f>RES_hhdet_tesh!Q86/RES_summary!Q$19</f>
        <v>6.6859433968083026E-2</v>
      </c>
      <c r="R86" s="99">
        <f>RES_hhdet_tesh!R86/RES_summary!R$19</f>
        <v>7.3273937543923154E-2</v>
      </c>
      <c r="S86" s="99">
        <f>RES_hhdet_tesh!S86/RES_summary!S$19</f>
        <v>7.6065298026741113E-2</v>
      </c>
      <c r="T86" s="99">
        <f>RES_hhdet_tesh!T86/RES_summary!T$19</f>
        <v>7.3511748568304211E-2</v>
      </c>
      <c r="U86" s="99">
        <f>RES_hhdet_tesh!U86/RES_summary!U$19</f>
        <v>7.0128774843282393E-2</v>
      </c>
      <c r="V86" s="99">
        <f>RES_hhdet_tesh!V86/RES_summary!V$19</f>
        <v>5.7684560637957787E-2</v>
      </c>
      <c r="W86" s="99">
        <f>RES_hhdet_tesh!W86/RES_summary!W$19</f>
        <v>4.0472711301656382E-2</v>
      </c>
      <c r="X86" s="99">
        <f>RES_hhdet_tesh!X86/RES_summary!X$19</f>
        <v>3.2573200465023384E-2</v>
      </c>
      <c r="Y86" s="99">
        <f>RES_hhdet_tesh!Y86/RES_summary!Y$19</f>
        <v>3.2663568684339908E-2</v>
      </c>
      <c r="DA86" s="63" t="s">
        <v>2995</v>
      </c>
    </row>
    <row r="87" spans="1:105" ht="12" customHeight="1" x14ac:dyDescent="0.25">
      <c r="A87" s="121" t="s">
        <v>55</v>
      </c>
      <c r="B87" s="123">
        <v>19.206930421932881</v>
      </c>
      <c r="C87" s="123">
        <v>17.798642865485991</v>
      </c>
      <c r="D87" s="123">
        <v>18.269785860194247</v>
      </c>
      <c r="E87" s="123">
        <v>16.60279704608838</v>
      </c>
      <c r="F87" s="123">
        <v>16.457624641769439</v>
      </c>
      <c r="G87" s="123">
        <v>15.347085744488483</v>
      </c>
      <c r="H87" s="123">
        <v>14.747264096448076</v>
      </c>
      <c r="I87" s="123">
        <v>17.50522792468594</v>
      </c>
      <c r="J87" s="123">
        <v>14.912258146643241</v>
      </c>
      <c r="K87" s="123">
        <v>17.933027532663662</v>
      </c>
      <c r="L87" s="123">
        <v>16.578677119161597</v>
      </c>
      <c r="M87" s="123">
        <v>16.343845023861011</v>
      </c>
      <c r="N87" s="123">
        <v>18.305767148438747</v>
      </c>
      <c r="O87" s="123">
        <v>17.397591610903486</v>
      </c>
      <c r="P87" s="123">
        <v>16.498215159923582</v>
      </c>
      <c r="Q87" s="123">
        <v>18.241790770296785</v>
      </c>
      <c r="R87" s="123">
        <v>18.752385576446283</v>
      </c>
      <c r="S87" s="123">
        <v>18.153768526323667</v>
      </c>
      <c r="T87" s="123">
        <v>19.3319337327761</v>
      </c>
      <c r="U87" s="123">
        <v>18.565996910749416</v>
      </c>
      <c r="V87" s="123">
        <v>19.168365857785293</v>
      </c>
      <c r="W87" s="123">
        <v>19.48173290405029</v>
      </c>
      <c r="X87" s="123">
        <v>18.471880790395637</v>
      </c>
      <c r="Y87" s="123">
        <v>18.054170449524701</v>
      </c>
      <c r="DA87" s="130" t="s">
        <v>2996</v>
      </c>
    </row>
    <row r="88" spans="1:105" ht="12" customHeight="1" x14ac:dyDescent="0.25">
      <c r="A88" s="97" t="s">
        <v>132</v>
      </c>
      <c r="B88" s="99">
        <v>19.320724911727762</v>
      </c>
      <c r="C88" s="99">
        <v>17.666783376923348</v>
      </c>
      <c r="D88" s="99">
        <v>18.437877431987278</v>
      </c>
      <c r="E88" s="99">
        <v>16.551509146056759</v>
      </c>
      <c r="F88" s="99">
        <v>16.275619549041075</v>
      </c>
      <c r="G88" s="99">
        <v>15.116774330307365</v>
      </c>
      <c r="H88" s="99">
        <v>14.328222678479294</v>
      </c>
      <c r="I88" s="99">
        <v>17.99973995436385</v>
      </c>
      <c r="J88" s="99">
        <v>14.390223580324632</v>
      </c>
      <c r="K88" s="99">
        <v>18.374960558483323</v>
      </c>
      <c r="L88" s="99">
        <v>16.523988425766358</v>
      </c>
      <c r="M88" s="99">
        <v>16.083442140258207</v>
      </c>
      <c r="N88" s="99">
        <v>18.567446734625275</v>
      </c>
      <c r="O88" s="99">
        <v>17.406510537562994</v>
      </c>
      <c r="P88" s="99">
        <v>16.288973193278874</v>
      </c>
      <c r="Q88" s="99">
        <v>18.60035123303</v>
      </c>
      <c r="R88" s="99">
        <v>19.048604861472391</v>
      </c>
      <c r="S88" s="99">
        <v>18.091342800905053</v>
      </c>
      <c r="T88" s="99">
        <v>19.395142831871024</v>
      </c>
      <c r="U88" s="99">
        <v>18.42174796871651</v>
      </c>
      <c r="V88" s="99">
        <v>18.913121493949625</v>
      </c>
      <c r="W88" s="99">
        <v>19.488378375676106</v>
      </c>
      <c r="X88" s="99">
        <v>18.467164171625395</v>
      </c>
      <c r="Y88" s="99">
        <v>18.091783618811927</v>
      </c>
      <c r="DA88" s="63" t="s">
        <v>2997</v>
      </c>
    </row>
    <row r="89" spans="1:105" ht="12" customHeight="1" x14ac:dyDescent="0.25">
      <c r="A89" s="97" t="s">
        <v>131</v>
      </c>
      <c r="B89" s="99">
        <v>19.320724911727762</v>
      </c>
      <c r="C89" s="99">
        <v>17.667097267848764</v>
      </c>
      <c r="D89" s="99">
        <v>18.438925861936212</v>
      </c>
      <c r="E89" s="99">
        <v>16.553206932339918</v>
      </c>
      <c r="F89" s="99">
        <v>16.280139114527156</v>
      </c>
      <c r="G89" s="99">
        <v>15.13134099697271</v>
      </c>
      <c r="H89" s="99">
        <v>14.294152848422865</v>
      </c>
      <c r="I89" s="99">
        <v>17.914843439404677</v>
      </c>
      <c r="J89" s="99">
        <v>14.326480735943809</v>
      </c>
      <c r="K89" s="99">
        <v>18.291171338005579</v>
      </c>
      <c r="L89" s="99">
        <v>16.460052754045211</v>
      </c>
      <c r="M89" s="99">
        <v>16.035083253907192</v>
      </c>
      <c r="N89" s="99">
        <v>18.528007151965092</v>
      </c>
      <c r="O89" s="99">
        <v>17.380532449205376</v>
      </c>
      <c r="P89" s="99">
        <v>16.269128352994628</v>
      </c>
      <c r="Q89" s="99">
        <v>18.557002806087048</v>
      </c>
      <c r="R89" s="99">
        <v>19.003940042764935</v>
      </c>
      <c r="S89" s="99">
        <v>18.050087924423355</v>
      </c>
      <c r="T89" s="99">
        <v>19.355644022435452</v>
      </c>
      <c r="U89" s="99">
        <v>18.386546271177451</v>
      </c>
      <c r="V89" s="99">
        <v>18.889789714646135</v>
      </c>
      <c r="W89" s="99">
        <v>19.485687997440444</v>
      </c>
      <c r="X89" s="99">
        <v>18.457286241311976</v>
      </c>
      <c r="Y89" s="99">
        <v>18.050109250175812</v>
      </c>
      <c r="DA89" s="63" t="s">
        <v>2998</v>
      </c>
    </row>
    <row r="90" spans="1:105" ht="12" customHeight="1" x14ac:dyDescent="0.25">
      <c r="A90" s="100" t="s">
        <v>199</v>
      </c>
      <c r="B90" s="102">
        <v>15.066044660460257</v>
      </c>
      <c r="C90" s="102">
        <v>13.792763122908921</v>
      </c>
      <c r="D90" s="102">
        <v>14.314830883780946</v>
      </c>
      <c r="E90" s="102">
        <v>12.848765845124628</v>
      </c>
      <c r="F90" s="102">
        <v>12.644989778102779</v>
      </c>
      <c r="G90" s="102">
        <v>11.729769498580772</v>
      </c>
      <c r="H90" s="102">
        <v>11.158234024365562</v>
      </c>
      <c r="I90" s="102">
        <v>13.946939737601374</v>
      </c>
      <c r="J90" s="102">
        <v>11.056659352653336</v>
      </c>
      <c r="K90" s="102">
        <v>14.111118511569661</v>
      </c>
      <c r="L90" s="102">
        <v>12.723787041254329</v>
      </c>
      <c r="M90" s="102">
        <v>12.445514572227063</v>
      </c>
      <c r="N90" s="102">
        <v>14.345890443760114</v>
      </c>
      <c r="O90" s="102">
        <v>13.437962321249993</v>
      </c>
      <c r="P90" s="102">
        <v>12.567438723898405</v>
      </c>
      <c r="Q90" s="102">
        <v>14.300686507228097</v>
      </c>
      <c r="R90" s="102">
        <v>14.589575698596741</v>
      </c>
      <c r="S90" s="102">
        <v>13.852797037543542</v>
      </c>
      <c r="T90" s="102">
        <v>14.824712243021006</v>
      </c>
      <c r="U90" s="102">
        <v>14.058862759776556</v>
      </c>
      <c r="V90" s="102">
        <v>14.609615079749183</v>
      </c>
      <c r="W90" s="102">
        <v>15.053495795500622</v>
      </c>
      <c r="X90" s="102">
        <v>14.05512884302733</v>
      </c>
      <c r="Y90" s="102">
        <v>13.541477600851016</v>
      </c>
      <c r="DA90" s="131" t="s">
        <v>2999</v>
      </c>
    </row>
    <row r="91" spans="1:105" ht="12" customHeight="1" x14ac:dyDescent="0.25">
      <c r="A91" s="103" t="s">
        <v>52</v>
      </c>
      <c r="B91" s="105">
        <v>4.2546802512675068</v>
      </c>
      <c r="C91" s="105">
        <v>3.8743341449398434</v>
      </c>
      <c r="D91" s="105">
        <v>4.1240949781552692</v>
      </c>
      <c r="E91" s="105">
        <v>3.7044410872152902</v>
      </c>
      <c r="F91" s="105">
        <v>3.6351493364243788</v>
      </c>
      <c r="G91" s="105">
        <v>3.4015714983919403</v>
      </c>
      <c r="H91" s="105">
        <v>3.1359188240573026</v>
      </c>
      <c r="I91" s="105">
        <v>3.9679037018032997</v>
      </c>
      <c r="J91" s="105">
        <v>3.2698213832904726</v>
      </c>
      <c r="K91" s="105">
        <v>4.1800528264359169</v>
      </c>
      <c r="L91" s="105">
        <v>3.7362657127908832</v>
      </c>
      <c r="M91" s="105">
        <v>3.5895686816801309</v>
      </c>
      <c r="N91" s="105">
        <v>4.1821167082049726</v>
      </c>
      <c r="O91" s="105">
        <v>3.9425701279553782</v>
      </c>
      <c r="P91" s="105">
        <v>3.7016896290962231</v>
      </c>
      <c r="Q91" s="105">
        <v>4.2563162988589545</v>
      </c>
      <c r="R91" s="105">
        <v>4.4143643441681908</v>
      </c>
      <c r="S91" s="105">
        <v>4.1972908868798156</v>
      </c>
      <c r="T91" s="105">
        <v>4.5309317794144466</v>
      </c>
      <c r="U91" s="105">
        <v>4.3276835114008909</v>
      </c>
      <c r="V91" s="105">
        <v>4.2801746348969569</v>
      </c>
      <c r="W91" s="105">
        <v>4.4321922019398237</v>
      </c>
      <c r="X91" s="105">
        <v>4.402157398284646</v>
      </c>
      <c r="Y91" s="105">
        <v>4.5086316493247924</v>
      </c>
      <c r="DA91" s="132" t="s">
        <v>3000</v>
      </c>
    </row>
    <row r="92" spans="1:105" ht="12" customHeight="1" x14ac:dyDescent="0.25">
      <c r="A92" s="106" t="s">
        <v>124</v>
      </c>
      <c r="B92" s="102">
        <v>18.756731913435708</v>
      </c>
      <c r="C92" s="102">
        <v>18.174903660098092</v>
      </c>
      <c r="D92" s="102">
        <v>17.654172148297661</v>
      </c>
      <c r="E92" s="102">
        <v>17.080827495204229</v>
      </c>
      <c r="F92" s="102">
        <v>16.738247977794096</v>
      </c>
      <c r="G92" s="102">
        <v>16.365051224691523</v>
      </c>
      <c r="H92" s="102">
        <v>16.136116691516037</v>
      </c>
      <c r="I92" s="102">
        <v>16.251990792324172</v>
      </c>
      <c r="J92" s="102">
        <v>16.191296461024706</v>
      </c>
      <c r="K92" s="102">
        <v>16.307568256734349</v>
      </c>
      <c r="L92" s="102">
        <v>16.414927373159369</v>
      </c>
      <c r="M92" s="102">
        <v>17.544467591023576</v>
      </c>
      <c r="N92" s="102">
        <v>16.421024780913495</v>
      </c>
      <c r="O92" s="102">
        <v>18.343042279929765</v>
      </c>
      <c r="P92" s="102">
        <v>16.931381398457674</v>
      </c>
      <c r="Q92" s="102">
        <v>15.437838581418188</v>
      </c>
      <c r="R92" s="102">
        <v>18.666510764767953</v>
      </c>
      <c r="S92" s="102">
        <v>18.870351134651141</v>
      </c>
      <c r="T92" s="102">
        <v>19.589698182345916</v>
      </c>
      <c r="U92" s="102">
        <v>18.939781186872896</v>
      </c>
      <c r="V92" s="102">
        <v>21.103792173623074</v>
      </c>
      <c r="W92" s="102">
        <v>18.199395433187725</v>
      </c>
      <c r="X92" s="102">
        <v>17.790011250638468</v>
      </c>
      <c r="Y92" s="102">
        <v>18.285836429311807</v>
      </c>
      <c r="DA92" s="131" t="s">
        <v>3001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18.6147205066653</v>
      </c>
      <c r="P93" s="105">
        <v>17.282613415600022</v>
      </c>
      <c r="Q93" s="105">
        <v>15.82359047905274</v>
      </c>
      <c r="R93" s="105">
        <v>18.499544289655137</v>
      </c>
      <c r="S93" s="105">
        <v>18.705523392707395</v>
      </c>
      <c r="T93" s="105">
        <v>19.427859387873202</v>
      </c>
      <c r="U93" s="105">
        <v>18.788812280939695</v>
      </c>
      <c r="V93" s="105">
        <v>20.188697430579026</v>
      </c>
      <c r="W93" s="105">
        <v>17.515869814513632</v>
      </c>
      <c r="X93" s="105">
        <v>17.143100437531601</v>
      </c>
      <c r="Y93" s="105">
        <v>0</v>
      </c>
      <c r="DA93" s="132" t="s">
        <v>3002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14.394244162523853</v>
      </c>
      <c r="P94" s="99">
        <v>13.35158731098579</v>
      </c>
      <c r="Q94" s="99">
        <v>12.186839466989875</v>
      </c>
      <c r="R94" s="99">
        <v>14.200885000896371</v>
      </c>
      <c r="S94" s="99">
        <v>14.352417313465523</v>
      </c>
      <c r="T94" s="99">
        <v>14.876767988581822</v>
      </c>
      <c r="U94" s="99">
        <v>14.360917568500625</v>
      </c>
      <c r="V94" s="99">
        <v>15.613847153816382</v>
      </c>
      <c r="W94" s="99">
        <v>13.530017340942385</v>
      </c>
      <c r="X94" s="99">
        <v>13.052824066471009</v>
      </c>
      <c r="Y94" s="99">
        <v>0</v>
      </c>
      <c r="DA94" s="63" t="s">
        <v>3003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4.2204763441414483</v>
      </c>
      <c r="P95" s="99">
        <v>3.9310261046142343</v>
      </c>
      <c r="Q95" s="99">
        <v>3.6367510120628612</v>
      </c>
      <c r="R95" s="99">
        <v>4.2986592887587669</v>
      </c>
      <c r="S95" s="99">
        <v>4.3531060792418712</v>
      </c>
      <c r="T95" s="99">
        <v>4.5510913992913826</v>
      </c>
      <c r="U95" s="99">
        <v>4.4278947124390724</v>
      </c>
      <c r="V95" s="99">
        <v>4.5748502767626471</v>
      </c>
      <c r="W95" s="99">
        <v>3.9858524735712466</v>
      </c>
      <c r="X95" s="99">
        <v>4.0902763710605932</v>
      </c>
      <c r="Y95" s="99">
        <v>0</v>
      </c>
      <c r="DA95" s="63" t="s">
        <v>3004</v>
      </c>
    </row>
    <row r="96" spans="1:105" ht="12" customHeight="1" x14ac:dyDescent="0.25">
      <c r="A96" s="106" t="s">
        <v>122</v>
      </c>
      <c r="B96" s="102">
        <v>18.776984164085569</v>
      </c>
      <c r="C96" s="102">
        <v>18.288732557400401</v>
      </c>
      <c r="D96" s="102">
        <v>17.688570831926462</v>
      </c>
      <c r="E96" s="102">
        <v>16.748613933983115</v>
      </c>
      <c r="F96" s="102">
        <v>17.060289139117888</v>
      </c>
      <c r="G96" s="102">
        <v>16.043364489742725</v>
      </c>
      <c r="H96" s="102">
        <v>16.046077492498281</v>
      </c>
      <c r="I96" s="102">
        <v>15.941525094579852</v>
      </c>
      <c r="J96" s="102">
        <v>16.606539124512327</v>
      </c>
      <c r="K96" s="102">
        <v>16.511774877190554</v>
      </c>
      <c r="L96" s="102">
        <v>16.838283318306814</v>
      </c>
      <c r="M96" s="102">
        <v>17.350464356711388</v>
      </c>
      <c r="N96" s="102">
        <v>17.46454644179595</v>
      </c>
      <c r="O96" s="102">
        <v>17.309114374395779</v>
      </c>
      <c r="P96" s="102">
        <v>17.220894502748184</v>
      </c>
      <c r="Q96" s="102">
        <v>17.298812909197299</v>
      </c>
      <c r="R96" s="102">
        <v>17.806254761427176</v>
      </c>
      <c r="S96" s="102">
        <v>18.396015284713389</v>
      </c>
      <c r="T96" s="102">
        <v>19.166307414141851</v>
      </c>
      <c r="U96" s="102">
        <v>19.177008715881815</v>
      </c>
      <c r="V96" s="102">
        <v>20.295203943725795</v>
      </c>
      <c r="W96" s="102">
        <v>19.582059034346706</v>
      </c>
      <c r="X96" s="102">
        <v>18.568743659696757</v>
      </c>
      <c r="Y96" s="102">
        <v>17.555182118674661</v>
      </c>
      <c r="DA96" s="131" t="s">
        <v>3005</v>
      </c>
    </row>
    <row r="97" spans="1:105" ht="12" customHeight="1" x14ac:dyDescent="0.25">
      <c r="A97" s="107" t="s">
        <v>121</v>
      </c>
      <c r="B97" s="105">
        <v>18.776984164085569</v>
      </c>
      <c r="C97" s="105">
        <v>18.28887904109563</v>
      </c>
      <c r="D97" s="105">
        <v>17.682750390308239</v>
      </c>
      <c r="E97" s="105">
        <v>16.739069743868466</v>
      </c>
      <c r="F97" s="105">
        <v>17.048958360539963</v>
      </c>
      <c r="G97" s="105">
        <v>16.021159102082994</v>
      </c>
      <c r="H97" s="105">
        <v>16.030423286773505</v>
      </c>
      <c r="I97" s="105">
        <v>15.897884857354125</v>
      </c>
      <c r="J97" s="105">
        <v>16.537937561864844</v>
      </c>
      <c r="K97" s="105">
        <v>16.433128566603969</v>
      </c>
      <c r="L97" s="105">
        <v>16.758879475835787</v>
      </c>
      <c r="M97" s="105">
        <v>17.285190205936495</v>
      </c>
      <c r="N97" s="105">
        <v>17.437190648556594</v>
      </c>
      <c r="O97" s="105">
        <v>17.294318021849431</v>
      </c>
      <c r="P97" s="105">
        <v>17.177548661432301</v>
      </c>
      <c r="Q97" s="105">
        <v>17.204112639935829</v>
      </c>
      <c r="R97" s="105">
        <v>17.692121797932089</v>
      </c>
      <c r="S97" s="105">
        <v>18.275538231150893</v>
      </c>
      <c r="T97" s="105">
        <v>19.043082377825062</v>
      </c>
      <c r="U97" s="105">
        <v>19.05726031171697</v>
      </c>
      <c r="V97" s="105">
        <v>20.195197733507378</v>
      </c>
      <c r="W97" s="105">
        <v>19.585521804995942</v>
      </c>
      <c r="X97" s="105">
        <v>18.58913581339106</v>
      </c>
      <c r="Y97" s="105">
        <v>17.534045143593929</v>
      </c>
      <c r="DA97" s="132" t="s">
        <v>3006</v>
      </c>
    </row>
    <row r="98" spans="1:105" ht="12" customHeight="1" x14ac:dyDescent="0.25">
      <c r="A98" s="108" t="s">
        <v>53</v>
      </c>
      <c r="B98" s="99">
        <v>14.641757070454211</v>
      </c>
      <c r="C98" s="99">
        <v>14.2779331751429</v>
      </c>
      <c r="D98" s="99">
        <v>13.727687430881071</v>
      </c>
      <c r="E98" s="99">
        <v>12.993028828778861</v>
      </c>
      <c r="F98" s="99">
        <v>13.24189361581143</v>
      </c>
      <c r="G98" s="99">
        <v>12.413534871233578</v>
      </c>
      <c r="H98" s="99">
        <v>12.516180981352321</v>
      </c>
      <c r="I98" s="99">
        <v>12.373485602280491</v>
      </c>
      <c r="J98" s="99">
        <v>12.771988506167625</v>
      </c>
      <c r="K98" s="99">
        <v>12.676191571561878</v>
      </c>
      <c r="L98" s="99">
        <v>12.958439751963686</v>
      </c>
      <c r="M98" s="99">
        <v>13.422360233698519</v>
      </c>
      <c r="N98" s="99">
        <v>13.497264867496545</v>
      </c>
      <c r="O98" s="99">
        <v>13.372710570206685</v>
      </c>
      <c r="P98" s="99">
        <v>13.274654555019307</v>
      </c>
      <c r="Q98" s="99">
        <v>13.256931985377694</v>
      </c>
      <c r="R98" s="99">
        <v>13.579743976896237</v>
      </c>
      <c r="S98" s="99">
        <v>14.021841745707214</v>
      </c>
      <c r="T98" s="99">
        <v>14.583002120968223</v>
      </c>
      <c r="U98" s="99">
        <v>14.567906946322665</v>
      </c>
      <c r="V98" s="99">
        <v>15.61513053224772</v>
      </c>
      <c r="W98" s="99">
        <v>15.131223160598703</v>
      </c>
      <c r="X98" s="99">
        <v>14.161062817926407</v>
      </c>
      <c r="Y98" s="99">
        <v>13.156272839953591</v>
      </c>
      <c r="DA98" s="63" t="s">
        <v>3007</v>
      </c>
    </row>
    <row r="99" spans="1:105" ht="12" customHeight="1" x14ac:dyDescent="0.25">
      <c r="A99" s="108" t="s">
        <v>52</v>
      </c>
      <c r="B99" s="99">
        <v>4.13522709363136</v>
      </c>
      <c r="C99" s="99">
        <v>4.0109458659527268</v>
      </c>
      <c r="D99" s="99">
        <v>3.9550629594271691</v>
      </c>
      <c r="E99" s="99">
        <v>3.7460409150896044</v>
      </c>
      <c r="F99" s="99">
        <v>3.8070647447285348</v>
      </c>
      <c r="G99" s="99">
        <v>3.6076242308494142</v>
      </c>
      <c r="H99" s="99">
        <v>3.5142423054211838</v>
      </c>
      <c r="I99" s="99">
        <v>3.5243992550736363</v>
      </c>
      <c r="J99" s="99">
        <v>3.7659490556972135</v>
      </c>
      <c r="K99" s="99">
        <v>3.7569369950420901</v>
      </c>
      <c r="L99" s="99">
        <v>3.8004397238720995</v>
      </c>
      <c r="M99" s="99">
        <v>3.8628299722379733</v>
      </c>
      <c r="N99" s="99">
        <v>3.9399257810600514</v>
      </c>
      <c r="O99" s="99">
        <v>3.9216074516427488</v>
      </c>
      <c r="P99" s="99">
        <v>3.9028941064129916</v>
      </c>
      <c r="Q99" s="99">
        <v>3.9471806545581378</v>
      </c>
      <c r="R99" s="99">
        <v>4.112377821035853</v>
      </c>
      <c r="S99" s="99">
        <v>4.2536964854436787</v>
      </c>
      <c r="T99" s="99">
        <v>4.4600802568568358</v>
      </c>
      <c r="U99" s="99">
        <v>4.4893533653942974</v>
      </c>
      <c r="V99" s="99">
        <v>4.5800672012596575</v>
      </c>
      <c r="W99" s="99">
        <v>4.4542986443972374</v>
      </c>
      <c r="X99" s="99">
        <v>4.4280729954646505</v>
      </c>
      <c r="Y99" s="99">
        <v>4.3777723036403398</v>
      </c>
      <c r="DA99" s="63" t="s">
        <v>3008</v>
      </c>
    </row>
    <row r="100" spans="1:105" ht="12" customHeight="1" x14ac:dyDescent="0.25">
      <c r="A100" s="121" t="s">
        <v>54</v>
      </c>
      <c r="B100" s="123">
        <v>3.3885261355340917</v>
      </c>
      <c r="C100" s="123">
        <v>3.3046376423007433</v>
      </c>
      <c r="D100" s="123">
        <v>3.2703150126292142</v>
      </c>
      <c r="E100" s="123">
        <v>3.2499064633303485</v>
      </c>
      <c r="F100" s="123">
        <v>3.2189744330907994</v>
      </c>
      <c r="G100" s="123">
        <v>3.1157302802957263</v>
      </c>
      <c r="H100" s="123">
        <v>3.0301583197397015</v>
      </c>
      <c r="I100" s="123">
        <v>3.0478922698993891</v>
      </c>
      <c r="J100" s="123">
        <v>2.9253915573323037</v>
      </c>
      <c r="K100" s="123">
        <v>2.895435469074823</v>
      </c>
      <c r="L100" s="123">
        <v>2.8255690122682715</v>
      </c>
      <c r="M100" s="123">
        <v>2.863688722007304</v>
      </c>
      <c r="N100" s="123">
        <v>2.886139253532237</v>
      </c>
      <c r="O100" s="123">
        <v>2.7570011267938228</v>
      </c>
      <c r="P100" s="123">
        <v>2.8289001864377825</v>
      </c>
      <c r="Q100" s="123">
        <v>2.8670263309781481</v>
      </c>
      <c r="R100" s="123">
        <v>2.8794272163121777</v>
      </c>
      <c r="S100" s="123">
        <v>2.8855655116763108</v>
      </c>
      <c r="T100" s="123">
        <v>2.9430433156212934</v>
      </c>
      <c r="U100" s="123">
        <v>2.8927437174337127</v>
      </c>
      <c r="V100" s="123">
        <v>3.0721488861081143</v>
      </c>
      <c r="W100" s="123">
        <v>3.0747187480548015</v>
      </c>
      <c r="X100" s="123">
        <v>2.7735185528816575</v>
      </c>
      <c r="Y100" s="123">
        <v>2.6450209907853632</v>
      </c>
      <c r="DA100" s="130" t="s">
        <v>3009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3010</v>
      </c>
    </row>
    <row r="102" spans="1:105" ht="12" customHeight="1" x14ac:dyDescent="0.25">
      <c r="A102" s="97" t="s">
        <v>50</v>
      </c>
      <c r="B102" s="99">
        <v>3.3759938525399722</v>
      </c>
      <c r="C102" s="99">
        <v>3.3035063399083415</v>
      </c>
      <c r="D102" s="99">
        <v>3.2646059815313957</v>
      </c>
      <c r="E102" s="99">
        <v>3.2502418860895959</v>
      </c>
      <c r="F102" s="99">
        <v>3.1501107032111135</v>
      </c>
      <c r="G102" s="99">
        <v>3.150872622979128</v>
      </c>
      <c r="H102" s="99">
        <v>3.0416851414420609</v>
      </c>
      <c r="I102" s="99">
        <v>3.0420427315304144</v>
      </c>
      <c r="J102" s="99">
        <v>2.9558882782911335</v>
      </c>
      <c r="K102" s="99">
        <v>2.8309930790157072</v>
      </c>
      <c r="L102" s="99">
        <v>2.8598313721425446</v>
      </c>
      <c r="M102" s="99">
        <v>2.8670784533169922</v>
      </c>
      <c r="N102" s="99">
        <v>2.8559929116086535</v>
      </c>
      <c r="O102" s="99">
        <v>2.8773433464078861</v>
      </c>
      <c r="P102" s="99">
        <v>2.7426806847713281</v>
      </c>
      <c r="Q102" s="99">
        <v>2.5737365130199361</v>
      </c>
      <c r="R102" s="99">
        <v>3.0227201969029527</v>
      </c>
      <c r="S102" s="99">
        <v>2.9757203337421871</v>
      </c>
      <c r="T102" s="99">
        <v>3.1411183094585895</v>
      </c>
      <c r="U102" s="99">
        <v>3.0021930611494954</v>
      </c>
      <c r="V102" s="99">
        <v>3.3385296616735802</v>
      </c>
      <c r="W102" s="99">
        <v>2.8329330816567229</v>
      </c>
      <c r="X102" s="99">
        <v>2.6996846074726326</v>
      </c>
      <c r="Y102" s="99">
        <v>2.7965325933786316</v>
      </c>
      <c r="DA102" s="63" t="s">
        <v>3011</v>
      </c>
    </row>
    <row r="103" spans="1:105" ht="12" customHeight="1" x14ac:dyDescent="0.25">
      <c r="A103" s="109" t="s">
        <v>120</v>
      </c>
      <c r="B103" s="110">
        <v>3.3887115929220917</v>
      </c>
      <c r="C103" s="110">
        <v>3.3046540939667941</v>
      </c>
      <c r="D103" s="110">
        <v>3.2703978486808989</v>
      </c>
      <c r="E103" s="110">
        <v>3.2499016548851118</v>
      </c>
      <c r="F103" s="110">
        <v>3.219970987134348</v>
      </c>
      <c r="G103" s="110">
        <v>3.1152276945367783</v>
      </c>
      <c r="H103" s="110">
        <v>3.0299934206016554</v>
      </c>
      <c r="I103" s="110">
        <v>3.047972113104005</v>
      </c>
      <c r="J103" s="110">
        <v>2.9249925122127007</v>
      </c>
      <c r="K103" s="110">
        <v>2.8962366279868843</v>
      </c>
      <c r="L103" s="110">
        <v>2.8251279597131727</v>
      </c>
      <c r="M103" s="110">
        <v>2.8636414363140212</v>
      </c>
      <c r="N103" s="110">
        <v>2.8865779030407066</v>
      </c>
      <c r="O103" s="110">
        <v>2.755190678421823</v>
      </c>
      <c r="P103" s="110">
        <v>2.8302303661473895</v>
      </c>
      <c r="Q103" s="110">
        <v>2.8718132836607801</v>
      </c>
      <c r="R103" s="110">
        <v>2.8768893144017769</v>
      </c>
      <c r="S103" s="110">
        <v>2.8839284689655194</v>
      </c>
      <c r="T103" s="110">
        <v>2.9394263724278162</v>
      </c>
      <c r="U103" s="110">
        <v>2.8907867479893641</v>
      </c>
      <c r="V103" s="110">
        <v>3.067705756880863</v>
      </c>
      <c r="W103" s="110">
        <v>3.0788963640002915</v>
      </c>
      <c r="X103" s="110">
        <v>2.7748162121639832</v>
      </c>
      <c r="Y103" s="110">
        <v>2.6421562613488132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3032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3033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0</v>
      </c>
      <c r="C129" s="99">
        <f>RES_hhdet_tesh!C129/RES_summary!C$19</f>
        <v>0</v>
      </c>
      <c r="D129" s="99">
        <f>RES_hhdet_tesh!D129/RES_summary!D$19</f>
        <v>0</v>
      </c>
      <c r="E129" s="99">
        <f>RES_hhdet_tesh!E129/RES_summary!E$19</f>
        <v>0</v>
      </c>
      <c r="F129" s="99">
        <f>RES_hhdet_tesh!F129/RES_summary!F$19</f>
        <v>0</v>
      </c>
      <c r="G129" s="99">
        <f>RES_hhdet_tesh!G129/RES_summary!G$19</f>
        <v>0</v>
      </c>
      <c r="H129" s="99">
        <f>RES_hhdet_tesh!H129/RES_summary!H$19</f>
        <v>0</v>
      </c>
      <c r="I129" s="99">
        <f>RES_hhdet_tesh!I129/RES_summary!I$19</f>
        <v>0</v>
      </c>
      <c r="J129" s="99">
        <f>RES_hhdet_tesh!J129/RES_summary!J$19</f>
        <v>0</v>
      </c>
      <c r="K129" s="99">
        <f>RES_hhdet_tesh!K129/RES_summary!K$19</f>
        <v>0</v>
      </c>
      <c r="L129" s="99">
        <f>RES_hhdet_tesh!L129/RES_summary!L$19</f>
        <v>0</v>
      </c>
      <c r="M129" s="99">
        <f>RES_hhdet_tesh!M129/RES_summary!M$19</f>
        <v>0</v>
      </c>
      <c r="N129" s="99">
        <f>RES_hhdet_tesh!N129/RES_summary!N$19</f>
        <v>0</v>
      </c>
      <c r="O129" s="99">
        <f>RES_hhdet_tesh!O129/RES_summary!O$19</f>
        <v>0</v>
      </c>
      <c r="P129" s="99">
        <f>RES_hhdet_tesh!P129/RES_summary!P$19</f>
        <v>0</v>
      </c>
      <c r="Q129" s="99">
        <f>RES_hhdet_tesh!Q129/RES_summary!Q$19</f>
        <v>0</v>
      </c>
      <c r="R129" s="99">
        <f>RES_hhdet_tesh!R129/RES_summary!R$19</f>
        <v>0</v>
      </c>
      <c r="S129" s="99">
        <f>RES_hhdet_tesh!S129/RES_summary!S$19</f>
        <v>0</v>
      </c>
      <c r="T129" s="99">
        <f>RES_hhdet_tesh!T129/RES_summary!T$19</f>
        <v>0</v>
      </c>
      <c r="U129" s="99">
        <f>RES_hhdet_tesh!U129/RES_summary!U$19</f>
        <v>0</v>
      </c>
      <c r="V129" s="99">
        <f>RES_hhdet_tesh!V129/RES_summary!V$19</f>
        <v>0</v>
      </c>
      <c r="W129" s="99">
        <f>RES_hhdet_tesh!W129/RES_summary!W$19</f>
        <v>0</v>
      </c>
      <c r="X129" s="99">
        <f>RES_hhdet_tesh!X129/RES_summary!X$19</f>
        <v>0</v>
      </c>
      <c r="Y129" s="99">
        <f>RES_hhdet_tesh!Y129/RES_summary!Y$19</f>
        <v>0</v>
      </c>
      <c r="DA129" s="63" t="s">
        <v>3036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3037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3038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3039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3040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3041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3042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3043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3044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3045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3046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3047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100.13938822561641</v>
      </c>
      <c r="C143" s="118">
        <f t="shared" si="49"/>
        <v>118.40211154683996</v>
      </c>
      <c r="D143" s="118">
        <f t="shared" si="49"/>
        <v>79.276759902234218</v>
      </c>
      <c r="E143" s="118">
        <f t="shared" si="49"/>
        <v>105.0611242656385</v>
      </c>
      <c r="F143" s="118">
        <f t="shared" si="49"/>
        <v>111.79468857492533</v>
      </c>
      <c r="G143" s="118">
        <f t="shared" si="49"/>
        <v>115.27348514792456</v>
      </c>
      <c r="H143" s="118">
        <f t="shared" si="49"/>
        <v>116.2194889494598</v>
      </c>
      <c r="I143" s="118">
        <f t="shared" si="49"/>
        <v>118.13288952010453</v>
      </c>
      <c r="J143" s="118">
        <f t="shared" si="49"/>
        <v>123.64247784369074</v>
      </c>
      <c r="K143" s="118">
        <f t="shared" si="49"/>
        <v>114.92817441032304</v>
      </c>
      <c r="L143" s="118">
        <f t="shared" si="49"/>
        <v>112.24091404456669</v>
      </c>
      <c r="M143" s="118">
        <f t="shared" si="49"/>
        <v>105.18333918739128</v>
      </c>
      <c r="N143" s="118">
        <f t="shared" si="49"/>
        <v>99.259599691280826</v>
      </c>
      <c r="O143" s="118">
        <f t="shared" si="49"/>
        <v>94.061401101372084</v>
      </c>
      <c r="P143" s="118">
        <f t="shared" si="49"/>
        <v>90.280220230011523</v>
      </c>
      <c r="Q143" s="118">
        <f t="shared" si="49"/>
        <v>91.973798039813161</v>
      </c>
      <c r="R143" s="118">
        <f t="shared" ref="R143:V143" si="50">R144+R146+R148+R157</f>
        <v>96.034112244193537</v>
      </c>
      <c r="S143" s="118">
        <f t="shared" si="50"/>
        <v>97.888595058929582</v>
      </c>
      <c r="T143" s="118">
        <f t="shared" si="50"/>
        <v>97.239600137419842</v>
      </c>
      <c r="U143" s="118">
        <f t="shared" si="50"/>
        <v>98.921601146003056</v>
      </c>
      <c r="V143" s="118">
        <f t="shared" si="50"/>
        <v>99.581056649628735</v>
      </c>
      <c r="W143" s="118">
        <f t="shared" ref="W143:Y143" si="51">W144+W146+W148+W157</f>
        <v>93.182323019023301</v>
      </c>
      <c r="X143" s="118">
        <f t="shared" si="51"/>
        <v>90.690544090377486</v>
      </c>
      <c r="Y143" s="118">
        <f t="shared" si="51"/>
        <v>88.891142284308629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77.824696697765845</v>
      </c>
      <c r="C144" s="123">
        <f t="shared" si="52"/>
        <v>96.69272935138936</v>
      </c>
      <c r="D144" s="123">
        <f t="shared" si="52"/>
        <v>58.214595315097711</v>
      </c>
      <c r="E144" s="123">
        <f t="shared" si="52"/>
        <v>84.945716017472748</v>
      </c>
      <c r="F144" s="123">
        <f t="shared" si="52"/>
        <v>91.438566310808469</v>
      </c>
      <c r="G144" s="123">
        <f t="shared" si="52"/>
        <v>95.972591706396983</v>
      </c>
      <c r="H144" s="123">
        <f t="shared" si="52"/>
        <v>96.966767729228621</v>
      </c>
      <c r="I144" s="123">
        <f t="shared" si="52"/>
        <v>98.916103118211936</v>
      </c>
      <c r="J144" s="123">
        <f t="shared" si="52"/>
        <v>103.90607772180206</v>
      </c>
      <c r="K144" s="123">
        <f t="shared" si="52"/>
        <v>95.275390769771164</v>
      </c>
      <c r="L144" s="123">
        <f t="shared" si="52"/>
        <v>92.312104206327817</v>
      </c>
      <c r="M144" s="123">
        <f t="shared" si="52"/>
        <v>84.669959413646993</v>
      </c>
      <c r="N144" s="123">
        <f t="shared" si="52"/>
        <v>78.640496009141032</v>
      </c>
      <c r="O144" s="123">
        <f t="shared" si="52"/>
        <v>73.606640262712048</v>
      </c>
      <c r="P144" s="123">
        <f t="shared" si="52"/>
        <v>69.899255798577585</v>
      </c>
      <c r="Q144" s="123">
        <f t="shared" si="52"/>
        <v>71.635424883803793</v>
      </c>
      <c r="R144" s="123">
        <f t="shared" si="52"/>
        <v>74.964892337770465</v>
      </c>
      <c r="S144" s="123">
        <f t="shared" si="52"/>
        <v>76.299838357343916</v>
      </c>
      <c r="T144" s="123">
        <f t="shared" si="52"/>
        <v>74.864084457378496</v>
      </c>
      <c r="U144" s="123">
        <f t="shared" si="52"/>
        <v>76.733317051588372</v>
      </c>
      <c r="V144" s="123">
        <f t="shared" si="52"/>
        <v>76.068143851340949</v>
      </c>
      <c r="W144" s="123">
        <f t="shared" si="52"/>
        <v>70.522592578783005</v>
      </c>
      <c r="X144" s="123">
        <f t="shared" si="52"/>
        <v>69.384300489414443</v>
      </c>
      <c r="Y144" s="123">
        <f t="shared" si="52"/>
        <v>68.679129567811344</v>
      </c>
      <c r="DA144" s="130" t="s">
        <v>3050</v>
      </c>
    </row>
    <row r="145" spans="1:105" ht="12" customHeight="1" x14ac:dyDescent="0.25">
      <c r="A145" s="97" t="s">
        <v>53</v>
      </c>
      <c r="B145" s="99">
        <v>77.824696697765845</v>
      </c>
      <c r="C145" s="99">
        <v>96.69272935138936</v>
      </c>
      <c r="D145" s="99">
        <v>58.214595315097711</v>
      </c>
      <c r="E145" s="99">
        <v>84.945716017472748</v>
      </c>
      <c r="F145" s="99">
        <v>91.438566310808469</v>
      </c>
      <c r="G145" s="99">
        <v>95.972591706396983</v>
      </c>
      <c r="H145" s="99">
        <v>96.966767729228621</v>
      </c>
      <c r="I145" s="99">
        <v>98.916103118211936</v>
      </c>
      <c r="J145" s="99">
        <v>103.90607772180206</v>
      </c>
      <c r="K145" s="99">
        <v>95.275390769771164</v>
      </c>
      <c r="L145" s="99">
        <v>92.312104206327817</v>
      </c>
      <c r="M145" s="99">
        <v>84.669959413646993</v>
      </c>
      <c r="N145" s="99">
        <v>78.640496009141032</v>
      </c>
      <c r="O145" s="99">
        <v>73.606640262712048</v>
      </c>
      <c r="P145" s="99">
        <v>69.899255798577585</v>
      </c>
      <c r="Q145" s="99">
        <v>71.635424883803793</v>
      </c>
      <c r="R145" s="99">
        <v>74.964892337770465</v>
      </c>
      <c r="S145" s="99">
        <v>76.299838357343916</v>
      </c>
      <c r="T145" s="99">
        <v>74.864084457378496</v>
      </c>
      <c r="U145" s="99">
        <v>76.733317051588372</v>
      </c>
      <c r="V145" s="99">
        <v>76.068143851340949</v>
      </c>
      <c r="W145" s="99">
        <v>70.522592578783005</v>
      </c>
      <c r="X145" s="99">
        <v>69.384300489414443</v>
      </c>
      <c r="Y145" s="99">
        <v>68.679129567811344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0.1505121737562945</v>
      </c>
      <c r="C146" s="123">
        <f t="shared" si="53"/>
        <v>0.12457218886057644</v>
      </c>
      <c r="D146" s="123">
        <f t="shared" si="53"/>
        <v>0.11600812195507122</v>
      </c>
      <c r="E146" s="123">
        <f t="shared" si="53"/>
        <v>0.10937103080415959</v>
      </c>
      <c r="F146" s="123">
        <f t="shared" si="53"/>
        <v>0.12047049085619507</v>
      </c>
      <c r="G146" s="123">
        <f t="shared" si="53"/>
        <v>0.13610966879153483</v>
      </c>
      <c r="H146" s="123">
        <f t="shared" si="53"/>
        <v>0.17816097466313263</v>
      </c>
      <c r="I146" s="123">
        <f t="shared" si="53"/>
        <v>0.21202370124625927</v>
      </c>
      <c r="J146" s="123">
        <f t="shared" si="53"/>
        <v>0.24737875860663514</v>
      </c>
      <c r="K146" s="123">
        <f t="shared" si="53"/>
        <v>0.27470342320153124</v>
      </c>
      <c r="L146" s="123">
        <f t="shared" si="53"/>
        <v>0.30991129110693211</v>
      </c>
      <c r="M146" s="123">
        <f t="shared" si="53"/>
        <v>0.29370990279633241</v>
      </c>
      <c r="N146" s="123">
        <f t="shared" si="53"/>
        <v>0.31147461262580833</v>
      </c>
      <c r="O146" s="123">
        <f t="shared" si="53"/>
        <v>0.28119603356961415</v>
      </c>
      <c r="P146" s="123">
        <f t="shared" si="53"/>
        <v>0.30643626123496231</v>
      </c>
      <c r="Q146" s="123">
        <f t="shared" si="53"/>
        <v>0.29914460010248523</v>
      </c>
      <c r="R146" s="123">
        <f t="shared" si="53"/>
        <v>0.3098580829024975</v>
      </c>
      <c r="S146" s="123">
        <f t="shared" si="53"/>
        <v>0.30234985373198264</v>
      </c>
      <c r="T146" s="123">
        <f t="shared" si="53"/>
        <v>0.3018285664091318</v>
      </c>
      <c r="U146" s="123">
        <f t="shared" si="53"/>
        <v>0.29095569507271352</v>
      </c>
      <c r="V146" s="123">
        <f t="shared" si="53"/>
        <v>0.28153616897922268</v>
      </c>
      <c r="W146" s="123">
        <f t="shared" si="53"/>
        <v>0.23998738343853582</v>
      </c>
      <c r="X146" s="123">
        <f t="shared" si="53"/>
        <v>0.24211266424391076</v>
      </c>
      <c r="Y146" s="123">
        <f t="shared" si="53"/>
        <v>0.27415624927813742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0.1505121737562945</v>
      </c>
      <c r="C147" s="99">
        <f>RES_hhdet_tesh!C147/RES_summary!C$19</f>
        <v>0.12457218886057644</v>
      </c>
      <c r="D147" s="99">
        <f>RES_hhdet_tesh!D147/RES_summary!D$19</f>
        <v>0.11600812195507122</v>
      </c>
      <c r="E147" s="99">
        <f>RES_hhdet_tesh!E147/RES_summary!E$19</f>
        <v>0.10937103080415959</v>
      </c>
      <c r="F147" s="99">
        <f>RES_hhdet_tesh!F147/RES_summary!F$19</f>
        <v>0.12047049085619507</v>
      </c>
      <c r="G147" s="99">
        <f>RES_hhdet_tesh!G147/RES_summary!G$19</f>
        <v>0.13610966879153483</v>
      </c>
      <c r="H147" s="99">
        <f>RES_hhdet_tesh!H147/RES_summary!H$19</f>
        <v>0.17816097466313263</v>
      </c>
      <c r="I147" s="99">
        <f>RES_hhdet_tesh!I147/RES_summary!I$19</f>
        <v>0.21202370124625927</v>
      </c>
      <c r="J147" s="99">
        <f>RES_hhdet_tesh!J147/RES_summary!J$19</f>
        <v>0.24737875860663514</v>
      </c>
      <c r="K147" s="99">
        <f>RES_hhdet_tesh!K147/RES_summary!K$19</f>
        <v>0.27470342320153124</v>
      </c>
      <c r="L147" s="99">
        <f>RES_hhdet_tesh!L147/RES_summary!L$19</f>
        <v>0.30991129110693211</v>
      </c>
      <c r="M147" s="99">
        <f>RES_hhdet_tesh!M147/RES_summary!M$19</f>
        <v>0.29370990279633241</v>
      </c>
      <c r="N147" s="99">
        <f>RES_hhdet_tesh!N147/RES_summary!N$19</f>
        <v>0.31147461262580833</v>
      </c>
      <c r="O147" s="99">
        <f>RES_hhdet_tesh!O147/RES_summary!O$19</f>
        <v>0.28119603356961415</v>
      </c>
      <c r="P147" s="99">
        <f>RES_hhdet_tesh!P147/RES_summary!P$19</f>
        <v>0.30643626123496231</v>
      </c>
      <c r="Q147" s="99">
        <f>RES_hhdet_tesh!Q147/RES_summary!Q$19</f>
        <v>0.29914460010248523</v>
      </c>
      <c r="R147" s="99">
        <f>RES_hhdet_tesh!R147/RES_summary!R$19</f>
        <v>0.3098580829024975</v>
      </c>
      <c r="S147" s="99">
        <f>RES_hhdet_tesh!S147/RES_summary!S$19</f>
        <v>0.30234985373198264</v>
      </c>
      <c r="T147" s="99">
        <f>RES_hhdet_tesh!T147/RES_summary!T$19</f>
        <v>0.3018285664091318</v>
      </c>
      <c r="U147" s="99">
        <f>RES_hhdet_tesh!U147/RES_summary!U$19</f>
        <v>0.29095569507271352</v>
      </c>
      <c r="V147" s="99">
        <f>RES_hhdet_tesh!V147/RES_summary!V$19</f>
        <v>0.28153616897922268</v>
      </c>
      <c r="W147" s="99">
        <f>RES_hhdet_tesh!W147/RES_summary!W$19</f>
        <v>0.23998738343853582</v>
      </c>
      <c r="X147" s="99">
        <f>RES_hhdet_tesh!X147/RES_summary!X$19</f>
        <v>0.24211266424391076</v>
      </c>
      <c r="Y147" s="99">
        <f>RES_hhdet_tesh!Y147/RES_summary!Y$19</f>
        <v>0.27415624927813742</v>
      </c>
      <c r="DA147" s="63" t="s">
        <v>3053</v>
      </c>
    </row>
    <row r="148" spans="1:105" ht="12" customHeight="1" x14ac:dyDescent="0.25">
      <c r="A148" s="121" t="s">
        <v>55</v>
      </c>
      <c r="B148" s="123">
        <v>18.775652076250186</v>
      </c>
      <c r="C148" s="123">
        <v>18.280172277937751</v>
      </c>
      <c r="D148" s="123">
        <v>17.675841974929657</v>
      </c>
      <c r="E148" s="123">
        <v>16.756130702030699</v>
      </c>
      <c r="F148" s="123">
        <v>17.016699389016328</v>
      </c>
      <c r="G148" s="123">
        <v>16.049041172186094</v>
      </c>
      <c r="H148" s="123">
        <v>16.044400977462605</v>
      </c>
      <c r="I148" s="123">
        <v>15.956872468113669</v>
      </c>
      <c r="J148" s="123">
        <v>16.563616572919074</v>
      </c>
      <c r="K148" s="123">
        <v>16.482684971443014</v>
      </c>
      <c r="L148" s="123">
        <v>16.793315763115103</v>
      </c>
      <c r="M148" s="123">
        <v>17.355979671781544</v>
      </c>
      <c r="N148" s="123">
        <v>17.421503791547565</v>
      </c>
      <c r="O148" s="123">
        <v>17.416504979401125</v>
      </c>
      <c r="P148" s="123">
        <v>17.245671709658147</v>
      </c>
      <c r="Q148" s="123">
        <v>17.172261987912716</v>
      </c>
      <c r="R148" s="123">
        <v>17.879889310506183</v>
      </c>
      <c r="S148" s="123">
        <v>18.400769945681379</v>
      </c>
      <c r="T148" s="123">
        <v>19.130543687134548</v>
      </c>
      <c r="U148" s="123">
        <v>19.004575230840651</v>
      </c>
      <c r="V148" s="123">
        <v>20.159106468958655</v>
      </c>
      <c r="W148" s="123">
        <v>19.345174654792238</v>
      </c>
      <c r="X148" s="123">
        <v>18.290681353028713</v>
      </c>
      <c r="Y148" s="123">
        <v>17.292662338101117</v>
      </c>
      <c r="DA148" s="130" t="s">
        <v>3054</v>
      </c>
    </row>
    <row r="149" spans="1:105" ht="12" customHeight="1" x14ac:dyDescent="0.25">
      <c r="A149" s="97" t="s">
        <v>124</v>
      </c>
      <c r="B149" s="99">
        <v>18.756731913435715</v>
      </c>
      <c r="C149" s="99">
        <v>18.174164528116968</v>
      </c>
      <c r="D149" s="99">
        <v>17.644131120190053</v>
      </c>
      <c r="E149" s="99">
        <v>17.063643944770288</v>
      </c>
      <c r="F149" s="99">
        <v>16.720605605720337</v>
      </c>
      <c r="G149" s="99">
        <v>16.348644241439366</v>
      </c>
      <c r="H149" s="99">
        <v>16.128842470659702</v>
      </c>
      <c r="I149" s="99">
        <v>16.252572365352751</v>
      </c>
      <c r="J149" s="99">
        <v>16.19327151750122</v>
      </c>
      <c r="K149" s="99">
        <v>16.321660481434286</v>
      </c>
      <c r="L149" s="99">
        <v>16.43849762771131</v>
      </c>
      <c r="M149" s="99">
        <v>17.576529950117894</v>
      </c>
      <c r="N149" s="99">
        <v>16.460916478388416</v>
      </c>
      <c r="O149" s="99">
        <v>18.396473604305033</v>
      </c>
      <c r="P149" s="99">
        <v>17.010520245752808</v>
      </c>
      <c r="Q149" s="99">
        <v>15.519825791216999</v>
      </c>
      <c r="R149" s="99">
        <v>18.737658340467977</v>
      </c>
      <c r="S149" s="99">
        <v>18.902192350913058</v>
      </c>
      <c r="T149" s="99">
        <v>19.592987260588004</v>
      </c>
      <c r="U149" s="99">
        <v>18.897597371687091</v>
      </c>
      <c r="V149" s="99">
        <v>20.994078213498142</v>
      </c>
      <c r="W149" s="99">
        <v>18.123422255241486</v>
      </c>
      <c r="X149" s="99">
        <v>17.593157241208999</v>
      </c>
      <c r="Y149" s="99">
        <v>17.931450726571676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16.046737654697893</v>
      </c>
      <c r="J150" s="99">
        <v>16.093142142989649</v>
      </c>
      <c r="K150" s="99">
        <v>16.239981430444466</v>
      </c>
      <c r="L150" s="99">
        <v>16.356393797906918</v>
      </c>
      <c r="M150" s="99">
        <v>17.474759492584383</v>
      </c>
      <c r="N150" s="99">
        <v>16.374890983947783</v>
      </c>
      <c r="O150" s="99">
        <v>18.31576084648044</v>
      </c>
      <c r="P150" s="99">
        <v>16.903872747659694</v>
      </c>
      <c r="Q150" s="99">
        <v>15.352862802305262</v>
      </c>
      <c r="R150" s="99">
        <v>18.599291047609626</v>
      </c>
      <c r="S150" s="99">
        <v>18.738774619354214</v>
      </c>
      <c r="T150" s="99">
        <v>19.422006071664885</v>
      </c>
      <c r="U150" s="99">
        <v>18.718006730012526</v>
      </c>
      <c r="V150" s="99">
        <v>20.863389846559993</v>
      </c>
      <c r="W150" s="99">
        <v>18.053374011566472</v>
      </c>
      <c r="X150" s="99">
        <v>17.533942852401587</v>
      </c>
      <c r="Y150" s="99">
        <v>17.732239788699491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12.487942034539874</v>
      </c>
      <c r="J151" s="102">
        <v>12.425773241879934</v>
      </c>
      <c r="K151" s="102">
        <v>12.526802048696233</v>
      </c>
      <c r="L151" s="102">
        <v>12.644773221862053</v>
      </c>
      <c r="M151" s="102">
        <v>13.56780469979531</v>
      </c>
      <c r="N151" s="102">
        <v>12.67369982734294</v>
      </c>
      <c r="O151" s="102">
        <v>14.163066995941888</v>
      </c>
      <c r="P151" s="102">
        <v>13.058993304823394</v>
      </c>
      <c r="Q151" s="102">
        <v>11.824299584730865</v>
      </c>
      <c r="R151" s="102">
        <v>14.27745403507069</v>
      </c>
      <c r="S151" s="102">
        <v>14.377930391661765</v>
      </c>
      <c r="T151" s="102">
        <v>14.872285846444779</v>
      </c>
      <c r="U151" s="102">
        <v>14.306798518022438</v>
      </c>
      <c r="V151" s="102">
        <v>16.135651212507639</v>
      </c>
      <c r="W151" s="102">
        <v>13.945208889176445</v>
      </c>
      <c r="X151" s="102">
        <v>13.350413017641335</v>
      </c>
      <c r="Y151" s="102">
        <v>13.299333490281867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3.5587956201580178</v>
      </c>
      <c r="J152" s="105">
        <v>3.6673689011097137</v>
      </c>
      <c r="K152" s="105">
        <v>3.7131793817482319</v>
      </c>
      <c r="L152" s="105">
        <v>3.7116205760448642</v>
      </c>
      <c r="M152" s="105">
        <v>3.9069547927890778</v>
      </c>
      <c r="N152" s="105">
        <v>3.7011911566048394</v>
      </c>
      <c r="O152" s="105">
        <v>4.1526938505385509</v>
      </c>
      <c r="P152" s="105">
        <v>3.844879442836302</v>
      </c>
      <c r="Q152" s="105">
        <v>3.5285632175743959</v>
      </c>
      <c r="R152" s="105">
        <v>4.3218370125389365</v>
      </c>
      <c r="S152" s="105">
        <v>4.3608442276924473</v>
      </c>
      <c r="T152" s="105">
        <v>4.5497202252201099</v>
      </c>
      <c r="U152" s="105">
        <v>4.4112082119900897</v>
      </c>
      <c r="V152" s="105">
        <v>4.7277386340523542</v>
      </c>
      <c r="W152" s="105">
        <v>4.1081651223900248</v>
      </c>
      <c r="X152" s="105">
        <v>4.1835298347602521</v>
      </c>
      <c r="Y152" s="105">
        <v>4.4329062984176222</v>
      </c>
      <c r="DA152" s="132" t="s">
        <v>3058</v>
      </c>
    </row>
    <row r="153" spans="1:105" ht="12" customHeight="1" x14ac:dyDescent="0.25">
      <c r="A153" s="106" t="s">
        <v>122</v>
      </c>
      <c r="B153" s="102">
        <v>18.776984164085569</v>
      </c>
      <c r="C153" s="102">
        <v>18.28784650741007</v>
      </c>
      <c r="D153" s="102">
        <v>17.678534349152319</v>
      </c>
      <c r="E153" s="102">
        <v>16.73096078747621</v>
      </c>
      <c r="F153" s="102">
        <v>17.039904156663464</v>
      </c>
      <c r="G153" s="102">
        <v>16.026375662864762</v>
      </c>
      <c r="H153" s="102">
        <v>16.038556897559051</v>
      </c>
      <c r="I153" s="102">
        <v>15.940982483044861</v>
      </c>
      <c r="J153" s="102">
        <v>16.607999810065337</v>
      </c>
      <c r="K153" s="102">
        <v>16.519434529147418</v>
      </c>
      <c r="L153" s="102">
        <v>16.84869192503292</v>
      </c>
      <c r="M153" s="102">
        <v>17.362636616606263</v>
      </c>
      <c r="N153" s="102">
        <v>17.497943847612135</v>
      </c>
      <c r="O153" s="102">
        <v>17.35248097825788</v>
      </c>
      <c r="P153" s="102">
        <v>17.283285726433853</v>
      </c>
      <c r="Q153" s="102">
        <v>17.366618384525008</v>
      </c>
      <c r="R153" s="102">
        <v>17.868781681539538</v>
      </c>
      <c r="S153" s="102">
        <v>18.417936834491929</v>
      </c>
      <c r="T153" s="102">
        <v>19.134274967998302</v>
      </c>
      <c r="U153" s="102">
        <v>18.999399020677437</v>
      </c>
      <c r="V153" s="102">
        <v>20.01658918820144</v>
      </c>
      <c r="W153" s="102">
        <v>19.439338184621484</v>
      </c>
      <c r="X153" s="102">
        <v>18.370091884137526</v>
      </c>
      <c r="Y153" s="102">
        <v>17.195899442232189</v>
      </c>
      <c r="DA153" s="131" t="s">
        <v>3059</v>
      </c>
    </row>
    <row r="154" spans="1:105" ht="12" customHeight="1" x14ac:dyDescent="0.25">
      <c r="A154" s="107" t="s">
        <v>121</v>
      </c>
      <c r="B154" s="105">
        <v>18.776984164085569</v>
      </c>
      <c r="C154" s="105">
        <v>18.287659619903401</v>
      </c>
      <c r="D154" s="105">
        <v>17.672673299477392</v>
      </c>
      <c r="E154" s="105">
        <v>16.726941115928856</v>
      </c>
      <c r="F154" s="105">
        <v>17.038370623734234</v>
      </c>
      <c r="G154" s="105">
        <v>16.017324425753404</v>
      </c>
      <c r="H154" s="105">
        <v>16.031482402317927</v>
      </c>
      <c r="I154" s="105">
        <v>15.907058900539184</v>
      </c>
      <c r="J154" s="105">
        <v>16.553277792185106</v>
      </c>
      <c r="K154" s="105">
        <v>16.462862623413322</v>
      </c>
      <c r="L154" s="105">
        <v>16.796461999490877</v>
      </c>
      <c r="M154" s="105">
        <v>17.325335114271727</v>
      </c>
      <c r="N154" s="105">
        <v>17.480824078977314</v>
      </c>
      <c r="O154" s="105">
        <v>17.342426670605875</v>
      </c>
      <c r="P154" s="105">
        <v>17.253519842845005</v>
      </c>
      <c r="Q154" s="105">
        <v>17.292424891542417</v>
      </c>
      <c r="R154" s="105">
        <v>17.76684549849622</v>
      </c>
      <c r="S154" s="105">
        <v>18.321988717258098</v>
      </c>
      <c r="T154" s="105">
        <v>19.059334418203012</v>
      </c>
      <c r="U154" s="105">
        <v>19.02308205645404</v>
      </c>
      <c r="V154" s="105">
        <v>20.090731058685215</v>
      </c>
      <c r="W154" s="105">
        <v>19.486752505596147</v>
      </c>
      <c r="X154" s="105">
        <v>18.365626675262408</v>
      </c>
      <c r="Y154" s="105">
        <v>17.224504047247553</v>
      </c>
      <c r="DA154" s="132" t="s">
        <v>3060</v>
      </c>
    </row>
    <row r="155" spans="1:105" ht="12" customHeight="1" x14ac:dyDescent="0.25">
      <c r="A155" s="108" t="s">
        <v>53</v>
      </c>
      <c r="B155" s="99">
        <v>14.641757070454211</v>
      </c>
      <c r="C155" s="99">
        <v>14.276981185999341</v>
      </c>
      <c r="D155" s="99">
        <v>13.719864261403186</v>
      </c>
      <c r="E155" s="99">
        <v>12.983614469744326</v>
      </c>
      <c r="F155" s="99">
        <v>13.233670140719939</v>
      </c>
      <c r="G155" s="99">
        <v>12.410563682442936</v>
      </c>
      <c r="H155" s="99">
        <v>12.517007914091216</v>
      </c>
      <c r="I155" s="99">
        <v>12.380625853470104</v>
      </c>
      <c r="J155" s="99">
        <v>12.783835524249504</v>
      </c>
      <c r="K155" s="99">
        <v>12.69912783709327</v>
      </c>
      <c r="L155" s="99">
        <v>12.987499622536383</v>
      </c>
      <c r="M155" s="99">
        <v>13.453533707337197</v>
      </c>
      <c r="N155" s="99">
        <v>13.531039342945933</v>
      </c>
      <c r="O155" s="99">
        <v>13.409910246709154</v>
      </c>
      <c r="P155" s="99">
        <v>13.333364398272709</v>
      </c>
      <c r="Q155" s="99">
        <v>13.324982546166655</v>
      </c>
      <c r="R155" s="99">
        <v>13.637098811678449</v>
      </c>
      <c r="S155" s="99">
        <v>14.057480716060287</v>
      </c>
      <c r="T155" s="99">
        <v>14.595447771026311</v>
      </c>
      <c r="U155" s="99">
        <v>14.541780124622498</v>
      </c>
      <c r="V155" s="99">
        <v>15.534355845852282</v>
      </c>
      <c r="W155" s="99">
        <v>15.054916778490826</v>
      </c>
      <c r="X155" s="99">
        <v>13.990795249966627</v>
      </c>
      <c r="Y155" s="99">
        <v>12.924015703316799</v>
      </c>
      <c r="DA155" s="63" t="s">
        <v>3061</v>
      </c>
    </row>
    <row r="156" spans="1:105" ht="12" customHeight="1" x14ac:dyDescent="0.25">
      <c r="A156" s="108" t="s">
        <v>52</v>
      </c>
      <c r="B156" s="99">
        <v>4.1352270936313591</v>
      </c>
      <c r="C156" s="99">
        <v>4.010678433904058</v>
      </c>
      <c r="D156" s="99">
        <v>3.9528090380742054</v>
      </c>
      <c r="E156" s="99">
        <v>3.7433266461845265</v>
      </c>
      <c r="F156" s="99">
        <v>3.8047004830142903</v>
      </c>
      <c r="G156" s="99">
        <v>3.6067607433104696</v>
      </c>
      <c r="H156" s="99">
        <v>3.5144744882267127</v>
      </c>
      <c r="I156" s="99">
        <v>3.5264330470690828</v>
      </c>
      <c r="J156" s="99">
        <v>3.7694422679356019</v>
      </c>
      <c r="K156" s="99">
        <v>3.7637347863200552</v>
      </c>
      <c r="L156" s="99">
        <v>3.8089623769544922</v>
      </c>
      <c r="M156" s="99">
        <v>3.8718014069345279</v>
      </c>
      <c r="N156" s="99">
        <v>3.9497847360313805</v>
      </c>
      <c r="O156" s="99">
        <v>3.932516423896721</v>
      </c>
      <c r="P156" s="99">
        <v>3.9201554445722957</v>
      </c>
      <c r="Q156" s="99">
        <v>3.967442345375761</v>
      </c>
      <c r="R156" s="99">
        <v>4.1297466868177697</v>
      </c>
      <c r="S156" s="99">
        <v>4.26450800119781</v>
      </c>
      <c r="T156" s="99">
        <v>4.4638866471767074</v>
      </c>
      <c r="U156" s="99">
        <v>4.4813019318315401</v>
      </c>
      <c r="V156" s="99">
        <v>4.5563752128329282</v>
      </c>
      <c r="W156" s="99">
        <v>4.4318357271053266</v>
      </c>
      <c r="X156" s="99">
        <v>4.3748314252957812</v>
      </c>
      <c r="Y156" s="99">
        <v>4.300488343930752</v>
      </c>
      <c r="DA156" s="63" t="s">
        <v>3062</v>
      </c>
    </row>
    <row r="157" spans="1:105" ht="12" customHeight="1" x14ac:dyDescent="0.25">
      <c r="A157" s="121" t="s">
        <v>54</v>
      </c>
      <c r="B157" s="123">
        <v>3.3885272778440898</v>
      </c>
      <c r="C157" s="123">
        <v>3.3046377286522715</v>
      </c>
      <c r="D157" s="123">
        <v>3.2703144902517756</v>
      </c>
      <c r="E157" s="123">
        <v>3.249906515330891</v>
      </c>
      <c r="F157" s="123">
        <v>3.2189523842443477</v>
      </c>
      <c r="G157" s="123">
        <v>3.1157426005499498</v>
      </c>
      <c r="H157" s="123">
        <v>3.0301592681054434</v>
      </c>
      <c r="I157" s="123">
        <v>3.0478902325326636</v>
      </c>
      <c r="J157" s="123">
        <v>2.925404790362971</v>
      </c>
      <c r="K157" s="123">
        <v>2.8953952459073404</v>
      </c>
      <c r="L157" s="123">
        <v>2.8255827840168459</v>
      </c>
      <c r="M157" s="123">
        <v>2.8636901991664097</v>
      </c>
      <c r="N157" s="123">
        <v>2.8861252779664324</v>
      </c>
      <c r="O157" s="123">
        <v>2.7570598256892946</v>
      </c>
      <c r="P157" s="123">
        <v>2.8288564605408131</v>
      </c>
      <c r="Q157" s="123">
        <v>2.8669665679941625</v>
      </c>
      <c r="R157" s="123">
        <v>2.8794725130143908</v>
      </c>
      <c r="S157" s="123">
        <v>2.8856369021723118</v>
      </c>
      <c r="T157" s="123">
        <v>2.9431434264976688</v>
      </c>
      <c r="U157" s="123">
        <v>2.8927531685013284</v>
      </c>
      <c r="V157" s="123">
        <v>3.0722701603499005</v>
      </c>
      <c r="W157" s="123">
        <v>3.0745684020095272</v>
      </c>
      <c r="X157" s="123">
        <v>2.7734495836904234</v>
      </c>
      <c r="Y157" s="123">
        <v>2.645194129118031</v>
      </c>
      <c r="DA157" s="130" t="s">
        <v>3063</v>
      </c>
    </row>
    <row r="158" spans="1:105" ht="12" customHeight="1" x14ac:dyDescent="0.25">
      <c r="A158" s="97" t="s">
        <v>50</v>
      </c>
      <c r="B158" s="99">
        <v>3.3759938525399722</v>
      </c>
      <c r="C158" s="99">
        <v>3.303506339908342</v>
      </c>
      <c r="D158" s="99">
        <v>3.2646059815313948</v>
      </c>
      <c r="E158" s="99">
        <v>3.250241886089595</v>
      </c>
      <c r="F158" s="99">
        <v>3.1501107032111126</v>
      </c>
      <c r="G158" s="99">
        <v>3.1508726229791275</v>
      </c>
      <c r="H158" s="99">
        <v>3.0416851414420596</v>
      </c>
      <c r="I158" s="99">
        <v>3.0420427315304144</v>
      </c>
      <c r="J158" s="99">
        <v>2.9558882782911331</v>
      </c>
      <c r="K158" s="99">
        <v>2.8309930790157067</v>
      </c>
      <c r="L158" s="99">
        <v>2.8598313721425459</v>
      </c>
      <c r="M158" s="99">
        <v>2.8670784533169926</v>
      </c>
      <c r="N158" s="99">
        <v>2.8559929116086549</v>
      </c>
      <c r="O158" s="99">
        <v>2.8773433464078808</v>
      </c>
      <c r="P158" s="99">
        <v>2.7426806847713219</v>
      </c>
      <c r="Q158" s="99">
        <v>2.5737365130199361</v>
      </c>
      <c r="R158" s="99">
        <v>3.0227201969029558</v>
      </c>
      <c r="S158" s="99">
        <v>2.975720333742192</v>
      </c>
      <c r="T158" s="99">
        <v>3.1411183094585904</v>
      </c>
      <c r="U158" s="99">
        <v>3.0021930611494976</v>
      </c>
      <c r="V158" s="99">
        <v>3.3385296616735882</v>
      </c>
      <c r="W158" s="99">
        <v>2.8329330816567189</v>
      </c>
      <c r="X158" s="99">
        <v>2.6996846074726335</v>
      </c>
      <c r="Y158" s="99">
        <v>2.7965325933786267</v>
      </c>
      <c r="DA158" s="63" t="s">
        <v>3064</v>
      </c>
    </row>
    <row r="159" spans="1:105" ht="12" customHeight="1" x14ac:dyDescent="0.25">
      <c r="A159" s="109" t="s">
        <v>120</v>
      </c>
      <c r="B159" s="110">
        <v>3.3887115929220917</v>
      </c>
      <c r="C159" s="110">
        <v>3.3046540939667932</v>
      </c>
      <c r="D159" s="110">
        <v>3.2703978486808993</v>
      </c>
      <c r="E159" s="110">
        <v>3.2499016548851118</v>
      </c>
      <c r="F159" s="110">
        <v>3.219970987134348</v>
      </c>
      <c r="G159" s="110">
        <v>3.1152276945367769</v>
      </c>
      <c r="H159" s="110">
        <v>3.0299934206016541</v>
      </c>
      <c r="I159" s="110">
        <v>3.0479721131040036</v>
      </c>
      <c r="J159" s="110">
        <v>2.9249925122127016</v>
      </c>
      <c r="K159" s="110">
        <v>2.8962366279868839</v>
      </c>
      <c r="L159" s="110">
        <v>2.8251279597131704</v>
      </c>
      <c r="M159" s="110">
        <v>2.863641436314023</v>
      </c>
      <c r="N159" s="110">
        <v>2.8865779030407079</v>
      </c>
      <c r="O159" s="110">
        <v>2.7551906784218234</v>
      </c>
      <c r="P159" s="110">
        <v>2.8302303661473873</v>
      </c>
      <c r="Q159" s="110">
        <v>2.8718132836607797</v>
      </c>
      <c r="R159" s="110">
        <v>2.8768893144017884</v>
      </c>
      <c r="S159" s="110">
        <v>2.8839284689655322</v>
      </c>
      <c r="T159" s="110">
        <v>2.939426372427834</v>
      </c>
      <c r="U159" s="110">
        <v>2.8907867479893676</v>
      </c>
      <c r="V159" s="110">
        <v>3.0677057568808759</v>
      </c>
      <c r="W159" s="110">
        <v>3.0788963640002716</v>
      </c>
      <c r="X159" s="110">
        <v>2.7748162121639877</v>
      </c>
      <c r="Y159" s="110">
        <v>2.6421562613488376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106.58352410725554</v>
      </c>
      <c r="C161" s="118">
        <f t="shared" si="54"/>
        <v>120.29464078645248</v>
      </c>
      <c r="D161" s="118">
        <f t="shared" si="54"/>
        <v>102.71527337070475</v>
      </c>
      <c r="E161" s="118">
        <f t="shared" si="54"/>
        <v>113.20498749322276</v>
      </c>
      <c r="F161" s="118">
        <f t="shared" si="54"/>
        <v>120.33283516314033</v>
      </c>
      <c r="G161" s="118">
        <f t="shared" si="54"/>
        <v>114.93488114262053</v>
      </c>
      <c r="H161" s="118">
        <f t="shared" si="54"/>
        <v>127.13077026485557</v>
      </c>
      <c r="I161" s="118">
        <f t="shared" si="54"/>
        <v>115.30022975289333</v>
      </c>
      <c r="J161" s="118">
        <f t="shared" si="54"/>
        <v>125.33222966836412</v>
      </c>
      <c r="K161" s="118">
        <f t="shared" si="54"/>
        <v>100.29808738676833</v>
      </c>
      <c r="L161" s="118">
        <f t="shared" si="54"/>
        <v>118.31108495514324</v>
      </c>
      <c r="M161" s="118">
        <f t="shared" si="54"/>
        <v>107.84083264289133</v>
      </c>
      <c r="N161" s="118">
        <f t="shared" si="54"/>
        <v>100.29928079858001</v>
      </c>
      <c r="O161" s="118">
        <f t="shared" si="54"/>
        <v>96.52695152172474</v>
      </c>
      <c r="P161" s="118">
        <f t="shared" si="54"/>
        <v>88.552679477373104</v>
      </c>
      <c r="Q161" s="118">
        <f t="shared" si="54"/>
        <v>93.391051195981888</v>
      </c>
      <c r="R161" s="118">
        <f t="shared" ref="R161:V161" si="55">R162+R164+R166+R175</f>
        <v>92.756686708772321</v>
      </c>
      <c r="S161" s="118">
        <f t="shared" si="55"/>
        <v>95.234254848424143</v>
      </c>
      <c r="T161" s="118">
        <f t="shared" si="55"/>
        <v>101.91105309028399</v>
      </c>
      <c r="U161" s="118">
        <f t="shared" si="55"/>
        <v>97.705722116948692</v>
      </c>
      <c r="V161" s="118">
        <f t="shared" si="55"/>
        <v>109.82816693624029</v>
      </c>
      <c r="W161" s="118">
        <f t="shared" ref="W161:Y161" si="56">W162+W164+W166+W175</f>
        <v>104.29152393432126</v>
      </c>
      <c r="X161" s="118">
        <f t="shared" si="56"/>
        <v>91.20495978457717</v>
      </c>
      <c r="Y161" s="118">
        <f t="shared" si="56"/>
        <v>83.119982876871646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84.343959576924604</v>
      </c>
      <c r="C162" s="123">
        <f t="shared" si="57"/>
        <v>98.636927134928811</v>
      </c>
      <c r="D162" s="123">
        <f t="shared" si="57"/>
        <v>81.669986473498454</v>
      </c>
      <c r="E162" s="123">
        <f t="shared" si="57"/>
        <v>93.093219087606769</v>
      </c>
      <c r="F162" s="123">
        <f t="shared" si="57"/>
        <v>99.978811751211367</v>
      </c>
      <c r="G162" s="123">
        <f t="shared" si="57"/>
        <v>95.636238218993896</v>
      </c>
      <c r="H162" s="123">
        <f t="shared" si="57"/>
        <v>107.89211691727319</v>
      </c>
      <c r="I162" s="123">
        <f t="shared" si="57"/>
        <v>96.09700516037519</v>
      </c>
      <c r="J162" s="123">
        <f t="shared" si="57"/>
        <v>105.62396648108921</v>
      </c>
      <c r="K162" s="123">
        <f t="shared" si="57"/>
        <v>80.693489651860233</v>
      </c>
      <c r="L162" s="123">
        <f t="shared" si="57"/>
        <v>98.45324507235928</v>
      </c>
      <c r="M162" s="123">
        <f t="shared" si="57"/>
        <v>87.397241372429107</v>
      </c>
      <c r="N162" s="123">
        <f t="shared" si="57"/>
        <v>79.75371307452653</v>
      </c>
      <c r="O162" s="123">
        <f t="shared" si="57"/>
        <v>76.128420633508853</v>
      </c>
      <c r="P162" s="123">
        <f t="shared" si="57"/>
        <v>68.187680268188402</v>
      </c>
      <c r="Q162" s="123">
        <f t="shared" si="57"/>
        <v>73.036809713953673</v>
      </c>
      <c r="R162" s="123">
        <f t="shared" si="57"/>
        <v>71.688749889377874</v>
      </c>
      <c r="S162" s="123">
        <f t="shared" si="57"/>
        <v>73.658444604043154</v>
      </c>
      <c r="T162" s="123">
        <f t="shared" si="57"/>
        <v>79.570996951306427</v>
      </c>
      <c r="U162" s="123">
        <f t="shared" si="57"/>
        <v>75.546964544833486</v>
      </c>
      <c r="V162" s="123">
        <f t="shared" si="57"/>
        <v>86.310609911669715</v>
      </c>
      <c r="W162" s="123">
        <f t="shared" si="57"/>
        <v>81.559384313759963</v>
      </c>
      <c r="X162" s="123">
        <f t="shared" si="57"/>
        <v>69.757629574919321</v>
      </c>
      <c r="Y162" s="123">
        <f t="shared" si="57"/>
        <v>62.687409087719743</v>
      </c>
      <c r="DA162" s="130" t="s">
        <v>3067</v>
      </c>
    </row>
    <row r="163" spans="1:105" ht="12" customHeight="1" x14ac:dyDescent="0.25">
      <c r="A163" s="97" t="s">
        <v>53</v>
      </c>
      <c r="B163" s="110">
        <v>84.343959576924604</v>
      </c>
      <c r="C163" s="110">
        <v>98.636927134928811</v>
      </c>
      <c r="D163" s="110">
        <v>81.669986473498454</v>
      </c>
      <c r="E163" s="110">
        <v>93.093219087606769</v>
      </c>
      <c r="F163" s="110">
        <v>99.978811751211367</v>
      </c>
      <c r="G163" s="110">
        <v>95.636238218993896</v>
      </c>
      <c r="H163" s="110">
        <v>107.89211691727319</v>
      </c>
      <c r="I163" s="110">
        <v>96.09700516037519</v>
      </c>
      <c r="J163" s="110">
        <v>105.62396648108921</v>
      </c>
      <c r="K163" s="110">
        <v>80.693489651860233</v>
      </c>
      <c r="L163" s="110">
        <v>98.45324507235928</v>
      </c>
      <c r="M163" s="110">
        <v>87.397241372429107</v>
      </c>
      <c r="N163" s="110">
        <v>79.75371307452653</v>
      </c>
      <c r="O163" s="110">
        <v>76.128420633508853</v>
      </c>
      <c r="P163" s="110">
        <v>68.187680268188402</v>
      </c>
      <c r="Q163" s="110">
        <v>73.036809713953673</v>
      </c>
      <c r="R163" s="110">
        <v>71.688749889377874</v>
      </c>
      <c r="S163" s="110">
        <v>73.658444604043154</v>
      </c>
      <c r="T163" s="110">
        <v>79.570996951306427</v>
      </c>
      <c r="U163" s="110">
        <v>75.546964544833486</v>
      </c>
      <c r="V163" s="110">
        <v>86.310609911669715</v>
      </c>
      <c r="W163" s="110">
        <v>81.559384313759963</v>
      </c>
      <c r="X163" s="110">
        <v>69.757629574919321</v>
      </c>
      <c r="Y163" s="110">
        <v>62.687409087719743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7.5377724697209048E-2</v>
      </c>
      <c r="C164" s="123">
        <f t="shared" si="58"/>
        <v>7.0824736448592301E-2</v>
      </c>
      <c r="D164" s="123">
        <f t="shared" si="58"/>
        <v>8.5035299532204359E-2</v>
      </c>
      <c r="E164" s="123">
        <f t="shared" si="58"/>
        <v>8.4707980476680711E-2</v>
      </c>
      <c r="F164" s="123">
        <f t="shared" si="58"/>
        <v>9.0190064237936476E-2</v>
      </c>
      <c r="G164" s="123">
        <f t="shared" si="58"/>
        <v>9.9253114523755875E-2</v>
      </c>
      <c r="H164" s="123">
        <f t="shared" si="58"/>
        <v>0.12780109448079888</v>
      </c>
      <c r="I164" s="123">
        <f t="shared" si="58"/>
        <v>0.15135936943021192</v>
      </c>
      <c r="J164" s="123">
        <f t="shared" si="58"/>
        <v>0.1672450864585214</v>
      </c>
      <c r="K164" s="123">
        <f t="shared" si="58"/>
        <v>0.17295519334095907</v>
      </c>
      <c r="L164" s="123">
        <f t="shared" si="58"/>
        <v>0.18852369752087342</v>
      </c>
      <c r="M164" s="123">
        <f t="shared" si="58"/>
        <v>0.18058678368891554</v>
      </c>
      <c r="N164" s="123">
        <f t="shared" si="58"/>
        <v>0.2008013049648138</v>
      </c>
      <c r="O164" s="123">
        <f t="shared" si="58"/>
        <v>0.18989072683309297</v>
      </c>
      <c r="P164" s="123">
        <f t="shared" si="58"/>
        <v>0.20662890700764977</v>
      </c>
      <c r="Q164" s="123">
        <f t="shared" si="58"/>
        <v>0.19823746582793053</v>
      </c>
      <c r="R164" s="123">
        <f t="shared" si="58"/>
        <v>0.19503912324629974</v>
      </c>
      <c r="S164" s="123">
        <f t="shared" si="58"/>
        <v>0.18406798805767466</v>
      </c>
      <c r="T164" s="123">
        <f t="shared" si="58"/>
        <v>0.18107869798793302</v>
      </c>
      <c r="U164" s="123">
        <f t="shared" si="58"/>
        <v>0.18617689322674796</v>
      </c>
      <c r="V164" s="123">
        <f t="shared" si="58"/>
        <v>0.1980388793450307</v>
      </c>
      <c r="W164" s="123">
        <f t="shared" si="58"/>
        <v>0.19517078027462431</v>
      </c>
      <c r="X164" s="123">
        <f t="shared" si="58"/>
        <v>0.212716148158754</v>
      </c>
      <c r="Y164" s="123">
        <f t="shared" si="58"/>
        <v>0.23129048050984274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7.5377724697209048E-2</v>
      </c>
      <c r="C165" s="99">
        <f>RES_hhdet_tesh!C165/RES_summary!C$19</f>
        <v>7.0824736448592301E-2</v>
      </c>
      <c r="D165" s="99">
        <f>RES_hhdet_tesh!D165/RES_summary!D$19</f>
        <v>8.5035299532204359E-2</v>
      </c>
      <c r="E165" s="99">
        <f>RES_hhdet_tesh!E165/RES_summary!E$19</f>
        <v>8.4707980476680711E-2</v>
      </c>
      <c r="F165" s="99">
        <f>RES_hhdet_tesh!F165/RES_summary!F$19</f>
        <v>9.0190064237936476E-2</v>
      </c>
      <c r="G165" s="99">
        <f>RES_hhdet_tesh!G165/RES_summary!G$19</f>
        <v>9.9253114523755875E-2</v>
      </c>
      <c r="H165" s="99">
        <f>RES_hhdet_tesh!H165/RES_summary!H$19</f>
        <v>0.12780109448079888</v>
      </c>
      <c r="I165" s="99">
        <f>RES_hhdet_tesh!I165/RES_summary!I$19</f>
        <v>0.15135936943021192</v>
      </c>
      <c r="J165" s="99">
        <f>RES_hhdet_tesh!J165/RES_summary!J$19</f>
        <v>0.1672450864585214</v>
      </c>
      <c r="K165" s="99">
        <f>RES_hhdet_tesh!K165/RES_summary!K$19</f>
        <v>0.17295519334095907</v>
      </c>
      <c r="L165" s="99">
        <f>RES_hhdet_tesh!L165/RES_summary!L$19</f>
        <v>0.18852369752087342</v>
      </c>
      <c r="M165" s="99">
        <f>RES_hhdet_tesh!M165/RES_summary!M$19</f>
        <v>0.18058678368891554</v>
      </c>
      <c r="N165" s="99">
        <f>RES_hhdet_tesh!N165/RES_summary!N$19</f>
        <v>0.2008013049648138</v>
      </c>
      <c r="O165" s="99">
        <f>RES_hhdet_tesh!O165/RES_summary!O$19</f>
        <v>0.18989072683309297</v>
      </c>
      <c r="P165" s="99">
        <f>RES_hhdet_tesh!P165/RES_summary!P$19</f>
        <v>0.20662890700764977</v>
      </c>
      <c r="Q165" s="99">
        <f>RES_hhdet_tesh!Q165/RES_summary!Q$19</f>
        <v>0.19823746582793053</v>
      </c>
      <c r="R165" s="99">
        <f>RES_hhdet_tesh!R165/RES_summary!R$19</f>
        <v>0.19503912324629974</v>
      </c>
      <c r="S165" s="99">
        <f>RES_hhdet_tesh!S165/RES_summary!S$19</f>
        <v>0.18406798805767466</v>
      </c>
      <c r="T165" s="99">
        <f>RES_hhdet_tesh!T165/RES_summary!T$19</f>
        <v>0.18107869798793302</v>
      </c>
      <c r="U165" s="99">
        <f>RES_hhdet_tesh!U165/RES_summary!U$19</f>
        <v>0.18617689322674796</v>
      </c>
      <c r="V165" s="99">
        <f>RES_hhdet_tesh!V165/RES_summary!V$19</f>
        <v>0.1980388793450307</v>
      </c>
      <c r="W165" s="99">
        <f>RES_hhdet_tesh!W165/RES_summary!W$19</f>
        <v>0.19517078027462431</v>
      </c>
      <c r="X165" s="99">
        <f>RES_hhdet_tesh!X165/RES_summary!X$19</f>
        <v>0.212716148158754</v>
      </c>
      <c r="Y165" s="99">
        <f>RES_hhdet_tesh!Y165/RES_summary!Y$19</f>
        <v>0.23129048050984274</v>
      </c>
      <c r="DA165" s="63" t="s">
        <v>3070</v>
      </c>
    </row>
    <row r="166" spans="1:105" ht="12" customHeight="1" x14ac:dyDescent="0.25">
      <c r="A166" s="121" t="s">
        <v>55</v>
      </c>
      <c r="B166" s="123">
        <v>18.77566112670922</v>
      </c>
      <c r="C166" s="123">
        <v>18.282251335388072</v>
      </c>
      <c r="D166" s="123">
        <v>17.689936014738443</v>
      </c>
      <c r="E166" s="123">
        <v>16.777153966683858</v>
      </c>
      <c r="F166" s="123">
        <v>17.044860083635928</v>
      </c>
      <c r="G166" s="123">
        <v>16.083654139675463</v>
      </c>
      <c r="H166" s="123">
        <v>16.080690812944411</v>
      </c>
      <c r="I166" s="123">
        <v>16.003977256926817</v>
      </c>
      <c r="J166" s="123">
        <v>16.615593642219135</v>
      </c>
      <c r="K166" s="123">
        <v>16.53629901155988</v>
      </c>
      <c r="L166" s="123">
        <v>16.843704280114263</v>
      </c>
      <c r="M166" s="123">
        <v>17.399312742888501</v>
      </c>
      <c r="N166" s="123">
        <v>17.458649178168116</v>
      </c>
      <c r="O166" s="123">
        <v>17.451573475338403</v>
      </c>
      <c r="P166" s="123">
        <v>17.329500490461285</v>
      </c>
      <c r="Q166" s="123">
        <v>17.288931647486482</v>
      </c>
      <c r="R166" s="123">
        <v>17.993475359960772</v>
      </c>
      <c r="S166" s="123">
        <v>18.506122032755531</v>
      </c>
      <c r="T166" s="123">
        <v>19.215831169412549</v>
      </c>
      <c r="U166" s="123">
        <v>19.079803543393275</v>
      </c>
      <c r="V166" s="123">
        <v>20.247110705029804</v>
      </c>
      <c r="W166" s="123">
        <v>19.462429481484602</v>
      </c>
      <c r="X166" s="123">
        <v>18.461146036628801</v>
      </c>
      <c r="Y166" s="123">
        <v>17.556256515823836</v>
      </c>
      <c r="DA166" s="130" t="s">
        <v>3071</v>
      </c>
    </row>
    <row r="167" spans="1:105" ht="12" customHeight="1" x14ac:dyDescent="0.25">
      <c r="A167" s="97" t="s">
        <v>124</v>
      </c>
      <c r="B167" s="99">
        <v>18.756731913435715</v>
      </c>
      <c r="C167" s="99">
        <v>18.176194795298901</v>
      </c>
      <c r="D167" s="99">
        <v>17.658620798779616</v>
      </c>
      <c r="E167" s="99">
        <v>17.086498063092101</v>
      </c>
      <c r="F167" s="99">
        <v>16.74684457837057</v>
      </c>
      <c r="G167" s="99">
        <v>16.383211283614227</v>
      </c>
      <c r="H167" s="99">
        <v>16.164657976975498</v>
      </c>
      <c r="I167" s="99">
        <v>16.3001027467763</v>
      </c>
      <c r="J167" s="99">
        <v>16.246124338438793</v>
      </c>
      <c r="K167" s="99">
        <v>16.376566327150623</v>
      </c>
      <c r="L167" s="99">
        <v>16.488240825550086</v>
      </c>
      <c r="M167" s="99">
        <v>17.618742654205739</v>
      </c>
      <c r="N167" s="99">
        <v>16.494570549979102</v>
      </c>
      <c r="O167" s="99">
        <v>18.433650949207575</v>
      </c>
      <c r="P167" s="99">
        <v>17.099078605858967</v>
      </c>
      <c r="Q167" s="99">
        <v>15.626684017579052</v>
      </c>
      <c r="R167" s="99">
        <v>18.868854542124687</v>
      </c>
      <c r="S167" s="99">
        <v>19.008748536482383</v>
      </c>
      <c r="T167" s="99">
        <v>19.675121987808591</v>
      </c>
      <c r="U167" s="99">
        <v>18.966418292853358</v>
      </c>
      <c r="V167" s="99">
        <v>21.077902399408668</v>
      </c>
      <c r="W167" s="99">
        <v>18.235602732571436</v>
      </c>
      <c r="X167" s="99">
        <v>17.768479412114633</v>
      </c>
      <c r="Y167" s="99">
        <v>18.247873190375639</v>
      </c>
      <c r="DA167" s="63" t="s">
        <v>3072</v>
      </c>
    </row>
    <row r="168" spans="1:105" ht="12" customHeight="1" x14ac:dyDescent="0.25">
      <c r="A168" s="97" t="s">
        <v>123</v>
      </c>
      <c r="B168" s="99">
        <v>18.756731913435718</v>
      </c>
      <c r="C168" s="99">
        <v>18.177406789524817</v>
      </c>
      <c r="D168" s="99">
        <v>17.662484587406134</v>
      </c>
      <c r="E168" s="99">
        <v>17.096415712781713</v>
      </c>
      <c r="F168" s="99">
        <v>16.724180597611582</v>
      </c>
      <c r="G168" s="99">
        <v>16.37287425968352</v>
      </c>
      <c r="H168" s="99">
        <v>16.149124568028022</v>
      </c>
      <c r="I168" s="99">
        <v>16.264349510059208</v>
      </c>
      <c r="J168" s="99">
        <v>16.217675574883526</v>
      </c>
      <c r="K168" s="99">
        <v>16.357922120871457</v>
      </c>
      <c r="L168" s="99">
        <v>16.477344547670015</v>
      </c>
      <c r="M168" s="99">
        <v>17.614628305686324</v>
      </c>
      <c r="N168" s="99">
        <v>16.503041579266416</v>
      </c>
      <c r="O168" s="99">
        <v>18.451384111630002</v>
      </c>
      <c r="P168" s="99">
        <v>17.121188406316197</v>
      </c>
      <c r="Q168" s="99">
        <v>15.644244250349495</v>
      </c>
      <c r="R168" s="99">
        <v>18.834183639170593</v>
      </c>
      <c r="S168" s="99">
        <v>18.970632035481291</v>
      </c>
      <c r="T168" s="99">
        <v>19.633013783546758</v>
      </c>
      <c r="U168" s="99">
        <v>18.952191047850302</v>
      </c>
      <c r="V168" s="99">
        <v>21.077168702358815</v>
      </c>
      <c r="W168" s="99">
        <v>18.271421177750394</v>
      </c>
      <c r="X168" s="99">
        <v>17.779368116808605</v>
      </c>
      <c r="Y168" s="99">
        <v>18.230471217527093</v>
      </c>
      <c r="DA168" s="63" t="s">
        <v>3073</v>
      </c>
    </row>
    <row r="169" spans="1:105" ht="12" customHeight="1" x14ac:dyDescent="0.25">
      <c r="A169" s="100" t="s">
        <v>50</v>
      </c>
      <c r="B169" s="102">
        <v>14.62602966652406</v>
      </c>
      <c r="C169" s="102">
        <v>14.190926307220266</v>
      </c>
      <c r="D169" s="102">
        <v>13.712209816934116</v>
      </c>
      <c r="E169" s="102">
        <v>13.272206754367605</v>
      </c>
      <c r="F169" s="102">
        <v>12.990362517577086</v>
      </c>
      <c r="G169" s="102">
        <v>12.684252795091886</v>
      </c>
      <c r="H169" s="102">
        <v>12.60967873335472</v>
      </c>
      <c r="I169" s="102">
        <v>12.657292608734947</v>
      </c>
      <c r="J169" s="102">
        <v>12.521927502620153</v>
      </c>
      <c r="K169" s="102">
        <v>12.617776271098718</v>
      </c>
      <c r="L169" s="102">
        <v>12.738277622689344</v>
      </c>
      <c r="M169" s="102">
        <v>13.67640205935065</v>
      </c>
      <c r="N169" s="102">
        <v>12.772884742794032</v>
      </c>
      <c r="O169" s="102">
        <v>14.26794068405246</v>
      </c>
      <c r="P169" s="102">
        <v>13.226879313774893</v>
      </c>
      <c r="Q169" s="102">
        <v>12.048712554446871</v>
      </c>
      <c r="R169" s="102">
        <v>14.45776564859433</v>
      </c>
      <c r="S169" s="102">
        <v>14.555830486923202</v>
      </c>
      <c r="T169" s="102">
        <v>15.033863749125477</v>
      </c>
      <c r="U169" s="102">
        <v>14.485793423821541</v>
      </c>
      <c r="V169" s="102">
        <v>16.300986811331597</v>
      </c>
      <c r="W169" s="102">
        <v>14.113637974962833</v>
      </c>
      <c r="X169" s="102">
        <v>13.537280778782046</v>
      </c>
      <c r="Y169" s="102">
        <v>13.673011379046979</v>
      </c>
      <c r="DA169" s="131" t="s">
        <v>3074</v>
      </c>
    </row>
    <row r="170" spans="1:105" ht="12" customHeight="1" x14ac:dyDescent="0.25">
      <c r="A170" s="103" t="s">
        <v>52</v>
      </c>
      <c r="B170" s="105">
        <v>4.1307022469116568</v>
      </c>
      <c r="C170" s="105">
        <v>3.9864804823045508</v>
      </c>
      <c r="D170" s="105">
        <v>3.9502747704720149</v>
      </c>
      <c r="E170" s="105">
        <v>3.8242089584141103</v>
      </c>
      <c r="F170" s="105">
        <v>3.7338180800344949</v>
      </c>
      <c r="G170" s="105">
        <v>3.6886214645916366</v>
      </c>
      <c r="H170" s="105">
        <v>3.5394458346733022</v>
      </c>
      <c r="I170" s="105">
        <v>3.6070569013242597</v>
      </c>
      <c r="J170" s="105">
        <v>3.6957480722633735</v>
      </c>
      <c r="K170" s="105">
        <v>3.7401458497727389</v>
      </c>
      <c r="L170" s="105">
        <v>3.739066924980667</v>
      </c>
      <c r="M170" s="105">
        <v>3.9382262463356783</v>
      </c>
      <c r="N170" s="105">
        <v>3.7301568364723838</v>
      </c>
      <c r="O170" s="105">
        <v>4.1834434275775418</v>
      </c>
      <c r="P170" s="105">
        <v>3.894309092541306</v>
      </c>
      <c r="Q170" s="105">
        <v>3.5955316959026247</v>
      </c>
      <c r="R170" s="105">
        <v>4.3764179905762601</v>
      </c>
      <c r="S170" s="105">
        <v>4.414801548558092</v>
      </c>
      <c r="T170" s="105">
        <v>4.5991500344212817</v>
      </c>
      <c r="U170" s="105">
        <v>4.4663976240287617</v>
      </c>
      <c r="V170" s="105">
        <v>4.7761818910272176</v>
      </c>
      <c r="W170" s="105">
        <v>4.1577832027875612</v>
      </c>
      <c r="X170" s="105">
        <v>4.2420873380265549</v>
      </c>
      <c r="Y170" s="105">
        <v>4.5574598384801144</v>
      </c>
      <c r="DA170" s="132" t="s">
        <v>3075</v>
      </c>
    </row>
    <row r="171" spans="1:105" ht="12" customHeight="1" x14ac:dyDescent="0.25">
      <c r="A171" s="106" t="s">
        <v>122</v>
      </c>
      <c r="B171" s="102">
        <v>18.776984164085569</v>
      </c>
      <c r="C171" s="102">
        <v>18.289839960492333</v>
      </c>
      <c r="D171" s="102">
        <v>17.692308216805461</v>
      </c>
      <c r="E171" s="102">
        <v>16.753521992291958</v>
      </c>
      <c r="F171" s="102">
        <v>17.067872450241506</v>
      </c>
      <c r="G171" s="102">
        <v>16.060968878652879</v>
      </c>
      <c r="H171" s="102">
        <v>16.074799120324023</v>
      </c>
      <c r="I171" s="102">
        <v>15.9841414771636</v>
      </c>
      <c r="J171" s="102">
        <v>16.651850609395403</v>
      </c>
      <c r="K171" s="102">
        <v>16.563509231974148</v>
      </c>
      <c r="L171" s="102">
        <v>16.893917319706567</v>
      </c>
      <c r="M171" s="102">
        <v>17.404016369265246</v>
      </c>
      <c r="N171" s="102">
        <v>17.533764681817392</v>
      </c>
      <c r="O171" s="102">
        <v>17.381573176140169</v>
      </c>
      <c r="P171" s="102">
        <v>17.345481285576852</v>
      </c>
      <c r="Q171" s="102">
        <v>17.43502144078515</v>
      </c>
      <c r="R171" s="102">
        <v>17.948135758713871</v>
      </c>
      <c r="S171" s="102">
        <v>18.504897334688881</v>
      </c>
      <c r="T171" s="102">
        <v>19.216276736840246</v>
      </c>
      <c r="U171" s="102">
        <v>19.083286018585291</v>
      </c>
      <c r="V171" s="102">
        <v>20.106590523695619</v>
      </c>
      <c r="W171" s="102">
        <v>19.554505423917238</v>
      </c>
      <c r="X171" s="102">
        <v>18.515674278853382</v>
      </c>
      <c r="Y171" s="102">
        <v>17.46276000228055</v>
      </c>
      <c r="DA171" s="131" t="s">
        <v>3076</v>
      </c>
    </row>
    <row r="172" spans="1:105" ht="12" customHeight="1" x14ac:dyDescent="0.25">
      <c r="A172" s="107" t="s">
        <v>121</v>
      </c>
      <c r="B172" s="105">
        <v>18.776984164085572</v>
      </c>
      <c r="C172" s="105">
        <v>18.289660830292043</v>
      </c>
      <c r="D172" s="105">
        <v>17.689112116561091</v>
      </c>
      <c r="E172" s="105">
        <v>16.747161810155227</v>
      </c>
      <c r="F172" s="105">
        <v>17.060808691860384</v>
      </c>
      <c r="G172" s="105">
        <v>16.049946968655952</v>
      </c>
      <c r="H172" s="105">
        <v>16.065919203661945</v>
      </c>
      <c r="I172" s="105">
        <v>15.960429316324365</v>
      </c>
      <c r="J172" s="105">
        <v>16.605957550603101</v>
      </c>
      <c r="K172" s="105">
        <v>16.514378087870316</v>
      </c>
      <c r="L172" s="105">
        <v>16.841022728086006</v>
      </c>
      <c r="M172" s="105">
        <v>17.365739320419788</v>
      </c>
      <c r="N172" s="105">
        <v>17.519025967369661</v>
      </c>
      <c r="O172" s="105">
        <v>17.381848870338974</v>
      </c>
      <c r="P172" s="105">
        <v>17.346901720962315</v>
      </c>
      <c r="Q172" s="105">
        <v>17.414038842254197</v>
      </c>
      <c r="R172" s="105">
        <v>17.896222237410321</v>
      </c>
      <c r="S172" s="105">
        <v>18.432262887519972</v>
      </c>
      <c r="T172" s="105">
        <v>19.144243284503023</v>
      </c>
      <c r="U172" s="105">
        <v>19.096249278431909</v>
      </c>
      <c r="V172" s="105">
        <v>20.174729899308737</v>
      </c>
      <c r="W172" s="105">
        <v>19.614604398989318</v>
      </c>
      <c r="X172" s="105">
        <v>18.547001301583492</v>
      </c>
      <c r="Y172" s="105">
        <v>17.484111621104319</v>
      </c>
      <c r="DA172" s="132" t="s">
        <v>3077</v>
      </c>
    </row>
    <row r="173" spans="1:105" ht="12" customHeight="1" x14ac:dyDescent="0.25">
      <c r="A173" s="108" t="s">
        <v>53</v>
      </c>
      <c r="B173" s="99">
        <v>14.64175707045421</v>
      </c>
      <c r="C173" s="99">
        <v>14.278543509646092</v>
      </c>
      <c r="D173" s="99">
        <v>13.732626243429589</v>
      </c>
      <c r="E173" s="99">
        <v>12.999309969377302</v>
      </c>
      <c r="F173" s="99">
        <v>13.251097745667265</v>
      </c>
      <c r="G173" s="99">
        <v>12.435840322624133</v>
      </c>
      <c r="H173" s="99">
        <v>12.543895366177164</v>
      </c>
      <c r="I173" s="99">
        <v>12.422164591310446</v>
      </c>
      <c r="J173" s="99">
        <v>12.824519271331356</v>
      </c>
      <c r="K173" s="99">
        <v>12.73886585129477</v>
      </c>
      <c r="L173" s="99">
        <v>13.021955238595691</v>
      </c>
      <c r="M173" s="99">
        <v>13.48490853187859</v>
      </c>
      <c r="N173" s="99">
        <v>13.560609530968886</v>
      </c>
      <c r="O173" s="99">
        <v>13.440393187198948</v>
      </c>
      <c r="P173" s="99">
        <v>13.405529070784413</v>
      </c>
      <c r="Q173" s="99">
        <v>13.418694317694859</v>
      </c>
      <c r="R173" s="99">
        <v>13.736403067611434</v>
      </c>
      <c r="S173" s="99">
        <v>14.142088181213662</v>
      </c>
      <c r="T173" s="99">
        <v>14.660470132048278</v>
      </c>
      <c r="U173" s="99">
        <v>14.597711211455549</v>
      </c>
      <c r="V173" s="99">
        <v>15.599304596451425</v>
      </c>
      <c r="W173" s="99">
        <v>15.15369155455749</v>
      </c>
      <c r="X173" s="99">
        <v>14.128965066072897</v>
      </c>
      <c r="Y173" s="99">
        <v>13.118806354590211</v>
      </c>
      <c r="DA173" s="63" t="s">
        <v>3078</v>
      </c>
    </row>
    <row r="174" spans="1:105" ht="12" customHeight="1" x14ac:dyDescent="0.25">
      <c r="A174" s="115" t="s">
        <v>52</v>
      </c>
      <c r="B174" s="110">
        <v>4.13522709363136</v>
      </c>
      <c r="C174" s="110">
        <v>4.0111173206459512</v>
      </c>
      <c r="D174" s="110">
        <v>3.9564858731315038</v>
      </c>
      <c r="E174" s="110">
        <v>3.7478518407779284</v>
      </c>
      <c r="F174" s="110">
        <v>3.8097109461931211</v>
      </c>
      <c r="G174" s="110">
        <v>3.6141066460318196</v>
      </c>
      <c r="H174" s="110">
        <v>3.5220238374847797</v>
      </c>
      <c r="I174" s="110">
        <v>3.5382647250139185</v>
      </c>
      <c r="J174" s="110">
        <v>3.781438279271748</v>
      </c>
      <c r="K174" s="110">
        <v>3.7755122365755462</v>
      </c>
      <c r="L174" s="110">
        <v>3.819067489490318</v>
      </c>
      <c r="M174" s="110">
        <v>3.8808307885411986</v>
      </c>
      <c r="N174" s="110">
        <v>3.958416436400769</v>
      </c>
      <c r="O174" s="110">
        <v>3.9414556831400267</v>
      </c>
      <c r="P174" s="110">
        <v>3.9413726501779012</v>
      </c>
      <c r="Q174" s="110">
        <v>3.9953445245593322</v>
      </c>
      <c r="R174" s="110">
        <v>4.1598191697988929</v>
      </c>
      <c r="S174" s="110">
        <v>4.2901747063063107</v>
      </c>
      <c r="T174" s="110">
        <v>4.4837731524547424</v>
      </c>
      <c r="U174" s="110">
        <v>4.4985380669763551</v>
      </c>
      <c r="V174" s="110">
        <v>4.5754253028573055</v>
      </c>
      <c r="W174" s="110">
        <v>4.4609128444318289</v>
      </c>
      <c r="X174" s="110">
        <v>4.4180362355105931</v>
      </c>
      <c r="Y174" s="110">
        <v>4.3653052665141088</v>
      </c>
      <c r="DA174" s="60" t="s">
        <v>3079</v>
      </c>
    </row>
    <row r="175" spans="1:105" ht="12" customHeight="1" x14ac:dyDescent="0.25">
      <c r="A175" s="121" t="s">
        <v>54</v>
      </c>
      <c r="B175" s="123">
        <v>3.3885256789245046</v>
      </c>
      <c r="C175" s="123">
        <v>3.3046375796870087</v>
      </c>
      <c r="D175" s="123">
        <v>3.2703155829356403</v>
      </c>
      <c r="E175" s="123">
        <v>3.249906458455456</v>
      </c>
      <c r="F175" s="123">
        <v>3.2189732640551023</v>
      </c>
      <c r="G175" s="123">
        <v>3.1157356694274037</v>
      </c>
      <c r="H175" s="123">
        <v>3.0301614401571699</v>
      </c>
      <c r="I175" s="123">
        <v>3.0478879661611185</v>
      </c>
      <c r="J175" s="123">
        <v>2.9254244585972486</v>
      </c>
      <c r="K175" s="123">
        <v>2.8953435300072647</v>
      </c>
      <c r="L175" s="123">
        <v>2.8256119051488189</v>
      </c>
      <c r="M175" s="123">
        <v>2.8636917438848148</v>
      </c>
      <c r="N175" s="123">
        <v>2.8861172409205529</v>
      </c>
      <c r="O175" s="123">
        <v>2.757066686044376</v>
      </c>
      <c r="P175" s="123">
        <v>2.8288698117157653</v>
      </c>
      <c r="Q175" s="123">
        <v>2.8670723687138078</v>
      </c>
      <c r="R175" s="123">
        <v>2.8794223361873814</v>
      </c>
      <c r="S175" s="123">
        <v>2.8856202235677815</v>
      </c>
      <c r="T175" s="123">
        <v>2.9431462715770769</v>
      </c>
      <c r="U175" s="123">
        <v>2.8927771354951854</v>
      </c>
      <c r="V175" s="123">
        <v>3.0724074401957338</v>
      </c>
      <c r="W175" s="123">
        <v>3.0745393588020709</v>
      </c>
      <c r="X175" s="123">
        <v>2.7734680248702945</v>
      </c>
      <c r="Y175" s="123">
        <v>2.6450267928182276</v>
      </c>
      <c r="DA175" s="130" t="s">
        <v>3080</v>
      </c>
    </row>
    <row r="176" spans="1:105" ht="12" customHeight="1" x14ac:dyDescent="0.25">
      <c r="A176" s="97" t="s">
        <v>50</v>
      </c>
      <c r="B176" s="99">
        <v>3.3759938525399718</v>
      </c>
      <c r="C176" s="99">
        <v>3.3035063399083424</v>
      </c>
      <c r="D176" s="99">
        <v>3.2646059815313948</v>
      </c>
      <c r="E176" s="99">
        <v>3.2502418860895959</v>
      </c>
      <c r="F176" s="99">
        <v>3.1501107032111122</v>
      </c>
      <c r="G176" s="99">
        <v>3.1508726229791284</v>
      </c>
      <c r="H176" s="99">
        <v>3.0416851414420591</v>
      </c>
      <c r="I176" s="99">
        <v>3.0420427315304148</v>
      </c>
      <c r="J176" s="99">
        <v>2.9558882782911304</v>
      </c>
      <c r="K176" s="99">
        <v>2.8309930790157076</v>
      </c>
      <c r="L176" s="99">
        <v>2.8598313721425428</v>
      </c>
      <c r="M176" s="99">
        <v>2.8670784533169957</v>
      </c>
      <c r="N176" s="99">
        <v>2.8559929116086549</v>
      </c>
      <c r="O176" s="99">
        <v>2.8773433464078848</v>
      </c>
      <c r="P176" s="99">
        <v>2.7426806847713281</v>
      </c>
      <c r="Q176" s="99">
        <v>2.573736513019929</v>
      </c>
      <c r="R176" s="99">
        <v>3.0227201969029465</v>
      </c>
      <c r="S176" s="99">
        <v>2.9757203337421911</v>
      </c>
      <c r="T176" s="99">
        <v>3.1411183094585908</v>
      </c>
      <c r="U176" s="99">
        <v>3.0021930611494874</v>
      </c>
      <c r="V176" s="99">
        <v>3.3385296616735802</v>
      </c>
      <c r="W176" s="99">
        <v>2.8329330816567149</v>
      </c>
      <c r="X176" s="99">
        <v>2.6996846074726384</v>
      </c>
      <c r="Y176" s="99">
        <v>2.796532593378624</v>
      </c>
      <c r="DA176" s="63" t="s">
        <v>3081</v>
      </c>
    </row>
    <row r="177" spans="1:105" ht="12" customHeight="1" x14ac:dyDescent="0.25">
      <c r="A177" s="109" t="s">
        <v>120</v>
      </c>
      <c r="B177" s="110">
        <v>3.3887115929220912</v>
      </c>
      <c r="C177" s="110">
        <v>3.3046540939667941</v>
      </c>
      <c r="D177" s="110">
        <v>3.2703978486808998</v>
      </c>
      <c r="E177" s="110">
        <v>3.2499016548851123</v>
      </c>
      <c r="F177" s="110">
        <v>3.219970987134348</v>
      </c>
      <c r="G177" s="110">
        <v>3.1152276945367787</v>
      </c>
      <c r="H177" s="110">
        <v>3.0299934206016541</v>
      </c>
      <c r="I177" s="110">
        <v>3.0479721131040045</v>
      </c>
      <c r="J177" s="110">
        <v>2.9249925122126998</v>
      </c>
      <c r="K177" s="110">
        <v>2.8962366279868861</v>
      </c>
      <c r="L177" s="110">
        <v>2.8251279597131664</v>
      </c>
      <c r="M177" s="110">
        <v>2.8636414363140243</v>
      </c>
      <c r="N177" s="110">
        <v>2.8865779030407017</v>
      </c>
      <c r="O177" s="110">
        <v>2.7551906784218301</v>
      </c>
      <c r="P177" s="110">
        <v>2.8302303661473873</v>
      </c>
      <c r="Q177" s="110">
        <v>2.8718132836607739</v>
      </c>
      <c r="R177" s="110">
        <v>2.876889314401796</v>
      </c>
      <c r="S177" s="110">
        <v>2.8839284689655296</v>
      </c>
      <c r="T177" s="110">
        <v>2.9394263724278358</v>
      </c>
      <c r="U177" s="110">
        <v>2.8907867479893676</v>
      </c>
      <c r="V177" s="110">
        <v>3.0677057568808688</v>
      </c>
      <c r="W177" s="110">
        <v>3.0788963640002747</v>
      </c>
      <c r="X177" s="110">
        <v>2.774816212163985</v>
      </c>
      <c r="Y177" s="110">
        <v>2.6421562613488416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60.91471397397919</v>
      </c>
      <c r="C3" s="118">
        <f t="shared" si="0"/>
        <v>60.046540492239707</v>
      </c>
      <c r="D3" s="118">
        <f t="shared" si="0"/>
        <v>61.277770736842996</v>
      </c>
      <c r="E3" s="118">
        <f t="shared" si="0"/>
        <v>61.014851627585884</v>
      </c>
      <c r="F3" s="118">
        <f t="shared" si="0"/>
        <v>64.778204725504153</v>
      </c>
      <c r="G3" s="118">
        <f t="shared" si="0"/>
        <v>67.338566544206486</v>
      </c>
      <c r="H3" s="118">
        <f t="shared" si="0"/>
        <v>65.105194798547473</v>
      </c>
      <c r="I3" s="118">
        <f t="shared" si="0"/>
        <v>60.627180624504476</v>
      </c>
      <c r="J3" s="118">
        <f t="shared" si="0"/>
        <v>63.364180865340423</v>
      </c>
      <c r="K3" s="118">
        <f t="shared" si="0"/>
        <v>63.217285940623768</v>
      </c>
      <c r="L3" s="118">
        <f t="shared" si="0"/>
        <v>58.096407123864871</v>
      </c>
      <c r="M3" s="118">
        <f t="shared" si="0"/>
        <v>50.817907320204839</v>
      </c>
      <c r="N3" s="118">
        <f t="shared" si="0"/>
        <v>47.685139311811355</v>
      </c>
      <c r="O3" s="118">
        <f t="shared" si="0"/>
        <v>47.618228813849086</v>
      </c>
      <c r="P3" s="118">
        <f t="shared" si="0"/>
        <v>41.919848607452607</v>
      </c>
      <c r="Q3" s="118">
        <f t="shared" si="0"/>
        <v>43.731416289106626</v>
      </c>
      <c r="R3" s="118">
        <f t="shared" ref="R3:V3" si="1">R4+R7+R9+R19</f>
        <v>46.521285081617663</v>
      </c>
      <c r="S3" s="118">
        <f t="shared" si="1"/>
        <v>42.438804443950502</v>
      </c>
      <c r="T3" s="118">
        <f t="shared" si="1"/>
        <v>46.742038346997703</v>
      </c>
      <c r="U3" s="118">
        <f t="shared" si="1"/>
        <v>44.787380259211773</v>
      </c>
      <c r="V3" s="118">
        <f t="shared" si="1"/>
        <v>49.031234738721466</v>
      </c>
      <c r="W3" s="118">
        <f t="shared" ref="W3:Y3" si="2">W4+W7+W9+W19</f>
        <v>47.951084256957564</v>
      </c>
      <c r="X3" s="118">
        <f t="shared" si="2"/>
        <v>41.384300397114274</v>
      </c>
      <c r="Y3" s="118">
        <f t="shared" si="2"/>
        <v>35.622421717264615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54.256856545593536</v>
      </c>
      <c r="C4" s="123">
        <f t="shared" si="3"/>
        <v>53.997925858918883</v>
      </c>
      <c r="D4" s="123">
        <f t="shared" si="3"/>
        <v>55.036538649090645</v>
      </c>
      <c r="E4" s="123">
        <f t="shared" si="3"/>
        <v>55.37511867022512</v>
      </c>
      <c r="F4" s="123">
        <f t="shared" si="3"/>
        <v>58.925555555532327</v>
      </c>
      <c r="G4" s="123">
        <f t="shared" si="3"/>
        <v>61.757502472890494</v>
      </c>
      <c r="H4" s="123">
        <f t="shared" si="3"/>
        <v>59.839336296767598</v>
      </c>
      <c r="I4" s="123">
        <f t="shared" si="3"/>
        <v>55.441258519507372</v>
      </c>
      <c r="J4" s="123">
        <f t="shared" si="3"/>
        <v>58.119510234497625</v>
      </c>
      <c r="K4" s="123">
        <f t="shared" si="3"/>
        <v>57.47873769071807</v>
      </c>
      <c r="L4" s="123">
        <f t="shared" si="3"/>
        <v>53.055279057566544</v>
      </c>
      <c r="M4" s="123">
        <f t="shared" si="3"/>
        <v>45.940952064973644</v>
      </c>
      <c r="N4" s="123">
        <f t="shared" si="3"/>
        <v>43.141412666111414</v>
      </c>
      <c r="O4" s="123">
        <f t="shared" si="3"/>
        <v>43.288905751149052</v>
      </c>
      <c r="P4" s="123">
        <f t="shared" si="3"/>
        <v>37.738604845424618</v>
      </c>
      <c r="Q4" s="123">
        <f t="shared" si="3"/>
        <v>39.636173398356178</v>
      </c>
      <c r="R4" s="123">
        <f t="shared" ref="R4:V4" si="4">SUM(R5:R6)</f>
        <v>42.122654615270477</v>
      </c>
      <c r="S4" s="123">
        <f t="shared" si="4"/>
        <v>38.097382075868971</v>
      </c>
      <c r="T4" s="123">
        <f t="shared" si="4"/>
        <v>42.220927274741911</v>
      </c>
      <c r="U4" s="123">
        <f t="shared" si="4"/>
        <v>40.35381351828876</v>
      </c>
      <c r="V4" s="123">
        <f t="shared" si="4"/>
        <v>44.193528404202809</v>
      </c>
      <c r="W4" s="123">
        <f t="shared" ref="W4:Y4" si="5">SUM(W5:W6)</f>
        <v>43.258885577442015</v>
      </c>
      <c r="X4" s="123">
        <f t="shared" si="5"/>
        <v>36.891363620226869</v>
      </c>
      <c r="Y4" s="123">
        <f t="shared" si="5"/>
        <v>31.650816381008784</v>
      </c>
      <c r="DA4" s="130" t="s">
        <v>3085</v>
      </c>
    </row>
    <row r="5" spans="1:105" ht="12" customHeight="1" x14ac:dyDescent="0.25">
      <c r="A5" s="97" t="s">
        <v>51</v>
      </c>
      <c r="B5" s="99">
        <v>54.256856545593536</v>
      </c>
      <c r="C5" s="99">
        <v>53.997925858918883</v>
      </c>
      <c r="D5" s="99">
        <v>55.036538649090645</v>
      </c>
      <c r="E5" s="99">
        <v>55.37511867022512</v>
      </c>
      <c r="F5" s="99">
        <v>58.925555555532327</v>
      </c>
      <c r="G5" s="99">
        <v>61.757502472890494</v>
      </c>
      <c r="H5" s="99">
        <v>59.839336296767598</v>
      </c>
      <c r="I5" s="99">
        <v>55.441258519507372</v>
      </c>
      <c r="J5" s="99">
        <v>58.119510234497625</v>
      </c>
      <c r="K5" s="99">
        <v>57.47873769071807</v>
      </c>
      <c r="L5" s="99">
        <v>53.055279057566544</v>
      </c>
      <c r="M5" s="99">
        <v>45.940952064973644</v>
      </c>
      <c r="N5" s="99">
        <v>43.141412666111414</v>
      </c>
      <c r="O5" s="99">
        <v>43.288905751149052</v>
      </c>
      <c r="P5" s="99">
        <v>37.738604845424618</v>
      </c>
      <c r="Q5" s="99">
        <v>39.636173398356178</v>
      </c>
      <c r="R5" s="99">
        <v>42.122654615270477</v>
      </c>
      <c r="S5" s="99">
        <v>38.097382075868971</v>
      </c>
      <c r="T5" s="99">
        <v>42.220927274741911</v>
      </c>
      <c r="U5" s="99">
        <v>40.35381351828876</v>
      </c>
      <c r="V5" s="99">
        <v>44.193528404202809</v>
      </c>
      <c r="W5" s="99">
        <v>43.258885577442015</v>
      </c>
      <c r="X5" s="99">
        <v>36.891363620226869</v>
      </c>
      <c r="Y5" s="99">
        <v>31.650816381008784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6.6385207369182346</v>
      </c>
      <c r="C9" s="123">
        <v>6.0299489128901822</v>
      </c>
      <c r="D9" s="123">
        <v>6.2230062456608115</v>
      </c>
      <c r="E9" s="123">
        <v>5.6217320068414889</v>
      </c>
      <c r="F9" s="123">
        <v>5.8351655631918433</v>
      </c>
      <c r="G9" s="123">
        <v>5.5636724038336611</v>
      </c>
      <c r="H9" s="123">
        <v>5.2490031576870271</v>
      </c>
      <c r="I9" s="123">
        <v>5.1693842781354231</v>
      </c>
      <c r="J9" s="123">
        <v>5.2289170241834624</v>
      </c>
      <c r="K9" s="123">
        <v>5.7238644640489547</v>
      </c>
      <c r="L9" s="123">
        <v>5.0260266477510562</v>
      </c>
      <c r="M9" s="123">
        <v>4.8610722444742214</v>
      </c>
      <c r="N9" s="123">
        <v>4.5273725207610793</v>
      </c>
      <c r="O9" s="123">
        <v>4.3124584856974675</v>
      </c>
      <c r="P9" s="123">
        <v>4.1649568730208184</v>
      </c>
      <c r="Q9" s="123">
        <v>4.0795299886365193</v>
      </c>
      <c r="R9" s="123">
        <v>4.3789674080210093</v>
      </c>
      <c r="S9" s="123">
        <v>4.3212243721461565</v>
      </c>
      <c r="T9" s="123">
        <v>4.4997219654588667</v>
      </c>
      <c r="U9" s="123">
        <v>4.4134871741160229</v>
      </c>
      <c r="V9" s="123">
        <v>4.8158338686577116</v>
      </c>
      <c r="W9" s="123">
        <v>4.6733010196875311</v>
      </c>
      <c r="X9" s="123">
        <v>4.474807170602416</v>
      </c>
      <c r="Y9" s="123">
        <v>3.9524885961429628</v>
      </c>
      <c r="DA9" s="130" t="s">
        <v>3090</v>
      </c>
    </row>
    <row r="10" spans="1:105" ht="12" customHeight="1" x14ac:dyDescent="0.25">
      <c r="A10" s="97" t="s">
        <v>143</v>
      </c>
      <c r="B10" s="99">
        <v>11.331548501537748</v>
      </c>
      <c r="C10" s="99">
        <v>10.3022167646754</v>
      </c>
      <c r="D10" s="99">
        <v>10.701842311727109</v>
      </c>
      <c r="E10" s="99">
        <v>9.6895443152034684</v>
      </c>
      <c r="F10" s="99">
        <v>10.128230819930581</v>
      </c>
      <c r="G10" s="99">
        <v>9.6879648143104653</v>
      </c>
      <c r="H10" s="99">
        <v>9.1627582691984131</v>
      </c>
      <c r="I10" s="99">
        <v>9.0439575259518783</v>
      </c>
      <c r="J10" s="99">
        <v>9.1755460852273316</v>
      </c>
      <c r="K10" s="99">
        <v>10.439897639142254</v>
      </c>
      <c r="L10" s="99">
        <v>9.0996342164410837</v>
      </c>
      <c r="M10" s="99">
        <v>9.2683966129917152</v>
      </c>
      <c r="N10" s="99">
        <v>9.2560253924251299</v>
      </c>
      <c r="O10" s="99">
        <v>9.1883256033495222</v>
      </c>
      <c r="P10" s="99">
        <v>9.1044378390026388</v>
      </c>
      <c r="Q10" s="99">
        <v>9.0023674912583793</v>
      </c>
      <c r="R10" s="99">
        <v>9.5503864039094477</v>
      </c>
      <c r="S10" s="99">
        <v>9.3435061593438231</v>
      </c>
      <c r="T10" s="99">
        <v>9.6673508040212202</v>
      </c>
      <c r="U10" s="99">
        <v>9.4312076311892952</v>
      </c>
      <c r="V10" s="99">
        <v>10.132159706848565</v>
      </c>
      <c r="W10" s="99">
        <v>9.7902761494999542</v>
      </c>
      <c r="X10" s="99">
        <v>9.1486650196835679</v>
      </c>
      <c r="Y10" s="99">
        <v>7.9770452143706976</v>
      </c>
      <c r="DA10" s="63" t="s">
        <v>3091</v>
      </c>
    </row>
    <row r="11" spans="1:105" ht="12" customHeight="1" x14ac:dyDescent="0.25">
      <c r="A11" s="97" t="s">
        <v>124</v>
      </c>
      <c r="B11" s="99">
        <v>7.4452391272975325</v>
      </c>
      <c r="C11" s="99">
        <v>7.1761318648686352</v>
      </c>
      <c r="D11" s="99">
        <v>6.9256919511080506</v>
      </c>
      <c r="E11" s="99">
        <v>6.6568577558529016</v>
      </c>
      <c r="F11" s="99">
        <v>6.4742858592017978</v>
      </c>
      <c r="G11" s="99">
        <v>6.2720152458995928</v>
      </c>
      <c r="H11" s="99">
        <v>6.1208843907328561</v>
      </c>
      <c r="I11" s="99">
        <v>6.1304561997766696</v>
      </c>
      <c r="J11" s="99">
        <v>6.0895174844488817</v>
      </c>
      <c r="K11" s="99">
        <v>6.0934270450916399</v>
      </c>
      <c r="L11" s="99">
        <v>6.0915000192559399</v>
      </c>
      <c r="M11" s="99">
        <v>6.4377804386299715</v>
      </c>
      <c r="N11" s="99">
        <v>5.9349495442175968</v>
      </c>
      <c r="O11" s="99">
        <v>6.4799436392598713</v>
      </c>
      <c r="P11" s="99">
        <v>5.8672480317436646</v>
      </c>
      <c r="Q11" s="99">
        <v>5.2448808947650152</v>
      </c>
      <c r="R11" s="99">
        <v>6.1944667017254904</v>
      </c>
      <c r="S11" s="99">
        <v>6.1101415124928353</v>
      </c>
      <c r="T11" s="99">
        <v>6.1675725041092431</v>
      </c>
      <c r="U11" s="99">
        <v>5.7867814635459291</v>
      </c>
      <c r="V11" s="99">
        <v>6.2528512418457893</v>
      </c>
      <c r="W11" s="99">
        <v>5.2809627663224683</v>
      </c>
      <c r="X11" s="99">
        <v>5.0693840053921502</v>
      </c>
      <c r="Y11" s="99">
        <v>5.1187748611270205</v>
      </c>
      <c r="DA11" s="63" t="s">
        <v>3092</v>
      </c>
    </row>
    <row r="12" spans="1:105" ht="12" customHeight="1" x14ac:dyDescent="0.25">
      <c r="A12" s="97" t="s">
        <v>123</v>
      </c>
      <c r="B12" s="99">
        <v>5.8056109589227995</v>
      </c>
      <c r="C12" s="99">
        <v>5.6329023778086906</v>
      </c>
      <c r="D12" s="99">
        <v>5.4428821354333179</v>
      </c>
      <c r="E12" s="99">
        <v>5.2682286812671162</v>
      </c>
      <c r="F12" s="99">
        <v>4.893751458090895</v>
      </c>
      <c r="G12" s="99">
        <v>4.7634382414882435</v>
      </c>
      <c r="H12" s="99">
        <v>4.7248661074877365</v>
      </c>
      <c r="I12" s="99">
        <v>4.7200033433639623</v>
      </c>
      <c r="J12" s="99">
        <v>4.6343060525096371</v>
      </c>
      <c r="K12" s="99">
        <v>4.6335551138969517</v>
      </c>
      <c r="L12" s="99">
        <v>4.6590485702682489</v>
      </c>
      <c r="M12" s="99">
        <v>4.9636473153918486</v>
      </c>
      <c r="N12" s="99">
        <v>4.6050685677601271</v>
      </c>
      <c r="O12" s="99">
        <v>4.9973963557741312</v>
      </c>
      <c r="P12" s="99">
        <v>4.5389908313181282</v>
      </c>
      <c r="Q12" s="99">
        <v>4.0713978334451015</v>
      </c>
      <c r="R12" s="99">
        <v>4.6940875140493326</v>
      </c>
      <c r="S12" s="99">
        <v>4.6231262189685074</v>
      </c>
      <c r="T12" s="99">
        <v>4.6733486062579468</v>
      </c>
      <c r="U12" s="99">
        <v>4.427185978007163</v>
      </c>
      <c r="V12" s="99">
        <v>4.8607391833955118</v>
      </c>
      <c r="W12" s="99">
        <v>4.1199197585537952</v>
      </c>
      <c r="X12" s="99">
        <v>3.8996690789481825</v>
      </c>
      <c r="Y12" s="99">
        <v>3.8591790653260589</v>
      </c>
      <c r="DA12" s="63" t="s">
        <v>3093</v>
      </c>
    </row>
    <row r="13" spans="1:105" ht="12" customHeight="1" x14ac:dyDescent="0.25">
      <c r="A13" s="100" t="s">
        <v>50</v>
      </c>
      <c r="B13" s="102">
        <v>5.8056109589227995</v>
      </c>
      <c r="C13" s="102">
        <v>5.6329023778086906</v>
      </c>
      <c r="D13" s="102">
        <v>5.4428821354333179</v>
      </c>
      <c r="E13" s="102">
        <v>5.2682286812671162</v>
      </c>
      <c r="F13" s="102">
        <v>4.893751458090895</v>
      </c>
      <c r="G13" s="102">
        <v>4.7634382414882435</v>
      </c>
      <c r="H13" s="102">
        <v>4.7248661074877365</v>
      </c>
      <c r="I13" s="102">
        <v>4.7200033433639623</v>
      </c>
      <c r="J13" s="102">
        <v>4.6343060525096371</v>
      </c>
      <c r="K13" s="102">
        <v>4.6335551138969517</v>
      </c>
      <c r="L13" s="102">
        <v>4.6590485702682489</v>
      </c>
      <c r="M13" s="102">
        <v>4.9636473153918486</v>
      </c>
      <c r="N13" s="102">
        <v>4.6050685677601271</v>
      </c>
      <c r="O13" s="102">
        <v>4.9973963557741312</v>
      </c>
      <c r="P13" s="102">
        <v>4.5389908313181282</v>
      </c>
      <c r="Q13" s="102">
        <v>4.0713978334451015</v>
      </c>
      <c r="R13" s="102">
        <v>4.6940875140493326</v>
      </c>
      <c r="S13" s="102">
        <v>4.6231262189685074</v>
      </c>
      <c r="T13" s="102">
        <v>4.6733486062579468</v>
      </c>
      <c r="U13" s="102">
        <v>4.427185978007163</v>
      </c>
      <c r="V13" s="102">
        <v>4.8607391833955118</v>
      </c>
      <c r="W13" s="102">
        <v>4.1199197585537952</v>
      </c>
      <c r="X13" s="102">
        <v>3.8996690789481825</v>
      </c>
      <c r="Y13" s="102">
        <v>3.8591790653260589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1.933669146741622E-2</v>
      </c>
      <c r="C19" s="123">
        <v>1.8665720430637203E-2</v>
      </c>
      <c r="D19" s="123">
        <v>1.8225842091540791E-2</v>
      </c>
      <c r="E19" s="123">
        <v>1.8000950519273123E-2</v>
      </c>
      <c r="F19" s="123">
        <v>1.7483606779973713E-2</v>
      </c>
      <c r="G19" s="123">
        <v>1.7391667482322785E-2</v>
      </c>
      <c r="H19" s="123">
        <v>1.6855344092845854E-2</v>
      </c>
      <c r="I19" s="123">
        <v>1.6537826861675726E-2</v>
      </c>
      <c r="J19" s="123">
        <v>1.5753606659335749E-2</v>
      </c>
      <c r="K19" s="123">
        <v>1.4683785856749582E-2</v>
      </c>
      <c r="L19" s="123">
        <v>1.5101418547270701E-2</v>
      </c>
      <c r="M19" s="123">
        <v>1.5883010756971547E-2</v>
      </c>
      <c r="N19" s="123">
        <v>1.6354124938862631E-2</v>
      </c>
      <c r="O19" s="123">
        <v>1.6864577002568056E-2</v>
      </c>
      <c r="P19" s="123">
        <v>1.6286889007172508E-2</v>
      </c>
      <c r="Q19" s="123">
        <v>1.5712902113923604E-2</v>
      </c>
      <c r="R19" s="123">
        <v>1.966305832617167E-2</v>
      </c>
      <c r="S19" s="123">
        <v>2.0197995935376523E-2</v>
      </c>
      <c r="T19" s="123">
        <v>2.1389106796923227E-2</v>
      </c>
      <c r="U19" s="123">
        <v>2.0079566806992306E-2</v>
      </c>
      <c r="V19" s="123">
        <v>2.1872465860945912E-2</v>
      </c>
      <c r="W19" s="123">
        <v>1.8897659828018894E-2</v>
      </c>
      <c r="X19" s="123">
        <v>1.8129606284988151E-2</v>
      </c>
      <c r="Y19" s="123">
        <v>1.9116740112874023E-2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1.3223743396584939</v>
      </c>
      <c r="C21" s="99">
        <v>1.2923835716931784</v>
      </c>
      <c r="D21" s="99">
        <v>1.2752131371536957</v>
      </c>
      <c r="E21" s="99">
        <v>1.2673449966943604</v>
      </c>
      <c r="F21" s="99">
        <v>1.2254050281491979</v>
      </c>
      <c r="G21" s="99">
        <v>1.2223115484156386</v>
      </c>
      <c r="H21" s="99">
        <v>1.1762176161660212</v>
      </c>
      <c r="I21" s="99">
        <v>1.1745127473506232</v>
      </c>
      <c r="J21" s="99">
        <v>1.1405568576811391</v>
      </c>
      <c r="K21" s="99">
        <v>1.0913931874709606</v>
      </c>
      <c r="L21" s="99">
        <v>1.101414320657458</v>
      </c>
      <c r="M21" s="99">
        <v>1.1028970110160392</v>
      </c>
      <c r="N21" s="99">
        <v>1.0974598666619468</v>
      </c>
      <c r="O21" s="99">
        <v>1.1047596080159516</v>
      </c>
      <c r="P21" s="99">
        <v>1.0525862028240986</v>
      </c>
      <c r="Q21" s="99">
        <v>0.98708662667320779</v>
      </c>
      <c r="R21" s="99">
        <v>1.1572946125026429</v>
      </c>
      <c r="S21" s="99">
        <v>1.1361908403928305</v>
      </c>
      <c r="T21" s="99">
        <v>1.1944092529166652</v>
      </c>
      <c r="U21" s="99">
        <v>1.134673236430976</v>
      </c>
      <c r="V21" s="99">
        <v>1.2521321855671823</v>
      </c>
      <c r="W21" s="99">
        <v>1.0535834194857736</v>
      </c>
      <c r="X21" s="99">
        <v>0.99815500028837956</v>
      </c>
      <c r="Y21" s="99">
        <v>1.028190015613031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42.575957863215784</v>
      </c>
      <c r="C24" s="118">
        <f t="shared" si="7"/>
        <v>44.147101156395493</v>
      </c>
      <c r="D24" s="118">
        <f t="shared" si="7"/>
        <v>42.962662227617976</v>
      </c>
      <c r="E24" s="118">
        <f t="shared" si="7"/>
        <v>43.181048001433624</v>
      </c>
      <c r="F24" s="118">
        <f t="shared" si="7"/>
        <v>43.850194250243</v>
      </c>
      <c r="G24" s="118">
        <f t="shared" si="7"/>
        <v>48.324338940275275</v>
      </c>
      <c r="H24" s="118">
        <f t="shared" si="7"/>
        <v>46.655817114251093</v>
      </c>
      <c r="I24" s="118">
        <f t="shared" si="7"/>
        <v>46.489578093474364</v>
      </c>
      <c r="J24" s="118">
        <f t="shared" si="7"/>
        <v>42.143670254287038</v>
      </c>
      <c r="K24" s="118">
        <f t="shared" si="7"/>
        <v>30.11842799732603</v>
      </c>
      <c r="L24" s="118">
        <f t="shared" si="7"/>
        <v>39.655197127429219</v>
      </c>
      <c r="M24" s="118">
        <f t="shared" si="7"/>
        <v>33.638729636684275</v>
      </c>
      <c r="N24" s="118">
        <f t="shared" si="7"/>
        <v>29.40750904733677</v>
      </c>
      <c r="O24" s="118">
        <f t="shared" si="7"/>
        <v>31.788270155827021</v>
      </c>
      <c r="P24" s="118">
        <f t="shared" si="7"/>
        <v>25.688848643058698</v>
      </c>
      <c r="Q24" s="118">
        <f t="shared" si="7"/>
        <v>24.570896288506272</v>
      </c>
      <c r="R24" s="118">
        <f t="shared" ref="R24:V24" si="8">R25+R28+R30+R39</f>
        <v>29.046034616443393</v>
      </c>
      <c r="S24" s="118">
        <f t="shared" si="8"/>
        <v>26.351854841489832</v>
      </c>
      <c r="T24" s="118">
        <f t="shared" si="8"/>
        <v>28.71038653304802</v>
      </c>
      <c r="U24" s="118">
        <f t="shared" si="8"/>
        <v>26.575750783558131</v>
      </c>
      <c r="V24" s="118">
        <f t="shared" si="8"/>
        <v>29.43425163942835</v>
      </c>
      <c r="W24" s="118">
        <f t="shared" ref="W24:Y24" si="9">W25+W28+W30+W39</f>
        <v>25.300999190935727</v>
      </c>
      <c r="X24" s="118">
        <f t="shared" si="9"/>
        <v>22.502901557908494</v>
      </c>
      <c r="Y24" s="118">
        <f t="shared" si="9"/>
        <v>21.849538099247859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42.070282809237298</v>
      </c>
      <c r="C25" s="123">
        <f t="shared" si="10"/>
        <v>43.652135587252211</v>
      </c>
      <c r="D25" s="123">
        <f t="shared" si="10"/>
        <v>42.472925350159045</v>
      </c>
      <c r="E25" s="123">
        <f t="shared" si="10"/>
        <v>42.699584216544508</v>
      </c>
      <c r="F25" s="123">
        <f t="shared" si="10"/>
        <v>43.379394275935674</v>
      </c>
      <c r="G25" s="123">
        <f t="shared" si="10"/>
        <v>47.863072761272697</v>
      </c>
      <c r="H25" s="123">
        <f t="shared" si="10"/>
        <v>46.209394391404274</v>
      </c>
      <c r="I25" s="123">
        <f t="shared" si="10"/>
        <v>46.043987178364503</v>
      </c>
      <c r="J25" s="123">
        <f t="shared" si="10"/>
        <v>41.710013970996023</v>
      </c>
      <c r="K25" s="123">
        <f t="shared" si="10"/>
        <v>29.695844230910421</v>
      </c>
      <c r="L25" s="123">
        <f t="shared" si="10"/>
        <v>39.224917012643331</v>
      </c>
      <c r="M25" s="123">
        <f t="shared" si="10"/>
        <v>33.18683437493187</v>
      </c>
      <c r="N25" s="123">
        <f t="shared" si="10"/>
        <v>29.001365831824899</v>
      </c>
      <c r="O25" s="123">
        <f t="shared" si="10"/>
        <v>31.333408042606628</v>
      </c>
      <c r="P25" s="123">
        <f t="shared" si="10"/>
        <v>25.26347203364487</v>
      </c>
      <c r="Q25" s="123">
        <f t="shared" si="10"/>
        <v>24.161300335326882</v>
      </c>
      <c r="R25" s="123">
        <f t="shared" ref="R25:V25" si="11">SUM(R26:R27)</f>
        <v>28.483827947961256</v>
      </c>
      <c r="S25" s="123">
        <f t="shared" si="11"/>
        <v>25.752358620986929</v>
      </c>
      <c r="T25" s="123">
        <f t="shared" si="11"/>
        <v>28.077541310200033</v>
      </c>
      <c r="U25" s="123">
        <f t="shared" si="11"/>
        <v>25.973466477971122</v>
      </c>
      <c r="V25" s="123">
        <f t="shared" si="11"/>
        <v>28.776862929268862</v>
      </c>
      <c r="W25" s="123">
        <f t="shared" ref="W25:Y25" si="12">SUM(W26:W27)</f>
        <v>24.747956347622015</v>
      </c>
      <c r="X25" s="123">
        <f t="shared" si="12"/>
        <v>21.967424940021132</v>
      </c>
      <c r="Y25" s="123">
        <f t="shared" si="12"/>
        <v>21.277677367949991</v>
      </c>
      <c r="DA25" s="130" t="s">
        <v>3105</v>
      </c>
    </row>
    <row r="26" spans="1:105" ht="12" customHeight="1" x14ac:dyDescent="0.25">
      <c r="A26" s="97" t="s">
        <v>74</v>
      </c>
      <c r="B26" s="99">
        <v>42.070282809237298</v>
      </c>
      <c r="C26" s="99">
        <v>43.652135587252211</v>
      </c>
      <c r="D26" s="99">
        <v>42.472925350159045</v>
      </c>
      <c r="E26" s="99">
        <v>42.699584216544508</v>
      </c>
      <c r="F26" s="99">
        <v>43.379394275935674</v>
      </c>
      <c r="G26" s="99">
        <v>47.863072761272697</v>
      </c>
      <c r="H26" s="99">
        <v>46.209394391404274</v>
      </c>
      <c r="I26" s="99">
        <v>46.043987178364503</v>
      </c>
      <c r="J26" s="99">
        <v>41.710013970996023</v>
      </c>
      <c r="K26" s="99">
        <v>29.695844230910421</v>
      </c>
      <c r="L26" s="99">
        <v>39.224917012643331</v>
      </c>
      <c r="M26" s="99">
        <v>33.18683437493187</v>
      </c>
      <c r="N26" s="99">
        <v>29.001365831824899</v>
      </c>
      <c r="O26" s="99">
        <v>31.333408042606628</v>
      </c>
      <c r="P26" s="99">
        <v>25.26347203364487</v>
      </c>
      <c r="Q26" s="99">
        <v>24.161300335326882</v>
      </c>
      <c r="R26" s="99">
        <v>28.483827947961256</v>
      </c>
      <c r="S26" s="99">
        <v>25.752358620986929</v>
      </c>
      <c r="T26" s="99">
        <v>28.077541310200033</v>
      </c>
      <c r="U26" s="99">
        <v>25.973466477971122</v>
      </c>
      <c r="V26" s="99">
        <v>28.776862929268862</v>
      </c>
      <c r="W26" s="99">
        <v>24.747956347622015</v>
      </c>
      <c r="X26" s="99">
        <v>21.967424940021132</v>
      </c>
      <c r="Y26" s="99">
        <v>21.277677367949991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0.48634760613473754</v>
      </c>
      <c r="C30" s="123">
        <v>0.47633580934650338</v>
      </c>
      <c r="D30" s="123">
        <v>0.47149657749627766</v>
      </c>
      <c r="E30" s="123">
        <v>0.46340450411592915</v>
      </c>
      <c r="F30" s="123">
        <v>0.45327454664256212</v>
      </c>
      <c r="G30" s="123">
        <v>0.44391348046130147</v>
      </c>
      <c r="H30" s="123">
        <v>0.42957407496086231</v>
      </c>
      <c r="I30" s="123">
        <v>0.42914948947114762</v>
      </c>
      <c r="J30" s="123">
        <v>0.41788012678145464</v>
      </c>
      <c r="K30" s="123">
        <v>0.40775468767002154</v>
      </c>
      <c r="L30" s="123">
        <v>0.41493935861117914</v>
      </c>
      <c r="M30" s="123">
        <v>0.43576317604678633</v>
      </c>
      <c r="N30" s="123">
        <v>0.38942263649791703</v>
      </c>
      <c r="O30" s="123">
        <v>0.4375833436368885</v>
      </c>
      <c r="P30" s="123">
        <v>0.40880256289968125</v>
      </c>
      <c r="Q30" s="123">
        <v>0.39349991252928729</v>
      </c>
      <c r="R30" s="123">
        <v>0.5418001668009933</v>
      </c>
      <c r="S30" s="123">
        <v>0.57877406500146666</v>
      </c>
      <c r="T30" s="123">
        <v>0.61123691057159624</v>
      </c>
      <c r="U30" s="123">
        <v>0.58220054511163288</v>
      </c>
      <c r="V30" s="123">
        <v>0.6358054309432718</v>
      </c>
      <c r="W30" s="123">
        <v>0.53517237982115751</v>
      </c>
      <c r="X30" s="123">
        <v>0.51829113293912255</v>
      </c>
      <c r="Y30" s="123">
        <v>0.5529628274480608</v>
      </c>
      <c r="DA30" s="130" t="s">
        <v>3110</v>
      </c>
    </row>
    <row r="31" spans="1:105" ht="12" customHeight="1" x14ac:dyDescent="0.25">
      <c r="A31" s="97" t="s">
        <v>141</v>
      </c>
      <c r="B31" s="99">
        <v>7.4452391272975325</v>
      </c>
      <c r="C31" s="99">
        <v>7.1776324366380573</v>
      </c>
      <c r="D31" s="99">
        <v>6.9376988271184938</v>
      </c>
      <c r="E31" s="99">
        <v>6.6714539965435637</v>
      </c>
      <c r="F31" s="99">
        <v>6.4887179106802799</v>
      </c>
      <c r="G31" s="99">
        <v>6.2835604130060982</v>
      </c>
      <c r="H31" s="99">
        <v>6.1338876918556826</v>
      </c>
      <c r="I31" s="99">
        <v>6.1528422843582824</v>
      </c>
      <c r="J31" s="99">
        <v>6.1200499561889208</v>
      </c>
      <c r="K31" s="99">
        <v>6.139157590899436</v>
      </c>
      <c r="L31" s="99">
        <v>6.1248184850243232</v>
      </c>
      <c r="M31" s="99">
        <v>6.4662994253603276</v>
      </c>
      <c r="N31" s="99">
        <v>5.936861006788086</v>
      </c>
      <c r="O31" s="99">
        <v>6.4392557330085625</v>
      </c>
      <c r="P31" s="99">
        <v>5.8465427691755396</v>
      </c>
      <c r="Q31" s="99">
        <v>5.1960497639828578</v>
      </c>
      <c r="R31" s="99">
        <v>6.0169263736472818</v>
      </c>
      <c r="S31" s="99">
        <v>5.8981625276168792</v>
      </c>
      <c r="T31" s="99">
        <v>5.9552661186096554</v>
      </c>
      <c r="U31" s="99">
        <v>5.6463211711797747</v>
      </c>
      <c r="V31" s="99">
        <v>6.1670911444560623</v>
      </c>
      <c r="W31" s="99">
        <v>5.2504862225934721</v>
      </c>
      <c r="X31" s="99">
        <v>5.0365241344315033</v>
      </c>
      <c r="Y31" s="99">
        <v>5.0543230630274101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4.5238931639632423</v>
      </c>
      <c r="L32" s="99">
        <v>4.5786747521801088</v>
      </c>
      <c r="M32" s="99">
        <v>4.9170058840604263</v>
      </c>
      <c r="N32" s="99">
        <v>4.5665060847084051</v>
      </c>
      <c r="O32" s="99">
        <v>4.9549392657432234</v>
      </c>
      <c r="P32" s="99">
        <v>4.5293731134007071</v>
      </c>
      <c r="Q32" s="99">
        <v>4.0684135307969704</v>
      </c>
      <c r="R32" s="99">
        <v>4.5065942481686951</v>
      </c>
      <c r="S32" s="99">
        <v>4.4434014581378323</v>
      </c>
      <c r="T32" s="99">
        <v>4.5272545284763481</v>
      </c>
      <c r="U32" s="99">
        <v>4.3021296637125142</v>
      </c>
      <c r="V32" s="99">
        <v>4.8299760143918249</v>
      </c>
      <c r="W32" s="99">
        <v>4.136968919284314</v>
      </c>
      <c r="X32" s="99">
        <v>3.9128183259950946</v>
      </c>
      <c r="Y32" s="99">
        <v>3.7111738223614736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4.5238931639632423</v>
      </c>
      <c r="L33" s="102">
        <v>4.5786747521801088</v>
      </c>
      <c r="M33" s="102">
        <v>4.9170058840604263</v>
      </c>
      <c r="N33" s="102">
        <v>4.5665060847084051</v>
      </c>
      <c r="O33" s="102">
        <v>4.9549392657432234</v>
      </c>
      <c r="P33" s="102">
        <v>4.5293731134007071</v>
      </c>
      <c r="Q33" s="102">
        <v>4.0684135307969704</v>
      </c>
      <c r="R33" s="102">
        <v>4.5065942481686951</v>
      </c>
      <c r="S33" s="102">
        <v>4.4434014581378323</v>
      </c>
      <c r="T33" s="102">
        <v>4.5272545284763481</v>
      </c>
      <c r="U33" s="102">
        <v>4.3021296637125142</v>
      </c>
      <c r="V33" s="102">
        <v>4.8299760143918249</v>
      </c>
      <c r="W33" s="102">
        <v>4.136968919284314</v>
      </c>
      <c r="X33" s="102">
        <v>3.9128183259950946</v>
      </c>
      <c r="Y33" s="102">
        <v>3.7111738223614736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1.932744784374758E-2</v>
      </c>
      <c r="C39" s="123">
        <v>1.8629759796782771E-2</v>
      </c>
      <c r="D39" s="123">
        <v>1.8240299962657532E-2</v>
      </c>
      <c r="E39" s="123">
        <v>1.8059280773183632E-2</v>
      </c>
      <c r="F39" s="123">
        <v>1.7525427664767786E-2</v>
      </c>
      <c r="G39" s="123">
        <v>1.7352698541272405E-2</v>
      </c>
      <c r="H39" s="123">
        <v>1.6848647885959127E-2</v>
      </c>
      <c r="I39" s="123">
        <v>1.6441425638712707E-2</v>
      </c>
      <c r="J39" s="123">
        <v>1.5776156509559883E-2</v>
      </c>
      <c r="K39" s="123">
        <v>1.482907874558914E-2</v>
      </c>
      <c r="L39" s="123">
        <v>1.5340756174707098E-2</v>
      </c>
      <c r="M39" s="123">
        <v>1.6132085705620754E-2</v>
      </c>
      <c r="N39" s="123">
        <v>1.6720579013956689E-2</v>
      </c>
      <c r="O39" s="123">
        <v>1.7278769583504511E-2</v>
      </c>
      <c r="P39" s="123">
        <v>1.6574046514146321E-2</v>
      </c>
      <c r="Q39" s="123">
        <v>1.6096040650103567E-2</v>
      </c>
      <c r="R39" s="123">
        <v>2.0406501681145411E-2</v>
      </c>
      <c r="S39" s="123">
        <v>2.0722155501435826E-2</v>
      </c>
      <c r="T39" s="123">
        <v>2.1608312276391609E-2</v>
      </c>
      <c r="U39" s="123">
        <v>2.0083760475377663E-2</v>
      </c>
      <c r="V39" s="123">
        <v>2.1583279216214328E-2</v>
      </c>
      <c r="W39" s="123">
        <v>1.7870463492552915E-2</v>
      </c>
      <c r="X39" s="123">
        <v>1.7185484948238988E-2</v>
      </c>
      <c r="Y39" s="123">
        <v>1.8897903849809022E-2</v>
      </c>
      <c r="DA39" s="130" t="s">
        <v>3119</v>
      </c>
    </row>
    <row r="40" spans="1:105" ht="12" customHeight="1" x14ac:dyDescent="0.25">
      <c r="A40" s="97" t="s">
        <v>50</v>
      </c>
      <c r="B40" s="99">
        <v>1.3223743396584939</v>
      </c>
      <c r="C40" s="99">
        <v>1.2923895656636868</v>
      </c>
      <c r="D40" s="99">
        <v>1.2755516981618216</v>
      </c>
      <c r="E40" s="99">
        <v>1.2677316602266262</v>
      </c>
      <c r="F40" s="99">
        <v>1.2257284108738591</v>
      </c>
      <c r="G40" s="99">
        <v>1.2224347401364768</v>
      </c>
      <c r="H40" s="99">
        <v>1.1763373892677553</v>
      </c>
      <c r="I40" s="99">
        <v>1.1747506786134168</v>
      </c>
      <c r="J40" s="99">
        <v>1.1410660493466869</v>
      </c>
      <c r="K40" s="99">
        <v>1.0919698449261623</v>
      </c>
      <c r="L40" s="99">
        <v>1.1017661878255807</v>
      </c>
      <c r="M40" s="99">
        <v>1.1030313601218191</v>
      </c>
      <c r="N40" s="99">
        <v>1.097237020415865</v>
      </c>
      <c r="O40" s="99">
        <v>1.1043823598702198</v>
      </c>
      <c r="P40" s="99">
        <v>1.0523318518619571</v>
      </c>
      <c r="Q40" s="99">
        <v>0.98686224881493678</v>
      </c>
      <c r="R40" s="99">
        <v>1.1558301275946605</v>
      </c>
      <c r="S40" s="99">
        <v>1.1335424052552525</v>
      </c>
      <c r="T40" s="99">
        <v>1.1910352469958958</v>
      </c>
      <c r="U40" s="99">
        <v>1.133381614249878</v>
      </c>
      <c r="V40" s="99">
        <v>1.2532448968756114</v>
      </c>
      <c r="W40" s="99">
        <v>1.0550599454799872</v>
      </c>
      <c r="X40" s="99">
        <v>0.99855983106501534</v>
      </c>
      <c r="Y40" s="99">
        <v>1.0265629731601982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59.073582286961084</v>
      </c>
      <c r="C43" s="118">
        <f t="shared" si="14"/>
        <v>62.179325086346338</v>
      </c>
      <c r="D43" s="118">
        <f t="shared" si="14"/>
        <v>59.649042764170332</v>
      </c>
      <c r="E43" s="118">
        <f t="shared" si="14"/>
        <v>60.93879886814733</v>
      </c>
      <c r="F43" s="118">
        <f t="shared" si="14"/>
        <v>60.956253386222052</v>
      </c>
      <c r="G43" s="118">
        <f t="shared" si="14"/>
        <v>63.111227512035207</v>
      </c>
      <c r="H43" s="118">
        <f t="shared" si="14"/>
        <v>60.355143404464648</v>
      </c>
      <c r="I43" s="118">
        <f t="shared" si="14"/>
        <v>57.483145357052813</v>
      </c>
      <c r="J43" s="118">
        <f t="shared" si="14"/>
        <v>60.0103763216012</v>
      </c>
      <c r="K43" s="118">
        <f t="shared" si="14"/>
        <v>55.179115168255599</v>
      </c>
      <c r="L43" s="118">
        <f t="shared" si="14"/>
        <v>56.71941011915716</v>
      </c>
      <c r="M43" s="118">
        <f t="shared" si="14"/>
        <v>50.862404993071692</v>
      </c>
      <c r="N43" s="118">
        <f t="shared" si="14"/>
        <v>46.349188188809833</v>
      </c>
      <c r="O43" s="118">
        <f t="shared" si="14"/>
        <v>44.316747660675297</v>
      </c>
      <c r="P43" s="118">
        <f t="shared" si="14"/>
        <v>38.958304398281484</v>
      </c>
      <c r="Q43" s="118">
        <f t="shared" si="14"/>
        <v>41.885999452063849</v>
      </c>
      <c r="R43" s="118">
        <f t="shared" ref="R43:V43" si="15">R44+R47+R49+R58</f>
        <v>42.632623617035918</v>
      </c>
      <c r="S43" s="118">
        <f t="shared" si="15"/>
        <v>40.082338686846022</v>
      </c>
      <c r="T43" s="118">
        <f t="shared" si="15"/>
        <v>41.534834906652435</v>
      </c>
      <c r="U43" s="118">
        <f t="shared" si="15"/>
        <v>38.98484030140861</v>
      </c>
      <c r="V43" s="118">
        <f t="shared" si="15"/>
        <v>43.190398607692721</v>
      </c>
      <c r="W43" s="118">
        <f t="shared" ref="W43:Y43" si="16">W44+W47+W49+W58</f>
        <v>39.553241008724832</v>
      </c>
      <c r="X43" s="118">
        <f t="shared" si="16"/>
        <v>33.105988805117491</v>
      </c>
      <c r="Y43" s="118">
        <f t="shared" si="16"/>
        <v>29.60004845889128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50.660875576775041</v>
      </c>
      <c r="C44" s="123">
        <f t="shared" si="17"/>
        <v>53.901071169319458</v>
      </c>
      <c r="D44" s="123">
        <f t="shared" si="17"/>
        <v>51.496158459298947</v>
      </c>
      <c r="E44" s="123">
        <f t="shared" si="17"/>
        <v>53.270332560221746</v>
      </c>
      <c r="F44" s="123">
        <f t="shared" si="17"/>
        <v>53.352321544936302</v>
      </c>
      <c r="G44" s="123">
        <f t="shared" si="17"/>
        <v>55.779409104210075</v>
      </c>
      <c r="H44" s="123">
        <f t="shared" si="17"/>
        <v>53.442561186967481</v>
      </c>
      <c r="I44" s="123">
        <f t="shared" si="17"/>
        <v>50.458617390827143</v>
      </c>
      <c r="J44" s="123">
        <f t="shared" si="17"/>
        <v>52.801749752400532</v>
      </c>
      <c r="K44" s="123">
        <f t="shared" si="17"/>
        <v>47.854814332512916</v>
      </c>
      <c r="L44" s="123">
        <f t="shared" si="17"/>
        <v>49.505199442005718</v>
      </c>
      <c r="M44" s="123">
        <f t="shared" si="17"/>
        <v>43.043335959449983</v>
      </c>
      <c r="N44" s="123">
        <f t="shared" si="17"/>
        <v>38.174137084883178</v>
      </c>
      <c r="O44" s="123">
        <f t="shared" si="17"/>
        <v>36.408749860045305</v>
      </c>
      <c r="P44" s="123">
        <f t="shared" si="17"/>
        <v>31.362090771644638</v>
      </c>
      <c r="Q44" s="123">
        <f t="shared" si="17"/>
        <v>34.115838058451395</v>
      </c>
      <c r="R44" s="123">
        <f t="shared" ref="R44:V44" si="18">SUM(R45:R46)</f>
        <v>34.705643085018671</v>
      </c>
      <c r="S44" s="123">
        <f t="shared" si="18"/>
        <v>32.128216837285898</v>
      </c>
      <c r="T44" s="123">
        <f t="shared" si="18"/>
        <v>33.668462665531493</v>
      </c>
      <c r="U44" s="123">
        <f t="shared" si="18"/>
        <v>31.458419958939093</v>
      </c>
      <c r="V44" s="123">
        <f t="shared" si="18"/>
        <v>35.029118527837703</v>
      </c>
      <c r="W44" s="123">
        <f t="shared" ref="W44:Y44" si="19">SUM(W45:W46)</f>
        <v>32.111332869838343</v>
      </c>
      <c r="X44" s="123">
        <f t="shared" si="19"/>
        <v>26.635053028216596</v>
      </c>
      <c r="Y44" s="123">
        <f t="shared" si="19"/>
        <v>23.506621202004627</v>
      </c>
      <c r="DA44" s="130" t="s">
        <v>3123</v>
      </c>
    </row>
    <row r="45" spans="1:105" ht="12" customHeight="1" x14ac:dyDescent="0.25">
      <c r="A45" s="97" t="s">
        <v>211</v>
      </c>
      <c r="B45" s="99">
        <v>50.660875576775041</v>
      </c>
      <c r="C45" s="99">
        <v>53.901071169319458</v>
      </c>
      <c r="D45" s="99">
        <v>51.496158459298947</v>
      </c>
      <c r="E45" s="99">
        <v>53.270332560221746</v>
      </c>
      <c r="F45" s="99">
        <v>53.352321544936302</v>
      </c>
      <c r="G45" s="99">
        <v>55.779409104210075</v>
      </c>
      <c r="H45" s="99">
        <v>53.442561186967481</v>
      </c>
      <c r="I45" s="99">
        <v>50.458617390827143</v>
      </c>
      <c r="J45" s="99">
        <v>52.801749752400532</v>
      </c>
      <c r="K45" s="99">
        <v>47.854814332512916</v>
      </c>
      <c r="L45" s="99">
        <v>49.505199442005718</v>
      </c>
      <c r="M45" s="99">
        <v>43.043335959449983</v>
      </c>
      <c r="N45" s="99">
        <v>38.174137084883178</v>
      </c>
      <c r="O45" s="99">
        <v>36.408749860045305</v>
      </c>
      <c r="P45" s="99">
        <v>31.362090771644638</v>
      </c>
      <c r="Q45" s="99">
        <v>34.115838058451395</v>
      </c>
      <c r="R45" s="99">
        <v>34.705643085018671</v>
      </c>
      <c r="S45" s="99">
        <v>32.128216837285898</v>
      </c>
      <c r="T45" s="99">
        <v>33.668462665531493</v>
      </c>
      <c r="U45" s="99">
        <v>31.458419958939093</v>
      </c>
      <c r="V45" s="99">
        <v>35.029118527837703</v>
      </c>
      <c r="W45" s="99">
        <v>32.111332869838343</v>
      </c>
      <c r="X45" s="99">
        <v>26.635053028216596</v>
      </c>
      <c r="Y45" s="99">
        <v>23.506621202004627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8.3933711297040396</v>
      </c>
      <c r="C49" s="123">
        <v>8.2597522142392332</v>
      </c>
      <c r="D49" s="123">
        <v>8.1348870390991213</v>
      </c>
      <c r="E49" s="123">
        <v>7.6506782039187922</v>
      </c>
      <c r="F49" s="123">
        <v>7.5866204942303392</v>
      </c>
      <c r="G49" s="123">
        <v>7.3145563104388573</v>
      </c>
      <c r="H49" s="123">
        <v>6.8958283327370706</v>
      </c>
      <c r="I49" s="123">
        <v>7.0080913748306362</v>
      </c>
      <c r="J49" s="123">
        <v>7.1930475406304932</v>
      </c>
      <c r="K49" s="123">
        <v>7.3098208800245459</v>
      </c>
      <c r="L49" s="123">
        <v>7.1993224609626187</v>
      </c>
      <c r="M49" s="123">
        <v>7.8037740550612833</v>
      </c>
      <c r="N49" s="123">
        <v>8.1594859005948734</v>
      </c>
      <c r="O49" s="123">
        <v>7.8919808700904603</v>
      </c>
      <c r="P49" s="123">
        <v>7.5806112270774202</v>
      </c>
      <c r="Q49" s="123">
        <v>7.7547021195001129</v>
      </c>
      <c r="R49" s="123">
        <v>7.9064069192182336</v>
      </c>
      <c r="S49" s="123">
        <v>7.9325195774404911</v>
      </c>
      <c r="T49" s="123">
        <v>7.8436713919597905</v>
      </c>
      <c r="U49" s="123">
        <v>7.5053452191955552</v>
      </c>
      <c r="V49" s="123">
        <v>8.1385389951019178</v>
      </c>
      <c r="W49" s="123">
        <v>7.4225058363064145</v>
      </c>
      <c r="X49" s="123">
        <v>6.4524050652344807</v>
      </c>
      <c r="Y49" s="123">
        <v>6.0733248269948623</v>
      </c>
      <c r="DA49" s="130" t="s">
        <v>3128</v>
      </c>
    </row>
    <row r="50" spans="1:105" ht="12" customHeight="1" x14ac:dyDescent="0.25">
      <c r="A50" s="97" t="s">
        <v>138</v>
      </c>
      <c r="B50" s="99">
        <v>9.6424096732838258</v>
      </c>
      <c r="C50" s="99">
        <v>9.4483875022045858</v>
      </c>
      <c r="D50" s="99">
        <v>9.2724083756519242</v>
      </c>
      <c r="E50" s="99">
        <v>8.6938444673602486</v>
      </c>
      <c r="F50" s="99">
        <v>8.6134829717480539</v>
      </c>
      <c r="G50" s="99">
        <v>8.2710166439292738</v>
      </c>
      <c r="H50" s="99">
        <v>7.798679440996259</v>
      </c>
      <c r="I50" s="99">
        <v>7.9087896969764522</v>
      </c>
      <c r="J50" s="99">
        <v>8.0987446507346963</v>
      </c>
      <c r="K50" s="99">
        <v>8.1829567891423522</v>
      </c>
      <c r="L50" s="99">
        <v>7.9598593232650785</v>
      </c>
      <c r="M50" s="99">
        <v>8.4156287850931371</v>
      </c>
      <c r="N50" s="99">
        <v>8.4997953893586118</v>
      </c>
      <c r="O50" s="99">
        <v>8.0390498931945711</v>
      </c>
      <c r="P50" s="99">
        <v>7.6523908203776525</v>
      </c>
      <c r="Q50" s="99">
        <v>7.8292886353852502</v>
      </c>
      <c r="R50" s="99">
        <v>8.0002532604484138</v>
      </c>
      <c r="S50" s="99">
        <v>8.0451450746606277</v>
      </c>
      <c r="T50" s="99">
        <v>7.9813107914416701</v>
      </c>
      <c r="U50" s="99">
        <v>7.6627054899117724</v>
      </c>
      <c r="V50" s="99">
        <v>8.343042573008578</v>
      </c>
      <c r="W50" s="99">
        <v>7.6362764639784828</v>
      </c>
      <c r="X50" s="99">
        <v>6.5927196420249592</v>
      </c>
      <c r="Y50" s="99">
        <v>6.2499628948853188</v>
      </c>
      <c r="DA50" s="63" t="s">
        <v>3129</v>
      </c>
    </row>
    <row r="51" spans="1:105" ht="12" customHeight="1" x14ac:dyDescent="0.25">
      <c r="A51" s="97" t="s">
        <v>137</v>
      </c>
      <c r="B51" s="99">
        <v>7.5188727763423868</v>
      </c>
      <c r="C51" s="99">
        <v>7.3677995649575623</v>
      </c>
      <c r="D51" s="99">
        <v>7.1126721950656764</v>
      </c>
      <c r="E51" s="99">
        <v>6.640724890874167</v>
      </c>
      <c r="F51" s="99">
        <v>6.5681456712102708</v>
      </c>
      <c r="G51" s="99">
        <v>6.2535673298874155</v>
      </c>
      <c r="H51" s="99">
        <v>5.9410626354718516</v>
      </c>
      <c r="I51" s="99">
        <v>5.9643039374968323</v>
      </c>
      <c r="J51" s="99">
        <v>6.0478719447230294</v>
      </c>
      <c r="K51" s="99">
        <v>6.1081218521471472</v>
      </c>
      <c r="L51" s="99">
        <v>5.9686317969123373</v>
      </c>
      <c r="M51" s="99">
        <v>6.3570054370122389</v>
      </c>
      <c r="N51" s="99">
        <v>6.4497270590646849</v>
      </c>
      <c r="O51" s="99">
        <v>6.1465075592748022</v>
      </c>
      <c r="P51" s="99">
        <v>5.8648785232287182</v>
      </c>
      <c r="Q51" s="99">
        <v>5.9398493575391722</v>
      </c>
      <c r="R51" s="99">
        <v>6.0699350582062772</v>
      </c>
      <c r="S51" s="99">
        <v>6.1569416568096598</v>
      </c>
      <c r="T51" s="99">
        <v>6.1478568268711973</v>
      </c>
      <c r="U51" s="99">
        <v>5.9455042174000603</v>
      </c>
      <c r="V51" s="99">
        <v>6.5320895202476139</v>
      </c>
      <c r="W51" s="99">
        <v>6.0408633910775329</v>
      </c>
      <c r="X51" s="99">
        <v>5.1808971951982841</v>
      </c>
      <c r="Y51" s="99">
        <v>4.8006086202021496</v>
      </c>
      <c r="DA51" s="63" t="s">
        <v>3130</v>
      </c>
    </row>
    <row r="52" spans="1:105" ht="12" customHeight="1" x14ac:dyDescent="0.25">
      <c r="A52" s="100" t="s">
        <v>211</v>
      </c>
      <c r="B52" s="102">
        <v>7.5188727763423868</v>
      </c>
      <c r="C52" s="102">
        <v>7.3677995649575623</v>
      </c>
      <c r="D52" s="102">
        <v>7.1126721950656764</v>
      </c>
      <c r="E52" s="102">
        <v>6.640724890874167</v>
      </c>
      <c r="F52" s="102">
        <v>6.5681456712102708</v>
      </c>
      <c r="G52" s="102">
        <v>6.2535673298874155</v>
      </c>
      <c r="H52" s="102">
        <v>5.9410626354718516</v>
      </c>
      <c r="I52" s="102">
        <v>5.9643039374968323</v>
      </c>
      <c r="J52" s="102">
        <v>6.0478719447230294</v>
      </c>
      <c r="K52" s="102">
        <v>6.1081218521471472</v>
      </c>
      <c r="L52" s="102">
        <v>5.9686317969123373</v>
      </c>
      <c r="M52" s="102">
        <v>6.3570054370122389</v>
      </c>
      <c r="N52" s="102">
        <v>6.4497270590646849</v>
      </c>
      <c r="O52" s="102">
        <v>6.1465075592748022</v>
      </c>
      <c r="P52" s="102">
        <v>5.8648785232287182</v>
      </c>
      <c r="Q52" s="102">
        <v>5.9398493575391722</v>
      </c>
      <c r="R52" s="102">
        <v>6.0699350582062772</v>
      </c>
      <c r="S52" s="102">
        <v>6.1569416568096598</v>
      </c>
      <c r="T52" s="102">
        <v>6.1478568268711973</v>
      </c>
      <c r="U52" s="102">
        <v>5.9455042174000603</v>
      </c>
      <c r="V52" s="102">
        <v>6.5320895202476139</v>
      </c>
      <c r="W52" s="102">
        <v>6.0408633910775329</v>
      </c>
      <c r="X52" s="102">
        <v>5.1808971951982841</v>
      </c>
      <c r="Y52" s="102">
        <v>4.8006086202021496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1.9335580482004209E-2</v>
      </c>
      <c r="C58" s="123">
        <v>1.8501702787646977E-2</v>
      </c>
      <c r="D58" s="123">
        <v>1.7997265772265944E-2</v>
      </c>
      <c r="E58" s="123">
        <v>1.7788104006787452E-2</v>
      </c>
      <c r="F58" s="123">
        <v>1.7311347055411441E-2</v>
      </c>
      <c r="G58" s="123">
        <v>1.7262097386274804E-2</v>
      </c>
      <c r="H58" s="123">
        <v>1.6753884760102204E-2</v>
      </c>
      <c r="I58" s="123">
        <v>1.6436591395036299E-2</v>
      </c>
      <c r="J58" s="123">
        <v>1.5579028570170095E-2</v>
      </c>
      <c r="K58" s="123">
        <v>1.4479955718138562E-2</v>
      </c>
      <c r="L58" s="123">
        <v>1.4888216188822464E-2</v>
      </c>
      <c r="M58" s="123">
        <v>1.5294978560426378E-2</v>
      </c>
      <c r="N58" s="123">
        <v>1.5565203331785285E-2</v>
      </c>
      <c r="O58" s="123">
        <v>1.6016930539526363E-2</v>
      </c>
      <c r="P58" s="123">
        <v>1.5602399559429516E-2</v>
      </c>
      <c r="Q58" s="123">
        <v>1.5459274112337896E-2</v>
      </c>
      <c r="R58" s="123">
        <v>2.0573612799015584E-2</v>
      </c>
      <c r="S58" s="123">
        <v>2.1602272119631869E-2</v>
      </c>
      <c r="T58" s="123">
        <v>2.2700849161151112E-2</v>
      </c>
      <c r="U58" s="123">
        <v>2.1075123273962489E-2</v>
      </c>
      <c r="V58" s="123">
        <v>2.2741084753097416E-2</v>
      </c>
      <c r="W58" s="123">
        <v>1.9402302580072858E-2</v>
      </c>
      <c r="X58" s="123">
        <v>1.8530711666416858E-2</v>
      </c>
      <c r="Y58" s="123">
        <v>2.0102429891790244E-2</v>
      </c>
      <c r="DA58" s="130" t="s">
        <v>3137</v>
      </c>
    </row>
    <row r="59" spans="1:105" ht="12" customHeight="1" x14ac:dyDescent="0.25">
      <c r="A59" s="97" t="s">
        <v>50</v>
      </c>
      <c r="B59" s="99">
        <v>1.3223743396584939</v>
      </c>
      <c r="C59" s="99">
        <v>1.2912774794401791</v>
      </c>
      <c r="D59" s="99">
        <v>1.2734089157946031</v>
      </c>
      <c r="E59" s="99">
        <v>1.2651420273799356</v>
      </c>
      <c r="F59" s="99">
        <v>1.2236553879857734</v>
      </c>
      <c r="G59" s="99">
        <v>1.2211224648278871</v>
      </c>
      <c r="H59" s="99">
        <v>1.1760680611146193</v>
      </c>
      <c r="I59" s="99">
        <v>1.1746752327067971</v>
      </c>
      <c r="J59" s="99">
        <v>1.1405448825076534</v>
      </c>
      <c r="K59" s="99">
        <v>1.0912549752212728</v>
      </c>
      <c r="L59" s="99">
        <v>1.1012628262264184</v>
      </c>
      <c r="M59" s="99">
        <v>1.1031139324451749</v>
      </c>
      <c r="N59" s="99">
        <v>1.0979458395645363</v>
      </c>
      <c r="O59" s="99">
        <v>1.1052902231060262</v>
      </c>
      <c r="P59" s="99">
        <v>1.0529409816763471</v>
      </c>
      <c r="Q59" s="99">
        <v>0.98685159129700395</v>
      </c>
      <c r="R59" s="99">
        <v>1.1552343962933149</v>
      </c>
      <c r="S59" s="99">
        <v>1.1320638624585122</v>
      </c>
      <c r="T59" s="99">
        <v>1.1897034219023097</v>
      </c>
      <c r="U59" s="99">
        <v>1.1315880679409955</v>
      </c>
      <c r="V59" s="99">
        <v>1.2514666680524891</v>
      </c>
      <c r="W59" s="99">
        <v>1.0554825728872437</v>
      </c>
      <c r="X59" s="99">
        <v>0.9996125476022274</v>
      </c>
      <c r="Y59" s="99">
        <v>1.0276014845974053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41.985612341992123</v>
      </c>
      <c r="C62" s="118">
        <f t="shared" si="21"/>
        <v>44.589481126191956</v>
      </c>
      <c r="D62" s="118">
        <f t="shared" si="21"/>
        <v>41.181685426648727</v>
      </c>
      <c r="E62" s="118">
        <f t="shared" si="21"/>
        <v>43.402695770658681</v>
      </c>
      <c r="F62" s="118">
        <f t="shared" si="21"/>
        <v>45.357646686649758</v>
      </c>
      <c r="G62" s="118">
        <f t="shared" si="21"/>
        <v>44.080848258163499</v>
      </c>
      <c r="H62" s="118">
        <f t="shared" si="21"/>
        <v>44.201890789174193</v>
      </c>
      <c r="I62" s="118">
        <f t="shared" si="21"/>
        <v>40.398454467500521</v>
      </c>
      <c r="J62" s="118">
        <f t="shared" si="21"/>
        <v>43.579575917933752</v>
      </c>
      <c r="K62" s="118">
        <f t="shared" si="21"/>
        <v>40.146485390159334</v>
      </c>
      <c r="L62" s="118">
        <f t="shared" si="21"/>
        <v>42.762097651499765</v>
      </c>
      <c r="M62" s="118">
        <f t="shared" si="21"/>
        <v>33.497644077189385</v>
      </c>
      <c r="N62" s="118">
        <f t="shared" si="21"/>
        <v>33.393450829503905</v>
      </c>
      <c r="O62" s="118">
        <f t="shared" si="21"/>
        <v>32.574614179502845</v>
      </c>
      <c r="P62" s="118">
        <f t="shared" si="21"/>
        <v>28.296118924531783</v>
      </c>
      <c r="Q62" s="118">
        <f t="shared" si="21"/>
        <v>29.313515327527764</v>
      </c>
      <c r="R62" s="118">
        <f t="shared" ref="R62:V62" si="22">R63+R66+R68+R77</f>
        <v>29.544516111633204</v>
      </c>
      <c r="S62" s="118">
        <f t="shared" si="22"/>
        <v>28.38316846927799</v>
      </c>
      <c r="T62" s="118">
        <f t="shared" si="22"/>
        <v>30.185366036943858</v>
      </c>
      <c r="U62" s="118">
        <f t="shared" si="22"/>
        <v>28.96321094317944</v>
      </c>
      <c r="V62" s="118">
        <f t="shared" si="22"/>
        <v>28.770369246030519</v>
      </c>
      <c r="W62" s="118">
        <f t="shared" ref="W62:Y62" si="23">W63+W66+W68+W77</f>
        <v>28.196454734657742</v>
      </c>
      <c r="X62" s="118">
        <f t="shared" si="23"/>
        <v>25.207344727354343</v>
      </c>
      <c r="Y62" s="118">
        <f t="shared" si="23"/>
        <v>21.082968029655142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34.371192411298061</v>
      </c>
      <c r="C63" s="123">
        <f t="shared" si="24"/>
        <v>37.05829911529743</v>
      </c>
      <c r="D63" s="123">
        <f t="shared" si="24"/>
        <v>34.105548159867098</v>
      </c>
      <c r="E63" s="123">
        <f t="shared" si="24"/>
        <v>36.524973412158317</v>
      </c>
      <c r="F63" s="123">
        <f t="shared" si="24"/>
        <v>38.283302875971849</v>
      </c>
      <c r="G63" s="123">
        <f t="shared" si="24"/>
        <v>37.705258631331638</v>
      </c>
      <c r="H63" s="123">
        <f t="shared" si="24"/>
        <v>37.931070379667574</v>
      </c>
      <c r="I63" s="123">
        <f t="shared" si="24"/>
        <v>34.34453679815423</v>
      </c>
      <c r="J63" s="123">
        <f t="shared" si="24"/>
        <v>37.247540642577988</v>
      </c>
      <c r="K63" s="123">
        <f t="shared" si="24"/>
        <v>33.798325970384504</v>
      </c>
      <c r="L63" s="123">
        <f t="shared" si="24"/>
        <v>36.292632478971292</v>
      </c>
      <c r="M63" s="123">
        <f t="shared" si="24"/>
        <v>27.559904472272837</v>
      </c>
      <c r="N63" s="123">
        <f t="shared" si="24"/>
        <v>27.054096376937235</v>
      </c>
      <c r="O63" s="123">
        <f t="shared" si="24"/>
        <v>26.406769971849421</v>
      </c>
      <c r="P63" s="123">
        <f t="shared" si="24"/>
        <v>22.419914971696272</v>
      </c>
      <c r="Q63" s="123">
        <f t="shared" si="24"/>
        <v>23.501634737611869</v>
      </c>
      <c r="R63" s="123">
        <f t="shared" ref="R63:V63" si="25">SUM(R64:R65)</f>
        <v>23.667526492011536</v>
      </c>
      <c r="S63" s="123">
        <f t="shared" si="25"/>
        <v>22.4077634335795</v>
      </c>
      <c r="T63" s="123">
        <f t="shared" si="25"/>
        <v>24.077025349045812</v>
      </c>
      <c r="U63" s="123">
        <f t="shared" si="25"/>
        <v>22.947163119927584</v>
      </c>
      <c r="V63" s="123">
        <f t="shared" si="25"/>
        <v>22.81942588910232</v>
      </c>
      <c r="W63" s="123">
        <f t="shared" ref="W63:Y63" si="26">SUM(W64:W65)</f>
        <v>22.371792226861199</v>
      </c>
      <c r="X63" s="123">
        <f t="shared" si="26"/>
        <v>19.643148942101949</v>
      </c>
      <c r="Y63" s="123">
        <f t="shared" si="26"/>
        <v>16.233271083434577</v>
      </c>
      <c r="DA63" s="130" t="s">
        <v>3141</v>
      </c>
    </row>
    <row r="64" spans="1:105" ht="12" customHeight="1" x14ac:dyDescent="0.25">
      <c r="A64" s="97" t="s">
        <v>212</v>
      </c>
      <c r="B64" s="99">
        <v>34.371192411298061</v>
      </c>
      <c r="C64" s="99">
        <v>37.05829911529743</v>
      </c>
      <c r="D64" s="99">
        <v>34.105548159867098</v>
      </c>
      <c r="E64" s="99">
        <v>36.524973412158317</v>
      </c>
      <c r="F64" s="99">
        <v>38.283302875971849</v>
      </c>
      <c r="G64" s="99">
        <v>37.705258631331638</v>
      </c>
      <c r="H64" s="99">
        <v>37.931070379667574</v>
      </c>
      <c r="I64" s="99">
        <v>34.34453679815423</v>
      </c>
      <c r="J64" s="99">
        <v>37.247540642577988</v>
      </c>
      <c r="K64" s="99">
        <v>33.798325970384504</v>
      </c>
      <c r="L64" s="99">
        <v>36.292632478971292</v>
      </c>
      <c r="M64" s="99">
        <v>27.559904472272837</v>
      </c>
      <c r="N64" s="99">
        <v>27.054096376937235</v>
      </c>
      <c r="O64" s="99">
        <v>26.406769971849421</v>
      </c>
      <c r="P64" s="99">
        <v>22.419914971696272</v>
      </c>
      <c r="Q64" s="99">
        <v>23.501634737611869</v>
      </c>
      <c r="R64" s="99">
        <v>23.667526492011536</v>
      </c>
      <c r="S64" s="99">
        <v>22.4077634335795</v>
      </c>
      <c r="T64" s="99">
        <v>24.077025349045812</v>
      </c>
      <c r="U64" s="99">
        <v>22.947163119927584</v>
      </c>
      <c r="V64" s="99">
        <v>22.81942588910232</v>
      </c>
      <c r="W64" s="99">
        <v>22.371792226861199</v>
      </c>
      <c r="X64" s="99">
        <v>19.643148942101949</v>
      </c>
      <c r="Y64" s="99">
        <v>16.233271083434577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6.7840760917883562</v>
      </c>
      <c r="C68" s="123">
        <v>6.6934614559424688</v>
      </c>
      <c r="D68" s="123">
        <v>6.2783165356763986</v>
      </c>
      <c r="E68" s="123">
        <v>6.0509508452687033</v>
      </c>
      <c r="F68" s="123">
        <v>6.2257555711964994</v>
      </c>
      <c r="G68" s="123">
        <v>5.5925201747454913</v>
      </c>
      <c r="H68" s="123">
        <v>5.4888102004551795</v>
      </c>
      <c r="I68" s="123">
        <v>5.2915398450749391</v>
      </c>
      <c r="J68" s="123">
        <v>5.5735722737403446</v>
      </c>
      <c r="K68" s="123">
        <v>5.604500237750643</v>
      </c>
      <c r="L68" s="123">
        <v>5.705137878857145</v>
      </c>
      <c r="M68" s="123">
        <v>5.1842468961127404</v>
      </c>
      <c r="N68" s="123">
        <v>5.630448742809854</v>
      </c>
      <c r="O68" s="123">
        <v>5.47521715016076</v>
      </c>
      <c r="P68" s="123">
        <v>5.1923756139435699</v>
      </c>
      <c r="Q68" s="123">
        <v>5.1231285046216311</v>
      </c>
      <c r="R68" s="123">
        <v>5.182809719001864</v>
      </c>
      <c r="S68" s="123">
        <v>5.2628648868649357</v>
      </c>
      <c r="T68" s="123">
        <v>5.3872968730629411</v>
      </c>
      <c r="U68" s="123">
        <v>5.3077095871746947</v>
      </c>
      <c r="V68" s="123">
        <v>5.2473209066926261</v>
      </c>
      <c r="W68" s="123">
        <v>5.1350763105052151</v>
      </c>
      <c r="X68" s="123">
        <v>4.8988205185682254</v>
      </c>
      <c r="Y68" s="123">
        <v>4.2715343889884494</v>
      </c>
      <c r="DA68" s="130" t="s">
        <v>3146</v>
      </c>
    </row>
    <row r="69" spans="1:105" ht="12" customHeight="1" x14ac:dyDescent="0.25">
      <c r="A69" s="97" t="s">
        <v>134</v>
      </c>
      <c r="B69" s="99">
        <v>6.9538863347692121</v>
      </c>
      <c r="C69" s="99">
        <v>6.8588438523115567</v>
      </c>
      <c r="D69" s="99">
        <v>6.4311862456475506</v>
      </c>
      <c r="E69" s="99">
        <v>6.1963076063238063</v>
      </c>
      <c r="F69" s="99">
        <v>6.3739858191697776</v>
      </c>
      <c r="G69" s="99">
        <v>5.72504948491303</v>
      </c>
      <c r="H69" s="99">
        <v>5.6184018228881696</v>
      </c>
      <c r="I69" s="99">
        <v>5.416959836259422</v>
      </c>
      <c r="J69" s="99">
        <v>5.6903148336712635</v>
      </c>
      <c r="K69" s="99">
        <v>5.6247995532253823</v>
      </c>
      <c r="L69" s="99">
        <v>5.8228290800150928</v>
      </c>
      <c r="M69" s="99">
        <v>5.3062898901201603</v>
      </c>
      <c r="N69" s="99">
        <v>5.7728072082545703</v>
      </c>
      <c r="O69" s="99">
        <v>5.6148841076894227</v>
      </c>
      <c r="P69" s="99">
        <v>5.3255373701316495</v>
      </c>
      <c r="Q69" s="99">
        <v>5.2630928878552323</v>
      </c>
      <c r="R69" s="99">
        <v>5.3399730348253787</v>
      </c>
      <c r="S69" s="99">
        <v>5.4525161494030456</v>
      </c>
      <c r="T69" s="99">
        <v>5.5894300120509524</v>
      </c>
      <c r="U69" s="99">
        <v>5.5069968311824224</v>
      </c>
      <c r="V69" s="99">
        <v>5.4164613230281056</v>
      </c>
      <c r="W69" s="99">
        <v>5.289819327411112</v>
      </c>
      <c r="X69" s="99">
        <v>5.0241815932716491</v>
      </c>
      <c r="Y69" s="99">
        <v>4.3652659366374351</v>
      </c>
      <c r="DA69" s="63" t="s">
        <v>3147</v>
      </c>
    </row>
    <row r="70" spans="1:105" ht="12" customHeight="1" x14ac:dyDescent="0.25">
      <c r="A70" s="97" t="s">
        <v>133</v>
      </c>
      <c r="B70" s="99">
        <v>5.422436869762536</v>
      </c>
      <c r="C70" s="99">
        <v>5.3162295972417848</v>
      </c>
      <c r="D70" s="99">
        <v>4.868065033782873</v>
      </c>
      <c r="E70" s="99">
        <v>4.6166604522514501</v>
      </c>
      <c r="F70" s="99">
        <v>4.7388290977072245</v>
      </c>
      <c r="G70" s="99">
        <v>4.1983118486853588</v>
      </c>
      <c r="H70" s="99">
        <v>4.1543130247300954</v>
      </c>
      <c r="I70" s="99">
        <v>3.9442269053841774</v>
      </c>
      <c r="J70" s="99">
        <v>4.0956238060411474</v>
      </c>
      <c r="K70" s="99">
        <v>4.051977529985515</v>
      </c>
      <c r="L70" s="99">
        <v>4.2301825988876125</v>
      </c>
      <c r="M70" s="99">
        <v>3.9262036378182614</v>
      </c>
      <c r="N70" s="99">
        <v>4.300085810404382</v>
      </c>
      <c r="O70" s="99">
        <v>4.221795631833408</v>
      </c>
      <c r="P70" s="99">
        <v>4.0213162257399286</v>
      </c>
      <c r="Q70" s="99">
        <v>3.9702967482813989</v>
      </c>
      <c r="R70" s="99">
        <v>4.0422801166991915</v>
      </c>
      <c r="S70" s="99">
        <v>4.1669454980113265</v>
      </c>
      <c r="T70" s="99">
        <v>4.2942720102481147</v>
      </c>
      <c r="U70" s="99">
        <v>4.2638587675153961</v>
      </c>
      <c r="V70" s="99">
        <v>4.3153666377755053</v>
      </c>
      <c r="W70" s="99">
        <v>4.2047063221789074</v>
      </c>
      <c r="X70" s="99">
        <v>3.9106410942390233</v>
      </c>
      <c r="Y70" s="99">
        <v>3.3644493592611315</v>
      </c>
      <c r="DA70" s="63" t="s">
        <v>3148</v>
      </c>
    </row>
    <row r="71" spans="1:105" ht="12" customHeight="1" x14ac:dyDescent="0.25">
      <c r="A71" s="100" t="s">
        <v>212</v>
      </c>
      <c r="B71" s="102">
        <v>5.422436869762536</v>
      </c>
      <c r="C71" s="102">
        <v>5.3162295972417848</v>
      </c>
      <c r="D71" s="102">
        <v>4.868065033782873</v>
      </c>
      <c r="E71" s="102">
        <v>4.6166604522514501</v>
      </c>
      <c r="F71" s="102">
        <v>4.7388290977072245</v>
      </c>
      <c r="G71" s="102">
        <v>4.1983118486853588</v>
      </c>
      <c r="H71" s="102">
        <v>4.1543130247300954</v>
      </c>
      <c r="I71" s="102">
        <v>3.9442269053841774</v>
      </c>
      <c r="J71" s="102">
        <v>4.0956238060411474</v>
      </c>
      <c r="K71" s="102">
        <v>4.051977529985515</v>
      </c>
      <c r="L71" s="102">
        <v>4.2301825988876125</v>
      </c>
      <c r="M71" s="102">
        <v>3.9262036378182614</v>
      </c>
      <c r="N71" s="102">
        <v>4.300085810404382</v>
      </c>
      <c r="O71" s="102">
        <v>4.221795631833408</v>
      </c>
      <c r="P71" s="102">
        <v>4.0213162257399286</v>
      </c>
      <c r="Q71" s="102">
        <v>3.9702967482813989</v>
      </c>
      <c r="R71" s="102">
        <v>4.0422801166991915</v>
      </c>
      <c r="S71" s="102">
        <v>4.1669454980113265</v>
      </c>
      <c r="T71" s="102">
        <v>4.2942720102481147</v>
      </c>
      <c r="U71" s="102">
        <v>4.2638587675153961</v>
      </c>
      <c r="V71" s="102">
        <v>4.3153666377755053</v>
      </c>
      <c r="W71" s="102">
        <v>4.2047063221789074</v>
      </c>
      <c r="X71" s="102">
        <v>3.9106410942390233</v>
      </c>
      <c r="Y71" s="102">
        <v>3.3644493592611315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0.83034383890570373</v>
      </c>
      <c r="C77" s="123">
        <v>0.83772055495205888</v>
      </c>
      <c r="D77" s="123">
        <v>0.79782073110523322</v>
      </c>
      <c r="E77" s="123">
        <v>0.82677151323166198</v>
      </c>
      <c r="F77" s="123">
        <v>0.84858823948140683</v>
      </c>
      <c r="G77" s="123">
        <v>0.78306945208636836</v>
      </c>
      <c r="H77" s="123">
        <v>0.78201020905144214</v>
      </c>
      <c r="I77" s="123">
        <v>0.76237782427135392</v>
      </c>
      <c r="J77" s="123">
        <v>0.75846300161541946</v>
      </c>
      <c r="K77" s="123">
        <v>0.74365918202418757</v>
      </c>
      <c r="L77" s="123">
        <v>0.76432729367132934</v>
      </c>
      <c r="M77" s="123">
        <v>0.75349270880380748</v>
      </c>
      <c r="N77" s="123">
        <v>0.70890570975682288</v>
      </c>
      <c r="O77" s="123">
        <v>0.69262705749266351</v>
      </c>
      <c r="P77" s="123">
        <v>0.68382833889194194</v>
      </c>
      <c r="Q77" s="123">
        <v>0.6887520852942649</v>
      </c>
      <c r="R77" s="123">
        <v>0.69417990061980617</v>
      </c>
      <c r="S77" s="123">
        <v>0.71254014883355321</v>
      </c>
      <c r="T77" s="123">
        <v>0.7210438148351046</v>
      </c>
      <c r="U77" s="123">
        <v>0.70833823607716073</v>
      </c>
      <c r="V77" s="123">
        <v>0.70362245023557302</v>
      </c>
      <c r="W77" s="123">
        <v>0.68958619729132598</v>
      </c>
      <c r="X77" s="123">
        <v>0.66537526668417057</v>
      </c>
      <c r="Y77" s="123">
        <v>0.57816255723211674</v>
      </c>
      <c r="DA77" s="130" t="s">
        <v>3155</v>
      </c>
    </row>
    <row r="78" spans="1:105" ht="12" customHeight="1" x14ac:dyDescent="0.25">
      <c r="A78" s="97" t="s">
        <v>189</v>
      </c>
      <c r="B78" s="99">
        <v>1.1532673723973395</v>
      </c>
      <c r="C78" s="99">
        <v>1.1593465253300184</v>
      </c>
      <c r="D78" s="99">
        <v>1.0975298777781055</v>
      </c>
      <c r="E78" s="99">
        <v>1.1312065580564998</v>
      </c>
      <c r="F78" s="99">
        <v>1.1553065007265855</v>
      </c>
      <c r="G78" s="99">
        <v>1.0613370954665737</v>
      </c>
      <c r="H78" s="99">
        <v>1.0553837953057985</v>
      </c>
      <c r="I78" s="99">
        <v>1.0249416803348625</v>
      </c>
      <c r="J78" s="99">
        <v>1.0129034248785624</v>
      </c>
      <c r="K78" s="99">
        <v>0.96503702159820415</v>
      </c>
      <c r="L78" s="99">
        <v>1.0044332521402024</v>
      </c>
      <c r="M78" s="99">
        <v>0.98798384590260335</v>
      </c>
      <c r="N78" s="99">
        <v>0.96725441331536488</v>
      </c>
      <c r="O78" s="99">
        <v>0.96304702281465893</v>
      </c>
      <c r="P78" s="99">
        <v>0.96402053588363079</v>
      </c>
      <c r="Q78" s="99">
        <v>0.9631971400170104</v>
      </c>
      <c r="R78" s="99">
        <v>0.96159945483864406</v>
      </c>
      <c r="S78" s="99">
        <v>0.98368584232996015</v>
      </c>
      <c r="T78" s="99">
        <v>0.99742208175651925</v>
      </c>
      <c r="U78" s="99">
        <v>0.98767322131251578</v>
      </c>
      <c r="V78" s="99">
        <v>0.98482785378387405</v>
      </c>
      <c r="W78" s="99">
        <v>0.98349688854733752</v>
      </c>
      <c r="X78" s="99">
        <v>0.9355569404307349</v>
      </c>
      <c r="Y78" s="99">
        <v>0.83346980606701138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0.12061632069708869</v>
      </c>
      <c r="C81" s="118">
        <f t="shared" si="28"/>
        <v>0.12125372975043226</v>
      </c>
      <c r="D81" s="118">
        <f t="shared" si="28"/>
        <v>0.12495230195298361</v>
      </c>
      <c r="E81" s="118">
        <f t="shared" si="28"/>
        <v>0.12829016850516287</v>
      </c>
      <c r="F81" s="118">
        <f t="shared" si="28"/>
        <v>0.12818945355419342</v>
      </c>
      <c r="G81" s="118">
        <f t="shared" si="28"/>
        <v>0.12634756766193114</v>
      </c>
      <c r="H81" s="118">
        <f t="shared" si="28"/>
        <v>0.12006164831669144</v>
      </c>
      <c r="I81" s="118">
        <f t="shared" si="28"/>
        <v>0.11643954719515942</v>
      </c>
      <c r="J81" s="118">
        <f t="shared" si="28"/>
        <v>0.11153705320012093</v>
      </c>
      <c r="K81" s="118">
        <f t="shared" si="28"/>
        <v>0.10324561566535996</v>
      </c>
      <c r="L81" s="118">
        <f t="shared" si="28"/>
        <v>0.10121238092618433</v>
      </c>
      <c r="M81" s="118">
        <f t="shared" si="28"/>
        <v>0.10058543102442419</v>
      </c>
      <c r="N81" s="118">
        <f t="shared" si="28"/>
        <v>9.7227777482750161E-2</v>
      </c>
      <c r="O81" s="118">
        <f t="shared" si="28"/>
        <v>0.112237224511834</v>
      </c>
      <c r="P81" s="118">
        <f t="shared" si="28"/>
        <v>0.10986468417747493</v>
      </c>
      <c r="Q81" s="118">
        <f t="shared" si="28"/>
        <v>0.10877960557776706</v>
      </c>
      <c r="R81" s="118">
        <f t="shared" ref="R81:V81" si="29">R82+R85+R87+R100</f>
        <v>0.14103180245831132</v>
      </c>
      <c r="S81" s="118">
        <f t="shared" si="29"/>
        <v>0.14518527124408101</v>
      </c>
      <c r="T81" s="118">
        <f t="shared" si="29"/>
        <v>0.15123092220768719</v>
      </c>
      <c r="U81" s="118">
        <f t="shared" si="29"/>
        <v>0.1400836197021427</v>
      </c>
      <c r="V81" s="118">
        <f t="shared" si="29"/>
        <v>0.13449211073607842</v>
      </c>
      <c r="W81" s="118">
        <f t="shared" ref="W81:Y81" si="30">W82+W85+W87+W100</f>
        <v>0.10887017633580748</v>
      </c>
      <c r="X81" s="118">
        <f t="shared" si="30"/>
        <v>7.5054193973931857E-2</v>
      </c>
      <c r="Y81" s="118">
        <f t="shared" si="30"/>
        <v>5.1669186018854341E-2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0.10133269926568521</v>
      </c>
      <c r="C87" s="123">
        <v>0.10273083430970255</v>
      </c>
      <c r="D87" s="123">
        <v>0.10671781830680918</v>
      </c>
      <c r="E87" s="123">
        <v>0.11038359598818685</v>
      </c>
      <c r="F87" s="123">
        <v>0.11071669127074076</v>
      </c>
      <c r="G87" s="123">
        <v>0.10912538040580366</v>
      </c>
      <c r="H87" s="123">
        <v>0.10348050542777412</v>
      </c>
      <c r="I87" s="123">
        <v>0.10063157983276561</v>
      </c>
      <c r="J87" s="123">
        <v>9.6812307970540967E-2</v>
      </c>
      <c r="K87" s="123">
        <v>8.9849896832270862E-2</v>
      </c>
      <c r="L87" s="123">
        <v>8.7219679237576453E-2</v>
      </c>
      <c r="M87" s="123">
        <v>8.5415012385457526E-2</v>
      </c>
      <c r="N87" s="123">
        <v>8.149004632200875E-2</v>
      </c>
      <c r="O87" s="123">
        <v>9.5863586327830555E-2</v>
      </c>
      <c r="P87" s="123">
        <v>9.3874310159611118E-2</v>
      </c>
      <c r="Q87" s="123">
        <v>9.2933870764025497E-2</v>
      </c>
      <c r="R87" s="123">
        <v>0.1208995606108465</v>
      </c>
      <c r="S87" s="123">
        <v>0.12491571440333776</v>
      </c>
      <c r="T87" s="123">
        <v>0.129769997150771</v>
      </c>
      <c r="U87" s="123">
        <v>0.12006573114971945</v>
      </c>
      <c r="V87" s="123">
        <v>0.11384564884794626</v>
      </c>
      <c r="W87" s="123">
        <v>9.0940075795379438E-2</v>
      </c>
      <c r="X87" s="123">
        <v>5.7851263791122931E-2</v>
      </c>
      <c r="Y87" s="123">
        <v>3.2680481245037682E-2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7.4452391272975316</v>
      </c>
      <c r="C92" s="102">
        <v>7.1670389884064658</v>
      </c>
      <c r="D92" s="102">
        <v>6.9066713649638238</v>
      </c>
      <c r="E92" s="102">
        <v>6.6326524224330372</v>
      </c>
      <c r="F92" s="102">
        <v>6.4479697662367563</v>
      </c>
      <c r="G92" s="102">
        <v>6.2449821145335092</v>
      </c>
      <c r="H92" s="102">
        <v>6.0988822886494374</v>
      </c>
      <c r="I92" s="102">
        <v>6.1037531537308354</v>
      </c>
      <c r="J92" s="102">
        <v>6.0626335015865731</v>
      </c>
      <c r="K92" s="102">
        <v>6.0751719234296901</v>
      </c>
      <c r="L92" s="102">
        <v>6.0801297447457889</v>
      </c>
      <c r="M92" s="102">
        <v>6.4514330224355145</v>
      </c>
      <c r="N92" s="102">
        <v>5.9325952105456512</v>
      </c>
      <c r="O92" s="102">
        <v>6.453371897333211</v>
      </c>
      <c r="P92" s="102">
        <v>5.7742764038177183</v>
      </c>
      <c r="Q92" s="102">
        <v>5.0931693352328589</v>
      </c>
      <c r="R92" s="102">
        <v>6.0195754717232539</v>
      </c>
      <c r="S92" s="102">
        <v>5.9975852453750749</v>
      </c>
      <c r="T92" s="102">
        <v>6.1279838484460276</v>
      </c>
      <c r="U92" s="102">
        <v>5.8256339113879489</v>
      </c>
      <c r="V92" s="102">
        <v>6.3709054097913711</v>
      </c>
      <c r="W92" s="102">
        <v>5.2956994849865939</v>
      </c>
      <c r="X92" s="102">
        <v>5.0570404912828559</v>
      </c>
      <c r="Y92" s="102">
        <v>5.0556926802272235</v>
      </c>
      <c r="DA92" s="131" t="s">
        <v>3169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4.7856947229653182</v>
      </c>
      <c r="P93" s="105">
        <v>4.4390396755776518</v>
      </c>
      <c r="Q93" s="105">
        <v>4.0517926935437503</v>
      </c>
      <c r="R93" s="105">
        <v>4.4762217028593492</v>
      </c>
      <c r="S93" s="105">
        <v>4.5239857841939779</v>
      </c>
      <c r="T93" s="105">
        <v>4.6892649109326534</v>
      </c>
      <c r="U93" s="105">
        <v>4.52666512608468</v>
      </c>
      <c r="V93" s="105">
        <v>4.6316565116614443</v>
      </c>
      <c r="W93" s="105">
        <v>4.0135139215033835</v>
      </c>
      <c r="X93" s="105">
        <v>3.8719603815427877</v>
      </c>
      <c r="Y93" s="105">
        <v>0</v>
      </c>
      <c r="DA93" s="132" t="s">
        <v>3170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4.7856947229653182</v>
      </c>
      <c r="P94" s="99">
        <v>4.4390396755776518</v>
      </c>
      <c r="Q94" s="99">
        <v>4.0517926935437503</v>
      </c>
      <c r="R94" s="99">
        <v>4.4762217028593492</v>
      </c>
      <c r="S94" s="99">
        <v>4.5239857841939779</v>
      </c>
      <c r="T94" s="99">
        <v>4.6892649109326534</v>
      </c>
      <c r="U94" s="99">
        <v>4.52666512608468</v>
      </c>
      <c r="V94" s="99">
        <v>4.6316565116614443</v>
      </c>
      <c r="W94" s="99">
        <v>4.0135139215033835</v>
      </c>
      <c r="X94" s="99">
        <v>3.8719603815427877</v>
      </c>
      <c r="Y94" s="99">
        <v>0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1.928362143140349E-2</v>
      </c>
      <c r="C100" s="123">
        <v>1.8522895440729711E-2</v>
      </c>
      <c r="D100" s="123">
        <v>1.8234483646174433E-2</v>
      </c>
      <c r="E100" s="123">
        <v>1.7906572516976003E-2</v>
      </c>
      <c r="F100" s="123">
        <v>1.7472762283452653E-2</v>
      </c>
      <c r="G100" s="123">
        <v>1.7222187256127484E-2</v>
      </c>
      <c r="H100" s="123">
        <v>1.6581142888917325E-2</v>
      </c>
      <c r="I100" s="123">
        <v>1.5807967362393812E-2</v>
      </c>
      <c r="J100" s="123">
        <v>1.472474522957996E-2</v>
      </c>
      <c r="K100" s="123">
        <v>1.3395718833089095E-2</v>
      </c>
      <c r="L100" s="123">
        <v>1.3992701688607875E-2</v>
      </c>
      <c r="M100" s="123">
        <v>1.5170418638966655E-2</v>
      </c>
      <c r="N100" s="123">
        <v>1.5737731160741415E-2</v>
      </c>
      <c r="O100" s="123">
        <v>1.6373638184003447E-2</v>
      </c>
      <c r="P100" s="123">
        <v>1.5990374017863809E-2</v>
      </c>
      <c r="Q100" s="123">
        <v>1.5845734813741564E-2</v>
      </c>
      <c r="R100" s="123">
        <v>2.0132241847464816E-2</v>
      </c>
      <c r="S100" s="123">
        <v>2.0269556840743254E-2</v>
      </c>
      <c r="T100" s="123">
        <v>2.1460925056916193E-2</v>
      </c>
      <c r="U100" s="123">
        <v>2.0017888552423254E-2</v>
      </c>
      <c r="V100" s="123">
        <v>2.0646461888132153E-2</v>
      </c>
      <c r="W100" s="123">
        <v>1.7930100540428037E-2</v>
      </c>
      <c r="X100" s="123">
        <v>1.7202930182808922E-2</v>
      </c>
      <c r="Y100" s="123">
        <v>1.8988704773816662E-2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1.3223743396584944</v>
      </c>
      <c r="C102" s="99">
        <v>1.2922538271389084</v>
      </c>
      <c r="D102" s="99">
        <v>1.2749485842249286</v>
      </c>
      <c r="E102" s="99">
        <v>1.267015518934816</v>
      </c>
      <c r="F102" s="99">
        <v>1.2248729930372226</v>
      </c>
      <c r="G102" s="99">
        <v>1.2214505115499648</v>
      </c>
      <c r="H102" s="99">
        <v>1.1756404318984237</v>
      </c>
      <c r="I102" s="99">
        <v>1.1739442429059761</v>
      </c>
      <c r="J102" s="99">
        <v>1.1400522442902061</v>
      </c>
      <c r="K102" s="99">
        <v>1.0908999756891342</v>
      </c>
      <c r="L102" s="99">
        <v>1.1009901021719484</v>
      </c>
      <c r="M102" s="99">
        <v>1.1026799690214593</v>
      </c>
      <c r="N102" s="99">
        <v>1.0973188466373291</v>
      </c>
      <c r="O102" s="99">
        <v>1.1047448906840001</v>
      </c>
      <c r="P102" s="99">
        <v>1.0524533942572807</v>
      </c>
      <c r="Q102" s="99">
        <v>0.98669148722689071</v>
      </c>
      <c r="R102" s="99">
        <v>1.1568227216786047</v>
      </c>
      <c r="S102" s="99">
        <v>1.1365497114660275</v>
      </c>
      <c r="T102" s="99">
        <v>1.1967275441339227</v>
      </c>
      <c r="U102" s="99">
        <v>1.1395779159026325</v>
      </c>
      <c r="V102" s="99">
        <v>1.2584723834731981</v>
      </c>
      <c r="W102" s="99">
        <v>1.0556610371126132</v>
      </c>
      <c r="X102" s="99">
        <v>0.9960116400593706</v>
      </c>
      <c r="Y102" s="99">
        <v>1.0232752020411486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0</v>
      </c>
      <c r="C124" s="118">
        <f t="shared" si="42"/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0</v>
      </c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3214</v>
      </c>
    </row>
    <row r="140" spans="1:105" ht="12" customHeight="1" x14ac:dyDescent="0.25">
      <c r="A140" s="97" t="s">
        <v>50</v>
      </c>
      <c r="B140" s="99">
        <v>0</v>
      </c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0.50887399657314913</v>
      </c>
      <c r="C143" s="118">
        <f t="shared" si="49"/>
        <v>0.49984774776878838</v>
      </c>
      <c r="D143" s="118">
        <f t="shared" si="49"/>
        <v>0.52595199064332776</v>
      </c>
      <c r="E143" s="118">
        <f t="shared" si="49"/>
        <v>0.51322989999244661</v>
      </c>
      <c r="F143" s="118">
        <f t="shared" si="49"/>
        <v>0.4784097524778651</v>
      </c>
      <c r="G143" s="118">
        <f t="shared" si="49"/>
        <v>0.46088366817781889</v>
      </c>
      <c r="H143" s="118">
        <f t="shared" si="49"/>
        <v>0.43641882785842451</v>
      </c>
      <c r="I143" s="118">
        <f t="shared" si="49"/>
        <v>0.42778273953203738</v>
      </c>
      <c r="J143" s="118">
        <f t="shared" si="49"/>
        <v>0.41186748779487026</v>
      </c>
      <c r="K143" s="118">
        <f t="shared" si="49"/>
        <v>0.40025133135006802</v>
      </c>
      <c r="L143" s="118">
        <f t="shared" si="49"/>
        <v>0.41457836670722686</v>
      </c>
      <c r="M143" s="118">
        <f t="shared" si="49"/>
        <v>0.4406322871272827</v>
      </c>
      <c r="N143" s="118">
        <f t="shared" si="49"/>
        <v>0.40113217876740259</v>
      </c>
      <c r="O143" s="118">
        <f t="shared" si="49"/>
        <v>0.45110216635657968</v>
      </c>
      <c r="P143" s="118">
        <f t="shared" si="49"/>
        <v>0.42621257131183277</v>
      </c>
      <c r="Q143" s="118">
        <f t="shared" si="49"/>
        <v>0.41759684311887407</v>
      </c>
      <c r="R143" s="118">
        <f t="shared" ref="R143:V143" si="50">R144+R146+R148+R157</f>
        <v>0.5727137327482914</v>
      </c>
      <c r="S143" s="118">
        <f t="shared" si="50"/>
        <v>0.60871282942176774</v>
      </c>
      <c r="T143" s="118">
        <f t="shared" si="50"/>
        <v>0.64082415904512047</v>
      </c>
      <c r="U143" s="118">
        <f t="shared" si="50"/>
        <v>0.58662071796094151</v>
      </c>
      <c r="V143" s="118">
        <f t="shared" si="50"/>
        <v>0.61564980422386284</v>
      </c>
      <c r="W143" s="118">
        <f t="shared" ref="W143:Y143" si="51">W144+W146+W148+W157</f>
        <v>0.50028590999488709</v>
      </c>
      <c r="X143" s="118">
        <f t="shared" si="51"/>
        <v>0.49877577551037694</v>
      </c>
      <c r="Y143" s="118">
        <f t="shared" si="51"/>
        <v>0.55319936536444869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0.48970915107085217</v>
      </c>
      <c r="C148" s="123">
        <v>0.48145139374382401</v>
      </c>
      <c r="D148" s="123">
        <v>0.50769160806610802</v>
      </c>
      <c r="E148" s="123">
        <v>0.49523381157067592</v>
      </c>
      <c r="F148" s="123">
        <v>0.46063787786455102</v>
      </c>
      <c r="G148" s="123">
        <v>0.44329234411660362</v>
      </c>
      <c r="H148" s="123">
        <v>0.41975914866510972</v>
      </c>
      <c r="I148" s="123">
        <v>0.41157389268150635</v>
      </c>
      <c r="J148" s="123">
        <v>0.39665759334124673</v>
      </c>
      <c r="K148" s="123">
        <v>0.38618224486585173</v>
      </c>
      <c r="L148" s="123">
        <v>0.4001479991173022</v>
      </c>
      <c r="M148" s="123">
        <v>0.42498917536621916</v>
      </c>
      <c r="N148" s="123">
        <v>0.38489277086947526</v>
      </c>
      <c r="O148" s="123">
        <v>0.43419704559318811</v>
      </c>
      <c r="P148" s="123">
        <v>0.40969707455814031</v>
      </c>
      <c r="Q148" s="123">
        <v>0.40155512183772352</v>
      </c>
      <c r="R148" s="123">
        <v>0.5522456728956846</v>
      </c>
      <c r="S148" s="123">
        <v>0.5876275223923092</v>
      </c>
      <c r="T148" s="123">
        <v>0.61888293079076251</v>
      </c>
      <c r="U148" s="123">
        <v>0.5666648173203862</v>
      </c>
      <c r="V148" s="123">
        <v>0.59463670218707465</v>
      </c>
      <c r="W148" s="123">
        <v>0.48186817619714328</v>
      </c>
      <c r="X148" s="123">
        <v>0.48076339146847769</v>
      </c>
      <c r="Y148" s="123">
        <v>0.53309784157886242</v>
      </c>
      <c r="DA148" s="130" t="s">
        <v>3222</v>
      </c>
    </row>
    <row r="149" spans="1:105" ht="12" customHeight="1" x14ac:dyDescent="0.25">
      <c r="A149" s="97" t="s">
        <v>124</v>
      </c>
      <c r="B149" s="99">
        <v>7.4452391272975316</v>
      </c>
      <c r="C149" s="99">
        <v>7.1336178340634211</v>
      </c>
      <c r="D149" s="99">
        <v>6.8030675480858482</v>
      </c>
      <c r="E149" s="99">
        <v>6.5172769602700944</v>
      </c>
      <c r="F149" s="99">
        <v>6.3515107911297495</v>
      </c>
      <c r="G149" s="99">
        <v>6.1804734702491801</v>
      </c>
      <c r="H149" s="99">
        <v>6.0730643887914182</v>
      </c>
      <c r="I149" s="99">
        <v>6.0964023226705404</v>
      </c>
      <c r="J149" s="99">
        <v>6.0541266083069214</v>
      </c>
      <c r="K149" s="99">
        <v>6.0762555179932578</v>
      </c>
      <c r="L149" s="99">
        <v>6.0793519814317998</v>
      </c>
      <c r="M149" s="99">
        <v>6.4389350810904791</v>
      </c>
      <c r="N149" s="99">
        <v>5.9488550081932425</v>
      </c>
      <c r="O149" s="99">
        <v>6.4972318185791886</v>
      </c>
      <c r="P149" s="99">
        <v>5.8266088447839852</v>
      </c>
      <c r="Q149" s="99">
        <v>5.1231554005021449</v>
      </c>
      <c r="R149" s="99">
        <v>5.9623312012571956</v>
      </c>
      <c r="S149" s="99">
        <v>5.8446268223762843</v>
      </c>
      <c r="T149" s="99">
        <v>5.918978604770925</v>
      </c>
      <c r="U149" s="99">
        <v>5.5910461862916323</v>
      </c>
      <c r="V149" s="99">
        <v>6.0776225328037885</v>
      </c>
      <c r="W149" s="99">
        <v>5.1306674500448421</v>
      </c>
      <c r="X149" s="99">
        <v>4.8883845997469813</v>
      </c>
      <c r="Y149" s="99">
        <v>4.9272952421689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4.6396184571386003</v>
      </c>
      <c r="J150" s="99">
        <v>4.5965304226094634</v>
      </c>
      <c r="K150" s="99">
        <v>4.6157216844459024</v>
      </c>
      <c r="L150" s="99">
        <v>4.6395644726948424</v>
      </c>
      <c r="M150" s="99">
        <v>4.9470840785716099</v>
      </c>
      <c r="N150" s="99">
        <v>4.6210761445725934</v>
      </c>
      <c r="O150" s="99">
        <v>5.0503598198292607</v>
      </c>
      <c r="P150" s="99">
        <v>4.564969422465988</v>
      </c>
      <c r="Q150" s="99">
        <v>4.0176913002052581</v>
      </c>
      <c r="R150" s="99">
        <v>4.4417141358658689</v>
      </c>
      <c r="S150" s="99">
        <v>4.3783096279119862</v>
      </c>
      <c r="T150" s="99">
        <v>4.4468367623716469</v>
      </c>
      <c r="U150" s="99">
        <v>4.2408292004159103</v>
      </c>
      <c r="V150" s="99">
        <v>4.6783125336490867</v>
      </c>
      <c r="W150" s="99">
        <v>4.0057201811773844</v>
      </c>
      <c r="X150" s="99">
        <v>3.7276930663717023</v>
      </c>
      <c r="Y150" s="99">
        <v>3.6425617394157777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4.6396184571386003</v>
      </c>
      <c r="J151" s="102">
        <v>4.5965304226094634</v>
      </c>
      <c r="K151" s="102">
        <v>4.6157216844459024</v>
      </c>
      <c r="L151" s="102">
        <v>4.6395644726948424</v>
      </c>
      <c r="M151" s="102">
        <v>4.9470840785716099</v>
      </c>
      <c r="N151" s="102">
        <v>4.6210761445725934</v>
      </c>
      <c r="O151" s="102">
        <v>5.0503598198292607</v>
      </c>
      <c r="P151" s="102">
        <v>4.564969422465988</v>
      </c>
      <c r="Q151" s="102">
        <v>4.0176913002052581</v>
      </c>
      <c r="R151" s="102">
        <v>4.4417141358658689</v>
      </c>
      <c r="S151" s="102">
        <v>4.3783096279119862</v>
      </c>
      <c r="T151" s="102">
        <v>4.4468367623716469</v>
      </c>
      <c r="U151" s="102">
        <v>4.2408292004159103</v>
      </c>
      <c r="V151" s="102">
        <v>4.6783125336490867</v>
      </c>
      <c r="W151" s="102">
        <v>4.0057201811773844</v>
      </c>
      <c r="X151" s="102">
        <v>3.7276930663717023</v>
      </c>
      <c r="Y151" s="102">
        <v>3.6425617394157777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1.9164845502297016E-2</v>
      </c>
      <c r="C157" s="123">
        <v>1.8396354024964364E-2</v>
      </c>
      <c r="D157" s="123">
        <v>1.8260382577219746E-2</v>
      </c>
      <c r="E157" s="123">
        <v>1.7996088421770667E-2</v>
      </c>
      <c r="F157" s="123">
        <v>1.7771874613314063E-2</v>
      </c>
      <c r="G157" s="123">
        <v>1.7591324061215264E-2</v>
      </c>
      <c r="H157" s="123">
        <v>1.6659679193314812E-2</v>
      </c>
      <c r="I157" s="123">
        <v>1.6208846850531016E-2</v>
      </c>
      <c r="J157" s="123">
        <v>1.5209894453623512E-2</v>
      </c>
      <c r="K157" s="123">
        <v>1.4069086484216266E-2</v>
      </c>
      <c r="L157" s="123">
        <v>1.4430367589924659E-2</v>
      </c>
      <c r="M157" s="123">
        <v>1.5643111761063519E-2</v>
      </c>
      <c r="N157" s="123">
        <v>1.6239407897927313E-2</v>
      </c>
      <c r="O157" s="123">
        <v>1.6905120763391561E-2</v>
      </c>
      <c r="P157" s="123">
        <v>1.6515496753692484E-2</v>
      </c>
      <c r="Q157" s="123">
        <v>1.6041721281150566E-2</v>
      </c>
      <c r="R157" s="123">
        <v>2.0468059852606843E-2</v>
      </c>
      <c r="S157" s="123">
        <v>2.1085307029458523E-2</v>
      </c>
      <c r="T157" s="123">
        <v>2.1941228254357997E-2</v>
      </c>
      <c r="U157" s="123">
        <v>1.9955900640555288E-2</v>
      </c>
      <c r="V157" s="123">
        <v>2.1013102036788238E-2</v>
      </c>
      <c r="W157" s="123">
        <v>1.8417733797743856E-2</v>
      </c>
      <c r="X157" s="123">
        <v>1.8012384041899275E-2</v>
      </c>
      <c r="Y157" s="123">
        <v>2.0101523785586276E-2</v>
      </c>
      <c r="DA157" s="130" t="s">
        <v>3231</v>
      </c>
    </row>
    <row r="158" spans="1:105" ht="12" customHeight="1" x14ac:dyDescent="0.25">
      <c r="A158" s="97" t="s">
        <v>50</v>
      </c>
      <c r="B158" s="99">
        <v>1.3223743396584939</v>
      </c>
      <c r="C158" s="99">
        <v>1.2901976289508341</v>
      </c>
      <c r="D158" s="99">
        <v>1.2687584338838607</v>
      </c>
      <c r="E158" s="99">
        <v>1.2597261895239467</v>
      </c>
      <c r="F158" s="99">
        <v>1.218873634193657</v>
      </c>
      <c r="G158" s="99">
        <v>1.2177785291420411</v>
      </c>
      <c r="H158" s="99">
        <v>1.174454326825531</v>
      </c>
      <c r="I158" s="99">
        <v>1.1737636446812034</v>
      </c>
      <c r="J158" s="99">
        <v>1.139816264359369</v>
      </c>
      <c r="K158" s="99">
        <v>1.0909634936737149</v>
      </c>
      <c r="L158" s="99">
        <v>1.1010471382773983</v>
      </c>
      <c r="M158" s="99">
        <v>1.1025942591701181</v>
      </c>
      <c r="N158" s="99">
        <v>1.0973368017983494</v>
      </c>
      <c r="O158" s="99">
        <v>1.104784860889229</v>
      </c>
      <c r="P158" s="99">
        <v>1.052420538670565</v>
      </c>
      <c r="Q158" s="99">
        <v>0.98657829423361354</v>
      </c>
      <c r="R158" s="99">
        <v>1.1554958325038664</v>
      </c>
      <c r="S158" s="99">
        <v>1.1328857598540856</v>
      </c>
      <c r="T158" s="99">
        <v>1.1905580990515174</v>
      </c>
      <c r="U158" s="99">
        <v>1.1305889572611292</v>
      </c>
      <c r="V158" s="99">
        <v>1.2467895057987071</v>
      </c>
      <c r="W158" s="99">
        <v>1.0467019506896835</v>
      </c>
      <c r="X158" s="99">
        <v>0.99024668632571289</v>
      </c>
      <c r="Y158" s="99">
        <v>1.0215057882694047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0.50569629955219442</v>
      </c>
      <c r="C161" s="118">
        <f t="shared" si="54"/>
        <v>0.4969115630224808</v>
      </c>
      <c r="D161" s="118">
        <f t="shared" si="54"/>
        <v>0.49624318924292499</v>
      </c>
      <c r="E161" s="118">
        <f t="shared" si="54"/>
        <v>0.49023972971568297</v>
      </c>
      <c r="F161" s="118">
        <f t="shared" si="54"/>
        <v>0.47569300068592069</v>
      </c>
      <c r="G161" s="118">
        <f t="shared" si="54"/>
        <v>0.46495803163626903</v>
      </c>
      <c r="H161" s="118">
        <f t="shared" si="54"/>
        <v>0.44612644673333252</v>
      </c>
      <c r="I161" s="118">
        <f t="shared" si="54"/>
        <v>0.44344543521949364</v>
      </c>
      <c r="J161" s="118">
        <f t="shared" si="54"/>
        <v>0.42925588153006439</v>
      </c>
      <c r="K161" s="118">
        <f t="shared" si="54"/>
        <v>0.41614086152841906</v>
      </c>
      <c r="L161" s="118">
        <f t="shared" si="54"/>
        <v>0.42291394355933143</v>
      </c>
      <c r="M161" s="118">
        <f t="shared" si="54"/>
        <v>0.44370364783046823</v>
      </c>
      <c r="N161" s="118">
        <f t="shared" si="54"/>
        <v>0.40352515475699785</v>
      </c>
      <c r="O161" s="118">
        <f t="shared" si="54"/>
        <v>0.45093880211465343</v>
      </c>
      <c r="P161" s="118">
        <f t="shared" si="54"/>
        <v>0.42350233898079903</v>
      </c>
      <c r="Q161" s="118">
        <f t="shared" si="54"/>
        <v>0.40476007261528735</v>
      </c>
      <c r="R161" s="118">
        <f t="shared" ref="R161:V161" si="55">R162+R164+R166+R175</f>
        <v>0.54420114661736185</v>
      </c>
      <c r="S161" s="118">
        <f t="shared" si="55"/>
        <v>0.58810201764256154</v>
      </c>
      <c r="T161" s="118">
        <f t="shared" si="55"/>
        <v>0.62656524395482693</v>
      </c>
      <c r="U161" s="118">
        <f t="shared" si="55"/>
        <v>0.58476097677794647</v>
      </c>
      <c r="V161" s="118">
        <f t="shared" si="55"/>
        <v>0.63213397863275578</v>
      </c>
      <c r="W161" s="118">
        <f t="shared" ref="W161:Y161" si="56">W162+W164+W166+W175</f>
        <v>0.52955034823006941</v>
      </c>
      <c r="X161" s="118">
        <f t="shared" si="56"/>
        <v>0.51327717393496786</v>
      </c>
      <c r="Y161" s="118">
        <f t="shared" si="56"/>
        <v>0.54049725078182054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0.4863652004414562</v>
      </c>
      <c r="C166" s="123">
        <v>0.47832432764836652</v>
      </c>
      <c r="D166" s="123">
        <v>0.4781447139829369</v>
      </c>
      <c r="E166" s="123">
        <v>0.47237320410048667</v>
      </c>
      <c r="F166" s="123">
        <v>0.45822287942233147</v>
      </c>
      <c r="G166" s="123">
        <v>0.44756198927776752</v>
      </c>
      <c r="H166" s="123">
        <v>0.42923217978994777</v>
      </c>
      <c r="I166" s="123">
        <v>0.42677671896979247</v>
      </c>
      <c r="J166" s="123">
        <v>0.41330777019154019</v>
      </c>
      <c r="K166" s="123">
        <v>0.4011972318996318</v>
      </c>
      <c r="L166" s="123">
        <v>0.4075514223731847</v>
      </c>
      <c r="M166" s="123">
        <v>0.42755934610275037</v>
      </c>
      <c r="N166" s="123">
        <v>0.3869942758089947</v>
      </c>
      <c r="O166" s="123">
        <v>0.43396984017042489</v>
      </c>
      <c r="P166" s="123">
        <v>0.40714360661915916</v>
      </c>
      <c r="Q166" s="123">
        <v>0.38905967065318614</v>
      </c>
      <c r="R166" s="123">
        <v>0.52411032873073149</v>
      </c>
      <c r="S166" s="123">
        <v>0.56721405046579942</v>
      </c>
      <c r="T166" s="123">
        <v>0.60462742973264627</v>
      </c>
      <c r="U166" s="123">
        <v>0.56458788777028734</v>
      </c>
      <c r="V166" s="123">
        <v>0.61048267576917759</v>
      </c>
      <c r="W166" s="123">
        <v>0.51092224779490414</v>
      </c>
      <c r="X166" s="123">
        <v>0.49538469940750557</v>
      </c>
      <c r="Y166" s="123">
        <v>0.52138902763748407</v>
      </c>
      <c r="DA166" s="130" t="s">
        <v>3239</v>
      </c>
    </row>
    <row r="167" spans="1:105" ht="12" customHeight="1" x14ac:dyDescent="0.25">
      <c r="A167" s="97" t="s">
        <v>124</v>
      </c>
      <c r="B167" s="99">
        <v>7.4452391272975316</v>
      </c>
      <c r="C167" s="99">
        <v>7.1649477640003427</v>
      </c>
      <c r="D167" s="99">
        <v>6.9077810879299024</v>
      </c>
      <c r="E167" s="99">
        <v>6.624281352642754</v>
      </c>
      <c r="F167" s="99">
        <v>6.4382462217152847</v>
      </c>
      <c r="G167" s="99">
        <v>6.2469060467819455</v>
      </c>
      <c r="H167" s="99">
        <v>6.1125949564504856</v>
      </c>
      <c r="I167" s="99">
        <v>6.138220215514373</v>
      </c>
      <c r="J167" s="99">
        <v>6.1010075906928369</v>
      </c>
      <c r="K167" s="99">
        <v>6.1212058332976094</v>
      </c>
      <c r="L167" s="99">
        <v>6.1178304489061341</v>
      </c>
      <c r="M167" s="99">
        <v>6.4682626837917523</v>
      </c>
      <c r="N167" s="99">
        <v>5.9734848776171781</v>
      </c>
      <c r="O167" s="99">
        <v>6.5496008899623277</v>
      </c>
      <c r="P167" s="99">
        <v>5.9600156022406265</v>
      </c>
      <c r="Q167" s="99">
        <v>5.3053499349037825</v>
      </c>
      <c r="R167" s="99">
        <v>6.1651062788480093</v>
      </c>
      <c r="S167" s="99">
        <v>5.9694480806878563</v>
      </c>
      <c r="T167" s="99">
        <v>5.9690106066149156</v>
      </c>
      <c r="U167" s="99">
        <v>5.6069388666112649</v>
      </c>
      <c r="V167" s="99">
        <v>6.1047498948753489</v>
      </c>
      <c r="W167" s="99">
        <v>5.2019275118556791</v>
      </c>
      <c r="X167" s="99">
        <v>5.006334246451309</v>
      </c>
      <c r="Y167" s="99">
        <v>5.0804339876453497</v>
      </c>
      <c r="DA167" s="63" t="s">
        <v>3240</v>
      </c>
    </row>
    <row r="168" spans="1:105" ht="12" customHeight="1" x14ac:dyDescent="0.25">
      <c r="A168" s="97" t="s">
        <v>123</v>
      </c>
      <c r="B168" s="99">
        <v>5.8056109589227995</v>
      </c>
      <c r="C168" s="99">
        <v>5.6329023778086906</v>
      </c>
      <c r="D168" s="99">
        <v>5.4428821354333179</v>
      </c>
      <c r="E168" s="99">
        <v>5.2682286812671162</v>
      </c>
      <c r="F168" s="99">
        <v>4.90162554142002</v>
      </c>
      <c r="G168" s="99">
        <v>4.786121818396107</v>
      </c>
      <c r="H168" s="99">
        <v>4.7346452720602192</v>
      </c>
      <c r="I168" s="99">
        <v>4.7325966465021745</v>
      </c>
      <c r="J168" s="99">
        <v>4.650631407231284</v>
      </c>
      <c r="K168" s="99">
        <v>4.6604631492755537</v>
      </c>
      <c r="L168" s="99">
        <v>4.6808087577036348</v>
      </c>
      <c r="M168" s="99">
        <v>4.9828706217635341</v>
      </c>
      <c r="N168" s="99">
        <v>4.6398023193268534</v>
      </c>
      <c r="O168" s="99">
        <v>5.0781018951351884</v>
      </c>
      <c r="P168" s="99">
        <v>4.6562226197966448</v>
      </c>
      <c r="Q168" s="99">
        <v>4.1620689422344368</v>
      </c>
      <c r="R168" s="99">
        <v>4.652087686830348</v>
      </c>
      <c r="S168" s="99">
        <v>4.5069801040569706</v>
      </c>
      <c r="T168" s="99">
        <v>4.5097412532233605</v>
      </c>
      <c r="U168" s="99">
        <v>4.2722366015122804</v>
      </c>
      <c r="V168" s="99">
        <v>4.7470764451120582</v>
      </c>
      <c r="W168" s="99">
        <v>4.0700102195682701</v>
      </c>
      <c r="X168" s="99">
        <v>3.8548983274707456</v>
      </c>
      <c r="Y168" s="99">
        <v>3.8393890367961534</v>
      </c>
      <c r="DA168" s="63" t="s">
        <v>3241</v>
      </c>
    </row>
    <row r="169" spans="1:105" ht="12" customHeight="1" x14ac:dyDescent="0.25">
      <c r="A169" s="100" t="s">
        <v>50</v>
      </c>
      <c r="B169" s="102">
        <v>5.8056109589227995</v>
      </c>
      <c r="C169" s="102">
        <v>5.6329023778086906</v>
      </c>
      <c r="D169" s="102">
        <v>5.4428821354333179</v>
      </c>
      <c r="E169" s="102">
        <v>5.2682286812671162</v>
      </c>
      <c r="F169" s="102">
        <v>4.90162554142002</v>
      </c>
      <c r="G169" s="102">
        <v>4.786121818396107</v>
      </c>
      <c r="H169" s="102">
        <v>4.7346452720602192</v>
      </c>
      <c r="I169" s="102">
        <v>4.7325966465021745</v>
      </c>
      <c r="J169" s="102">
        <v>4.650631407231284</v>
      </c>
      <c r="K169" s="102">
        <v>4.6604631492755537</v>
      </c>
      <c r="L169" s="102">
        <v>4.6808087577036348</v>
      </c>
      <c r="M169" s="102">
        <v>4.9828706217635341</v>
      </c>
      <c r="N169" s="102">
        <v>4.6398023193268534</v>
      </c>
      <c r="O169" s="102">
        <v>5.0781018951351884</v>
      </c>
      <c r="P169" s="102">
        <v>4.6562226197966448</v>
      </c>
      <c r="Q169" s="102">
        <v>4.1620689422344368</v>
      </c>
      <c r="R169" s="102">
        <v>4.652087686830348</v>
      </c>
      <c r="S169" s="102">
        <v>4.5069801040569706</v>
      </c>
      <c r="T169" s="102">
        <v>4.5097412532233605</v>
      </c>
      <c r="U169" s="102">
        <v>4.2722366015122804</v>
      </c>
      <c r="V169" s="102">
        <v>4.7470764451120582</v>
      </c>
      <c r="W169" s="102">
        <v>4.0700102195682701</v>
      </c>
      <c r="X169" s="102">
        <v>3.8548983274707456</v>
      </c>
      <c r="Y169" s="102">
        <v>3.8393890367961534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1.9331099110738166E-2</v>
      </c>
      <c r="C175" s="123">
        <v>1.8587235374114271E-2</v>
      </c>
      <c r="D175" s="123">
        <v>1.8098475259988069E-2</v>
      </c>
      <c r="E175" s="123">
        <v>1.7866525615196326E-2</v>
      </c>
      <c r="F175" s="123">
        <v>1.7470121263589197E-2</v>
      </c>
      <c r="G175" s="123">
        <v>1.7396042358501528E-2</v>
      </c>
      <c r="H175" s="123">
        <v>1.6894266943384726E-2</v>
      </c>
      <c r="I175" s="123">
        <v>1.666871624970119E-2</v>
      </c>
      <c r="J175" s="123">
        <v>1.5948111338524199E-2</v>
      </c>
      <c r="K175" s="123">
        <v>1.4943629628787248E-2</v>
      </c>
      <c r="L175" s="123">
        <v>1.5362521186146755E-2</v>
      </c>
      <c r="M175" s="123">
        <v>1.6144301727717875E-2</v>
      </c>
      <c r="N175" s="123">
        <v>1.6530878948003151E-2</v>
      </c>
      <c r="O175" s="123">
        <v>1.6968961944228516E-2</v>
      </c>
      <c r="P175" s="123">
        <v>1.6358732361639868E-2</v>
      </c>
      <c r="Q175" s="123">
        <v>1.5700401962101193E-2</v>
      </c>
      <c r="R175" s="123">
        <v>2.0090817886630332E-2</v>
      </c>
      <c r="S175" s="123">
        <v>2.0887967176762091E-2</v>
      </c>
      <c r="T175" s="123">
        <v>2.1937814222180614E-2</v>
      </c>
      <c r="U175" s="123">
        <v>2.0173089007659122E-2</v>
      </c>
      <c r="V175" s="123">
        <v>2.1651302863578196E-2</v>
      </c>
      <c r="W175" s="123">
        <v>1.8628100435165218E-2</v>
      </c>
      <c r="X175" s="123">
        <v>1.7892474527462281E-2</v>
      </c>
      <c r="Y175" s="123">
        <v>1.9108223144336425E-2</v>
      </c>
      <c r="DA175" s="130" t="s">
        <v>3248</v>
      </c>
    </row>
    <row r="176" spans="1:105" ht="12" customHeight="1" x14ac:dyDescent="0.25">
      <c r="A176" s="97" t="s">
        <v>50</v>
      </c>
      <c r="B176" s="99">
        <v>1.3223743396584939</v>
      </c>
      <c r="C176" s="99">
        <v>1.291825929693188</v>
      </c>
      <c r="D176" s="99">
        <v>1.2742115686734921</v>
      </c>
      <c r="E176" s="99">
        <v>1.2654648717957031</v>
      </c>
      <c r="F176" s="99">
        <v>1.2232528815227481</v>
      </c>
      <c r="G176" s="99">
        <v>1.2206916060089814</v>
      </c>
      <c r="H176" s="99">
        <v>1.1755956162298393</v>
      </c>
      <c r="I176" s="99">
        <v>1.1745546017022761</v>
      </c>
      <c r="J176" s="99">
        <v>1.1407182347941336</v>
      </c>
      <c r="K176" s="99">
        <v>1.0916780171273464</v>
      </c>
      <c r="L176" s="99">
        <v>1.1016364023748857</v>
      </c>
      <c r="M176" s="99">
        <v>1.1029799027827842</v>
      </c>
      <c r="N176" s="99">
        <v>1.0975436635114384</v>
      </c>
      <c r="O176" s="99">
        <v>1.1049016803184788</v>
      </c>
      <c r="P176" s="99">
        <v>1.0526604248168188</v>
      </c>
      <c r="Q176" s="99">
        <v>0.98713542997043702</v>
      </c>
      <c r="R176" s="99">
        <v>1.1566666024154877</v>
      </c>
      <c r="S176" s="99">
        <v>1.133347269158433</v>
      </c>
      <c r="T176" s="99">
        <v>1.189462420128973</v>
      </c>
      <c r="U176" s="99">
        <v>1.1291316212670852</v>
      </c>
      <c r="V176" s="99">
        <v>1.2471470306867494</v>
      </c>
      <c r="W176" s="99">
        <v>1.0516004729000035</v>
      </c>
      <c r="X176" s="99">
        <v>0.99710947391238158</v>
      </c>
      <c r="Y176" s="99">
        <v>1.0276345798988342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10.584739186352198</v>
      </c>
      <c r="D3" s="117">
        <f t="shared" si="0"/>
        <v>11.667981511208447</v>
      </c>
      <c r="E3" s="117">
        <f t="shared" si="0"/>
        <v>9.1137226333229293</v>
      </c>
      <c r="F3" s="117">
        <f t="shared" si="0"/>
        <v>12.612954276217755</v>
      </c>
      <c r="G3" s="117">
        <f t="shared" si="0"/>
        <v>21.166992882792552</v>
      </c>
      <c r="H3" s="117">
        <f t="shared" si="0"/>
        <v>20.059452990627538</v>
      </c>
      <c r="I3" s="117">
        <f t="shared" si="0"/>
        <v>27.87380399976627</v>
      </c>
      <c r="J3" s="117">
        <f t="shared" si="0"/>
        <v>29.777098740450118</v>
      </c>
      <c r="K3" s="117">
        <f t="shared" si="0"/>
        <v>34.819074075240209</v>
      </c>
      <c r="L3" s="117">
        <f t="shared" si="0"/>
        <v>20.640214218124708</v>
      </c>
      <c r="M3" s="117">
        <f t="shared" si="0"/>
        <v>17.286274585605085</v>
      </c>
      <c r="N3" s="117">
        <f t="shared" si="0"/>
        <v>20.948006578618138</v>
      </c>
      <c r="O3" s="117">
        <f t="shared" si="0"/>
        <v>18.324446847846083</v>
      </c>
      <c r="P3" s="117">
        <f t="shared" si="0"/>
        <v>11.106091995482387</v>
      </c>
      <c r="Q3" s="117">
        <f t="shared" si="0"/>
        <v>2.7710772379573156</v>
      </c>
      <c r="R3" s="117">
        <f t="shared" ref="R3:V3" si="1">R4+R7+R9+R19</f>
        <v>1.2024328159057636E-2</v>
      </c>
      <c r="S3" s="117">
        <f t="shared" si="1"/>
        <v>0</v>
      </c>
      <c r="T3" s="117">
        <f t="shared" si="1"/>
        <v>0</v>
      </c>
      <c r="U3" s="117">
        <f t="shared" si="1"/>
        <v>1.8864921055973098</v>
      </c>
      <c r="V3" s="117">
        <f t="shared" si="1"/>
        <v>4.6808963944850843</v>
      </c>
      <c r="W3" s="117">
        <f t="shared" ref="W3:Y3" si="2">W4+W7+W9+W19</f>
        <v>4.0294602867495595</v>
      </c>
      <c r="X3" s="117">
        <f t="shared" si="2"/>
        <v>2.5107220847441059</v>
      </c>
      <c r="Y3" s="117">
        <f t="shared" si="2"/>
        <v>3.7847462289987623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8.6750330142266368</v>
      </c>
      <c r="D4" s="122">
        <f t="shared" si="3"/>
        <v>9.6331049808283229</v>
      </c>
      <c r="E4" s="122">
        <f t="shared" si="3"/>
        <v>7.5819416069993864</v>
      </c>
      <c r="F4" s="122">
        <f t="shared" si="3"/>
        <v>10.480976877687601</v>
      </c>
      <c r="G4" s="122">
        <f t="shared" si="3"/>
        <v>17.89746986559528</v>
      </c>
      <c r="H4" s="122">
        <f t="shared" si="3"/>
        <v>16.878616512669289</v>
      </c>
      <c r="I4" s="122">
        <f t="shared" si="3"/>
        <v>23.273123063299209</v>
      </c>
      <c r="J4" s="122">
        <f t="shared" si="3"/>
        <v>25.019267509421354</v>
      </c>
      <c r="K4" s="122">
        <f t="shared" si="3"/>
        <v>28.964943675756608</v>
      </c>
      <c r="L4" s="122">
        <f t="shared" si="3"/>
        <v>17.029078782747728</v>
      </c>
      <c r="M4" s="122">
        <f t="shared" si="3"/>
        <v>13.730679551971035</v>
      </c>
      <c r="N4" s="122">
        <f t="shared" si="3"/>
        <v>16.373541017380209</v>
      </c>
      <c r="O4" s="122">
        <f t="shared" si="3"/>
        <v>14.357276538701264</v>
      </c>
      <c r="P4" s="122">
        <f t="shared" si="3"/>
        <v>8.4176728368622094</v>
      </c>
      <c r="Q4" s="122">
        <f t="shared" si="3"/>
        <v>2.1225742980950288</v>
      </c>
      <c r="R4" s="122">
        <f t="shared" ref="R4:V4" si="4">SUM(R5:R6)</f>
        <v>9.1231638910911177E-3</v>
      </c>
      <c r="S4" s="122">
        <f t="shared" si="4"/>
        <v>0</v>
      </c>
      <c r="T4" s="122">
        <f t="shared" si="4"/>
        <v>0</v>
      </c>
      <c r="U4" s="122">
        <f t="shared" si="4"/>
        <v>1.3150053457070678</v>
      </c>
      <c r="V4" s="122">
        <f t="shared" si="4"/>
        <v>3.2165937336344346</v>
      </c>
      <c r="W4" s="122">
        <f t="shared" ref="W4:Y4" si="5">SUM(W5:W6)</f>
        <v>2.6424671469134391</v>
      </c>
      <c r="X4" s="122">
        <f t="shared" si="5"/>
        <v>1.4547046218273907</v>
      </c>
      <c r="Y4" s="122">
        <f t="shared" si="5"/>
        <v>1.8123647456100749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8.6229268826083949</v>
      </c>
      <c r="D5" s="98">
        <v>9.5759961436298102</v>
      </c>
      <c r="E5" s="98">
        <v>7.5378171088594819</v>
      </c>
      <c r="F5" s="98">
        <v>10.420582661222214</v>
      </c>
      <c r="G5" s="98">
        <v>17.795270258647204</v>
      </c>
      <c r="H5" s="98">
        <v>16.78307371275978</v>
      </c>
      <c r="I5" s="98">
        <v>23.141708790011585</v>
      </c>
      <c r="J5" s="98">
        <v>24.876659970103375</v>
      </c>
      <c r="K5" s="98">
        <v>28.799150181510644</v>
      </c>
      <c r="L5" s="98">
        <v>16.931695620497667</v>
      </c>
      <c r="M5" s="98">
        <v>13.65318865994694</v>
      </c>
      <c r="N5" s="98">
        <v>16.280939137462312</v>
      </c>
      <c r="O5" s="98">
        <v>14.277108943627042</v>
      </c>
      <c r="P5" s="98">
        <v>8.3712306406017341</v>
      </c>
      <c r="Q5" s="98">
        <v>2.1106658593183183</v>
      </c>
      <c r="R5" s="98">
        <v>9.0710082691019683E-3</v>
      </c>
      <c r="S5" s="98">
        <v>0</v>
      </c>
      <c r="T5" s="98">
        <v>0</v>
      </c>
      <c r="U5" s="98">
        <v>1.3068671619358743</v>
      </c>
      <c r="V5" s="98">
        <v>3.1963270221772149</v>
      </c>
      <c r="W5" s="98">
        <v>2.6255507216424334</v>
      </c>
      <c r="X5" s="98">
        <v>1.4453482676308838</v>
      </c>
      <c r="Y5" s="98">
        <v>1.8006863997601119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5.2106131618242499E-2</v>
      </c>
      <c r="D6" s="98">
        <v>5.7108837198512764E-2</v>
      </c>
      <c r="E6" s="98">
        <v>4.4124498139904295E-2</v>
      </c>
      <c r="F6" s="98">
        <v>6.039421646538741E-2</v>
      </c>
      <c r="G6" s="98">
        <v>0.10219960694807677</v>
      </c>
      <c r="H6" s="98">
        <v>9.5542799909507536E-2</v>
      </c>
      <c r="I6" s="98">
        <v>0.13141427328762648</v>
      </c>
      <c r="J6" s="98">
        <v>0.14260753931797812</v>
      </c>
      <c r="K6" s="98">
        <v>0.16579349424596396</v>
      </c>
      <c r="L6" s="98">
        <v>9.7383162250062882E-2</v>
      </c>
      <c r="M6" s="98">
        <v>7.749089202409383E-2</v>
      </c>
      <c r="N6" s="98">
        <v>9.2601879917895716E-2</v>
      </c>
      <c r="O6" s="98">
        <v>8.016759507422179E-2</v>
      </c>
      <c r="P6" s="98">
        <v>4.6442196260475889E-2</v>
      </c>
      <c r="Q6" s="98">
        <v>1.1908438776710609E-2</v>
      </c>
      <c r="R6" s="98">
        <v>5.2155621989149602E-5</v>
      </c>
      <c r="S6" s="98">
        <v>0</v>
      </c>
      <c r="T6" s="98">
        <v>0</v>
      </c>
      <c r="U6" s="98">
        <v>8.1381837711935485E-3</v>
      </c>
      <c r="V6" s="98">
        <v>2.0266711457219731E-2</v>
      </c>
      <c r="W6" s="98">
        <v>1.6916425271005783E-2</v>
      </c>
      <c r="X6" s="98">
        <v>9.3563541965069833E-3</v>
      </c>
      <c r="Y6" s="98">
        <v>1.1678345849962989E-2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5.5710151489473194E-4</v>
      </c>
      <c r="E7" s="122">
        <f t="shared" si="6"/>
        <v>2.5805909820111243E-4</v>
      </c>
      <c r="F7" s="122">
        <f t="shared" si="6"/>
        <v>7.3883143532073715E-4</v>
      </c>
      <c r="G7" s="122">
        <f t="shared" si="6"/>
        <v>1.5562692485049444E-3</v>
      </c>
      <c r="H7" s="122">
        <f t="shared" si="6"/>
        <v>1.951558644092853E-3</v>
      </c>
      <c r="I7" s="122">
        <f t="shared" si="6"/>
        <v>3.2728418095697158E-3</v>
      </c>
      <c r="J7" s="122">
        <f t="shared" si="6"/>
        <v>2.5651150626208969E-3</v>
      </c>
      <c r="K7" s="122">
        <f t="shared" si="6"/>
        <v>2.3891036119559846E-3</v>
      </c>
      <c r="L7" s="122">
        <f t="shared" si="6"/>
        <v>1.6073397145438624E-3</v>
      </c>
      <c r="M7" s="122">
        <f t="shared" si="6"/>
        <v>1.1718487823063042E-3</v>
      </c>
      <c r="N7" s="122">
        <f t="shared" si="6"/>
        <v>1.6175446747632766E-3</v>
      </c>
      <c r="O7" s="122">
        <f t="shared" si="6"/>
        <v>8.7340235985823437E-4</v>
      </c>
      <c r="P7" s="122">
        <f t="shared" si="6"/>
        <v>7.9824837412842604E-4</v>
      </c>
      <c r="Q7" s="122">
        <f t="shared" si="6"/>
        <v>6.1777607479461226E-5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4.4441145956351182E-5</v>
      </c>
      <c r="V7" s="122">
        <f t="shared" si="6"/>
        <v>4.6063209659074098E-4</v>
      </c>
      <c r="W7" s="122">
        <f t="shared" si="6"/>
        <v>2.2792642830566682E-4</v>
      </c>
      <c r="X7" s="122">
        <f t="shared" si="6"/>
        <v>6.1079977750094641E-4</v>
      </c>
      <c r="Y7" s="122">
        <f t="shared" si="6"/>
        <v>9.4372916242969744E-4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0</v>
      </c>
      <c r="D8" s="98">
        <v>5.5710151489473194E-4</v>
      </c>
      <c r="E8" s="98">
        <v>2.5805909820111243E-4</v>
      </c>
      <c r="F8" s="98">
        <v>7.3883143532073715E-4</v>
      </c>
      <c r="G8" s="98">
        <v>1.5562692485049444E-3</v>
      </c>
      <c r="H8" s="98">
        <v>1.951558644092853E-3</v>
      </c>
      <c r="I8" s="98">
        <v>3.2728418095697158E-3</v>
      </c>
      <c r="J8" s="98">
        <v>2.5651150626208969E-3</v>
      </c>
      <c r="K8" s="98">
        <v>2.3891036119559846E-3</v>
      </c>
      <c r="L8" s="98">
        <v>1.6073397145438624E-3</v>
      </c>
      <c r="M8" s="98">
        <v>1.1718487823063042E-3</v>
      </c>
      <c r="N8" s="98">
        <v>1.6175446747632766E-3</v>
      </c>
      <c r="O8" s="98">
        <v>8.7340235985823437E-4</v>
      </c>
      <c r="P8" s="98">
        <v>7.9824837412842604E-4</v>
      </c>
      <c r="Q8" s="98">
        <v>6.1777607479461226E-5</v>
      </c>
      <c r="R8" s="98">
        <v>0</v>
      </c>
      <c r="S8" s="98">
        <v>0</v>
      </c>
      <c r="T8" s="98">
        <v>0</v>
      </c>
      <c r="U8" s="98">
        <v>4.4441145956351182E-5</v>
      </c>
      <c r="V8" s="98">
        <v>4.6063209659074098E-4</v>
      </c>
      <c r="W8" s="98">
        <v>2.2792642830566682E-4</v>
      </c>
      <c r="X8" s="98">
        <v>6.1079977750094641E-4</v>
      </c>
      <c r="Y8" s="98">
        <v>9.4372916242969744E-4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1.6463679671268459</v>
      </c>
      <c r="D9" s="122">
        <v>1.7479894225975621</v>
      </c>
      <c r="E9" s="122">
        <v>1.3062692920267334</v>
      </c>
      <c r="F9" s="122">
        <v>1.8230028626316763</v>
      </c>
      <c r="G9" s="122">
        <v>2.7833318213711506</v>
      </c>
      <c r="H9" s="122">
        <v>2.7150274896635125</v>
      </c>
      <c r="I9" s="122">
        <v>3.8994649763989182</v>
      </c>
      <c r="J9" s="122">
        <v>4.05728100977029</v>
      </c>
      <c r="K9" s="122">
        <v>5.0365649296657029</v>
      </c>
      <c r="L9" s="122">
        <v>3.0996030050332619</v>
      </c>
      <c r="M9" s="122">
        <v>3.0679371318963096</v>
      </c>
      <c r="N9" s="122">
        <v>3.9449936818337901</v>
      </c>
      <c r="O9" s="122">
        <v>3.430954343190411</v>
      </c>
      <c r="P9" s="122">
        <v>2.3073057073684171</v>
      </c>
      <c r="Q9" s="122">
        <v>0.55335193454985987</v>
      </c>
      <c r="R9" s="122">
        <v>2.4942587781853296E-3</v>
      </c>
      <c r="S9" s="122">
        <v>0</v>
      </c>
      <c r="T9" s="122">
        <v>0</v>
      </c>
      <c r="U9" s="122">
        <v>0.49511708086894246</v>
      </c>
      <c r="V9" s="122">
        <v>1.2674573023621065</v>
      </c>
      <c r="W9" s="122">
        <v>1.1910093087234399</v>
      </c>
      <c r="X9" s="122">
        <v>0.90704350049925953</v>
      </c>
      <c r="Y9" s="122">
        <v>1.6846287085098353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3.4608400561457024E-2</v>
      </c>
      <c r="D10" s="98">
        <v>6.8028084105604195E-2</v>
      </c>
      <c r="E10" s="98">
        <v>4.7345326103767467E-2</v>
      </c>
      <c r="F10" s="98">
        <v>0.10208691381471444</v>
      </c>
      <c r="G10" s="98">
        <v>0.24370916441899582</v>
      </c>
      <c r="H10" s="98">
        <v>0.28061379016466964</v>
      </c>
      <c r="I10" s="98">
        <v>1.6254970131694586</v>
      </c>
      <c r="J10" s="98">
        <v>2.2138561053093713</v>
      </c>
      <c r="K10" s="98">
        <v>1.8757111340389658</v>
      </c>
      <c r="L10" s="98">
        <v>1.3902598733106899</v>
      </c>
      <c r="M10" s="98">
        <v>0.86250162675191377</v>
      </c>
      <c r="N10" s="98">
        <v>1.0270421074871205</v>
      </c>
      <c r="O10" s="98">
        <v>0.88704867496905915</v>
      </c>
      <c r="P10" s="98">
        <v>0.12590133866474942</v>
      </c>
      <c r="Q10" s="98">
        <v>4.6186051795763398E-2</v>
      </c>
      <c r="R10" s="98">
        <v>4.2925028957790056E-4</v>
      </c>
      <c r="S10" s="98">
        <v>0</v>
      </c>
      <c r="T10" s="98">
        <v>0</v>
      </c>
      <c r="U10" s="98">
        <v>7.5680977357898749E-2</v>
      </c>
      <c r="V10" s="98">
        <v>0.24062748087626207</v>
      </c>
      <c r="W10" s="98">
        <v>0.33577560155466868</v>
      </c>
      <c r="X10" s="98">
        <v>0.39944413819629221</v>
      </c>
      <c r="Y10" s="98">
        <v>0.63318748919750489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0.13149228456122206</v>
      </c>
      <c r="D11" s="98">
        <v>0.14928282454303141</v>
      </c>
      <c r="E11" s="98">
        <v>0.10878616092636786</v>
      </c>
      <c r="F11" s="98">
        <v>0.12581999891076043</v>
      </c>
      <c r="G11" s="98">
        <v>0.20109457636230002</v>
      </c>
      <c r="H11" s="98">
        <v>0.1698696106668843</v>
      </c>
      <c r="I11" s="98">
        <v>0.16741769629430153</v>
      </c>
      <c r="J11" s="98">
        <v>0.12151174539620567</v>
      </c>
      <c r="K11" s="98">
        <v>0.20889342257348076</v>
      </c>
      <c r="L11" s="98">
        <v>0.15169063187058146</v>
      </c>
      <c r="M11" s="98">
        <v>0.16274111339346944</v>
      </c>
      <c r="N11" s="98">
        <v>0.17662258545369453</v>
      </c>
      <c r="O11" s="98">
        <v>0.21479269869776024</v>
      </c>
      <c r="P11" s="98">
        <v>0.18247488201730161</v>
      </c>
      <c r="Q11" s="98">
        <v>5.1573535024888074E-2</v>
      </c>
      <c r="R11" s="98">
        <v>2.2223537021296645E-4</v>
      </c>
      <c r="S11" s="98">
        <v>0</v>
      </c>
      <c r="T11" s="98">
        <v>0</v>
      </c>
      <c r="U11" s="98">
        <v>3.1258641724340924E-2</v>
      </c>
      <c r="V11" s="98">
        <v>8.4740599158461008E-2</v>
      </c>
      <c r="W11" s="98">
        <v>6.6653056287936427E-2</v>
      </c>
      <c r="X11" s="98">
        <v>5.3285631214288288E-2</v>
      </c>
      <c r="Y11" s="98">
        <v>0.15199567853333582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2.2896203295853096E-4</v>
      </c>
      <c r="G12" s="98">
        <v>2.2326182637677453E-4</v>
      </c>
      <c r="H12" s="98">
        <v>2.2004880466691909E-4</v>
      </c>
      <c r="I12" s="98">
        <v>6.6287718281755057E-4</v>
      </c>
      <c r="J12" s="98">
        <v>1.3132344845107429E-3</v>
      </c>
      <c r="K12" s="98">
        <v>2.1944834939828452E-3</v>
      </c>
      <c r="L12" s="98">
        <v>1.3165680701695316E-3</v>
      </c>
      <c r="M12" s="98">
        <v>1.1542758303821239E-3</v>
      </c>
      <c r="N12" s="98">
        <v>6.3140975163636674E-4</v>
      </c>
      <c r="O12" s="98">
        <v>2.2682558075573698E-3</v>
      </c>
      <c r="P12" s="98">
        <v>1.2106383690133021E-3</v>
      </c>
      <c r="Q12" s="98">
        <v>3.557975668813139E-4</v>
      </c>
      <c r="R12" s="98">
        <v>0</v>
      </c>
      <c r="S12" s="98">
        <v>0</v>
      </c>
      <c r="T12" s="98">
        <v>0</v>
      </c>
      <c r="U12" s="98">
        <v>2.0065073328026531E-4</v>
      </c>
      <c r="V12" s="98">
        <v>8.8221615444254134E-4</v>
      </c>
      <c r="W12" s="98">
        <v>1.8734497559478778E-4</v>
      </c>
      <c r="X12" s="98">
        <v>5.3877972518472366E-4</v>
      </c>
      <c r="Y12" s="98">
        <v>1.8278025720256529E-3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1.9518700055923654E-4</v>
      </c>
      <c r="G13" s="101">
        <v>1.8986442565023526E-4</v>
      </c>
      <c r="H13" s="101">
        <v>1.8796995422287456E-4</v>
      </c>
      <c r="I13" s="101">
        <v>5.6451500610562612E-4</v>
      </c>
      <c r="J13" s="101">
        <v>1.1113727825453298E-3</v>
      </c>
      <c r="K13" s="101">
        <v>1.8537188537117461E-3</v>
      </c>
      <c r="L13" s="101">
        <v>1.1122734314929761E-3</v>
      </c>
      <c r="M13" s="101">
        <v>9.7533999509811175E-4</v>
      </c>
      <c r="N13" s="101">
        <v>5.299143430499432E-4</v>
      </c>
      <c r="O13" s="101">
        <v>1.8896918024114305E-3</v>
      </c>
      <c r="P13" s="101">
        <v>9.997471947556368E-4</v>
      </c>
      <c r="Q13" s="101">
        <v>2.9098598602245049E-4</v>
      </c>
      <c r="R13" s="101">
        <v>0</v>
      </c>
      <c r="S13" s="101">
        <v>0</v>
      </c>
      <c r="T13" s="101">
        <v>0</v>
      </c>
      <c r="U13" s="101">
        <v>1.6040089748702602E-4</v>
      </c>
      <c r="V13" s="101">
        <v>7.1052567999951432E-4</v>
      </c>
      <c r="W13" s="101">
        <v>1.5048761123871043E-4</v>
      </c>
      <c r="X13" s="101">
        <v>4.270829300087045E-4</v>
      </c>
      <c r="Y13" s="101">
        <v>1.4293865689551587E-3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3.377503239929443E-5</v>
      </c>
      <c r="G14" s="104">
        <v>3.3397400726539285E-5</v>
      </c>
      <c r="H14" s="104">
        <v>3.2078850444044539E-5</v>
      </c>
      <c r="I14" s="104">
        <v>9.8362176711924463E-5</v>
      </c>
      <c r="J14" s="104">
        <v>2.0186170196541308E-4</v>
      </c>
      <c r="K14" s="104">
        <v>3.4076464027109923E-4</v>
      </c>
      <c r="L14" s="104">
        <v>2.0429463867655548E-4</v>
      </c>
      <c r="M14" s="104">
        <v>1.7893583528401209E-4</v>
      </c>
      <c r="N14" s="104">
        <v>1.0149540858642357E-4</v>
      </c>
      <c r="O14" s="104">
        <v>3.7856400514593925E-4</v>
      </c>
      <c r="P14" s="104">
        <v>2.1089117425766526E-4</v>
      </c>
      <c r="Q14" s="104">
        <v>6.4811580858863395E-5</v>
      </c>
      <c r="R14" s="104">
        <v>0</v>
      </c>
      <c r="S14" s="104">
        <v>0</v>
      </c>
      <c r="T14" s="104">
        <v>0</v>
      </c>
      <c r="U14" s="104">
        <v>4.0249835793239285E-5</v>
      </c>
      <c r="V14" s="104">
        <v>1.7169047444302702E-4</v>
      </c>
      <c r="W14" s="104">
        <v>3.6857364356077342E-5</v>
      </c>
      <c r="X14" s="104">
        <v>1.1169679517601917E-4</v>
      </c>
      <c r="Y14" s="104">
        <v>3.9841600307049418E-4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1.4651410544049266</v>
      </c>
      <c r="D15" s="101">
        <v>1.4811113049756128</v>
      </c>
      <c r="E15" s="101">
        <v>1.1107608495794727</v>
      </c>
      <c r="F15" s="101">
        <v>1.5390091679969329</v>
      </c>
      <c r="G15" s="101">
        <v>2.1510471332612418</v>
      </c>
      <c r="H15" s="101">
        <v>2.1128876193090882</v>
      </c>
      <c r="I15" s="101">
        <v>1.2217462459761836</v>
      </c>
      <c r="J15" s="101">
        <v>3.6204233686580087E-2</v>
      </c>
      <c r="K15" s="101">
        <v>0.39149387957239357</v>
      </c>
      <c r="L15" s="101">
        <v>3.424152835508356E-2</v>
      </c>
      <c r="M15" s="101">
        <v>1.1243618890151805</v>
      </c>
      <c r="N15" s="101">
        <v>1.8113763116522745</v>
      </c>
      <c r="O15" s="101">
        <v>0.81799723009708791</v>
      </c>
      <c r="P15" s="101">
        <v>0.48077881122402982</v>
      </c>
      <c r="Q15" s="101">
        <v>9.5994195976064033E-3</v>
      </c>
      <c r="R15" s="101">
        <v>2.1597275254921203E-4</v>
      </c>
      <c r="S15" s="101">
        <v>0</v>
      </c>
      <c r="T15" s="101">
        <v>0</v>
      </c>
      <c r="U15" s="101">
        <v>0.18976398583039006</v>
      </c>
      <c r="V15" s="101">
        <v>0.41054580173202576</v>
      </c>
      <c r="W15" s="101">
        <v>0.25202958195607722</v>
      </c>
      <c r="X15" s="101">
        <v>0.1099330545153553</v>
      </c>
      <c r="Y15" s="101">
        <v>0.35973812903085955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1.5126227599240148E-2</v>
      </c>
      <c r="D16" s="104">
        <v>4.9567208973313577E-2</v>
      </c>
      <c r="E16" s="104">
        <v>3.9376955417125256E-2</v>
      </c>
      <c r="F16" s="104">
        <v>5.5857819876309944E-2</v>
      </c>
      <c r="G16" s="104">
        <v>0.18725768550223662</v>
      </c>
      <c r="H16" s="104">
        <v>0.1514364207182031</v>
      </c>
      <c r="I16" s="104">
        <v>0.88414114377615682</v>
      </c>
      <c r="J16" s="104">
        <v>1.6843956908936224</v>
      </c>
      <c r="K16" s="104">
        <v>2.5582720099868799</v>
      </c>
      <c r="L16" s="104">
        <v>1.5220944034267376</v>
      </c>
      <c r="M16" s="104">
        <v>0.91717822690536355</v>
      </c>
      <c r="N16" s="104">
        <v>0.92932126748906396</v>
      </c>
      <c r="O16" s="104">
        <v>1.5088474836189463</v>
      </c>
      <c r="P16" s="104">
        <v>1.516940037093323</v>
      </c>
      <c r="Q16" s="104">
        <v>0.44563713056472065</v>
      </c>
      <c r="R16" s="104">
        <v>1.6268003658452507E-3</v>
      </c>
      <c r="S16" s="104">
        <v>0</v>
      </c>
      <c r="T16" s="104">
        <v>0</v>
      </c>
      <c r="U16" s="104">
        <v>0.19821282522303246</v>
      </c>
      <c r="V16" s="104">
        <v>0.53066120444091514</v>
      </c>
      <c r="W16" s="104">
        <v>0.53636372394916287</v>
      </c>
      <c r="X16" s="104">
        <v>0.34384189684813893</v>
      </c>
      <c r="Y16" s="104">
        <v>0.53787960917610933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1.2743493305023855E-2</v>
      </c>
      <c r="D17" s="98">
        <v>4.1579286907888452E-2</v>
      </c>
      <c r="E17" s="98">
        <v>3.3016813534983785E-2</v>
      </c>
      <c r="F17" s="98">
        <v>4.684169725914205E-2</v>
      </c>
      <c r="G17" s="98">
        <v>0.15670196772046993</v>
      </c>
      <c r="H17" s="98">
        <v>0.12738334861351022</v>
      </c>
      <c r="I17" s="98">
        <v>0.74170959289155436</v>
      </c>
      <c r="J17" s="98">
        <v>1.4044259615761545</v>
      </c>
      <c r="K17" s="98">
        <v>2.130076600475054</v>
      </c>
      <c r="L17" s="98">
        <v>1.2687705341188154</v>
      </c>
      <c r="M17" s="98">
        <v>0.7660369225324698</v>
      </c>
      <c r="N17" s="98">
        <v>0.7728697158536314</v>
      </c>
      <c r="O17" s="98">
        <v>1.2501877863799746</v>
      </c>
      <c r="P17" s="98">
        <v>1.251577764534634</v>
      </c>
      <c r="Q17" s="98">
        <v>0.36551569542846368</v>
      </c>
      <c r="R17" s="98">
        <v>1.3268800673176496E-3</v>
      </c>
      <c r="S17" s="98">
        <v>0</v>
      </c>
      <c r="T17" s="98">
        <v>0</v>
      </c>
      <c r="U17" s="98">
        <v>0.15996392860952097</v>
      </c>
      <c r="V17" s="98">
        <v>0.43128739060162125</v>
      </c>
      <c r="W17" s="98">
        <v>0.43470872448188863</v>
      </c>
      <c r="X17" s="98">
        <v>0.27459382250118985</v>
      </c>
      <c r="Y17" s="98">
        <v>0.42282111177033177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2.3827342942162925E-3</v>
      </c>
      <c r="D18" s="98">
        <v>7.9879220654251234E-3</v>
      </c>
      <c r="E18" s="98">
        <v>6.360141882141469E-3</v>
      </c>
      <c r="F18" s="98">
        <v>9.0161226171678911E-3</v>
      </c>
      <c r="G18" s="98">
        <v>3.0555717781766682E-2</v>
      </c>
      <c r="H18" s="98">
        <v>2.4053072104692874E-2</v>
      </c>
      <c r="I18" s="98">
        <v>0.14243155088460252</v>
      </c>
      <c r="J18" s="98">
        <v>0.27996972931746783</v>
      </c>
      <c r="K18" s="98">
        <v>0.42819540951182578</v>
      </c>
      <c r="L18" s="98">
        <v>0.25332386930792233</v>
      </c>
      <c r="M18" s="98">
        <v>0.15114130437289378</v>
      </c>
      <c r="N18" s="98">
        <v>0.15645155163543256</v>
      </c>
      <c r="O18" s="98">
        <v>0.2586596972389717</v>
      </c>
      <c r="P18" s="98">
        <v>0.26536227255868894</v>
      </c>
      <c r="Q18" s="98">
        <v>8.0121435136256983E-2</v>
      </c>
      <c r="R18" s="98">
        <v>2.9992029852760109E-4</v>
      </c>
      <c r="S18" s="98">
        <v>0</v>
      </c>
      <c r="T18" s="98">
        <v>0</v>
      </c>
      <c r="U18" s="98">
        <v>3.8248896613511503E-2</v>
      </c>
      <c r="V18" s="98">
        <v>9.9373813839293862E-2</v>
      </c>
      <c r="W18" s="98">
        <v>0.1016549994672742</v>
      </c>
      <c r="X18" s="98">
        <v>6.9248074346949046E-2</v>
      </c>
      <c r="Y18" s="98">
        <v>0.11505849740577752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0.2633382049987163</v>
      </c>
      <c r="D19" s="122">
        <v>0.28633000626766603</v>
      </c>
      <c r="E19" s="122">
        <v>0.22525367519860837</v>
      </c>
      <c r="F19" s="122">
        <v>0.30823570446315646</v>
      </c>
      <c r="G19" s="122">
        <v>0.48463492657761953</v>
      </c>
      <c r="H19" s="122">
        <v>0.46385742965064264</v>
      </c>
      <c r="I19" s="122">
        <v>0.69794311825857647</v>
      </c>
      <c r="J19" s="122">
        <v>0.69798510619585363</v>
      </c>
      <c r="K19" s="122">
        <v>0.81517636620593703</v>
      </c>
      <c r="L19" s="122">
        <v>0.50992509062917524</v>
      </c>
      <c r="M19" s="122">
        <v>0.4864860529554339</v>
      </c>
      <c r="N19" s="122">
        <v>0.62785433472937657</v>
      </c>
      <c r="O19" s="122">
        <v>0.53534256359454979</v>
      </c>
      <c r="P19" s="122">
        <v>0.38031520287763154</v>
      </c>
      <c r="Q19" s="122">
        <v>9.5089227704947446E-2</v>
      </c>
      <c r="R19" s="122">
        <v>4.0690548978118907E-4</v>
      </c>
      <c r="S19" s="122">
        <v>0</v>
      </c>
      <c r="T19" s="122">
        <v>0</v>
      </c>
      <c r="U19" s="122">
        <v>7.6325237875343094E-2</v>
      </c>
      <c r="V19" s="122">
        <v>0.19638472639195281</v>
      </c>
      <c r="W19" s="122">
        <v>0.19575590468437434</v>
      </c>
      <c r="X19" s="122">
        <v>0.1483631626399548</v>
      </c>
      <c r="Y19" s="122">
        <v>0.28680904571642257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4.4200139675010693E-3</v>
      </c>
      <c r="D21" s="98">
        <v>4.9314890067162264E-3</v>
      </c>
      <c r="E21" s="98">
        <v>4.0678801092676273E-3</v>
      </c>
      <c r="F21" s="98">
        <v>5.8033718019783742E-3</v>
      </c>
      <c r="G21" s="98">
        <v>9.0033264409630741E-3</v>
      </c>
      <c r="H21" s="98">
        <v>8.90157910514538E-3</v>
      </c>
      <c r="I21" s="98">
        <v>1.1262085099556859E-2</v>
      </c>
      <c r="J21" s="98">
        <v>1.0850599662672364E-2</v>
      </c>
      <c r="K21" s="98">
        <v>1.2039995573573523E-2</v>
      </c>
      <c r="L21" s="98">
        <v>1.0481583757801144E-2</v>
      </c>
      <c r="M21" s="98">
        <v>1.1166333178935268E-2</v>
      </c>
      <c r="N21" s="98">
        <v>1.3518473346871743E-2</v>
      </c>
      <c r="O21" s="98">
        <v>1.1736638262394277E-2</v>
      </c>
      <c r="P21" s="98">
        <v>7.5382804485117378E-3</v>
      </c>
      <c r="Q21" s="98">
        <v>1.9762601262645653E-3</v>
      </c>
      <c r="R21" s="98">
        <v>0</v>
      </c>
      <c r="S21" s="98">
        <v>0</v>
      </c>
      <c r="T21" s="98">
        <v>0</v>
      </c>
      <c r="U21" s="98">
        <v>1.6499818301782519E-3</v>
      </c>
      <c r="V21" s="98">
        <v>4.4487359713928339E-3</v>
      </c>
      <c r="W21" s="98">
        <v>4.9826368560966245E-3</v>
      </c>
      <c r="X21" s="98">
        <v>4.0467285124066582E-3</v>
      </c>
      <c r="Y21" s="98">
        <v>1.0417511207366814E-2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0.25891819103121522</v>
      </c>
      <c r="D22" s="33">
        <v>0.28139851726094978</v>
      </c>
      <c r="E22" s="33">
        <v>0.22118579508934075</v>
      </c>
      <c r="F22" s="33">
        <v>0.30243233266117808</v>
      </c>
      <c r="G22" s="33">
        <v>0.47563160013665645</v>
      </c>
      <c r="H22" s="33">
        <v>0.45495585054549725</v>
      </c>
      <c r="I22" s="33">
        <v>0.68668103315901963</v>
      </c>
      <c r="J22" s="33">
        <v>0.68713450653318131</v>
      </c>
      <c r="K22" s="33">
        <v>0.80313637063236354</v>
      </c>
      <c r="L22" s="33">
        <v>0.49944350687137407</v>
      </c>
      <c r="M22" s="33">
        <v>0.47531971977649862</v>
      </c>
      <c r="N22" s="33">
        <v>0.61433586138250484</v>
      </c>
      <c r="O22" s="33">
        <v>0.52360592533215555</v>
      </c>
      <c r="P22" s="33">
        <v>0.37277692242911981</v>
      </c>
      <c r="Q22" s="33">
        <v>9.3112967578682884E-2</v>
      </c>
      <c r="R22" s="33">
        <v>4.0690548978118907E-4</v>
      </c>
      <c r="S22" s="33">
        <v>0</v>
      </c>
      <c r="T22" s="33">
        <v>0</v>
      </c>
      <c r="U22" s="33">
        <v>7.467525604516484E-2</v>
      </c>
      <c r="V22" s="33">
        <v>0.19193599042055998</v>
      </c>
      <c r="W22" s="33">
        <v>0.19077326782827772</v>
      </c>
      <c r="X22" s="33">
        <v>0.14431643412754813</v>
      </c>
      <c r="Y22" s="33">
        <v>0.27639153450905574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1.0574543712802675</v>
      </c>
      <c r="D24" s="117">
        <f t="shared" si="7"/>
        <v>0.36424196486618554</v>
      </c>
      <c r="E24" s="117">
        <f t="shared" si="7"/>
        <v>0.60485336245387256</v>
      </c>
      <c r="F24" s="117">
        <f t="shared" si="7"/>
        <v>1.0738587121456651</v>
      </c>
      <c r="G24" s="117">
        <f t="shared" si="7"/>
        <v>2.2513984613580802</v>
      </c>
      <c r="H24" s="117">
        <f t="shared" si="7"/>
        <v>1.2904964166735644</v>
      </c>
      <c r="I24" s="117">
        <f t="shared" si="7"/>
        <v>0.73803042159228849</v>
      </c>
      <c r="J24" s="117">
        <f t="shared" si="7"/>
        <v>0.71041273540495242</v>
      </c>
      <c r="K24" s="117">
        <f t="shared" si="7"/>
        <v>1.0291665777991348</v>
      </c>
      <c r="L24" s="117">
        <f t="shared" si="7"/>
        <v>1.7779046592822632</v>
      </c>
      <c r="M24" s="117">
        <f t="shared" si="7"/>
        <v>1.2723600974622256</v>
      </c>
      <c r="N24" s="117">
        <f t="shared" si="7"/>
        <v>1.820973611826926</v>
      </c>
      <c r="O24" s="117">
        <f t="shared" si="7"/>
        <v>1.9549509544497543</v>
      </c>
      <c r="P24" s="117">
        <f t="shared" si="7"/>
        <v>1.5107028501372595</v>
      </c>
      <c r="Q24" s="117">
        <f t="shared" si="7"/>
        <v>1.1979941684314066</v>
      </c>
      <c r="R24" s="117">
        <f t="shared" ref="R24:V24" si="8">R25+R28+R30+R39</f>
        <v>1.9046296325494374</v>
      </c>
      <c r="S24" s="117">
        <f t="shared" si="8"/>
        <v>1.2111534376068127</v>
      </c>
      <c r="T24" s="117">
        <f t="shared" si="8"/>
        <v>1.066645907766147</v>
      </c>
      <c r="U24" s="117">
        <f t="shared" si="8"/>
        <v>0.48782981327732394</v>
      </c>
      <c r="V24" s="117">
        <f t="shared" si="8"/>
        <v>0.58065595736297315</v>
      </c>
      <c r="W24" s="117">
        <f t="shared" ref="W24:Y24" si="9">W25+W28+W30+W39</f>
        <v>0.50514144912756165</v>
      </c>
      <c r="X24" s="117">
        <f t="shared" si="9"/>
        <v>0.68311808000391017</v>
      </c>
      <c r="Y24" s="117">
        <f t="shared" si="9"/>
        <v>1.3972450817784869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0.89938686961688641</v>
      </c>
      <c r="D25" s="122">
        <f t="shared" si="10"/>
        <v>0.30957075869681344</v>
      </c>
      <c r="E25" s="122">
        <f t="shared" si="10"/>
        <v>0.51715665842620484</v>
      </c>
      <c r="F25" s="122">
        <f t="shared" si="10"/>
        <v>0.91724137501656799</v>
      </c>
      <c r="G25" s="122">
        <f t="shared" si="10"/>
        <v>1.9623638361232172</v>
      </c>
      <c r="H25" s="122">
        <f t="shared" si="10"/>
        <v>1.1186809958959196</v>
      </c>
      <c r="I25" s="122">
        <f t="shared" si="10"/>
        <v>0.64028234266307382</v>
      </c>
      <c r="J25" s="122">
        <f t="shared" si="10"/>
        <v>0.60792350109696069</v>
      </c>
      <c r="K25" s="122">
        <f t="shared" si="10"/>
        <v>0.830916394563186</v>
      </c>
      <c r="L25" s="122">
        <f t="shared" si="10"/>
        <v>1.5039579149343378</v>
      </c>
      <c r="M25" s="122">
        <f t="shared" si="10"/>
        <v>1.036263516725789</v>
      </c>
      <c r="N25" s="122">
        <f t="shared" si="10"/>
        <v>1.4405800959927859</v>
      </c>
      <c r="O25" s="122">
        <f t="shared" si="10"/>
        <v>1.5741794858316664</v>
      </c>
      <c r="P25" s="122">
        <f t="shared" si="10"/>
        <v>1.1519550611318907</v>
      </c>
      <c r="Q25" s="122">
        <f t="shared" si="10"/>
        <v>0.89820252465904993</v>
      </c>
      <c r="R25" s="122">
        <f t="shared" ref="R25:V25" si="11">SUM(R26:R27)</f>
        <v>1.4664801812341701</v>
      </c>
      <c r="S25" s="122">
        <f t="shared" si="11"/>
        <v>0.89999699068791961</v>
      </c>
      <c r="T25" s="122">
        <f t="shared" si="11"/>
        <v>0.79750476412918703</v>
      </c>
      <c r="U25" s="122">
        <f t="shared" si="11"/>
        <v>0.35312857318190943</v>
      </c>
      <c r="V25" s="122">
        <f t="shared" si="11"/>
        <v>0.41895136959032736</v>
      </c>
      <c r="W25" s="122">
        <f t="shared" ref="W25:Y25" si="12">SUM(W26:W27)</f>
        <v>0.33649111908479362</v>
      </c>
      <c r="X25" s="122">
        <f t="shared" si="12"/>
        <v>0.41500157112558628</v>
      </c>
      <c r="Y25" s="122">
        <f t="shared" si="12"/>
        <v>0.75144741881115074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0.8884267504855331</v>
      </c>
      <c r="D26" s="98">
        <v>0.30584033439253622</v>
      </c>
      <c r="E26" s="98">
        <v>0.51102669420418645</v>
      </c>
      <c r="F26" s="98">
        <v>0.9064591944627588</v>
      </c>
      <c r="G26" s="98">
        <v>1.9394657524124115</v>
      </c>
      <c r="H26" s="98">
        <v>1.105718626630751</v>
      </c>
      <c r="I26" s="98">
        <v>0.63286767879811245</v>
      </c>
      <c r="J26" s="98">
        <v>0.60079971908834762</v>
      </c>
      <c r="K26" s="98">
        <v>0.82110417285151271</v>
      </c>
      <c r="L26" s="98">
        <v>1.4861313599060384</v>
      </c>
      <c r="M26" s="98">
        <v>1.0239463585865263</v>
      </c>
      <c r="N26" s="98">
        <v>1.4229028024028443</v>
      </c>
      <c r="O26" s="98">
        <v>1.5542528624513627</v>
      </c>
      <c r="P26" s="98">
        <v>1.136828614121778</v>
      </c>
      <c r="Q26" s="98">
        <v>0.88584269215962241</v>
      </c>
      <c r="R26" s="98">
        <v>1.4460909756408427</v>
      </c>
      <c r="S26" s="98">
        <v>0.88747109257124823</v>
      </c>
      <c r="T26" s="98">
        <v>0.78636810591760298</v>
      </c>
      <c r="U26" s="98">
        <v>0.3482213890433572</v>
      </c>
      <c r="V26" s="98">
        <v>0.41313633132938016</v>
      </c>
      <c r="W26" s="98">
        <v>0.33179830688663003</v>
      </c>
      <c r="X26" s="98">
        <v>0.40920841748596248</v>
      </c>
      <c r="Y26" s="98">
        <v>0.74096980521588174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1.0960119131353332E-2</v>
      </c>
      <c r="D27" s="98">
        <v>3.7304243042772024E-3</v>
      </c>
      <c r="E27" s="98">
        <v>6.129964222018427E-3</v>
      </c>
      <c r="F27" s="98">
        <v>1.0782180553809211E-2</v>
      </c>
      <c r="G27" s="98">
        <v>2.2898083710805695E-2</v>
      </c>
      <c r="H27" s="98">
        <v>1.2962369265168559E-2</v>
      </c>
      <c r="I27" s="98">
        <v>7.4146638649613839E-3</v>
      </c>
      <c r="J27" s="98">
        <v>7.1237820086130395E-3</v>
      </c>
      <c r="K27" s="98">
        <v>9.8122217116732423E-3</v>
      </c>
      <c r="L27" s="98">
        <v>1.7826555028299492E-2</v>
      </c>
      <c r="M27" s="98">
        <v>1.2317158139262711E-2</v>
      </c>
      <c r="N27" s="98">
        <v>1.7677293589941651E-2</v>
      </c>
      <c r="O27" s="98">
        <v>1.9926623380303741E-2</v>
      </c>
      <c r="P27" s="98">
        <v>1.5126447010112646E-2</v>
      </c>
      <c r="Q27" s="98">
        <v>1.2359832499427476E-2</v>
      </c>
      <c r="R27" s="98">
        <v>2.0389205593327357E-2</v>
      </c>
      <c r="S27" s="98">
        <v>1.2525898116671366E-2</v>
      </c>
      <c r="T27" s="98">
        <v>1.1136658211583999E-2</v>
      </c>
      <c r="U27" s="98">
        <v>4.9071841385522437E-3</v>
      </c>
      <c r="V27" s="98">
        <v>5.8150382609472124E-3</v>
      </c>
      <c r="W27" s="98">
        <v>4.692812198163576E-3</v>
      </c>
      <c r="X27" s="98">
        <v>5.7931536396237738E-3</v>
      </c>
      <c r="Y27" s="98">
        <v>1.0477613595269044E-2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1.7141585073684058E-5</v>
      </c>
      <c r="E28" s="122">
        <f t="shared" si="13"/>
        <v>1.6648974077491126E-5</v>
      </c>
      <c r="F28" s="122">
        <f t="shared" si="13"/>
        <v>5.5610968249947956E-5</v>
      </c>
      <c r="G28" s="122">
        <f t="shared" si="13"/>
        <v>1.3501879324928742E-4</v>
      </c>
      <c r="H28" s="122">
        <f t="shared" si="13"/>
        <v>1.0508392698961518E-4</v>
      </c>
      <c r="I28" s="122">
        <f t="shared" si="13"/>
        <v>7.1459428156544014E-5</v>
      </c>
      <c r="J28" s="122">
        <f t="shared" si="13"/>
        <v>5.4722454669245798E-5</v>
      </c>
      <c r="K28" s="122">
        <f t="shared" si="13"/>
        <v>8.4397681944097287E-5</v>
      </c>
      <c r="L28" s="122">
        <f t="shared" si="13"/>
        <v>1.1955419364375839E-4</v>
      </c>
      <c r="M28" s="122">
        <f t="shared" si="13"/>
        <v>7.4798858445083259E-5</v>
      </c>
      <c r="N28" s="122">
        <f t="shared" si="13"/>
        <v>1.3097527730876734E-4</v>
      </c>
      <c r="O28" s="122">
        <f t="shared" si="13"/>
        <v>8.7340235985823426E-5</v>
      </c>
      <c r="P28" s="122">
        <f t="shared" si="13"/>
        <v>1.0803361454369677E-4</v>
      </c>
      <c r="Q28" s="122">
        <f t="shared" si="13"/>
        <v>2.808073067248238E-5</v>
      </c>
      <c r="R28" s="122">
        <f t="shared" si="13"/>
        <v>5.5103334480578716E-5</v>
      </c>
      <c r="S28" s="122">
        <f t="shared" si="13"/>
        <v>4.201083581077391E-5</v>
      </c>
      <c r="T28" s="122">
        <f t="shared" si="13"/>
        <v>4.0001341432169754E-5</v>
      </c>
      <c r="U28" s="122">
        <f t="shared" si="13"/>
        <v>9.8758102125224844E-6</v>
      </c>
      <c r="V28" s="122">
        <f t="shared" si="13"/>
        <v>5.0669530624981507E-5</v>
      </c>
      <c r="W28" s="122">
        <f t="shared" si="13"/>
        <v>2.7042118612536737E-5</v>
      </c>
      <c r="X28" s="122">
        <f t="shared" si="13"/>
        <v>1.5030151592955224E-4</v>
      </c>
      <c r="Y28" s="122">
        <f t="shared" si="13"/>
        <v>2.9571894735535485E-4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1.7141585073684058E-5</v>
      </c>
      <c r="E29" s="98">
        <v>1.6648974077491126E-5</v>
      </c>
      <c r="F29" s="98">
        <v>5.5610968249947956E-5</v>
      </c>
      <c r="G29" s="98">
        <v>1.3501879324928742E-4</v>
      </c>
      <c r="H29" s="98">
        <v>1.0508392698961518E-4</v>
      </c>
      <c r="I29" s="98">
        <v>7.1459428156544014E-5</v>
      </c>
      <c r="J29" s="98">
        <v>5.4722454669245798E-5</v>
      </c>
      <c r="K29" s="98">
        <v>8.4397681944097287E-5</v>
      </c>
      <c r="L29" s="98">
        <v>1.1955419364375839E-4</v>
      </c>
      <c r="M29" s="98">
        <v>7.4798858445083259E-5</v>
      </c>
      <c r="N29" s="98">
        <v>1.3097527730876734E-4</v>
      </c>
      <c r="O29" s="98">
        <v>8.7340235985823426E-5</v>
      </c>
      <c r="P29" s="98">
        <v>1.0803361454369677E-4</v>
      </c>
      <c r="Q29" s="98">
        <v>2.808073067248238E-5</v>
      </c>
      <c r="R29" s="98">
        <v>5.5103334480578716E-5</v>
      </c>
      <c r="S29" s="98">
        <v>4.201083581077391E-5</v>
      </c>
      <c r="T29" s="98">
        <v>4.0001341432169754E-5</v>
      </c>
      <c r="U29" s="98">
        <v>9.8758102125224844E-6</v>
      </c>
      <c r="V29" s="98">
        <v>5.0669530624981507E-5</v>
      </c>
      <c r="W29" s="98">
        <v>2.7042118612536737E-5</v>
      </c>
      <c r="X29" s="98">
        <v>1.5030151592955224E-4</v>
      </c>
      <c r="Y29" s="98">
        <v>2.9571894735535485E-4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0.13628743943183028</v>
      </c>
      <c r="D30" s="122">
        <v>4.6954055600307791E-2</v>
      </c>
      <c r="E30" s="122">
        <v>7.4790880970975138E-2</v>
      </c>
      <c r="F30" s="122">
        <v>0.13396617443239406</v>
      </c>
      <c r="G30" s="122">
        <v>0.24609832053130046</v>
      </c>
      <c r="H30" s="122">
        <v>0.14680206703070228</v>
      </c>
      <c r="I30" s="122">
        <v>8.3034676656047163E-2</v>
      </c>
      <c r="J30" s="122">
        <v>8.7522274945248446E-2</v>
      </c>
      <c r="K30" s="122">
        <v>0.16953718338896015</v>
      </c>
      <c r="L30" s="122">
        <v>0.23535327027802699</v>
      </c>
      <c r="M30" s="122">
        <v>0.204140164737526</v>
      </c>
      <c r="N30" s="122">
        <v>0.32850427265633231</v>
      </c>
      <c r="O30" s="122">
        <v>0.32939240288537475</v>
      </c>
      <c r="P30" s="122">
        <v>0.30785773174053521</v>
      </c>
      <c r="Q30" s="122">
        <v>0.25567693830280197</v>
      </c>
      <c r="R30" s="122">
        <v>0.37590069294813122</v>
      </c>
      <c r="S30" s="122">
        <v>0.26817597682049116</v>
      </c>
      <c r="T30" s="122">
        <v>0.23274570797722655</v>
      </c>
      <c r="U30" s="122">
        <v>0.11689649832258499</v>
      </c>
      <c r="V30" s="122">
        <v>0.14021278605412515</v>
      </c>
      <c r="W30" s="122">
        <v>0.14511138322830167</v>
      </c>
      <c r="X30" s="122">
        <v>0.23129662509115917</v>
      </c>
      <c r="Y30" s="122">
        <v>0.55562489643684154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1.100353845700603E-2</v>
      </c>
      <c r="D31" s="98">
        <v>4.2652235583723261E-3</v>
      </c>
      <c r="E31" s="98">
        <v>6.4294421351281245E-3</v>
      </c>
      <c r="F31" s="98">
        <v>9.7943711726939265E-3</v>
      </c>
      <c r="G31" s="98">
        <v>1.9595086612647989E-2</v>
      </c>
      <c r="H31" s="98">
        <v>1.034616608877624E-2</v>
      </c>
      <c r="I31" s="98">
        <v>6.0395994334163606E-3</v>
      </c>
      <c r="J31" s="98">
        <v>5.7520352850274868E-3</v>
      </c>
      <c r="K31" s="98">
        <v>1.1044939584344958E-2</v>
      </c>
      <c r="L31" s="98">
        <v>2.0848475470364284E-2</v>
      </c>
      <c r="M31" s="98">
        <v>1.5068621610506427E-2</v>
      </c>
      <c r="N31" s="98">
        <v>2.0081120826776638E-2</v>
      </c>
      <c r="O31" s="98">
        <v>2.7857073551245354E-2</v>
      </c>
      <c r="P31" s="98">
        <v>2.5667270638367483E-2</v>
      </c>
      <c r="Q31" s="98">
        <v>2.6070138584009358E-2</v>
      </c>
      <c r="R31" s="98">
        <v>5.8003431625584245E-2</v>
      </c>
      <c r="S31" s="98">
        <v>3.3467877348037051E-2</v>
      </c>
      <c r="T31" s="98">
        <v>2.5707100144053405E-2</v>
      </c>
      <c r="U31" s="98">
        <v>8.8111607545122064E-3</v>
      </c>
      <c r="V31" s="98">
        <v>1.1712115330844205E-2</v>
      </c>
      <c r="W31" s="98">
        <v>1.1303734692106179E-2</v>
      </c>
      <c r="X31" s="98">
        <v>2.430572651879816E-2</v>
      </c>
      <c r="Y31" s="98">
        <v>8.046830040000133E-2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2.1944834939828457E-4</v>
      </c>
      <c r="L32" s="98">
        <v>2.1942801169492197E-4</v>
      </c>
      <c r="M32" s="98">
        <v>0</v>
      </c>
      <c r="N32" s="98">
        <v>0</v>
      </c>
      <c r="O32" s="98">
        <v>2.2682558075573698E-4</v>
      </c>
      <c r="P32" s="98">
        <v>2.0177306150221701E-4</v>
      </c>
      <c r="Q32" s="98">
        <v>1.7789878344065695E-4</v>
      </c>
      <c r="R32" s="98">
        <v>1.0511158467988392E-3</v>
      </c>
      <c r="S32" s="98">
        <v>2.0783692651993579E-4</v>
      </c>
      <c r="T32" s="98">
        <v>2.1133352944714719E-4</v>
      </c>
      <c r="U32" s="98">
        <v>0</v>
      </c>
      <c r="V32" s="98">
        <v>0</v>
      </c>
      <c r="W32" s="98">
        <v>0</v>
      </c>
      <c r="X32" s="98">
        <v>1.7959324172824121E-4</v>
      </c>
      <c r="Y32" s="98">
        <v>9.1390128601282644E-4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1.8537188537117463E-4</v>
      </c>
      <c r="L33" s="101">
        <v>1.8537890524882939E-4</v>
      </c>
      <c r="M33" s="101">
        <v>0</v>
      </c>
      <c r="N33" s="101">
        <v>0</v>
      </c>
      <c r="O33" s="101">
        <v>1.8896918024114304E-4</v>
      </c>
      <c r="P33" s="101">
        <v>1.6662453245927281E-4</v>
      </c>
      <c r="Q33" s="101">
        <v>1.4549299301122525E-4</v>
      </c>
      <c r="R33" s="101">
        <v>8.5331341498186188E-4</v>
      </c>
      <c r="S33" s="101">
        <v>1.6791605366210156E-4</v>
      </c>
      <c r="T33" s="101">
        <v>1.6977979506569032E-4</v>
      </c>
      <c r="U33" s="101">
        <v>0</v>
      </c>
      <c r="V33" s="101">
        <v>0</v>
      </c>
      <c r="W33" s="101">
        <v>0</v>
      </c>
      <c r="X33" s="101">
        <v>1.4236097666956815E-4</v>
      </c>
      <c r="Y33" s="101">
        <v>7.1469328447757937E-4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3.4076464027109926E-5</v>
      </c>
      <c r="L34" s="104">
        <v>3.404910644609258E-5</v>
      </c>
      <c r="M34" s="104">
        <v>0</v>
      </c>
      <c r="N34" s="104">
        <v>0</v>
      </c>
      <c r="O34" s="104">
        <v>3.7856400514593934E-5</v>
      </c>
      <c r="P34" s="104">
        <v>3.5148529042944201E-5</v>
      </c>
      <c r="Q34" s="104">
        <v>3.2405790429431698E-5</v>
      </c>
      <c r="R34" s="104">
        <v>1.9780243181697735E-4</v>
      </c>
      <c r="S34" s="104">
        <v>3.9920872857834212E-5</v>
      </c>
      <c r="T34" s="104">
        <v>4.1553734381456871E-5</v>
      </c>
      <c r="U34" s="104">
        <v>0</v>
      </c>
      <c r="V34" s="104">
        <v>0</v>
      </c>
      <c r="W34" s="104">
        <v>0</v>
      </c>
      <c r="X34" s="104">
        <v>3.7232265058673054E-5</v>
      </c>
      <c r="Y34" s="104">
        <v>1.9920800153524709E-4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0.12390878937489333</v>
      </c>
      <c r="D35" s="101">
        <v>4.1361138944435993E-2</v>
      </c>
      <c r="E35" s="101">
        <v>6.6057468040164158E-2</v>
      </c>
      <c r="F35" s="101">
        <v>0.11990784754395127</v>
      </c>
      <c r="G35" s="101">
        <v>0.20845913146126349</v>
      </c>
      <c r="H35" s="101">
        <v>0.12741791827306778</v>
      </c>
      <c r="I35" s="101">
        <v>4.4684933912967496E-2</v>
      </c>
      <c r="J35" s="101">
        <v>1.7878633919298807E-3</v>
      </c>
      <c r="K35" s="101">
        <v>2.1071908532225146E-2</v>
      </c>
      <c r="L35" s="101">
        <v>4.7307374701102281E-3</v>
      </c>
      <c r="M35" s="101">
        <v>0.10405642379911172</v>
      </c>
      <c r="N35" s="101">
        <v>0.20383715709605976</v>
      </c>
      <c r="O35" s="101">
        <v>0.10598709337046283</v>
      </c>
      <c r="P35" s="101">
        <v>6.7813286212430976E-2</v>
      </c>
      <c r="Q35" s="101">
        <v>4.9063700165543839E-3</v>
      </c>
      <c r="R35" s="101">
        <v>2.8292430583946773E-2</v>
      </c>
      <c r="S35" s="101">
        <v>5.0709544542621179E-2</v>
      </c>
      <c r="T35" s="101">
        <v>5.5782972158423393E-2</v>
      </c>
      <c r="U35" s="101">
        <v>5.2921344939863738E-2</v>
      </c>
      <c r="V35" s="101">
        <v>5.607792570032729E-2</v>
      </c>
      <c r="W35" s="101">
        <v>4.2809902858392902E-2</v>
      </c>
      <c r="X35" s="101">
        <v>5.0116539558470792E-2</v>
      </c>
      <c r="Y35" s="101">
        <v>0.19011005680150497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1.3751115999309227E-3</v>
      </c>
      <c r="D36" s="104">
        <v>1.3276930974994708E-3</v>
      </c>
      <c r="E36" s="104">
        <v>2.3039707956828605E-3</v>
      </c>
      <c r="F36" s="104">
        <v>4.2639557157488506E-3</v>
      </c>
      <c r="G36" s="104">
        <v>1.8044102457388966E-2</v>
      </c>
      <c r="H36" s="104">
        <v>9.0379826688582778E-3</v>
      </c>
      <c r="I36" s="104">
        <v>3.2310143309663301E-2</v>
      </c>
      <c r="J36" s="104">
        <v>7.9982376268291078E-2</v>
      </c>
      <c r="K36" s="104">
        <v>0.13720088692299176</v>
      </c>
      <c r="L36" s="104">
        <v>0.20955462932585756</v>
      </c>
      <c r="M36" s="104">
        <v>8.5015119327907868E-2</v>
      </c>
      <c r="N36" s="104">
        <v>0.10458599473349593</v>
      </c>
      <c r="O36" s="104">
        <v>0.19532141038291079</v>
      </c>
      <c r="P36" s="104">
        <v>0.21417540182823455</v>
      </c>
      <c r="Q36" s="104">
        <v>0.22452253091879759</v>
      </c>
      <c r="R36" s="104">
        <v>0.28855371489180137</v>
      </c>
      <c r="S36" s="104">
        <v>0.18379071800331301</v>
      </c>
      <c r="T36" s="104">
        <v>0.15104430214530259</v>
      </c>
      <c r="U36" s="104">
        <v>5.5163992628209042E-2</v>
      </c>
      <c r="V36" s="104">
        <v>7.2422745022953663E-2</v>
      </c>
      <c r="W36" s="104">
        <v>9.0997745677802583E-2</v>
      </c>
      <c r="X36" s="104">
        <v>0.15669476577216196</v>
      </c>
      <c r="Y36" s="104">
        <v>0.28413263794932236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1.1584993913658051E-3</v>
      </c>
      <c r="D37" s="98">
        <v>1.1137308993184405E-3</v>
      </c>
      <c r="E37" s="98">
        <v>1.931834834493732E-3</v>
      </c>
      <c r="F37" s="98">
        <v>3.5757020808505386E-3</v>
      </c>
      <c r="G37" s="98">
        <v>1.5099761343514234E-2</v>
      </c>
      <c r="H37" s="98">
        <v>7.6024544928487555E-3</v>
      </c>
      <c r="I37" s="98">
        <v>2.7105110319971086E-2</v>
      </c>
      <c r="J37" s="98">
        <v>6.6688205335022219E-2</v>
      </c>
      <c r="K37" s="98">
        <v>0.114236640067288</v>
      </c>
      <c r="L37" s="98">
        <v>0.17467821862971325</v>
      </c>
      <c r="M37" s="98">
        <v>7.1005523755636374E-2</v>
      </c>
      <c r="N37" s="98">
        <v>8.6978906928865257E-2</v>
      </c>
      <c r="O37" s="98">
        <v>0.16183772338178529</v>
      </c>
      <c r="P37" s="98">
        <v>0.17670914082545094</v>
      </c>
      <c r="Q37" s="98">
        <v>0.18415545608631548</v>
      </c>
      <c r="R37" s="98">
        <v>0.23535535194046811</v>
      </c>
      <c r="S37" s="98">
        <v>0.14949297926565078</v>
      </c>
      <c r="T37" s="98">
        <v>0.12237246011251933</v>
      </c>
      <c r="U37" s="98">
        <v>4.4519061613020126E-2</v>
      </c>
      <c r="V37" s="98">
        <v>5.8860561992777088E-2</v>
      </c>
      <c r="W37" s="98">
        <v>7.3751285159758789E-2</v>
      </c>
      <c r="X37" s="98">
        <v>0.12513720722727992</v>
      </c>
      <c r="Y37" s="98">
        <v>0.22335347133160241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2.1661220856511747E-4</v>
      </c>
      <c r="D38" s="98">
        <v>2.1396219818103012E-4</v>
      </c>
      <c r="E38" s="98">
        <v>3.7213596118912845E-4</v>
      </c>
      <c r="F38" s="98">
        <v>6.8825363489831242E-4</v>
      </c>
      <c r="G38" s="98">
        <v>2.9443411138747339E-3</v>
      </c>
      <c r="H38" s="98">
        <v>1.4355281760095218E-3</v>
      </c>
      <c r="I38" s="98">
        <v>5.205032989692218E-3</v>
      </c>
      <c r="J38" s="98">
        <v>1.3294170933268864E-2</v>
      </c>
      <c r="K38" s="98">
        <v>2.2964246855703765E-2</v>
      </c>
      <c r="L38" s="98">
        <v>3.4876410696144292E-2</v>
      </c>
      <c r="M38" s="98">
        <v>1.4009595572271497E-2</v>
      </c>
      <c r="N38" s="98">
        <v>1.7607087804630678E-2</v>
      </c>
      <c r="O38" s="98">
        <v>3.3483687001125514E-2</v>
      </c>
      <c r="P38" s="98">
        <v>3.7466261002783614E-2</v>
      </c>
      <c r="Q38" s="98">
        <v>4.0367074832482128E-2</v>
      </c>
      <c r="R38" s="98">
        <v>5.319836295133324E-2</v>
      </c>
      <c r="S38" s="98">
        <v>3.4297738737662238E-2</v>
      </c>
      <c r="T38" s="98">
        <v>2.8671842032783265E-2</v>
      </c>
      <c r="U38" s="98">
        <v>1.0644931015188916E-2</v>
      </c>
      <c r="V38" s="98">
        <v>1.356218303017658E-2</v>
      </c>
      <c r="W38" s="98">
        <v>1.7246460518043787E-2</v>
      </c>
      <c r="X38" s="98">
        <v>3.1557558544882056E-2</v>
      </c>
      <c r="Y38" s="98">
        <v>6.077916661771994E-2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2.1780062231551028E-2</v>
      </c>
      <c r="D39" s="122">
        <v>7.7000089839906073E-3</v>
      </c>
      <c r="E39" s="122">
        <v>1.2889174082615092E-2</v>
      </c>
      <c r="F39" s="122">
        <v>2.2595551728453005E-2</v>
      </c>
      <c r="G39" s="122">
        <v>4.2801285910312896E-2</v>
      </c>
      <c r="H39" s="122">
        <v>2.490826981995295E-2</v>
      </c>
      <c r="I39" s="122">
        <v>1.4641942845010919E-2</v>
      </c>
      <c r="J39" s="122">
        <v>1.4912236908074075E-2</v>
      </c>
      <c r="K39" s="122">
        <v>2.8628602165044672E-2</v>
      </c>
      <c r="L39" s="122">
        <v>3.8473919876254432E-2</v>
      </c>
      <c r="M39" s="122">
        <v>3.1881617140465508E-2</v>
      </c>
      <c r="N39" s="122">
        <v>5.1758267900498846E-2</v>
      </c>
      <c r="O39" s="122">
        <v>5.1291725496727371E-2</v>
      </c>
      <c r="P39" s="122">
        <v>5.0782023650290074E-2</v>
      </c>
      <c r="Q39" s="122">
        <v>4.4086624738882342E-2</v>
      </c>
      <c r="R39" s="122">
        <v>6.21936550326554E-2</v>
      </c>
      <c r="S39" s="122">
        <v>4.2938459262591176E-2</v>
      </c>
      <c r="T39" s="122">
        <v>3.6355434318301239E-2</v>
      </c>
      <c r="U39" s="122">
        <v>1.7794865962617055E-2</v>
      </c>
      <c r="V39" s="122">
        <v>2.144113218789568E-2</v>
      </c>
      <c r="W39" s="122">
        <v>2.351190469585385E-2</v>
      </c>
      <c r="X39" s="122">
        <v>3.6669582271235165E-2</v>
      </c>
      <c r="Y39" s="122">
        <v>8.9877047583139247E-2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3.5563330772997112E-4</v>
      </c>
      <c r="D40" s="98">
        <v>1.5096394918519059E-4</v>
      </c>
      <c r="E40" s="98">
        <v>2.5110371044861896E-4</v>
      </c>
      <c r="F40" s="98">
        <v>4.3891047241853239E-4</v>
      </c>
      <c r="G40" s="98">
        <v>7.8289795138809348E-4</v>
      </c>
      <c r="H40" s="98">
        <v>4.7348825027369038E-4</v>
      </c>
      <c r="I40" s="98">
        <v>2.3759673205816156E-4</v>
      </c>
      <c r="J40" s="98">
        <v>2.3185042014257185E-4</v>
      </c>
      <c r="K40" s="98">
        <v>4.0133318578578408E-4</v>
      </c>
      <c r="L40" s="98">
        <v>8.1322632603629563E-4</v>
      </c>
      <c r="M40" s="98">
        <v>7.2626557261367601E-4</v>
      </c>
      <c r="N40" s="98">
        <v>1.1341001129925958E-3</v>
      </c>
      <c r="O40" s="98">
        <v>1.1003098370994636E-3</v>
      </c>
      <c r="P40" s="98">
        <v>1.008025873928895E-3</v>
      </c>
      <c r="Q40" s="98">
        <v>9.0578589120459264E-4</v>
      </c>
      <c r="R40" s="98">
        <v>2.0733689174847188E-3</v>
      </c>
      <c r="S40" s="98">
        <v>1.2750688936626329E-3</v>
      </c>
      <c r="T40" s="98">
        <v>9.4129857082026174E-4</v>
      </c>
      <c r="U40" s="98">
        <v>3.771387040407433E-4</v>
      </c>
      <c r="V40" s="98">
        <v>4.7104263226512358E-4</v>
      </c>
      <c r="W40" s="98">
        <v>5.7834177793978671E-4</v>
      </c>
      <c r="X40" s="98">
        <v>9.7973427142476971E-4</v>
      </c>
      <c r="Y40" s="98">
        <v>3.2499073424691336E-3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2.1424428923821057E-2</v>
      </c>
      <c r="D41" s="33">
        <v>7.5490450348054162E-3</v>
      </c>
      <c r="E41" s="33">
        <v>1.2638070372166472E-2</v>
      </c>
      <c r="F41" s="33">
        <v>2.2156641256034473E-2</v>
      </c>
      <c r="G41" s="33">
        <v>4.2018387958924805E-2</v>
      </c>
      <c r="H41" s="33">
        <v>2.4434781569679258E-2</v>
      </c>
      <c r="I41" s="33">
        <v>1.4404346112952757E-2</v>
      </c>
      <c r="J41" s="33">
        <v>1.4680386487931503E-2</v>
      </c>
      <c r="K41" s="33">
        <v>2.8227268979258889E-2</v>
      </c>
      <c r="L41" s="33">
        <v>3.7660693550218137E-2</v>
      </c>
      <c r="M41" s="33">
        <v>3.1155351567851829E-2</v>
      </c>
      <c r="N41" s="33">
        <v>5.0624167787506252E-2</v>
      </c>
      <c r="O41" s="33">
        <v>5.0191415659627904E-2</v>
      </c>
      <c r="P41" s="33">
        <v>4.9773997776361177E-2</v>
      </c>
      <c r="Q41" s="33">
        <v>4.3180838847677747E-2</v>
      </c>
      <c r="R41" s="33">
        <v>6.012028611517068E-2</v>
      </c>
      <c r="S41" s="33">
        <v>4.1663390368928542E-2</v>
      </c>
      <c r="T41" s="33">
        <v>3.5414135747480979E-2</v>
      </c>
      <c r="U41" s="33">
        <v>1.7417727258576311E-2</v>
      </c>
      <c r="V41" s="33">
        <v>2.0970089555630556E-2</v>
      </c>
      <c r="W41" s="33">
        <v>2.2933562917914065E-2</v>
      </c>
      <c r="X41" s="33">
        <v>3.5689847999810398E-2</v>
      </c>
      <c r="Y41" s="33">
        <v>8.6627140240670114E-2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71.007672592019304</v>
      </c>
      <c r="D43" s="117">
        <f t="shared" si="14"/>
        <v>68.127135874614652</v>
      </c>
      <c r="E43" s="117">
        <f t="shared" si="14"/>
        <v>63.895218904040462</v>
      </c>
      <c r="F43" s="117">
        <f t="shared" si="14"/>
        <v>41.997438468878059</v>
      </c>
      <c r="G43" s="117">
        <f t="shared" si="14"/>
        <v>77.827702241249412</v>
      </c>
      <c r="H43" s="117">
        <f t="shared" si="14"/>
        <v>47.939153000319855</v>
      </c>
      <c r="I43" s="117">
        <f t="shared" si="14"/>
        <v>84.555298887955061</v>
      </c>
      <c r="J43" s="117">
        <f t="shared" si="14"/>
        <v>100.32496473281743</v>
      </c>
      <c r="K43" s="117">
        <f t="shared" si="14"/>
        <v>87.382517115333457</v>
      </c>
      <c r="L43" s="117">
        <f t="shared" si="14"/>
        <v>46.560919777128852</v>
      </c>
      <c r="M43" s="117">
        <f t="shared" si="14"/>
        <v>10.596723941330596</v>
      </c>
      <c r="N43" s="117">
        <f t="shared" si="14"/>
        <v>14.226108706216593</v>
      </c>
      <c r="O43" s="117">
        <f t="shared" si="14"/>
        <v>12.049386305054721</v>
      </c>
      <c r="P43" s="117">
        <f t="shared" si="14"/>
        <v>15.175358066862763</v>
      </c>
      <c r="Q43" s="117">
        <f t="shared" si="14"/>
        <v>31.810486690551006</v>
      </c>
      <c r="R43" s="117">
        <f t="shared" ref="R43:V43" si="15">R44+R47+R49+R58</f>
        <v>38.609083138199196</v>
      </c>
      <c r="S43" s="117">
        <f t="shared" si="15"/>
        <v>39.019405760215157</v>
      </c>
      <c r="T43" s="117">
        <f t="shared" si="15"/>
        <v>34.477380055874583</v>
      </c>
      <c r="U43" s="117">
        <f t="shared" si="15"/>
        <v>37.014491429995694</v>
      </c>
      <c r="V43" s="117">
        <f t="shared" si="15"/>
        <v>34.856918091211952</v>
      </c>
      <c r="W43" s="117">
        <f t="shared" ref="W43:Y43" si="16">W44+W47+W49+W58</f>
        <v>17.3446540529849</v>
      </c>
      <c r="X43" s="117">
        <f t="shared" si="16"/>
        <v>12.197287971273763</v>
      </c>
      <c r="Y43" s="117">
        <f t="shared" si="16"/>
        <v>25.553639659081394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59.466832514993129</v>
      </c>
      <c r="D44" s="122">
        <f t="shared" si="17"/>
        <v>56.834856546613366</v>
      </c>
      <c r="E44" s="122">
        <f t="shared" si="17"/>
        <v>54.04182115028015</v>
      </c>
      <c r="F44" s="122">
        <f t="shared" si="17"/>
        <v>35.568085066270989</v>
      </c>
      <c r="G44" s="122">
        <f t="shared" si="17"/>
        <v>66.585876265247464</v>
      </c>
      <c r="H44" s="122">
        <f t="shared" si="17"/>
        <v>41.066121147128662</v>
      </c>
      <c r="I44" s="122">
        <f t="shared" si="17"/>
        <v>71.417488952570295</v>
      </c>
      <c r="J44" s="122">
        <f t="shared" si="17"/>
        <v>85.057452780362581</v>
      </c>
      <c r="K44" s="122">
        <f t="shared" si="17"/>
        <v>72.781306311636314</v>
      </c>
      <c r="L44" s="122">
        <f t="shared" si="17"/>
        <v>38.963476391084647</v>
      </c>
      <c r="M44" s="122">
        <f t="shared" si="17"/>
        <v>8.5244049646887596</v>
      </c>
      <c r="N44" s="122">
        <f t="shared" si="17"/>
        <v>11.068821137838167</v>
      </c>
      <c r="O44" s="122">
        <f t="shared" si="17"/>
        <v>9.32265682884643</v>
      </c>
      <c r="P44" s="122">
        <f t="shared" si="17"/>
        <v>11.332457722208058</v>
      </c>
      <c r="Q44" s="122">
        <f t="shared" si="17"/>
        <v>23.967816993345142</v>
      </c>
      <c r="R44" s="122">
        <f t="shared" ref="R44:V44" si="18">SUM(R45:R46)</f>
        <v>28.986086399716598</v>
      </c>
      <c r="S44" s="122">
        <f t="shared" si="18"/>
        <v>28.581577783388695</v>
      </c>
      <c r="T44" s="122">
        <f t="shared" si="18"/>
        <v>25.441333441359941</v>
      </c>
      <c r="U44" s="122">
        <f t="shared" si="18"/>
        <v>26.832748867571492</v>
      </c>
      <c r="V44" s="122">
        <f t="shared" si="18"/>
        <v>25.074950244830372</v>
      </c>
      <c r="W44" s="122">
        <f t="shared" ref="W44:Y44" si="19">SUM(W45:W46)</f>
        <v>11.875354423944302</v>
      </c>
      <c r="X44" s="122">
        <f t="shared" si="19"/>
        <v>7.5991072133470059</v>
      </c>
      <c r="Y44" s="122">
        <f t="shared" si="19"/>
        <v>13.42613156176893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58.777346071643365</v>
      </c>
      <c r="D45" s="98">
        <v>56.183002994891126</v>
      </c>
      <c r="E45" s="98">
        <v>53.431917463239145</v>
      </c>
      <c r="F45" s="98">
        <v>35.169853881303396</v>
      </c>
      <c r="G45" s="98">
        <v>65.845565996760129</v>
      </c>
      <c r="H45" s="98">
        <v>40.612559360267674</v>
      </c>
      <c r="I45" s="98">
        <v>70.628870377841352</v>
      </c>
      <c r="J45" s="98">
        <v>84.106634087344617</v>
      </c>
      <c r="K45" s="98">
        <v>71.96105126610982</v>
      </c>
      <c r="L45" s="98">
        <v>38.522497304112044</v>
      </c>
      <c r="M45" s="98">
        <v>8.427578098213047</v>
      </c>
      <c r="N45" s="98">
        <v>10.938861269380665</v>
      </c>
      <c r="O45" s="98">
        <v>9.2095647229480715</v>
      </c>
      <c r="P45" s="98">
        <v>11.189619506121542</v>
      </c>
      <c r="Q45" s="98">
        <v>23.650860779965424</v>
      </c>
      <c r="R45" s="98">
        <v>28.598582624330518</v>
      </c>
      <c r="S45" s="98">
        <v>28.1989333332162</v>
      </c>
      <c r="T45" s="98">
        <v>25.099504997233556</v>
      </c>
      <c r="U45" s="98">
        <v>26.473993046339118</v>
      </c>
      <c r="V45" s="98">
        <v>24.740228012152336</v>
      </c>
      <c r="W45" s="98">
        <v>11.716225760275554</v>
      </c>
      <c r="X45" s="98">
        <v>7.4973074932983907</v>
      </c>
      <c r="Y45" s="98">
        <v>13.246728477602117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0.68948644334976128</v>
      </c>
      <c r="D46" s="98">
        <v>0.65185355172224269</v>
      </c>
      <c r="E46" s="98">
        <v>0.60990368704100706</v>
      </c>
      <c r="F46" s="98">
        <v>0.39823118496759474</v>
      </c>
      <c r="G46" s="98">
        <v>0.74031026848733572</v>
      </c>
      <c r="H46" s="98">
        <v>0.45356178686098853</v>
      </c>
      <c r="I46" s="98">
        <v>0.78861857472893937</v>
      </c>
      <c r="J46" s="98">
        <v>0.95081869301796573</v>
      </c>
      <c r="K46" s="98">
        <v>0.82025504552649919</v>
      </c>
      <c r="L46" s="98">
        <v>0.44097908697260224</v>
      </c>
      <c r="M46" s="98">
        <v>9.6826866475712162E-2</v>
      </c>
      <c r="N46" s="98">
        <v>0.12995986845750326</v>
      </c>
      <c r="O46" s="98">
        <v>0.11309210589835832</v>
      </c>
      <c r="P46" s="98">
        <v>0.1428382160865172</v>
      </c>
      <c r="Q46" s="98">
        <v>0.31695621337971969</v>
      </c>
      <c r="R46" s="98">
        <v>0.38750377538608083</v>
      </c>
      <c r="S46" s="98">
        <v>0.38264445017249521</v>
      </c>
      <c r="T46" s="98">
        <v>0.34182844412638397</v>
      </c>
      <c r="U46" s="98">
        <v>0.35875582123237437</v>
      </c>
      <c r="V46" s="98">
        <v>0.33472223267803575</v>
      </c>
      <c r="W46" s="98">
        <v>0.15912866366874759</v>
      </c>
      <c r="X46" s="98">
        <v>0.10179972004861484</v>
      </c>
      <c r="Y46" s="98">
        <v>0.17940308416681205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2.6140917237368194E-3</v>
      </c>
      <c r="E47" s="122">
        <f t="shared" si="20"/>
        <v>1.4484607447417279E-3</v>
      </c>
      <c r="F47" s="122">
        <f t="shared" si="20"/>
        <v>1.9384394647124715E-3</v>
      </c>
      <c r="G47" s="122">
        <f t="shared" si="20"/>
        <v>4.5551077090943796E-3</v>
      </c>
      <c r="H47" s="122">
        <f t="shared" si="20"/>
        <v>3.7680093820562015E-3</v>
      </c>
      <c r="I47" s="122">
        <f t="shared" si="20"/>
        <v>7.8748289828511498E-3</v>
      </c>
      <c r="J47" s="122">
        <f t="shared" si="20"/>
        <v>6.7445425379845459E-3</v>
      </c>
      <c r="K47" s="122">
        <f t="shared" si="20"/>
        <v>5.0768451754064671E-3</v>
      </c>
      <c r="L47" s="122">
        <f t="shared" si="20"/>
        <v>2.8095235506283216E-3</v>
      </c>
      <c r="M47" s="122">
        <f t="shared" si="20"/>
        <v>5.6099143833812442E-4</v>
      </c>
      <c r="N47" s="122">
        <f t="shared" si="20"/>
        <v>9.3647323275768656E-4</v>
      </c>
      <c r="O47" s="122">
        <f t="shared" si="20"/>
        <v>5.2986409831399552E-4</v>
      </c>
      <c r="P47" s="122">
        <f t="shared" si="20"/>
        <v>1.0563286755383686E-3</v>
      </c>
      <c r="Q47" s="122">
        <f t="shared" si="20"/>
        <v>6.7955368227407356E-4</v>
      </c>
      <c r="R47" s="122">
        <f t="shared" si="20"/>
        <v>1.0965563561635165E-3</v>
      </c>
      <c r="S47" s="122">
        <f t="shared" si="20"/>
        <v>1.2708277832759109E-3</v>
      </c>
      <c r="T47" s="122">
        <f t="shared" si="20"/>
        <v>1.3500452733357291E-3</v>
      </c>
      <c r="U47" s="122">
        <f t="shared" si="20"/>
        <v>7.5056157615170887E-4</v>
      </c>
      <c r="V47" s="122">
        <f t="shared" si="20"/>
        <v>2.8328873940330571E-3</v>
      </c>
      <c r="W47" s="122">
        <f t="shared" si="20"/>
        <v>8.4216883679042993E-4</v>
      </c>
      <c r="X47" s="122">
        <f t="shared" si="20"/>
        <v>2.564719484585126E-3</v>
      </c>
      <c r="Y47" s="122">
        <f t="shared" si="20"/>
        <v>5.3769419036525812E-3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2.6140917237368194E-3</v>
      </c>
      <c r="E48" s="98">
        <v>1.4484607447417279E-3</v>
      </c>
      <c r="F48" s="98">
        <v>1.9384394647124715E-3</v>
      </c>
      <c r="G48" s="98">
        <v>4.5551077090943796E-3</v>
      </c>
      <c r="H48" s="98">
        <v>3.7680093820562015E-3</v>
      </c>
      <c r="I48" s="98">
        <v>7.8748289828511498E-3</v>
      </c>
      <c r="J48" s="98">
        <v>6.7445425379845459E-3</v>
      </c>
      <c r="K48" s="98">
        <v>5.0768451754064671E-3</v>
      </c>
      <c r="L48" s="98">
        <v>2.8095235506283216E-3</v>
      </c>
      <c r="M48" s="98">
        <v>5.6099143833812442E-4</v>
      </c>
      <c r="N48" s="98">
        <v>9.3647323275768656E-4</v>
      </c>
      <c r="O48" s="98">
        <v>5.2986409831399552E-4</v>
      </c>
      <c r="P48" s="98">
        <v>1.0563286755383686E-3</v>
      </c>
      <c r="Q48" s="98">
        <v>6.7955368227407356E-4</v>
      </c>
      <c r="R48" s="98">
        <v>1.0965563561635165E-3</v>
      </c>
      <c r="S48" s="98">
        <v>1.2708277832759109E-3</v>
      </c>
      <c r="T48" s="98">
        <v>1.3500452733357291E-3</v>
      </c>
      <c r="U48" s="98">
        <v>7.5056157615170887E-4</v>
      </c>
      <c r="V48" s="98">
        <v>2.8328873940330571E-3</v>
      </c>
      <c r="W48" s="98">
        <v>8.4216883679042993E-4</v>
      </c>
      <c r="X48" s="98">
        <v>2.564719484585126E-3</v>
      </c>
      <c r="Y48" s="98">
        <v>5.3769419036525812E-3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10.174156754201244</v>
      </c>
      <c r="D49" s="122">
        <v>9.9457490931879899</v>
      </c>
      <c r="E49" s="122">
        <v>8.6158598412490175</v>
      </c>
      <c r="F49" s="122">
        <v>5.6183530662880452</v>
      </c>
      <c r="G49" s="122">
        <v>9.8176056471496054</v>
      </c>
      <c r="H49" s="122">
        <v>5.9725599042678539</v>
      </c>
      <c r="I49" s="122">
        <v>11.451224593103653</v>
      </c>
      <c r="J49" s="122">
        <v>13.42345896736016</v>
      </c>
      <c r="K49" s="122">
        <v>12.863926445787824</v>
      </c>
      <c r="L49" s="122">
        <v>6.7022046554353221</v>
      </c>
      <c r="M49" s="122">
        <v>1.8370348554937583</v>
      </c>
      <c r="N49" s="122">
        <v>2.7924941800569836</v>
      </c>
      <c r="O49" s="122">
        <v>2.3997113904248297</v>
      </c>
      <c r="P49" s="122">
        <v>3.3345348061474813</v>
      </c>
      <c r="Q49" s="122">
        <v>6.7982086154098269</v>
      </c>
      <c r="R49" s="122">
        <v>8.3656301707237617</v>
      </c>
      <c r="S49" s="122">
        <v>9.1023430189247989</v>
      </c>
      <c r="T49" s="122">
        <v>7.8760375445237232</v>
      </c>
      <c r="U49" s="122">
        <v>8.8819242122813371</v>
      </c>
      <c r="V49" s="122">
        <v>8.5774371331306121</v>
      </c>
      <c r="W49" s="122">
        <v>4.7477498876600421</v>
      </c>
      <c r="X49" s="122">
        <v>3.9731987664901571</v>
      </c>
      <c r="Y49" s="122">
        <v>10.489506215801118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8.7074075178792505</v>
      </c>
      <c r="D50" s="98">
        <v>8.4990592253712993</v>
      </c>
      <c r="E50" s="98">
        <v>7.2868819891940237</v>
      </c>
      <c r="F50" s="98">
        <v>4.4425255520895357</v>
      </c>
      <c r="G50" s="98">
        <v>8.2746117766679248</v>
      </c>
      <c r="H50" s="98">
        <v>4.4442966857627724</v>
      </c>
      <c r="I50" s="98">
        <v>9.962913492001352</v>
      </c>
      <c r="J50" s="98">
        <v>11.934524085702195</v>
      </c>
      <c r="K50" s="98">
        <v>11.255246016427591</v>
      </c>
      <c r="L50" s="98">
        <v>6.2302921306835275</v>
      </c>
      <c r="M50" s="98">
        <v>1.8123696679222432</v>
      </c>
      <c r="N50" s="98">
        <v>2.77893263259263</v>
      </c>
      <c r="O50" s="98">
        <v>2.391814709580486</v>
      </c>
      <c r="P50" s="98">
        <v>3.3154178084024259</v>
      </c>
      <c r="Q50" s="98">
        <v>6.6636806610746575</v>
      </c>
      <c r="R50" s="98">
        <v>8.0794039875637758</v>
      </c>
      <c r="S50" s="98">
        <v>8.6593649010953335</v>
      </c>
      <c r="T50" s="98">
        <v>7.4735471914899581</v>
      </c>
      <c r="U50" s="98">
        <v>8.5204920733969161</v>
      </c>
      <c r="V50" s="98">
        <v>8.1069537448546534</v>
      </c>
      <c r="W50" s="98">
        <v>4.4535315679637772</v>
      </c>
      <c r="X50" s="98">
        <v>3.9650068771258482</v>
      </c>
      <c r="Y50" s="98">
        <v>9.6797919441002307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8.2668442510031059E-4</v>
      </c>
      <c r="D51" s="98">
        <v>3.5407535036588549E-3</v>
      </c>
      <c r="E51" s="98">
        <v>3.324012226279603E-3</v>
      </c>
      <c r="F51" s="98">
        <v>2.8054965873069793E-3</v>
      </c>
      <c r="G51" s="98">
        <v>1.1733674271496377E-2</v>
      </c>
      <c r="H51" s="98">
        <v>5.8012069228114364E-3</v>
      </c>
      <c r="I51" s="98">
        <v>4.8742606186502994E-2</v>
      </c>
      <c r="J51" s="98">
        <v>0.10867724235380209</v>
      </c>
      <c r="K51" s="98">
        <v>0.15249562533061006</v>
      </c>
      <c r="L51" s="98">
        <v>9.5706564594265117E-2</v>
      </c>
      <c r="M51" s="98">
        <v>2.4434974244525919E-2</v>
      </c>
      <c r="N51" s="98">
        <v>1.3561547464353707E-2</v>
      </c>
      <c r="O51" s="98">
        <v>7.6884490635516986E-3</v>
      </c>
      <c r="P51" s="98">
        <v>1.8913408960047371E-2</v>
      </c>
      <c r="Q51" s="98">
        <v>7.973631797351674E-2</v>
      </c>
      <c r="R51" s="98">
        <v>6.6272867633312749E-2</v>
      </c>
      <c r="S51" s="98">
        <v>6.1855691869205386E-2</v>
      </c>
      <c r="T51" s="98">
        <v>5.0794014181691653E-2</v>
      </c>
      <c r="U51" s="98">
        <v>5.1824473238892048E-2</v>
      </c>
      <c r="V51" s="98">
        <v>8.6551547631314008E-2</v>
      </c>
      <c r="W51" s="98">
        <v>5.5827585461034057E-3</v>
      </c>
      <c r="X51" s="98">
        <v>8.1918893643087246E-3</v>
      </c>
      <c r="Y51" s="98">
        <v>8.2428213592553021E-2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7.1845762273919835E-4</v>
      </c>
      <c r="D52" s="101">
        <v>3.0651902005377281E-3</v>
      </c>
      <c r="E52" s="101">
        <v>2.8754029177499147E-3</v>
      </c>
      <c r="F52" s="101">
        <v>2.4261652057070379E-3</v>
      </c>
      <c r="G52" s="101">
        <v>1.0124912586394126E-2</v>
      </c>
      <c r="H52" s="101">
        <v>5.0250802627611665E-3</v>
      </c>
      <c r="I52" s="101">
        <v>4.2103487595141695E-2</v>
      </c>
      <c r="J52" s="101">
        <v>9.3327843772412974E-2</v>
      </c>
      <c r="K52" s="101">
        <v>0.13071103735066106</v>
      </c>
      <c r="L52" s="101">
        <v>8.2027579334610856E-2</v>
      </c>
      <c r="M52" s="101">
        <v>2.0938350581952217E-2</v>
      </c>
      <c r="N52" s="101">
        <v>1.1543107716364067E-2</v>
      </c>
      <c r="O52" s="101">
        <v>6.4926991941166136E-3</v>
      </c>
      <c r="P52" s="101">
        <v>1.5826697285365628E-2</v>
      </c>
      <c r="Q52" s="101">
        <v>6.6087811758132262E-2</v>
      </c>
      <c r="R52" s="101">
        <v>5.4503412920396357E-2</v>
      </c>
      <c r="S52" s="101">
        <v>5.0622235697627964E-2</v>
      </c>
      <c r="T52" s="101">
        <v>4.133042948557307E-2</v>
      </c>
      <c r="U52" s="101">
        <v>4.195829226245542E-2</v>
      </c>
      <c r="V52" s="101">
        <v>7.0553265234227197E-2</v>
      </c>
      <c r="W52" s="101">
        <v>4.5392088970907215E-3</v>
      </c>
      <c r="X52" s="101">
        <v>6.576297061660556E-3</v>
      </c>
      <c r="Y52" s="101">
        <v>6.5321765249948413E-2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1.0822680236111221E-4</v>
      </c>
      <c r="D53" s="104">
        <v>4.7556330312112653E-4</v>
      </c>
      <c r="E53" s="104">
        <v>4.4860930852968855E-4</v>
      </c>
      <c r="F53" s="104">
        <v>3.7933138159994143E-4</v>
      </c>
      <c r="G53" s="104">
        <v>1.6087616851022505E-3</v>
      </c>
      <c r="H53" s="104">
        <v>7.761266600502699E-4</v>
      </c>
      <c r="I53" s="104">
        <v>6.6391185913612987E-3</v>
      </c>
      <c r="J53" s="104">
        <v>1.5349398581389121E-2</v>
      </c>
      <c r="K53" s="104">
        <v>2.1784587979948991E-2</v>
      </c>
      <c r="L53" s="104">
        <v>1.3678985259654256E-2</v>
      </c>
      <c r="M53" s="104">
        <v>3.4966236625737011E-3</v>
      </c>
      <c r="N53" s="104">
        <v>2.0184397479896389E-3</v>
      </c>
      <c r="O53" s="104">
        <v>1.1957498694350852E-3</v>
      </c>
      <c r="P53" s="104">
        <v>3.0867116746817421E-3</v>
      </c>
      <c r="Q53" s="104">
        <v>1.3648506215384482E-2</v>
      </c>
      <c r="R53" s="104">
        <v>1.1769454712916389E-2</v>
      </c>
      <c r="S53" s="104">
        <v>1.123345617157742E-2</v>
      </c>
      <c r="T53" s="104">
        <v>9.4635846961185818E-3</v>
      </c>
      <c r="U53" s="104">
        <v>9.8661809764366299E-3</v>
      </c>
      <c r="V53" s="104">
        <v>1.5998282397086807E-2</v>
      </c>
      <c r="W53" s="104">
        <v>1.0435496490126843E-3</v>
      </c>
      <c r="X53" s="104">
        <v>1.6155923026481692E-3</v>
      </c>
      <c r="Y53" s="104">
        <v>1.7106448342604604E-2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1.4507963242976534</v>
      </c>
      <c r="D54" s="101">
        <v>1.3962372915347183</v>
      </c>
      <c r="E54" s="101">
        <v>1.280202779586606</v>
      </c>
      <c r="F54" s="101">
        <v>1.1318748449542269</v>
      </c>
      <c r="G54" s="101">
        <v>1.4085602994999395</v>
      </c>
      <c r="H54" s="101">
        <v>1.4206340735131342</v>
      </c>
      <c r="I54" s="101">
        <v>0.83504970249858013</v>
      </c>
      <c r="J54" s="101">
        <v>2.9052780118860557E-2</v>
      </c>
      <c r="K54" s="101">
        <v>0.19319612980598003</v>
      </c>
      <c r="L54" s="101">
        <v>8.3351088759084958E-3</v>
      </c>
      <c r="M54" s="101">
        <v>2.3021332698918521E-4</v>
      </c>
      <c r="N54" s="101">
        <v>0</v>
      </c>
      <c r="O54" s="101">
        <v>0</v>
      </c>
      <c r="P54" s="101">
        <v>0</v>
      </c>
      <c r="Q54" s="101">
        <v>1.0666021775118228E-3</v>
      </c>
      <c r="R54" s="101">
        <v>1.9653520481978295E-2</v>
      </c>
      <c r="S54" s="101">
        <v>8.2540211030413688E-2</v>
      </c>
      <c r="T54" s="101">
        <v>9.4921025205059156E-2</v>
      </c>
      <c r="U54" s="101">
        <v>0.15145690350990293</v>
      </c>
      <c r="V54" s="101">
        <v>0.16754145703060747</v>
      </c>
      <c r="W54" s="101">
        <v>9.2205944618077032E-2</v>
      </c>
      <c r="X54" s="101">
        <v>0</v>
      </c>
      <c r="Y54" s="101">
        <v>0.29140278050377599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1.5126227599240148E-2</v>
      </c>
      <c r="D55" s="104">
        <v>4.6911822778314634E-2</v>
      </c>
      <c r="E55" s="104">
        <v>4.5451060242107336E-2</v>
      </c>
      <c r="F55" s="104">
        <v>4.1147172656976413E-2</v>
      </c>
      <c r="G55" s="104">
        <v>0.12269989671024495</v>
      </c>
      <c r="H55" s="104">
        <v>0.10182793806913659</v>
      </c>
      <c r="I55" s="104">
        <v>0.60451879241721895</v>
      </c>
      <c r="J55" s="104">
        <v>1.351204859185301</v>
      </c>
      <c r="K55" s="104">
        <v>1.2629886742236422</v>
      </c>
      <c r="L55" s="104">
        <v>0.36787085128162011</v>
      </c>
      <c r="M55" s="104">
        <v>0</v>
      </c>
      <c r="N55" s="104">
        <v>0</v>
      </c>
      <c r="O55" s="104">
        <v>2.0823178079201578E-4</v>
      </c>
      <c r="P55" s="104">
        <v>2.035887850078275E-4</v>
      </c>
      <c r="Q55" s="104">
        <v>5.372503418414086E-2</v>
      </c>
      <c r="R55" s="104">
        <v>0.20029979504469647</v>
      </c>
      <c r="S55" s="104">
        <v>0.29858221492984671</v>
      </c>
      <c r="T55" s="104">
        <v>0.25677531364701445</v>
      </c>
      <c r="U55" s="104">
        <v>0.15815076213562593</v>
      </c>
      <c r="V55" s="104">
        <v>0.21639038361403734</v>
      </c>
      <c r="W55" s="104">
        <v>0.19642961653208418</v>
      </c>
      <c r="X55" s="104">
        <v>0</v>
      </c>
      <c r="Y55" s="104">
        <v>0.43588327760455758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1.2743493305023855E-2</v>
      </c>
      <c r="D56" s="98">
        <v>3.9351825109251566E-2</v>
      </c>
      <c r="E56" s="98">
        <v>3.8109832644103621E-2</v>
      </c>
      <c r="F56" s="98">
        <v>3.4505525080207697E-2</v>
      </c>
      <c r="G56" s="98">
        <v>0.10267837713589677</v>
      </c>
      <c r="H56" s="98">
        <v>8.5654320619429319E-2</v>
      </c>
      <c r="I56" s="98">
        <v>0.50713326777674295</v>
      </c>
      <c r="J56" s="98">
        <v>1.1266160284706734</v>
      </c>
      <c r="K56" s="98">
        <v>1.0515936581906271</v>
      </c>
      <c r="L56" s="98">
        <v>0.30664569517930695</v>
      </c>
      <c r="M56" s="98">
        <v>0</v>
      </c>
      <c r="N56" s="98">
        <v>0</v>
      </c>
      <c r="O56" s="98">
        <v>1.7253488633452589E-4</v>
      </c>
      <c r="P56" s="98">
        <v>1.6797446846525751E-4</v>
      </c>
      <c r="Q56" s="98">
        <v>4.4065769849225486E-2</v>
      </c>
      <c r="R56" s="98">
        <v>0.16337210828848561</v>
      </c>
      <c r="S56" s="98">
        <v>0.24286288965253972</v>
      </c>
      <c r="T56" s="98">
        <v>0.20803318219128289</v>
      </c>
      <c r="U56" s="98">
        <v>0.12763259489055961</v>
      </c>
      <c r="V56" s="98">
        <v>0.17586822462084309</v>
      </c>
      <c r="W56" s="98">
        <v>0.15920105003451379</v>
      </c>
      <c r="X56" s="98">
        <v>0</v>
      </c>
      <c r="Y56" s="98">
        <v>0.34264294257437189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2.3827342942162925E-3</v>
      </c>
      <c r="D57" s="98">
        <v>7.5599976690630651E-3</v>
      </c>
      <c r="E57" s="98">
        <v>7.3412275980037182E-3</v>
      </c>
      <c r="F57" s="98">
        <v>6.6416475767687149E-3</v>
      </c>
      <c r="G57" s="98">
        <v>2.0021519574348185E-2</v>
      </c>
      <c r="H57" s="98">
        <v>1.6173617449707273E-2</v>
      </c>
      <c r="I57" s="98">
        <v>9.7385524640476021E-2</v>
      </c>
      <c r="J57" s="98">
        <v>0.2245888307146276</v>
      </c>
      <c r="K57" s="98">
        <v>0.21139501603301517</v>
      </c>
      <c r="L57" s="98">
        <v>6.1225156102313188E-2</v>
      </c>
      <c r="M57" s="98">
        <v>0</v>
      </c>
      <c r="N57" s="98">
        <v>0</v>
      </c>
      <c r="O57" s="98">
        <v>3.5696894457489892E-5</v>
      </c>
      <c r="P57" s="98">
        <v>3.5614316542569983E-5</v>
      </c>
      <c r="Q57" s="98">
        <v>9.659264334915374E-3</v>
      </c>
      <c r="R57" s="98">
        <v>3.6927686756210873E-2</v>
      </c>
      <c r="S57" s="98">
        <v>5.5719325277306976E-2</v>
      </c>
      <c r="T57" s="98">
        <v>4.8742131455731551E-2</v>
      </c>
      <c r="U57" s="98">
        <v>3.0518167245066317E-2</v>
      </c>
      <c r="V57" s="98">
        <v>4.0522158993194259E-2</v>
      </c>
      <c r="W57" s="98">
        <v>3.7228566497570378E-2</v>
      </c>
      <c r="X57" s="98">
        <v>0</v>
      </c>
      <c r="Y57" s="98">
        <v>9.3240335030185723E-2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1.3666833228249313</v>
      </c>
      <c r="D58" s="122">
        <v>1.3439161430895601</v>
      </c>
      <c r="E58" s="122">
        <v>1.2360894517665542</v>
      </c>
      <c r="F58" s="122">
        <v>0.80906189685431651</v>
      </c>
      <c r="G58" s="122">
        <v>1.4196652211432446</v>
      </c>
      <c r="H58" s="122">
        <v>0.89670393954128158</v>
      </c>
      <c r="I58" s="122">
        <v>1.6787105132982751</v>
      </c>
      <c r="J58" s="122">
        <v>1.8373084425567088</v>
      </c>
      <c r="K58" s="122">
        <v>1.7322075127339112</v>
      </c>
      <c r="L58" s="122">
        <v>0.89242920705825035</v>
      </c>
      <c r="M58" s="122">
        <v>0.23472312970974094</v>
      </c>
      <c r="N58" s="122">
        <v>0.36385691508868484</v>
      </c>
      <c r="O58" s="122">
        <v>0.32648822168514879</v>
      </c>
      <c r="P58" s="122">
        <v>0.50730920983168548</v>
      </c>
      <c r="Q58" s="122">
        <v>1.0437815281137617</v>
      </c>
      <c r="R58" s="122">
        <v>1.256270011402677</v>
      </c>
      <c r="S58" s="122">
        <v>1.3342141301183923</v>
      </c>
      <c r="T58" s="122">
        <v>1.1586590247175779</v>
      </c>
      <c r="U58" s="122">
        <v>1.2990677885667112</v>
      </c>
      <c r="V58" s="122">
        <v>1.2016978258569397</v>
      </c>
      <c r="W58" s="122">
        <v>0.72070757254376527</v>
      </c>
      <c r="X58" s="122">
        <v>0.62241727195201579</v>
      </c>
      <c r="Y58" s="122">
        <v>1.6326249396076953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2.3014555485953846E-2</v>
      </c>
      <c r="D59" s="98">
        <v>2.3147805541729224E-2</v>
      </c>
      <c r="E59" s="98">
        <v>2.2247788745747645E-2</v>
      </c>
      <c r="F59" s="98">
        <v>1.5264330874111184E-2</v>
      </c>
      <c r="G59" s="98">
        <v>2.6324943615424642E-2</v>
      </c>
      <c r="H59" s="98">
        <v>1.7234972309962331E-2</v>
      </c>
      <c r="I59" s="98">
        <v>2.7086027454630422E-2</v>
      </c>
      <c r="J59" s="98">
        <v>2.8563971761564857E-2</v>
      </c>
      <c r="K59" s="98">
        <v>2.5551546161694923E-2</v>
      </c>
      <c r="L59" s="98">
        <v>1.8342771576152002E-2</v>
      </c>
      <c r="M59" s="98">
        <v>5.4016001963142152E-3</v>
      </c>
      <c r="N59" s="98">
        <v>7.8026087773890593E-3</v>
      </c>
      <c r="O59" s="98">
        <v>7.1520139411465128E-3</v>
      </c>
      <c r="P59" s="98">
        <v>1.0080258739288949E-2</v>
      </c>
      <c r="Q59" s="98">
        <v>2.19035497327656E-2</v>
      </c>
      <c r="R59" s="98">
        <v>4.2335300222129835E-2</v>
      </c>
      <c r="S59" s="98">
        <v>3.9904933894256471E-2</v>
      </c>
      <c r="T59" s="98">
        <v>2.9229797725471286E-2</v>
      </c>
      <c r="U59" s="98">
        <v>2.8191118127045563E-2</v>
      </c>
      <c r="V59" s="98">
        <v>2.7372810741628846E-2</v>
      </c>
      <c r="W59" s="98">
        <v>1.8328985577784011E-2</v>
      </c>
      <c r="X59" s="98">
        <v>1.6911065467636242E-2</v>
      </c>
      <c r="Y59" s="98">
        <v>5.9388717737723612E-2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1.3436687673389776</v>
      </c>
      <c r="D60" s="33">
        <v>1.320768337547831</v>
      </c>
      <c r="E60" s="33">
        <v>1.2138416630208064</v>
      </c>
      <c r="F60" s="33">
        <v>0.79379756598020534</v>
      </c>
      <c r="G60" s="33">
        <v>1.3933402775278199</v>
      </c>
      <c r="H60" s="33">
        <v>0.87946896723131929</v>
      </c>
      <c r="I60" s="33">
        <v>1.6516244858436446</v>
      </c>
      <c r="J60" s="33">
        <v>1.8087444707951439</v>
      </c>
      <c r="K60" s="33">
        <v>1.7066559665722163</v>
      </c>
      <c r="L60" s="33">
        <v>0.8740864354820983</v>
      </c>
      <c r="M60" s="33">
        <v>0.22932152951342671</v>
      </c>
      <c r="N60" s="33">
        <v>0.35605430631129575</v>
      </c>
      <c r="O60" s="33">
        <v>0.31933620774400229</v>
      </c>
      <c r="P60" s="33">
        <v>0.49722895109239656</v>
      </c>
      <c r="Q60" s="33">
        <v>1.0218779783809961</v>
      </c>
      <c r="R60" s="33">
        <v>1.2139347111805472</v>
      </c>
      <c r="S60" s="33">
        <v>1.2943091962241358</v>
      </c>
      <c r="T60" s="33">
        <v>1.1294292269921067</v>
      </c>
      <c r="U60" s="33">
        <v>1.2708766704396657</v>
      </c>
      <c r="V60" s="33">
        <v>1.1743250151153108</v>
      </c>
      <c r="W60" s="33">
        <v>0.70237858696598121</v>
      </c>
      <c r="X60" s="33">
        <v>0.60550620648437958</v>
      </c>
      <c r="Y60" s="33">
        <v>1.5732362218699716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21.52369924814025</v>
      </c>
      <c r="D62" s="117">
        <f t="shared" si="21"/>
        <v>27.882447056637417</v>
      </c>
      <c r="E62" s="117">
        <f t="shared" si="21"/>
        <v>31.897595676552015</v>
      </c>
      <c r="F62" s="117">
        <f t="shared" si="21"/>
        <v>29.931611978578214</v>
      </c>
      <c r="G62" s="117">
        <f t="shared" si="21"/>
        <v>27.853342733229727</v>
      </c>
      <c r="H62" s="117">
        <f t="shared" si="21"/>
        <v>25.672776041576242</v>
      </c>
      <c r="I62" s="117">
        <f t="shared" si="21"/>
        <v>24.170616045571606</v>
      </c>
      <c r="J62" s="117">
        <f t="shared" si="21"/>
        <v>33.930511927842076</v>
      </c>
      <c r="K62" s="117">
        <f t="shared" si="21"/>
        <v>22.004952071932816</v>
      </c>
      <c r="L62" s="117">
        <f t="shared" si="21"/>
        <v>33.542514849787096</v>
      </c>
      <c r="M62" s="117">
        <f t="shared" si="21"/>
        <v>12.687252719906176</v>
      </c>
      <c r="N62" s="117">
        <f t="shared" si="21"/>
        <v>20.127132720662754</v>
      </c>
      <c r="O62" s="117">
        <f t="shared" si="21"/>
        <v>14.467589481974491</v>
      </c>
      <c r="P62" s="117">
        <f t="shared" si="21"/>
        <v>12.091846775865704</v>
      </c>
      <c r="Q62" s="117">
        <f t="shared" si="21"/>
        <v>8.9100084998120401</v>
      </c>
      <c r="R62" s="117">
        <f t="shared" ref="R62:V62" si="22">R63+R66+R68+R77</f>
        <v>10.552849872224746</v>
      </c>
      <c r="S62" s="117">
        <f t="shared" si="22"/>
        <v>13.406788645116974</v>
      </c>
      <c r="T62" s="117">
        <f t="shared" si="22"/>
        <v>13.678155998359806</v>
      </c>
      <c r="U62" s="117">
        <f t="shared" si="22"/>
        <v>13.476104817043332</v>
      </c>
      <c r="V62" s="117">
        <f t="shared" si="22"/>
        <v>9.9404319689834804</v>
      </c>
      <c r="W62" s="117">
        <f t="shared" ref="W62:Y62" si="23">W63+W66+W68+W77</f>
        <v>10.121346165307182</v>
      </c>
      <c r="X62" s="117">
        <f t="shared" si="23"/>
        <v>6.9101001371290813</v>
      </c>
      <c r="Y62" s="117">
        <f t="shared" si="23"/>
        <v>8.5263789481599446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17.882147397766182</v>
      </c>
      <c r="D63" s="122">
        <f t="shared" si="24"/>
        <v>23.05561202315052</v>
      </c>
      <c r="E63" s="122">
        <f t="shared" si="24"/>
        <v>26.777265915351073</v>
      </c>
      <c r="F63" s="122">
        <f t="shared" si="24"/>
        <v>25.174508464979002</v>
      </c>
      <c r="G63" s="122">
        <f t="shared" si="24"/>
        <v>23.699481205295502</v>
      </c>
      <c r="H63" s="122">
        <f t="shared" si="24"/>
        <v>21.879931142195662</v>
      </c>
      <c r="I63" s="122">
        <f t="shared" si="24"/>
        <v>20.341839669804301</v>
      </c>
      <c r="J63" s="122">
        <f t="shared" si="24"/>
        <v>28.684639107028691</v>
      </c>
      <c r="K63" s="122">
        <f t="shared" si="24"/>
        <v>18.303593697989704</v>
      </c>
      <c r="L63" s="122">
        <f t="shared" si="24"/>
        <v>28.113005550412787</v>
      </c>
      <c r="M63" s="122">
        <f t="shared" si="24"/>
        <v>10.196401377960413</v>
      </c>
      <c r="N63" s="122">
        <f t="shared" si="24"/>
        <v>15.800270036100356</v>
      </c>
      <c r="O63" s="122">
        <f t="shared" si="24"/>
        <v>11.251020934679429</v>
      </c>
      <c r="P63" s="122">
        <f t="shared" si="24"/>
        <v>9.0288737676652833</v>
      </c>
      <c r="Q63" s="122">
        <f t="shared" si="24"/>
        <v>6.6519456252028748</v>
      </c>
      <c r="R63" s="122">
        <f t="shared" ref="R63:V63" si="25">SUM(R64:R65)</f>
        <v>7.7981650198404484</v>
      </c>
      <c r="S63" s="122">
        <f t="shared" si="25"/>
        <v>9.6251862128970913</v>
      </c>
      <c r="T63" s="122">
        <f t="shared" si="25"/>
        <v>9.8578933350209219</v>
      </c>
      <c r="U63" s="122">
        <f t="shared" si="25"/>
        <v>9.4856205201519721</v>
      </c>
      <c r="V63" s="122">
        <f t="shared" si="25"/>
        <v>6.8675528504643939</v>
      </c>
      <c r="W63" s="122">
        <f t="shared" ref="W63:Y63" si="26">SUM(W64:W65)</f>
        <v>6.6493916653976122</v>
      </c>
      <c r="X63" s="122">
        <f t="shared" si="26"/>
        <v>4.0418790671497771</v>
      </c>
      <c r="Y63" s="122">
        <f t="shared" si="26"/>
        <v>4.1771992142551122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17.656160801898032</v>
      </c>
      <c r="D64" s="98">
        <v>22.767539970590448</v>
      </c>
      <c r="E64" s="98">
        <v>26.448187226600094</v>
      </c>
      <c r="F64" s="98">
        <v>24.867704890564145</v>
      </c>
      <c r="G64" s="98">
        <v>23.412766425164214</v>
      </c>
      <c r="H64" s="98">
        <v>21.617046973243593</v>
      </c>
      <c r="I64" s="98">
        <v>20.097531039453184</v>
      </c>
      <c r="J64" s="98">
        <v>28.335904595112144</v>
      </c>
      <c r="K64" s="98">
        <v>18.079216079801881</v>
      </c>
      <c r="L64" s="98">
        <v>27.766810194591237</v>
      </c>
      <c r="M64" s="98">
        <v>10.070236914929144</v>
      </c>
      <c r="N64" s="98">
        <v>15.597747819154986</v>
      </c>
      <c r="O64" s="98">
        <v>11.101481482248349</v>
      </c>
      <c r="P64" s="98">
        <v>8.9035572925270152</v>
      </c>
      <c r="Q64" s="98">
        <v>6.5544778938397537</v>
      </c>
      <c r="R64" s="98">
        <v>7.6816914998431214</v>
      </c>
      <c r="S64" s="98">
        <v>9.4796475429442104</v>
      </c>
      <c r="T64" s="98">
        <v>9.7064606295335576</v>
      </c>
      <c r="U64" s="98">
        <v>9.338878541570967</v>
      </c>
      <c r="V64" s="98">
        <v>6.7604875547741399</v>
      </c>
      <c r="W64" s="98">
        <v>6.5447443574965947</v>
      </c>
      <c r="X64" s="98">
        <v>3.9780991439765745</v>
      </c>
      <c r="Y64" s="98">
        <v>4.1113088674725384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0.22598659586815101</v>
      </c>
      <c r="D65" s="98">
        <v>0.2880720525600709</v>
      </c>
      <c r="E65" s="98">
        <v>0.32907868875097979</v>
      </c>
      <c r="F65" s="98">
        <v>0.30680357441485601</v>
      </c>
      <c r="G65" s="98">
        <v>0.2867147801312887</v>
      </c>
      <c r="H65" s="98">
        <v>0.26288416895207034</v>
      </c>
      <c r="I65" s="98">
        <v>0.24430863035111758</v>
      </c>
      <c r="J65" s="98">
        <v>0.34873451191654703</v>
      </c>
      <c r="K65" s="98">
        <v>0.22437761818782326</v>
      </c>
      <c r="L65" s="98">
        <v>0.34619535582154903</v>
      </c>
      <c r="M65" s="98">
        <v>0.12616446303126932</v>
      </c>
      <c r="N65" s="98">
        <v>0.20252221694537004</v>
      </c>
      <c r="O65" s="98">
        <v>0.14953945243108088</v>
      </c>
      <c r="P65" s="98">
        <v>0.12531647513826868</v>
      </c>
      <c r="Q65" s="98">
        <v>9.7467731363120827E-2</v>
      </c>
      <c r="R65" s="98">
        <v>0.11647351999732689</v>
      </c>
      <c r="S65" s="98">
        <v>0.14553866995288145</v>
      </c>
      <c r="T65" s="98">
        <v>0.15143270548736454</v>
      </c>
      <c r="U65" s="98">
        <v>0.1467419785810056</v>
      </c>
      <c r="V65" s="98">
        <v>0.10706529569025426</v>
      </c>
      <c r="W65" s="98">
        <v>0.10464730790101777</v>
      </c>
      <c r="X65" s="98">
        <v>6.3779923173202802E-2</v>
      </c>
      <c r="Y65" s="98">
        <v>6.5890346782573536E-2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1.2084817476947262E-3</v>
      </c>
      <c r="E66" s="122">
        <f t="shared" si="27"/>
        <v>7.8250178164208288E-4</v>
      </c>
      <c r="F66" s="122">
        <f t="shared" si="27"/>
        <v>1.4458851744986467E-3</v>
      </c>
      <c r="G66" s="122">
        <f t="shared" si="27"/>
        <v>1.8049880781746842E-3</v>
      </c>
      <c r="H66" s="122">
        <f t="shared" si="27"/>
        <v>2.1317025189321937E-3</v>
      </c>
      <c r="I66" s="122">
        <f t="shared" si="27"/>
        <v>2.493934042663386E-3</v>
      </c>
      <c r="J66" s="122">
        <f t="shared" si="27"/>
        <v>2.4556701532824055E-3</v>
      </c>
      <c r="K66" s="122">
        <f t="shared" si="27"/>
        <v>1.3828235580071325E-3</v>
      </c>
      <c r="L66" s="122">
        <f t="shared" si="27"/>
        <v>2.1121240877063981E-3</v>
      </c>
      <c r="M66" s="122">
        <f t="shared" si="27"/>
        <v>8.0408772828464503E-4</v>
      </c>
      <c r="N66" s="122">
        <f t="shared" si="27"/>
        <v>1.4210817588001256E-3</v>
      </c>
      <c r="O66" s="122">
        <f t="shared" si="27"/>
        <v>6.6378579349225808E-4</v>
      </c>
      <c r="P66" s="122">
        <f t="shared" si="27"/>
        <v>8.8827638624817355E-4</v>
      </c>
      <c r="Q66" s="122">
        <f t="shared" si="27"/>
        <v>2.1341355311086605E-4</v>
      </c>
      <c r="R66" s="122">
        <f t="shared" si="27"/>
        <v>3.3613034033153023E-4</v>
      </c>
      <c r="S66" s="122">
        <f t="shared" si="27"/>
        <v>4.8837596630024684E-4</v>
      </c>
      <c r="T66" s="122">
        <f t="shared" si="27"/>
        <v>5.95019953803525E-4</v>
      </c>
      <c r="U66" s="122">
        <f t="shared" si="27"/>
        <v>3.0121221148193583E-4</v>
      </c>
      <c r="V66" s="122">
        <f t="shared" si="27"/>
        <v>9.9035900767009298E-4</v>
      </c>
      <c r="W66" s="122">
        <f t="shared" si="27"/>
        <v>5.6015817125968964E-4</v>
      </c>
      <c r="X66" s="122">
        <f t="shared" si="27"/>
        <v>1.5285983960494889E-3</v>
      </c>
      <c r="Y66" s="122">
        <f t="shared" si="27"/>
        <v>2.0263176566610399E-3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1.2084817476947262E-3</v>
      </c>
      <c r="E67" s="98">
        <v>7.8250178164208288E-4</v>
      </c>
      <c r="F67" s="98">
        <v>1.4458851744986467E-3</v>
      </c>
      <c r="G67" s="98">
        <v>1.8049880781746842E-3</v>
      </c>
      <c r="H67" s="98">
        <v>2.1317025189321937E-3</v>
      </c>
      <c r="I67" s="98">
        <v>2.493934042663386E-3</v>
      </c>
      <c r="J67" s="98">
        <v>2.4556701532824055E-3</v>
      </c>
      <c r="K67" s="98">
        <v>1.3828235580071325E-3</v>
      </c>
      <c r="L67" s="98">
        <v>2.1121240877063981E-3</v>
      </c>
      <c r="M67" s="98">
        <v>8.0408772828464503E-4</v>
      </c>
      <c r="N67" s="98">
        <v>1.4210817588001256E-3</v>
      </c>
      <c r="O67" s="98">
        <v>6.6378579349225808E-4</v>
      </c>
      <c r="P67" s="98">
        <v>8.8827638624817355E-4</v>
      </c>
      <c r="Q67" s="98">
        <v>2.1341355311086605E-4</v>
      </c>
      <c r="R67" s="98">
        <v>3.3613034033153023E-4</v>
      </c>
      <c r="S67" s="98">
        <v>4.8837596630024684E-4</v>
      </c>
      <c r="T67" s="98">
        <v>5.95019953803525E-4</v>
      </c>
      <c r="U67" s="98">
        <v>3.0121221148193583E-4</v>
      </c>
      <c r="V67" s="98">
        <v>9.9035900767009298E-4</v>
      </c>
      <c r="W67" s="98">
        <v>5.6015817125968964E-4</v>
      </c>
      <c r="X67" s="98">
        <v>1.5285983960494889E-3</v>
      </c>
      <c r="Y67" s="98">
        <v>2.0263176566610399E-3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3.1255025130288043</v>
      </c>
      <c r="D68" s="122">
        <v>4.1193981970573512</v>
      </c>
      <c r="E68" s="122">
        <v>4.3334869315739279</v>
      </c>
      <c r="F68" s="122">
        <v>4.0377037756170679</v>
      </c>
      <c r="G68" s="122">
        <v>3.5060802910598783</v>
      </c>
      <c r="H68" s="122">
        <v>3.1962224121793361</v>
      </c>
      <c r="I68" s="122">
        <v>3.2079861777094929</v>
      </c>
      <c r="J68" s="122">
        <v>4.4312498362617507</v>
      </c>
      <c r="K68" s="122">
        <v>3.1297145350365438</v>
      </c>
      <c r="L68" s="122">
        <v>4.6202468421456251</v>
      </c>
      <c r="M68" s="122">
        <v>2.0892981565659556</v>
      </c>
      <c r="N68" s="122">
        <v>3.697727885275305</v>
      </c>
      <c r="O68" s="122">
        <v>2.7303419930866495</v>
      </c>
      <c r="P68" s="122">
        <v>2.5657776151559037</v>
      </c>
      <c r="Q68" s="122">
        <v>1.8646521849245163</v>
      </c>
      <c r="R68" s="122">
        <v>2.2797657801394826</v>
      </c>
      <c r="S68" s="122">
        <v>3.1448173329259306</v>
      </c>
      <c r="T68" s="122">
        <v>3.2011522691916428</v>
      </c>
      <c r="U68" s="122">
        <v>3.3533376794687131</v>
      </c>
      <c r="V68" s="122">
        <v>2.5721917457578227</v>
      </c>
      <c r="W68" s="122">
        <v>2.8992165370355583</v>
      </c>
      <c r="X68" s="122">
        <v>2.3727848570373742</v>
      </c>
      <c r="Y68" s="122">
        <v>3.6143585620554228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3.0172510501364815</v>
      </c>
      <c r="D69" s="98">
        <v>3.9882385814586829</v>
      </c>
      <c r="E69" s="98">
        <v>4.1998768209882522</v>
      </c>
      <c r="F69" s="98">
        <v>3.9088663410611817</v>
      </c>
      <c r="G69" s="98">
        <v>3.3658106035721778</v>
      </c>
      <c r="H69" s="98">
        <v>3.0559290670401889</v>
      </c>
      <c r="I69" s="98">
        <v>3.079573278241353</v>
      </c>
      <c r="J69" s="98">
        <v>4.3732966782793659</v>
      </c>
      <c r="K69" s="98">
        <v>3.0753543601845417</v>
      </c>
      <c r="L69" s="98">
        <v>4.0243539532426791</v>
      </c>
      <c r="M69" s="98">
        <v>2.0087232280120024</v>
      </c>
      <c r="N69" s="98">
        <v>3.5814521933609629</v>
      </c>
      <c r="O69" s="98">
        <v>2.6624846292802427</v>
      </c>
      <c r="P69" s="98">
        <v>2.4479414923237472</v>
      </c>
      <c r="Q69" s="98">
        <v>1.6840593575641072</v>
      </c>
      <c r="R69" s="98">
        <v>2.0536316424384378</v>
      </c>
      <c r="S69" s="98">
        <v>2.7838678738982887</v>
      </c>
      <c r="T69" s="98">
        <v>2.8982143188136118</v>
      </c>
      <c r="U69" s="98">
        <v>3.2084026919897859</v>
      </c>
      <c r="V69" s="98">
        <v>2.5715849371922879</v>
      </c>
      <c r="W69" s="98">
        <v>2.8380851825921605</v>
      </c>
      <c r="X69" s="98">
        <v>2.3454380422795325</v>
      </c>
      <c r="Y69" s="98">
        <v>3.5073563027163002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5.0935248603507896E-4</v>
      </c>
      <c r="D70" s="98">
        <v>1.1982651939282842E-3</v>
      </c>
      <c r="E70" s="98">
        <v>2.0903896431723858E-3</v>
      </c>
      <c r="F70" s="98">
        <v>1.9207898962266257E-3</v>
      </c>
      <c r="G70" s="98">
        <v>5.1903273021919058E-3</v>
      </c>
      <c r="H70" s="98">
        <v>4.0537734302821772E-3</v>
      </c>
      <c r="I70" s="98">
        <v>2.0208591831135853E-2</v>
      </c>
      <c r="J70" s="98">
        <v>5.1099011740814798E-2</v>
      </c>
      <c r="K70" s="98">
        <v>5.4360174852002341E-2</v>
      </c>
      <c r="L70" s="98">
        <v>6.8673699640213082E-2</v>
      </c>
      <c r="M70" s="98">
        <v>5.301797066657476E-3</v>
      </c>
      <c r="N70" s="98">
        <v>3.5531132013579561E-2</v>
      </c>
      <c r="O70" s="98">
        <v>2.009602425200754E-2</v>
      </c>
      <c r="P70" s="98">
        <v>1.4051981257109625E-2</v>
      </c>
      <c r="Q70" s="98">
        <v>1.6806464021801724E-2</v>
      </c>
      <c r="R70" s="98">
        <v>1.3742641986859655E-2</v>
      </c>
      <c r="S70" s="98">
        <v>1.9054705221976827E-2</v>
      </c>
      <c r="T70" s="98">
        <v>2.4220182820068679E-2</v>
      </c>
      <c r="U70" s="98">
        <v>2.0919450323553287E-2</v>
      </c>
      <c r="V70" s="98">
        <v>6.0680856553492295E-4</v>
      </c>
      <c r="W70" s="98">
        <v>2.5658505053694929E-2</v>
      </c>
      <c r="X70" s="98">
        <v>2.7346814757841564E-2</v>
      </c>
      <c r="Y70" s="98">
        <v>7.9919074275126359E-3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4.3702858838869232E-4</v>
      </c>
      <c r="D71" s="101">
        <v>1.0228210088890259E-3</v>
      </c>
      <c r="E71" s="101">
        <v>1.7812967677329754E-3</v>
      </c>
      <c r="F71" s="101">
        <v>1.6348214838920235E-3</v>
      </c>
      <c r="G71" s="101">
        <v>4.4030145605249852E-3</v>
      </c>
      <c r="H71" s="101">
        <v>3.4507572042166384E-3</v>
      </c>
      <c r="I71" s="101">
        <v>1.7134418764108917E-2</v>
      </c>
      <c r="J71" s="101">
        <v>4.3012394365367183E-2</v>
      </c>
      <c r="K71" s="101">
        <v>4.5626596339702917E-2</v>
      </c>
      <c r="L71" s="101">
        <v>5.7609445739440143E-2</v>
      </c>
      <c r="M71" s="101">
        <v>4.444322392338787E-3</v>
      </c>
      <c r="N71" s="101">
        <v>2.9579935445287069E-2</v>
      </c>
      <c r="O71" s="101">
        <v>1.6603426919042173E-2</v>
      </c>
      <c r="P71" s="101">
        <v>1.1511219654699324E-2</v>
      </c>
      <c r="Q71" s="101">
        <v>1.3643382935326475E-2</v>
      </c>
      <c r="R71" s="101">
        <v>1.1074951971020789E-2</v>
      </c>
      <c r="S71" s="101">
        <v>1.5297138500441423E-2</v>
      </c>
      <c r="T71" s="101">
        <v>1.9353414251518816E-2</v>
      </c>
      <c r="U71" s="101">
        <v>1.6648743944431822E-2</v>
      </c>
      <c r="V71" s="101">
        <v>4.8680967747602737E-4</v>
      </c>
      <c r="W71" s="101">
        <v>2.0540521748863755E-2</v>
      </c>
      <c r="X71" s="101">
        <v>2.1606171797884752E-2</v>
      </c>
      <c r="Y71" s="101">
        <v>6.2276703698948051E-3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7.2323897646386616E-5</v>
      </c>
      <c r="D72" s="104">
        <v>1.754441850392583E-4</v>
      </c>
      <c r="E72" s="104">
        <v>3.0909287543941021E-4</v>
      </c>
      <c r="F72" s="104">
        <v>2.8596841233460222E-4</v>
      </c>
      <c r="G72" s="104">
        <v>7.8731274166692099E-4</v>
      </c>
      <c r="H72" s="104">
        <v>6.0301622606553896E-4</v>
      </c>
      <c r="I72" s="104">
        <v>3.0741730670269343E-3</v>
      </c>
      <c r="J72" s="104">
        <v>8.0866173754476165E-3</v>
      </c>
      <c r="K72" s="104">
        <v>8.7335785122994239E-3</v>
      </c>
      <c r="L72" s="104">
        <v>1.1064253900772938E-2</v>
      </c>
      <c r="M72" s="104">
        <v>8.5747467431868867E-4</v>
      </c>
      <c r="N72" s="104">
        <v>5.9511965682924953E-3</v>
      </c>
      <c r="O72" s="104">
        <v>3.4925973329653676E-3</v>
      </c>
      <c r="P72" s="104">
        <v>2.5407616024103012E-3</v>
      </c>
      <c r="Q72" s="104">
        <v>3.1630810864752478E-3</v>
      </c>
      <c r="R72" s="104">
        <v>2.6676900158388653E-3</v>
      </c>
      <c r="S72" s="104">
        <v>3.7575667215354056E-3</v>
      </c>
      <c r="T72" s="104">
        <v>4.8667685685498648E-3</v>
      </c>
      <c r="U72" s="104">
        <v>4.2707063791214651E-3</v>
      </c>
      <c r="V72" s="104">
        <v>1.199988880588956E-4</v>
      </c>
      <c r="W72" s="104">
        <v>5.117983304831172E-3</v>
      </c>
      <c r="X72" s="104">
        <v>5.7406429599568118E-3</v>
      </c>
      <c r="Y72" s="104">
        <v>1.7642370576178303E-3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0.10659618407301202</v>
      </c>
      <c r="D73" s="101">
        <v>0.12575698892932563</v>
      </c>
      <c r="E73" s="101">
        <v>0.12691177935113732</v>
      </c>
      <c r="F73" s="101">
        <v>0.12243949115812297</v>
      </c>
      <c r="G73" s="101">
        <v>0.12425289871107503</v>
      </c>
      <c r="H73" s="101">
        <v>0.12720158904000653</v>
      </c>
      <c r="I73" s="101">
        <v>6.2730772608588989E-2</v>
      </c>
      <c r="J73" s="101">
        <v>2.2348292399123509E-4</v>
      </c>
      <c r="K73" s="101">
        <v>0</v>
      </c>
      <c r="L73" s="101">
        <v>1.1488933855981985E-2</v>
      </c>
      <c r="M73" s="101">
        <v>4.1438398858053338E-2</v>
      </c>
      <c r="N73" s="101">
        <v>5.3424136786706329E-2</v>
      </c>
      <c r="O73" s="101">
        <v>1.6734804216388868E-2</v>
      </c>
      <c r="P73" s="101">
        <v>2.4995281777017833E-2</v>
      </c>
      <c r="Q73" s="101">
        <v>3.4131269680378325E-3</v>
      </c>
      <c r="R73" s="101">
        <v>1.9005602224330658E-2</v>
      </c>
      <c r="S73" s="101">
        <v>7.3978859354386736E-2</v>
      </c>
      <c r="T73" s="101">
        <v>7.5127067342392786E-2</v>
      </c>
      <c r="U73" s="101">
        <v>6.0671332692563446E-2</v>
      </c>
      <c r="V73" s="101">
        <v>0</v>
      </c>
      <c r="W73" s="101">
        <v>1.1415974095571442E-2</v>
      </c>
      <c r="X73" s="101">
        <v>0</v>
      </c>
      <c r="Y73" s="101">
        <v>3.9660570126073026E-2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1.1459263332757692E-3</v>
      </c>
      <c r="D74" s="104">
        <v>4.2043614754149906E-3</v>
      </c>
      <c r="E74" s="104">
        <v>4.6079415913657211E-3</v>
      </c>
      <c r="F74" s="104">
        <v>4.4771535015362927E-3</v>
      </c>
      <c r="G74" s="104">
        <v>1.0826461474433379E-2</v>
      </c>
      <c r="H74" s="104">
        <v>9.0379826688582778E-3</v>
      </c>
      <c r="I74" s="104">
        <v>4.5473535028415016E-2</v>
      </c>
      <c r="J74" s="104">
        <v>6.6306633175785357E-3</v>
      </c>
      <c r="K74" s="104">
        <v>0</v>
      </c>
      <c r="L74" s="104">
        <v>0.5157302554067511</v>
      </c>
      <c r="M74" s="104">
        <v>3.3834732629242928E-2</v>
      </c>
      <c r="N74" s="104">
        <v>2.7320423114056087E-2</v>
      </c>
      <c r="O74" s="104">
        <v>3.102653533801035E-2</v>
      </c>
      <c r="P74" s="104">
        <v>7.8788859798029243E-2</v>
      </c>
      <c r="Q74" s="104">
        <v>0.16037323637056972</v>
      </c>
      <c r="R74" s="104">
        <v>0.19338589348985416</v>
      </c>
      <c r="S74" s="104">
        <v>0.26791589445127811</v>
      </c>
      <c r="T74" s="104">
        <v>0.20359070021556983</v>
      </c>
      <c r="U74" s="104">
        <v>6.3344204462810375E-2</v>
      </c>
      <c r="V74" s="104">
        <v>0</v>
      </c>
      <c r="W74" s="104">
        <v>2.4056875294131714E-2</v>
      </c>
      <c r="X74" s="104">
        <v>0</v>
      </c>
      <c r="Y74" s="104">
        <v>5.9349781785537015E-2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9.6541615947150455E-4</v>
      </c>
      <c r="D75" s="98">
        <v>3.5268145145083952E-3</v>
      </c>
      <c r="E75" s="98">
        <v>3.8636696689874641E-3</v>
      </c>
      <c r="F75" s="98">
        <v>3.7544871848930652E-3</v>
      </c>
      <c r="G75" s="98">
        <v>9.0598568061085391E-3</v>
      </c>
      <c r="H75" s="98">
        <v>7.6024544928487555E-3</v>
      </c>
      <c r="I75" s="98">
        <v>3.8147933042922265E-2</v>
      </c>
      <c r="J75" s="98">
        <v>5.5285558826961428E-3</v>
      </c>
      <c r="K75" s="98">
        <v>0</v>
      </c>
      <c r="L75" s="98">
        <v>0.42989669375336609</v>
      </c>
      <c r="M75" s="98">
        <v>2.8259125323401878E-2</v>
      </c>
      <c r="N75" s="98">
        <v>2.2721020585499501E-2</v>
      </c>
      <c r="O75" s="98">
        <v>2.5707698063844354E-2</v>
      </c>
      <c r="P75" s="98">
        <v>6.5006119296054668E-2</v>
      </c>
      <c r="Q75" s="98">
        <v>0.13153961149022533</v>
      </c>
      <c r="R75" s="98">
        <v>0.15773286800238559</v>
      </c>
      <c r="S75" s="98">
        <v>0.21791930348420116</v>
      </c>
      <c r="T75" s="98">
        <v>0.16494428778546619</v>
      </c>
      <c r="U75" s="98">
        <v>5.1120747555635268E-2</v>
      </c>
      <c r="V75" s="98">
        <v>0</v>
      </c>
      <c r="W75" s="98">
        <v>1.949746619166037E-2</v>
      </c>
      <c r="X75" s="98">
        <v>0</v>
      </c>
      <c r="Y75" s="98">
        <v>4.6654196012980126E-2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1.8051017380426456E-4</v>
      </c>
      <c r="D76" s="98">
        <v>6.775469609065954E-4</v>
      </c>
      <c r="E76" s="98">
        <v>7.4427192237825691E-4</v>
      </c>
      <c r="F76" s="98">
        <v>7.2266631664322798E-4</v>
      </c>
      <c r="G76" s="98">
        <v>1.7666046683248403E-3</v>
      </c>
      <c r="H76" s="98">
        <v>1.4355281760095218E-3</v>
      </c>
      <c r="I76" s="98">
        <v>7.3256019854927518E-3</v>
      </c>
      <c r="J76" s="98">
        <v>1.1021074348823926E-3</v>
      </c>
      <c r="K76" s="98">
        <v>0</v>
      </c>
      <c r="L76" s="98">
        <v>8.5833561653385057E-2</v>
      </c>
      <c r="M76" s="98">
        <v>5.5756073058410528E-3</v>
      </c>
      <c r="N76" s="98">
        <v>4.5994025285565846E-3</v>
      </c>
      <c r="O76" s="98">
        <v>5.3188372741659936E-3</v>
      </c>
      <c r="P76" s="98">
        <v>1.3782740501974582E-2</v>
      </c>
      <c r="Q76" s="98">
        <v>2.8833624880344383E-2</v>
      </c>
      <c r="R76" s="98">
        <v>3.5653025487468577E-2</v>
      </c>
      <c r="S76" s="98">
        <v>4.9996590967076954E-2</v>
      </c>
      <c r="T76" s="98">
        <v>3.8646412430103631E-2</v>
      </c>
      <c r="U76" s="98">
        <v>1.2223456907175108E-2</v>
      </c>
      <c r="V76" s="98">
        <v>0</v>
      </c>
      <c r="W76" s="98">
        <v>4.5594091024713452E-3</v>
      </c>
      <c r="X76" s="98">
        <v>0</v>
      </c>
      <c r="Y76" s="98">
        <v>1.2695585772556885E-2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0.51604933734526304</v>
      </c>
      <c r="D77" s="122">
        <v>0.70622835468185075</v>
      </c>
      <c r="E77" s="122">
        <v>0.78606032784536861</v>
      </c>
      <c r="F77" s="122">
        <v>0.71795385280764579</v>
      </c>
      <c r="G77" s="122">
        <v>0.64597624879617299</v>
      </c>
      <c r="H77" s="122">
        <v>0.59449078468231542</v>
      </c>
      <c r="I77" s="122">
        <v>0.61829626401514737</v>
      </c>
      <c r="J77" s="122">
        <v>0.81216731439835277</v>
      </c>
      <c r="K77" s="122">
        <v>0.57026101534855866</v>
      </c>
      <c r="L77" s="122">
        <v>0.8071503331409815</v>
      </c>
      <c r="M77" s="122">
        <v>0.40074909765152322</v>
      </c>
      <c r="N77" s="122">
        <v>0.62771371752829519</v>
      </c>
      <c r="O77" s="122">
        <v>0.48556276841492085</v>
      </c>
      <c r="P77" s="122">
        <v>0.49630711665826788</v>
      </c>
      <c r="Q77" s="122">
        <v>0.39319727613153865</v>
      </c>
      <c r="R77" s="122">
        <v>0.47458294190448236</v>
      </c>
      <c r="S77" s="122">
        <v>0.63629672332765219</v>
      </c>
      <c r="T77" s="122">
        <v>0.61851537419343883</v>
      </c>
      <c r="U77" s="122">
        <v>0.63684540521116528</v>
      </c>
      <c r="V77" s="122">
        <v>0.49969701375359282</v>
      </c>
      <c r="W77" s="122">
        <v>0.57217780470275281</v>
      </c>
      <c r="X77" s="122">
        <v>0.4939076145458805</v>
      </c>
      <c r="Y77" s="122">
        <v>0.73279485419274959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0.31339010967326686</v>
      </c>
      <c r="D78" s="98">
        <v>0.46135620636535002</v>
      </c>
      <c r="E78" s="98">
        <v>0.52508221830248814</v>
      </c>
      <c r="F78" s="98">
        <v>0.47671420536672404</v>
      </c>
      <c r="G78" s="98">
        <v>0.40507584012208669</v>
      </c>
      <c r="H78" s="98">
        <v>0.38208769091769718</v>
      </c>
      <c r="I78" s="98">
        <v>0.42723553980410989</v>
      </c>
      <c r="J78" s="98">
        <v>0.62825370740426667</v>
      </c>
      <c r="K78" s="98">
        <v>0.48222722021949499</v>
      </c>
      <c r="L78" s="98">
        <v>0.54462807864957075</v>
      </c>
      <c r="M78" s="98">
        <v>0.29325790148069286</v>
      </c>
      <c r="N78" s="98">
        <v>0.36121714493817042</v>
      </c>
      <c r="O78" s="98">
        <v>0.31686755155360496</v>
      </c>
      <c r="P78" s="98">
        <v>0.30010694335637594</v>
      </c>
      <c r="Q78" s="98">
        <v>0.29874775877899906</v>
      </c>
      <c r="R78" s="98">
        <v>0.36285347616873087</v>
      </c>
      <c r="S78" s="98">
        <v>0.46214709804258858</v>
      </c>
      <c r="T78" s="98">
        <v>0.40851223209994841</v>
      </c>
      <c r="U78" s="98">
        <v>0.41389199714942643</v>
      </c>
      <c r="V78" s="98">
        <v>0.31434188070577546</v>
      </c>
      <c r="W78" s="98">
        <v>0.35109825817406121</v>
      </c>
      <c r="X78" s="98">
        <v>0.39596661165161895</v>
      </c>
      <c r="Y78" s="98">
        <v>0.44594982612187856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0.20265922767199623</v>
      </c>
      <c r="D79" s="33">
        <v>0.2448721483165007</v>
      </c>
      <c r="E79" s="33">
        <v>0.26097810954288048</v>
      </c>
      <c r="F79" s="33">
        <v>0.24123964744092177</v>
      </c>
      <c r="G79" s="33">
        <v>0.24090040867408632</v>
      </c>
      <c r="H79" s="33">
        <v>0.21240309376461822</v>
      </c>
      <c r="I79" s="33">
        <v>0.19106072421103745</v>
      </c>
      <c r="J79" s="33">
        <v>0.18391360699408615</v>
      </c>
      <c r="K79" s="33">
        <v>8.8033795129063647E-2</v>
      </c>
      <c r="L79" s="33">
        <v>0.26252225449141081</v>
      </c>
      <c r="M79" s="33">
        <v>0.10749119617083033</v>
      </c>
      <c r="N79" s="33">
        <v>0.26649657259012477</v>
      </c>
      <c r="O79" s="33">
        <v>0.16869521686131586</v>
      </c>
      <c r="P79" s="33">
        <v>0.19620017330189191</v>
      </c>
      <c r="Q79" s="33">
        <v>9.4449517352539578E-2</v>
      </c>
      <c r="R79" s="33">
        <v>0.1117294657357515</v>
      </c>
      <c r="S79" s="33">
        <v>0.17414962528506359</v>
      </c>
      <c r="T79" s="33">
        <v>0.21000314209349047</v>
      </c>
      <c r="U79" s="33">
        <v>0.22295340806173886</v>
      </c>
      <c r="V79" s="33">
        <v>0.18535513304781737</v>
      </c>
      <c r="W79" s="33">
        <v>0.22107954652869155</v>
      </c>
      <c r="X79" s="33">
        <v>9.7941002894261553E-2</v>
      </c>
      <c r="Y79" s="33">
        <v>0.28684502807087103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0.34068692073947632</v>
      </c>
      <c r="D81" s="117">
        <f t="shared" si="28"/>
        <v>0.36955778161984276</v>
      </c>
      <c r="E81" s="117">
        <f t="shared" si="28"/>
        <v>0.30524208751344994</v>
      </c>
      <c r="F81" s="117">
        <f t="shared" si="28"/>
        <v>0.46313799611072176</v>
      </c>
      <c r="G81" s="117">
        <f t="shared" si="28"/>
        <v>1.1692830364007143</v>
      </c>
      <c r="H81" s="117">
        <f t="shared" si="28"/>
        <v>1.2823201981884988</v>
      </c>
      <c r="I81" s="117">
        <f t="shared" si="28"/>
        <v>2.67977317353344</v>
      </c>
      <c r="J81" s="117">
        <f t="shared" si="28"/>
        <v>1.5010360084618746</v>
      </c>
      <c r="K81" s="117">
        <f t="shared" si="28"/>
        <v>2.3216187506109458</v>
      </c>
      <c r="L81" s="117">
        <f t="shared" si="28"/>
        <v>1.2479979438914448</v>
      </c>
      <c r="M81" s="117">
        <f t="shared" si="28"/>
        <v>0.76283692835249928</v>
      </c>
      <c r="N81" s="117">
        <f t="shared" si="28"/>
        <v>1.3549875936050384</v>
      </c>
      <c r="O81" s="117">
        <f t="shared" si="28"/>
        <v>1.0912248439051899</v>
      </c>
      <c r="P81" s="117">
        <f t="shared" si="28"/>
        <v>1.4218808191018693</v>
      </c>
      <c r="Q81" s="117">
        <f t="shared" si="28"/>
        <v>1.2509889932375431</v>
      </c>
      <c r="R81" s="117">
        <f t="shared" ref="R81:V81" si="29">R82+R85+R87+R100</f>
        <v>0.38064658205856078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6.123571558276604E-2</v>
      </c>
      <c r="W81" s="117">
        <f t="shared" ref="W81:Y81" si="30">W82+W85+W87+W100</f>
        <v>0.5474895030129493</v>
      </c>
      <c r="X81" s="117">
        <f t="shared" si="30"/>
        <v>0.54397201944247953</v>
      </c>
      <c r="Y81" s="117">
        <f t="shared" si="30"/>
        <v>0.88952163633075165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0.28413403872705162</v>
      </c>
      <c r="D82" s="122">
        <f t="shared" si="31"/>
        <v>0.30923474368897358</v>
      </c>
      <c r="E82" s="122">
        <f t="shared" si="31"/>
        <v>0.25737401175747981</v>
      </c>
      <c r="F82" s="122">
        <f t="shared" si="31"/>
        <v>0.38897958030298158</v>
      </c>
      <c r="G82" s="122">
        <f t="shared" si="31"/>
        <v>0.99196126339120683</v>
      </c>
      <c r="H82" s="122">
        <f t="shared" si="31"/>
        <v>1.0854680745326484</v>
      </c>
      <c r="I82" s="122">
        <f t="shared" si="31"/>
        <v>2.273915157589617</v>
      </c>
      <c r="J82" s="122">
        <f t="shared" si="31"/>
        <v>1.2627987538857441</v>
      </c>
      <c r="K82" s="122">
        <f t="shared" si="31"/>
        <v>1.9451655560498151</v>
      </c>
      <c r="L82" s="122">
        <f t="shared" si="31"/>
        <v>1.0468813090646223</v>
      </c>
      <c r="M82" s="122">
        <f t="shared" si="31"/>
        <v>0.60702568158923254</v>
      </c>
      <c r="N82" s="122">
        <f t="shared" si="31"/>
        <v>1.0750979914679599</v>
      </c>
      <c r="O82" s="122">
        <f t="shared" si="31"/>
        <v>0.85862846354064615</v>
      </c>
      <c r="P82" s="122">
        <f t="shared" si="31"/>
        <v>1.0760465848694516</v>
      </c>
      <c r="Q82" s="122">
        <f t="shared" si="31"/>
        <v>0.9721513164878226</v>
      </c>
      <c r="R82" s="122">
        <f t="shared" ref="R82:V82" si="32">SUM(R83:R84)</f>
        <v>0.29295416529060631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4.338868555211136E-2</v>
      </c>
      <c r="W82" s="122">
        <f t="shared" ref="W82:Y82" si="33">SUM(W83:W84)</f>
        <v>0.36785960992634803</v>
      </c>
      <c r="X82" s="122">
        <f t="shared" si="33"/>
        <v>0.32596935922387149</v>
      </c>
      <c r="Y82" s="122">
        <f t="shared" si="33"/>
        <v>0.46828944257925453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0.28262815345800829</v>
      </c>
      <c r="D83" s="98">
        <v>0.30759766899806407</v>
      </c>
      <c r="E83" s="98">
        <v>0.25602108907197635</v>
      </c>
      <c r="F83" s="98">
        <v>0.38693262026757358</v>
      </c>
      <c r="G83" s="98">
        <v>0.98673358359912899</v>
      </c>
      <c r="H83" s="98">
        <v>1.0797401249270557</v>
      </c>
      <c r="I83" s="98">
        <v>2.2618302416664742</v>
      </c>
      <c r="J83" s="98">
        <v>1.255962502910283</v>
      </c>
      <c r="K83" s="98">
        <v>1.9345006526252468</v>
      </c>
      <c r="L83" s="98">
        <v>1.0411010949706916</v>
      </c>
      <c r="M83" s="98">
        <v>0.60369701025050004</v>
      </c>
      <c r="N83" s="98">
        <v>1.0691621645780192</v>
      </c>
      <c r="O83" s="98">
        <v>0.85393348222593424</v>
      </c>
      <c r="P83" s="98">
        <v>1.0702236834405086</v>
      </c>
      <c r="Q83" s="98">
        <v>0.96680993094120848</v>
      </c>
      <c r="R83" s="98">
        <v>0.29132671256946868</v>
      </c>
      <c r="S83" s="98">
        <v>0</v>
      </c>
      <c r="T83" s="98">
        <v>0</v>
      </c>
      <c r="U83" s="98">
        <v>0</v>
      </c>
      <c r="V83" s="98">
        <v>4.3134878831935813E-2</v>
      </c>
      <c r="W83" s="98">
        <v>0.36568254088483926</v>
      </c>
      <c r="X83" s="98">
        <v>0.32402540628777976</v>
      </c>
      <c r="Y83" s="98">
        <v>0.46548191823940305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1.5058852690433473E-3</v>
      </c>
      <c r="D84" s="98">
        <v>1.6370746909094987E-3</v>
      </c>
      <c r="E84" s="98">
        <v>1.3529226855034458E-3</v>
      </c>
      <c r="F84" s="98">
        <v>2.046960035407996E-3</v>
      </c>
      <c r="G84" s="98">
        <v>5.2276797920778849E-3</v>
      </c>
      <c r="H84" s="98">
        <v>5.7279496055927118E-3</v>
      </c>
      <c r="I84" s="98">
        <v>1.2084915923143062E-2</v>
      </c>
      <c r="J84" s="98">
        <v>6.836250975461154E-3</v>
      </c>
      <c r="K84" s="98">
        <v>1.0664903424568183E-2</v>
      </c>
      <c r="L84" s="98">
        <v>5.7802140939308055E-3</v>
      </c>
      <c r="M84" s="98">
        <v>3.3286713387325299E-3</v>
      </c>
      <c r="N84" s="98">
        <v>5.935826889940831E-3</v>
      </c>
      <c r="O84" s="98">
        <v>4.6949813147119414E-3</v>
      </c>
      <c r="P84" s="98">
        <v>5.8229014289429785E-3</v>
      </c>
      <c r="Q84" s="98">
        <v>5.3413855466141408E-3</v>
      </c>
      <c r="R84" s="98">
        <v>1.6274527211376263E-3</v>
      </c>
      <c r="S84" s="98">
        <v>0</v>
      </c>
      <c r="T84" s="98">
        <v>0</v>
      </c>
      <c r="U84" s="98">
        <v>0</v>
      </c>
      <c r="V84" s="98">
        <v>2.5380672017554537E-4</v>
      </c>
      <c r="W84" s="98">
        <v>2.1770690415088001E-3</v>
      </c>
      <c r="X84" s="98">
        <v>1.9439529360917238E-3</v>
      </c>
      <c r="Y84" s="98">
        <v>2.8075243398514621E-3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1.7141585073684058E-5</v>
      </c>
      <c r="E85" s="122">
        <f t="shared" si="34"/>
        <v>8.3244870387455629E-6</v>
      </c>
      <c r="F85" s="122">
        <f t="shared" si="34"/>
        <v>2.3833272107120551E-5</v>
      </c>
      <c r="G85" s="122">
        <f t="shared" si="34"/>
        <v>8.5275027315339416E-5</v>
      </c>
      <c r="H85" s="122">
        <f t="shared" si="34"/>
        <v>1.2760191134453272E-4</v>
      </c>
      <c r="I85" s="122">
        <f t="shared" si="34"/>
        <v>2.6439988417921282E-4</v>
      </c>
      <c r="J85" s="122">
        <f t="shared" si="34"/>
        <v>1.3680613667311451E-4</v>
      </c>
      <c r="K85" s="122">
        <f t="shared" si="34"/>
        <v>1.4931897574724904E-4</v>
      </c>
      <c r="L85" s="122">
        <f t="shared" si="34"/>
        <v>9.2986595056256515E-5</v>
      </c>
      <c r="M85" s="122">
        <f t="shared" si="34"/>
        <v>5.6099143833812441E-5</v>
      </c>
      <c r="N85" s="122">
        <f t="shared" si="34"/>
        <v>9.8231457981575503E-5</v>
      </c>
      <c r="O85" s="122">
        <f t="shared" si="34"/>
        <v>5.2404141591494051E-5</v>
      </c>
      <c r="P85" s="122">
        <f t="shared" si="34"/>
        <v>1.0803361454369677E-4</v>
      </c>
      <c r="Q85" s="122">
        <f t="shared" si="34"/>
        <v>2.808073067248238E-5</v>
      </c>
      <c r="R85" s="122">
        <f t="shared" si="34"/>
        <v>1.1020666896115743E-5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4.6063209659074103E-6</v>
      </c>
      <c r="W85" s="122">
        <f t="shared" si="34"/>
        <v>3.0905278414327708E-5</v>
      </c>
      <c r="X85" s="122">
        <f t="shared" si="34"/>
        <v>1.2791618376983171E-4</v>
      </c>
      <c r="Y85" s="122">
        <f t="shared" si="34"/>
        <v>1.9543165216527795E-4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1.7141585073684058E-5</v>
      </c>
      <c r="E86" s="98">
        <v>8.3244870387455629E-6</v>
      </c>
      <c r="F86" s="98">
        <v>2.3833272107120551E-5</v>
      </c>
      <c r="G86" s="98">
        <v>8.5275027315339416E-5</v>
      </c>
      <c r="H86" s="98">
        <v>1.2760191134453272E-4</v>
      </c>
      <c r="I86" s="98">
        <v>2.6439988417921282E-4</v>
      </c>
      <c r="J86" s="98">
        <v>1.3680613667311451E-4</v>
      </c>
      <c r="K86" s="98">
        <v>1.4931897574724904E-4</v>
      </c>
      <c r="L86" s="98">
        <v>9.2986595056256515E-5</v>
      </c>
      <c r="M86" s="98">
        <v>5.6099143833812441E-5</v>
      </c>
      <c r="N86" s="98">
        <v>9.8231457981575503E-5</v>
      </c>
      <c r="O86" s="98">
        <v>5.2404141591494051E-5</v>
      </c>
      <c r="P86" s="98">
        <v>1.0803361454369677E-4</v>
      </c>
      <c r="Q86" s="98">
        <v>2.808073067248238E-5</v>
      </c>
      <c r="R86" s="98">
        <v>1.1020666896115743E-5</v>
      </c>
      <c r="S86" s="98">
        <v>0</v>
      </c>
      <c r="T86" s="98">
        <v>0</v>
      </c>
      <c r="U86" s="98">
        <v>0</v>
      </c>
      <c r="V86" s="98">
        <v>4.6063209659074103E-6</v>
      </c>
      <c r="W86" s="98">
        <v>3.0905278414327708E-5</v>
      </c>
      <c r="X86" s="98">
        <v>1.2791618376983171E-4</v>
      </c>
      <c r="Y86" s="98">
        <v>1.9543165216527795E-4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4.8941592482723326E-2</v>
      </c>
      <c r="D87" s="122">
        <v>5.2134072047129582E-2</v>
      </c>
      <c r="E87" s="122">
        <v>4.0912058035126139E-2</v>
      </c>
      <c r="F87" s="122">
        <v>6.3423837343480505E-2</v>
      </c>
      <c r="G87" s="122">
        <v>0.15045277925739242</v>
      </c>
      <c r="H87" s="122">
        <v>0.16640964523761143</v>
      </c>
      <c r="I87" s="122">
        <v>0.34962182526138041</v>
      </c>
      <c r="J87" s="122">
        <v>0.20096745126626891</v>
      </c>
      <c r="K87" s="122">
        <v>0.32586580838651447</v>
      </c>
      <c r="L87" s="122">
        <v>0.17235446518569786</v>
      </c>
      <c r="M87" s="122">
        <v>0.13284697659787517</v>
      </c>
      <c r="N87" s="122">
        <v>0.24172638446282937</v>
      </c>
      <c r="O87" s="122">
        <v>0.20055339169130038</v>
      </c>
      <c r="P87" s="122">
        <v>0.29501231385707921</v>
      </c>
      <c r="Q87" s="122">
        <v>0.23929475187197091</v>
      </c>
      <c r="R87" s="122">
        <v>7.5413267170371043E-2</v>
      </c>
      <c r="S87" s="122">
        <v>0</v>
      </c>
      <c r="T87" s="122">
        <v>0</v>
      </c>
      <c r="U87" s="122">
        <v>0</v>
      </c>
      <c r="V87" s="122">
        <v>1.5266855351442513E-2</v>
      </c>
      <c r="W87" s="122">
        <v>0.15372173898678076</v>
      </c>
      <c r="X87" s="122">
        <v>0.18670627504485857</v>
      </c>
      <c r="Y87" s="122">
        <v>0.36163772733625427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1.9278411378883781E-2</v>
      </c>
      <c r="D88" s="98">
        <v>1.938771303077735E-2</v>
      </c>
      <c r="E88" s="98">
        <v>1.1260465767436327E-2</v>
      </c>
      <c r="F88" s="98">
        <v>3.0617494918065823E-2</v>
      </c>
      <c r="G88" s="98">
        <v>9.377759504309198E-2</v>
      </c>
      <c r="H88" s="98">
        <v>0.1046492203380617</v>
      </c>
      <c r="I88" s="98">
        <v>0.26503270701639225</v>
      </c>
      <c r="J88" s="98">
        <v>0.1452038724924655</v>
      </c>
      <c r="K88" s="98">
        <v>0.24942904269936006</v>
      </c>
      <c r="L88" s="98">
        <v>0.12737274088857134</v>
      </c>
      <c r="M88" s="98">
        <v>9.9754312957376495E-2</v>
      </c>
      <c r="N88" s="98">
        <v>0.15113946801288894</v>
      </c>
      <c r="O88" s="98">
        <v>0.11912336906721366</v>
      </c>
      <c r="P88" s="98">
        <v>0.14766596366477075</v>
      </c>
      <c r="Q88" s="98">
        <v>0.13490930514044222</v>
      </c>
      <c r="R88" s="98">
        <v>3.1960832399145385E-2</v>
      </c>
      <c r="S88" s="98">
        <v>0</v>
      </c>
      <c r="T88" s="98">
        <v>0</v>
      </c>
      <c r="U88" s="98">
        <v>0</v>
      </c>
      <c r="V88" s="98">
        <v>1.0766741219626284E-2</v>
      </c>
      <c r="W88" s="98">
        <v>8.4591439906893676E-2</v>
      </c>
      <c r="X88" s="98">
        <v>0.1850965487688977</v>
      </c>
      <c r="Y88" s="98">
        <v>0.35723017995821993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1.801139601087968E-4</v>
      </c>
      <c r="I89" s="98">
        <v>1.1134122825322969E-3</v>
      </c>
      <c r="J89" s="98">
        <v>6.9954253284305662E-4</v>
      </c>
      <c r="K89" s="98">
        <v>3.2992633689579625E-3</v>
      </c>
      <c r="L89" s="98">
        <v>1.5562030869856094E-3</v>
      </c>
      <c r="M89" s="98">
        <v>7.45016212964998E-4</v>
      </c>
      <c r="N89" s="98">
        <v>1.9069070254618251E-3</v>
      </c>
      <c r="O89" s="98">
        <v>5.8833022369968635E-4</v>
      </c>
      <c r="P89" s="98">
        <v>1.0897098483262312E-3</v>
      </c>
      <c r="Q89" s="98">
        <v>2.8676774568162844E-3</v>
      </c>
      <c r="R89" s="98">
        <v>4.1173712335469762E-4</v>
      </c>
      <c r="S89" s="98">
        <v>0</v>
      </c>
      <c r="T89" s="98">
        <v>0</v>
      </c>
      <c r="U89" s="98">
        <v>0</v>
      </c>
      <c r="V89" s="98">
        <v>0</v>
      </c>
      <c r="W89" s="98">
        <v>3.8264577116958731E-4</v>
      </c>
      <c r="X89" s="98">
        <v>1.6097262759608843E-3</v>
      </c>
      <c r="Y89" s="98">
        <v>3.3118333975629775E-3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1.5166138943307781E-4</v>
      </c>
      <c r="I90" s="101">
        <v>9.3235707229332419E-4</v>
      </c>
      <c r="J90" s="101">
        <v>5.7990325428735712E-4</v>
      </c>
      <c r="K90" s="101">
        <v>2.7241953119496488E-3</v>
      </c>
      <c r="L90" s="101">
        <v>1.2822666781492963E-3</v>
      </c>
      <c r="M90" s="101">
        <v>6.1379614484317543E-4</v>
      </c>
      <c r="N90" s="101">
        <v>1.563627640610977E-3</v>
      </c>
      <c r="O90" s="101">
        <v>4.8074309298271625E-4</v>
      </c>
      <c r="P90" s="101">
        <v>8.8800931736653435E-4</v>
      </c>
      <c r="Q90" s="101">
        <v>2.3267428814692788E-3</v>
      </c>
      <c r="R90" s="101">
        <v>3.3181432890312798E-4</v>
      </c>
      <c r="S90" s="101">
        <v>0</v>
      </c>
      <c r="T90" s="101">
        <v>0</v>
      </c>
      <c r="U90" s="101">
        <v>0</v>
      </c>
      <c r="V90" s="101">
        <v>0</v>
      </c>
      <c r="W90" s="101">
        <v>3.0467170334027714E-4</v>
      </c>
      <c r="X90" s="101">
        <v>1.2636871756319787E-3</v>
      </c>
      <c r="Y90" s="101">
        <v>2.5619898511619627E-3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2.8452570675718986E-5</v>
      </c>
      <c r="I91" s="104">
        <v>1.8105521023897275E-4</v>
      </c>
      <c r="J91" s="104">
        <v>1.1963927855569953E-4</v>
      </c>
      <c r="K91" s="104">
        <v>5.7506805700831352E-4</v>
      </c>
      <c r="L91" s="104">
        <v>2.7393640883631318E-4</v>
      </c>
      <c r="M91" s="104">
        <v>1.3122006812182256E-4</v>
      </c>
      <c r="N91" s="104">
        <v>3.4327938485084817E-4</v>
      </c>
      <c r="O91" s="104">
        <v>1.0758713071697006E-4</v>
      </c>
      <c r="P91" s="104">
        <v>2.0170053095969691E-4</v>
      </c>
      <c r="Q91" s="104">
        <v>5.4093457534700579E-4</v>
      </c>
      <c r="R91" s="104">
        <v>7.9922794451569632E-5</v>
      </c>
      <c r="S91" s="104">
        <v>0</v>
      </c>
      <c r="T91" s="104">
        <v>0</v>
      </c>
      <c r="U91" s="104">
        <v>0</v>
      </c>
      <c r="V91" s="104">
        <v>0</v>
      </c>
      <c r="W91" s="104">
        <v>7.7974067829310185E-5</v>
      </c>
      <c r="X91" s="104">
        <v>3.4603910032890553E-4</v>
      </c>
      <c r="Y91" s="104">
        <v>7.4984354640101453E-4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2.4757961528263568E-3</v>
      </c>
      <c r="D92" s="101">
        <v>2.9323411963809733E-3</v>
      </c>
      <c r="E92" s="101">
        <v>2.5717768540512494E-3</v>
      </c>
      <c r="F92" s="101">
        <v>2.5113772237676732E-3</v>
      </c>
      <c r="G92" s="101">
        <v>4.4088944878457976E-3</v>
      </c>
      <c r="H92" s="101">
        <v>4.3309532464644723E-3</v>
      </c>
      <c r="I92" s="101">
        <v>6.2811834107530141E-3</v>
      </c>
      <c r="J92" s="101">
        <v>3.5950220531421797E-3</v>
      </c>
      <c r="K92" s="101">
        <v>4.8021476453673738E-3</v>
      </c>
      <c r="L92" s="101">
        <v>3.8342023853543505E-3</v>
      </c>
      <c r="M92" s="101">
        <v>2.511436935084405E-3</v>
      </c>
      <c r="N92" s="101">
        <v>5.4766693163936283E-3</v>
      </c>
      <c r="O92" s="101">
        <v>6.8420882406567528E-3</v>
      </c>
      <c r="P92" s="101">
        <v>1.229440694442812E-2</v>
      </c>
      <c r="Q92" s="101">
        <v>1.0390272624061699E-2</v>
      </c>
      <c r="R92" s="101">
        <v>6.4448257361760268E-3</v>
      </c>
      <c r="S92" s="101">
        <v>0</v>
      </c>
      <c r="T92" s="101">
        <v>0</v>
      </c>
      <c r="U92" s="101">
        <v>0</v>
      </c>
      <c r="V92" s="101">
        <v>4.5929864042526297E-4</v>
      </c>
      <c r="W92" s="101">
        <v>5.4569753686029834E-3</v>
      </c>
      <c r="X92" s="101">
        <v>0</v>
      </c>
      <c r="Y92" s="101">
        <v>1.9023238865248542E-4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2.1022316935976782E-4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1.7066268299637235E-4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3.9560486363395481E-5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2.6958199684358031E-2</v>
      </c>
      <c r="D96" s="101">
        <v>2.8928889088304943E-2</v>
      </c>
      <c r="E96" s="101">
        <v>2.6242007851572068E-2</v>
      </c>
      <c r="F96" s="101">
        <v>2.9228976272709806E-2</v>
      </c>
      <c r="G96" s="101">
        <v>4.8055999153063876E-2</v>
      </c>
      <c r="H96" s="101">
        <v>5.3433320566125188E-2</v>
      </c>
      <c r="I96" s="101">
        <v>4.4684933912967496E-2</v>
      </c>
      <c r="J96" s="101">
        <v>1.1174146199561753E-3</v>
      </c>
      <c r="K96" s="101">
        <v>9.0941921033813791E-3</v>
      </c>
      <c r="L96" s="101">
        <v>9.0109285144956736E-4</v>
      </c>
      <c r="M96" s="101">
        <v>1.6345146216232152E-2</v>
      </c>
      <c r="N96" s="101">
        <v>5.5029153771714676E-2</v>
      </c>
      <c r="O96" s="101">
        <v>2.6106294577566632E-2</v>
      </c>
      <c r="P96" s="101">
        <v>3.2167840895640343E-2</v>
      </c>
      <c r="Q96" s="101">
        <v>1.9198839195212808E-3</v>
      </c>
      <c r="R96" s="101">
        <v>3.2395912882381799E-3</v>
      </c>
      <c r="S96" s="101">
        <v>0</v>
      </c>
      <c r="T96" s="101">
        <v>0</v>
      </c>
      <c r="U96" s="101">
        <v>0</v>
      </c>
      <c r="V96" s="101">
        <v>1.8461868543317625E-3</v>
      </c>
      <c r="W96" s="101">
        <v>2.0197492630626392E-2</v>
      </c>
      <c r="X96" s="101">
        <v>0</v>
      </c>
      <c r="Y96" s="101">
        <v>3.7239971949364341E-4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2.2918526665515382E-4</v>
      </c>
      <c r="D97" s="104">
        <v>8.8512873166631369E-4</v>
      </c>
      <c r="E97" s="104">
        <v>8.3780756206649468E-4</v>
      </c>
      <c r="F97" s="104">
        <v>1.0659889289372127E-3</v>
      </c>
      <c r="G97" s="104">
        <v>4.2102905733907587E-3</v>
      </c>
      <c r="H97" s="104">
        <v>3.816037126851273E-3</v>
      </c>
      <c r="I97" s="104">
        <v>3.25095886387353E-2</v>
      </c>
      <c r="J97" s="104">
        <v>5.035159956786199E-2</v>
      </c>
      <c r="K97" s="104">
        <v>5.9241162569447718E-2</v>
      </c>
      <c r="L97" s="104">
        <v>3.8690225973336975E-2</v>
      </c>
      <c r="M97" s="104">
        <v>1.3491064276217117E-2</v>
      </c>
      <c r="N97" s="104">
        <v>2.8174186336370335E-2</v>
      </c>
      <c r="O97" s="104">
        <v>4.7893309582163632E-2</v>
      </c>
      <c r="P97" s="104">
        <v>0.10179439250391376</v>
      </c>
      <c r="Q97" s="104">
        <v>8.9207612731129413E-2</v>
      </c>
      <c r="R97" s="104">
        <v>3.3146057454096989E-2</v>
      </c>
      <c r="S97" s="104">
        <v>0</v>
      </c>
      <c r="T97" s="104">
        <v>0</v>
      </c>
      <c r="U97" s="104">
        <v>0</v>
      </c>
      <c r="V97" s="104">
        <v>2.1946286370592028E-3</v>
      </c>
      <c r="W97" s="104">
        <v>4.3093185309488115E-2</v>
      </c>
      <c r="X97" s="104">
        <v>0</v>
      </c>
      <c r="Y97" s="104">
        <v>5.3308187232518271E-4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1.9308323189430089E-4</v>
      </c>
      <c r="D98" s="98">
        <v>7.4248726621229365E-4</v>
      </c>
      <c r="E98" s="98">
        <v>7.0248539436135703E-4</v>
      </c>
      <c r="F98" s="98">
        <v>8.9392552021263464E-4</v>
      </c>
      <c r="G98" s="98">
        <v>3.5232776468199873E-3</v>
      </c>
      <c r="H98" s="98">
        <v>3.2099252303139192E-3</v>
      </c>
      <c r="I98" s="98">
        <v>2.7272425815773375E-2</v>
      </c>
      <c r="J98" s="98">
        <v>4.1982471234223821E-2</v>
      </c>
      <c r="K98" s="98">
        <v>4.9325565726205313E-2</v>
      </c>
      <c r="L98" s="98">
        <v>3.2250968509477999E-2</v>
      </c>
      <c r="M98" s="98">
        <v>1.1267879084647584E-2</v>
      </c>
      <c r="N98" s="98">
        <v>2.3431052478796358E-2</v>
      </c>
      <c r="O98" s="98">
        <v>3.968302385694096E-2</v>
      </c>
      <c r="P98" s="98">
        <v>8.3987234232628771E-2</v>
      </c>
      <c r="Q98" s="98">
        <v>7.3168908891437845E-2</v>
      </c>
      <c r="R98" s="98">
        <v>2.7035181371597113E-2</v>
      </c>
      <c r="S98" s="98">
        <v>0</v>
      </c>
      <c r="T98" s="98">
        <v>0</v>
      </c>
      <c r="U98" s="98">
        <v>0</v>
      </c>
      <c r="V98" s="98">
        <v>1.7836533937205185E-3</v>
      </c>
      <c r="W98" s="98">
        <v>3.4925895960713355E-2</v>
      </c>
      <c r="X98" s="98">
        <v>0</v>
      </c>
      <c r="Y98" s="98">
        <v>4.1904966478724658E-4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3.6102034760852916E-5</v>
      </c>
      <c r="D99" s="98">
        <v>1.4264146545402007E-4</v>
      </c>
      <c r="E99" s="98">
        <v>1.3532216770513765E-4</v>
      </c>
      <c r="F99" s="98">
        <v>1.720634087245781E-4</v>
      </c>
      <c r="G99" s="98">
        <v>6.8701292657077136E-4</v>
      </c>
      <c r="H99" s="98">
        <v>6.0611189653735358E-4</v>
      </c>
      <c r="I99" s="98">
        <v>5.2371628229619235E-3</v>
      </c>
      <c r="J99" s="98">
        <v>8.3691283336381709E-3</v>
      </c>
      <c r="K99" s="98">
        <v>9.9155968432424052E-3</v>
      </c>
      <c r="L99" s="98">
        <v>6.4392574638589776E-3</v>
      </c>
      <c r="M99" s="98">
        <v>2.223185191569534E-3</v>
      </c>
      <c r="N99" s="98">
        <v>4.743133857573978E-3</v>
      </c>
      <c r="O99" s="98">
        <v>8.210285725222673E-3</v>
      </c>
      <c r="P99" s="98">
        <v>1.7807158271284988E-2</v>
      </c>
      <c r="Q99" s="98">
        <v>1.6038703839691564E-2</v>
      </c>
      <c r="R99" s="98">
        <v>6.1108760824998727E-3</v>
      </c>
      <c r="S99" s="98">
        <v>0</v>
      </c>
      <c r="T99" s="98">
        <v>0</v>
      </c>
      <c r="U99" s="98">
        <v>0</v>
      </c>
      <c r="V99" s="98">
        <v>4.1097524333868427E-4</v>
      </c>
      <c r="W99" s="98">
        <v>8.1672893487747603E-3</v>
      </c>
      <c r="X99" s="98">
        <v>0</v>
      </c>
      <c r="Y99" s="98">
        <v>1.1403220753793609E-4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7.6112895297013403E-3</v>
      </c>
      <c r="D100" s="122">
        <v>8.1718242986659455E-3</v>
      </c>
      <c r="E100" s="122">
        <v>6.9476932338052464E-3</v>
      </c>
      <c r="F100" s="122">
        <v>1.0710745192152558E-2</v>
      </c>
      <c r="G100" s="122">
        <v>2.6783718724799691E-2</v>
      </c>
      <c r="H100" s="122">
        <v>3.0314876506894482E-2</v>
      </c>
      <c r="I100" s="122">
        <v>5.5971790798263477E-2</v>
      </c>
      <c r="J100" s="122">
        <v>3.7132997173188451E-2</v>
      </c>
      <c r="K100" s="122">
        <v>5.0438067198868793E-2</v>
      </c>
      <c r="L100" s="122">
        <v>2.8669183046068407E-2</v>
      </c>
      <c r="M100" s="122">
        <v>2.2908171021557708E-2</v>
      </c>
      <c r="N100" s="122">
        <v>3.8064986216267388E-2</v>
      </c>
      <c r="O100" s="122">
        <v>3.1990584531651912E-2</v>
      </c>
      <c r="P100" s="122">
        <v>5.0713886760794719E-2</v>
      </c>
      <c r="Q100" s="122">
        <v>3.9514844147077038E-2</v>
      </c>
      <c r="R100" s="122">
        <v>1.2268128930687313E-2</v>
      </c>
      <c r="S100" s="122">
        <v>0</v>
      </c>
      <c r="T100" s="122">
        <v>0</v>
      </c>
      <c r="U100" s="122">
        <v>0</v>
      </c>
      <c r="V100" s="122">
        <v>2.5755683582462511E-3</v>
      </c>
      <c r="W100" s="122">
        <v>2.5877248821406199E-2</v>
      </c>
      <c r="X100" s="122">
        <v>3.1168468989979572E-2</v>
      </c>
      <c r="Y100" s="122">
        <v>5.9399034763077521E-2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1.5241427474141622E-4</v>
      </c>
      <c r="D102" s="98">
        <v>1.5096394918519059E-4</v>
      </c>
      <c r="E102" s="98">
        <v>1.0044148417944759E-4</v>
      </c>
      <c r="F102" s="98">
        <v>1.9507132107490332E-4</v>
      </c>
      <c r="G102" s="98">
        <v>4.8931121961755838E-4</v>
      </c>
      <c r="H102" s="98">
        <v>5.6818590032842848E-4</v>
      </c>
      <c r="I102" s="98">
        <v>9.0286758182101391E-4</v>
      </c>
      <c r="J102" s="98">
        <v>5.5644100834217241E-4</v>
      </c>
      <c r="K102" s="98">
        <v>7.5807379537314772E-4</v>
      </c>
      <c r="L102" s="98">
        <v>5.8733012435954691E-4</v>
      </c>
      <c r="M102" s="98">
        <v>5.4469917946025704E-4</v>
      </c>
      <c r="N102" s="98">
        <v>8.16552081354669E-4</v>
      </c>
      <c r="O102" s="98">
        <v>6.8769364818716471E-4</v>
      </c>
      <c r="P102" s="98">
        <v>1.008025873928895E-3</v>
      </c>
      <c r="Q102" s="98">
        <v>8.2344171927690221E-4</v>
      </c>
      <c r="R102" s="98">
        <v>4.3396093621773186E-4</v>
      </c>
      <c r="S102" s="98">
        <v>0</v>
      </c>
      <c r="T102" s="98">
        <v>0</v>
      </c>
      <c r="U102" s="98">
        <v>0</v>
      </c>
      <c r="V102" s="98">
        <v>5.2338070251680395E-5</v>
      </c>
      <c r="W102" s="98">
        <v>6.6731743608436931E-4</v>
      </c>
      <c r="X102" s="98">
        <v>8.5194284471719112E-4</v>
      </c>
      <c r="Y102" s="98">
        <v>2.1814446545340756E-3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7.4588752549599241E-3</v>
      </c>
      <c r="D103" s="33">
        <v>8.0208603494807545E-3</v>
      </c>
      <c r="E103" s="33">
        <v>6.8472517496257984E-3</v>
      </c>
      <c r="F103" s="33">
        <v>1.0515673871077656E-2</v>
      </c>
      <c r="G103" s="33">
        <v>2.6294407505182131E-2</v>
      </c>
      <c r="H103" s="33">
        <v>2.9746690606566054E-2</v>
      </c>
      <c r="I103" s="33">
        <v>5.506892321644246E-2</v>
      </c>
      <c r="J103" s="33">
        <v>3.6576556164846279E-2</v>
      </c>
      <c r="K103" s="33">
        <v>4.9679993403495645E-2</v>
      </c>
      <c r="L103" s="33">
        <v>2.8081852921708859E-2</v>
      </c>
      <c r="M103" s="33">
        <v>2.236347184209745E-2</v>
      </c>
      <c r="N103" s="33">
        <v>3.7248434134912717E-2</v>
      </c>
      <c r="O103" s="33">
        <v>3.1302890883464746E-2</v>
      </c>
      <c r="P103" s="33">
        <v>4.9705860886865821E-2</v>
      </c>
      <c r="Q103" s="33">
        <v>3.8691402427800135E-2</v>
      </c>
      <c r="R103" s="33">
        <v>1.1834167994469581E-2</v>
      </c>
      <c r="S103" s="33">
        <v>0</v>
      </c>
      <c r="T103" s="33">
        <v>0</v>
      </c>
      <c r="U103" s="33">
        <v>0</v>
      </c>
      <c r="V103" s="33">
        <v>2.5232302879945709E-3</v>
      </c>
      <c r="W103" s="33">
        <v>2.5209931385321828E-2</v>
      </c>
      <c r="X103" s="33">
        <v>3.0316526145262382E-2</v>
      </c>
      <c r="Y103" s="33">
        <v>5.7217590108543444E-2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8.0547273650158402E-2</v>
      </c>
      <c r="D143" s="117">
        <f t="shared" si="49"/>
        <v>0.23939958669461484</v>
      </c>
      <c r="E143" s="117">
        <f t="shared" si="49"/>
        <v>0.46974996101739536</v>
      </c>
      <c r="F143" s="117">
        <f t="shared" si="49"/>
        <v>0.6086664663533714</v>
      </c>
      <c r="G143" s="117">
        <f t="shared" si="49"/>
        <v>0.95806748668967301</v>
      </c>
      <c r="H143" s="117">
        <f t="shared" si="49"/>
        <v>0.96392825931914916</v>
      </c>
      <c r="I143" s="117">
        <f t="shared" si="49"/>
        <v>1.1996727957016999</v>
      </c>
      <c r="J143" s="117">
        <f t="shared" si="49"/>
        <v>1.0174554469733548</v>
      </c>
      <c r="K143" s="117">
        <f t="shared" si="49"/>
        <v>0.8258967118730367</v>
      </c>
      <c r="L143" s="117">
        <f t="shared" si="49"/>
        <v>0.57766230435046606</v>
      </c>
      <c r="M143" s="117">
        <f t="shared" si="49"/>
        <v>0.49467333271052782</v>
      </c>
      <c r="N143" s="117">
        <f t="shared" si="49"/>
        <v>0.59376300311719787</v>
      </c>
      <c r="O143" s="117">
        <f t="shared" si="49"/>
        <v>0.55059709437828452</v>
      </c>
      <c r="P143" s="117">
        <f t="shared" si="49"/>
        <v>1.1801875564361992</v>
      </c>
      <c r="Q143" s="117">
        <f t="shared" si="49"/>
        <v>0.95148301868560281</v>
      </c>
      <c r="R143" s="117">
        <f t="shared" ref="R143:V143" si="50">R144+R146+R148+R157</f>
        <v>0.95314450193266209</v>
      </c>
      <c r="S143" s="117">
        <f t="shared" si="50"/>
        <v>0.99041313659973962</v>
      </c>
      <c r="T143" s="117">
        <f t="shared" si="50"/>
        <v>0.84353905437716836</v>
      </c>
      <c r="U143" s="117">
        <f t="shared" si="50"/>
        <v>1.427301205568775</v>
      </c>
      <c r="V143" s="117">
        <f t="shared" si="50"/>
        <v>1.9859631199097911</v>
      </c>
      <c r="W143" s="117">
        <f t="shared" ref="W143:Y143" si="51">W144+W146+W148+W157</f>
        <v>2.7393436337765436</v>
      </c>
      <c r="X143" s="117">
        <f t="shared" si="51"/>
        <v>3.3429268125030975</v>
      </c>
      <c r="Y143" s="117">
        <f t="shared" si="51"/>
        <v>4.2391155229081239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5.2234138203106087E-2</v>
      </c>
      <c r="D144" s="122">
        <f t="shared" si="52"/>
        <v>0.12408966576484713</v>
      </c>
      <c r="E144" s="122">
        <f t="shared" si="52"/>
        <v>0.28557278470368436</v>
      </c>
      <c r="F144" s="122">
        <f t="shared" si="52"/>
        <v>0.37081212464678992</v>
      </c>
      <c r="G144" s="122">
        <f t="shared" si="52"/>
        <v>0.59492324116108364</v>
      </c>
      <c r="H144" s="122">
        <f t="shared" si="52"/>
        <v>0.58936440917050614</v>
      </c>
      <c r="I144" s="122">
        <f t="shared" si="52"/>
        <v>0.73072303889321888</v>
      </c>
      <c r="J144" s="122">
        <f t="shared" si="52"/>
        <v>0.62172419859337813</v>
      </c>
      <c r="K144" s="122">
        <f t="shared" si="52"/>
        <v>0.47646345110470123</v>
      </c>
      <c r="L144" s="122">
        <f t="shared" si="52"/>
        <v>0.31944476818709061</v>
      </c>
      <c r="M144" s="122">
        <f t="shared" si="52"/>
        <v>0.2484609675478269</v>
      </c>
      <c r="N144" s="122">
        <f t="shared" si="52"/>
        <v>0.27514852346554358</v>
      </c>
      <c r="O144" s="122">
        <f t="shared" si="52"/>
        <v>0.238743957488152</v>
      </c>
      <c r="P144" s="122">
        <f t="shared" si="52"/>
        <v>0.47934595367415861</v>
      </c>
      <c r="Q144" s="122">
        <f t="shared" si="52"/>
        <v>0.38158155062442778</v>
      </c>
      <c r="R144" s="122">
        <f t="shared" si="52"/>
        <v>0.37777749146762296</v>
      </c>
      <c r="S144" s="122">
        <f t="shared" si="52"/>
        <v>0.38352874006842819</v>
      </c>
      <c r="T144" s="122">
        <f t="shared" si="52"/>
        <v>0.30826619382117654</v>
      </c>
      <c r="U144" s="122">
        <f t="shared" si="52"/>
        <v>0.51596799603520904</v>
      </c>
      <c r="V144" s="122">
        <f t="shared" si="52"/>
        <v>0.66318038570276305</v>
      </c>
      <c r="W144" s="122">
        <f t="shared" si="52"/>
        <v>0.80244433101292956</v>
      </c>
      <c r="X144" s="122">
        <f t="shared" si="52"/>
        <v>0.8684643099779491</v>
      </c>
      <c r="Y144" s="122">
        <f t="shared" si="52"/>
        <v>0.88205453956963853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5.2234138203106087E-2</v>
      </c>
      <c r="D145" s="98">
        <v>0.12408966576484713</v>
      </c>
      <c r="E145" s="98">
        <v>0.28557278470368436</v>
      </c>
      <c r="F145" s="98">
        <v>0.37081212464678992</v>
      </c>
      <c r="G145" s="98">
        <v>0.59492324116108364</v>
      </c>
      <c r="H145" s="98">
        <v>0.58936440917050614</v>
      </c>
      <c r="I145" s="98">
        <v>0.73072303889321888</v>
      </c>
      <c r="J145" s="98">
        <v>0.62172419859337813</v>
      </c>
      <c r="K145" s="98">
        <v>0.47646345110470123</v>
      </c>
      <c r="L145" s="98">
        <v>0.31944476818709061</v>
      </c>
      <c r="M145" s="98">
        <v>0.2484609675478269</v>
      </c>
      <c r="N145" s="98">
        <v>0.27514852346554358</v>
      </c>
      <c r="O145" s="98">
        <v>0.238743957488152</v>
      </c>
      <c r="P145" s="98">
        <v>0.47934595367415861</v>
      </c>
      <c r="Q145" s="98">
        <v>0.38158155062442778</v>
      </c>
      <c r="R145" s="98">
        <v>0.37777749146762296</v>
      </c>
      <c r="S145" s="98">
        <v>0.38352874006842819</v>
      </c>
      <c r="T145" s="98">
        <v>0.30826619382117654</v>
      </c>
      <c r="U145" s="98">
        <v>0.51596799603520904</v>
      </c>
      <c r="V145" s="98">
        <v>0.66318038570276305</v>
      </c>
      <c r="W145" s="98">
        <v>0.80244433101292956</v>
      </c>
      <c r="X145" s="98">
        <v>0.8684643099779491</v>
      </c>
      <c r="Y145" s="98">
        <v>0.88205453956963853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1.457034731263145E-4</v>
      </c>
      <c r="E146" s="122">
        <f t="shared" si="53"/>
        <v>2.4973461116236691E-4</v>
      </c>
      <c r="F146" s="122">
        <f t="shared" si="53"/>
        <v>3.3366580949968779E-4</v>
      </c>
      <c r="G146" s="122">
        <f t="shared" si="53"/>
        <v>5.8271268665481936E-4</v>
      </c>
      <c r="H146" s="122">
        <f t="shared" si="53"/>
        <v>7.355874889273062E-4</v>
      </c>
      <c r="I146" s="122">
        <f t="shared" si="53"/>
        <v>1.0361617082698883E-3</v>
      </c>
      <c r="J146" s="122">
        <f t="shared" si="53"/>
        <v>9.302817293771787E-4</v>
      </c>
      <c r="K146" s="122">
        <f t="shared" si="53"/>
        <v>8.3099256068034256E-4</v>
      </c>
      <c r="L146" s="122">
        <f t="shared" si="53"/>
        <v>6.5754806504067097E-4</v>
      </c>
      <c r="M146" s="122">
        <f t="shared" si="53"/>
        <v>5.8592439115315211E-4</v>
      </c>
      <c r="N146" s="122">
        <f t="shared" si="53"/>
        <v>8.3824177477611098E-4</v>
      </c>
      <c r="O146" s="122">
        <f t="shared" si="53"/>
        <v>6.8125384068942274E-4</v>
      </c>
      <c r="P146" s="122">
        <f t="shared" si="53"/>
        <v>1.9265994593625926E-3</v>
      </c>
      <c r="Q146" s="122">
        <f t="shared" si="53"/>
        <v>5.3915002891166165E-4</v>
      </c>
      <c r="R146" s="122">
        <f t="shared" si="53"/>
        <v>7.1083301479946549E-4</v>
      </c>
      <c r="S146" s="122">
        <f t="shared" si="53"/>
        <v>7.9295452592835762E-4</v>
      </c>
      <c r="T146" s="122">
        <f t="shared" si="53"/>
        <v>8.3502800239654339E-4</v>
      </c>
      <c r="U146" s="122">
        <f t="shared" si="53"/>
        <v>6.962446199828353E-4</v>
      </c>
      <c r="V146" s="122">
        <f t="shared" si="53"/>
        <v>2.874344282726224E-3</v>
      </c>
      <c r="W146" s="122">
        <f t="shared" si="53"/>
        <v>3.136885759054262E-3</v>
      </c>
      <c r="X146" s="122">
        <f t="shared" si="53"/>
        <v>5.4556252377833221E-3</v>
      </c>
      <c r="Y146" s="122">
        <f t="shared" si="53"/>
        <v>7.5806909287268343E-3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1.457034731263145E-4</v>
      </c>
      <c r="E147" s="98">
        <v>2.4973461116236691E-4</v>
      </c>
      <c r="F147" s="98">
        <v>3.3366580949968779E-4</v>
      </c>
      <c r="G147" s="98">
        <v>5.8271268665481936E-4</v>
      </c>
      <c r="H147" s="98">
        <v>7.355874889273062E-4</v>
      </c>
      <c r="I147" s="98">
        <v>1.0361617082698883E-3</v>
      </c>
      <c r="J147" s="98">
        <v>9.302817293771787E-4</v>
      </c>
      <c r="K147" s="98">
        <v>8.3099256068034256E-4</v>
      </c>
      <c r="L147" s="98">
        <v>6.5754806504067097E-4</v>
      </c>
      <c r="M147" s="98">
        <v>5.8592439115315211E-4</v>
      </c>
      <c r="N147" s="98">
        <v>8.3824177477611098E-4</v>
      </c>
      <c r="O147" s="98">
        <v>6.8125384068942274E-4</v>
      </c>
      <c r="P147" s="98">
        <v>1.9265994593625926E-3</v>
      </c>
      <c r="Q147" s="98">
        <v>5.3915002891166165E-4</v>
      </c>
      <c r="R147" s="98">
        <v>7.1083301479946549E-4</v>
      </c>
      <c r="S147" s="98">
        <v>7.9295452592835762E-4</v>
      </c>
      <c r="T147" s="98">
        <v>8.3502800239654339E-4</v>
      </c>
      <c r="U147" s="98">
        <v>6.962446199828353E-4</v>
      </c>
      <c r="V147" s="98">
        <v>2.874344282726224E-3</v>
      </c>
      <c r="W147" s="98">
        <v>3.136885759054262E-3</v>
      </c>
      <c r="X147" s="98">
        <v>5.4556252377833221E-3</v>
      </c>
      <c r="Y147" s="98">
        <v>7.5806909287268343E-3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2.441386845619288E-2</v>
      </c>
      <c r="D148" s="122">
        <v>9.8938522687978328E-2</v>
      </c>
      <c r="E148" s="122">
        <v>0.15689702464595834</v>
      </c>
      <c r="F148" s="122">
        <v>0.20324429836106317</v>
      </c>
      <c r="G148" s="122">
        <v>0.30884362667985915</v>
      </c>
      <c r="H148" s="122">
        <v>0.31959423042939206</v>
      </c>
      <c r="I148" s="122">
        <v>0.39778000632736848</v>
      </c>
      <c r="J148" s="122">
        <v>0.33733113290203121</v>
      </c>
      <c r="K148" s="122">
        <v>0.29823476918123448</v>
      </c>
      <c r="L148" s="122">
        <v>0.2213816274229834</v>
      </c>
      <c r="M148" s="122">
        <v>0.21244344921482899</v>
      </c>
      <c r="N148" s="122">
        <v>0.27453002134284155</v>
      </c>
      <c r="O148" s="122">
        <v>0.2692408292984364</v>
      </c>
      <c r="P148" s="122">
        <v>0.5999499165700839</v>
      </c>
      <c r="Q148" s="122">
        <v>0.48561686553927419</v>
      </c>
      <c r="R148" s="122">
        <v>0.49306981954242202</v>
      </c>
      <c r="S148" s="122">
        <v>0.52243694534157448</v>
      </c>
      <c r="T148" s="122">
        <v>0.46224601153459721</v>
      </c>
      <c r="U148" s="122">
        <v>0.79031199852885914</v>
      </c>
      <c r="V148" s="122">
        <v>1.1447943071872722</v>
      </c>
      <c r="W148" s="122">
        <v>1.6640756724637482</v>
      </c>
      <c r="X148" s="122">
        <v>2.1310988909693087</v>
      </c>
      <c r="Y148" s="122">
        <v>2.8830764608136654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1.9256192299760555E-3</v>
      </c>
      <c r="D149" s="98">
        <v>8.7970235891429212E-3</v>
      </c>
      <c r="E149" s="98">
        <v>1.3630417326471625E-2</v>
      </c>
      <c r="F149" s="98">
        <v>1.4817125620229271E-2</v>
      </c>
      <c r="G149" s="98">
        <v>2.4493858265809985E-2</v>
      </c>
      <c r="H149" s="98">
        <v>2.2376591773399773E-2</v>
      </c>
      <c r="I149" s="98">
        <v>2.9231661257735186E-2</v>
      </c>
      <c r="J149" s="98">
        <v>2.2289136729481514E-2</v>
      </c>
      <c r="K149" s="98">
        <v>1.9688805346006231E-2</v>
      </c>
      <c r="L149" s="98">
        <v>1.9650287224941044E-2</v>
      </c>
      <c r="M149" s="98">
        <v>1.5570908997523307E-2</v>
      </c>
      <c r="N149" s="98">
        <v>1.665820250403062E-2</v>
      </c>
      <c r="O149" s="98">
        <v>2.2725507370752792E-2</v>
      </c>
      <c r="P149" s="98">
        <v>5.0040393177321472E-2</v>
      </c>
      <c r="Q149" s="98">
        <v>4.9495480500075739E-2</v>
      </c>
      <c r="R149" s="98">
        <v>7.622673198304751E-2</v>
      </c>
      <c r="S149" s="98">
        <v>6.5185800324934914E-2</v>
      </c>
      <c r="T149" s="98">
        <v>5.0970974423554166E-2</v>
      </c>
      <c r="U149" s="98">
        <v>5.895086123852214E-2</v>
      </c>
      <c r="V149" s="98">
        <v>9.4385870607391509E-2</v>
      </c>
      <c r="W149" s="98">
        <v>0.12960316500432084</v>
      </c>
      <c r="X149" s="98">
        <v>0.22379965110001077</v>
      </c>
      <c r="Y149" s="98">
        <v>0.41698939592624801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2.2095906093918348E-4</v>
      </c>
      <c r="J150" s="98">
        <v>2.188724140851238E-4</v>
      </c>
      <c r="K150" s="98">
        <v>2.1944834939828457E-4</v>
      </c>
      <c r="L150" s="98">
        <v>2.1942801169492197E-4</v>
      </c>
      <c r="M150" s="98">
        <v>2.3085516607642472E-4</v>
      </c>
      <c r="N150" s="98">
        <v>0</v>
      </c>
      <c r="O150" s="98">
        <v>2.2682558075573698E-4</v>
      </c>
      <c r="P150" s="98">
        <v>4.0354612300443402E-4</v>
      </c>
      <c r="Q150" s="98">
        <v>3.557975668813139E-4</v>
      </c>
      <c r="R150" s="98">
        <v>1.2613390161586068E-3</v>
      </c>
      <c r="S150" s="98">
        <v>6.2351077955980741E-4</v>
      </c>
      <c r="T150" s="98">
        <v>4.2266705889429439E-4</v>
      </c>
      <c r="U150" s="98">
        <v>4.0130146656053062E-4</v>
      </c>
      <c r="V150" s="98">
        <v>8.8221615444254134E-4</v>
      </c>
      <c r="W150" s="98">
        <v>3.7468995118957555E-4</v>
      </c>
      <c r="X150" s="98">
        <v>2.1551189007388946E-3</v>
      </c>
      <c r="Y150" s="98">
        <v>4.9350669444692633E-3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1.8817166870187534E-4</v>
      </c>
      <c r="J151" s="101">
        <v>1.8522879709088831E-4</v>
      </c>
      <c r="K151" s="101">
        <v>1.8537188537117463E-4</v>
      </c>
      <c r="L151" s="101">
        <v>1.8537890524882939E-4</v>
      </c>
      <c r="M151" s="101">
        <v>1.9506799901962231E-4</v>
      </c>
      <c r="N151" s="101">
        <v>0</v>
      </c>
      <c r="O151" s="101">
        <v>1.8896918024114304E-4</v>
      </c>
      <c r="P151" s="101">
        <v>3.3324906491854562E-4</v>
      </c>
      <c r="Q151" s="101">
        <v>2.9098598602245049E-4</v>
      </c>
      <c r="R151" s="101">
        <v>1.023976097978234E-3</v>
      </c>
      <c r="S151" s="101">
        <v>5.0374816098630473E-4</v>
      </c>
      <c r="T151" s="101">
        <v>3.3955959013138063E-4</v>
      </c>
      <c r="U151" s="101">
        <v>3.2080179497405204E-4</v>
      </c>
      <c r="V151" s="101">
        <v>7.1052567999951432E-4</v>
      </c>
      <c r="W151" s="101">
        <v>3.0097522247742086E-4</v>
      </c>
      <c r="X151" s="101">
        <v>1.708331720034818E-3</v>
      </c>
      <c r="Y151" s="101">
        <v>3.8593437361789289E-3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3.2787392237308147E-5</v>
      </c>
      <c r="J152" s="104">
        <v>3.3643616994235498E-5</v>
      </c>
      <c r="K152" s="104">
        <v>3.4076464027109926E-5</v>
      </c>
      <c r="L152" s="104">
        <v>3.404910644609258E-5</v>
      </c>
      <c r="M152" s="104">
        <v>3.5787167056802414E-5</v>
      </c>
      <c r="N152" s="104">
        <v>0</v>
      </c>
      <c r="O152" s="104">
        <v>3.7856400514593934E-5</v>
      </c>
      <c r="P152" s="104">
        <v>7.0297058085888402E-5</v>
      </c>
      <c r="Q152" s="104">
        <v>6.4811580858863395E-5</v>
      </c>
      <c r="R152" s="104">
        <v>2.3736291818037282E-4</v>
      </c>
      <c r="S152" s="104">
        <v>1.1976261857350265E-4</v>
      </c>
      <c r="T152" s="104">
        <v>8.3107468762913742E-5</v>
      </c>
      <c r="U152" s="104">
        <v>8.0499671586478571E-5</v>
      </c>
      <c r="V152" s="104">
        <v>1.7169047444302702E-4</v>
      </c>
      <c r="W152" s="104">
        <v>7.3714728712154684E-5</v>
      </c>
      <c r="X152" s="104">
        <v>4.4678718070407668E-4</v>
      </c>
      <c r="Y152" s="104">
        <v>1.0757232082903342E-3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2.2259063959561672E-2</v>
      </c>
      <c r="D153" s="101">
        <v>8.7264830720919895E-2</v>
      </c>
      <c r="E153" s="101">
        <v>0.13844921383760436</v>
      </c>
      <c r="F153" s="101">
        <v>0.18181804138142318</v>
      </c>
      <c r="G153" s="101">
        <v>0.26149390530135652</v>
      </c>
      <c r="H153" s="101">
        <v>0.27733407678450406</v>
      </c>
      <c r="I153" s="101">
        <v>0.21375725597789744</v>
      </c>
      <c r="J153" s="101">
        <v>6.7044877197370524E-3</v>
      </c>
      <c r="K153" s="101">
        <v>3.7042197104016843E-2</v>
      </c>
      <c r="L153" s="101">
        <v>4.5054642572478366E-3</v>
      </c>
      <c r="M153" s="101">
        <v>0.10820026368491704</v>
      </c>
      <c r="N153" s="101">
        <v>0.17036108855160001</v>
      </c>
      <c r="O153" s="101">
        <v>8.657472047945175E-2</v>
      </c>
      <c r="P153" s="101">
        <v>0.13214896800371168</v>
      </c>
      <c r="Q153" s="101">
        <v>9.1727787266016741E-3</v>
      </c>
      <c r="R153" s="101">
        <v>3.7147313438464467E-2</v>
      </c>
      <c r="S153" s="101">
        <v>9.8784827031080213E-2</v>
      </c>
      <c r="T153" s="101">
        <v>0.11089115029880134</v>
      </c>
      <c r="U153" s="101">
        <v>0.35760657773171522</v>
      </c>
      <c r="V153" s="101">
        <v>0.45785433987427715</v>
      </c>
      <c r="W153" s="101">
        <v>0.49044781018281924</v>
      </c>
      <c r="X153" s="101">
        <v>0.46135507988705177</v>
      </c>
      <c r="Y153" s="101">
        <v>0.98611445721916802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2.2918526665515382E-4</v>
      </c>
      <c r="D154" s="104">
        <v>2.8766683779155198E-3</v>
      </c>
      <c r="E154" s="104">
        <v>4.8173934818823445E-3</v>
      </c>
      <c r="F154" s="104">
        <v>6.6091313594107172E-3</v>
      </c>
      <c r="G154" s="104">
        <v>2.2855863112692689E-2</v>
      </c>
      <c r="H154" s="104">
        <v>1.9883561871488206E-2</v>
      </c>
      <c r="I154" s="104">
        <v>0.15457013003079667</v>
      </c>
      <c r="J154" s="104">
        <v>0.30811863603872752</v>
      </c>
      <c r="K154" s="104">
        <v>0.24128431838181313</v>
      </c>
      <c r="L154" s="104">
        <v>0.1970064479290996</v>
      </c>
      <c r="M154" s="104">
        <v>8.8441421366312223E-2</v>
      </c>
      <c r="N154" s="104">
        <v>8.7510730287210875E-2</v>
      </c>
      <c r="O154" s="104">
        <v>0.15971377586747612</v>
      </c>
      <c r="P154" s="104">
        <v>0.41735700926604635</v>
      </c>
      <c r="Q154" s="104">
        <v>0.42659280874571548</v>
      </c>
      <c r="R154" s="104">
        <v>0.37843443510475144</v>
      </c>
      <c r="S154" s="104">
        <v>0.35784280720599954</v>
      </c>
      <c r="T154" s="104">
        <v>0.29996121975334744</v>
      </c>
      <c r="U154" s="104">
        <v>0.37335325809206121</v>
      </c>
      <c r="V154" s="104">
        <v>0.59167188055116104</v>
      </c>
      <c r="W154" s="104">
        <v>1.0436500073254185</v>
      </c>
      <c r="X154" s="104">
        <v>1.4437890410815073</v>
      </c>
      <c r="Y154" s="104">
        <v>1.4750375407237803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1.9308323189430089E-4</v>
      </c>
      <c r="D155" s="98">
        <v>2.4130836151899544E-3</v>
      </c>
      <c r="E155" s="98">
        <v>4.0392910175778033E-3</v>
      </c>
      <c r="F155" s="98">
        <v>5.5423382253183334E-3</v>
      </c>
      <c r="G155" s="98">
        <v>1.912636436845136E-2</v>
      </c>
      <c r="H155" s="98">
        <v>1.6725399884267259E-2</v>
      </c>
      <c r="I155" s="98">
        <v>0.12966950924677526</v>
      </c>
      <c r="J155" s="98">
        <v>0.25690508117403632</v>
      </c>
      <c r="K155" s="98">
        <v>0.20089891873902374</v>
      </c>
      <c r="L155" s="98">
        <v>0.16421844505907174</v>
      </c>
      <c r="M155" s="98">
        <v>7.3867207332689727E-2</v>
      </c>
      <c r="N155" s="98">
        <v>7.2778269062928072E-2</v>
      </c>
      <c r="O155" s="98">
        <v>0.13233425781858138</v>
      </c>
      <c r="P155" s="98">
        <v>0.3443476603537779</v>
      </c>
      <c r="Q155" s="98">
        <v>0.34989536656399939</v>
      </c>
      <c r="R155" s="98">
        <v>0.30866547565976826</v>
      </c>
      <c r="S155" s="98">
        <v>0.29106468454541023</v>
      </c>
      <c r="T155" s="98">
        <v>0.24302136444880604</v>
      </c>
      <c r="U155" s="98">
        <v>0.30130771738089662</v>
      </c>
      <c r="V155" s="98">
        <v>0.48087295494705173</v>
      </c>
      <c r="W155" s="98">
        <v>0.84585094634950941</v>
      </c>
      <c r="X155" s="98">
        <v>1.1530169979576308</v>
      </c>
      <c r="Y155" s="98">
        <v>1.1595104224663113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3.6102034760852916E-5</v>
      </c>
      <c r="D156" s="98">
        <v>4.6358476272556523E-4</v>
      </c>
      <c r="E156" s="98">
        <v>7.7810246430454124E-4</v>
      </c>
      <c r="F156" s="98">
        <v>1.0667931340923842E-3</v>
      </c>
      <c r="G156" s="98">
        <v>3.7294987442413304E-3</v>
      </c>
      <c r="H156" s="98">
        <v>3.1581619872209478E-3</v>
      </c>
      <c r="I156" s="98">
        <v>2.4900620784021412E-2</v>
      </c>
      <c r="J156" s="98">
        <v>5.1213554864691181E-2</v>
      </c>
      <c r="K156" s="98">
        <v>4.038539964278938E-2</v>
      </c>
      <c r="L156" s="98">
        <v>3.2788002870027873E-2</v>
      </c>
      <c r="M156" s="98">
        <v>1.4574214033622494E-2</v>
      </c>
      <c r="N156" s="98">
        <v>1.4732461224282806E-2</v>
      </c>
      <c r="O156" s="98">
        <v>2.7379518048894741E-2</v>
      </c>
      <c r="P156" s="98">
        <v>7.3009348912268443E-2</v>
      </c>
      <c r="Q156" s="98">
        <v>7.6697442181716077E-2</v>
      </c>
      <c r="R156" s="98">
        <v>6.9768959444983195E-2</v>
      </c>
      <c r="S156" s="98">
        <v>6.6778122660589287E-2</v>
      </c>
      <c r="T156" s="98">
        <v>5.693985530454141E-2</v>
      </c>
      <c r="U156" s="98">
        <v>7.2045540711164563E-2</v>
      </c>
      <c r="V156" s="98">
        <v>0.11079892560410928</v>
      </c>
      <c r="W156" s="98">
        <v>0.1977990609759091</v>
      </c>
      <c r="X156" s="98">
        <v>0.29077204312387639</v>
      </c>
      <c r="Y156" s="98">
        <v>0.3155271182574691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3.8992669908594398E-3</v>
      </c>
      <c r="D157" s="122">
        <v>1.6225694768663056E-2</v>
      </c>
      <c r="E157" s="122">
        <v>2.7030417056590327E-2</v>
      </c>
      <c r="F157" s="122">
        <v>3.4276377536018629E-2</v>
      </c>
      <c r="G157" s="122">
        <v>5.3717906162075384E-2</v>
      </c>
      <c r="H157" s="122">
        <v>5.4234032230323685E-2</v>
      </c>
      <c r="I157" s="122">
        <v>7.0133588772842648E-2</v>
      </c>
      <c r="J157" s="122">
        <v>5.7469833748568289E-2</v>
      </c>
      <c r="K157" s="122">
        <v>5.036749902642064E-2</v>
      </c>
      <c r="L157" s="122">
        <v>3.6178360675351379E-2</v>
      </c>
      <c r="M157" s="122">
        <v>3.318299155671877E-2</v>
      </c>
      <c r="N157" s="122">
        <v>4.3246216534036618E-2</v>
      </c>
      <c r="O157" s="122">
        <v>4.1931053751006662E-2</v>
      </c>
      <c r="P157" s="122">
        <v>9.896508673259416E-2</v>
      </c>
      <c r="Q157" s="122">
        <v>8.374545249298912E-2</v>
      </c>
      <c r="R157" s="122">
        <v>8.1586357907817667E-2</v>
      </c>
      <c r="S157" s="122">
        <v>8.3654496663808559E-2</v>
      </c>
      <c r="T157" s="122">
        <v>7.2191821018998015E-2</v>
      </c>
      <c r="U157" s="122">
        <v>0.12032496638472406</v>
      </c>
      <c r="V157" s="122">
        <v>0.17511408273702975</v>
      </c>
      <c r="W157" s="122">
        <v>0.26968674454081165</v>
      </c>
      <c r="X157" s="122">
        <v>0.33790798631805652</v>
      </c>
      <c r="Y157" s="122">
        <v>0.46640383159609272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5.0804758247138732E-5</v>
      </c>
      <c r="D158" s="98">
        <v>3.0192789837038119E-4</v>
      </c>
      <c r="E158" s="98">
        <v>5.0220742089723792E-4</v>
      </c>
      <c r="F158" s="98">
        <v>6.3398179349343571E-4</v>
      </c>
      <c r="G158" s="98">
        <v>9.7862243923511677E-4</v>
      </c>
      <c r="H158" s="98">
        <v>1.0416741506021191E-3</v>
      </c>
      <c r="I158" s="98">
        <v>1.1404643138791756E-3</v>
      </c>
      <c r="J158" s="98">
        <v>8.8103159654177312E-4</v>
      </c>
      <c r="K158" s="98">
        <v>7.5807379537314772E-4</v>
      </c>
      <c r="L158" s="98">
        <v>7.2286784536559619E-4</v>
      </c>
      <c r="M158" s="98">
        <v>7.7165717090203073E-4</v>
      </c>
      <c r="N158" s="98">
        <v>9.0728009039407656E-4</v>
      </c>
      <c r="O158" s="98">
        <v>9.1692486424955295E-4</v>
      </c>
      <c r="P158" s="98">
        <v>1.9722245359478385E-3</v>
      </c>
      <c r="Q158" s="98">
        <v>1.77039969644534E-3</v>
      </c>
      <c r="R158" s="98">
        <v>2.7484192627123018E-3</v>
      </c>
      <c r="S158" s="98">
        <v>2.5029130134859088E-3</v>
      </c>
      <c r="T158" s="98">
        <v>1.8330551115973519E-3</v>
      </c>
      <c r="U158" s="98">
        <v>2.5928285902801101E-3</v>
      </c>
      <c r="V158" s="98">
        <v>3.9776933391277103E-3</v>
      </c>
      <c r="W158" s="98">
        <v>6.851125677132858E-3</v>
      </c>
      <c r="X158" s="98">
        <v>9.1583855807098047E-3</v>
      </c>
      <c r="Y158" s="98">
        <v>1.6961845170969041E-2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3.8484622326123009E-3</v>
      </c>
      <c r="D159" s="33">
        <v>1.5923766870292674E-2</v>
      </c>
      <c r="E159" s="33">
        <v>2.6528209635693089E-2</v>
      </c>
      <c r="F159" s="33">
        <v>3.3642395742525193E-2</v>
      </c>
      <c r="G159" s="33">
        <v>5.2739283722840265E-2</v>
      </c>
      <c r="H159" s="33">
        <v>5.3192358079721565E-2</v>
      </c>
      <c r="I159" s="33">
        <v>6.8993124458963467E-2</v>
      </c>
      <c r="J159" s="33">
        <v>5.6588802152026517E-2</v>
      </c>
      <c r="K159" s="33">
        <v>4.9609425231047492E-2</v>
      </c>
      <c r="L159" s="33">
        <v>3.545549282998578E-2</v>
      </c>
      <c r="M159" s="33">
        <v>3.241133438581674E-2</v>
      </c>
      <c r="N159" s="33">
        <v>4.233893644364254E-2</v>
      </c>
      <c r="O159" s="33">
        <v>4.1014128886757109E-2</v>
      </c>
      <c r="P159" s="33">
        <v>9.6992862196646323E-2</v>
      </c>
      <c r="Q159" s="33">
        <v>8.1975052796543782E-2</v>
      </c>
      <c r="R159" s="33">
        <v>7.8837938645105368E-2</v>
      </c>
      <c r="S159" s="33">
        <v>8.1151583650322656E-2</v>
      </c>
      <c r="T159" s="33">
        <v>7.0358765907400658E-2</v>
      </c>
      <c r="U159" s="33">
        <v>0.11773213779444396</v>
      </c>
      <c r="V159" s="33">
        <v>0.17113638939790204</v>
      </c>
      <c r="W159" s="33">
        <v>0.26283561886367879</v>
      </c>
      <c r="X159" s="33">
        <v>0.32874960073734671</v>
      </c>
      <c r="Y159" s="33">
        <v>0.44944198642512367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5.9993525643815735</v>
      </c>
      <c r="D161" s="117">
        <f t="shared" si="54"/>
        <v>5.5001389728961234</v>
      </c>
      <c r="E161" s="117">
        <f t="shared" si="54"/>
        <v>9.9458571172218413</v>
      </c>
      <c r="F161" s="117">
        <f t="shared" si="54"/>
        <v>11.564528022159067</v>
      </c>
      <c r="G161" s="117">
        <f t="shared" si="54"/>
        <v>12.494008619033805</v>
      </c>
      <c r="H161" s="117">
        <f t="shared" si="54"/>
        <v>14.263324735679081</v>
      </c>
      <c r="I161" s="117">
        <f t="shared" si="54"/>
        <v>7.2040886393773524</v>
      </c>
      <c r="J161" s="117">
        <f t="shared" si="54"/>
        <v>7.5091453433961286</v>
      </c>
      <c r="K161" s="117">
        <f t="shared" si="54"/>
        <v>6.1097160103645356</v>
      </c>
      <c r="L161" s="117">
        <f t="shared" si="54"/>
        <v>6.212165082629892</v>
      </c>
      <c r="M161" s="117">
        <f t="shared" si="54"/>
        <v>5.4549742582450742</v>
      </c>
      <c r="N161" s="117">
        <f t="shared" si="54"/>
        <v>5.0420620415633808</v>
      </c>
      <c r="O161" s="117">
        <f t="shared" si="54"/>
        <v>2.8536417711844169</v>
      </c>
      <c r="P161" s="117">
        <f t="shared" si="54"/>
        <v>1.8896224864102138</v>
      </c>
      <c r="Q161" s="117">
        <f t="shared" si="54"/>
        <v>2.6021029673350684</v>
      </c>
      <c r="R161" s="117">
        <f t="shared" ref="R161:V161" si="55">R162+R164+R166+R175</f>
        <v>3.5863139579264787</v>
      </c>
      <c r="S161" s="117">
        <f t="shared" si="55"/>
        <v>5.8412542409163546</v>
      </c>
      <c r="T161" s="117">
        <f t="shared" si="55"/>
        <v>6.3534137179352594</v>
      </c>
      <c r="U161" s="117">
        <f t="shared" si="55"/>
        <v>6.8042782355944986</v>
      </c>
      <c r="V161" s="117">
        <f t="shared" si="55"/>
        <v>6.6829801011089529</v>
      </c>
      <c r="W161" s="117">
        <f t="shared" ref="W161:Y161" si="56">W162+W164+W166+W175</f>
        <v>3.9433693665991498</v>
      </c>
      <c r="X161" s="117">
        <f t="shared" si="56"/>
        <v>2.4995579853656285</v>
      </c>
      <c r="Y161" s="117">
        <f t="shared" si="56"/>
        <v>2.2303230124604303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4.8979249392149713</v>
      </c>
      <c r="D162" s="122">
        <f t="shared" si="57"/>
        <v>4.3468752596818954</v>
      </c>
      <c r="E162" s="122">
        <f t="shared" si="57"/>
        <v>8.1212727727948959</v>
      </c>
      <c r="F162" s="122">
        <f t="shared" si="57"/>
        <v>9.5202943262730653</v>
      </c>
      <c r="G162" s="122">
        <f t="shared" si="57"/>
        <v>10.281204521044019</v>
      </c>
      <c r="H162" s="122">
        <f t="shared" si="57"/>
        <v>11.956861734143299</v>
      </c>
      <c r="I162" s="122">
        <f t="shared" si="57"/>
        <v>5.92937446593844</v>
      </c>
      <c r="J162" s="122">
        <f t="shared" si="57"/>
        <v>6.2770285573756217</v>
      </c>
      <c r="K162" s="122">
        <f t="shared" si="57"/>
        <v>4.8437094478634872</v>
      </c>
      <c r="L162" s="122">
        <f t="shared" si="57"/>
        <v>5.0912313318241091</v>
      </c>
      <c r="M162" s="122">
        <f t="shared" si="57"/>
        <v>4.3092955052562631</v>
      </c>
      <c r="N162" s="122">
        <f t="shared" si="57"/>
        <v>3.8824271778196668</v>
      </c>
      <c r="O162" s="122">
        <f t="shared" si="57"/>
        <v>2.1789775403691536</v>
      </c>
      <c r="P162" s="122">
        <f t="shared" si="57"/>
        <v>1.4021644076970776</v>
      </c>
      <c r="Q162" s="122">
        <f t="shared" si="57"/>
        <v>1.9587707434212345</v>
      </c>
      <c r="R162" s="122">
        <f t="shared" si="57"/>
        <v>2.6262872316307684</v>
      </c>
      <c r="S162" s="122">
        <f t="shared" si="57"/>
        <v>4.2148942049326061</v>
      </c>
      <c r="T162" s="122">
        <f t="shared" si="57"/>
        <v>4.5562266033167624</v>
      </c>
      <c r="U162" s="122">
        <f t="shared" si="57"/>
        <v>4.7073577643849882</v>
      </c>
      <c r="V162" s="122">
        <f t="shared" si="57"/>
        <v>4.6176444895526707</v>
      </c>
      <c r="W162" s="122">
        <f t="shared" si="57"/>
        <v>2.5606652203907498</v>
      </c>
      <c r="X162" s="122">
        <f t="shared" si="57"/>
        <v>1.4326065304017623</v>
      </c>
      <c r="Y162" s="122">
        <f t="shared" si="57"/>
        <v>1.0461986030936306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4.8979249392149713</v>
      </c>
      <c r="D163" s="33">
        <v>4.3468752596818954</v>
      </c>
      <c r="E163" s="33">
        <v>8.1212727727948959</v>
      </c>
      <c r="F163" s="33">
        <v>9.5202943262730653</v>
      </c>
      <c r="G163" s="33">
        <v>10.281204521044019</v>
      </c>
      <c r="H163" s="33">
        <v>11.956861734143299</v>
      </c>
      <c r="I163" s="33">
        <v>5.92937446593844</v>
      </c>
      <c r="J163" s="33">
        <v>6.2770285573756217</v>
      </c>
      <c r="K163" s="33">
        <v>4.8437094478634872</v>
      </c>
      <c r="L163" s="33">
        <v>5.0912313318241091</v>
      </c>
      <c r="M163" s="33">
        <v>4.3092955052562631</v>
      </c>
      <c r="N163" s="33">
        <v>3.8824271778196668</v>
      </c>
      <c r="O163" s="33">
        <v>2.1789775403691536</v>
      </c>
      <c r="P163" s="33">
        <v>1.4021644076970776</v>
      </c>
      <c r="Q163" s="33">
        <v>1.9587707434212345</v>
      </c>
      <c r="R163" s="33">
        <v>2.6262872316307684</v>
      </c>
      <c r="S163" s="33">
        <v>4.2148942049326061</v>
      </c>
      <c r="T163" s="33">
        <v>4.5562266033167624</v>
      </c>
      <c r="U163" s="33">
        <v>4.7073577643849882</v>
      </c>
      <c r="V163" s="33">
        <v>4.6176444895526707</v>
      </c>
      <c r="W163" s="33">
        <v>2.5606652203907498</v>
      </c>
      <c r="X163" s="33">
        <v>1.4326065304017623</v>
      </c>
      <c r="Y163" s="33">
        <v>1.0461986030936306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1.422751561115777E-3</v>
      </c>
      <c r="E164" s="122">
        <f t="shared" si="58"/>
        <v>1.5733280503229111E-3</v>
      </c>
      <c r="F164" s="122">
        <f t="shared" si="58"/>
        <v>2.8361593807473455E-3</v>
      </c>
      <c r="G164" s="122">
        <f t="shared" si="58"/>
        <v>3.4678511108238025E-3</v>
      </c>
      <c r="H164" s="122">
        <f t="shared" si="58"/>
        <v>4.4735728918436175E-3</v>
      </c>
      <c r="I164" s="122">
        <f t="shared" si="58"/>
        <v>2.8155014693678343E-3</v>
      </c>
      <c r="J164" s="122">
        <f t="shared" si="58"/>
        <v>2.9002900974700275E-3</v>
      </c>
      <c r="K164" s="122">
        <f t="shared" si="58"/>
        <v>2.6747573046898522E-3</v>
      </c>
      <c r="L164" s="122">
        <f t="shared" si="58"/>
        <v>2.4774285682845486E-3</v>
      </c>
      <c r="M164" s="122">
        <f t="shared" si="58"/>
        <v>1.8637382229233245E-3</v>
      </c>
      <c r="N164" s="122">
        <f t="shared" si="58"/>
        <v>2.0301167982858938E-3</v>
      </c>
      <c r="O164" s="122">
        <f t="shared" si="58"/>
        <v>7.3948066467997169E-4</v>
      </c>
      <c r="P164" s="122">
        <f t="shared" si="58"/>
        <v>7.2022409695797842E-4</v>
      </c>
      <c r="Q164" s="122">
        <f t="shared" si="58"/>
        <v>3.0888803739730612E-4</v>
      </c>
      <c r="R164" s="122">
        <f t="shared" si="58"/>
        <v>5.9511601239025009E-4</v>
      </c>
      <c r="S164" s="122">
        <f t="shared" si="58"/>
        <v>1.0660249586983883E-3</v>
      </c>
      <c r="T164" s="122">
        <f t="shared" si="58"/>
        <v>1.4100472854839837E-3</v>
      </c>
      <c r="U164" s="122">
        <f t="shared" si="58"/>
        <v>7.9994062721432146E-4</v>
      </c>
      <c r="V164" s="122">
        <f t="shared" si="58"/>
        <v>3.2152120342033717E-3</v>
      </c>
      <c r="W164" s="122">
        <f t="shared" si="58"/>
        <v>1.1203163425193793E-3</v>
      </c>
      <c r="X164" s="122">
        <f t="shared" si="58"/>
        <v>2.2896996894799875E-3</v>
      </c>
      <c r="Y164" s="122">
        <f t="shared" si="58"/>
        <v>2.6151840822643117E-3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1.422751561115777E-3</v>
      </c>
      <c r="E165" s="98">
        <v>1.5733280503229111E-3</v>
      </c>
      <c r="F165" s="98">
        <v>2.8361593807473455E-3</v>
      </c>
      <c r="G165" s="98">
        <v>3.4678511108238025E-3</v>
      </c>
      <c r="H165" s="98">
        <v>4.4735728918436175E-3</v>
      </c>
      <c r="I165" s="98">
        <v>2.8155014693678343E-3</v>
      </c>
      <c r="J165" s="98">
        <v>2.9002900974700275E-3</v>
      </c>
      <c r="K165" s="98">
        <v>2.6747573046898522E-3</v>
      </c>
      <c r="L165" s="98">
        <v>2.4774285682845486E-3</v>
      </c>
      <c r="M165" s="98">
        <v>1.8637382229233245E-3</v>
      </c>
      <c r="N165" s="98">
        <v>2.0301167982858938E-3</v>
      </c>
      <c r="O165" s="98">
        <v>7.3948066467997169E-4</v>
      </c>
      <c r="P165" s="98">
        <v>7.2022409695797842E-4</v>
      </c>
      <c r="Q165" s="98">
        <v>3.0888803739730612E-4</v>
      </c>
      <c r="R165" s="98">
        <v>5.9511601239025009E-4</v>
      </c>
      <c r="S165" s="98">
        <v>1.0660249586983883E-3</v>
      </c>
      <c r="T165" s="98">
        <v>1.4100472854839837E-3</v>
      </c>
      <c r="U165" s="98">
        <v>7.9994062721432146E-4</v>
      </c>
      <c r="V165" s="98">
        <v>3.2152120342033717E-3</v>
      </c>
      <c r="W165" s="98">
        <v>1.1203163425193793E-3</v>
      </c>
      <c r="X165" s="98">
        <v>2.2896996894799875E-3</v>
      </c>
      <c r="Y165" s="98">
        <v>2.6151840822643117E-3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0.94967020728666862</v>
      </c>
      <c r="D166" s="122">
        <v>0.98958870951761391</v>
      </c>
      <c r="E166" s="122">
        <v>1.555098849338957</v>
      </c>
      <c r="F166" s="122">
        <v>1.7467927836861412</v>
      </c>
      <c r="G166" s="122">
        <v>1.8819804694413118</v>
      </c>
      <c r="H166" s="122">
        <v>1.9680174020387484</v>
      </c>
      <c r="I166" s="122">
        <v>1.0812579412179821</v>
      </c>
      <c r="J166" s="122">
        <v>1.0502696530261479</v>
      </c>
      <c r="K166" s="122">
        <v>1.0808132631403509</v>
      </c>
      <c r="L166" s="122">
        <v>0.96132175417463894</v>
      </c>
      <c r="M166" s="122">
        <v>0.9893123130623358</v>
      </c>
      <c r="N166" s="122">
        <v>1.0000479939331219</v>
      </c>
      <c r="O166" s="122">
        <v>0.58311722573105729</v>
      </c>
      <c r="P166" s="122">
        <v>0.41782148511231937</v>
      </c>
      <c r="Q166" s="122">
        <v>0.54844816577681899</v>
      </c>
      <c r="R166" s="122">
        <v>0.82321698556791822</v>
      </c>
      <c r="S166" s="122">
        <v>1.4009679906746866</v>
      </c>
      <c r="T166" s="122">
        <v>1.5532202620737929</v>
      </c>
      <c r="U166" s="122">
        <v>1.819136666015388</v>
      </c>
      <c r="V166" s="122">
        <v>1.7885320517544883</v>
      </c>
      <c r="W166" s="122">
        <v>1.1889067579311714</v>
      </c>
      <c r="X166" s="122">
        <v>0.91894832689493722</v>
      </c>
      <c r="Y166" s="122">
        <v>1.016994136528288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7.7574946121892516E-2</v>
      </c>
      <c r="D167" s="98">
        <v>8.7970235891429216E-2</v>
      </c>
      <c r="E167" s="98">
        <v>0.13424675178147522</v>
      </c>
      <c r="F167" s="98">
        <v>0.12782910068977457</v>
      </c>
      <c r="G167" s="98">
        <v>0.14916759683878281</v>
      </c>
      <c r="H167" s="98">
        <v>0.13714685280470829</v>
      </c>
      <c r="I167" s="98">
        <v>7.94811285437593E-2</v>
      </c>
      <c r="J167" s="98">
        <v>6.9264091557206003E-2</v>
      </c>
      <c r="K167" s="98">
        <v>7.1551999915973871E-2</v>
      </c>
      <c r="L167" s="98">
        <v>8.5311003074134292E-2</v>
      </c>
      <c r="M167" s="98">
        <v>7.3082814810956187E-2</v>
      </c>
      <c r="N167" s="98">
        <v>6.0471557035179646E-2</v>
      </c>
      <c r="O167" s="98">
        <v>4.9360779450452294E-2</v>
      </c>
      <c r="P167" s="98">
        <v>3.494199868416413E-2</v>
      </c>
      <c r="Q167" s="98">
        <v>5.5918558122222968E-2</v>
      </c>
      <c r="R167" s="98">
        <v>0.12711863176181681</v>
      </c>
      <c r="S167" s="98">
        <v>0.17477669281752684</v>
      </c>
      <c r="T167" s="98">
        <v>0.17086357078504461</v>
      </c>
      <c r="U167" s="98">
        <v>0.13594362306961694</v>
      </c>
      <c r="V167" s="98">
        <v>0.14766451289672203</v>
      </c>
      <c r="W167" s="98">
        <v>9.2573689288800595E-2</v>
      </c>
      <c r="X167" s="98">
        <v>9.6662004693989612E-2</v>
      </c>
      <c r="Y167" s="98">
        <v>0.14723986881702369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2.2896203295853096E-4</v>
      </c>
      <c r="G168" s="98">
        <v>0</v>
      </c>
      <c r="H168" s="98">
        <v>2.2004880466691909E-4</v>
      </c>
      <c r="I168" s="98">
        <v>4.4191812187836696E-4</v>
      </c>
      <c r="J168" s="98">
        <v>6.5661724225537144E-4</v>
      </c>
      <c r="K168" s="98">
        <v>6.5834504819485367E-4</v>
      </c>
      <c r="L168" s="98">
        <v>6.582840350847658E-4</v>
      </c>
      <c r="M168" s="98">
        <v>4.6171033215284944E-4</v>
      </c>
      <c r="N168" s="98">
        <v>2.1046991721212225E-4</v>
      </c>
      <c r="O168" s="98">
        <v>4.5365116151147396E-4</v>
      </c>
      <c r="P168" s="98">
        <v>2.0177306150221701E-4</v>
      </c>
      <c r="Q168" s="98">
        <v>3.557975668813139E-4</v>
      </c>
      <c r="R168" s="98">
        <v>2.1022316935976784E-3</v>
      </c>
      <c r="S168" s="98">
        <v>1.6626954121594863E-3</v>
      </c>
      <c r="T168" s="98">
        <v>1.6906682355771775E-3</v>
      </c>
      <c r="U168" s="98">
        <v>8.0260293312106124E-4</v>
      </c>
      <c r="V168" s="98">
        <v>1.3233242316638119E-3</v>
      </c>
      <c r="W168" s="98">
        <v>1.8734497559478778E-4</v>
      </c>
      <c r="X168" s="98">
        <v>8.9796620864120613E-4</v>
      </c>
      <c r="Y168" s="98">
        <v>1.6450223148230876E-3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1.9518700055923654E-4</v>
      </c>
      <c r="G169" s="101">
        <v>0</v>
      </c>
      <c r="H169" s="101">
        <v>1.8796995422287456E-4</v>
      </c>
      <c r="I169" s="101">
        <v>3.7634333740375068E-4</v>
      </c>
      <c r="J169" s="101">
        <v>5.5568639127266488E-4</v>
      </c>
      <c r="K169" s="101">
        <v>5.561156561135239E-4</v>
      </c>
      <c r="L169" s="101">
        <v>5.5613671574648805E-4</v>
      </c>
      <c r="M169" s="101">
        <v>3.9013599803924462E-4</v>
      </c>
      <c r="N169" s="101">
        <v>1.7663811434998105E-4</v>
      </c>
      <c r="O169" s="101">
        <v>3.7793836048228608E-4</v>
      </c>
      <c r="P169" s="101">
        <v>1.6662453245927281E-4</v>
      </c>
      <c r="Q169" s="101">
        <v>2.9098598602245049E-4</v>
      </c>
      <c r="R169" s="101">
        <v>1.7066268299637238E-3</v>
      </c>
      <c r="S169" s="101">
        <v>1.3433284292968125E-3</v>
      </c>
      <c r="T169" s="101">
        <v>1.3582383605255225E-3</v>
      </c>
      <c r="U169" s="101">
        <v>6.4160358994810407E-4</v>
      </c>
      <c r="V169" s="101">
        <v>1.0657885199992713E-3</v>
      </c>
      <c r="W169" s="101">
        <v>1.5048761123871043E-4</v>
      </c>
      <c r="X169" s="101">
        <v>7.1180488334784075E-4</v>
      </c>
      <c r="Y169" s="101">
        <v>1.2864479120596429E-3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3.377503239929443E-5</v>
      </c>
      <c r="G170" s="104">
        <v>0</v>
      </c>
      <c r="H170" s="104">
        <v>3.2078850444044539E-5</v>
      </c>
      <c r="I170" s="104">
        <v>6.5574784474616295E-5</v>
      </c>
      <c r="J170" s="104">
        <v>1.0093085098270654E-4</v>
      </c>
      <c r="K170" s="104">
        <v>1.0222939208132979E-4</v>
      </c>
      <c r="L170" s="104">
        <v>1.0214731933827774E-4</v>
      </c>
      <c r="M170" s="104">
        <v>7.1574334113604828E-5</v>
      </c>
      <c r="N170" s="104">
        <v>3.3831802862141185E-5</v>
      </c>
      <c r="O170" s="104">
        <v>7.5712801029187868E-5</v>
      </c>
      <c r="P170" s="104">
        <v>3.5148529042944201E-5</v>
      </c>
      <c r="Q170" s="104">
        <v>6.4811580858863395E-5</v>
      </c>
      <c r="R170" s="104">
        <v>3.9560486363395469E-4</v>
      </c>
      <c r="S170" s="104">
        <v>3.193669828626737E-4</v>
      </c>
      <c r="T170" s="104">
        <v>3.3242987505165497E-4</v>
      </c>
      <c r="U170" s="104">
        <v>1.6099934317295714E-4</v>
      </c>
      <c r="V170" s="104">
        <v>2.5753571166454059E-4</v>
      </c>
      <c r="W170" s="104">
        <v>3.6857364356077342E-5</v>
      </c>
      <c r="X170" s="104">
        <v>1.8616132529336533E-4</v>
      </c>
      <c r="Y170" s="104">
        <v>3.5857440276344462E-4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0.86315703576522507</v>
      </c>
      <c r="D171" s="101">
        <v>0.87240922548119626</v>
      </c>
      <c r="E171" s="101">
        <v>1.3720498070671086</v>
      </c>
      <c r="F171" s="101">
        <v>1.5620241099439485</v>
      </c>
      <c r="G171" s="101">
        <v>1.5940737737079382</v>
      </c>
      <c r="H171" s="101">
        <v>1.7081356242515164</v>
      </c>
      <c r="I171" s="101">
        <v>0.58090414086857745</v>
      </c>
      <c r="J171" s="101">
        <v>2.0560429007193622E-2</v>
      </c>
      <c r="K171" s="101">
        <v>0.13397297635225253</v>
      </c>
      <c r="L171" s="101">
        <v>1.9148223093303305E-2</v>
      </c>
      <c r="M171" s="101">
        <v>0.50439739943330475</v>
      </c>
      <c r="N171" s="101">
        <v>0.62091228505751384</v>
      </c>
      <c r="O171" s="101">
        <v>0.18742980722355532</v>
      </c>
      <c r="P171" s="101">
        <v>9.2156517160483134E-2</v>
      </c>
      <c r="Q171" s="101">
        <v>1.045270133961586E-2</v>
      </c>
      <c r="R171" s="101">
        <v>6.1984179981623838E-2</v>
      </c>
      <c r="S171" s="101">
        <v>0.2649628582811418</v>
      </c>
      <c r="T171" s="101">
        <v>0.37271122930043366</v>
      </c>
      <c r="U171" s="101">
        <v>0.82304869933670932</v>
      </c>
      <c r="V171" s="101">
        <v>0.7151666326967665</v>
      </c>
      <c r="W171" s="101">
        <v>0.35038258954869272</v>
      </c>
      <c r="X171" s="101">
        <v>0.19884949566748086</v>
      </c>
      <c r="Y171" s="101">
        <v>0.347821338007063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8.9382253995509958E-3</v>
      </c>
      <c r="D172" s="104">
        <v>2.9209248144988355E-2</v>
      </c>
      <c r="E172" s="104">
        <v>4.8802290490373317E-2</v>
      </c>
      <c r="F172" s="104">
        <v>5.6710611019459713E-2</v>
      </c>
      <c r="G172" s="104">
        <v>0.13873909889459071</v>
      </c>
      <c r="H172" s="104">
        <v>0.12251487617785665</v>
      </c>
      <c r="I172" s="104">
        <v>0.42043075368376692</v>
      </c>
      <c r="J172" s="104">
        <v>0.95978851521949293</v>
      </c>
      <c r="K172" s="104">
        <v>0.87462994182392961</v>
      </c>
      <c r="L172" s="104">
        <v>0.85620424397211659</v>
      </c>
      <c r="M172" s="104">
        <v>0.411370388485922</v>
      </c>
      <c r="N172" s="104">
        <v>0.31845368192321621</v>
      </c>
      <c r="O172" s="104">
        <v>0.34587298789553816</v>
      </c>
      <c r="P172" s="104">
        <v>0.2905211962061699</v>
      </c>
      <c r="Q172" s="104">
        <v>0.48172110874809881</v>
      </c>
      <c r="R172" s="104">
        <v>0.63201194213087986</v>
      </c>
      <c r="S172" s="104">
        <v>0.95956574416385843</v>
      </c>
      <c r="T172" s="104">
        <v>1.0079547937527376</v>
      </c>
      <c r="U172" s="104">
        <v>0.85934174067594071</v>
      </c>
      <c r="V172" s="104">
        <v>0.92437758192933595</v>
      </c>
      <c r="W172" s="104">
        <v>0.74576313411808315</v>
      </c>
      <c r="X172" s="104">
        <v>0.62253886032482553</v>
      </c>
      <c r="Y172" s="104">
        <v>0.52028790738937825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7.530246043877733E-3</v>
      </c>
      <c r="D173" s="98">
        <v>2.4502079785005692E-2</v>
      </c>
      <c r="E173" s="98">
        <v>4.0919774221549049E-2</v>
      </c>
      <c r="F173" s="98">
        <v>4.7556837675312158E-2</v>
      </c>
      <c r="G173" s="98">
        <v>0.11610038721902054</v>
      </c>
      <c r="H173" s="98">
        <v>0.10305549423639425</v>
      </c>
      <c r="I173" s="98">
        <v>0.35270106515122868</v>
      </c>
      <c r="J173" s="98">
        <v>0.80025846402026657</v>
      </c>
      <c r="K173" s="98">
        <v>0.72823717176328129</v>
      </c>
      <c r="L173" s="98">
        <v>0.71370521663677255</v>
      </c>
      <c r="M173" s="98">
        <v>0.34358088446996848</v>
      </c>
      <c r="N173" s="98">
        <v>0.26484189619972853</v>
      </c>
      <c r="O173" s="98">
        <v>0.28658044620164747</v>
      </c>
      <c r="P173" s="98">
        <v>0.23969956649992252</v>
      </c>
      <c r="Q173" s="98">
        <v>0.39511210801376434</v>
      </c>
      <c r="R173" s="98">
        <v>0.51549290615290677</v>
      </c>
      <c r="S173" s="98">
        <v>0.78049829422686434</v>
      </c>
      <c r="T173" s="98">
        <v>0.81662072677903752</v>
      </c>
      <c r="U173" s="98">
        <v>0.69351557197164804</v>
      </c>
      <c r="V173" s="98">
        <v>0.75127480943508218</v>
      </c>
      <c r="W173" s="98">
        <v>0.60442145194147145</v>
      </c>
      <c r="X173" s="98">
        <v>0.49716258221908249</v>
      </c>
      <c r="Y173" s="98">
        <v>0.40899247283235268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1.4079793556732634E-3</v>
      </c>
      <c r="D174" s="33">
        <v>4.7071683599826629E-3</v>
      </c>
      <c r="E174" s="33">
        <v>7.8825162688242658E-3</v>
      </c>
      <c r="F174" s="33">
        <v>9.1537733441475547E-3</v>
      </c>
      <c r="G174" s="33">
        <v>2.2638711675570179E-2</v>
      </c>
      <c r="H174" s="33">
        <v>1.9459381941462406E-2</v>
      </c>
      <c r="I174" s="33">
        <v>6.7729688532538246E-2</v>
      </c>
      <c r="J174" s="33">
        <v>0.15953005119922636</v>
      </c>
      <c r="K174" s="33">
        <v>0.14639277006064827</v>
      </c>
      <c r="L174" s="33">
        <v>0.142499027335344</v>
      </c>
      <c r="M174" s="33">
        <v>6.7789504015953517E-2</v>
      </c>
      <c r="N174" s="33">
        <v>5.3611785723487675E-2</v>
      </c>
      <c r="O174" s="33">
        <v>5.9292541693890706E-2</v>
      </c>
      <c r="P174" s="33">
        <v>5.082162970624738E-2</v>
      </c>
      <c r="Q174" s="33">
        <v>8.6609000734334446E-2</v>
      </c>
      <c r="R174" s="33">
        <v>0.11651903597797307</v>
      </c>
      <c r="S174" s="33">
        <v>0.17906744993699411</v>
      </c>
      <c r="T174" s="33">
        <v>0.19133406697370009</v>
      </c>
      <c r="U174" s="33">
        <v>0.16582616870429273</v>
      </c>
      <c r="V174" s="33">
        <v>0.17310277249425376</v>
      </c>
      <c r="W174" s="33">
        <v>0.14134168217661172</v>
      </c>
      <c r="X174" s="33">
        <v>0.12537627810574306</v>
      </c>
      <c r="Y174" s="33">
        <v>0.11129543455702559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0.15175741787993288</v>
      </c>
      <c r="D175" s="122">
        <v>0.16225225213549838</v>
      </c>
      <c r="E175" s="122">
        <v>0.26791216703766418</v>
      </c>
      <c r="F175" s="122">
        <v>0.29460475281911247</v>
      </c>
      <c r="G175" s="122">
        <v>0.32735577743765054</v>
      </c>
      <c r="H175" s="122">
        <v>0.33397202660518949</v>
      </c>
      <c r="I175" s="122">
        <v>0.19064073075156149</v>
      </c>
      <c r="J175" s="122">
        <v>0.17894684289688886</v>
      </c>
      <c r="K175" s="122">
        <v>0.1825185420560084</v>
      </c>
      <c r="L175" s="122">
        <v>0.157134568062859</v>
      </c>
      <c r="M175" s="122">
        <v>0.15450270170355199</v>
      </c>
      <c r="N175" s="122">
        <v>0.15755675301230648</v>
      </c>
      <c r="O175" s="122">
        <v>9.0807524419525817E-2</v>
      </c>
      <c r="P175" s="122">
        <v>6.8916369503858904E-2</v>
      </c>
      <c r="Q175" s="122">
        <v>9.4575170099617953E-2</v>
      </c>
      <c r="R175" s="122">
        <v>0.13621462471540183</v>
      </c>
      <c r="S175" s="122">
        <v>0.22432602035036323</v>
      </c>
      <c r="T175" s="122">
        <v>0.24255680525921958</v>
      </c>
      <c r="U175" s="122">
        <v>0.27698386456690799</v>
      </c>
      <c r="V175" s="122">
        <v>0.27358834776759089</v>
      </c>
      <c r="W175" s="122">
        <v>0.19267707193470909</v>
      </c>
      <c r="X175" s="122">
        <v>0.14571342837944878</v>
      </c>
      <c r="Y175" s="122">
        <v>0.16451508875624762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2.5402379123569364E-3</v>
      </c>
      <c r="D176" s="98">
        <v>2.817993718123558E-3</v>
      </c>
      <c r="E176" s="98">
        <v>4.8211912406134847E-3</v>
      </c>
      <c r="F176" s="98">
        <v>5.5595326506347438E-3</v>
      </c>
      <c r="G176" s="98">
        <v>6.0674591232577242E-3</v>
      </c>
      <c r="H176" s="98">
        <v>6.3920913786948211E-3</v>
      </c>
      <c r="I176" s="98">
        <v>3.0887575167561003E-3</v>
      </c>
      <c r="J176" s="98">
        <v>2.7822050417108625E-3</v>
      </c>
      <c r="K176" s="98">
        <v>2.6755545719052273E-3</v>
      </c>
      <c r="L176" s="98">
        <v>3.2529053041451825E-3</v>
      </c>
      <c r="M176" s="98">
        <v>3.5405446664916705E-3</v>
      </c>
      <c r="N176" s="98">
        <v>3.4023003389777877E-3</v>
      </c>
      <c r="O176" s="98">
        <v>1.9713884581365388E-3</v>
      </c>
      <c r="P176" s="98">
        <v>1.3586435692085107E-3</v>
      </c>
      <c r="Q176" s="98">
        <v>1.9762601262645653E-3</v>
      </c>
      <c r="R176" s="98">
        <v>4.580698771187169E-3</v>
      </c>
      <c r="S176" s="98">
        <v>6.7059178851886624E-3</v>
      </c>
      <c r="T176" s="98">
        <v>6.0936696953101154E-3</v>
      </c>
      <c r="U176" s="98">
        <v>6.0342192646518928E-3</v>
      </c>
      <c r="V176" s="98">
        <v>6.2282303599499669E-3</v>
      </c>
      <c r="W176" s="98">
        <v>4.8936611979520407E-3</v>
      </c>
      <c r="X176" s="98">
        <v>3.9615342279349383E-3</v>
      </c>
      <c r="Y176" s="98">
        <v>5.9655833409707386E-3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0.14921717996757594</v>
      </c>
      <c r="D177" s="33">
        <v>0.15943425841737482</v>
      </c>
      <c r="E177" s="33">
        <v>0.26309097579705071</v>
      </c>
      <c r="F177" s="33">
        <v>0.28904522016847772</v>
      </c>
      <c r="G177" s="33">
        <v>0.32128831831439281</v>
      </c>
      <c r="H177" s="33">
        <v>0.32757993522649465</v>
      </c>
      <c r="I177" s="33">
        <v>0.18755197323480538</v>
      </c>
      <c r="J177" s="33">
        <v>0.176164637855178</v>
      </c>
      <c r="K177" s="33">
        <v>0.17984298748410318</v>
      </c>
      <c r="L177" s="33">
        <v>0.15388166275871382</v>
      </c>
      <c r="M177" s="33">
        <v>0.15096215703706031</v>
      </c>
      <c r="N177" s="33">
        <v>0.1541544526733287</v>
      </c>
      <c r="O177" s="33">
        <v>8.8836135961389284E-2</v>
      </c>
      <c r="P177" s="33">
        <v>6.7557725934650398E-2</v>
      </c>
      <c r="Q177" s="33">
        <v>9.2598909973353391E-2</v>
      </c>
      <c r="R177" s="33">
        <v>0.13163392594421466</v>
      </c>
      <c r="S177" s="33">
        <v>0.21762010246517458</v>
      </c>
      <c r="T177" s="33">
        <v>0.23646313556390947</v>
      </c>
      <c r="U177" s="33">
        <v>0.27094964530225607</v>
      </c>
      <c r="V177" s="33">
        <v>0.26736011740764093</v>
      </c>
      <c r="W177" s="33">
        <v>0.18778341073675706</v>
      </c>
      <c r="X177" s="33">
        <v>0.14175189415151385</v>
      </c>
      <c r="Y177" s="33">
        <v>0.15854950541527688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6.8700129458827996</v>
      </c>
      <c r="D3" s="117">
        <f t="shared" si="0"/>
        <v>7.6274620033686462</v>
      </c>
      <c r="E3" s="117">
        <f t="shared" si="0"/>
        <v>6.0008164421092154</v>
      </c>
      <c r="F3" s="117">
        <f t="shared" si="0"/>
        <v>8.3707903361386204</v>
      </c>
      <c r="G3" s="117">
        <f t="shared" si="0"/>
        <v>14.16159447460775</v>
      </c>
      <c r="H3" s="117">
        <f t="shared" si="0"/>
        <v>13.532821995760434</v>
      </c>
      <c r="I3" s="117">
        <f t="shared" si="0"/>
        <v>19.040390836799833</v>
      </c>
      <c r="J3" s="117">
        <f t="shared" si="0"/>
        <v>20.57415271701257</v>
      </c>
      <c r="K3" s="117">
        <f t="shared" si="0"/>
        <v>24.273875726562668</v>
      </c>
      <c r="L3" s="117">
        <f t="shared" si="0"/>
        <v>14.528685801513408</v>
      </c>
      <c r="M3" s="117">
        <f t="shared" si="0"/>
        <v>12.240284394892063</v>
      </c>
      <c r="N3" s="117">
        <f t="shared" si="0"/>
        <v>14.960820789623007</v>
      </c>
      <c r="O3" s="117">
        <f t="shared" si="0"/>
        <v>13.239218121437888</v>
      </c>
      <c r="P3" s="117">
        <f t="shared" si="0"/>
        <v>8.1268020068109301</v>
      </c>
      <c r="Q3" s="117">
        <f t="shared" si="0"/>
        <v>2.0594494266785399</v>
      </c>
      <c r="R3" s="117">
        <f t="shared" ref="R3:V3" si="1">R4+R7+R9+R19</f>
        <v>9.1254726867669254E-3</v>
      </c>
      <c r="S3" s="117">
        <f t="shared" si="1"/>
        <v>0</v>
      </c>
      <c r="T3" s="117">
        <f t="shared" si="1"/>
        <v>0</v>
      </c>
      <c r="U3" s="117">
        <f t="shared" si="1"/>
        <v>1.5440006046794517</v>
      </c>
      <c r="V3" s="117">
        <f t="shared" si="1"/>
        <v>3.9101565102565372</v>
      </c>
      <c r="W3" s="117">
        <f t="shared" ref="W3:Y3" si="2">W4+W7+W9+W19</f>
        <v>3.4201197143434081</v>
      </c>
      <c r="X3" s="117">
        <f t="shared" si="2"/>
        <v>2.1578609698657583</v>
      </c>
      <c r="Y3" s="117">
        <f t="shared" si="2"/>
        <v>3.26663401461151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5.5856752912808281</v>
      </c>
      <c r="D4" s="122">
        <f t="shared" si="3"/>
        <v>6.2529836545770294</v>
      </c>
      <c r="E4" s="122">
        <f t="shared" si="3"/>
        <v>4.9630005070620395</v>
      </c>
      <c r="F4" s="122">
        <f t="shared" si="3"/>
        <v>6.9200731451235962</v>
      </c>
      <c r="G4" s="122">
        <f t="shared" si="3"/>
        <v>11.922173530175414</v>
      </c>
      <c r="H4" s="122">
        <f t="shared" si="3"/>
        <v>11.346161069219027</v>
      </c>
      <c r="I4" s="122">
        <f t="shared" si="3"/>
        <v>15.790930722042523</v>
      </c>
      <c r="J4" s="122">
        <f t="shared" si="3"/>
        <v>17.138282060199241</v>
      </c>
      <c r="K4" s="122">
        <f t="shared" si="3"/>
        <v>20.03417027278299</v>
      </c>
      <c r="L4" s="122">
        <f t="shared" si="3"/>
        <v>11.894243845027743</v>
      </c>
      <c r="M4" s="122">
        <f t="shared" si="3"/>
        <v>9.6832592588067676</v>
      </c>
      <c r="N4" s="122">
        <f t="shared" si="3"/>
        <v>11.650896309067987</v>
      </c>
      <c r="O4" s="122">
        <f t="shared" si="3"/>
        <v>10.297177824437661</v>
      </c>
      <c r="P4" s="122">
        <f t="shared" si="3"/>
        <v>6.0845370195308384</v>
      </c>
      <c r="Q4" s="122">
        <f t="shared" si="3"/>
        <v>1.5538083931485371</v>
      </c>
      <c r="R4" s="122">
        <f t="shared" ref="R4:V4" si="4">SUM(R5:R6)</f>
        <v>6.8421552970871135E-3</v>
      </c>
      <c r="S4" s="122">
        <f t="shared" si="4"/>
        <v>0</v>
      </c>
      <c r="T4" s="122">
        <f t="shared" si="4"/>
        <v>0</v>
      </c>
      <c r="U4" s="122">
        <f t="shared" si="4"/>
        <v>1.0791402168823434</v>
      </c>
      <c r="V4" s="122">
        <f t="shared" si="4"/>
        <v>2.6973738838748353</v>
      </c>
      <c r="W4" s="122">
        <f t="shared" ref="W4:Y4" si="5">SUM(W5:W6)</f>
        <v>2.2493701781941771</v>
      </c>
      <c r="X4" s="122">
        <f t="shared" si="5"/>
        <v>1.2464375896996984</v>
      </c>
      <c r="Y4" s="122">
        <f t="shared" si="5"/>
        <v>1.5613503621972753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5.5335691596625853</v>
      </c>
      <c r="D5" s="98">
        <v>6.1958748173785168</v>
      </c>
      <c r="E5" s="98">
        <v>4.9188760089221351</v>
      </c>
      <c r="F5" s="98">
        <v>6.8596789286582087</v>
      </c>
      <c r="G5" s="98">
        <v>11.819973923227337</v>
      </c>
      <c r="H5" s="98">
        <v>11.25061826930952</v>
      </c>
      <c r="I5" s="98">
        <v>15.659516448754896</v>
      </c>
      <c r="J5" s="98">
        <v>16.995674520881263</v>
      </c>
      <c r="K5" s="98">
        <v>19.868376778537026</v>
      </c>
      <c r="L5" s="98">
        <v>11.79686068277768</v>
      </c>
      <c r="M5" s="98">
        <v>9.605768366782673</v>
      </c>
      <c r="N5" s="98">
        <v>11.558294429150092</v>
      </c>
      <c r="O5" s="98">
        <v>10.217010229363439</v>
      </c>
      <c r="P5" s="98">
        <v>6.0380948232703622</v>
      </c>
      <c r="Q5" s="98">
        <v>1.5418999543718266</v>
      </c>
      <c r="R5" s="98">
        <v>6.7899996750979642E-3</v>
      </c>
      <c r="S5" s="98">
        <v>0</v>
      </c>
      <c r="T5" s="98">
        <v>0</v>
      </c>
      <c r="U5" s="98">
        <v>1.0710020331111498</v>
      </c>
      <c r="V5" s="98">
        <v>2.6771071724176156</v>
      </c>
      <c r="W5" s="98">
        <v>2.2324537529231714</v>
      </c>
      <c r="X5" s="98">
        <v>1.2370812355031915</v>
      </c>
      <c r="Y5" s="98">
        <v>1.5496720163473123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5.2106131618242499E-2</v>
      </c>
      <c r="D6" s="98">
        <v>5.7108837198512764E-2</v>
      </c>
      <c r="E6" s="98">
        <v>4.4124498139904295E-2</v>
      </c>
      <c r="F6" s="98">
        <v>6.039421646538741E-2</v>
      </c>
      <c r="G6" s="98">
        <v>0.10219960694807677</v>
      </c>
      <c r="H6" s="98">
        <v>9.5542799909507536E-2</v>
      </c>
      <c r="I6" s="98">
        <v>0.13141427328762648</v>
      </c>
      <c r="J6" s="98">
        <v>0.14260753931797812</v>
      </c>
      <c r="K6" s="98">
        <v>0.16579349424596396</v>
      </c>
      <c r="L6" s="98">
        <v>9.7383162250062882E-2</v>
      </c>
      <c r="M6" s="98">
        <v>7.749089202409383E-2</v>
      </c>
      <c r="N6" s="98">
        <v>9.2601879917895716E-2</v>
      </c>
      <c r="O6" s="98">
        <v>8.016759507422179E-2</v>
      </c>
      <c r="P6" s="98">
        <v>4.6442196260475889E-2</v>
      </c>
      <c r="Q6" s="98">
        <v>1.1908438776710609E-2</v>
      </c>
      <c r="R6" s="98">
        <v>5.2155621989149602E-5</v>
      </c>
      <c r="S6" s="98">
        <v>0</v>
      </c>
      <c r="T6" s="98">
        <v>0</v>
      </c>
      <c r="U6" s="98">
        <v>8.1381837711935485E-3</v>
      </c>
      <c r="V6" s="98">
        <v>2.0266711457219731E-2</v>
      </c>
      <c r="W6" s="98">
        <v>1.6916425271005783E-2</v>
      </c>
      <c r="X6" s="98">
        <v>9.3563541965069833E-3</v>
      </c>
      <c r="Y6" s="98">
        <v>1.1678345849962989E-2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1.761372767401884E-3</v>
      </c>
      <c r="E7" s="122">
        <f t="shared" si="6"/>
        <v>8.5520047963352525E-4</v>
      </c>
      <c r="F7" s="122">
        <f t="shared" si="6"/>
        <v>2.5618929428465036E-3</v>
      </c>
      <c r="G7" s="122">
        <f t="shared" si="6"/>
        <v>5.638561860497172E-3</v>
      </c>
      <c r="H7" s="122">
        <f t="shared" si="6"/>
        <v>7.3783252852048621E-3</v>
      </c>
      <c r="I7" s="122">
        <f t="shared" si="6"/>
        <v>1.2896636357049171E-2</v>
      </c>
      <c r="J7" s="122">
        <f t="shared" si="6"/>
        <v>1.0525339681469844E-2</v>
      </c>
      <c r="K7" s="122">
        <f t="shared" si="6"/>
        <v>1.0200708202569632E-2</v>
      </c>
      <c r="L7" s="122">
        <f t="shared" si="6"/>
        <v>7.1363351911422675E-3</v>
      </c>
      <c r="M7" s="122">
        <f t="shared" si="6"/>
        <v>5.4313269947690633E-3</v>
      </c>
      <c r="N7" s="122">
        <f t="shared" si="6"/>
        <v>7.862755992376718E-3</v>
      </c>
      <c r="O7" s="122">
        <f t="shared" si="6"/>
        <v>4.4698045930550512E-3</v>
      </c>
      <c r="P7" s="122">
        <f t="shared" si="6"/>
        <v>4.2947061839773972E-3</v>
      </c>
      <c r="Q7" s="122">
        <f t="shared" si="6"/>
        <v>3.4481818909983284E-4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2.5071377749004648E-4</v>
      </c>
      <c r="V7" s="122">
        <f t="shared" si="6"/>
        <v>2.6065271932214015E-3</v>
      </c>
      <c r="W7" s="122">
        <f t="shared" si="6"/>
        <v>1.3025410825300567E-3</v>
      </c>
      <c r="X7" s="122">
        <f t="shared" si="6"/>
        <v>3.5285009301492848E-3</v>
      </c>
      <c r="Y7" s="122">
        <f t="shared" si="6"/>
        <v>5.5178549440689463E-3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0</v>
      </c>
      <c r="D8" s="98">
        <v>1.761372767401884E-3</v>
      </c>
      <c r="E8" s="98">
        <v>8.5520047963352525E-4</v>
      </c>
      <c r="F8" s="98">
        <v>2.5618929428465036E-3</v>
      </c>
      <c r="G8" s="98">
        <v>5.638561860497172E-3</v>
      </c>
      <c r="H8" s="98">
        <v>7.3783252852048621E-3</v>
      </c>
      <c r="I8" s="98">
        <v>1.2896636357049171E-2</v>
      </c>
      <c r="J8" s="98">
        <v>1.0525339681469844E-2</v>
      </c>
      <c r="K8" s="98">
        <v>1.0200708202569632E-2</v>
      </c>
      <c r="L8" s="98">
        <v>7.1363351911422675E-3</v>
      </c>
      <c r="M8" s="98">
        <v>5.4313269947690633E-3</v>
      </c>
      <c r="N8" s="98">
        <v>7.862755992376718E-3</v>
      </c>
      <c r="O8" s="98">
        <v>4.4698045930550512E-3</v>
      </c>
      <c r="P8" s="98">
        <v>4.2947061839773972E-3</v>
      </c>
      <c r="Q8" s="98">
        <v>3.4481818909983284E-4</v>
      </c>
      <c r="R8" s="98">
        <v>0</v>
      </c>
      <c r="S8" s="98">
        <v>0</v>
      </c>
      <c r="T8" s="98">
        <v>0</v>
      </c>
      <c r="U8" s="98">
        <v>2.5071377749004648E-4</v>
      </c>
      <c r="V8" s="98">
        <v>2.6065271932214015E-3</v>
      </c>
      <c r="W8" s="98">
        <v>1.3025410825300567E-3</v>
      </c>
      <c r="X8" s="98">
        <v>3.5285009301492848E-3</v>
      </c>
      <c r="Y8" s="98">
        <v>5.5178549440689463E-3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1.0872683544490021</v>
      </c>
      <c r="D9" s="122">
        <v>1.158063021555652</v>
      </c>
      <c r="E9" s="122">
        <v>0.86779649981107798</v>
      </c>
      <c r="F9" s="122">
        <v>1.2162590786472145</v>
      </c>
      <c r="G9" s="122">
        <v>1.8684142098760779</v>
      </c>
      <c r="H9" s="122">
        <v>1.828893098375318</v>
      </c>
      <c r="I9" s="122">
        <v>2.7078365387438077</v>
      </c>
      <c r="J9" s="122">
        <v>2.8952808986394594</v>
      </c>
      <c r="K9" s="122">
        <v>3.6087581064972265</v>
      </c>
      <c r="L9" s="122">
        <v>2.238444444545638</v>
      </c>
      <c r="M9" s="122">
        <v>2.1793576214184309</v>
      </c>
      <c r="N9" s="122">
        <v>2.8189320938169953</v>
      </c>
      <c r="O9" s="122">
        <v>2.5226286251193084</v>
      </c>
      <c r="P9" s="122">
        <v>1.7401788060566146</v>
      </c>
      <c r="Q9" s="122">
        <v>0.42993084943618504</v>
      </c>
      <c r="R9" s="122">
        <v>1.9536088774386815E-3</v>
      </c>
      <c r="S9" s="122">
        <v>0</v>
      </c>
      <c r="T9" s="122">
        <v>0</v>
      </c>
      <c r="U9" s="122">
        <v>0.39916487249380261</v>
      </c>
      <c r="V9" s="122">
        <v>1.0390390687477451</v>
      </c>
      <c r="W9" s="122">
        <v>0.99691973865891137</v>
      </c>
      <c r="X9" s="122">
        <v>0.77613716715860492</v>
      </c>
      <c r="Y9" s="122">
        <v>1.4439443756392136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2.3025111059904593E-2</v>
      </c>
      <c r="D10" s="98">
        <v>4.5623315930674702E-2</v>
      </c>
      <c r="E10" s="98">
        <v>3.2017328740890839E-2</v>
      </c>
      <c r="F10" s="98">
        <v>6.9626711591754292E-2</v>
      </c>
      <c r="G10" s="98">
        <v>0.16768039151949177</v>
      </c>
      <c r="H10" s="98">
        <v>0.19481188109749342</v>
      </c>
      <c r="I10" s="98">
        <v>1.1388657291239357</v>
      </c>
      <c r="J10" s="98">
        <v>1.5656688177477804</v>
      </c>
      <c r="K10" s="98">
        <v>1.3392227231200322</v>
      </c>
      <c r="L10" s="98">
        <v>1.0022266399631605</v>
      </c>
      <c r="M10" s="98">
        <v>0.62771695306681907</v>
      </c>
      <c r="N10" s="98">
        <v>0.75408199080179217</v>
      </c>
      <c r="O10" s="98">
        <v>0.65639920749105696</v>
      </c>
      <c r="P10" s="98">
        <v>9.3885948303647215E-2</v>
      </c>
      <c r="Q10" s="98">
        <v>3.4872541445769838E-2</v>
      </c>
      <c r="R10" s="98">
        <v>3.3191627226170669E-4</v>
      </c>
      <c r="S10" s="98">
        <v>0</v>
      </c>
      <c r="T10" s="98">
        <v>0</v>
      </c>
      <c r="U10" s="98">
        <v>6.394878542264873E-2</v>
      </c>
      <c r="V10" s="98">
        <v>0.20771157974473037</v>
      </c>
      <c r="W10" s="98">
        <v>0.29416146942121818</v>
      </c>
      <c r="X10" s="98">
        <v>0.35183217562935881</v>
      </c>
      <c r="Y10" s="98">
        <v>0.5602190004598715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7.8197877560767404E-2</v>
      </c>
      <c r="D11" s="98">
        <v>8.9109605788118995E-2</v>
      </c>
      <c r="E11" s="98">
        <v>6.5211796885021267E-2</v>
      </c>
      <c r="F11" s="98">
        <v>7.574651873129358E-2</v>
      </c>
      <c r="G11" s="98">
        <v>0.12163826727305857</v>
      </c>
      <c r="H11" s="98">
        <v>0.10327966102235986</v>
      </c>
      <c r="I11" s="98">
        <v>0.10236272256155175</v>
      </c>
      <c r="J11" s="98">
        <v>7.4779276506170028E-2</v>
      </c>
      <c r="K11" s="98">
        <v>0.1295476998528082</v>
      </c>
      <c r="L11" s="98">
        <v>9.4918668564399497E-2</v>
      </c>
      <c r="M11" s="98">
        <v>0.10368352933970644</v>
      </c>
      <c r="N11" s="98">
        <v>0.11583741581205707</v>
      </c>
      <c r="O11" s="98">
        <v>0.14675579115139634</v>
      </c>
      <c r="P11" s="98">
        <v>0.1307369276165517</v>
      </c>
      <c r="Q11" s="98">
        <v>3.8493283958934199E-2</v>
      </c>
      <c r="R11" s="98">
        <v>1.7018395819714388E-4</v>
      </c>
      <c r="S11" s="98">
        <v>0</v>
      </c>
      <c r="T11" s="98">
        <v>0</v>
      </c>
      <c r="U11" s="98">
        <v>2.5439719915916096E-2</v>
      </c>
      <c r="V11" s="98">
        <v>6.9886129811984013E-2</v>
      </c>
      <c r="W11" s="98">
        <v>5.5414156705191613E-2</v>
      </c>
      <c r="X11" s="98">
        <v>4.4472387449671955E-2</v>
      </c>
      <c r="Y11" s="98">
        <v>0.1271041242766644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1.5128207358478592E-4</v>
      </c>
      <c r="G12" s="98">
        <v>1.4824276438906093E-4</v>
      </c>
      <c r="H12" s="98">
        <v>1.4636340715970669E-4</v>
      </c>
      <c r="I12" s="98">
        <v>4.4351859823048864E-4</v>
      </c>
      <c r="J12" s="98">
        <v>8.8580918651848999E-4</v>
      </c>
      <c r="K12" s="98">
        <v>1.4903700740547651E-3</v>
      </c>
      <c r="L12" s="98">
        <v>9.0028694812216057E-4</v>
      </c>
      <c r="M12" s="98">
        <v>8.0033193421227627E-4</v>
      </c>
      <c r="N12" s="98">
        <v>4.4903820976879253E-4</v>
      </c>
      <c r="O12" s="98">
        <v>1.6696843140602824E-3</v>
      </c>
      <c r="P12" s="98">
        <v>9.271753838467167E-4</v>
      </c>
      <c r="Q12" s="98">
        <v>2.8199673566020334E-4</v>
      </c>
      <c r="R12" s="98">
        <v>0</v>
      </c>
      <c r="S12" s="98">
        <v>0</v>
      </c>
      <c r="T12" s="98">
        <v>0</v>
      </c>
      <c r="U12" s="98">
        <v>1.7079146144404318E-4</v>
      </c>
      <c r="V12" s="98">
        <v>7.57665678776195E-4</v>
      </c>
      <c r="W12" s="98">
        <v>1.6197006789584226E-4</v>
      </c>
      <c r="X12" s="98">
        <v>4.6814180865641211E-4</v>
      </c>
      <c r="Y12" s="98">
        <v>1.5937192501955433E-3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1.175070411854915E-4</v>
      </c>
      <c r="G13" s="101">
        <v>1.1484536366252165E-4</v>
      </c>
      <c r="H13" s="101">
        <v>1.1428455671566214E-4</v>
      </c>
      <c r="I13" s="101">
        <v>3.4515642151856419E-4</v>
      </c>
      <c r="J13" s="101">
        <v>6.8394748455307688E-4</v>
      </c>
      <c r="K13" s="101">
        <v>1.1496054337836658E-3</v>
      </c>
      <c r="L13" s="101">
        <v>6.9599230944560509E-4</v>
      </c>
      <c r="M13" s="101">
        <v>6.2139609892826421E-4</v>
      </c>
      <c r="N13" s="101">
        <v>3.4754280118236893E-4</v>
      </c>
      <c r="O13" s="101">
        <v>1.2911203089143431E-3</v>
      </c>
      <c r="P13" s="101">
        <v>7.1628420958905149E-4</v>
      </c>
      <c r="Q13" s="101">
        <v>2.1718515480133996E-4</v>
      </c>
      <c r="R13" s="101">
        <v>0</v>
      </c>
      <c r="S13" s="101">
        <v>0</v>
      </c>
      <c r="T13" s="101">
        <v>0</v>
      </c>
      <c r="U13" s="101">
        <v>1.3054162565080389E-4</v>
      </c>
      <c r="V13" s="101">
        <v>5.8597520433316798E-4</v>
      </c>
      <c r="W13" s="101">
        <v>1.2511270353976492E-4</v>
      </c>
      <c r="X13" s="101">
        <v>3.5644501348039296E-4</v>
      </c>
      <c r="Y13" s="101">
        <v>1.1953032471250491E-3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3.377503239929443E-5</v>
      </c>
      <c r="G14" s="104">
        <v>3.3397400726539285E-5</v>
      </c>
      <c r="H14" s="104">
        <v>3.2078850444044539E-5</v>
      </c>
      <c r="I14" s="104">
        <v>9.8362176711924463E-5</v>
      </c>
      <c r="J14" s="104">
        <v>2.0186170196541308E-4</v>
      </c>
      <c r="K14" s="104">
        <v>3.4076464027109923E-4</v>
      </c>
      <c r="L14" s="104">
        <v>2.0429463867655548E-4</v>
      </c>
      <c r="M14" s="104">
        <v>1.7893583528401209E-4</v>
      </c>
      <c r="N14" s="104">
        <v>1.0149540858642357E-4</v>
      </c>
      <c r="O14" s="104">
        <v>3.7856400514593925E-4</v>
      </c>
      <c r="P14" s="104">
        <v>2.1089117425766526E-4</v>
      </c>
      <c r="Q14" s="104">
        <v>6.4811580858863395E-5</v>
      </c>
      <c r="R14" s="104">
        <v>0</v>
      </c>
      <c r="S14" s="104">
        <v>0</v>
      </c>
      <c r="T14" s="104">
        <v>0</v>
      </c>
      <c r="U14" s="104">
        <v>4.0249835793239285E-5</v>
      </c>
      <c r="V14" s="104">
        <v>1.7169047444302702E-4</v>
      </c>
      <c r="W14" s="104">
        <v>3.6857364356077342E-5</v>
      </c>
      <c r="X14" s="104">
        <v>1.1169679517601917E-4</v>
      </c>
      <c r="Y14" s="104">
        <v>3.9841600307049418E-4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0.97518071176657772</v>
      </c>
      <c r="D15" s="101">
        <v>0.98761677909604118</v>
      </c>
      <c r="E15" s="101">
        <v>0.74214727388214541</v>
      </c>
      <c r="F15" s="101">
        <v>1.0303581846073591</v>
      </c>
      <c r="G15" s="101">
        <v>1.4432519074861174</v>
      </c>
      <c r="H15" s="101">
        <v>1.4209356875681196</v>
      </c>
      <c r="I15" s="101">
        <v>0.82368333062698373</v>
      </c>
      <c r="J15" s="101">
        <v>2.4476857874660939E-2</v>
      </c>
      <c r="K15" s="101">
        <v>0.26553797837938586</v>
      </c>
      <c r="L15" s="101">
        <v>2.3311221704991163E-2</v>
      </c>
      <c r="M15" s="101">
        <v>0.77083757665989028</v>
      </c>
      <c r="N15" s="101">
        <v>1.2561456480645541</v>
      </c>
      <c r="O15" s="101">
        <v>0.57711275400927442</v>
      </c>
      <c r="P15" s="101">
        <v>0.34670740574766762</v>
      </c>
      <c r="Q15" s="101">
        <v>7.0671399090342247E-3</v>
      </c>
      <c r="R15" s="101">
        <v>1.61202482969368E-4</v>
      </c>
      <c r="S15" s="101">
        <v>0</v>
      </c>
      <c r="T15" s="101">
        <v>0</v>
      </c>
      <c r="U15" s="101">
        <v>0.14723939061724467</v>
      </c>
      <c r="V15" s="101">
        <v>0.32250806598754456</v>
      </c>
      <c r="W15" s="101">
        <v>0.2002057792704916</v>
      </c>
      <c r="X15" s="101">
        <v>8.8659710978496398E-2</v>
      </c>
      <c r="Y15" s="101">
        <v>0.294190204414292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1.0864654061752358E-2</v>
      </c>
      <c r="D16" s="104">
        <v>3.5713320740817137E-2</v>
      </c>
      <c r="E16" s="104">
        <v>2.8420100303020411E-2</v>
      </c>
      <c r="F16" s="104">
        <v>4.0376381643222825E-2</v>
      </c>
      <c r="G16" s="104">
        <v>0.13569540083302103</v>
      </c>
      <c r="H16" s="104">
        <v>0.10971950528018545</v>
      </c>
      <c r="I16" s="104">
        <v>0.64248123783310573</v>
      </c>
      <c r="J16" s="104">
        <v>1.2294701373243295</v>
      </c>
      <c r="K16" s="104">
        <v>1.8729593350709455</v>
      </c>
      <c r="L16" s="104">
        <v>1.1170876273649648</v>
      </c>
      <c r="M16" s="104">
        <v>0.67631923041780317</v>
      </c>
      <c r="N16" s="104">
        <v>0.69241800092882311</v>
      </c>
      <c r="O16" s="104">
        <v>1.1406911881535204</v>
      </c>
      <c r="P16" s="104">
        <v>1.1679213490049012</v>
      </c>
      <c r="Q16" s="104">
        <v>0.34921588738678655</v>
      </c>
      <c r="R16" s="104">
        <v>1.2903061640104627E-3</v>
      </c>
      <c r="S16" s="104">
        <v>0</v>
      </c>
      <c r="T16" s="104">
        <v>0</v>
      </c>
      <c r="U16" s="104">
        <v>0.16236618507654907</v>
      </c>
      <c r="V16" s="104">
        <v>0.43817562752470995</v>
      </c>
      <c r="W16" s="104">
        <v>0.44697636319411405</v>
      </c>
      <c r="X16" s="104">
        <v>0.29070475129242135</v>
      </c>
      <c r="Y16" s="104">
        <v>0.46083732723819015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8.4819197675360652E-3</v>
      </c>
      <c r="D17" s="98">
        <v>2.7725398675392011E-2</v>
      </c>
      <c r="E17" s="98">
        <v>2.2059958420878944E-2</v>
      </c>
      <c r="F17" s="98">
        <v>3.136025902605493E-2</v>
      </c>
      <c r="G17" s="98">
        <v>0.10513968305125435</v>
      </c>
      <c r="H17" s="98">
        <v>8.5666433175492579E-2</v>
      </c>
      <c r="I17" s="98">
        <v>0.50004968694850327</v>
      </c>
      <c r="J17" s="98">
        <v>0.94950040800686164</v>
      </c>
      <c r="K17" s="98">
        <v>1.4447639255591196</v>
      </c>
      <c r="L17" s="98">
        <v>0.86376375805704253</v>
      </c>
      <c r="M17" s="98">
        <v>0.52517792604490943</v>
      </c>
      <c r="N17" s="98">
        <v>0.53596644929339055</v>
      </c>
      <c r="O17" s="98">
        <v>0.8820314909145488</v>
      </c>
      <c r="P17" s="98">
        <v>0.90255907644621225</v>
      </c>
      <c r="Q17" s="98">
        <v>0.26909445225052958</v>
      </c>
      <c r="R17" s="98">
        <v>9.9038586548286169E-4</v>
      </c>
      <c r="S17" s="98">
        <v>0</v>
      </c>
      <c r="T17" s="98">
        <v>0</v>
      </c>
      <c r="U17" s="98">
        <v>0.12411728846303757</v>
      </c>
      <c r="V17" s="98">
        <v>0.33880181368541606</v>
      </c>
      <c r="W17" s="98">
        <v>0.34532136372683986</v>
      </c>
      <c r="X17" s="98">
        <v>0.2214566769454723</v>
      </c>
      <c r="Y17" s="98">
        <v>0.34577882983241265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2.3827342942162925E-3</v>
      </c>
      <c r="D18" s="98">
        <v>7.9879220654251234E-3</v>
      </c>
      <c r="E18" s="98">
        <v>6.360141882141469E-3</v>
      </c>
      <c r="F18" s="98">
        <v>9.0161226171678911E-3</v>
      </c>
      <c r="G18" s="98">
        <v>3.0555717781766682E-2</v>
      </c>
      <c r="H18" s="98">
        <v>2.4053072104692874E-2</v>
      </c>
      <c r="I18" s="98">
        <v>0.14243155088460252</v>
      </c>
      <c r="J18" s="98">
        <v>0.27996972931746783</v>
      </c>
      <c r="K18" s="98">
        <v>0.42819540951182578</v>
      </c>
      <c r="L18" s="98">
        <v>0.25332386930792233</v>
      </c>
      <c r="M18" s="98">
        <v>0.15114130437289378</v>
      </c>
      <c r="N18" s="98">
        <v>0.15645155163543256</v>
      </c>
      <c r="O18" s="98">
        <v>0.2586596972389717</v>
      </c>
      <c r="P18" s="98">
        <v>0.26536227255868894</v>
      </c>
      <c r="Q18" s="98">
        <v>8.0121435136256983E-2</v>
      </c>
      <c r="R18" s="98">
        <v>2.9992029852760109E-4</v>
      </c>
      <c r="S18" s="98">
        <v>0</v>
      </c>
      <c r="T18" s="98">
        <v>0</v>
      </c>
      <c r="U18" s="98">
        <v>3.8248896613511503E-2</v>
      </c>
      <c r="V18" s="98">
        <v>9.9373813839293862E-2</v>
      </c>
      <c r="W18" s="98">
        <v>0.1016549994672742</v>
      </c>
      <c r="X18" s="98">
        <v>6.9248074346949046E-2</v>
      </c>
      <c r="Y18" s="98">
        <v>0.11505849740577752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0.19706930015296908</v>
      </c>
      <c r="D19" s="122">
        <v>0.21465395446856289</v>
      </c>
      <c r="E19" s="122">
        <v>0.16916423475646458</v>
      </c>
      <c r="F19" s="122">
        <v>0.23189621942496211</v>
      </c>
      <c r="G19" s="122">
        <v>0.36536817269575933</v>
      </c>
      <c r="H19" s="122">
        <v>0.35038950288088605</v>
      </c>
      <c r="I19" s="122">
        <v>0.52872693965645545</v>
      </c>
      <c r="J19" s="122">
        <v>0.53006441849239949</v>
      </c>
      <c r="K19" s="122">
        <v>0.62074663907988303</v>
      </c>
      <c r="L19" s="122">
        <v>0.38886117674888654</v>
      </c>
      <c r="M19" s="122">
        <v>0.3722361876720961</v>
      </c>
      <c r="N19" s="122">
        <v>0.48312963074564685</v>
      </c>
      <c r="O19" s="122">
        <v>0.41494186728786275</v>
      </c>
      <c r="P19" s="122">
        <v>0.29779147503949954</v>
      </c>
      <c r="Q19" s="122">
        <v>7.5365365904717874E-2</v>
      </c>
      <c r="R19" s="122">
        <v>3.2970851224113114E-4</v>
      </c>
      <c r="S19" s="122">
        <v>0</v>
      </c>
      <c r="T19" s="122">
        <v>0</v>
      </c>
      <c r="U19" s="122">
        <v>6.5444801525815458E-2</v>
      </c>
      <c r="V19" s="122">
        <v>0.17113703044073575</v>
      </c>
      <c r="W19" s="122">
        <v>0.17252725640778943</v>
      </c>
      <c r="X19" s="122">
        <v>0.1317577120773053</v>
      </c>
      <c r="Y19" s="122">
        <v>0.25582142183095241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2.5917363844086281E-3</v>
      </c>
      <c r="D21" s="98">
        <v>2.8944638223922297E-3</v>
      </c>
      <c r="E21" s="98">
        <v>2.3899053434053349E-3</v>
      </c>
      <c r="F21" s="98">
        <v>3.4128330551865143E-3</v>
      </c>
      <c r="G21" s="98">
        <v>5.2997985885695677E-3</v>
      </c>
      <c r="H21" s="98">
        <v>5.2449912112069825E-3</v>
      </c>
      <c r="I21" s="98">
        <v>6.6422846817339783E-3</v>
      </c>
      <c r="J21" s="98">
        <v>6.4057952459424085E-3</v>
      </c>
      <c r="K21" s="98">
        <v>7.1148534458534071E-3</v>
      </c>
      <c r="L21" s="98">
        <v>6.1999266838605131E-3</v>
      </c>
      <c r="M21" s="98">
        <v>6.6098093298208541E-3</v>
      </c>
      <c r="N21" s="98">
        <v>8.0054184537522843E-3</v>
      </c>
      <c r="O21" s="98">
        <v>6.9519474834983733E-3</v>
      </c>
      <c r="P21" s="98">
        <v>4.4681910754718673E-3</v>
      </c>
      <c r="Q21" s="98">
        <v>1.1746514952504729E-3</v>
      </c>
      <c r="R21" s="98">
        <v>0</v>
      </c>
      <c r="S21" s="98">
        <v>0</v>
      </c>
      <c r="T21" s="98">
        <v>0</v>
      </c>
      <c r="U21" s="98">
        <v>1.0190605833253282E-3</v>
      </c>
      <c r="V21" s="98">
        <v>2.7669050135272024E-3</v>
      </c>
      <c r="W21" s="98">
        <v>3.1093444266876865E-3</v>
      </c>
      <c r="X21" s="98">
        <v>2.5268704851234727E-3</v>
      </c>
      <c r="Y21" s="98">
        <v>6.5053371910104912E-3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0.19447756376856046</v>
      </c>
      <c r="D22" s="33">
        <v>0.21175949064617067</v>
      </c>
      <c r="E22" s="33">
        <v>0.16677432941305925</v>
      </c>
      <c r="F22" s="33">
        <v>0.22848338636977558</v>
      </c>
      <c r="G22" s="33">
        <v>0.36006837410718978</v>
      </c>
      <c r="H22" s="33">
        <v>0.34514451166967908</v>
      </c>
      <c r="I22" s="33">
        <v>0.52208465497472145</v>
      </c>
      <c r="J22" s="33">
        <v>0.52365862324645707</v>
      </c>
      <c r="K22" s="33">
        <v>0.61363178563402965</v>
      </c>
      <c r="L22" s="33">
        <v>0.38266125006502605</v>
      </c>
      <c r="M22" s="33">
        <v>0.36562637834227524</v>
      </c>
      <c r="N22" s="33">
        <v>0.47512421229189455</v>
      </c>
      <c r="O22" s="33">
        <v>0.40798991980436439</v>
      </c>
      <c r="P22" s="33">
        <v>0.29332328396402768</v>
      </c>
      <c r="Q22" s="33">
        <v>7.4190714409467395E-2</v>
      </c>
      <c r="R22" s="33">
        <v>3.2970851224113114E-4</v>
      </c>
      <c r="S22" s="33">
        <v>0</v>
      </c>
      <c r="T22" s="33">
        <v>0</v>
      </c>
      <c r="U22" s="33">
        <v>6.4425740942490123E-2</v>
      </c>
      <c r="V22" s="33">
        <v>0.16837012542720856</v>
      </c>
      <c r="W22" s="33">
        <v>0.16941791198110173</v>
      </c>
      <c r="X22" s="33">
        <v>0.12923084159218182</v>
      </c>
      <c r="Y22" s="33">
        <v>0.2493160846399419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0.58284184458824462</v>
      </c>
      <c r="D24" s="117">
        <f t="shared" si="7"/>
        <v>0.20252567941765329</v>
      </c>
      <c r="E24" s="117">
        <f t="shared" si="7"/>
        <v>0.33885515866471461</v>
      </c>
      <c r="F24" s="117">
        <f t="shared" si="7"/>
        <v>0.60709184493154544</v>
      </c>
      <c r="G24" s="117">
        <f t="shared" si="7"/>
        <v>1.2797701504490395</v>
      </c>
      <c r="H24" s="117">
        <f t="shared" si="7"/>
        <v>0.741256223314532</v>
      </c>
      <c r="I24" s="117">
        <f t="shared" si="7"/>
        <v>0.42950245545241172</v>
      </c>
      <c r="J24" s="117">
        <f t="shared" si="7"/>
        <v>0.4214012103681618</v>
      </c>
      <c r="K24" s="117">
        <f t="shared" si="7"/>
        <v>0.62406627135464088</v>
      </c>
      <c r="L24" s="117">
        <f t="shared" si="7"/>
        <v>1.0816983159373013</v>
      </c>
      <c r="M24" s="117">
        <f t="shared" si="7"/>
        <v>0.79142144092600819</v>
      </c>
      <c r="N24" s="117">
        <f t="shared" si="7"/>
        <v>1.1731602875557148</v>
      </c>
      <c r="O24" s="117">
        <f t="shared" si="7"/>
        <v>1.3175979999351222</v>
      </c>
      <c r="P24" s="117">
        <f t="shared" si="7"/>
        <v>1.0744696527666937</v>
      </c>
      <c r="Q24" s="117">
        <f t="shared" si="7"/>
        <v>0.88675361180368018</v>
      </c>
      <c r="R24" s="117">
        <f t="shared" ref="R24:V24" si="8">R25+R28+R30+R39</f>
        <v>1.4276760624719378</v>
      </c>
      <c r="S24" s="117">
        <f t="shared" si="8"/>
        <v>0.91645026813515007</v>
      </c>
      <c r="T24" s="117">
        <f t="shared" si="8"/>
        <v>0.81067224955462913</v>
      </c>
      <c r="U24" s="117">
        <f t="shared" si="8"/>
        <v>0.37196182496739416</v>
      </c>
      <c r="V24" s="117">
        <f t="shared" si="8"/>
        <v>0.44555457449623348</v>
      </c>
      <c r="W24" s="117">
        <f t="shared" ref="W24:Y24" si="9">W25+W28+W30+W39</f>
        <v>0.39253539410623112</v>
      </c>
      <c r="X24" s="117">
        <f t="shared" si="9"/>
        <v>0.5389560342515648</v>
      </c>
      <c r="Y24" s="117">
        <f t="shared" si="9"/>
        <v>1.1155056929602207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0.47653739633802628</v>
      </c>
      <c r="D25" s="122">
        <f t="shared" si="10"/>
        <v>0.16561949884218291</v>
      </c>
      <c r="E25" s="122">
        <f t="shared" si="10"/>
        <v>0.27947049130639412</v>
      </c>
      <c r="F25" s="122">
        <f t="shared" si="10"/>
        <v>0.50064562164898063</v>
      </c>
      <c r="G25" s="122">
        <f t="shared" si="10"/>
        <v>1.082216256983656</v>
      </c>
      <c r="H25" s="122">
        <f t="shared" si="10"/>
        <v>0.62351457667951082</v>
      </c>
      <c r="I25" s="122">
        <f t="shared" si="10"/>
        <v>0.36083152749961767</v>
      </c>
      <c r="J25" s="122">
        <f t="shared" si="10"/>
        <v>0.34672288302425919</v>
      </c>
      <c r="K25" s="122">
        <f t="shared" si="10"/>
        <v>0.48016341103600668</v>
      </c>
      <c r="L25" s="122">
        <f t="shared" si="10"/>
        <v>0.88162017710318019</v>
      </c>
      <c r="M25" s="122">
        <f t="shared" si="10"/>
        <v>0.62305096146676697</v>
      </c>
      <c r="N25" s="122">
        <f t="shared" si="10"/>
        <v>0.90024842153779916</v>
      </c>
      <c r="O25" s="122">
        <f t="shared" si="10"/>
        <v>1.035751108197368</v>
      </c>
      <c r="P25" s="122">
        <f t="shared" si="10"/>
        <v>0.8017810735396006</v>
      </c>
      <c r="Q25" s="122">
        <f t="shared" si="10"/>
        <v>0.65249832669672669</v>
      </c>
      <c r="R25" s="122">
        <f t="shared" ref="R25:V25" si="11">SUM(R26:R27)</f>
        <v>1.0821554664424438</v>
      </c>
      <c r="S25" s="122">
        <f t="shared" si="11"/>
        <v>0.66886706438121057</v>
      </c>
      <c r="T25" s="122">
        <f t="shared" si="11"/>
        <v>0.59403520718390179</v>
      </c>
      <c r="U25" s="122">
        <f t="shared" si="11"/>
        <v>0.26322546924994622</v>
      </c>
      <c r="V25" s="122">
        <f t="shared" si="11"/>
        <v>0.31306726650972777</v>
      </c>
      <c r="W25" s="122">
        <f t="shared" ref="W25:Y25" si="12">SUM(W26:W27)</f>
        <v>0.25241621795836933</v>
      </c>
      <c r="X25" s="122">
        <f t="shared" si="12"/>
        <v>0.31217752137299154</v>
      </c>
      <c r="Y25" s="122">
        <f t="shared" si="12"/>
        <v>0.56661338129014471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0.46557727720667297</v>
      </c>
      <c r="D26" s="98">
        <v>0.16188907453790571</v>
      </c>
      <c r="E26" s="98">
        <v>0.27334052708437567</v>
      </c>
      <c r="F26" s="98">
        <v>0.48986344109517144</v>
      </c>
      <c r="G26" s="98">
        <v>1.0593181732728503</v>
      </c>
      <c r="H26" s="98">
        <v>0.61055220741434224</v>
      </c>
      <c r="I26" s="98">
        <v>0.3534168636346563</v>
      </c>
      <c r="J26" s="98">
        <v>0.33959910101564617</v>
      </c>
      <c r="K26" s="98">
        <v>0.47035118932433345</v>
      </c>
      <c r="L26" s="98">
        <v>0.86379362207488075</v>
      </c>
      <c r="M26" s="98">
        <v>0.61073380332750427</v>
      </c>
      <c r="N26" s="98">
        <v>0.88257112794785753</v>
      </c>
      <c r="O26" s="98">
        <v>1.0158244848170643</v>
      </c>
      <c r="P26" s="98">
        <v>0.78665462652948792</v>
      </c>
      <c r="Q26" s="98">
        <v>0.64013849419729918</v>
      </c>
      <c r="R26" s="98">
        <v>1.0617662608491163</v>
      </c>
      <c r="S26" s="98">
        <v>0.6563411662645392</v>
      </c>
      <c r="T26" s="98">
        <v>0.58289854897231774</v>
      </c>
      <c r="U26" s="98">
        <v>0.25831828511139399</v>
      </c>
      <c r="V26" s="98">
        <v>0.30725222824878057</v>
      </c>
      <c r="W26" s="98">
        <v>0.24772340576020574</v>
      </c>
      <c r="X26" s="98">
        <v>0.30638436773336775</v>
      </c>
      <c r="Y26" s="98">
        <v>0.55613576769487572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1.0960119131353332E-2</v>
      </c>
      <c r="D27" s="98">
        <v>3.7304243042772024E-3</v>
      </c>
      <c r="E27" s="98">
        <v>6.129964222018427E-3</v>
      </c>
      <c r="F27" s="98">
        <v>1.0782180553809211E-2</v>
      </c>
      <c r="G27" s="98">
        <v>2.2898083710805695E-2</v>
      </c>
      <c r="H27" s="98">
        <v>1.2962369265168559E-2</v>
      </c>
      <c r="I27" s="98">
        <v>7.4146638649613839E-3</v>
      </c>
      <c r="J27" s="98">
        <v>7.1237820086130395E-3</v>
      </c>
      <c r="K27" s="98">
        <v>9.8122217116732423E-3</v>
      </c>
      <c r="L27" s="98">
        <v>1.7826555028299492E-2</v>
      </c>
      <c r="M27" s="98">
        <v>1.2317158139262711E-2</v>
      </c>
      <c r="N27" s="98">
        <v>1.7677293589941651E-2</v>
      </c>
      <c r="O27" s="98">
        <v>1.9926623380303741E-2</v>
      </c>
      <c r="P27" s="98">
        <v>1.5126447010112646E-2</v>
      </c>
      <c r="Q27" s="98">
        <v>1.2359832499427476E-2</v>
      </c>
      <c r="R27" s="98">
        <v>2.0389205593327357E-2</v>
      </c>
      <c r="S27" s="98">
        <v>1.2525898116671366E-2</v>
      </c>
      <c r="T27" s="98">
        <v>1.1136658211583999E-2</v>
      </c>
      <c r="U27" s="98">
        <v>4.9071841385522437E-3</v>
      </c>
      <c r="V27" s="98">
        <v>5.8150382609472124E-3</v>
      </c>
      <c r="W27" s="98">
        <v>4.692812198163576E-3</v>
      </c>
      <c r="X27" s="98">
        <v>5.7931536396237738E-3</v>
      </c>
      <c r="Y27" s="98">
        <v>1.0477613595269044E-2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5.4196085150827193E-5</v>
      </c>
      <c r="E28" s="122">
        <f t="shared" si="13"/>
        <v>5.5174224492485505E-5</v>
      </c>
      <c r="F28" s="122">
        <f t="shared" si="13"/>
        <v>1.9283065161210242E-4</v>
      </c>
      <c r="G28" s="122">
        <f t="shared" si="13"/>
        <v>4.8919029839929803E-4</v>
      </c>
      <c r="H28" s="122">
        <f t="shared" si="13"/>
        <v>3.9729443843410805E-4</v>
      </c>
      <c r="I28" s="122">
        <f t="shared" si="13"/>
        <v>2.8158594666046225E-4</v>
      </c>
      <c r="J28" s="122">
        <f t="shared" si="13"/>
        <v>2.2454057987135665E-4</v>
      </c>
      <c r="K28" s="122">
        <f t="shared" si="13"/>
        <v>3.6035110498207942E-4</v>
      </c>
      <c r="L28" s="122">
        <f t="shared" si="13"/>
        <v>5.3080179107669776E-4</v>
      </c>
      <c r="M28" s="122">
        <f t="shared" si="13"/>
        <v>3.4668044647462114E-4</v>
      </c>
      <c r="N28" s="122">
        <f t="shared" si="13"/>
        <v>6.3666040424102991E-4</v>
      </c>
      <c r="O28" s="122">
        <f t="shared" si="13"/>
        <v>4.4698045930550507E-4</v>
      </c>
      <c r="P28" s="122">
        <f t="shared" si="13"/>
        <v>5.8123843091423429E-4</v>
      </c>
      <c r="Q28" s="122">
        <f t="shared" si="13"/>
        <v>1.5673554049992406E-4</v>
      </c>
      <c r="R28" s="122">
        <f t="shared" si="13"/>
        <v>3.0997018953345562E-4</v>
      </c>
      <c r="S28" s="122">
        <f t="shared" si="13"/>
        <v>2.3652531759920704E-4</v>
      </c>
      <c r="T28" s="122">
        <f t="shared" si="13"/>
        <v>2.2542721127319202E-4</v>
      </c>
      <c r="U28" s="122">
        <f t="shared" si="13"/>
        <v>5.5714172775565877E-5</v>
      </c>
      <c r="V28" s="122">
        <f t="shared" si="13"/>
        <v>2.8671799125435418E-4</v>
      </c>
      <c r="W28" s="122">
        <f t="shared" si="13"/>
        <v>1.5453877250356602E-4</v>
      </c>
      <c r="X28" s="122">
        <f t="shared" si="13"/>
        <v>8.682698623927558E-4</v>
      </c>
      <c r="Y28" s="122">
        <f t="shared" si="13"/>
        <v>1.7290281159889071E-3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5.4196085150827193E-5</v>
      </c>
      <c r="E29" s="98">
        <v>5.5174224492485505E-5</v>
      </c>
      <c r="F29" s="98">
        <v>1.9283065161210242E-4</v>
      </c>
      <c r="G29" s="98">
        <v>4.8919029839929803E-4</v>
      </c>
      <c r="H29" s="98">
        <v>3.9729443843410805E-4</v>
      </c>
      <c r="I29" s="98">
        <v>2.8158594666046225E-4</v>
      </c>
      <c r="J29" s="98">
        <v>2.2454057987135665E-4</v>
      </c>
      <c r="K29" s="98">
        <v>3.6035110498207942E-4</v>
      </c>
      <c r="L29" s="98">
        <v>5.3080179107669776E-4</v>
      </c>
      <c r="M29" s="98">
        <v>3.4668044647462114E-4</v>
      </c>
      <c r="N29" s="98">
        <v>6.3666040424102991E-4</v>
      </c>
      <c r="O29" s="98">
        <v>4.4698045930550507E-4</v>
      </c>
      <c r="P29" s="98">
        <v>5.8123843091423429E-4</v>
      </c>
      <c r="Q29" s="98">
        <v>1.5673554049992406E-4</v>
      </c>
      <c r="R29" s="98">
        <v>3.0997018953345562E-4</v>
      </c>
      <c r="S29" s="98">
        <v>2.3652531759920704E-4</v>
      </c>
      <c r="T29" s="98">
        <v>2.2542721127319202E-4</v>
      </c>
      <c r="U29" s="98">
        <v>5.5714172775565877E-5</v>
      </c>
      <c r="V29" s="98">
        <v>2.8671799125435418E-4</v>
      </c>
      <c r="W29" s="98">
        <v>1.5453877250356602E-4</v>
      </c>
      <c r="X29" s="98">
        <v>8.682698623927558E-4</v>
      </c>
      <c r="Y29" s="98">
        <v>1.7290281159889071E-3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9.0003689045904695E-2</v>
      </c>
      <c r="D30" s="122">
        <v>3.1082531423493383E-2</v>
      </c>
      <c r="E30" s="122">
        <v>4.9652849343760852E-2</v>
      </c>
      <c r="F30" s="122">
        <v>8.9256247436384842E-2</v>
      </c>
      <c r="G30" s="122">
        <v>0.16479458396318411</v>
      </c>
      <c r="H30" s="122">
        <v>9.852833219812443E-2</v>
      </c>
      <c r="I30" s="122">
        <v>5.7297562718247971E-2</v>
      </c>
      <c r="J30" s="122">
        <v>6.3129128923522529E-2</v>
      </c>
      <c r="K30" s="122">
        <v>0.12173846277755798</v>
      </c>
      <c r="L30" s="122">
        <v>0.17021161722956074</v>
      </c>
      <c r="M30" s="122">
        <v>0.14362851133940391</v>
      </c>
      <c r="N30" s="122">
        <v>0.23245113772882139</v>
      </c>
      <c r="O30" s="122">
        <v>0.24163938102750704</v>
      </c>
      <c r="P30" s="122">
        <v>0.23234467759470639</v>
      </c>
      <c r="Q30" s="122">
        <v>0.19915446275224596</v>
      </c>
      <c r="R30" s="122">
        <v>0.29525484911492167</v>
      </c>
      <c r="S30" s="122">
        <v>0.21211250285718869</v>
      </c>
      <c r="T30" s="122">
        <v>0.18589814779731301</v>
      </c>
      <c r="U30" s="122">
        <v>9.3420647638854021E-2</v>
      </c>
      <c r="V30" s="122">
        <v>0.11351223769864111</v>
      </c>
      <c r="W30" s="122">
        <v>0.11923737503246713</v>
      </c>
      <c r="X30" s="122">
        <v>0.19333933457523572</v>
      </c>
      <c r="Y30" s="122">
        <v>0.4669927375310115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6.5437554444156831E-3</v>
      </c>
      <c r="D31" s="98">
        <v>2.5459887368033999E-3</v>
      </c>
      <c r="E31" s="98">
        <v>3.8541251114078768E-3</v>
      </c>
      <c r="F31" s="98">
        <v>5.8964355898611775E-3</v>
      </c>
      <c r="G31" s="98">
        <v>1.1852693522344318E-2</v>
      </c>
      <c r="H31" s="98">
        <v>6.2904042832315505E-3</v>
      </c>
      <c r="I31" s="98">
        <v>3.6927389091468881E-3</v>
      </c>
      <c r="J31" s="98">
        <v>3.5398474085760957E-3</v>
      </c>
      <c r="K31" s="98">
        <v>6.8496484979645696E-3</v>
      </c>
      <c r="L31" s="98">
        <v>1.3045693783732637E-2</v>
      </c>
      <c r="M31" s="98">
        <v>9.6003267907135582E-3</v>
      </c>
      <c r="N31" s="98">
        <v>1.3170145467003904E-2</v>
      </c>
      <c r="O31" s="98">
        <v>1.9033174279020685E-2</v>
      </c>
      <c r="P31" s="98">
        <v>1.8389709676559871E-2</v>
      </c>
      <c r="Q31" s="98">
        <v>1.9458143539681026E-2</v>
      </c>
      <c r="R31" s="98">
        <v>4.4418013089454554E-2</v>
      </c>
      <c r="S31" s="98">
        <v>2.6233834913673704E-2</v>
      </c>
      <c r="T31" s="98">
        <v>2.0566963447649498E-2</v>
      </c>
      <c r="U31" s="98">
        <v>7.1709277615333959E-3</v>
      </c>
      <c r="V31" s="98">
        <v>9.6590585919002301E-3</v>
      </c>
      <c r="W31" s="98">
        <v>9.3977224821669997E-3</v>
      </c>
      <c r="X31" s="98">
        <v>2.0285650415639834E-2</v>
      </c>
      <c r="Y31" s="98">
        <v>6.7290418734704691E-2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1.4903700740547652E-4</v>
      </c>
      <c r="L32" s="98">
        <v>1.5004782468702678E-4</v>
      </c>
      <c r="M32" s="98">
        <v>0</v>
      </c>
      <c r="N32" s="98">
        <v>0</v>
      </c>
      <c r="O32" s="98">
        <v>1.6696843140602826E-4</v>
      </c>
      <c r="P32" s="98">
        <v>1.5452923064111947E-4</v>
      </c>
      <c r="Q32" s="98">
        <v>1.4099836783010167E-4</v>
      </c>
      <c r="R32" s="98">
        <v>8.5125491512407566E-4</v>
      </c>
      <c r="S32" s="98">
        <v>1.7154206846931844E-4</v>
      </c>
      <c r="T32" s="98">
        <v>1.7738604606571407E-4</v>
      </c>
      <c r="U32" s="98">
        <v>0</v>
      </c>
      <c r="V32" s="98">
        <v>0</v>
      </c>
      <c r="W32" s="98">
        <v>0</v>
      </c>
      <c r="X32" s="98">
        <v>1.5604726955213737E-4</v>
      </c>
      <c r="Y32" s="98">
        <v>7.9685962509777164E-4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1.1496054337836659E-4</v>
      </c>
      <c r="L33" s="101">
        <v>1.1599871824093421E-4</v>
      </c>
      <c r="M33" s="101">
        <v>0</v>
      </c>
      <c r="N33" s="101">
        <v>0</v>
      </c>
      <c r="O33" s="101">
        <v>1.2911203089143431E-4</v>
      </c>
      <c r="P33" s="101">
        <v>1.1938070159817525E-4</v>
      </c>
      <c r="Q33" s="101">
        <v>1.0859257740066998E-4</v>
      </c>
      <c r="R33" s="101">
        <v>6.5345248330709834E-4</v>
      </c>
      <c r="S33" s="101">
        <v>1.3162119561148424E-4</v>
      </c>
      <c r="T33" s="101">
        <v>1.3583231168425719E-4</v>
      </c>
      <c r="U33" s="101">
        <v>0</v>
      </c>
      <c r="V33" s="101">
        <v>0</v>
      </c>
      <c r="W33" s="101">
        <v>0</v>
      </c>
      <c r="X33" s="101">
        <v>1.1881500449346431E-4</v>
      </c>
      <c r="Y33" s="101">
        <v>5.9765162356252457E-4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3.4076464027109926E-5</v>
      </c>
      <c r="L34" s="104">
        <v>3.404910644609258E-5</v>
      </c>
      <c r="M34" s="104">
        <v>0</v>
      </c>
      <c r="N34" s="104">
        <v>0</v>
      </c>
      <c r="O34" s="104">
        <v>3.7856400514593934E-5</v>
      </c>
      <c r="P34" s="104">
        <v>3.5148529042944201E-5</v>
      </c>
      <c r="Q34" s="104">
        <v>3.2405790429431698E-5</v>
      </c>
      <c r="R34" s="104">
        <v>1.9780243181697735E-4</v>
      </c>
      <c r="S34" s="104">
        <v>3.9920872857834212E-5</v>
      </c>
      <c r="T34" s="104">
        <v>4.1553734381456871E-5</v>
      </c>
      <c r="U34" s="104">
        <v>0</v>
      </c>
      <c r="V34" s="104">
        <v>0</v>
      </c>
      <c r="W34" s="104">
        <v>0</v>
      </c>
      <c r="X34" s="104">
        <v>3.7232265058673054E-5</v>
      </c>
      <c r="Y34" s="104">
        <v>1.9920800153524709E-4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8.2472237777693344E-2</v>
      </c>
      <c r="D35" s="101">
        <v>2.7579935881132382E-2</v>
      </c>
      <c r="E35" s="101">
        <v>4.4135846023133696E-2</v>
      </c>
      <c r="F35" s="101">
        <v>8.0277645308873061E-2</v>
      </c>
      <c r="G35" s="101">
        <v>0.13986631648476711</v>
      </c>
      <c r="H35" s="101">
        <v>8.5689681578542287E-2</v>
      </c>
      <c r="I35" s="101">
        <v>3.0125924524426338E-2</v>
      </c>
      <c r="J35" s="101">
        <v>1.2087337222054784E-3</v>
      </c>
      <c r="K35" s="101">
        <v>1.4292412434017932E-2</v>
      </c>
      <c r="L35" s="101">
        <v>3.2206293145053575E-3</v>
      </c>
      <c r="M35" s="101">
        <v>7.1338776545919413E-2</v>
      </c>
      <c r="N35" s="101">
        <v>0.14135613685182133</v>
      </c>
      <c r="O35" s="101">
        <v>7.4775929665686136E-2</v>
      </c>
      <c r="P35" s="101">
        <v>4.8902672058441371E-2</v>
      </c>
      <c r="Q35" s="101">
        <v>3.6120937312841593E-3</v>
      </c>
      <c r="R35" s="101">
        <v>2.1117525268987206E-2</v>
      </c>
      <c r="S35" s="101">
        <v>3.8350670686684338E-2</v>
      </c>
      <c r="T35" s="101">
        <v>4.2734420554762682E-2</v>
      </c>
      <c r="U35" s="101">
        <v>4.1062093766069403E-2</v>
      </c>
      <c r="V35" s="101">
        <v>4.405253515175566E-2</v>
      </c>
      <c r="W35" s="101">
        <v>3.4007079231485937E-2</v>
      </c>
      <c r="X35" s="101">
        <v>4.0418397651961591E-2</v>
      </c>
      <c r="Y35" s="101">
        <v>0.15547008214647626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9.8769582379566907E-4</v>
      </c>
      <c r="D36" s="104">
        <v>9.5660680555760167E-4</v>
      </c>
      <c r="E36" s="104">
        <v>1.6628782092192793E-3</v>
      </c>
      <c r="F36" s="104">
        <v>3.0821665376505976E-3</v>
      </c>
      <c r="G36" s="104">
        <v>1.3075573956072692E-2</v>
      </c>
      <c r="H36" s="104">
        <v>6.5482463363505921E-3</v>
      </c>
      <c r="I36" s="104">
        <v>2.3478899284674743E-2</v>
      </c>
      <c r="J36" s="104">
        <v>5.8380547792740954E-2</v>
      </c>
      <c r="K36" s="104">
        <v>0.10044736483817</v>
      </c>
      <c r="L36" s="104">
        <v>0.15379524630663571</v>
      </c>
      <c r="M36" s="104">
        <v>6.2689408002770938E-2</v>
      </c>
      <c r="N36" s="104">
        <v>7.7924855409996163E-2</v>
      </c>
      <c r="O36" s="104">
        <v>0.14766330865139418</v>
      </c>
      <c r="P36" s="104">
        <v>0.16489776662906402</v>
      </c>
      <c r="Q36" s="104">
        <v>0.17594322711345067</v>
      </c>
      <c r="R36" s="104">
        <v>0.22886805584135583</v>
      </c>
      <c r="S36" s="104">
        <v>0.14735645518836132</v>
      </c>
      <c r="T36" s="104">
        <v>0.12241937774883511</v>
      </c>
      <c r="U36" s="104">
        <v>4.5187626111251232E-2</v>
      </c>
      <c r="V36" s="104">
        <v>5.9800643954985223E-2</v>
      </c>
      <c r="W36" s="104">
        <v>7.5832573318814198E-2</v>
      </c>
      <c r="X36" s="104">
        <v>0.13247923923808216</v>
      </c>
      <c r="Y36" s="104">
        <v>0.24343537702473278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7.710836152305515E-4</v>
      </c>
      <c r="D37" s="98">
        <v>7.4264460737657155E-4</v>
      </c>
      <c r="E37" s="98">
        <v>1.2907422480301508E-3</v>
      </c>
      <c r="F37" s="98">
        <v>2.393912902752285E-3</v>
      </c>
      <c r="G37" s="98">
        <v>1.0131232842197958E-2</v>
      </c>
      <c r="H37" s="98">
        <v>5.1127181603410708E-3</v>
      </c>
      <c r="I37" s="98">
        <v>1.8273866294982524E-2</v>
      </c>
      <c r="J37" s="98">
        <v>4.5086376859472088E-2</v>
      </c>
      <c r="K37" s="98">
        <v>7.7483117982466237E-2</v>
      </c>
      <c r="L37" s="98">
        <v>0.11891883561049144</v>
      </c>
      <c r="M37" s="98">
        <v>4.8679812430499438E-2</v>
      </c>
      <c r="N37" s="98">
        <v>6.0317767605365481E-2</v>
      </c>
      <c r="O37" s="98">
        <v>0.11417962165026867</v>
      </c>
      <c r="P37" s="98">
        <v>0.12743150562628042</v>
      </c>
      <c r="Q37" s="98">
        <v>0.13557615228096856</v>
      </c>
      <c r="R37" s="98">
        <v>0.1756696928900226</v>
      </c>
      <c r="S37" s="98">
        <v>0.11305871645069909</v>
      </c>
      <c r="T37" s="98">
        <v>9.374753571605185E-2</v>
      </c>
      <c r="U37" s="98">
        <v>3.4542695096062316E-2</v>
      </c>
      <c r="V37" s="98">
        <v>4.6238460924808641E-2</v>
      </c>
      <c r="W37" s="98">
        <v>5.8586112800770411E-2</v>
      </c>
      <c r="X37" s="98">
        <v>0.10092168069320011</v>
      </c>
      <c r="Y37" s="98">
        <v>0.18265621040701283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2.1661220856511747E-4</v>
      </c>
      <c r="D38" s="98">
        <v>2.1396219818103012E-4</v>
      </c>
      <c r="E38" s="98">
        <v>3.7213596118912845E-4</v>
      </c>
      <c r="F38" s="98">
        <v>6.8825363489831242E-4</v>
      </c>
      <c r="G38" s="98">
        <v>2.9443411138747339E-3</v>
      </c>
      <c r="H38" s="98">
        <v>1.4355281760095218E-3</v>
      </c>
      <c r="I38" s="98">
        <v>5.205032989692218E-3</v>
      </c>
      <c r="J38" s="98">
        <v>1.3294170933268864E-2</v>
      </c>
      <c r="K38" s="98">
        <v>2.2964246855703765E-2</v>
      </c>
      <c r="L38" s="98">
        <v>3.4876410696144292E-2</v>
      </c>
      <c r="M38" s="98">
        <v>1.4009595572271497E-2</v>
      </c>
      <c r="N38" s="98">
        <v>1.7607087804630678E-2</v>
      </c>
      <c r="O38" s="98">
        <v>3.3483687001125514E-2</v>
      </c>
      <c r="P38" s="98">
        <v>3.7466261002783614E-2</v>
      </c>
      <c r="Q38" s="98">
        <v>4.0367074832482128E-2</v>
      </c>
      <c r="R38" s="98">
        <v>5.319836295133324E-2</v>
      </c>
      <c r="S38" s="98">
        <v>3.4297738737662238E-2</v>
      </c>
      <c r="T38" s="98">
        <v>2.8671842032783265E-2</v>
      </c>
      <c r="U38" s="98">
        <v>1.0644931015188916E-2</v>
      </c>
      <c r="V38" s="98">
        <v>1.356218303017658E-2</v>
      </c>
      <c r="W38" s="98">
        <v>1.7246460518043787E-2</v>
      </c>
      <c r="X38" s="98">
        <v>3.1557558544882056E-2</v>
      </c>
      <c r="Y38" s="98">
        <v>6.077916661771994E-2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1.6300759204313644E-2</v>
      </c>
      <c r="D39" s="122">
        <v>5.7694530668261574E-3</v>
      </c>
      <c r="E39" s="122">
        <v>9.6766437900671579E-3</v>
      </c>
      <c r="F39" s="122">
        <v>1.6997145194567891E-2</v>
      </c>
      <c r="G39" s="122">
        <v>3.2270119203800247E-2</v>
      </c>
      <c r="H39" s="122">
        <v>1.8816019998462753E-2</v>
      </c>
      <c r="I39" s="122">
        <v>1.1091779287885604E-2</v>
      </c>
      <c r="J39" s="122">
        <v>1.132465784050875E-2</v>
      </c>
      <c r="K39" s="122">
        <v>2.1804046436094113E-2</v>
      </c>
      <c r="L39" s="122">
        <v>2.9335719813483572E-2</v>
      </c>
      <c r="M39" s="122">
        <v>2.439528767336277E-2</v>
      </c>
      <c r="N39" s="122">
        <v>3.9824067884853057E-2</v>
      </c>
      <c r="O39" s="122">
        <v>3.9760530250941513E-2</v>
      </c>
      <c r="P39" s="122">
        <v>3.9762663201472537E-2</v>
      </c>
      <c r="Q39" s="122">
        <v>3.4944086814207541E-2</v>
      </c>
      <c r="R39" s="122">
        <v>4.9955776725039001E-2</v>
      </c>
      <c r="S39" s="122">
        <v>3.5234175579151636E-2</v>
      </c>
      <c r="T39" s="122">
        <v>3.051346736214109E-2</v>
      </c>
      <c r="U39" s="122">
        <v>1.5259993905818323E-2</v>
      </c>
      <c r="V39" s="122">
        <v>1.8688352296610266E-2</v>
      </c>
      <c r="W39" s="122">
        <v>2.0727262342891108E-2</v>
      </c>
      <c r="X39" s="122">
        <v>3.2570908440944756E-2</v>
      </c>
      <c r="Y39" s="122">
        <v>8.0170546023075551E-2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2.0853051368805055E-4</v>
      </c>
      <c r="D40" s="98">
        <v>8.8606035379353972E-5</v>
      </c>
      <c r="E40" s="98">
        <v>1.4752502119786019E-4</v>
      </c>
      <c r="F40" s="98">
        <v>2.5811342434183714E-4</v>
      </c>
      <c r="G40" s="98">
        <v>4.6085205117996249E-4</v>
      </c>
      <c r="H40" s="98">
        <v>2.7898889421313738E-4</v>
      </c>
      <c r="I40" s="98">
        <v>1.4013258822223582E-4</v>
      </c>
      <c r="J40" s="98">
        <v>1.3687596679364119E-4</v>
      </c>
      <c r="K40" s="98">
        <v>2.3716178152844689E-4</v>
      </c>
      <c r="L40" s="98">
        <v>4.8102879443745358E-4</v>
      </c>
      <c r="M40" s="98">
        <v>4.299062978745271E-4</v>
      </c>
      <c r="N40" s="98">
        <v>6.715955078651245E-4</v>
      </c>
      <c r="O40" s="98">
        <v>6.5174507657797249E-4</v>
      </c>
      <c r="P40" s="98">
        <v>5.9749066706891248E-4</v>
      </c>
      <c r="Q40" s="98">
        <v>5.3838193532313361E-4</v>
      </c>
      <c r="R40" s="98">
        <v>1.2413440414118784E-3</v>
      </c>
      <c r="S40" s="98">
        <v>7.7117879727357124E-4</v>
      </c>
      <c r="T40" s="98">
        <v>5.7561490941337957E-4</v>
      </c>
      <c r="U40" s="98">
        <v>2.3292813333150361E-4</v>
      </c>
      <c r="V40" s="98">
        <v>2.9296641319699791E-4</v>
      </c>
      <c r="W40" s="98">
        <v>3.6090604952624929E-4</v>
      </c>
      <c r="X40" s="98">
        <v>6.117686437667354E-4</v>
      </c>
      <c r="Y40" s="98">
        <v>2.0294427989049819E-3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1.6092228690625595E-2</v>
      </c>
      <c r="D41" s="33">
        <v>5.6808470314468036E-3</v>
      </c>
      <c r="E41" s="33">
        <v>9.5291187688692977E-3</v>
      </c>
      <c r="F41" s="33">
        <v>1.6739031770226055E-2</v>
      </c>
      <c r="G41" s="33">
        <v>3.1809267152620287E-2</v>
      </c>
      <c r="H41" s="33">
        <v>1.8537031104249615E-2</v>
      </c>
      <c r="I41" s="33">
        <v>1.0951646699663368E-2</v>
      </c>
      <c r="J41" s="33">
        <v>1.1187781873715108E-2</v>
      </c>
      <c r="K41" s="33">
        <v>2.1566884654565667E-2</v>
      </c>
      <c r="L41" s="33">
        <v>2.8854691019046117E-2</v>
      </c>
      <c r="M41" s="33">
        <v>2.3965381375488242E-2</v>
      </c>
      <c r="N41" s="33">
        <v>3.9152472376987935E-2</v>
      </c>
      <c r="O41" s="33">
        <v>3.9108785174363538E-2</v>
      </c>
      <c r="P41" s="33">
        <v>3.9165172534403624E-2</v>
      </c>
      <c r="Q41" s="33">
        <v>3.4405704878884405E-2</v>
      </c>
      <c r="R41" s="33">
        <v>4.8714432683627122E-2</v>
      </c>
      <c r="S41" s="33">
        <v>3.4462996781878065E-2</v>
      </c>
      <c r="T41" s="33">
        <v>2.993785245272771E-2</v>
      </c>
      <c r="U41" s="33">
        <v>1.5027065772486818E-2</v>
      </c>
      <c r="V41" s="33">
        <v>1.8395385883413266E-2</v>
      </c>
      <c r="W41" s="33">
        <v>2.0366356293364859E-2</v>
      </c>
      <c r="X41" s="33">
        <v>3.1959139797178023E-2</v>
      </c>
      <c r="Y41" s="33">
        <v>7.8141103224170574E-2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36.647266408629719</v>
      </c>
      <c r="D43" s="117">
        <f t="shared" si="14"/>
        <v>35.500052268515141</v>
      </c>
      <c r="E43" s="117">
        <f t="shared" si="14"/>
        <v>33.572643264336556</v>
      </c>
      <c r="F43" s="117">
        <f t="shared" si="14"/>
        <v>22.311489914010679</v>
      </c>
      <c r="G43" s="117">
        <f t="shared" si="14"/>
        <v>41.64105800866534</v>
      </c>
      <c r="H43" s="117">
        <f t="shared" si="14"/>
        <v>25.985830934086565</v>
      </c>
      <c r="I43" s="117">
        <f t="shared" si="14"/>
        <v>46.227650457623334</v>
      </c>
      <c r="J43" s="117">
        <f t="shared" si="14"/>
        <v>55.429260991840856</v>
      </c>
      <c r="K43" s="117">
        <f t="shared" si="14"/>
        <v>48.963218145323147</v>
      </c>
      <c r="L43" s="117">
        <f t="shared" si="14"/>
        <v>26.37886334420034</v>
      </c>
      <c r="M43" s="117">
        <f t="shared" si="14"/>
        <v>6.1472934191577266</v>
      </c>
      <c r="N43" s="117">
        <f t="shared" si="14"/>
        <v>8.5779608007033588</v>
      </c>
      <c r="O43" s="117">
        <f t="shared" si="14"/>
        <v>7.6413015583469175</v>
      </c>
      <c r="P43" s="117">
        <f t="shared" si="14"/>
        <v>10.183482849525735</v>
      </c>
      <c r="Q43" s="117">
        <f t="shared" si="14"/>
        <v>22.285469816576896</v>
      </c>
      <c r="R43" s="117">
        <f t="shared" ref="R43:V43" si="15">R44+R47+R49+R58</f>
        <v>27.569135242889082</v>
      </c>
      <c r="S43" s="117">
        <f t="shared" si="15"/>
        <v>28.223442481338783</v>
      </c>
      <c r="T43" s="117">
        <f t="shared" si="15"/>
        <v>25.130781176878603</v>
      </c>
      <c r="U43" s="117">
        <f t="shared" si="15"/>
        <v>27.152551269783842</v>
      </c>
      <c r="V43" s="117">
        <f t="shared" si="15"/>
        <v>25.74185801141812</v>
      </c>
      <c r="W43" s="117">
        <f t="shared" ref="W43:Y43" si="16">W44+W47+W49+W58</f>
        <v>12.919811520349954</v>
      </c>
      <c r="X43" s="117">
        <f t="shared" si="16"/>
        <v>9.1710079880701549</v>
      </c>
      <c r="Y43" s="117">
        <f t="shared" si="16"/>
        <v>19.481107393377233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29.978330580763565</v>
      </c>
      <c r="D44" s="122">
        <f t="shared" si="17"/>
        <v>28.940316100490552</v>
      </c>
      <c r="E44" s="122">
        <f t="shared" si="17"/>
        <v>27.806048598894922</v>
      </c>
      <c r="F44" s="122">
        <f t="shared" si="17"/>
        <v>18.490944217000315</v>
      </c>
      <c r="G44" s="122">
        <f t="shared" si="17"/>
        <v>34.988771020644485</v>
      </c>
      <c r="H44" s="122">
        <f t="shared" si="17"/>
        <v>21.817183243850003</v>
      </c>
      <c r="I44" s="122">
        <f t="shared" si="17"/>
        <v>38.377794343276889</v>
      </c>
      <c r="J44" s="122">
        <f t="shared" si="17"/>
        <v>46.27746863645708</v>
      </c>
      <c r="K44" s="122">
        <f t="shared" si="17"/>
        <v>40.139376397390429</v>
      </c>
      <c r="L44" s="122">
        <f t="shared" si="17"/>
        <v>21.808816125067679</v>
      </c>
      <c r="M44" s="122">
        <f t="shared" si="17"/>
        <v>4.8978889100402423</v>
      </c>
      <c r="N44" s="122">
        <f t="shared" si="17"/>
        <v>6.6184433633380371</v>
      </c>
      <c r="O44" s="122">
        <f t="shared" si="17"/>
        <v>5.8783303009771259</v>
      </c>
      <c r="P44" s="122">
        <f t="shared" si="17"/>
        <v>7.5711750525265176</v>
      </c>
      <c r="Q44" s="122">
        <f t="shared" si="17"/>
        <v>16.732702395115595</v>
      </c>
      <c r="R44" s="122">
        <f t="shared" ref="R44:V44" si="18">SUM(R45:R46)</f>
        <v>20.566732081919202</v>
      </c>
      <c r="S44" s="122">
        <f t="shared" si="18"/>
        <v>20.432728073047137</v>
      </c>
      <c r="T44" s="122">
        <f t="shared" si="18"/>
        <v>18.233309020541963</v>
      </c>
      <c r="U44" s="122">
        <f t="shared" si="18"/>
        <v>19.243962876416969</v>
      </c>
      <c r="V44" s="122">
        <f t="shared" si="18"/>
        <v>18.020616498484809</v>
      </c>
      <c r="W44" s="122">
        <f t="shared" ref="W44:Y44" si="19">SUM(W45:W46)</f>
        <v>8.5591866360543758</v>
      </c>
      <c r="X44" s="122">
        <f t="shared" si="19"/>
        <v>5.4857140442256389</v>
      </c>
      <c r="Y44" s="122">
        <f t="shared" si="19"/>
        <v>9.7018454831677339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29.288844137413804</v>
      </c>
      <c r="D45" s="98">
        <v>28.288462548768308</v>
      </c>
      <c r="E45" s="98">
        <v>27.196144911853914</v>
      </c>
      <c r="F45" s="98">
        <v>18.092713032032719</v>
      </c>
      <c r="G45" s="98">
        <v>34.24846075215715</v>
      </c>
      <c r="H45" s="98">
        <v>21.363621456989016</v>
      </c>
      <c r="I45" s="98">
        <v>37.589175768547953</v>
      </c>
      <c r="J45" s="98">
        <v>45.326649943439115</v>
      </c>
      <c r="K45" s="98">
        <v>39.319121351863927</v>
      </c>
      <c r="L45" s="98">
        <v>21.367837038095075</v>
      </c>
      <c r="M45" s="98">
        <v>4.8010620435645297</v>
      </c>
      <c r="N45" s="98">
        <v>6.4884834948805334</v>
      </c>
      <c r="O45" s="98">
        <v>5.7652381950787674</v>
      </c>
      <c r="P45" s="98">
        <v>7.4283368364400006</v>
      </c>
      <c r="Q45" s="98">
        <v>16.415746181735877</v>
      </c>
      <c r="R45" s="98">
        <v>20.179228306533123</v>
      </c>
      <c r="S45" s="98">
        <v>20.050083622874642</v>
      </c>
      <c r="T45" s="98">
        <v>17.891480576415578</v>
      </c>
      <c r="U45" s="98">
        <v>18.885207055184594</v>
      </c>
      <c r="V45" s="98">
        <v>17.685894265806773</v>
      </c>
      <c r="W45" s="98">
        <v>8.4000579723856283</v>
      </c>
      <c r="X45" s="98">
        <v>5.3839143241770238</v>
      </c>
      <c r="Y45" s="98">
        <v>9.522442399000921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0.68948644334976128</v>
      </c>
      <c r="D46" s="98">
        <v>0.65185355172224269</v>
      </c>
      <c r="E46" s="98">
        <v>0.60990368704100706</v>
      </c>
      <c r="F46" s="98">
        <v>0.39823118496759474</v>
      </c>
      <c r="G46" s="98">
        <v>0.74031026848733572</v>
      </c>
      <c r="H46" s="98">
        <v>0.45356178686098853</v>
      </c>
      <c r="I46" s="98">
        <v>0.78861857472893937</v>
      </c>
      <c r="J46" s="98">
        <v>0.95081869301796573</v>
      </c>
      <c r="K46" s="98">
        <v>0.82025504552649919</v>
      </c>
      <c r="L46" s="98">
        <v>0.44097908697260224</v>
      </c>
      <c r="M46" s="98">
        <v>9.6826866475712162E-2</v>
      </c>
      <c r="N46" s="98">
        <v>0.12995986845750326</v>
      </c>
      <c r="O46" s="98">
        <v>0.11309210589835832</v>
      </c>
      <c r="P46" s="98">
        <v>0.1428382160865172</v>
      </c>
      <c r="Q46" s="98">
        <v>0.31695621337971969</v>
      </c>
      <c r="R46" s="98">
        <v>0.38750377538608083</v>
      </c>
      <c r="S46" s="98">
        <v>0.38264445017249521</v>
      </c>
      <c r="T46" s="98">
        <v>0.34182844412638397</v>
      </c>
      <c r="U46" s="98">
        <v>0.35875582123237437</v>
      </c>
      <c r="V46" s="98">
        <v>0.33472223267803575</v>
      </c>
      <c r="W46" s="98">
        <v>0.15912866366874759</v>
      </c>
      <c r="X46" s="98">
        <v>0.10179972004861484</v>
      </c>
      <c r="Y46" s="98">
        <v>0.17940308416681205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8.2649029855011488E-3</v>
      </c>
      <c r="E47" s="122">
        <f t="shared" si="20"/>
        <v>4.8001575308462387E-3</v>
      </c>
      <c r="F47" s="122">
        <f t="shared" si="20"/>
        <v>6.721525570478999E-3</v>
      </c>
      <c r="G47" s="122">
        <f t="shared" si="20"/>
        <v>1.6503735856523684E-2</v>
      </c>
      <c r="H47" s="122">
        <f t="shared" si="20"/>
        <v>1.424584343528016E-2</v>
      </c>
      <c r="I47" s="122">
        <f t="shared" si="20"/>
        <v>3.1030771321982939E-2</v>
      </c>
      <c r="J47" s="122">
        <f t="shared" si="20"/>
        <v>2.7674626469144713E-2</v>
      </c>
      <c r="K47" s="122">
        <f t="shared" si="20"/>
        <v>2.1676504930460468E-2</v>
      </c>
      <c r="L47" s="122">
        <f t="shared" si="20"/>
        <v>1.2473842090302395E-2</v>
      </c>
      <c r="M47" s="122">
        <f t="shared" si="20"/>
        <v>2.6001033485596584E-3</v>
      </c>
      <c r="N47" s="122">
        <f t="shared" si="20"/>
        <v>4.5521218903233638E-3</v>
      </c>
      <c r="O47" s="122">
        <f t="shared" si="20"/>
        <v>2.7116814531200641E-3</v>
      </c>
      <c r="P47" s="122">
        <f t="shared" si="20"/>
        <v>5.6832202133836243E-3</v>
      </c>
      <c r="Q47" s="122">
        <f t="shared" si="20"/>
        <v>3.793000080098162E-3</v>
      </c>
      <c r="R47" s="122">
        <f t="shared" si="20"/>
        <v>6.1684067717157672E-3</v>
      </c>
      <c r="S47" s="122">
        <f t="shared" si="20"/>
        <v>7.1548908573760145E-3</v>
      </c>
      <c r="T47" s="122">
        <f t="shared" si="20"/>
        <v>7.6081683804702302E-3</v>
      </c>
      <c r="U47" s="122">
        <f t="shared" si="20"/>
        <v>4.2342771309430071E-3</v>
      </c>
      <c r="V47" s="122">
        <f t="shared" si="20"/>
        <v>1.6030142238311621E-2</v>
      </c>
      <c r="W47" s="122">
        <f t="shared" si="20"/>
        <v>4.8127789151110574E-3</v>
      </c>
      <c r="X47" s="122">
        <f t="shared" si="20"/>
        <v>1.4816009141255112E-2</v>
      </c>
      <c r="Y47" s="122">
        <f t="shared" si="20"/>
        <v>3.1438241656806989E-2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8.2649029855011488E-3</v>
      </c>
      <c r="E48" s="98">
        <v>4.8001575308462387E-3</v>
      </c>
      <c r="F48" s="98">
        <v>6.721525570478999E-3</v>
      </c>
      <c r="G48" s="98">
        <v>1.6503735856523684E-2</v>
      </c>
      <c r="H48" s="98">
        <v>1.424584343528016E-2</v>
      </c>
      <c r="I48" s="98">
        <v>3.1030771321982939E-2</v>
      </c>
      <c r="J48" s="98">
        <v>2.7674626469144713E-2</v>
      </c>
      <c r="K48" s="98">
        <v>2.1676504930460468E-2</v>
      </c>
      <c r="L48" s="98">
        <v>1.2473842090302395E-2</v>
      </c>
      <c r="M48" s="98">
        <v>2.6001033485596584E-3</v>
      </c>
      <c r="N48" s="98">
        <v>4.5521218903233638E-3</v>
      </c>
      <c r="O48" s="98">
        <v>2.7116814531200641E-3</v>
      </c>
      <c r="P48" s="98">
        <v>5.6832202133836243E-3</v>
      </c>
      <c r="Q48" s="98">
        <v>3.793000080098162E-3</v>
      </c>
      <c r="R48" s="98">
        <v>6.1684067717157672E-3</v>
      </c>
      <c r="S48" s="98">
        <v>7.1548908573760145E-3</v>
      </c>
      <c r="T48" s="98">
        <v>7.6081683804702302E-3</v>
      </c>
      <c r="U48" s="98">
        <v>4.2342771309430071E-3</v>
      </c>
      <c r="V48" s="98">
        <v>1.6030142238311621E-2</v>
      </c>
      <c r="W48" s="98">
        <v>4.8127789151110574E-3</v>
      </c>
      <c r="X48" s="98">
        <v>1.4816009141255112E-2</v>
      </c>
      <c r="Y48" s="98">
        <v>3.1438241656806989E-2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5.6461899819094636</v>
      </c>
      <c r="D49" s="122">
        <v>5.5439734777373708</v>
      </c>
      <c r="E49" s="122">
        <v>4.8334858604858146</v>
      </c>
      <c r="F49" s="122">
        <v>3.2051446303131503</v>
      </c>
      <c r="G49" s="122">
        <v>5.5654838294876701</v>
      </c>
      <c r="H49" s="122">
        <v>3.4770524895530919</v>
      </c>
      <c r="I49" s="122">
        <v>6.5471175686965015</v>
      </c>
      <c r="J49" s="122">
        <v>7.7288277801591834</v>
      </c>
      <c r="K49" s="122">
        <v>7.4831051380907558</v>
      </c>
      <c r="L49" s="122">
        <v>3.8770201185467354</v>
      </c>
      <c r="M49" s="122">
        <v>1.0672078155496088</v>
      </c>
      <c r="N49" s="122">
        <v>1.6749741594298388</v>
      </c>
      <c r="O49" s="122">
        <v>1.5071987878833528</v>
      </c>
      <c r="P49" s="122">
        <v>2.2094000512653009</v>
      </c>
      <c r="Q49" s="122">
        <v>4.7217416307385474</v>
      </c>
      <c r="R49" s="122">
        <v>5.9872578461277914</v>
      </c>
      <c r="S49" s="122">
        <v>6.6888017250622775</v>
      </c>
      <c r="T49" s="122">
        <v>5.9172102790089385</v>
      </c>
      <c r="U49" s="122">
        <v>6.7904996127168102</v>
      </c>
      <c r="V49" s="122">
        <v>6.658045157434743</v>
      </c>
      <c r="W49" s="122">
        <v>3.7206205543994115</v>
      </c>
      <c r="X49" s="122">
        <v>3.1177064542133377</v>
      </c>
      <c r="Y49" s="122">
        <v>8.2916164541445863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4.6691988128426711</v>
      </c>
      <c r="D50" s="98">
        <v>4.5770249878426004</v>
      </c>
      <c r="E50" s="98">
        <v>3.9433184242339641</v>
      </c>
      <c r="F50" s="98">
        <v>2.4159190113904443</v>
      </c>
      <c r="G50" s="98">
        <v>4.5243471127505073</v>
      </c>
      <c r="H50" s="98">
        <v>2.4443466482794132</v>
      </c>
      <c r="I50" s="98">
        <v>5.5149068132649726</v>
      </c>
      <c r="J50" s="98">
        <v>6.655522081132049</v>
      </c>
      <c r="K50" s="98">
        <v>6.3320870918380683</v>
      </c>
      <c r="L50" s="98">
        <v>3.5410594893809617</v>
      </c>
      <c r="M50" s="98">
        <v>1.0514064387341813</v>
      </c>
      <c r="N50" s="98">
        <v>1.6660353556026917</v>
      </c>
      <c r="O50" s="98">
        <v>1.5017689883318641</v>
      </c>
      <c r="P50" s="98">
        <v>2.1956751727333881</v>
      </c>
      <c r="Q50" s="98">
        <v>4.619393821738484</v>
      </c>
      <c r="R50" s="98">
        <v>5.7630725076280873</v>
      </c>
      <c r="S50" s="98">
        <v>6.3386970036422943</v>
      </c>
      <c r="T50" s="98">
        <v>5.5959693173567873</v>
      </c>
      <c r="U50" s="98">
        <v>6.5015512713448951</v>
      </c>
      <c r="V50" s="98">
        <v>6.277127415203668</v>
      </c>
      <c r="W50" s="98">
        <v>3.4790912040420836</v>
      </c>
      <c r="X50" s="98">
        <v>3.1109311212530506</v>
      </c>
      <c r="Y50" s="98">
        <v>7.6113898422001727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4.9348745224840195E-4</v>
      </c>
      <c r="D51" s="98">
        <v>2.126269783489081E-3</v>
      </c>
      <c r="E51" s="98">
        <v>2.0046423717072991E-3</v>
      </c>
      <c r="F51" s="98">
        <v>1.6987202239409226E-3</v>
      </c>
      <c r="G51" s="98">
        <v>7.1448061864613282E-3</v>
      </c>
      <c r="H51" s="98">
        <v>3.5399021156727064E-3</v>
      </c>
      <c r="I51" s="98">
        <v>2.9945233894588773E-2</v>
      </c>
      <c r="J51" s="98">
        <v>6.7395506205896905E-2</v>
      </c>
      <c r="K51" s="98">
        <v>9.5321289990802735E-2</v>
      </c>
      <c r="L51" s="98">
        <v>6.0300320519884897E-2</v>
      </c>
      <c r="M51" s="98">
        <v>1.5643547663777332E-2</v>
      </c>
      <c r="N51" s="98">
        <v>8.9388038271471966E-3</v>
      </c>
      <c r="O51" s="98">
        <v>5.272375981497845E-3</v>
      </c>
      <c r="P51" s="98">
        <v>1.3568131605459353E-2</v>
      </c>
      <c r="Q51" s="98">
        <v>5.9461870458817248E-2</v>
      </c>
      <c r="R51" s="98">
        <v>5.0646966105703184E-2</v>
      </c>
      <c r="S51" s="98">
        <v>4.828917762450291E-2</v>
      </c>
      <c r="T51" s="98">
        <v>4.0410578051269311E-2</v>
      </c>
      <c r="U51" s="98">
        <v>4.1882405632540469E-2</v>
      </c>
      <c r="V51" s="98">
        <v>7.0626919659879467E-2</v>
      </c>
      <c r="W51" s="98">
        <v>4.5895718352657365E-3</v>
      </c>
      <c r="X51" s="98">
        <v>6.7753329602872536E-3</v>
      </c>
      <c r="Y51" s="98">
        <v>6.8470095760778213E-2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3.8526064988728972E-4</v>
      </c>
      <c r="D52" s="101">
        <v>1.6507064803679544E-3</v>
      </c>
      <c r="E52" s="101">
        <v>1.5560330631776106E-3</v>
      </c>
      <c r="F52" s="101">
        <v>1.3193888423409812E-3</v>
      </c>
      <c r="G52" s="101">
        <v>5.5360445013590779E-3</v>
      </c>
      <c r="H52" s="101">
        <v>2.7637754556224365E-3</v>
      </c>
      <c r="I52" s="101">
        <v>2.3306115303227473E-2</v>
      </c>
      <c r="J52" s="101">
        <v>5.204610762450778E-2</v>
      </c>
      <c r="K52" s="101">
        <v>7.3536702010853744E-2</v>
      </c>
      <c r="L52" s="101">
        <v>4.6621335260230642E-2</v>
      </c>
      <c r="M52" s="101">
        <v>1.2146924001203633E-2</v>
      </c>
      <c r="N52" s="101">
        <v>6.9203640791575573E-3</v>
      </c>
      <c r="O52" s="101">
        <v>4.07662611206276E-3</v>
      </c>
      <c r="P52" s="101">
        <v>1.0481419930777612E-2</v>
      </c>
      <c r="Q52" s="101">
        <v>4.5813364243432762E-2</v>
      </c>
      <c r="R52" s="101">
        <v>3.8877511392786793E-2</v>
      </c>
      <c r="S52" s="101">
        <v>3.7055721452925489E-2</v>
      </c>
      <c r="T52" s="101">
        <v>3.0946993355150731E-2</v>
      </c>
      <c r="U52" s="101">
        <v>3.2016224656103841E-2</v>
      </c>
      <c r="V52" s="101">
        <v>5.4628637262792656E-2</v>
      </c>
      <c r="W52" s="101">
        <v>3.5460221862530523E-3</v>
      </c>
      <c r="X52" s="101">
        <v>5.1597406576390841E-3</v>
      </c>
      <c r="Y52" s="101">
        <v>5.1363647418173612E-2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1.0822680236111221E-4</v>
      </c>
      <c r="D53" s="104">
        <v>4.7556330312112653E-4</v>
      </c>
      <c r="E53" s="104">
        <v>4.4860930852968855E-4</v>
      </c>
      <c r="F53" s="104">
        <v>3.7933138159994143E-4</v>
      </c>
      <c r="G53" s="104">
        <v>1.6087616851022505E-3</v>
      </c>
      <c r="H53" s="104">
        <v>7.761266600502699E-4</v>
      </c>
      <c r="I53" s="104">
        <v>6.6391185913612987E-3</v>
      </c>
      <c r="J53" s="104">
        <v>1.5349398581389121E-2</v>
      </c>
      <c r="K53" s="104">
        <v>2.1784587979948991E-2</v>
      </c>
      <c r="L53" s="104">
        <v>1.3678985259654256E-2</v>
      </c>
      <c r="M53" s="104">
        <v>3.4966236625737011E-3</v>
      </c>
      <c r="N53" s="104">
        <v>2.0184397479896389E-3</v>
      </c>
      <c r="O53" s="104">
        <v>1.1957498694350852E-3</v>
      </c>
      <c r="P53" s="104">
        <v>3.0867116746817421E-3</v>
      </c>
      <c r="Q53" s="104">
        <v>1.3648506215384482E-2</v>
      </c>
      <c r="R53" s="104">
        <v>1.1769454712916389E-2</v>
      </c>
      <c r="S53" s="104">
        <v>1.123345617157742E-2</v>
      </c>
      <c r="T53" s="104">
        <v>9.4635846961185818E-3</v>
      </c>
      <c r="U53" s="104">
        <v>9.8661809764366299E-3</v>
      </c>
      <c r="V53" s="104">
        <v>1.5998282397086807E-2</v>
      </c>
      <c r="W53" s="104">
        <v>1.0435496490126843E-3</v>
      </c>
      <c r="X53" s="104">
        <v>1.6155923026481692E-3</v>
      </c>
      <c r="Y53" s="104">
        <v>1.7106448342604604E-2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0.96563302755279279</v>
      </c>
      <c r="D54" s="101">
        <v>0.93102211298157889</v>
      </c>
      <c r="E54" s="101">
        <v>0.85535874193463557</v>
      </c>
      <c r="F54" s="101">
        <v>0.75778399161043686</v>
      </c>
      <c r="G54" s="101">
        <v>0.94507800764940786</v>
      </c>
      <c r="H54" s="101">
        <v>0.95538903043512247</v>
      </c>
      <c r="I54" s="101">
        <v>0.56297821455021724</v>
      </c>
      <c r="J54" s="101">
        <v>1.9641922985839021E-2</v>
      </c>
      <c r="K54" s="101">
        <v>0.13103885505294335</v>
      </c>
      <c r="L54" s="101">
        <v>5.6744421255570578E-3</v>
      </c>
      <c r="M54" s="101">
        <v>1.5782915165026419E-4</v>
      </c>
      <c r="N54" s="101">
        <v>0</v>
      </c>
      <c r="O54" s="101">
        <v>0</v>
      </c>
      <c r="P54" s="101">
        <v>0</v>
      </c>
      <c r="Q54" s="101">
        <v>7.8523776767046955E-4</v>
      </c>
      <c r="R54" s="101">
        <v>1.4669425950212487E-2</v>
      </c>
      <c r="S54" s="101">
        <v>6.2423602503001344E-2</v>
      </c>
      <c r="T54" s="101">
        <v>7.2717441427862309E-2</v>
      </c>
      <c r="U54" s="101">
        <v>0.11751661981586391</v>
      </c>
      <c r="V54" s="101">
        <v>0.13161374699660333</v>
      </c>
      <c r="W54" s="101">
        <v>7.3246016806277417E-2</v>
      </c>
      <c r="X54" s="101">
        <v>0</v>
      </c>
      <c r="Y54" s="101">
        <v>0.23830624736457917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1.0864654061752358E-2</v>
      </c>
      <c r="D55" s="104">
        <v>3.3800107129701933E-2</v>
      </c>
      <c r="E55" s="104">
        <v>3.2804051945507604E-2</v>
      </c>
      <c r="F55" s="104">
        <v>2.9742907088328267E-2</v>
      </c>
      <c r="G55" s="104">
        <v>8.8913902901294278E-2</v>
      </c>
      <c r="H55" s="104">
        <v>7.3776908722883339E-2</v>
      </c>
      <c r="I55" s="104">
        <v>0.43928730698672308</v>
      </c>
      <c r="J55" s="104">
        <v>0.98626826983539839</v>
      </c>
      <c r="K55" s="104">
        <v>0.92465790120894131</v>
      </c>
      <c r="L55" s="104">
        <v>0.26998586652033152</v>
      </c>
      <c r="M55" s="104">
        <v>0</v>
      </c>
      <c r="N55" s="104">
        <v>0</v>
      </c>
      <c r="O55" s="104">
        <v>1.5742356999082533E-4</v>
      </c>
      <c r="P55" s="104">
        <v>1.5674692645348289E-4</v>
      </c>
      <c r="Q55" s="104">
        <v>4.2100700773575708E-2</v>
      </c>
      <c r="R55" s="104">
        <v>0.15886894644378821</v>
      </c>
      <c r="S55" s="104">
        <v>0.23939194129247873</v>
      </c>
      <c r="T55" s="104">
        <v>0.20811294217301973</v>
      </c>
      <c r="U55" s="104">
        <v>0.12954931592351113</v>
      </c>
      <c r="V55" s="104">
        <v>0.17867707557459223</v>
      </c>
      <c r="W55" s="104">
        <v>0.16369376171578509</v>
      </c>
      <c r="X55" s="104">
        <v>0</v>
      </c>
      <c r="Y55" s="104">
        <v>0.3734502688190553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8.4819197675360652E-3</v>
      </c>
      <c r="D56" s="98">
        <v>2.6240109460638865E-2</v>
      </c>
      <c r="E56" s="98">
        <v>2.5462824347503882E-2</v>
      </c>
      <c r="F56" s="98">
        <v>2.3101259511559551E-2</v>
      </c>
      <c r="G56" s="98">
        <v>6.8892383326946097E-2</v>
      </c>
      <c r="H56" s="98">
        <v>5.7603291273176066E-2</v>
      </c>
      <c r="I56" s="98">
        <v>0.34190178234624707</v>
      </c>
      <c r="J56" s="98">
        <v>0.76167943912077074</v>
      </c>
      <c r="K56" s="98">
        <v>0.71326288517592618</v>
      </c>
      <c r="L56" s="98">
        <v>0.20876071041801836</v>
      </c>
      <c r="M56" s="98">
        <v>0</v>
      </c>
      <c r="N56" s="98">
        <v>0</v>
      </c>
      <c r="O56" s="98">
        <v>1.2172667553333545E-4</v>
      </c>
      <c r="P56" s="98">
        <v>1.211326099109129E-4</v>
      </c>
      <c r="Q56" s="98">
        <v>3.2441436438660334E-2</v>
      </c>
      <c r="R56" s="98">
        <v>0.12194125968757734</v>
      </c>
      <c r="S56" s="98">
        <v>0.18367261601517176</v>
      </c>
      <c r="T56" s="98">
        <v>0.15937081071728817</v>
      </c>
      <c r="U56" s="98">
        <v>9.9031148678444814E-2</v>
      </c>
      <c r="V56" s="98">
        <v>0.13815491658139797</v>
      </c>
      <c r="W56" s="98">
        <v>0.12646519521821473</v>
      </c>
      <c r="X56" s="98">
        <v>0</v>
      </c>
      <c r="Y56" s="98">
        <v>0.28020993378886955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2.3827342942162925E-3</v>
      </c>
      <c r="D57" s="98">
        <v>7.5599976690630651E-3</v>
      </c>
      <c r="E57" s="98">
        <v>7.3412275980037182E-3</v>
      </c>
      <c r="F57" s="98">
        <v>6.6416475767687149E-3</v>
      </c>
      <c r="G57" s="98">
        <v>2.0021519574348185E-2</v>
      </c>
      <c r="H57" s="98">
        <v>1.6173617449707273E-2</v>
      </c>
      <c r="I57" s="98">
        <v>9.7385524640476021E-2</v>
      </c>
      <c r="J57" s="98">
        <v>0.2245888307146276</v>
      </c>
      <c r="K57" s="98">
        <v>0.21139501603301517</v>
      </c>
      <c r="L57" s="98">
        <v>6.1225156102313188E-2</v>
      </c>
      <c r="M57" s="98">
        <v>0</v>
      </c>
      <c r="N57" s="98">
        <v>0</v>
      </c>
      <c r="O57" s="98">
        <v>3.5696894457489892E-5</v>
      </c>
      <c r="P57" s="98">
        <v>3.5614316542569983E-5</v>
      </c>
      <c r="Q57" s="98">
        <v>9.659264334915374E-3</v>
      </c>
      <c r="R57" s="98">
        <v>3.6927686756210873E-2</v>
      </c>
      <c r="S57" s="98">
        <v>5.5719325277306976E-2</v>
      </c>
      <c r="T57" s="98">
        <v>4.8742131455731551E-2</v>
      </c>
      <c r="U57" s="98">
        <v>3.0518167245066317E-2</v>
      </c>
      <c r="V57" s="98">
        <v>4.0522158993194259E-2</v>
      </c>
      <c r="W57" s="98">
        <v>3.7228566497570378E-2</v>
      </c>
      <c r="X57" s="98">
        <v>0</v>
      </c>
      <c r="Y57" s="98">
        <v>9.3240335030185723E-2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1.0227458459566907</v>
      </c>
      <c r="D58" s="122">
        <v>1.0074977873017146</v>
      </c>
      <c r="E58" s="122">
        <v>0.92830864742497943</v>
      </c>
      <c r="F58" s="122">
        <v>0.60867954112673206</v>
      </c>
      <c r="G58" s="122">
        <v>1.0702994226766609</v>
      </c>
      <c r="H58" s="122">
        <v>0.67734935724818957</v>
      </c>
      <c r="I58" s="122">
        <v>1.271707774327967</v>
      </c>
      <c r="J58" s="122">
        <v>1.3952899487554491</v>
      </c>
      <c r="K58" s="122">
        <v>1.3190601049115027</v>
      </c>
      <c r="L58" s="122">
        <v>0.68055325849562298</v>
      </c>
      <c r="M58" s="122">
        <v>0.17959659021931548</v>
      </c>
      <c r="N58" s="122">
        <v>0.27999115604516039</v>
      </c>
      <c r="O58" s="122">
        <v>0.25306078803331844</v>
      </c>
      <c r="P58" s="122">
        <v>0.39722452552053228</v>
      </c>
      <c r="Q58" s="122">
        <v>0.8272327906426572</v>
      </c>
      <c r="R58" s="122">
        <v>1.0089769080703737</v>
      </c>
      <c r="S58" s="122">
        <v>1.0947577923719938</v>
      </c>
      <c r="T58" s="122">
        <v>0.97265370894723036</v>
      </c>
      <c r="U58" s="122">
        <v>1.1138545035191174</v>
      </c>
      <c r="V58" s="122">
        <v>1.0471662132602571</v>
      </c>
      <c r="W58" s="122">
        <v>0.63519155098105529</v>
      </c>
      <c r="X58" s="122">
        <v>0.55277148048992331</v>
      </c>
      <c r="Y58" s="122">
        <v>1.4562072144081049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1.3494903242955271E-2</v>
      </c>
      <c r="D59" s="98">
        <v>1.3586258758167609E-2</v>
      </c>
      <c r="E59" s="98">
        <v>1.3070716878130415E-2</v>
      </c>
      <c r="F59" s="98">
        <v>8.9766113132216715E-3</v>
      </c>
      <c r="G59" s="98">
        <v>1.5496150220926238E-2</v>
      </c>
      <c r="H59" s="98">
        <v>1.0155195749358201E-2</v>
      </c>
      <c r="I59" s="98">
        <v>1.5975115057334885E-2</v>
      </c>
      <c r="J59" s="98">
        <v>1.6863119108976598E-2</v>
      </c>
      <c r="K59" s="98">
        <v>1.5099300090644453E-2</v>
      </c>
      <c r="L59" s="98">
        <v>1.0849871696755898E-2</v>
      </c>
      <c r="M59" s="98">
        <v>3.1974280904417951E-3</v>
      </c>
      <c r="N59" s="98">
        <v>4.6205770941120565E-3</v>
      </c>
      <c r="O59" s="98">
        <v>4.2363429977568213E-3</v>
      </c>
      <c r="P59" s="98">
        <v>5.9749066706891235E-3</v>
      </c>
      <c r="Q59" s="98">
        <v>1.3019054072359409E-2</v>
      </c>
      <c r="R59" s="98">
        <v>2.5346513217665793E-2</v>
      </c>
      <c r="S59" s="98">
        <v>2.4135040136895096E-2</v>
      </c>
      <c r="T59" s="98">
        <v>1.7874357713362838E-2</v>
      </c>
      <c r="U59" s="98">
        <v>1.7411377966529893E-2</v>
      </c>
      <c r="V59" s="98">
        <v>1.7024603789114433E-2</v>
      </c>
      <c r="W59" s="98">
        <v>1.1437945569601132E-2</v>
      </c>
      <c r="X59" s="98">
        <v>1.0559658764147562E-2</v>
      </c>
      <c r="Y59" s="98">
        <v>3.708598210601706E-2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1.0092509427137355</v>
      </c>
      <c r="D60" s="33">
        <v>0.99391152854354703</v>
      </c>
      <c r="E60" s="33">
        <v>0.91523793054684899</v>
      </c>
      <c r="F60" s="33">
        <v>0.59970292981351037</v>
      </c>
      <c r="G60" s="33">
        <v>1.0548032724557346</v>
      </c>
      <c r="H60" s="33">
        <v>0.66719416149883137</v>
      </c>
      <c r="I60" s="33">
        <v>1.2557326592706322</v>
      </c>
      <c r="J60" s="33">
        <v>1.3784268296464726</v>
      </c>
      <c r="K60" s="33">
        <v>1.3039608048208582</v>
      </c>
      <c r="L60" s="33">
        <v>0.6697033867988671</v>
      </c>
      <c r="M60" s="33">
        <v>0.17639916212887369</v>
      </c>
      <c r="N60" s="33">
        <v>0.27537057895104833</v>
      </c>
      <c r="O60" s="33">
        <v>0.24882444503556164</v>
      </c>
      <c r="P60" s="33">
        <v>0.39124961884984316</v>
      </c>
      <c r="Q60" s="33">
        <v>0.81421373657029783</v>
      </c>
      <c r="R60" s="33">
        <v>0.98363039485270776</v>
      </c>
      <c r="S60" s="33">
        <v>1.0706227522350986</v>
      </c>
      <c r="T60" s="33">
        <v>0.95477935123386748</v>
      </c>
      <c r="U60" s="33">
        <v>1.0964431255525875</v>
      </c>
      <c r="V60" s="33">
        <v>1.0301416094711426</v>
      </c>
      <c r="W60" s="33">
        <v>0.62375360541145419</v>
      </c>
      <c r="X60" s="33">
        <v>0.54221182172577576</v>
      </c>
      <c r="Y60" s="33">
        <v>1.4191212323020879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12.011039926096755</v>
      </c>
      <c r="D62" s="117">
        <f t="shared" si="21"/>
        <v>15.710180846296071</v>
      </c>
      <c r="E62" s="117">
        <f t="shared" si="21"/>
        <v>18.127909903161683</v>
      </c>
      <c r="F62" s="117">
        <f t="shared" si="21"/>
        <v>17.178025693333439</v>
      </c>
      <c r="G62" s="117">
        <f t="shared" si="21"/>
        <v>16.143744623900943</v>
      </c>
      <c r="H62" s="117">
        <f t="shared" si="21"/>
        <v>15.036265779019308</v>
      </c>
      <c r="I62" s="117">
        <f t="shared" si="21"/>
        <v>14.324717619169679</v>
      </c>
      <c r="J62" s="117">
        <f t="shared" si="21"/>
        <v>20.32325482934219</v>
      </c>
      <c r="K62" s="117">
        <f t="shared" si="21"/>
        <v>13.363275812295958</v>
      </c>
      <c r="L62" s="117">
        <f t="shared" si="21"/>
        <v>20.726173265058726</v>
      </c>
      <c r="M62" s="117">
        <f t="shared" si="21"/>
        <v>8.0439212706211904</v>
      </c>
      <c r="N62" s="117">
        <f t="shared" si="21"/>
        <v>13.295538808191584</v>
      </c>
      <c r="O62" s="117">
        <f t="shared" si="21"/>
        <v>10.05692467888384</v>
      </c>
      <c r="P62" s="117">
        <f t="shared" si="21"/>
        <v>8.9052892721810544</v>
      </c>
      <c r="Q62" s="117">
        <f t="shared" si="21"/>
        <v>6.8523158629100518</v>
      </c>
      <c r="R62" s="117">
        <f t="shared" ref="R62:V62" si="22">R63+R66+R68+R77</f>
        <v>8.3049136696188004</v>
      </c>
      <c r="S62" s="117">
        <f t="shared" si="22"/>
        <v>10.741947262211632</v>
      </c>
      <c r="T62" s="117">
        <f t="shared" si="22"/>
        <v>11.13768748020078</v>
      </c>
      <c r="U62" s="117">
        <f t="shared" si="22"/>
        <v>11.113044503865771</v>
      </c>
      <c r="V62" s="117">
        <f t="shared" si="22"/>
        <v>8.2940315117349126</v>
      </c>
      <c r="W62" s="117">
        <f t="shared" ref="W62:Y62" si="23">W63+W66+W68+W77</f>
        <v>8.505007638255794</v>
      </c>
      <c r="X62" s="117">
        <f t="shared" si="23"/>
        <v>5.800131942800431</v>
      </c>
      <c r="Y62" s="117">
        <f t="shared" si="23"/>
        <v>7.1903448310761062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9.8257202053792803</v>
      </c>
      <c r="D63" s="122">
        <f t="shared" si="24"/>
        <v>12.78952341178309</v>
      </c>
      <c r="E63" s="122">
        <f t="shared" si="24"/>
        <v>15.002988515554147</v>
      </c>
      <c r="F63" s="122">
        <f t="shared" si="24"/>
        <v>14.245714535246764</v>
      </c>
      <c r="G63" s="122">
        <f t="shared" si="24"/>
        <v>13.550801896542522</v>
      </c>
      <c r="H63" s="122">
        <f t="shared" si="24"/>
        <v>12.645227733200491</v>
      </c>
      <c r="I63" s="122">
        <f t="shared" si="24"/>
        <v>11.889177699276907</v>
      </c>
      <c r="J63" s="122">
        <f t="shared" si="24"/>
        <v>16.973320524908143</v>
      </c>
      <c r="K63" s="122">
        <f t="shared" si="24"/>
        <v>10.979972291191514</v>
      </c>
      <c r="L63" s="122">
        <f t="shared" si="24"/>
        <v>17.121244706404013</v>
      </c>
      <c r="M63" s="122">
        <f t="shared" si="24"/>
        <v>6.3819014991778005</v>
      </c>
      <c r="N63" s="122">
        <f t="shared" si="24"/>
        <v>10.313813322371081</v>
      </c>
      <c r="O63" s="122">
        <f t="shared" si="24"/>
        <v>7.7727997673612226</v>
      </c>
      <c r="P63" s="122">
        <f t="shared" si="24"/>
        <v>6.642430830014951</v>
      </c>
      <c r="Q63" s="122">
        <f t="shared" si="24"/>
        <v>5.1455010918884483</v>
      </c>
      <c r="R63" s="122">
        <f t="shared" ref="R63:V63" si="25">SUM(R64:R65)</f>
        <v>6.1818228171748713</v>
      </c>
      <c r="S63" s="122">
        <f t="shared" si="25"/>
        <v>7.7715802905794726</v>
      </c>
      <c r="T63" s="122">
        <f t="shared" si="25"/>
        <v>8.077500168321194</v>
      </c>
      <c r="U63" s="122">
        <f t="shared" si="25"/>
        <v>7.8713626960097285</v>
      </c>
      <c r="V63" s="122">
        <f t="shared" si="25"/>
        <v>5.7641305105263028</v>
      </c>
      <c r="W63" s="122">
        <f t="shared" ref="W63:Y63" si="26">SUM(W64:W65)</f>
        <v>5.6287523481627204</v>
      </c>
      <c r="X63" s="122">
        <f t="shared" si="26"/>
        <v>3.4369291008244929</v>
      </c>
      <c r="Y63" s="122">
        <f t="shared" si="26"/>
        <v>3.5632495744748383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9.5997336095111301</v>
      </c>
      <c r="D64" s="98">
        <v>12.501451359223019</v>
      </c>
      <c r="E64" s="98">
        <v>14.673909826803168</v>
      </c>
      <c r="F64" s="98">
        <v>13.938910960831908</v>
      </c>
      <c r="G64" s="98">
        <v>13.264087116411233</v>
      </c>
      <c r="H64" s="98">
        <v>12.382343564248421</v>
      </c>
      <c r="I64" s="98">
        <v>11.644869068925789</v>
      </c>
      <c r="J64" s="98">
        <v>16.624586012991596</v>
      </c>
      <c r="K64" s="98">
        <v>10.75559467300369</v>
      </c>
      <c r="L64" s="98">
        <v>16.775049350582464</v>
      </c>
      <c r="M64" s="98">
        <v>6.255737036146531</v>
      </c>
      <c r="N64" s="98">
        <v>10.11129110542571</v>
      </c>
      <c r="O64" s="98">
        <v>7.6232603149301417</v>
      </c>
      <c r="P64" s="98">
        <v>6.5171143548766821</v>
      </c>
      <c r="Q64" s="98">
        <v>5.0480333605253271</v>
      </c>
      <c r="R64" s="98">
        <v>6.0653492971775442</v>
      </c>
      <c r="S64" s="98">
        <v>7.6260416206265909</v>
      </c>
      <c r="T64" s="98">
        <v>7.9260674628338297</v>
      </c>
      <c r="U64" s="98">
        <v>7.7246207174287225</v>
      </c>
      <c r="V64" s="98">
        <v>5.6570652148360487</v>
      </c>
      <c r="W64" s="98">
        <v>5.5241050402617029</v>
      </c>
      <c r="X64" s="98">
        <v>3.3731491776512899</v>
      </c>
      <c r="Y64" s="98">
        <v>3.4973592276922649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0.22598659586815101</v>
      </c>
      <c r="D65" s="98">
        <v>0.2880720525600709</v>
      </c>
      <c r="E65" s="98">
        <v>0.32907868875097979</v>
      </c>
      <c r="F65" s="98">
        <v>0.30680357441485601</v>
      </c>
      <c r="G65" s="98">
        <v>0.2867147801312887</v>
      </c>
      <c r="H65" s="98">
        <v>0.26288416895207034</v>
      </c>
      <c r="I65" s="98">
        <v>0.24430863035111758</v>
      </c>
      <c r="J65" s="98">
        <v>0.34873451191654703</v>
      </c>
      <c r="K65" s="98">
        <v>0.22437761818782326</v>
      </c>
      <c r="L65" s="98">
        <v>0.34619535582154903</v>
      </c>
      <c r="M65" s="98">
        <v>0.12616446303126932</v>
      </c>
      <c r="N65" s="98">
        <v>0.20252221694537004</v>
      </c>
      <c r="O65" s="98">
        <v>0.14953945243108088</v>
      </c>
      <c r="P65" s="98">
        <v>0.12531647513826868</v>
      </c>
      <c r="Q65" s="98">
        <v>9.7467731363120827E-2</v>
      </c>
      <c r="R65" s="98">
        <v>0.11647351999732689</v>
      </c>
      <c r="S65" s="98">
        <v>0.14553866995288145</v>
      </c>
      <c r="T65" s="98">
        <v>0.15143270548736454</v>
      </c>
      <c r="U65" s="98">
        <v>0.1467419785810056</v>
      </c>
      <c r="V65" s="98">
        <v>0.10706529569025426</v>
      </c>
      <c r="W65" s="98">
        <v>0.10464730790101777</v>
      </c>
      <c r="X65" s="98">
        <v>6.3779923173202802E-2</v>
      </c>
      <c r="Y65" s="98">
        <v>6.5890346782573536E-2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3.8208240031333174E-3</v>
      </c>
      <c r="E66" s="122">
        <f t="shared" si="27"/>
        <v>2.5931885511468185E-3</v>
      </c>
      <c r="F66" s="122">
        <f t="shared" si="27"/>
        <v>5.013596941914663E-3</v>
      </c>
      <c r="G66" s="122">
        <f t="shared" si="27"/>
        <v>6.5397018838642988E-3</v>
      </c>
      <c r="H66" s="122">
        <f t="shared" si="27"/>
        <v>8.0594014653776209E-3</v>
      </c>
      <c r="I66" s="122">
        <f t="shared" si="27"/>
        <v>9.8273495384501326E-3</v>
      </c>
      <c r="J66" s="122">
        <f t="shared" si="27"/>
        <v>1.0076258521727131E-2</v>
      </c>
      <c r="K66" s="122">
        <f t="shared" si="27"/>
        <v>5.9042142585525323E-3</v>
      </c>
      <c r="L66" s="122">
        <f t="shared" si="27"/>
        <v>9.3774983090216604E-3</v>
      </c>
      <c r="M66" s="122">
        <f t="shared" si="27"/>
        <v>3.7268147996021772E-3</v>
      </c>
      <c r="N66" s="122">
        <f t="shared" si="27"/>
        <v>6.9077653860151744E-3</v>
      </c>
      <c r="O66" s="122">
        <f t="shared" si="27"/>
        <v>3.3970514907218385E-3</v>
      </c>
      <c r="P66" s="122">
        <f t="shared" si="27"/>
        <v>4.7790715430725932E-3</v>
      </c>
      <c r="Q66" s="122">
        <f t="shared" si="27"/>
        <v>1.1911901077994226E-3</v>
      </c>
      <c r="R66" s="122">
        <f t="shared" si="27"/>
        <v>1.8908181561540797E-3</v>
      </c>
      <c r="S66" s="122">
        <f t="shared" si="27"/>
        <v>2.7496068170907825E-3</v>
      </c>
      <c r="T66" s="122">
        <f t="shared" si="27"/>
        <v>3.3532297676887308E-3</v>
      </c>
      <c r="U66" s="122">
        <f t="shared" si="27"/>
        <v>1.6992822696547596E-3</v>
      </c>
      <c r="V66" s="122">
        <f t="shared" si="27"/>
        <v>5.6040334654260133E-3</v>
      </c>
      <c r="W66" s="122">
        <f t="shared" si="27"/>
        <v>3.2011602875738681E-3</v>
      </c>
      <c r="X66" s="122">
        <f t="shared" si="27"/>
        <v>8.8304892388029223E-3</v>
      </c>
      <c r="Y66" s="122">
        <f t="shared" si="27"/>
        <v>1.1847601351297901E-2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3.8208240031333174E-3</v>
      </c>
      <c r="E67" s="98">
        <v>2.5931885511468185E-3</v>
      </c>
      <c r="F67" s="98">
        <v>5.013596941914663E-3</v>
      </c>
      <c r="G67" s="98">
        <v>6.5397018838642988E-3</v>
      </c>
      <c r="H67" s="98">
        <v>8.0594014653776209E-3</v>
      </c>
      <c r="I67" s="98">
        <v>9.8273495384501326E-3</v>
      </c>
      <c r="J67" s="98">
        <v>1.0076258521727131E-2</v>
      </c>
      <c r="K67" s="98">
        <v>5.9042142585525323E-3</v>
      </c>
      <c r="L67" s="98">
        <v>9.3774983090216604E-3</v>
      </c>
      <c r="M67" s="98">
        <v>3.7268147996021772E-3</v>
      </c>
      <c r="N67" s="98">
        <v>6.9077653860151744E-3</v>
      </c>
      <c r="O67" s="98">
        <v>3.3970514907218385E-3</v>
      </c>
      <c r="P67" s="98">
        <v>4.7790715430725932E-3</v>
      </c>
      <c r="Q67" s="98">
        <v>1.1911901077994226E-3</v>
      </c>
      <c r="R67" s="98">
        <v>1.8908181561540797E-3</v>
      </c>
      <c r="S67" s="98">
        <v>2.7496068170907825E-3</v>
      </c>
      <c r="T67" s="98">
        <v>3.3532297676887308E-3</v>
      </c>
      <c r="U67" s="98">
        <v>1.6992822696547596E-3</v>
      </c>
      <c r="V67" s="98">
        <v>5.6040334654260133E-3</v>
      </c>
      <c r="W67" s="98">
        <v>3.2011602875738681E-3</v>
      </c>
      <c r="X67" s="98">
        <v>8.8304892388029223E-3</v>
      </c>
      <c r="Y67" s="98">
        <v>1.1847601351297901E-2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1.8495761763587337</v>
      </c>
      <c r="D68" s="122">
        <v>2.4620570625355751</v>
      </c>
      <c r="E68" s="122">
        <v>2.617298323359051</v>
      </c>
      <c r="F68" s="122">
        <v>2.4648414805730767</v>
      </c>
      <c r="G68" s="122">
        <v>2.1656447573129318</v>
      </c>
      <c r="H68" s="122">
        <v>1.996705391450738</v>
      </c>
      <c r="I68" s="122">
        <v>2.0283993989188001</v>
      </c>
      <c r="J68" s="122">
        <v>2.8286028220115282</v>
      </c>
      <c r="K68" s="122">
        <v>2.024946265186669</v>
      </c>
      <c r="L68" s="122">
        <v>3.0719224865263008</v>
      </c>
      <c r="M68" s="122">
        <v>1.4018000702783848</v>
      </c>
      <c r="N68" s="122">
        <v>2.5545129843292513</v>
      </c>
      <c r="O68" s="122">
        <v>1.9613246162105058</v>
      </c>
      <c r="P68" s="122">
        <v>1.9255279489869701</v>
      </c>
      <c r="Q68" s="122">
        <v>1.4523811056440317</v>
      </c>
      <c r="R68" s="122">
        <v>1.8124959449191125</v>
      </c>
      <c r="S68" s="122">
        <v>2.5421121273584117</v>
      </c>
      <c r="T68" s="122">
        <v>2.6270451786033617</v>
      </c>
      <c r="U68" s="122">
        <v>2.7888417078239551</v>
      </c>
      <c r="V68" s="122">
        <v>2.163427085451048</v>
      </c>
      <c r="W68" s="122">
        <v>2.4543378548253907</v>
      </c>
      <c r="X68" s="122">
        <v>2.0157051225451967</v>
      </c>
      <c r="Y68" s="122">
        <v>3.0738405241451616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1.7774741467699851</v>
      </c>
      <c r="D69" s="98">
        <v>2.374387670780266</v>
      </c>
      <c r="E69" s="98">
        <v>2.5277961196631509</v>
      </c>
      <c r="F69" s="98">
        <v>2.3783519624257403</v>
      </c>
      <c r="G69" s="98">
        <v>2.0709351112149808</v>
      </c>
      <c r="H69" s="98">
        <v>1.9018623463706064</v>
      </c>
      <c r="I69" s="98">
        <v>1.93919918741067</v>
      </c>
      <c r="J69" s="98">
        <v>2.7881036243583566</v>
      </c>
      <c r="K69" s="98">
        <v>1.9867370430638014</v>
      </c>
      <c r="L69" s="98">
        <v>2.6367884675822513</v>
      </c>
      <c r="M69" s="98">
        <v>1.3446089491747828</v>
      </c>
      <c r="N69" s="98">
        <v>2.4707511293204596</v>
      </c>
      <c r="O69" s="98">
        <v>1.9106542175277696</v>
      </c>
      <c r="P69" s="98">
        <v>1.8356690387209056</v>
      </c>
      <c r="Q69" s="98">
        <v>1.3104152197816556</v>
      </c>
      <c r="R69" s="98">
        <v>1.633448329788584</v>
      </c>
      <c r="S69" s="98">
        <v>2.2552087054823491</v>
      </c>
      <c r="T69" s="98">
        <v>2.3836996297782034</v>
      </c>
      <c r="U69" s="98">
        <v>2.6717432168920165</v>
      </c>
      <c r="V69" s="98">
        <v>2.1628976427648627</v>
      </c>
      <c r="W69" s="98">
        <v>2.4027140834713459</v>
      </c>
      <c r="X69" s="98">
        <v>1.991617700257972</v>
      </c>
      <c r="Y69" s="98">
        <v>2.9834958558537643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3.2977911246026299E-4</v>
      </c>
      <c r="D70" s="98">
        <v>7.8437806482558106E-4</v>
      </c>
      <c r="E70" s="98">
        <v>1.3812088563039172E-3</v>
      </c>
      <c r="F70" s="98">
        <v>1.2806764798851515E-3</v>
      </c>
      <c r="G70" s="98">
        <v>3.4964246087769006E-3</v>
      </c>
      <c r="H70" s="98">
        <v>2.750600495592833E-3</v>
      </c>
      <c r="I70" s="98">
        <v>1.3863671462430945E-2</v>
      </c>
      <c r="J70" s="98">
        <v>3.5508267778912542E-2</v>
      </c>
      <c r="K70" s="98">
        <v>3.8209222122867786E-2</v>
      </c>
      <c r="L70" s="98">
        <v>4.8810417363149936E-2</v>
      </c>
      <c r="M70" s="98">
        <v>3.8324368684238617E-3</v>
      </c>
      <c r="N70" s="98">
        <v>2.6357628082902231E-2</v>
      </c>
      <c r="O70" s="98">
        <v>1.5407561017415975E-2</v>
      </c>
      <c r="P70" s="98">
        <v>1.1172826373692218E-2</v>
      </c>
      <c r="Q70" s="98">
        <v>1.3779391353365915E-2</v>
      </c>
      <c r="R70" s="98">
        <v>1.1476651382480349E-2</v>
      </c>
      <c r="S70" s="98">
        <v>1.6149764008850029E-2</v>
      </c>
      <c r="T70" s="98">
        <v>2.0784406573034674E-2</v>
      </c>
      <c r="U70" s="98">
        <v>1.8134667039159884E-2</v>
      </c>
      <c r="V70" s="98">
        <v>5.2944268618505157E-4</v>
      </c>
      <c r="W70" s="98">
        <v>2.2507525095387275E-2</v>
      </c>
      <c r="X70" s="98">
        <v>2.4087422287224738E-2</v>
      </c>
      <c r="Y70" s="98">
        <v>7.0617395456926291E-3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2.5745521481387634E-4</v>
      </c>
      <c r="D71" s="101">
        <v>6.0893387978632277E-4</v>
      </c>
      <c r="E71" s="101">
        <v>1.072115980864507E-3</v>
      </c>
      <c r="F71" s="101">
        <v>9.9470806755054932E-4</v>
      </c>
      <c r="G71" s="101">
        <v>2.7091118671099795E-3</v>
      </c>
      <c r="H71" s="101">
        <v>2.1475842695272943E-3</v>
      </c>
      <c r="I71" s="101">
        <v>1.0789498395404011E-2</v>
      </c>
      <c r="J71" s="101">
        <v>2.7421650403464927E-2</v>
      </c>
      <c r="K71" s="101">
        <v>2.9475643610568359E-2</v>
      </c>
      <c r="L71" s="101">
        <v>3.7746163462376997E-2</v>
      </c>
      <c r="M71" s="101">
        <v>2.9749621941051732E-3</v>
      </c>
      <c r="N71" s="101">
        <v>2.0406431514609736E-2</v>
      </c>
      <c r="O71" s="101">
        <v>1.1914963684450608E-2</v>
      </c>
      <c r="P71" s="101">
        <v>8.6320647712819169E-3</v>
      </c>
      <c r="Q71" s="101">
        <v>1.0616310266890666E-2</v>
      </c>
      <c r="R71" s="101">
        <v>8.8089613666414834E-3</v>
      </c>
      <c r="S71" s="101">
        <v>1.2392197287314622E-2</v>
      </c>
      <c r="T71" s="101">
        <v>1.591763800448481E-2</v>
      </c>
      <c r="U71" s="101">
        <v>1.386396066003842E-2</v>
      </c>
      <c r="V71" s="101">
        <v>4.0944379812615599E-4</v>
      </c>
      <c r="W71" s="101">
        <v>1.7389541790556105E-2</v>
      </c>
      <c r="X71" s="101">
        <v>1.8346779327267925E-2</v>
      </c>
      <c r="Y71" s="101">
        <v>5.2975024880747993E-3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7.2323897646386616E-5</v>
      </c>
      <c r="D72" s="104">
        <v>1.754441850392583E-4</v>
      </c>
      <c r="E72" s="104">
        <v>3.0909287543941021E-4</v>
      </c>
      <c r="F72" s="104">
        <v>2.8596841233460222E-4</v>
      </c>
      <c r="G72" s="104">
        <v>7.8731274166692099E-4</v>
      </c>
      <c r="H72" s="104">
        <v>6.0301622606553896E-4</v>
      </c>
      <c r="I72" s="104">
        <v>3.0741730670269343E-3</v>
      </c>
      <c r="J72" s="104">
        <v>8.0866173754476165E-3</v>
      </c>
      <c r="K72" s="104">
        <v>8.7335785122994239E-3</v>
      </c>
      <c r="L72" s="104">
        <v>1.1064253900772938E-2</v>
      </c>
      <c r="M72" s="104">
        <v>8.5747467431868867E-4</v>
      </c>
      <c r="N72" s="104">
        <v>5.9511965682924953E-3</v>
      </c>
      <c r="O72" s="104">
        <v>3.4925973329653676E-3</v>
      </c>
      <c r="P72" s="104">
        <v>2.5407616024103012E-3</v>
      </c>
      <c r="Q72" s="104">
        <v>3.1630810864752478E-3</v>
      </c>
      <c r="R72" s="104">
        <v>2.6676900158388653E-3</v>
      </c>
      <c r="S72" s="104">
        <v>3.7575667215354056E-3</v>
      </c>
      <c r="T72" s="104">
        <v>4.8667685685498648E-3</v>
      </c>
      <c r="U72" s="104">
        <v>4.2707063791214651E-3</v>
      </c>
      <c r="V72" s="104">
        <v>1.199988880588956E-4</v>
      </c>
      <c r="W72" s="104">
        <v>5.117983304831172E-3</v>
      </c>
      <c r="X72" s="104">
        <v>5.7406429599568118E-3</v>
      </c>
      <c r="Y72" s="104">
        <v>1.7642370576178303E-3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7.0949170623125404E-2</v>
      </c>
      <c r="D73" s="101">
        <v>8.385575880621754E-2</v>
      </c>
      <c r="E73" s="101">
        <v>8.4795238421157562E-2</v>
      </c>
      <c r="F73" s="101">
        <v>8.1972566802918354E-2</v>
      </c>
      <c r="G73" s="101">
        <v>8.3367877115530981E-2</v>
      </c>
      <c r="H73" s="101">
        <v>8.5544198248188208E-2</v>
      </c>
      <c r="I73" s="101">
        <v>4.2292163274675436E-2</v>
      </c>
      <c r="J73" s="101">
        <v>1.510917152756848E-4</v>
      </c>
      <c r="K73" s="101">
        <v>0</v>
      </c>
      <c r="L73" s="101">
        <v>7.8215283352272985E-3</v>
      </c>
      <c r="M73" s="101">
        <v>2.8409247297047555E-2</v>
      </c>
      <c r="N73" s="101">
        <v>3.7048346328992544E-2</v>
      </c>
      <c r="O73" s="101">
        <v>1.1806725736687283E-2</v>
      </c>
      <c r="P73" s="101">
        <v>1.8025023354874228E-2</v>
      </c>
      <c r="Q73" s="101">
        <v>2.5127608565455022E-3</v>
      </c>
      <c r="R73" s="101">
        <v>1.4185818501304383E-2</v>
      </c>
      <c r="S73" s="101">
        <v>5.5948813945509185E-2</v>
      </c>
      <c r="T73" s="101">
        <v>5.7553614779398125E-2</v>
      </c>
      <c r="U73" s="101">
        <v>4.7075371095828517E-2</v>
      </c>
      <c r="V73" s="101">
        <v>0</v>
      </c>
      <c r="W73" s="101">
        <v>9.0685544617295846E-3</v>
      </c>
      <c r="X73" s="101">
        <v>0</v>
      </c>
      <c r="Y73" s="101">
        <v>3.2434013219588088E-2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8.2307985316305767E-4</v>
      </c>
      <c r="D74" s="104">
        <v>3.0292548842657391E-3</v>
      </c>
      <c r="E74" s="104">
        <v>3.3257564184385586E-3</v>
      </c>
      <c r="F74" s="104">
        <v>3.2362748645331273E-3</v>
      </c>
      <c r="G74" s="104">
        <v>7.8453443736436132E-3</v>
      </c>
      <c r="H74" s="104">
        <v>6.5482463363505921E-3</v>
      </c>
      <c r="I74" s="104">
        <v>3.304437677102371E-2</v>
      </c>
      <c r="J74" s="104">
        <v>4.8398381589837055E-3</v>
      </c>
      <c r="K74" s="104">
        <v>0</v>
      </c>
      <c r="L74" s="104">
        <v>0.37850207324567231</v>
      </c>
      <c r="M74" s="104">
        <v>2.4949436938130499E-2</v>
      </c>
      <c r="N74" s="104">
        <v>2.0355880596896962E-2</v>
      </c>
      <c r="O74" s="104">
        <v>2.3456111928632978E-2</v>
      </c>
      <c r="P74" s="104">
        <v>6.0661060537497882E-2</v>
      </c>
      <c r="Q74" s="104">
        <v>0.12567373365246479</v>
      </c>
      <c r="R74" s="104">
        <v>0.15338514524674374</v>
      </c>
      <c r="S74" s="104">
        <v>0.21480484392170368</v>
      </c>
      <c r="T74" s="104">
        <v>0.16500752747272562</v>
      </c>
      <c r="U74" s="104">
        <v>5.1888452796950077E-2</v>
      </c>
      <c r="V74" s="104">
        <v>0</v>
      </c>
      <c r="W74" s="104">
        <v>2.0047691796927891E-2</v>
      </c>
      <c r="X74" s="104">
        <v>0</v>
      </c>
      <c r="Y74" s="104">
        <v>5.0848915526116797E-2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6.4256967935879313E-4</v>
      </c>
      <c r="D75" s="98">
        <v>2.3517079233591437E-3</v>
      </c>
      <c r="E75" s="98">
        <v>2.5814844960603016E-3</v>
      </c>
      <c r="F75" s="98">
        <v>2.5136085478898993E-3</v>
      </c>
      <c r="G75" s="98">
        <v>6.0787397053187735E-3</v>
      </c>
      <c r="H75" s="98">
        <v>5.1127181603410708E-3</v>
      </c>
      <c r="I75" s="98">
        <v>2.571877478553096E-2</v>
      </c>
      <c r="J75" s="98">
        <v>3.7377307241013131E-3</v>
      </c>
      <c r="K75" s="98">
        <v>0</v>
      </c>
      <c r="L75" s="98">
        <v>0.29266851159228724</v>
      </c>
      <c r="M75" s="98">
        <v>1.9373829632289445E-2</v>
      </c>
      <c r="N75" s="98">
        <v>1.5756478068340376E-2</v>
      </c>
      <c r="O75" s="98">
        <v>1.8137274654466982E-2</v>
      </c>
      <c r="P75" s="98">
        <v>4.6878320035523301E-2</v>
      </c>
      <c r="Q75" s="98">
        <v>9.6840108772120403E-2</v>
      </c>
      <c r="R75" s="98">
        <v>0.11773211975927517</v>
      </c>
      <c r="S75" s="98">
        <v>0.16480825295462673</v>
      </c>
      <c r="T75" s="98">
        <v>0.12636111504262199</v>
      </c>
      <c r="U75" s="98">
        <v>3.966499588977497E-2</v>
      </c>
      <c r="V75" s="98">
        <v>0</v>
      </c>
      <c r="W75" s="98">
        <v>1.5488282694456545E-2</v>
      </c>
      <c r="X75" s="98">
        <v>0</v>
      </c>
      <c r="Y75" s="98">
        <v>3.8153329753559916E-2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1.8051017380426456E-4</v>
      </c>
      <c r="D76" s="98">
        <v>6.775469609065954E-4</v>
      </c>
      <c r="E76" s="98">
        <v>7.4427192237825691E-4</v>
      </c>
      <c r="F76" s="98">
        <v>7.2266631664322798E-4</v>
      </c>
      <c r="G76" s="98">
        <v>1.7666046683248403E-3</v>
      </c>
      <c r="H76" s="98">
        <v>1.4355281760095218E-3</v>
      </c>
      <c r="I76" s="98">
        <v>7.3256019854927518E-3</v>
      </c>
      <c r="J76" s="98">
        <v>1.1021074348823926E-3</v>
      </c>
      <c r="K76" s="98">
        <v>0</v>
      </c>
      <c r="L76" s="98">
        <v>8.5833561653385057E-2</v>
      </c>
      <c r="M76" s="98">
        <v>5.5756073058410528E-3</v>
      </c>
      <c r="N76" s="98">
        <v>4.5994025285565846E-3</v>
      </c>
      <c r="O76" s="98">
        <v>5.3188372741659936E-3</v>
      </c>
      <c r="P76" s="98">
        <v>1.3782740501974582E-2</v>
      </c>
      <c r="Q76" s="98">
        <v>2.8833624880344383E-2</v>
      </c>
      <c r="R76" s="98">
        <v>3.5653025487468577E-2</v>
      </c>
      <c r="S76" s="98">
        <v>4.9996590967076954E-2</v>
      </c>
      <c r="T76" s="98">
        <v>3.8646412430103631E-2</v>
      </c>
      <c r="U76" s="98">
        <v>1.2223456907175108E-2</v>
      </c>
      <c r="V76" s="98">
        <v>0</v>
      </c>
      <c r="W76" s="98">
        <v>4.5594091024713452E-3</v>
      </c>
      <c r="X76" s="98">
        <v>0</v>
      </c>
      <c r="Y76" s="98">
        <v>1.2695585772556885E-2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0.33574354435874043</v>
      </c>
      <c r="D77" s="122">
        <v>0.454779547974272</v>
      </c>
      <c r="E77" s="122">
        <v>0.50502987569733737</v>
      </c>
      <c r="F77" s="122">
        <v>0.46245608057168219</v>
      </c>
      <c r="G77" s="122">
        <v>0.42075826816162498</v>
      </c>
      <c r="H77" s="122">
        <v>0.38627325290270176</v>
      </c>
      <c r="I77" s="122">
        <v>0.39731317143552214</v>
      </c>
      <c r="J77" s="122">
        <v>0.51125522390079081</v>
      </c>
      <c r="K77" s="122">
        <v>0.35245304165922209</v>
      </c>
      <c r="L77" s="122">
        <v>0.52362857381939087</v>
      </c>
      <c r="M77" s="122">
        <v>0.25649288636540335</v>
      </c>
      <c r="N77" s="122">
        <v>0.42030473610523444</v>
      </c>
      <c r="O77" s="122">
        <v>0.31940324382139129</v>
      </c>
      <c r="P77" s="122">
        <v>0.33255142163605961</v>
      </c>
      <c r="Q77" s="122">
        <v>0.25324247526977245</v>
      </c>
      <c r="R77" s="122">
        <v>0.30870408936866195</v>
      </c>
      <c r="S77" s="122">
        <v>0.42550523745665558</v>
      </c>
      <c r="T77" s="122">
        <v>0.42978890350853621</v>
      </c>
      <c r="U77" s="122">
        <v>0.45114081776243264</v>
      </c>
      <c r="V77" s="122">
        <v>0.36086988229213468</v>
      </c>
      <c r="W77" s="122">
        <v>0.41871627498011055</v>
      </c>
      <c r="X77" s="122">
        <v>0.33866723019193823</v>
      </c>
      <c r="Y77" s="122">
        <v>0.54140713110480854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0.18352298111482276</v>
      </c>
      <c r="D78" s="98">
        <v>0.27050707239171634</v>
      </c>
      <c r="E78" s="98">
        <v>0.30825209802440168</v>
      </c>
      <c r="F78" s="98">
        <v>0.28020290979148016</v>
      </c>
      <c r="G78" s="98">
        <v>0.23838893347462384</v>
      </c>
      <c r="H78" s="98">
        <v>0.22513726138480183</v>
      </c>
      <c r="I78" s="98">
        <v>0.25204940636537188</v>
      </c>
      <c r="J78" s="98">
        <v>0.37109642628674244</v>
      </c>
      <c r="K78" s="98">
        <v>0.28519132014279541</v>
      </c>
      <c r="L78" s="98">
        <v>0.32249052178452137</v>
      </c>
      <c r="M78" s="98">
        <v>0.17380829507998424</v>
      </c>
      <c r="N78" s="98">
        <v>0.21419765024274112</v>
      </c>
      <c r="O78" s="98">
        <v>0.1879571606721841</v>
      </c>
      <c r="P78" s="98">
        <v>0.17816933496553908</v>
      </c>
      <c r="Q78" s="98">
        <v>0.17798682237595864</v>
      </c>
      <c r="R78" s="98">
        <v>0.21817162704911802</v>
      </c>
      <c r="S78" s="98">
        <v>0.28145267902059656</v>
      </c>
      <c r="T78" s="98">
        <v>0.25225970648298607</v>
      </c>
      <c r="U78" s="98">
        <v>0.25878876876050722</v>
      </c>
      <c r="V78" s="98">
        <v>0.19827261780069647</v>
      </c>
      <c r="W78" s="98">
        <v>0.22238460031207338</v>
      </c>
      <c r="X78" s="98">
        <v>0.25096413312662846</v>
      </c>
      <c r="Y78" s="98">
        <v>0.28266158224386595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0.15222056324391769</v>
      </c>
      <c r="D79" s="33">
        <v>0.18427247558255569</v>
      </c>
      <c r="E79" s="33">
        <v>0.19677777767293572</v>
      </c>
      <c r="F79" s="33">
        <v>0.18225317078020206</v>
      </c>
      <c r="G79" s="33">
        <v>0.18236933468700117</v>
      </c>
      <c r="H79" s="33">
        <v>0.16113599151789995</v>
      </c>
      <c r="I79" s="33">
        <v>0.14526376507015026</v>
      </c>
      <c r="J79" s="33">
        <v>0.14015879761404831</v>
      </c>
      <c r="K79" s="33">
        <v>6.7261721516426662E-2</v>
      </c>
      <c r="L79" s="33">
        <v>0.20113805203486954</v>
      </c>
      <c r="M79" s="33">
        <v>8.2684591285419121E-2</v>
      </c>
      <c r="N79" s="33">
        <v>0.20610708586249332</v>
      </c>
      <c r="O79" s="33">
        <v>0.13144608314920722</v>
      </c>
      <c r="P79" s="33">
        <v>0.15438208667052053</v>
      </c>
      <c r="Q79" s="33">
        <v>7.5255652893813821E-2</v>
      </c>
      <c r="R79" s="33">
        <v>9.0532462319543927E-2</v>
      </c>
      <c r="S79" s="33">
        <v>0.14405255843605902</v>
      </c>
      <c r="T79" s="33">
        <v>0.17752919702555015</v>
      </c>
      <c r="U79" s="33">
        <v>0.19235204900192543</v>
      </c>
      <c r="V79" s="33">
        <v>0.16259726449143821</v>
      </c>
      <c r="W79" s="33">
        <v>0.19633167466803719</v>
      </c>
      <c r="X79" s="33">
        <v>8.7703097065309751E-2</v>
      </c>
      <c r="Y79" s="33">
        <v>0.25874554886094264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0.19814775264904702</v>
      </c>
      <c r="D81" s="117">
        <f t="shared" si="28"/>
        <v>0.21889795527831324</v>
      </c>
      <c r="E81" s="117">
        <f t="shared" si="28"/>
        <v>0.18411689809979079</v>
      </c>
      <c r="F81" s="117">
        <f t="shared" si="28"/>
        <v>0.2840622333226665</v>
      </c>
      <c r="G81" s="117">
        <f t="shared" si="28"/>
        <v>0.72950021986331481</v>
      </c>
      <c r="H81" s="117">
        <f t="shared" si="28"/>
        <v>0.81492484218077332</v>
      </c>
      <c r="I81" s="117">
        <f t="shared" si="28"/>
        <v>1.7348952466214391</v>
      </c>
      <c r="J81" s="117">
        <f t="shared" si="28"/>
        <v>0.99187265819510539</v>
      </c>
      <c r="K81" s="117">
        <f t="shared" si="28"/>
        <v>1.5605534633389693</v>
      </c>
      <c r="L81" s="117">
        <f t="shared" si="28"/>
        <v>0.8535452955486944</v>
      </c>
      <c r="M81" s="117">
        <f t="shared" si="28"/>
        <v>0.53101568527818499</v>
      </c>
      <c r="N81" s="117">
        <f t="shared" si="28"/>
        <v>0.95468448186318433</v>
      </c>
      <c r="O81" s="117">
        <f t="shared" si="28"/>
        <v>0.77875673240006027</v>
      </c>
      <c r="P81" s="117">
        <f t="shared" si="28"/>
        <v>1.0283045894660685</v>
      </c>
      <c r="Q81" s="117">
        <f t="shared" si="28"/>
        <v>0.91523030262242677</v>
      </c>
      <c r="R81" s="117">
        <f t="shared" ref="R81:V81" si="29">R82+R85+R87+R100</f>
        <v>0.28301263064011001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4.8938479899182173E-2</v>
      </c>
      <c r="W81" s="117">
        <f t="shared" ref="W81:Y81" si="30">W82+W85+W87+W100</f>
        <v>0.44283023539487221</v>
      </c>
      <c r="X81" s="117">
        <f t="shared" si="30"/>
        <v>0.45066721337366866</v>
      </c>
      <c r="Y81" s="117">
        <f t="shared" si="30"/>
        <v>0.74741894038547685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0.16142795248024819</v>
      </c>
      <c r="D82" s="122">
        <f t="shared" si="31"/>
        <v>0.17924723713067339</v>
      </c>
      <c r="E82" s="122">
        <f t="shared" si="31"/>
        <v>0.15217297096229138</v>
      </c>
      <c r="F82" s="122">
        <f t="shared" si="31"/>
        <v>0.23454419974611806</v>
      </c>
      <c r="G82" s="122">
        <f t="shared" si="31"/>
        <v>0.60983899549641785</v>
      </c>
      <c r="H82" s="122">
        <f t="shared" si="31"/>
        <v>0.68022120853669155</v>
      </c>
      <c r="I82" s="122">
        <f t="shared" si="31"/>
        <v>1.4521411209753936</v>
      </c>
      <c r="J82" s="122">
        <f t="shared" si="31"/>
        <v>0.82156664375594646</v>
      </c>
      <c r="K82" s="122">
        <f t="shared" si="31"/>
        <v>1.2887266302114673</v>
      </c>
      <c r="L82" s="122">
        <f t="shared" si="31"/>
        <v>0.70598730130715892</v>
      </c>
      <c r="M82" s="122">
        <f t="shared" si="31"/>
        <v>0.4159506584371831</v>
      </c>
      <c r="N82" s="122">
        <f t="shared" si="31"/>
        <v>0.74682828971286486</v>
      </c>
      <c r="O82" s="122">
        <f t="shared" si="31"/>
        <v>0.60304986616152734</v>
      </c>
      <c r="P82" s="122">
        <f t="shared" si="31"/>
        <v>0.76287648212783987</v>
      </c>
      <c r="Q82" s="122">
        <f t="shared" si="31"/>
        <v>0.6969418786955256</v>
      </c>
      <c r="R82" s="122">
        <f t="shared" ref="R82:V82" si="32">SUM(R83:R84)</f>
        <v>0.21350113050146771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3.3780103890982328E-2</v>
      </c>
      <c r="W82" s="122">
        <f t="shared" ref="W82:Y82" si="33">SUM(W83:W84)</f>
        <v>0.28948398372515727</v>
      </c>
      <c r="X82" s="122">
        <f t="shared" si="33"/>
        <v>0.25897010323277492</v>
      </c>
      <c r="Y82" s="122">
        <f t="shared" si="33"/>
        <v>0.3753553115502774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0.15992206721120483</v>
      </c>
      <c r="D83" s="98">
        <v>0.17761016243976388</v>
      </c>
      <c r="E83" s="98">
        <v>0.15082004827678794</v>
      </c>
      <c r="F83" s="98">
        <v>0.23249723971071007</v>
      </c>
      <c r="G83" s="98">
        <v>0.60461131570434001</v>
      </c>
      <c r="H83" s="98">
        <v>0.67449325893109879</v>
      </c>
      <c r="I83" s="98">
        <v>1.4400562050522505</v>
      </c>
      <c r="J83" s="98">
        <v>0.81473039278048531</v>
      </c>
      <c r="K83" s="98">
        <v>1.278061726786899</v>
      </c>
      <c r="L83" s="98">
        <v>0.70020708721322811</v>
      </c>
      <c r="M83" s="98">
        <v>0.41262198709845055</v>
      </c>
      <c r="N83" s="98">
        <v>0.74089246282292398</v>
      </c>
      <c r="O83" s="98">
        <v>0.59835488484681543</v>
      </c>
      <c r="P83" s="98">
        <v>0.75705358069889694</v>
      </c>
      <c r="Q83" s="98">
        <v>0.69160049314891148</v>
      </c>
      <c r="R83" s="98">
        <v>0.21187367778033009</v>
      </c>
      <c r="S83" s="98">
        <v>0</v>
      </c>
      <c r="T83" s="98">
        <v>0</v>
      </c>
      <c r="U83" s="98">
        <v>0</v>
      </c>
      <c r="V83" s="98">
        <v>3.3526297170806782E-2</v>
      </c>
      <c r="W83" s="98">
        <v>0.28730691468364844</v>
      </c>
      <c r="X83" s="98">
        <v>0.25702615029668319</v>
      </c>
      <c r="Y83" s="98">
        <v>0.37254778721042592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1.5058852690433473E-3</v>
      </c>
      <c r="D84" s="98">
        <v>1.6370746909094987E-3</v>
      </c>
      <c r="E84" s="98">
        <v>1.3529226855034458E-3</v>
      </c>
      <c r="F84" s="98">
        <v>2.046960035407996E-3</v>
      </c>
      <c r="G84" s="98">
        <v>5.2276797920778849E-3</v>
      </c>
      <c r="H84" s="98">
        <v>5.7279496055927118E-3</v>
      </c>
      <c r="I84" s="98">
        <v>1.2084915923143062E-2</v>
      </c>
      <c r="J84" s="98">
        <v>6.836250975461154E-3</v>
      </c>
      <c r="K84" s="98">
        <v>1.0664903424568183E-2</v>
      </c>
      <c r="L84" s="98">
        <v>5.7802140939308055E-3</v>
      </c>
      <c r="M84" s="98">
        <v>3.3286713387325299E-3</v>
      </c>
      <c r="N84" s="98">
        <v>5.935826889940831E-3</v>
      </c>
      <c r="O84" s="98">
        <v>4.6949813147119414E-3</v>
      </c>
      <c r="P84" s="98">
        <v>5.8229014289429785E-3</v>
      </c>
      <c r="Q84" s="98">
        <v>5.3413855466141408E-3</v>
      </c>
      <c r="R84" s="98">
        <v>1.6274527211376263E-3</v>
      </c>
      <c r="S84" s="98">
        <v>0</v>
      </c>
      <c r="T84" s="98">
        <v>0</v>
      </c>
      <c r="U84" s="98">
        <v>0</v>
      </c>
      <c r="V84" s="98">
        <v>2.5380672017554537E-4</v>
      </c>
      <c r="W84" s="98">
        <v>2.1770690415088001E-3</v>
      </c>
      <c r="X84" s="98">
        <v>1.9439529360917238E-3</v>
      </c>
      <c r="Y84" s="98">
        <v>2.8075243398514621E-3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5.4196085150827193E-5</v>
      </c>
      <c r="E85" s="122">
        <f t="shared" si="34"/>
        <v>2.7587112246242752E-5</v>
      </c>
      <c r="F85" s="122">
        <f t="shared" si="34"/>
        <v>8.2641707833758184E-5</v>
      </c>
      <c r="G85" s="122">
        <f t="shared" si="34"/>
        <v>3.0896229372587243E-4</v>
      </c>
      <c r="H85" s="122">
        <f t="shared" si="34"/>
        <v>4.8242896095570262E-4</v>
      </c>
      <c r="I85" s="122">
        <f t="shared" si="34"/>
        <v>1.0418680026437102E-3</v>
      </c>
      <c r="J85" s="122">
        <f t="shared" si="34"/>
        <v>5.6135144967839172E-4</v>
      </c>
      <c r="K85" s="122">
        <f t="shared" si="34"/>
        <v>6.3754426266060202E-4</v>
      </c>
      <c r="L85" s="122">
        <f t="shared" si="34"/>
        <v>4.128458375040982E-4</v>
      </c>
      <c r="M85" s="122">
        <f t="shared" si="34"/>
        <v>2.6001033485596584E-4</v>
      </c>
      <c r="N85" s="122">
        <f t="shared" si="34"/>
        <v>4.7749530318077241E-4</v>
      </c>
      <c r="O85" s="122">
        <f t="shared" si="34"/>
        <v>2.6818827558330302E-4</v>
      </c>
      <c r="P85" s="122">
        <f t="shared" si="34"/>
        <v>5.8123843091423429E-4</v>
      </c>
      <c r="Q85" s="122">
        <f t="shared" si="34"/>
        <v>1.5673554049992406E-4</v>
      </c>
      <c r="R85" s="122">
        <f t="shared" si="34"/>
        <v>6.1994037906691122E-5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2.6065271932214019E-5</v>
      </c>
      <c r="W85" s="122">
        <f t="shared" si="34"/>
        <v>1.7661574000407552E-4</v>
      </c>
      <c r="X85" s="122">
        <f t="shared" si="34"/>
        <v>7.389530743768135E-4</v>
      </c>
      <c r="Y85" s="122">
        <f t="shared" si="34"/>
        <v>1.142662059262234E-3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5.4196085150827193E-5</v>
      </c>
      <c r="E86" s="98">
        <v>2.7587112246242752E-5</v>
      </c>
      <c r="F86" s="98">
        <v>8.2641707833758184E-5</v>
      </c>
      <c r="G86" s="98">
        <v>3.0896229372587243E-4</v>
      </c>
      <c r="H86" s="98">
        <v>4.8242896095570262E-4</v>
      </c>
      <c r="I86" s="98">
        <v>1.0418680026437102E-3</v>
      </c>
      <c r="J86" s="98">
        <v>5.6135144967839172E-4</v>
      </c>
      <c r="K86" s="98">
        <v>6.3754426266060202E-4</v>
      </c>
      <c r="L86" s="98">
        <v>4.128458375040982E-4</v>
      </c>
      <c r="M86" s="98">
        <v>2.6001033485596584E-4</v>
      </c>
      <c r="N86" s="98">
        <v>4.7749530318077241E-4</v>
      </c>
      <c r="O86" s="98">
        <v>2.6818827558330302E-4</v>
      </c>
      <c r="P86" s="98">
        <v>5.8123843091423429E-4</v>
      </c>
      <c r="Q86" s="98">
        <v>1.5673554049992406E-4</v>
      </c>
      <c r="R86" s="98">
        <v>6.1994037906691122E-5</v>
      </c>
      <c r="S86" s="98">
        <v>0</v>
      </c>
      <c r="T86" s="98">
        <v>0</v>
      </c>
      <c r="U86" s="98">
        <v>0</v>
      </c>
      <c r="V86" s="98">
        <v>2.6065271932214019E-5</v>
      </c>
      <c r="W86" s="98">
        <v>1.7661574000407552E-4</v>
      </c>
      <c r="X86" s="98">
        <v>7.389530743768135E-4</v>
      </c>
      <c r="Y86" s="98">
        <v>1.142662059262234E-3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3.1027950330429013E-2</v>
      </c>
      <c r="D87" s="122">
        <v>3.3472016056197429E-2</v>
      </c>
      <c r="E87" s="122">
        <v>2.6694494770482614E-2</v>
      </c>
      <c r="F87" s="122">
        <v>4.1376230641087086E-2</v>
      </c>
      <c r="G87" s="122">
        <v>9.9158519836902825E-2</v>
      </c>
      <c r="H87" s="122">
        <v>0.11131959753533162</v>
      </c>
      <c r="I87" s="122">
        <v>0.23931076604098275</v>
      </c>
      <c r="J87" s="122">
        <v>0.14154151769568221</v>
      </c>
      <c r="K87" s="122">
        <v>0.23278359961880765</v>
      </c>
      <c r="L87" s="122">
        <v>0.1252821182429269</v>
      </c>
      <c r="M87" s="122">
        <v>9.7280112581521666E-2</v>
      </c>
      <c r="N87" s="122">
        <v>0.17808739968204157</v>
      </c>
      <c r="O87" s="122">
        <v>0.15064035291937497</v>
      </c>
      <c r="P87" s="122">
        <v>0.2251378199050677</v>
      </c>
      <c r="Q87" s="122">
        <v>0.18681364644730047</v>
      </c>
      <c r="R87" s="122">
        <v>5.960066734167524E-2</v>
      </c>
      <c r="S87" s="122">
        <v>0</v>
      </c>
      <c r="T87" s="122">
        <v>0</v>
      </c>
      <c r="U87" s="122">
        <v>0</v>
      </c>
      <c r="V87" s="122">
        <v>1.2886330367257807E-2</v>
      </c>
      <c r="W87" s="122">
        <v>0.13036530013971084</v>
      </c>
      <c r="X87" s="122">
        <v>0.16327868577113197</v>
      </c>
      <c r="Y87" s="122">
        <v>0.31794621104437737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1.1447927672689946E-2</v>
      </c>
      <c r="D88" s="98">
        <v>1.1793897971949553E-2</v>
      </c>
      <c r="E88" s="98">
        <v>7.0147434575861152E-3</v>
      </c>
      <c r="F88" s="98">
        <v>1.9525143377557608E-2</v>
      </c>
      <c r="G88" s="98">
        <v>6.119737124240459E-2</v>
      </c>
      <c r="H88" s="98">
        <v>6.9857514750234925E-2</v>
      </c>
      <c r="I88" s="98">
        <v>0.18090310904721815</v>
      </c>
      <c r="J88" s="98">
        <v>0.10129694281206619</v>
      </c>
      <c r="K88" s="98">
        <v>0.17774921540463709</v>
      </c>
      <c r="L88" s="98">
        <v>9.2667305059481689E-2</v>
      </c>
      <c r="M88" s="98">
        <v>7.393981755029734E-2</v>
      </c>
      <c r="N88" s="98">
        <v>0.11382132453756309</v>
      </c>
      <c r="O88" s="98">
        <v>9.086533492930482E-2</v>
      </c>
      <c r="P88" s="98">
        <v>0.1138719340536737</v>
      </c>
      <c r="Q88" s="98">
        <v>0.10538074031776397</v>
      </c>
      <c r="R88" s="98">
        <v>2.544298676614681E-2</v>
      </c>
      <c r="S88" s="98">
        <v>0</v>
      </c>
      <c r="T88" s="98">
        <v>0</v>
      </c>
      <c r="U88" s="98">
        <v>0</v>
      </c>
      <c r="V88" s="98">
        <v>9.2451138067990279E-3</v>
      </c>
      <c r="W88" s="98">
        <v>7.3529780370591852E-2</v>
      </c>
      <c r="X88" s="98">
        <v>0.16182781926464462</v>
      </c>
      <c r="Y88" s="98">
        <v>0.31402389474745473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1.2969257719594901E-4</v>
      </c>
      <c r="I89" s="98">
        <v>8.1745324208487731E-4</v>
      </c>
      <c r="J89" s="98">
        <v>5.2419065709503974E-4</v>
      </c>
      <c r="K89" s="98">
        <v>2.5163960357701188E-3</v>
      </c>
      <c r="L89" s="98">
        <v>1.206822021587783E-3</v>
      </c>
      <c r="M89" s="98">
        <v>5.8617758942891779E-4</v>
      </c>
      <c r="N89" s="98">
        <v>1.5208286476463789E-3</v>
      </c>
      <c r="O89" s="98">
        <v>4.7429000775008187E-4</v>
      </c>
      <c r="P89" s="98">
        <v>8.864848639002893E-4</v>
      </c>
      <c r="Q89" s="98">
        <v>2.3584065957022371E-3</v>
      </c>
      <c r="R89" s="98">
        <v>3.4406946853274636E-4</v>
      </c>
      <c r="S89" s="98">
        <v>0</v>
      </c>
      <c r="T89" s="98">
        <v>0</v>
      </c>
      <c r="U89" s="98">
        <v>0</v>
      </c>
      <c r="V89" s="98">
        <v>0</v>
      </c>
      <c r="W89" s="98">
        <v>3.4280516015262495E-4</v>
      </c>
      <c r="X89" s="98">
        <v>1.4508665064873491E-3</v>
      </c>
      <c r="Y89" s="98">
        <v>3.001965781592412E-3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1.0124000652023003E-4</v>
      </c>
      <c r="I90" s="101">
        <v>6.3639803184590454E-4</v>
      </c>
      <c r="J90" s="101">
        <v>4.0455137853934018E-4</v>
      </c>
      <c r="K90" s="101">
        <v>1.9413279787618052E-3</v>
      </c>
      <c r="L90" s="101">
        <v>9.3288561275146984E-4</v>
      </c>
      <c r="M90" s="101">
        <v>4.5495752130709528E-4</v>
      </c>
      <c r="N90" s="101">
        <v>1.1775492627955307E-3</v>
      </c>
      <c r="O90" s="101">
        <v>3.6670287703311182E-4</v>
      </c>
      <c r="P90" s="101">
        <v>6.8478433294059244E-4</v>
      </c>
      <c r="Q90" s="101">
        <v>1.8174720203552315E-3</v>
      </c>
      <c r="R90" s="101">
        <v>2.6414667408117672E-4</v>
      </c>
      <c r="S90" s="101">
        <v>0</v>
      </c>
      <c r="T90" s="101">
        <v>0</v>
      </c>
      <c r="U90" s="101">
        <v>0</v>
      </c>
      <c r="V90" s="101">
        <v>0</v>
      </c>
      <c r="W90" s="101">
        <v>2.6483109232331478E-4</v>
      </c>
      <c r="X90" s="101">
        <v>1.1048274061584435E-3</v>
      </c>
      <c r="Y90" s="101">
        <v>2.2521222351913972E-3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2.8452570675718986E-5</v>
      </c>
      <c r="I91" s="104">
        <v>1.8105521023897275E-4</v>
      </c>
      <c r="J91" s="104">
        <v>1.1963927855569953E-4</v>
      </c>
      <c r="K91" s="104">
        <v>5.7506805700831352E-4</v>
      </c>
      <c r="L91" s="104">
        <v>2.7393640883631318E-4</v>
      </c>
      <c r="M91" s="104">
        <v>1.3122006812182256E-4</v>
      </c>
      <c r="N91" s="104">
        <v>3.4327938485084817E-4</v>
      </c>
      <c r="O91" s="104">
        <v>1.0758713071697006E-4</v>
      </c>
      <c r="P91" s="104">
        <v>2.0170053095969691E-4</v>
      </c>
      <c r="Q91" s="104">
        <v>5.4093457534700579E-4</v>
      </c>
      <c r="R91" s="104">
        <v>7.9922794451569632E-5</v>
      </c>
      <c r="S91" s="104">
        <v>0</v>
      </c>
      <c r="T91" s="104">
        <v>0</v>
      </c>
      <c r="U91" s="104">
        <v>0</v>
      </c>
      <c r="V91" s="104">
        <v>0</v>
      </c>
      <c r="W91" s="104">
        <v>7.7974067829310185E-5</v>
      </c>
      <c r="X91" s="104">
        <v>3.4603910032890553E-4</v>
      </c>
      <c r="Y91" s="104">
        <v>7.4984354640101453E-4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1.4723449749935286E-3</v>
      </c>
      <c r="D92" s="101">
        <v>1.750367256552337E-3</v>
      </c>
      <c r="E92" s="101">
        <v>1.5416500445631504E-3</v>
      </c>
      <c r="F92" s="101">
        <v>1.5119065615028658E-3</v>
      </c>
      <c r="G92" s="101">
        <v>2.6668560425274716E-3</v>
      </c>
      <c r="H92" s="101">
        <v>2.6331924906550673E-3</v>
      </c>
      <c r="I92" s="101">
        <v>3.8404484655127631E-3</v>
      </c>
      <c r="J92" s="101">
        <v>2.21240463036006E-3</v>
      </c>
      <c r="K92" s="101">
        <v>2.9781080425932919E-3</v>
      </c>
      <c r="L92" s="101">
        <v>2.3992080521807145E-3</v>
      </c>
      <c r="M92" s="101">
        <v>1.6000544651189265E-3</v>
      </c>
      <c r="N92" s="101">
        <v>3.5918578546374281E-3</v>
      </c>
      <c r="O92" s="101">
        <v>4.6748147351980624E-3</v>
      </c>
      <c r="P92" s="101">
        <v>8.8085163996967433E-3</v>
      </c>
      <c r="Q92" s="101">
        <v>7.7550572078438854E-3</v>
      </c>
      <c r="R92" s="101">
        <v>4.9353347877171723E-3</v>
      </c>
      <c r="S92" s="101">
        <v>0</v>
      </c>
      <c r="T92" s="101">
        <v>0</v>
      </c>
      <c r="U92" s="101">
        <v>0</v>
      </c>
      <c r="V92" s="101">
        <v>3.7878661144706788E-4</v>
      </c>
      <c r="W92" s="101">
        <v>4.536831543115104E-3</v>
      </c>
      <c r="X92" s="101">
        <v>0</v>
      </c>
      <c r="Y92" s="101">
        <v>1.5907900410095673E-4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1.702509830248151E-4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1.3069049666141963E-4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3.9560486363395481E-5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1.7943061712112924E-2</v>
      </c>
      <c r="D96" s="101">
        <v>1.9290012957323802E-2</v>
      </c>
      <c r="E96" s="101">
        <v>1.7533418283162704E-2</v>
      </c>
      <c r="F96" s="101">
        <v>1.9568639067613965E-2</v>
      </c>
      <c r="G96" s="101">
        <v>3.22433252955538E-2</v>
      </c>
      <c r="H96" s="101">
        <v>3.5934382597453206E-2</v>
      </c>
      <c r="I96" s="101">
        <v>3.0125924524426338E-2</v>
      </c>
      <c r="J96" s="101">
        <v>7.5545857637842391E-4</v>
      </c>
      <c r="K96" s="101">
        <v>6.1683043136287917E-3</v>
      </c>
      <c r="L96" s="101">
        <v>6.1345320276292529E-4</v>
      </c>
      <c r="M96" s="101">
        <v>1.1205869767168758E-2</v>
      </c>
      <c r="N96" s="101">
        <v>3.8161386776644685E-2</v>
      </c>
      <c r="O96" s="101">
        <v>1.8418492149232159E-2</v>
      </c>
      <c r="P96" s="101">
        <v>2.3197421361055529E-2</v>
      </c>
      <c r="Q96" s="101">
        <v>1.4134279818068451E-3</v>
      </c>
      <c r="R96" s="101">
        <v>2.4180372445405194E-3</v>
      </c>
      <c r="S96" s="101">
        <v>0</v>
      </c>
      <c r="T96" s="101">
        <v>0</v>
      </c>
      <c r="U96" s="101">
        <v>0</v>
      </c>
      <c r="V96" s="101">
        <v>1.4502892231030668E-3</v>
      </c>
      <c r="W96" s="101">
        <v>1.6044365586136953E-2</v>
      </c>
      <c r="X96" s="101">
        <v>0</v>
      </c>
      <c r="Y96" s="101">
        <v>3.0454472506655483E-4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1.6461597063261151E-4</v>
      </c>
      <c r="D97" s="104">
        <v>6.3773787037173441E-4</v>
      </c>
      <c r="E97" s="104">
        <v>6.0468298517064693E-4</v>
      </c>
      <c r="F97" s="104">
        <v>7.7054163441264939E-4</v>
      </c>
      <c r="G97" s="104">
        <v>3.0509672564169609E-3</v>
      </c>
      <c r="H97" s="104">
        <v>2.7648151197924723E-3</v>
      </c>
      <c r="I97" s="104">
        <v>2.3623830761740638E-2</v>
      </c>
      <c r="J97" s="104">
        <v>3.6752521019782505E-2</v>
      </c>
      <c r="K97" s="104">
        <v>4.3371575822178356E-2</v>
      </c>
      <c r="L97" s="104">
        <v>2.8395329906913784E-2</v>
      </c>
      <c r="M97" s="104">
        <v>9.9481932095077299E-3</v>
      </c>
      <c r="N97" s="104">
        <v>2.0992001865549986E-2</v>
      </c>
      <c r="O97" s="104">
        <v>3.6207421097889832E-2</v>
      </c>
      <c r="P97" s="104">
        <v>7.8373463226741449E-2</v>
      </c>
      <c r="Q97" s="104">
        <v>6.9906014344183531E-2</v>
      </c>
      <c r="R97" s="104">
        <v>2.6289988091713179E-2</v>
      </c>
      <c r="S97" s="104">
        <v>0</v>
      </c>
      <c r="T97" s="104">
        <v>0</v>
      </c>
      <c r="U97" s="104">
        <v>0</v>
      </c>
      <c r="V97" s="104">
        <v>1.8121407259086438E-3</v>
      </c>
      <c r="W97" s="104">
        <v>3.5911517479714307E-2</v>
      </c>
      <c r="X97" s="104">
        <v>0</v>
      </c>
      <c r="Y97" s="104">
        <v>4.5672678616272565E-4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1.2851393587175861E-4</v>
      </c>
      <c r="D98" s="98">
        <v>4.9509640491771437E-4</v>
      </c>
      <c r="E98" s="98">
        <v>4.6936081746550934E-4</v>
      </c>
      <c r="F98" s="98">
        <v>5.9847822568807126E-4</v>
      </c>
      <c r="G98" s="98">
        <v>2.3639543298461896E-3</v>
      </c>
      <c r="H98" s="98">
        <v>2.1587032232551189E-3</v>
      </c>
      <c r="I98" s="98">
        <v>1.8386667938778713E-2</v>
      </c>
      <c r="J98" s="98">
        <v>2.8383392686144336E-2</v>
      </c>
      <c r="K98" s="98">
        <v>3.345597897893595E-2</v>
      </c>
      <c r="L98" s="98">
        <v>2.1956072443054808E-2</v>
      </c>
      <c r="M98" s="98">
        <v>7.7250080179381963E-3</v>
      </c>
      <c r="N98" s="98">
        <v>1.6248868007976008E-2</v>
      </c>
      <c r="O98" s="98">
        <v>2.799713537266716E-2</v>
      </c>
      <c r="P98" s="98">
        <v>6.0566304955456465E-2</v>
      </c>
      <c r="Q98" s="98">
        <v>5.3867310504491971E-2</v>
      </c>
      <c r="R98" s="98">
        <v>2.0179112009213306E-2</v>
      </c>
      <c r="S98" s="98">
        <v>0</v>
      </c>
      <c r="T98" s="98">
        <v>0</v>
      </c>
      <c r="U98" s="98">
        <v>0</v>
      </c>
      <c r="V98" s="98">
        <v>1.4011654825699595E-3</v>
      </c>
      <c r="W98" s="98">
        <v>2.7744228130939547E-2</v>
      </c>
      <c r="X98" s="98">
        <v>0</v>
      </c>
      <c r="Y98" s="98">
        <v>3.4269457862478957E-4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3.6102034760852916E-5</v>
      </c>
      <c r="D99" s="98">
        <v>1.4264146545402007E-4</v>
      </c>
      <c r="E99" s="98">
        <v>1.3532216770513765E-4</v>
      </c>
      <c r="F99" s="98">
        <v>1.720634087245781E-4</v>
      </c>
      <c r="G99" s="98">
        <v>6.8701292657077136E-4</v>
      </c>
      <c r="H99" s="98">
        <v>6.0611189653735358E-4</v>
      </c>
      <c r="I99" s="98">
        <v>5.2371628229619235E-3</v>
      </c>
      <c r="J99" s="98">
        <v>8.3691283336381709E-3</v>
      </c>
      <c r="K99" s="98">
        <v>9.9155968432424052E-3</v>
      </c>
      <c r="L99" s="98">
        <v>6.4392574638589776E-3</v>
      </c>
      <c r="M99" s="98">
        <v>2.223185191569534E-3</v>
      </c>
      <c r="N99" s="98">
        <v>4.743133857573978E-3</v>
      </c>
      <c r="O99" s="98">
        <v>8.210285725222673E-3</v>
      </c>
      <c r="P99" s="98">
        <v>1.7807158271284988E-2</v>
      </c>
      <c r="Q99" s="98">
        <v>1.6038703839691564E-2</v>
      </c>
      <c r="R99" s="98">
        <v>6.1108760824998727E-3</v>
      </c>
      <c r="S99" s="98">
        <v>0</v>
      </c>
      <c r="T99" s="98">
        <v>0</v>
      </c>
      <c r="U99" s="98">
        <v>0</v>
      </c>
      <c r="V99" s="98">
        <v>4.1097524333868427E-4</v>
      </c>
      <c r="W99" s="98">
        <v>8.1672893487747603E-3</v>
      </c>
      <c r="X99" s="98">
        <v>0</v>
      </c>
      <c r="Y99" s="98">
        <v>1.1403220753793609E-4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5.691849838369822E-3</v>
      </c>
      <c r="D100" s="122">
        <v>6.1245060062915819E-3</v>
      </c>
      <c r="E100" s="122">
        <v>5.2218452547705607E-3</v>
      </c>
      <c r="F100" s="122">
        <v>8.0591612276275735E-3</v>
      </c>
      <c r="G100" s="122">
        <v>2.0193742236268214E-2</v>
      </c>
      <c r="H100" s="122">
        <v>2.2901607147794427E-2</v>
      </c>
      <c r="I100" s="122">
        <v>4.2401491602419066E-2</v>
      </c>
      <c r="J100" s="122">
        <v>2.8203145293798308E-2</v>
      </c>
      <c r="K100" s="122">
        <v>3.8405689246033749E-2</v>
      </c>
      <c r="L100" s="122">
        <v>2.186303016110442E-2</v>
      </c>
      <c r="M100" s="122">
        <v>1.7524903924624222E-2</v>
      </c>
      <c r="N100" s="122">
        <v>2.9291297165097152E-2</v>
      </c>
      <c r="O100" s="122">
        <v>2.4798325043574661E-2</v>
      </c>
      <c r="P100" s="122">
        <v>3.9709049002246796E-2</v>
      </c>
      <c r="Q100" s="122">
        <v>3.1318041939100781E-2</v>
      </c>
      <c r="R100" s="122">
        <v>9.8488387590603445E-3</v>
      </c>
      <c r="S100" s="122">
        <v>0</v>
      </c>
      <c r="T100" s="122">
        <v>0</v>
      </c>
      <c r="U100" s="122">
        <v>0</v>
      </c>
      <c r="V100" s="122">
        <v>2.2459803690098265E-3</v>
      </c>
      <c r="W100" s="122">
        <v>2.2804335790000078E-2</v>
      </c>
      <c r="X100" s="122">
        <v>2.7679471295384953E-2</v>
      </c>
      <c r="Y100" s="122">
        <v>5.2974755731559894E-2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8.9370220152021674E-5</v>
      </c>
      <c r="D102" s="98">
        <v>8.8606035379353972E-5</v>
      </c>
      <c r="E102" s="98">
        <v>5.9010008479144076E-5</v>
      </c>
      <c r="F102" s="98">
        <v>1.1471707748526098E-4</v>
      </c>
      <c r="G102" s="98">
        <v>2.880325319874765E-4</v>
      </c>
      <c r="H102" s="98">
        <v>3.3478667305576482E-4</v>
      </c>
      <c r="I102" s="98">
        <v>5.3250383524449611E-4</v>
      </c>
      <c r="J102" s="98">
        <v>3.2850232030473883E-4</v>
      </c>
      <c r="K102" s="98">
        <v>4.4797225399817746E-4</v>
      </c>
      <c r="L102" s="98">
        <v>3.4740968487149428E-4</v>
      </c>
      <c r="M102" s="98">
        <v>3.2242972340589535E-4</v>
      </c>
      <c r="N102" s="98">
        <v>4.8354876566288968E-4</v>
      </c>
      <c r="O102" s="98">
        <v>4.0734067286123284E-4</v>
      </c>
      <c r="P102" s="98">
        <v>5.9749066706891248E-4</v>
      </c>
      <c r="Q102" s="98">
        <v>4.8943812302103045E-4</v>
      </c>
      <c r="R102" s="98">
        <v>2.5981619471411409E-4</v>
      </c>
      <c r="S102" s="98">
        <v>0</v>
      </c>
      <c r="T102" s="98">
        <v>0</v>
      </c>
      <c r="U102" s="98">
        <v>0</v>
      </c>
      <c r="V102" s="98">
        <v>3.2551823688555324E-5</v>
      </c>
      <c r="W102" s="98">
        <v>4.1643005714567222E-4</v>
      </c>
      <c r="X102" s="98">
        <v>5.319727337102047E-4</v>
      </c>
      <c r="Y102" s="98">
        <v>1.362228728032111E-3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5.6024796182178004E-3</v>
      </c>
      <c r="D103" s="33">
        <v>6.0358999709122282E-3</v>
      </c>
      <c r="E103" s="33">
        <v>5.1628352462914162E-3</v>
      </c>
      <c r="F103" s="33">
        <v>7.9444441501423119E-3</v>
      </c>
      <c r="G103" s="33">
        <v>1.9905709704280738E-2</v>
      </c>
      <c r="H103" s="33">
        <v>2.2566820474738663E-2</v>
      </c>
      <c r="I103" s="33">
        <v>4.186898776717457E-2</v>
      </c>
      <c r="J103" s="33">
        <v>2.7874642973493569E-2</v>
      </c>
      <c r="K103" s="33">
        <v>3.7957716992035574E-2</v>
      </c>
      <c r="L103" s="33">
        <v>2.1515620476232927E-2</v>
      </c>
      <c r="M103" s="33">
        <v>1.7202474201218326E-2</v>
      </c>
      <c r="N103" s="33">
        <v>2.8807748399434261E-2</v>
      </c>
      <c r="O103" s="33">
        <v>2.439098437071343E-2</v>
      </c>
      <c r="P103" s="33">
        <v>3.9111558335177883E-2</v>
      </c>
      <c r="Q103" s="33">
        <v>3.0828603816079752E-2</v>
      </c>
      <c r="R103" s="33">
        <v>9.5890225643462303E-3</v>
      </c>
      <c r="S103" s="33">
        <v>0</v>
      </c>
      <c r="T103" s="33">
        <v>0</v>
      </c>
      <c r="U103" s="33">
        <v>0</v>
      </c>
      <c r="V103" s="33">
        <v>2.2134285453212711E-3</v>
      </c>
      <c r="W103" s="33">
        <v>2.2387905732854405E-2</v>
      </c>
      <c r="X103" s="33">
        <v>2.7147498561674747E-2</v>
      </c>
      <c r="Y103" s="33">
        <v>5.1612527003527781E-2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0.10765886841414343</v>
      </c>
      <c r="D143" s="117">
        <f t="shared" si="49"/>
        <v>0.30054477008125879</v>
      </c>
      <c r="E143" s="117">
        <f t="shared" si="49"/>
        <v>0.6649624724082539</v>
      </c>
      <c r="F143" s="117">
        <f t="shared" si="49"/>
        <v>0.89954631840518873</v>
      </c>
      <c r="G143" s="117">
        <f t="shared" si="49"/>
        <v>1.4914646884499692</v>
      </c>
      <c r="H143" s="117">
        <f t="shared" si="49"/>
        <v>1.548287817051768</v>
      </c>
      <c r="I143" s="117">
        <f t="shared" si="49"/>
        <v>2.0061892326003399</v>
      </c>
      <c r="J143" s="117">
        <f t="shared" si="49"/>
        <v>1.780956080996309</v>
      </c>
      <c r="K143" s="117">
        <f t="shared" si="49"/>
        <v>1.4497635039148666</v>
      </c>
      <c r="L143" s="117">
        <f t="shared" si="49"/>
        <v>1.0267184771486872</v>
      </c>
      <c r="M143" s="117">
        <f t="shared" si="49"/>
        <v>0.86191638926887448</v>
      </c>
      <c r="N143" s="117">
        <f t="shared" si="49"/>
        <v>1.0360461865439092</v>
      </c>
      <c r="O143" s="117">
        <f t="shared" si="49"/>
        <v>0.98024388797673834</v>
      </c>
      <c r="P143" s="117">
        <f t="shared" si="49"/>
        <v>2.1446744310587147</v>
      </c>
      <c r="Q143" s="117">
        <f t="shared" si="49"/>
        <v>1.7893710466613473</v>
      </c>
      <c r="R143" s="117">
        <f t="shared" ref="R143:V143" si="50">R144+R146+R148+R157</f>
        <v>1.7854684180218265</v>
      </c>
      <c r="S143" s="117">
        <f t="shared" si="50"/>
        <v>1.8352570054644026</v>
      </c>
      <c r="T143" s="117">
        <f t="shared" si="50"/>
        <v>1.518755927096991</v>
      </c>
      <c r="U143" s="117">
        <f t="shared" si="50"/>
        <v>2.5535717442967569</v>
      </c>
      <c r="V143" s="117">
        <f t="shared" si="50"/>
        <v>3.4351945357056191</v>
      </c>
      <c r="W143" s="117">
        <f t="shared" ref="W143:Y143" si="51">W144+W146+W148+W157</f>
        <v>4.4980104854311191</v>
      </c>
      <c r="X143" s="117">
        <f t="shared" si="51"/>
        <v>5.2886399696810376</v>
      </c>
      <c r="Y143" s="117">
        <f t="shared" si="51"/>
        <v>6.1835315046368597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8.8613292031868643E-2</v>
      </c>
      <c r="D144" s="122">
        <f t="shared" si="52"/>
        <v>0.22241122267004609</v>
      </c>
      <c r="E144" s="122">
        <f t="shared" si="52"/>
        <v>0.53968594129819281</v>
      </c>
      <c r="F144" s="122">
        <f t="shared" si="52"/>
        <v>0.73717635889853173</v>
      </c>
      <c r="G144" s="122">
        <f t="shared" si="52"/>
        <v>1.2420236249425927</v>
      </c>
      <c r="H144" s="122">
        <f t="shared" si="52"/>
        <v>1.290018904086645</v>
      </c>
      <c r="I144" s="122">
        <f t="shared" si="52"/>
        <v>1.6745234350741529</v>
      </c>
      <c r="J144" s="122">
        <f t="shared" si="52"/>
        <v>1.4901944541022378</v>
      </c>
      <c r="K144" s="122">
        <f t="shared" si="52"/>
        <v>1.1937310088598623</v>
      </c>
      <c r="L144" s="122">
        <f t="shared" si="52"/>
        <v>0.83610716009847719</v>
      </c>
      <c r="M144" s="122">
        <f t="shared" si="52"/>
        <v>0.68433640074965341</v>
      </c>
      <c r="N144" s="122">
        <f t="shared" si="52"/>
        <v>0.8044206091339855</v>
      </c>
      <c r="O144" s="122">
        <f t="shared" si="52"/>
        <v>0.74673837161829326</v>
      </c>
      <c r="P144" s="122">
        <f t="shared" si="52"/>
        <v>1.6040302167251932</v>
      </c>
      <c r="Q144" s="122">
        <f t="shared" si="52"/>
        <v>1.3417237597087919</v>
      </c>
      <c r="R144" s="122">
        <f t="shared" si="52"/>
        <v>1.3286643737301687</v>
      </c>
      <c r="S144" s="122">
        <f t="shared" si="52"/>
        <v>1.348927537380594</v>
      </c>
      <c r="T144" s="122">
        <f t="shared" si="52"/>
        <v>1.0842498706530319</v>
      </c>
      <c r="U144" s="122">
        <f t="shared" si="52"/>
        <v>1.8148487386422258</v>
      </c>
      <c r="V144" s="122">
        <f t="shared" si="52"/>
        <v>2.3395083905273202</v>
      </c>
      <c r="W144" s="122">
        <f t="shared" si="52"/>
        <v>2.875001200862116</v>
      </c>
      <c r="X144" s="122">
        <f t="shared" si="52"/>
        <v>3.1756192901902676</v>
      </c>
      <c r="Y144" s="122">
        <f t="shared" si="52"/>
        <v>3.3000001234617979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8.8613292031868643E-2</v>
      </c>
      <c r="D145" s="98">
        <v>0.22241122267004609</v>
      </c>
      <c r="E145" s="98">
        <v>0.53968594129819281</v>
      </c>
      <c r="F145" s="98">
        <v>0.73717635889853173</v>
      </c>
      <c r="G145" s="98">
        <v>1.2420236249425927</v>
      </c>
      <c r="H145" s="98">
        <v>1.290018904086645</v>
      </c>
      <c r="I145" s="98">
        <v>1.6745234350741529</v>
      </c>
      <c r="J145" s="98">
        <v>1.4901944541022378</v>
      </c>
      <c r="K145" s="98">
        <v>1.1937310088598623</v>
      </c>
      <c r="L145" s="98">
        <v>0.83610716009847719</v>
      </c>
      <c r="M145" s="98">
        <v>0.68433640074965341</v>
      </c>
      <c r="N145" s="98">
        <v>0.8044206091339855</v>
      </c>
      <c r="O145" s="98">
        <v>0.74673837161829326</v>
      </c>
      <c r="P145" s="98">
        <v>1.6040302167251932</v>
      </c>
      <c r="Q145" s="98">
        <v>1.3417237597087919</v>
      </c>
      <c r="R145" s="98">
        <v>1.3286643737301687</v>
      </c>
      <c r="S145" s="98">
        <v>1.348927537380594</v>
      </c>
      <c r="T145" s="98">
        <v>1.0842498706530319</v>
      </c>
      <c r="U145" s="98">
        <v>1.8148487386422258</v>
      </c>
      <c r="V145" s="98">
        <v>2.3395083905273202</v>
      </c>
      <c r="W145" s="98">
        <v>2.875001200862116</v>
      </c>
      <c r="X145" s="98">
        <v>3.1756192901902676</v>
      </c>
      <c r="Y145" s="98">
        <v>3.3000001234617979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4.6066672378203115E-4</v>
      </c>
      <c r="E146" s="122">
        <f t="shared" si="53"/>
        <v>8.2761336738728264E-4</v>
      </c>
      <c r="F146" s="122">
        <f t="shared" si="53"/>
        <v>1.1569839096726147E-3</v>
      </c>
      <c r="G146" s="122">
        <f t="shared" si="53"/>
        <v>2.1112423404601281E-3</v>
      </c>
      <c r="H146" s="122">
        <f t="shared" si="53"/>
        <v>2.7810610690387561E-3</v>
      </c>
      <c r="I146" s="122">
        <f t="shared" si="53"/>
        <v>4.0829962265767038E-3</v>
      </c>
      <c r="J146" s="122">
        <f t="shared" si="53"/>
        <v>3.8171898578130635E-3</v>
      </c>
      <c r="K146" s="122">
        <f t="shared" si="53"/>
        <v>3.5480724182850895E-3</v>
      </c>
      <c r="L146" s="122">
        <f t="shared" si="53"/>
        <v>2.9194098509218369E-3</v>
      </c>
      <c r="M146" s="122">
        <f t="shared" si="53"/>
        <v>2.7156634973845317E-3</v>
      </c>
      <c r="N146" s="122">
        <f t="shared" si="53"/>
        <v>4.0746265871425911E-3</v>
      </c>
      <c r="O146" s="122">
        <f t="shared" si="53"/>
        <v>3.4864475825829395E-3</v>
      </c>
      <c r="P146" s="122">
        <f t="shared" si="53"/>
        <v>1.0365418684637178E-2</v>
      </c>
      <c r="Q146" s="122">
        <f t="shared" si="53"/>
        <v>3.0093223775985414E-3</v>
      </c>
      <c r="R146" s="122">
        <f t="shared" si="53"/>
        <v>3.9986154449815781E-3</v>
      </c>
      <c r="S146" s="122">
        <f t="shared" si="53"/>
        <v>4.4644153696850337E-3</v>
      </c>
      <c r="T146" s="122">
        <f t="shared" si="53"/>
        <v>4.7057930353278819E-3</v>
      </c>
      <c r="U146" s="122">
        <f t="shared" si="53"/>
        <v>3.9278491806773955E-3</v>
      </c>
      <c r="V146" s="122">
        <f t="shared" si="53"/>
        <v>1.6264729685701546E-2</v>
      </c>
      <c r="W146" s="122">
        <f t="shared" si="53"/>
        <v>1.7926497610413664E-2</v>
      </c>
      <c r="X146" s="122">
        <f t="shared" si="53"/>
        <v>3.1516348622171092E-2</v>
      </c>
      <c r="Y146" s="122">
        <f t="shared" si="53"/>
        <v>4.4323259877698237E-2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4.6066672378203115E-4</v>
      </c>
      <c r="E147" s="98">
        <v>8.2761336738728264E-4</v>
      </c>
      <c r="F147" s="98">
        <v>1.1569839096726147E-3</v>
      </c>
      <c r="G147" s="98">
        <v>2.1112423404601281E-3</v>
      </c>
      <c r="H147" s="98">
        <v>2.7810610690387561E-3</v>
      </c>
      <c r="I147" s="98">
        <v>4.0829962265767038E-3</v>
      </c>
      <c r="J147" s="98">
        <v>3.8171898578130635E-3</v>
      </c>
      <c r="K147" s="98">
        <v>3.5480724182850895E-3</v>
      </c>
      <c r="L147" s="98">
        <v>2.9194098509218369E-3</v>
      </c>
      <c r="M147" s="98">
        <v>2.7156634973845317E-3</v>
      </c>
      <c r="N147" s="98">
        <v>4.0746265871425911E-3</v>
      </c>
      <c r="O147" s="98">
        <v>3.4864475825829395E-3</v>
      </c>
      <c r="P147" s="98">
        <v>1.0365418684637178E-2</v>
      </c>
      <c r="Q147" s="98">
        <v>3.0093223775985414E-3</v>
      </c>
      <c r="R147" s="98">
        <v>3.9986154449815781E-3</v>
      </c>
      <c r="S147" s="98">
        <v>4.4644153696850337E-3</v>
      </c>
      <c r="T147" s="98">
        <v>4.7057930353278819E-3</v>
      </c>
      <c r="U147" s="98">
        <v>3.9278491806773955E-3</v>
      </c>
      <c r="V147" s="98">
        <v>1.6264729685701546E-2</v>
      </c>
      <c r="W147" s="98">
        <v>1.7926497610413664E-2</v>
      </c>
      <c r="X147" s="98">
        <v>3.1516348622171092E-2</v>
      </c>
      <c r="Y147" s="98">
        <v>4.4323259877698237E-2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1.6125145229278409E-2</v>
      </c>
      <c r="D148" s="122">
        <v>6.551263190971382E-2</v>
      </c>
      <c r="E148" s="122">
        <v>0.10415156886036055</v>
      </c>
      <c r="F148" s="122">
        <v>0.13542378687311532</v>
      </c>
      <c r="G148" s="122">
        <v>0.20682842705372601</v>
      </c>
      <c r="H148" s="122">
        <v>0.21452059932226278</v>
      </c>
      <c r="I148" s="122">
        <v>0.27445458529929445</v>
      </c>
      <c r="J148" s="122">
        <v>0.24329852448119668</v>
      </c>
      <c r="K148" s="122">
        <v>0.21413265060232203</v>
      </c>
      <c r="L148" s="122">
        <v>0.16009920522653748</v>
      </c>
      <c r="M148" s="122">
        <v>0.14947603860853242</v>
      </c>
      <c r="N148" s="122">
        <v>0.19426895757415358</v>
      </c>
      <c r="O148" s="122">
        <v>0.19751803765312012</v>
      </c>
      <c r="P148" s="122">
        <v>0.45278997957199463</v>
      </c>
      <c r="Q148" s="122">
        <v>0.37826944557054804</v>
      </c>
      <c r="R148" s="122">
        <v>0.38727890203343446</v>
      </c>
      <c r="S148" s="122">
        <v>0.4132245366578523</v>
      </c>
      <c r="T148" s="122">
        <v>0.3692005275528083</v>
      </c>
      <c r="U148" s="122">
        <v>0.63162090374055846</v>
      </c>
      <c r="V148" s="122">
        <v>0.92682318136567954</v>
      </c>
      <c r="W148" s="122">
        <v>1.3673939090600857</v>
      </c>
      <c r="X148" s="122">
        <v>1.7814006647545133</v>
      </c>
      <c r="Y148" s="122">
        <v>2.4232016682533244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1.1451572027727447E-3</v>
      </c>
      <c r="D149" s="98">
        <v>5.2511017696570119E-3</v>
      </c>
      <c r="E149" s="98">
        <v>8.1707452361846986E-3</v>
      </c>
      <c r="F149" s="98">
        <v>8.9202487128669083E-3</v>
      </c>
      <c r="G149" s="98">
        <v>1.4815866902930396E-2</v>
      </c>
      <c r="H149" s="98">
        <v>1.3604827868384513E-2</v>
      </c>
      <c r="I149" s="98">
        <v>1.7872856320270941E-2</v>
      </c>
      <c r="J149" s="98">
        <v>1.3716908708232374E-2</v>
      </c>
      <c r="K149" s="98">
        <v>1.2210242974632494E-2</v>
      </c>
      <c r="L149" s="98">
        <v>1.2295941267426159E-2</v>
      </c>
      <c r="M149" s="98">
        <v>9.9203376837373423E-3</v>
      </c>
      <c r="N149" s="98">
        <v>1.0925234307855511E-2</v>
      </c>
      <c r="O149" s="98">
        <v>1.5527063227622141E-2</v>
      </c>
      <c r="P149" s="98">
        <v>3.5852207100520082E-2</v>
      </c>
      <c r="Q149" s="98">
        <v>3.6942272517365426E-2</v>
      </c>
      <c r="R149" s="98">
        <v>5.8373097661620361E-2</v>
      </c>
      <c r="S149" s="98">
        <v>5.1095966041011534E-2</v>
      </c>
      <c r="T149" s="98">
        <v>4.0779324077236077E-2</v>
      </c>
      <c r="U149" s="98">
        <v>4.7976921452163909E-2</v>
      </c>
      <c r="V149" s="98">
        <v>7.7840648652372418E-2</v>
      </c>
      <c r="W149" s="98">
        <v>0.10774974914898371</v>
      </c>
      <c r="X149" s="98">
        <v>0.18678402728862217</v>
      </c>
      <c r="Y149" s="98">
        <v>0.34870117698929715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1.4783953274349619E-4</v>
      </c>
      <c r="J150" s="98">
        <v>1.4763486441974832E-4</v>
      </c>
      <c r="K150" s="98">
        <v>1.4903700740547652E-4</v>
      </c>
      <c r="L150" s="98">
        <v>1.5004782468702678E-4</v>
      </c>
      <c r="M150" s="98">
        <v>1.6006638684245523E-4</v>
      </c>
      <c r="N150" s="98">
        <v>0</v>
      </c>
      <c r="O150" s="98">
        <v>1.6696843140602826E-4</v>
      </c>
      <c r="P150" s="98">
        <v>3.0905846128223894E-4</v>
      </c>
      <c r="Q150" s="98">
        <v>2.8199673566020334E-4</v>
      </c>
      <c r="R150" s="98">
        <v>1.0215058981488906E-3</v>
      </c>
      <c r="S150" s="98">
        <v>5.1462620540795542E-4</v>
      </c>
      <c r="T150" s="98">
        <v>3.5477209213142814E-4</v>
      </c>
      <c r="U150" s="98">
        <v>3.4158292288808637E-4</v>
      </c>
      <c r="V150" s="98">
        <v>7.57665678776195E-4</v>
      </c>
      <c r="W150" s="98">
        <v>3.2394013579168453E-4</v>
      </c>
      <c r="X150" s="98">
        <v>1.8725672346256484E-3</v>
      </c>
      <c r="Y150" s="98">
        <v>4.3030419755279671E-3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1.1505214050618803E-4</v>
      </c>
      <c r="J151" s="101">
        <v>1.1399124742551283E-4</v>
      </c>
      <c r="K151" s="101">
        <v>1.1496054337836659E-4</v>
      </c>
      <c r="L151" s="101">
        <v>1.1599871824093421E-4</v>
      </c>
      <c r="M151" s="101">
        <v>1.2427921978565282E-4</v>
      </c>
      <c r="N151" s="101">
        <v>0</v>
      </c>
      <c r="O151" s="101">
        <v>1.2911203089143431E-4</v>
      </c>
      <c r="P151" s="101">
        <v>2.3876140319635051E-4</v>
      </c>
      <c r="Q151" s="101">
        <v>2.1718515480133996E-4</v>
      </c>
      <c r="R151" s="101">
        <v>7.8414297996851783E-4</v>
      </c>
      <c r="S151" s="101">
        <v>3.9486358683445279E-4</v>
      </c>
      <c r="T151" s="101">
        <v>2.7166462336851438E-4</v>
      </c>
      <c r="U151" s="101">
        <v>2.6108325130160779E-4</v>
      </c>
      <c r="V151" s="101">
        <v>5.8597520433316798E-4</v>
      </c>
      <c r="W151" s="101">
        <v>2.5022540707952983E-4</v>
      </c>
      <c r="X151" s="101">
        <v>1.4257800539215718E-3</v>
      </c>
      <c r="Y151" s="101">
        <v>3.2273187672376331E-3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3.2787392237308147E-5</v>
      </c>
      <c r="J152" s="104">
        <v>3.3643616994235498E-5</v>
      </c>
      <c r="K152" s="104">
        <v>3.4076464027109926E-5</v>
      </c>
      <c r="L152" s="104">
        <v>3.404910644609258E-5</v>
      </c>
      <c r="M152" s="104">
        <v>3.5787167056802414E-5</v>
      </c>
      <c r="N152" s="104">
        <v>0</v>
      </c>
      <c r="O152" s="104">
        <v>3.7856400514593934E-5</v>
      </c>
      <c r="P152" s="104">
        <v>7.0297058085888402E-5</v>
      </c>
      <c r="Q152" s="104">
        <v>6.4811580858863395E-5</v>
      </c>
      <c r="R152" s="104">
        <v>2.3736291818037282E-4</v>
      </c>
      <c r="S152" s="104">
        <v>1.1976261857350265E-4</v>
      </c>
      <c r="T152" s="104">
        <v>8.3107468762913742E-5</v>
      </c>
      <c r="U152" s="104">
        <v>8.0499671586478571E-5</v>
      </c>
      <c r="V152" s="104">
        <v>1.7169047444302702E-4</v>
      </c>
      <c r="W152" s="104">
        <v>7.3714728712154684E-5</v>
      </c>
      <c r="X152" s="104">
        <v>4.4678718070407668E-4</v>
      </c>
      <c r="Y152" s="104">
        <v>1.0757232082903342E-3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1.4815372055873053E-2</v>
      </c>
      <c r="D153" s="101">
        <v>5.818888206134868E-2</v>
      </c>
      <c r="E153" s="101">
        <v>9.2503896459444623E-2</v>
      </c>
      <c r="F153" s="101">
        <v>0.12172618002689001</v>
      </c>
      <c r="G153" s="101">
        <v>0.17545016647310352</v>
      </c>
      <c r="H153" s="101">
        <v>0.18650962951390695</v>
      </c>
      <c r="I153" s="101">
        <v>0.14411199472021255</v>
      </c>
      <c r="J153" s="101">
        <v>4.5327514582705437E-3</v>
      </c>
      <c r="K153" s="101">
        <v>2.5124556594536791E-2</v>
      </c>
      <c r="L153" s="101">
        <v>3.0672660138146264E-3</v>
      </c>
      <c r="M153" s="101">
        <v>7.4179701275624163E-2</v>
      </c>
      <c r="N153" s="101">
        <v>0.1181412932293625</v>
      </c>
      <c r="O153" s="101">
        <v>6.1080127811128884E-2</v>
      </c>
      <c r="P153" s="101">
        <v>9.5297514780552442E-2</v>
      </c>
      <c r="Q153" s="101">
        <v>6.7530448019660367E-3</v>
      </c>
      <c r="R153" s="101">
        <v>2.7726827070731291E-2</v>
      </c>
      <c r="S153" s="101">
        <v>7.4709098740294161E-2</v>
      </c>
      <c r="T153" s="101">
        <v>8.4951892473782278E-2</v>
      </c>
      <c r="U153" s="101">
        <v>0.27746979678745642</v>
      </c>
      <c r="V153" s="101">
        <v>0.3596717273295606</v>
      </c>
      <c r="W153" s="101">
        <v>0.38959905129815176</v>
      </c>
      <c r="X153" s="101">
        <v>0.37207742677188843</v>
      </c>
      <c r="Y153" s="101">
        <v>0.80643443197623743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1.6461597063261151E-4</v>
      </c>
      <c r="D154" s="104">
        <v>2.0726480787081371E-3</v>
      </c>
      <c r="E154" s="104">
        <v>3.4769271647312203E-3</v>
      </c>
      <c r="F154" s="104">
        <v>4.7773581333584256E-3</v>
      </c>
      <c r="G154" s="104">
        <v>1.6562393677692074E-2</v>
      </c>
      <c r="H154" s="104">
        <v>1.4406141939971299E-2</v>
      </c>
      <c r="I154" s="104">
        <v>0.11232189472606745</v>
      </c>
      <c r="J154" s="104">
        <v>0.22490122945027402</v>
      </c>
      <c r="K154" s="104">
        <v>0.17664881402574728</v>
      </c>
      <c r="L154" s="104">
        <v>0.14458595012060965</v>
      </c>
      <c r="M154" s="104">
        <v>6.5215933262328454E-2</v>
      </c>
      <c r="N154" s="104">
        <v>6.5202430036935558E-2</v>
      </c>
      <c r="O154" s="104">
        <v>0.12074387818296306</v>
      </c>
      <c r="P154" s="104">
        <v>0.32133119922963987</v>
      </c>
      <c r="Q154" s="104">
        <v>0.33429213151555637</v>
      </c>
      <c r="R154" s="104">
        <v>0.30015747140293392</v>
      </c>
      <c r="S154" s="104">
        <v>0.28690484567113866</v>
      </c>
      <c r="T154" s="104">
        <v>0.24311453890965848</v>
      </c>
      <c r="U154" s="104">
        <v>0.30583260257805012</v>
      </c>
      <c r="V154" s="104">
        <v>0.48855313970497027</v>
      </c>
      <c r="W154" s="104">
        <v>0.86972116847715863</v>
      </c>
      <c r="X154" s="104">
        <v>1.2206666434593769</v>
      </c>
      <c r="Y154" s="104">
        <v>1.2637630173122618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1.2851393587175861E-4</v>
      </c>
      <c r="D155" s="98">
        <v>1.6090633159825717E-3</v>
      </c>
      <c r="E155" s="98">
        <v>2.6988247004266792E-3</v>
      </c>
      <c r="F155" s="98">
        <v>3.710564999266041E-3</v>
      </c>
      <c r="G155" s="98">
        <v>1.2832894933450743E-2</v>
      </c>
      <c r="H155" s="98">
        <v>1.1247979952750353E-2</v>
      </c>
      <c r="I155" s="98">
        <v>8.7421273942046032E-2</v>
      </c>
      <c r="J155" s="98">
        <v>0.17368767458558285</v>
      </c>
      <c r="K155" s="98">
        <v>0.13626341438295789</v>
      </c>
      <c r="L155" s="98">
        <v>0.11179794725058177</v>
      </c>
      <c r="M155" s="98">
        <v>5.0641719228705959E-2</v>
      </c>
      <c r="N155" s="98">
        <v>5.0469968812652748E-2</v>
      </c>
      <c r="O155" s="98">
        <v>9.3364360134068319E-2</v>
      </c>
      <c r="P155" s="98">
        <v>0.24832185031737145</v>
      </c>
      <c r="Q155" s="98">
        <v>0.25759468933384028</v>
      </c>
      <c r="R155" s="98">
        <v>0.23038851195795071</v>
      </c>
      <c r="S155" s="98">
        <v>0.22012672301054939</v>
      </c>
      <c r="T155" s="98">
        <v>0.18617468360511708</v>
      </c>
      <c r="U155" s="98">
        <v>0.23378706186688558</v>
      </c>
      <c r="V155" s="98">
        <v>0.37775421410086102</v>
      </c>
      <c r="W155" s="98">
        <v>0.67192210750124959</v>
      </c>
      <c r="X155" s="98">
        <v>0.92989460033550064</v>
      </c>
      <c r="Y155" s="98">
        <v>0.94823589905479277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3.6102034760852916E-5</v>
      </c>
      <c r="D156" s="98">
        <v>4.6358476272556523E-4</v>
      </c>
      <c r="E156" s="98">
        <v>7.7810246430454124E-4</v>
      </c>
      <c r="F156" s="98">
        <v>1.0667931340923842E-3</v>
      </c>
      <c r="G156" s="98">
        <v>3.7294987442413304E-3</v>
      </c>
      <c r="H156" s="98">
        <v>3.1581619872209478E-3</v>
      </c>
      <c r="I156" s="98">
        <v>2.4900620784021412E-2</v>
      </c>
      <c r="J156" s="98">
        <v>5.1213554864691181E-2</v>
      </c>
      <c r="K156" s="98">
        <v>4.038539964278938E-2</v>
      </c>
      <c r="L156" s="98">
        <v>3.2788002870027873E-2</v>
      </c>
      <c r="M156" s="98">
        <v>1.4574214033622494E-2</v>
      </c>
      <c r="N156" s="98">
        <v>1.4732461224282806E-2</v>
      </c>
      <c r="O156" s="98">
        <v>2.7379518048894741E-2</v>
      </c>
      <c r="P156" s="98">
        <v>7.3009348912268443E-2</v>
      </c>
      <c r="Q156" s="98">
        <v>7.6697442181716077E-2</v>
      </c>
      <c r="R156" s="98">
        <v>6.9768959444983195E-2</v>
      </c>
      <c r="S156" s="98">
        <v>6.6778122660589287E-2</v>
      </c>
      <c r="T156" s="98">
        <v>5.693985530454141E-2</v>
      </c>
      <c r="U156" s="98">
        <v>7.2045540711164563E-2</v>
      </c>
      <c r="V156" s="98">
        <v>0.11079892560410928</v>
      </c>
      <c r="W156" s="98">
        <v>0.1977990609759091</v>
      </c>
      <c r="X156" s="98">
        <v>0.29077204312387639</v>
      </c>
      <c r="Y156" s="98">
        <v>0.3155271182574691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2.9204311529963827E-3</v>
      </c>
      <c r="D157" s="122">
        <v>1.2160248777716808E-2</v>
      </c>
      <c r="E157" s="122">
        <v>2.0297348882313316E-2</v>
      </c>
      <c r="F157" s="122">
        <v>2.5789188723869105E-2</v>
      </c>
      <c r="G157" s="122">
        <v>4.0501394113190391E-2</v>
      </c>
      <c r="H157" s="122">
        <v>4.0967252573821285E-2</v>
      </c>
      <c r="I157" s="122">
        <v>5.3128216000315899E-2</v>
      </c>
      <c r="J157" s="122">
        <v>4.3645912555061478E-2</v>
      </c>
      <c r="K157" s="122">
        <v>3.8351772034397331E-2</v>
      </c>
      <c r="L157" s="122">
        <v>2.7592701972750548E-2</v>
      </c>
      <c r="M157" s="122">
        <v>2.5388286413304203E-2</v>
      </c>
      <c r="N157" s="122">
        <v>3.3281993248627365E-2</v>
      </c>
      <c r="O157" s="122">
        <v>3.2501031122741914E-2</v>
      </c>
      <c r="P157" s="122">
        <v>7.7488816076889844E-2</v>
      </c>
      <c r="Q157" s="122">
        <v>6.6368519004409099E-2</v>
      </c>
      <c r="R157" s="122">
        <v>6.5526526813241878E-2</v>
      </c>
      <c r="S157" s="122">
        <v>6.8640516056271389E-2</v>
      </c>
      <c r="T157" s="122">
        <v>6.0599735855822942E-2</v>
      </c>
      <c r="U157" s="122">
        <v>0.10317425273329538</v>
      </c>
      <c r="V157" s="122">
        <v>0.1525982341269175</v>
      </c>
      <c r="W157" s="122">
        <v>0.23768887789850374</v>
      </c>
      <c r="X157" s="122">
        <v>0.30010366611408523</v>
      </c>
      <c r="Y157" s="122">
        <v>0.41600645304403877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2.9790073384007222E-5</v>
      </c>
      <c r="D158" s="98">
        <v>1.7721207075870794E-4</v>
      </c>
      <c r="E158" s="98">
        <v>2.9505004239572039E-4</v>
      </c>
      <c r="F158" s="98">
        <v>3.7283050182709815E-4</v>
      </c>
      <c r="G158" s="98">
        <v>5.76065063974953E-4</v>
      </c>
      <c r="H158" s="98">
        <v>6.1377556726890231E-4</v>
      </c>
      <c r="I158" s="98">
        <v>6.7263642346673195E-4</v>
      </c>
      <c r="J158" s="98">
        <v>5.2012867381583659E-4</v>
      </c>
      <c r="K158" s="98">
        <v>4.4797225399817746E-4</v>
      </c>
      <c r="L158" s="98">
        <v>4.2758115061106991E-4</v>
      </c>
      <c r="M158" s="98">
        <v>4.5677544149168504E-4</v>
      </c>
      <c r="N158" s="98">
        <v>5.3727640629209962E-4</v>
      </c>
      <c r="O158" s="98">
        <v>5.4312089714831041E-4</v>
      </c>
      <c r="P158" s="98">
        <v>1.1690034790478724E-3</v>
      </c>
      <c r="Q158" s="98">
        <v>1.0522919644952156E-3</v>
      </c>
      <c r="R158" s="98">
        <v>1.6455025665227227E-3</v>
      </c>
      <c r="S158" s="98">
        <v>1.5137954168703434E-3</v>
      </c>
      <c r="T158" s="98">
        <v>1.1209342972786866E-3</v>
      </c>
      <c r="U158" s="98">
        <v>1.6013809166540872E-3</v>
      </c>
      <c r="V158" s="98">
        <v>2.4739386003302046E-3</v>
      </c>
      <c r="W158" s="98">
        <v>4.275348586695568E-3</v>
      </c>
      <c r="X158" s="98">
        <v>5.7187068873847009E-3</v>
      </c>
      <c r="Y158" s="98">
        <v>1.0592023375106825E-2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2.8906410796123755E-3</v>
      </c>
      <c r="D159" s="33">
        <v>1.19830367069581E-2</v>
      </c>
      <c r="E159" s="33">
        <v>2.0002298839917595E-2</v>
      </c>
      <c r="F159" s="33">
        <v>2.5416358222042006E-2</v>
      </c>
      <c r="G159" s="33">
        <v>3.992532904921544E-2</v>
      </c>
      <c r="H159" s="33">
        <v>4.0353477006552382E-2</v>
      </c>
      <c r="I159" s="33">
        <v>5.2455579576849168E-2</v>
      </c>
      <c r="J159" s="33">
        <v>4.312578388124564E-2</v>
      </c>
      <c r="K159" s="33">
        <v>3.7903799780399157E-2</v>
      </c>
      <c r="L159" s="33">
        <v>2.7165120822139479E-2</v>
      </c>
      <c r="M159" s="33">
        <v>2.4931510971812516E-2</v>
      </c>
      <c r="N159" s="33">
        <v>3.2744716842335264E-2</v>
      </c>
      <c r="O159" s="33">
        <v>3.1957910225593605E-2</v>
      </c>
      <c r="P159" s="33">
        <v>7.6319812597841971E-2</v>
      </c>
      <c r="Q159" s="33">
        <v>6.5316227039913882E-2</v>
      </c>
      <c r="R159" s="33">
        <v>6.3881024246719154E-2</v>
      </c>
      <c r="S159" s="33">
        <v>6.7126720639401047E-2</v>
      </c>
      <c r="T159" s="33">
        <v>5.9478801558544257E-2</v>
      </c>
      <c r="U159" s="33">
        <v>0.10157287181664129</v>
      </c>
      <c r="V159" s="33">
        <v>0.15012429552658729</v>
      </c>
      <c r="W159" s="33">
        <v>0.23341352931180817</v>
      </c>
      <c r="X159" s="33">
        <v>0.29438495922670055</v>
      </c>
      <c r="Y159" s="33">
        <v>0.40541442966893193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4.2637393392467251</v>
      </c>
      <c r="D161" s="117">
        <f t="shared" si="54"/>
        <v>3.9254285990646824</v>
      </c>
      <c r="E161" s="117">
        <f t="shared" si="54"/>
        <v>7.1449894724531404</v>
      </c>
      <c r="F161" s="117">
        <f t="shared" si="54"/>
        <v>8.3566341105035313</v>
      </c>
      <c r="G161" s="117">
        <f t="shared" si="54"/>
        <v>9.0779752104585931</v>
      </c>
      <c r="H161" s="117">
        <f t="shared" si="54"/>
        <v>10.427530720762736</v>
      </c>
      <c r="I161" s="117">
        <f t="shared" si="54"/>
        <v>5.3072603809810071</v>
      </c>
      <c r="J161" s="117">
        <f t="shared" si="54"/>
        <v>5.5939055615786808</v>
      </c>
      <c r="K161" s="117">
        <f t="shared" si="54"/>
        <v>4.5632189844001392</v>
      </c>
      <c r="L161" s="117">
        <f t="shared" si="54"/>
        <v>4.6683409371449249</v>
      </c>
      <c r="M161" s="117">
        <f t="shared" si="54"/>
        <v>4.0884781078599959</v>
      </c>
      <c r="N161" s="117">
        <f t="shared" si="54"/>
        <v>3.7891380646327626</v>
      </c>
      <c r="O161" s="117">
        <f t="shared" si="54"/>
        <v>2.1610146705639579</v>
      </c>
      <c r="P161" s="117">
        <f t="shared" si="54"/>
        <v>1.4439943164354176</v>
      </c>
      <c r="Q161" s="117">
        <f t="shared" si="54"/>
        <v>2.013847026973338</v>
      </c>
      <c r="R161" s="117">
        <f t="shared" ref="R161:V161" si="55">R162+R164+R166+R175</f>
        <v>2.8280008091389641</v>
      </c>
      <c r="S161" s="117">
        <f t="shared" si="55"/>
        <v>4.7135205693894786</v>
      </c>
      <c r="T161" s="117">
        <f t="shared" si="55"/>
        <v>5.2596136628199091</v>
      </c>
      <c r="U161" s="117">
        <f t="shared" si="55"/>
        <v>5.7472910120762082</v>
      </c>
      <c r="V161" s="117">
        <f t="shared" si="55"/>
        <v>5.7783441756712319</v>
      </c>
      <c r="W161" s="117">
        <f t="shared" ref="W161:Y161" si="56">W162+W164+W166+W175</f>
        <v>3.457025383594754</v>
      </c>
      <c r="X161" s="117">
        <f t="shared" si="56"/>
        <v>2.2210859786147381</v>
      </c>
      <c r="Y161" s="117">
        <f t="shared" si="56"/>
        <v>1.9883936668849485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3.5231097387741208</v>
      </c>
      <c r="D162" s="122">
        <f t="shared" si="57"/>
        <v>3.1440122724380886</v>
      </c>
      <c r="E162" s="122">
        <f t="shared" si="57"/>
        <v>5.9061495245731477</v>
      </c>
      <c r="F162" s="122">
        <f t="shared" si="57"/>
        <v>6.9612939971255186</v>
      </c>
      <c r="G162" s="122">
        <f t="shared" si="57"/>
        <v>7.5582994529919407</v>
      </c>
      <c r="H162" s="122">
        <f t="shared" si="57"/>
        <v>8.8373057513953626</v>
      </c>
      <c r="I162" s="122">
        <f t="shared" si="57"/>
        <v>4.4057034191946967</v>
      </c>
      <c r="J162" s="122">
        <f t="shared" si="57"/>
        <v>4.6885734383029432</v>
      </c>
      <c r="K162" s="122">
        <f t="shared" si="57"/>
        <v>3.6367858328823233</v>
      </c>
      <c r="L162" s="122">
        <f t="shared" si="57"/>
        <v>3.8422677293733312</v>
      </c>
      <c r="M162" s="122">
        <f t="shared" si="57"/>
        <v>3.265594455491668</v>
      </c>
      <c r="N162" s="122">
        <f t="shared" si="57"/>
        <v>2.9503621195708551</v>
      </c>
      <c r="O162" s="122">
        <f t="shared" si="57"/>
        <v>1.6590667925460008</v>
      </c>
      <c r="P162" s="122">
        <f t="shared" si="57"/>
        <v>1.0708310000098398</v>
      </c>
      <c r="Q162" s="122">
        <f t="shared" si="57"/>
        <v>1.5099610496482332</v>
      </c>
      <c r="R162" s="122">
        <f t="shared" si="57"/>
        <v>2.0686531318551706</v>
      </c>
      <c r="S162" s="122">
        <f t="shared" si="57"/>
        <v>3.4153513503181299</v>
      </c>
      <c r="T162" s="122">
        <f t="shared" si="57"/>
        <v>3.8074632115503566</v>
      </c>
      <c r="U162" s="122">
        <f t="shared" si="57"/>
        <v>4.0514299037801589</v>
      </c>
      <c r="V162" s="122">
        <f t="shared" si="57"/>
        <v>4.0737474009785615</v>
      </c>
      <c r="W162" s="122">
        <f t="shared" si="57"/>
        <v>2.3038671138609943</v>
      </c>
      <c r="X162" s="122">
        <f t="shared" si="57"/>
        <v>1.3102941570804161</v>
      </c>
      <c r="Y162" s="122">
        <f t="shared" si="57"/>
        <v>0.9715882344220762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3.5231097387741208</v>
      </c>
      <c r="D163" s="33">
        <v>3.1440122724380886</v>
      </c>
      <c r="E163" s="33">
        <v>5.9061495245731477</v>
      </c>
      <c r="F163" s="33">
        <v>6.9612939971255186</v>
      </c>
      <c r="G163" s="33">
        <v>7.5582994529919407</v>
      </c>
      <c r="H163" s="33">
        <v>8.8373057513953626</v>
      </c>
      <c r="I163" s="33">
        <v>4.4057034191946967</v>
      </c>
      <c r="J163" s="33">
        <v>4.6885734383029432</v>
      </c>
      <c r="K163" s="33">
        <v>3.6367858328823233</v>
      </c>
      <c r="L163" s="33">
        <v>3.8422677293733312</v>
      </c>
      <c r="M163" s="33">
        <v>3.265594455491668</v>
      </c>
      <c r="N163" s="33">
        <v>2.9503621195708551</v>
      </c>
      <c r="O163" s="33">
        <v>1.6590667925460008</v>
      </c>
      <c r="P163" s="33">
        <v>1.0708310000098398</v>
      </c>
      <c r="Q163" s="33">
        <v>1.5099610496482332</v>
      </c>
      <c r="R163" s="33">
        <v>2.0686531318551706</v>
      </c>
      <c r="S163" s="33">
        <v>3.4153513503181299</v>
      </c>
      <c r="T163" s="33">
        <v>3.8074632115503566</v>
      </c>
      <c r="U163" s="33">
        <v>4.0514299037801589</v>
      </c>
      <c r="V163" s="33">
        <v>4.0737474009785615</v>
      </c>
      <c r="W163" s="33">
        <v>2.3038671138609943</v>
      </c>
      <c r="X163" s="33">
        <v>1.3102941570804161</v>
      </c>
      <c r="Y163" s="33">
        <v>0.9715882344220762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4.4982750675186577E-3</v>
      </c>
      <c r="E164" s="122">
        <f t="shared" si="58"/>
        <v>5.2139642145398795E-3</v>
      </c>
      <c r="F164" s="122">
        <f t="shared" si="58"/>
        <v>9.8343632322172234E-3</v>
      </c>
      <c r="G164" s="122">
        <f t="shared" si="58"/>
        <v>1.2564466611518811E-2</v>
      </c>
      <c r="H164" s="122">
        <f t="shared" si="58"/>
        <v>1.6913391807623458E-2</v>
      </c>
      <c r="I164" s="122">
        <f t="shared" si="58"/>
        <v>1.1094486298422213E-2</v>
      </c>
      <c r="J164" s="122">
        <f t="shared" si="58"/>
        <v>1.1900650733181903E-2</v>
      </c>
      <c r="K164" s="122">
        <f t="shared" si="58"/>
        <v>1.1420358096355131E-2</v>
      </c>
      <c r="L164" s="122">
        <f t="shared" si="58"/>
        <v>1.0999392670644903E-2</v>
      </c>
      <c r="M164" s="122">
        <f t="shared" si="58"/>
        <v>8.6381211246593093E-3</v>
      </c>
      <c r="N164" s="122">
        <f t="shared" si="58"/>
        <v>9.8682362657359635E-3</v>
      </c>
      <c r="O164" s="122">
        <f t="shared" si="58"/>
        <v>3.7844345554532764E-3</v>
      </c>
      <c r="P164" s="122">
        <f t="shared" si="58"/>
        <v>3.8749228727615612E-3</v>
      </c>
      <c r="Q164" s="122">
        <f t="shared" si="58"/>
        <v>1.7240909454991642E-3</v>
      </c>
      <c r="R164" s="122">
        <f t="shared" si="58"/>
        <v>3.3476780469613204E-3</v>
      </c>
      <c r="S164" s="122">
        <f t="shared" si="58"/>
        <v>6.0018299340798813E-3</v>
      </c>
      <c r="T164" s="122">
        <f t="shared" si="58"/>
        <v>7.9463091973800172E-3</v>
      </c>
      <c r="U164" s="122">
        <f t="shared" si="58"/>
        <v>4.5128479948208372E-3</v>
      </c>
      <c r="V164" s="122">
        <f t="shared" si="58"/>
        <v>1.8193559808685381E-2</v>
      </c>
      <c r="W164" s="122">
        <f t="shared" si="58"/>
        <v>6.4023205751477363E-3</v>
      </c>
      <c r="X164" s="122">
        <f t="shared" si="58"/>
        <v>1.3227260031344961E-2</v>
      </c>
      <c r="Y164" s="122">
        <f t="shared" si="58"/>
        <v>1.5290622556180159E-2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4.4982750675186577E-3</v>
      </c>
      <c r="E165" s="98">
        <v>5.2139642145398795E-3</v>
      </c>
      <c r="F165" s="98">
        <v>9.8343632322172234E-3</v>
      </c>
      <c r="G165" s="98">
        <v>1.2564466611518811E-2</v>
      </c>
      <c r="H165" s="98">
        <v>1.6913391807623458E-2</v>
      </c>
      <c r="I165" s="98">
        <v>1.1094486298422213E-2</v>
      </c>
      <c r="J165" s="98">
        <v>1.1900650733181903E-2</v>
      </c>
      <c r="K165" s="98">
        <v>1.1420358096355131E-2</v>
      </c>
      <c r="L165" s="98">
        <v>1.0999392670644903E-2</v>
      </c>
      <c r="M165" s="98">
        <v>8.6381211246593093E-3</v>
      </c>
      <c r="N165" s="98">
        <v>9.8682362657359635E-3</v>
      </c>
      <c r="O165" s="98">
        <v>3.7844345554532764E-3</v>
      </c>
      <c r="P165" s="98">
        <v>3.8749228727615612E-3</v>
      </c>
      <c r="Q165" s="98">
        <v>1.7240909454991642E-3</v>
      </c>
      <c r="R165" s="98">
        <v>3.3476780469613204E-3</v>
      </c>
      <c r="S165" s="98">
        <v>6.0018299340798813E-3</v>
      </c>
      <c r="T165" s="98">
        <v>7.9463091973800172E-3</v>
      </c>
      <c r="U165" s="98">
        <v>4.5128479948208372E-3</v>
      </c>
      <c r="V165" s="98">
        <v>1.8193559808685381E-2</v>
      </c>
      <c r="W165" s="98">
        <v>6.4023205751477363E-3</v>
      </c>
      <c r="X165" s="98">
        <v>1.3227260031344961E-2</v>
      </c>
      <c r="Y165" s="98">
        <v>1.5290622556180159E-2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0.62706070401554648</v>
      </c>
      <c r="D166" s="122">
        <v>0.65528576643763536</v>
      </c>
      <c r="E166" s="122">
        <v>1.0324226221380919</v>
      </c>
      <c r="F166" s="122">
        <v>1.1638667028307863</v>
      </c>
      <c r="G166" s="122">
        <v>1.2603141272521066</v>
      </c>
      <c r="H166" s="122">
        <v>1.3210322857574377</v>
      </c>
      <c r="I166" s="122">
        <v>0.74604469558230591</v>
      </c>
      <c r="J166" s="122">
        <v>0.75753557845645081</v>
      </c>
      <c r="K166" s="122">
        <v>0.77602370102253682</v>
      </c>
      <c r="L166" s="122">
        <v>0.69524937962030775</v>
      </c>
      <c r="M166" s="122">
        <v>0.69602632794999919</v>
      </c>
      <c r="N166" s="122">
        <v>0.70767065721893219</v>
      </c>
      <c r="O166" s="122">
        <v>0.42777526402954225</v>
      </c>
      <c r="P166" s="122">
        <v>0.31532460151270569</v>
      </c>
      <c r="Q166" s="122">
        <v>0.42720611219963622</v>
      </c>
      <c r="R166" s="122">
        <v>0.64659679124928782</v>
      </c>
      <c r="S166" s="122">
        <v>1.1081012241059163</v>
      </c>
      <c r="T166" s="122">
        <v>1.2405802572738591</v>
      </c>
      <c r="U166" s="122">
        <v>1.4538608235802459</v>
      </c>
      <c r="V166" s="122">
        <v>1.4479958556506676</v>
      </c>
      <c r="W166" s="122">
        <v>0.976939386171503</v>
      </c>
      <c r="X166" s="122">
        <v>0.76815651183416933</v>
      </c>
      <c r="Y166" s="122">
        <v>0.854771613006299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4.6133475883130569E-2</v>
      </c>
      <c r="D167" s="98">
        <v>5.2511017696570121E-2</v>
      </c>
      <c r="E167" s="98">
        <v>8.0474132326196449E-2</v>
      </c>
      <c r="F167" s="98">
        <v>7.6956043980495867E-2</v>
      </c>
      <c r="G167" s="98">
        <v>9.0228629438846103E-2</v>
      </c>
      <c r="H167" s="98">
        <v>8.3384428870743793E-2</v>
      </c>
      <c r="I167" s="98">
        <v>4.8596444044373049E-2</v>
      </c>
      <c r="J167" s="98">
        <v>4.2625662544937166E-2</v>
      </c>
      <c r="K167" s="98">
        <v>4.4373809834640045E-2</v>
      </c>
      <c r="L167" s="98">
        <v>5.3382379161020892E-2</v>
      </c>
      <c r="M167" s="98">
        <v>4.6561584934960765E-2</v>
      </c>
      <c r="N167" s="98">
        <v>3.9660097144954935E-2</v>
      </c>
      <c r="O167" s="98">
        <v>3.3725449161071744E-2</v>
      </c>
      <c r="P167" s="98">
        <v>2.5034730820190747E-2</v>
      </c>
      <c r="Q167" s="98">
        <v>4.1736307882214371E-2</v>
      </c>
      <c r="R167" s="98">
        <v>9.7345224088766308E-2</v>
      </c>
      <c r="S167" s="98">
        <v>0.13699891566029601</v>
      </c>
      <c r="T167" s="98">
        <v>0.13669938636325657</v>
      </c>
      <c r="U167" s="98">
        <v>0.11063717117794386</v>
      </c>
      <c r="V167" s="98">
        <v>0.12177989558023231</v>
      </c>
      <c r="W167" s="98">
        <v>7.696410653498835E-2</v>
      </c>
      <c r="X167" s="98">
        <v>8.0674471268352269E-2</v>
      </c>
      <c r="Y167" s="98">
        <v>0.1231271491741405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1.5128207358478592E-4</v>
      </c>
      <c r="G168" s="98">
        <v>0</v>
      </c>
      <c r="H168" s="98">
        <v>1.4636340715970669E-4</v>
      </c>
      <c r="I168" s="98">
        <v>2.9567906548699237E-4</v>
      </c>
      <c r="J168" s="98">
        <v>4.4290459325924499E-4</v>
      </c>
      <c r="K168" s="98">
        <v>4.4711102221642958E-4</v>
      </c>
      <c r="L168" s="98">
        <v>4.5014347406108028E-4</v>
      </c>
      <c r="M168" s="98">
        <v>3.2013277368491045E-4</v>
      </c>
      <c r="N168" s="98">
        <v>1.4967940325626416E-4</v>
      </c>
      <c r="O168" s="98">
        <v>3.3393686281205651E-4</v>
      </c>
      <c r="P168" s="98">
        <v>1.5452923064111947E-4</v>
      </c>
      <c r="Q168" s="98">
        <v>2.8199673566020334E-4</v>
      </c>
      <c r="R168" s="98">
        <v>1.7025098302481513E-3</v>
      </c>
      <c r="S168" s="98">
        <v>1.3723365477545475E-3</v>
      </c>
      <c r="T168" s="98">
        <v>1.4190883685257125E-3</v>
      </c>
      <c r="U168" s="98">
        <v>6.8316584577617274E-4</v>
      </c>
      <c r="V168" s="98">
        <v>1.1364985181642924E-3</v>
      </c>
      <c r="W168" s="98">
        <v>1.6197006789584226E-4</v>
      </c>
      <c r="X168" s="98">
        <v>7.8023634776068691E-4</v>
      </c>
      <c r="Y168" s="98">
        <v>1.4343473251759889E-3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1.175070411854915E-4</v>
      </c>
      <c r="G169" s="101">
        <v>0</v>
      </c>
      <c r="H169" s="101">
        <v>1.1428455671566214E-4</v>
      </c>
      <c r="I169" s="101">
        <v>2.3010428101237607E-4</v>
      </c>
      <c r="J169" s="101">
        <v>3.4197374227653844E-4</v>
      </c>
      <c r="K169" s="101">
        <v>3.4488163013509976E-4</v>
      </c>
      <c r="L169" s="101">
        <v>3.4799615472280254E-4</v>
      </c>
      <c r="M169" s="101">
        <v>2.4855843957130564E-4</v>
      </c>
      <c r="N169" s="101">
        <v>1.1584760039412297E-4</v>
      </c>
      <c r="O169" s="101">
        <v>2.5822406178286863E-4</v>
      </c>
      <c r="P169" s="101">
        <v>1.1938070159817525E-4</v>
      </c>
      <c r="Q169" s="101">
        <v>2.1718515480133996E-4</v>
      </c>
      <c r="R169" s="101">
        <v>1.3069049666141967E-3</v>
      </c>
      <c r="S169" s="101">
        <v>1.0529695648918739E-3</v>
      </c>
      <c r="T169" s="101">
        <v>1.0866584934740575E-3</v>
      </c>
      <c r="U169" s="101">
        <v>5.2216650260321557E-4</v>
      </c>
      <c r="V169" s="101">
        <v>8.7896280649975181E-4</v>
      </c>
      <c r="W169" s="101">
        <v>1.2511270353976492E-4</v>
      </c>
      <c r="X169" s="101">
        <v>5.9407502246732152E-4</v>
      </c>
      <c r="Y169" s="101">
        <v>1.0757729224125441E-3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3.377503239929443E-5</v>
      </c>
      <c r="G170" s="104">
        <v>0</v>
      </c>
      <c r="H170" s="104">
        <v>3.2078850444044539E-5</v>
      </c>
      <c r="I170" s="104">
        <v>6.5574784474616295E-5</v>
      </c>
      <c r="J170" s="104">
        <v>1.0093085098270654E-4</v>
      </c>
      <c r="K170" s="104">
        <v>1.0222939208132979E-4</v>
      </c>
      <c r="L170" s="104">
        <v>1.0214731933827774E-4</v>
      </c>
      <c r="M170" s="104">
        <v>7.1574334113604828E-5</v>
      </c>
      <c r="N170" s="104">
        <v>3.3831802862141185E-5</v>
      </c>
      <c r="O170" s="104">
        <v>7.5712801029187868E-5</v>
      </c>
      <c r="P170" s="104">
        <v>3.5148529042944201E-5</v>
      </c>
      <c r="Q170" s="104">
        <v>6.4811580858863395E-5</v>
      </c>
      <c r="R170" s="104">
        <v>3.9560486363395469E-4</v>
      </c>
      <c r="S170" s="104">
        <v>3.193669828626737E-4</v>
      </c>
      <c r="T170" s="104">
        <v>3.3242987505165497E-4</v>
      </c>
      <c r="U170" s="104">
        <v>1.6099934317295714E-4</v>
      </c>
      <c r="V170" s="104">
        <v>2.5753571166454059E-4</v>
      </c>
      <c r="W170" s="104">
        <v>3.6857364356077342E-5</v>
      </c>
      <c r="X170" s="104">
        <v>1.8616132529336533E-4</v>
      </c>
      <c r="Y170" s="104">
        <v>3.5857440276344462E-4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0.57450720527774413</v>
      </c>
      <c r="D171" s="101">
        <v>0.58172939901879805</v>
      </c>
      <c r="E171" s="101">
        <v>0.91672570592570524</v>
      </c>
      <c r="F171" s="101">
        <v>1.0457665618259526</v>
      </c>
      <c r="G171" s="101">
        <v>1.0695488625065681</v>
      </c>
      <c r="H171" s="101">
        <v>1.1487363764756704</v>
      </c>
      <c r="I171" s="101">
        <v>0.39163701881754237</v>
      </c>
      <c r="J171" s="101">
        <v>1.3900437805362997E-2</v>
      </c>
      <c r="K171" s="101">
        <v>9.0869653791019286E-2</v>
      </c>
      <c r="L171" s="101">
        <v>1.3035880558712161E-2</v>
      </c>
      <c r="M171" s="101">
        <v>0.34580367126572881</v>
      </c>
      <c r="N171" s="101">
        <v>0.43058764746314077</v>
      </c>
      <c r="O171" s="101">
        <v>0.13223532825089757</v>
      </c>
      <c r="P171" s="101">
        <v>6.6457477412753665E-2</v>
      </c>
      <c r="Q171" s="101">
        <v>7.6953301231705989E-3</v>
      </c>
      <c r="R171" s="101">
        <v>4.62651126122086E-2</v>
      </c>
      <c r="S171" s="101">
        <v>0.20038640484341122</v>
      </c>
      <c r="T171" s="101">
        <v>0.28552796314210388</v>
      </c>
      <c r="U171" s="101">
        <v>0.63861005242041835</v>
      </c>
      <c r="V171" s="101">
        <v>0.56180578779955048</v>
      </c>
      <c r="W171" s="101">
        <v>0.2783348638638542</v>
      </c>
      <c r="X171" s="101">
        <v>0.1603697713287508</v>
      </c>
      <c r="Y171" s="101">
        <v>0.28444477321216227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6.4200228546718481E-3</v>
      </c>
      <c r="D172" s="104">
        <v>2.1045349722267237E-2</v>
      </c>
      <c r="E172" s="104">
        <v>3.5222783886190184E-2</v>
      </c>
      <c r="F172" s="104">
        <v>4.0992814950752944E-2</v>
      </c>
      <c r="G172" s="104">
        <v>0.10053663530669223</v>
      </c>
      <c r="H172" s="104">
        <v>8.8765117003863594E-2</v>
      </c>
      <c r="I172" s="104">
        <v>0.30551555365490346</v>
      </c>
      <c r="J172" s="104">
        <v>0.70056657351289142</v>
      </c>
      <c r="K172" s="104">
        <v>0.640333126374661</v>
      </c>
      <c r="L172" s="104">
        <v>0.62838097642651358</v>
      </c>
      <c r="M172" s="104">
        <v>0.30334093897562464</v>
      </c>
      <c r="N172" s="104">
        <v>0.23727323320758015</v>
      </c>
      <c r="O172" s="104">
        <v>0.26148054975476087</v>
      </c>
      <c r="P172" s="104">
        <v>0.22367786404912013</v>
      </c>
      <c r="Q172" s="104">
        <v>0.37749247745859105</v>
      </c>
      <c r="R172" s="104">
        <v>0.5012839447180647</v>
      </c>
      <c r="S172" s="104">
        <v>0.7693435670544545</v>
      </c>
      <c r="T172" s="104">
        <v>0.81693381939997289</v>
      </c>
      <c r="U172" s="104">
        <v>0.70393043413610745</v>
      </c>
      <c r="V172" s="104">
        <v>0.76327367375272048</v>
      </c>
      <c r="W172" s="104">
        <v>0.62147844570476463</v>
      </c>
      <c r="X172" s="104">
        <v>0.52633203288930552</v>
      </c>
      <c r="Y172" s="104">
        <v>0.4457653432948202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5.0120434989985845E-3</v>
      </c>
      <c r="D173" s="98">
        <v>1.6338181362284574E-2</v>
      </c>
      <c r="E173" s="98">
        <v>2.734026761736592E-2</v>
      </c>
      <c r="F173" s="98">
        <v>3.1839041606605389E-2</v>
      </c>
      <c r="G173" s="98">
        <v>7.7897923631122051E-2</v>
      </c>
      <c r="H173" s="98">
        <v>6.9305735062401189E-2</v>
      </c>
      <c r="I173" s="98">
        <v>0.23778586512236519</v>
      </c>
      <c r="J173" s="98">
        <v>0.54103652231366506</v>
      </c>
      <c r="K173" s="98">
        <v>0.49394035631401279</v>
      </c>
      <c r="L173" s="98">
        <v>0.48588194909116961</v>
      </c>
      <c r="M173" s="98">
        <v>0.2355514349596711</v>
      </c>
      <c r="N173" s="98">
        <v>0.18366144748409247</v>
      </c>
      <c r="O173" s="98">
        <v>0.20218800806087017</v>
      </c>
      <c r="P173" s="98">
        <v>0.17285623434287276</v>
      </c>
      <c r="Q173" s="98">
        <v>0.29088347672425663</v>
      </c>
      <c r="R173" s="98">
        <v>0.38476490874009167</v>
      </c>
      <c r="S173" s="98">
        <v>0.59027611711746042</v>
      </c>
      <c r="T173" s="98">
        <v>0.62559975242627286</v>
      </c>
      <c r="U173" s="98">
        <v>0.53810426543181478</v>
      </c>
      <c r="V173" s="98">
        <v>0.59017090125846672</v>
      </c>
      <c r="W173" s="98">
        <v>0.48013676352815288</v>
      </c>
      <c r="X173" s="98">
        <v>0.40095575478356249</v>
      </c>
      <c r="Y173" s="98">
        <v>0.33446990873779464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1.4079793556732634E-3</v>
      </c>
      <c r="D174" s="33">
        <v>4.7071683599826629E-3</v>
      </c>
      <c r="E174" s="33">
        <v>7.8825162688242658E-3</v>
      </c>
      <c r="F174" s="33">
        <v>9.1537733441475547E-3</v>
      </c>
      <c r="G174" s="33">
        <v>2.2638711675570179E-2</v>
      </c>
      <c r="H174" s="33">
        <v>1.9459381941462406E-2</v>
      </c>
      <c r="I174" s="33">
        <v>6.7729688532538246E-2</v>
      </c>
      <c r="J174" s="33">
        <v>0.15953005119922636</v>
      </c>
      <c r="K174" s="33">
        <v>0.14639277006064827</v>
      </c>
      <c r="L174" s="33">
        <v>0.142499027335344</v>
      </c>
      <c r="M174" s="33">
        <v>6.7789504015953517E-2</v>
      </c>
      <c r="N174" s="33">
        <v>5.3611785723487675E-2</v>
      </c>
      <c r="O174" s="33">
        <v>5.9292541693890706E-2</v>
      </c>
      <c r="P174" s="33">
        <v>5.082162970624738E-2</v>
      </c>
      <c r="Q174" s="33">
        <v>8.6609000734334446E-2</v>
      </c>
      <c r="R174" s="33">
        <v>0.11651903597797307</v>
      </c>
      <c r="S174" s="33">
        <v>0.17906744993699411</v>
      </c>
      <c r="T174" s="33">
        <v>0.19133406697370009</v>
      </c>
      <c r="U174" s="33">
        <v>0.16582616870429273</v>
      </c>
      <c r="V174" s="33">
        <v>0.17310277249425376</v>
      </c>
      <c r="W174" s="33">
        <v>0.14134168217661172</v>
      </c>
      <c r="X174" s="33">
        <v>0.12537627810574306</v>
      </c>
      <c r="Y174" s="33">
        <v>0.11129543455702559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0.11356889645705755</v>
      </c>
      <c r="D175" s="122">
        <v>0.12163228512143956</v>
      </c>
      <c r="E175" s="122">
        <v>0.20120336152736168</v>
      </c>
      <c r="F175" s="122">
        <v>0.22163904731500922</v>
      </c>
      <c r="G175" s="122">
        <v>0.24679716360302778</v>
      </c>
      <c r="H175" s="122">
        <v>0.25227929180231223</v>
      </c>
      <c r="I175" s="122">
        <v>0.14441777990558288</v>
      </c>
      <c r="J175" s="122">
        <v>0.13589589408610497</v>
      </c>
      <c r="K175" s="122">
        <v>0.13898909239892449</v>
      </c>
      <c r="L175" s="122">
        <v>0.11982443548064091</v>
      </c>
      <c r="M175" s="122">
        <v>0.11821920329366981</v>
      </c>
      <c r="N175" s="122">
        <v>0.12123705157723896</v>
      </c>
      <c r="O175" s="122">
        <v>7.0388179432961787E-2</v>
      </c>
      <c r="P175" s="122">
        <v>5.3963792040110502E-2</v>
      </c>
      <c r="Q175" s="122">
        <v>7.4955774179969251E-2</v>
      </c>
      <c r="R175" s="122">
        <v>0.1094032079875438</v>
      </c>
      <c r="S175" s="122">
        <v>0.18406616503135292</v>
      </c>
      <c r="T175" s="122">
        <v>0.20362388479831359</v>
      </c>
      <c r="U175" s="122">
        <v>0.23748743672098144</v>
      </c>
      <c r="V175" s="122">
        <v>0.2384073592333176</v>
      </c>
      <c r="W175" s="122">
        <v>0.16981656298710909</v>
      </c>
      <c r="X175" s="122">
        <v>0.1294080496688077</v>
      </c>
      <c r="Y175" s="122">
        <v>0.14674319690039328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1.489503669200361E-3</v>
      </c>
      <c r="D176" s="98">
        <v>1.6539793270812743E-3</v>
      </c>
      <c r="E176" s="98">
        <v>2.832480406998916E-3</v>
      </c>
      <c r="F176" s="98">
        <v>3.2694367083299374E-3</v>
      </c>
      <c r="G176" s="98">
        <v>3.5716033966447093E-3</v>
      </c>
      <c r="H176" s="98">
        <v>3.7663500718773547E-3</v>
      </c>
      <c r="I176" s="98">
        <v>1.8217236468890657E-3</v>
      </c>
      <c r="J176" s="98">
        <v>1.6425116015236945E-3</v>
      </c>
      <c r="K176" s="98">
        <v>1.5810785435229793E-3</v>
      </c>
      <c r="L176" s="98">
        <v>1.9241151777498143E-3</v>
      </c>
      <c r="M176" s="98">
        <v>2.0957932021383194E-3</v>
      </c>
      <c r="N176" s="98">
        <v>2.0147865235953738E-3</v>
      </c>
      <c r="O176" s="98">
        <v>1.1677099288688673E-3</v>
      </c>
      <c r="P176" s="98">
        <v>8.053135077885342E-4</v>
      </c>
      <c r="Q176" s="98">
        <v>1.1746514952504729E-3</v>
      </c>
      <c r="R176" s="98">
        <v>2.7425042775378705E-3</v>
      </c>
      <c r="S176" s="98">
        <v>4.055829230105449E-3</v>
      </c>
      <c r="T176" s="98">
        <v>3.7263491504129307E-3</v>
      </c>
      <c r="U176" s="98">
        <v>3.7268501333040578E-3</v>
      </c>
      <c r="V176" s="98">
        <v>3.8736670189380832E-3</v>
      </c>
      <c r="W176" s="98">
        <v>3.0538204190682628E-3</v>
      </c>
      <c r="X176" s="98">
        <v>2.4736732117524515E-3</v>
      </c>
      <c r="Y176" s="98">
        <v>3.7252785623735287E-3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0.11207939278785718</v>
      </c>
      <c r="D177" s="33">
        <v>0.11997830579435828</v>
      </c>
      <c r="E177" s="33">
        <v>0.19837088112036277</v>
      </c>
      <c r="F177" s="33">
        <v>0.21836961060667928</v>
      </c>
      <c r="G177" s="33">
        <v>0.24322556020638308</v>
      </c>
      <c r="H177" s="33">
        <v>0.24851294173043487</v>
      </c>
      <c r="I177" s="33">
        <v>0.14259605625869382</v>
      </c>
      <c r="J177" s="33">
        <v>0.13425338248458127</v>
      </c>
      <c r="K177" s="33">
        <v>0.1374080138554015</v>
      </c>
      <c r="L177" s="33">
        <v>0.11790032030289109</v>
      </c>
      <c r="M177" s="33">
        <v>0.11612341009153149</v>
      </c>
      <c r="N177" s="33">
        <v>0.11922226505364358</v>
      </c>
      <c r="O177" s="33">
        <v>6.9220469504092913E-2</v>
      </c>
      <c r="P177" s="33">
        <v>5.3158478532321966E-2</v>
      </c>
      <c r="Q177" s="33">
        <v>7.3781122684718772E-2</v>
      </c>
      <c r="R177" s="33">
        <v>0.10666070371000592</v>
      </c>
      <c r="S177" s="33">
        <v>0.18001033580124748</v>
      </c>
      <c r="T177" s="33">
        <v>0.19989753564790066</v>
      </c>
      <c r="U177" s="33">
        <v>0.23376058658767737</v>
      </c>
      <c r="V177" s="33">
        <v>0.23453369221437953</v>
      </c>
      <c r="W177" s="33">
        <v>0.16676274256804083</v>
      </c>
      <c r="X177" s="33">
        <v>0.12693437645705524</v>
      </c>
      <c r="Y177" s="33">
        <v>0.14301791833801974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0.64904886411758633</v>
      </c>
      <c r="D3" s="119">
        <f>IF(RES_hhdet_in_tes!D3=0,"",RES_hhdet_in_tes!D3/RES_hhdet_in_fec!D3)</f>
        <v>0.65370878382362763</v>
      </c>
      <c r="E3" s="119">
        <f>IF(RES_hhdet_in_tes!E3=0,"",RES_hhdet_in_tes!E3/RES_hhdet_in_fec!E3)</f>
        <v>0.65843746661415281</v>
      </c>
      <c r="F3" s="119">
        <f>IF(RES_hhdet_in_tes!F3=0,"",RES_hhdet_in_tes!F3/RES_hhdet_in_fec!F3)</f>
        <v>0.66366611285684995</v>
      </c>
      <c r="G3" s="119">
        <f>IF(RES_hhdet_in_tes!G3=0,"",RES_hhdet_in_tes!G3/RES_hhdet_in_fec!G3)</f>
        <v>0.66904139633930926</v>
      </c>
      <c r="H3" s="119">
        <f>IF(RES_hhdet_in_tes!H3=0,"",RES_hhdet_in_tes!H3/RES_hhdet_in_fec!H3)</f>
        <v>0.67463564445568036</v>
      </c>
      <c r="I3" s="119">
        <f>IF(RES_hhdet_in_tes!I3=0,"",RES_hhdet_in_tes!I3/RES_hhdet_in_fec!I3)</f>
        <v>0.68309265706824562</v>
      </c>
      <c r="J3" s="119">
        <f>IF(RES_hhdet_in_tes!J3=0,"",RES_hhdet_in_tes!J3/RES_hhdet_in_fec!J3)</f>
        <v>0.69093879482167331</v>
      </c>
      <c r="K3" s="119">
        <f>IF(RES_hhdet_in_tes!K3=0,"",RES_hhdet_in_tes!K3/RES_hhdet_in_fec!K3)</f>
        <v>0.69714305653589403</v>
      </c>
      <c r="L3" s="119">
        <f>IF(RES_hhdet_in_tes!L3=0,"",RES_hhdet_in_tes!L3/RES_hhdet_in_fec!L3)</f>
        <v>0.70390189016330029</v>
      </c>
      <c r="M3" s="119">
        <f>IF(RES_hhdet_in_tes!M3=0,"",RES_hhdet_in_tes!M3/RES_hhdet_in_fec!M3)</f>
        <v>0.70809267400420661</v>
      </c>
      <c r="N3" s="119">
        <f>IF(RES_hhdet_in_tes!N3=0,"",RES_hhdet_in_tes!N3/RES_hhdet_in_fec!N3)</f>
        <v>0.71418828008645374</v>
      </c>
      <c r="O3" s="119">
        <f>IF(RES_hhdet_in_tes!O3=0,"",RES_hhdet_in_tes!O3/RES_hhdet_in_fec!O3)</f>
        <v>0.72248937342379149</v>
      </c>
      <c r="P3" s="119">
        <f>IF(RES_hhdet_in_tes!P3=0,"",RES_hhdet_in_tes!P3/RES_hhdet_in_fec!P3)</f>
        <v>0.73174272373366445</v>
      </c>
      <c r="Q3" s="119">
        <f>IF(RES_hhdet_in_tes!Q3=0,"",RES_hhdet_in_tes!Q3/RES_hhdet_in_fec!Q3)</f>
        <v>0.74319452322326884</v>
      </c>
      <c r="R3" s="119">
        <f>IF(RES_hhdet_in_tes!R3=0,"",RES_hhdet_in_tes!R3/RES_hhdet_in_fec!R3)</f>
        <v>0.75891746849015651</v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>
        <f>IF(RES_hhdet_in_tes!U3=0,"",RES_hhdet_in_tes!U3/RES_hhdet_in_fec!U3)</f>
        <v>0.81845060474853304</v>
      </c>
      <c r="V3" s="119">
        <f>IF(RES_hhdet_in_tes!V3=0,"",RES_hhdet_in_tes!V3/RES_hhdet_in_fec!V3)</f>
        <v>0.83534352840267656</v>
      </c>
      <c r="W3" s="119">
        <f>IF(RES_hhdet_in_tes!W3=0,"",RES_hhdet_in_tes!W3/RES_hhdet_in_fec!W3)</f>
        <v>0.84877861325252379</v>
      </c>
      <c r="X3" s="119">
        <f>IF(RES_hhdet_in_tes!X3=0,"",RES_hhdet_in_tes!X3/RES_hhdet_in_fec!X3)</f>
        <v>0.85945831399562833</v>
      </c>
      <c r="Y3" s="119">
        <f>IF(RES_hhdet_in_tes!Y3=0,"",RES_hhdet_in_tes!Y3/RES_hhdet_in_fec!Y3)</f>
        <v>0.8631051639823375</v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0.64387942756189964</v>
      </c>
      <c r="D4" s="124">
        <f>IF(RES_hhdet_in_tes!D4=0,"",RES_hhdet_in_tes!D4/RES_hhdet_in_fec!D4)</f>
        <v>0.64911403613078378</v>
      </c>
      <c r="E4" s="124">
        <f>IF(RES_hhdet_in_tes!E4=0,"",RES_hhdet_in_tes!E4/RES_hhdet_in_fec!E4)</f>
        <v>0.65458173701580202</v>
      </c>
      <c r="F4" s="124">
        <f>IF(RES_hhdet_in_tes!F4=0,"",RES_hhdet_in_tes!F4/RES_hhdet_in_fec!F4)</f>
        <v>0.66025077870893645</v>
      </c>
      <c r="G4" s="124">
        <f>IF(RES_hhdet_in_tes!G4=0,"",RES_hhdet_in_tes!G4/RES_hhdet_in_fec!G4)</f>
        <v>0.66613737135513684</v>
      </c>
      <c r="H4" s="124">
        <f>IF(RES_hhdet_in_tes!H4=0,"",RES_hhdet_in_tes!H4/RES_hhdet_in_fec!H4)</f>
        <v>0.67222103545645839</v>
      </c>
      <c r="I4" s="124">
        <f>IF(RES_hhdet_in_tes!I4=0,"",RES_hhdet_in_tes!I4/RES_hhdet_in_fec!I4)</f>
        <v>0.67850501538163532</v>
      </c>
      <c r="J4" s="124">
        <f>IF(RES_hhdet_in_tes!J4=0,"",RES_hhdet_in_tes!J4/RES_hhdet_in_fec!J4)</f>
        <v>0.6850033500679259</v>
      </c>
      <c r="K4" s="124">
        <f>IF(RES_hhdet_in_tes!K4=0,"",RES_hhdet_in_tes!K4/RES_hhdet_in_fec!K4)</f>
        <v>0.6916695746780066</v>
      </c>
      <c r="L4" s="124">
        <f>IF(RES_hhdet_in_tes!L4=0,"",RES_hhdet_in_tes!L4/RES_hhdet_in_fec!L4)</f>
        <v>0.69846666380320466</v>
      </c>
      <c r="M4" s="124">
        <f>IF(RES_hhdet_in_tes!M4=0,"",RES_hhdet_in_tes!M4/RES_hhdet_in_fec!M4)</f>
        <v>0.70522796939185284</v>
      </c>
      <c r="N4" s="124">
        <f>IF(RES_hhdet_in_tes!N4=0,"",RES_hhdet_in_tes!N4/RES_hhdet_in_fec!N4)</f>
        <v>0.71156851756750583</v>
      </c>
      <c r="O4" s="124">
        <f>IF(RES_hhdet_in_tes!O4=0,"",RES_hhdet_in_tes!O4/RES_hhdet_in_fec!O4)</f>
        <v>0.71720968783186279</v>
      </c>
      <c r="P4" s="124">
        <f>IF(RES_hhdet_in_tes!P4=0,"",RES_hhdet_in_tes!P4/RES_hhdet_in_fec!P4)</f>
        <v>0.72282887888987191</v>
      </c>
      <c r="Q4" s="124">
        <f>IF(RES_hhdet_in_tes!Q4=0,"",RES_hhdet_in_tes!Q4/RES_hhdet_in_fec!Q4)</f>
        <v>0.73203957785744012</v>
      </c>
      <c r="R4" s="124">
        <f>IF(RES_hhdet_in_tes!R4=0,"",RES_hhdet_in_tes!R4/RES_hhdet_in_fec!R4)</f>
        <v>0.74997614629816778</v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>
        <f>IF(RES_hhdet_in_tes!U4=0,"",RES_hhdet_in_tes!U4/RES_hhdet_in_fec!U4)</f>
        <v>0.82063561217091352</v>
      </c>
      <c r="V4" s="124">
        <f>IF(RES_hhdet_in_tes!V4=0,"",RES_hhdet_in_tes!V4/RES_hhdet_in_fec!V4)</f>
        <v>0.83858084273112976</v>
      </c>
      <c r="W4" s="124">
        <f>IF(RES_hhdet_in_tes!W4=0,"",RES_hhdet_in_tes!W4/RES_hhdet_in_fec!W4)</f>
        <v>0.85123865430893886</v>
      </c>
      <c r="X4" s="124">
        <f>IF(RES_hhdet_in_tes!X4=0,"",RES_hhdet_in_tes!X4/RES_hhdet_in_fec!X4)</f>
        <v>0.85683208192047366</v>
      </c>
      <c r="Y4" s="124">
        <f>IF(RES_hhdet_in_tes!Y4=0,"",RES_hhdet_in_tes!Y4/RES_hhdet_in_fec!Y4)</f>
        <v>0.8614989703254774</v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0.64172748244256328</v>
      </c>
      <c r="D5" s="111">
        <f>IF(RES_hhdet_in_tes!D5=0,"",RES_hhdet_in_tes!D5/RES_hhdet_in_fec!D5)</f>
        <v>0.64702144032296482</v>
      </c>
      <c r="E5" s="111">
        <f>IF(RES_hhdet_in_tes!E5=0,"",RES_hhdet_in_tes!E5/RES_hhdet_in_fec!E5)</f>
        <v>0.65255974480208523</v>
      </c>
      <c r="F5" s="111">
        <f>IF(RES_hhdet_in_tes!F5=0,"",RES_hhdet_in_tes!F5/RES_hhdet_in_fec!F5)</f>
        <v>0.65828170570393496</v>
      </c>
      <c r="G5" s="111">
        <f>IF(RES_hhdet_in_tes!G5=0,"",RES_hhdet_in_tes!G5/RES_hhdet_in_fec!G5)</f>
        <v>0.66421997257859522</v>
      </c>
      <c r="H5" s="111">
        <f>IF(RES_hhdet_in_tes!H5=0,"",RES_hhdet_in_tes!H5/RES_hhdet_in_fec!H5)</f>
        <v>0.67035505306491838</v>
      </c>
      <c r="I5" s="111">
        <f>IF(RES_hhdet_in_tes!I5=0,"",RES_hhdet_in_tes!I5/RES_hhdet_in_fec!I5)</f>
        <v>0.67667934943135444</v>
      </c>
      <c r="J5" s="111">
        <f>IF(RES_hhdet_in_tes!J5=0,"",RES_hhdet_in_tes!J5/RES_hhdet_in_fec!J5)</f>
        <v>0.68319760535805707</v>
      </c>
      <c r="K5" s="111">
        <f>IF(RES_hhdet_in_tes!K5=0,"",RES_hhdet_in_tes!K5/RES_hhdet_in_fec!K5)</f>
        <v>0.68989455082229245</v>
      </c>
      <c r="L5" s="111">
        <f>IF(RES_hhdet_in_tes!L5=0,"",RES_hhdet_in_tes!L5/RES_hhdet_in_fec!L5)</f>
        <v>0.69673238565051288</v>
      </c>
      <c r="M5" s="111">
        <f>IF(RES_hhdet_in_tes!M5=0,"",RES_hhdet_in_tes!M5/RES_hhdet_in_fec!M5)</f>
        <v>0.70355494280703834</v>
      </c>
      <c r="N5" s="111">
        <f>IF(RES_hhdet_in_tes!N5=0,"",RES_hhdet_in_tes!N5/RES_hhdet_in_fec!N5)</f>
        <v>0.70992799196420731</v>
      </c>
      <c r="O5" s="111">
        <f>IF(RES_hhdet_in_tes!O5=0,"",RES_hhdet_in_tes!O5/RES_hhdet_in_fec!O5)</f>
        <v>0.71562178797578391</v>
      </c>
      <c r="P5" s="111">
        <f>IF(RES_hhdet_in_tes!P5=0,"",RES_hhdet_in_tes!P5/RES_hhdet_in_fec!P5)</f>
        <v>0.72129117957695366</v>
      </c>
      <c r="Q5" s="111">
        <f>IF(RES_hhdet_in_tes!Q5=0,"",RES_hhdet_in_tes!Q5/RES_hhdet_in_fec!Q5)</f>
        <v>0.73052773728467568</v>
      </c>
      <c r="R5" s="111">
        <f>IF(RES_hhdet_in_tes!R5=0,"",RES_hhdet_in_tes!R5/RES_hhdet_in_fec!R5)</f>
        <v>0.74853858288569008</v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>
        <f>IF(RES_hhdet_in_tes!U5=0,"",RES_hhdet_in_tes!U5/RES_hhdet_in_fec!U5)</f>
        <v>0.81951866594051126</v>
      </c>
      <c r="V5" s="111">
        <f>IF(RES_hhdet_in_tes!V5=0,"",RES_hhdet_in_tes!V5/RES_hhdet_in_fec!V5)</f>
        <v>0.83755734436524376</v>
      </c>
      <c r="W5" s="111">
        <f>IF(RES_hhdet_in_tes!W5=0,"",RES_hhdet_in_tes!W5/RES_hhdet_in_fec!W5)</f>
        <v>0.85028018484695</v>
      </c>
      <c r="X5" s="111">
        <f>IF(RES_hhdet_in_tes!X5=0,"",RES_hhdet_in_tes!X5/RES_hhdet_in_fec!X5)</f>
        <v>0.85590529508222313</v>
      </c>
      <c r="Y5" s="111">
        <f>IF(RES_hhdet_in_tes!Y5=0,"",RES_hhdet_in_tes!Y5/RES_hhdet_in_fec!Y5)</f>
        <v>0.86060072234330209</v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>
        <f>IF(RES_hhdet_in_tes!Q6=0,"",RES_hhdet_in_tes!Q6/RES_hhdet_in_fec!Q6)</f>
        <v>1</v>
      </c>
      <c r="R6" s="111">
        <f>IF(RES_hhdet_in_tes!R6=0,"",RES_hhdet_in_tes!R6/RES_hhdet_in_fec!R6)</f>
        <v>1</v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>
        <f>IF(RES_hhdet_in_tes!U6=0,"",RES_hhdet_in_tes!U6/RES_hhdet_in_fec!U6)</f>
        <v>1</v>
      </c>
      <c r="V6" s="111">
        <f>IF(RES_hhdet_in_tes!V6=0,"",RES_hhdet_in_tes!V6/RES_hhdet_in_fec!V6)</f>
        <v>1</v>
      </c>
      <c r="W6" s="111">
        <f>IF(RES_hhdet_in_tes!W6=0,"",RES_hhdet_in_tes!W6/RES_hhdet_in_fec!W6)</f>
        <v>1</v>
      </c>
      <c r="X6" s="111">
        <f>IF(RES_hhdet_in_tes!X6=0,"",RES_hhdet_in_tes!X6/RES_hhdet_in_fec!X6)</f>
        <v>1</v>
      </c>
      <c r="Y6" s="111">
        <f>IF(RES_hhdet_in_tes!Y6=0,"",RES_hhdet_in_tes!Y6/RES_hhdet_in_fec!Y6)</f>
        <v>1</v>
      </c>
      <c r="DA6" s="63" t="s">
        <v>3591</v>
      </c>
    </row>
    <row r="7" spans="1:105" ht="12.95" customHeight="1" x14ac:dyDescent="0.25">
      <c r="A7" s="121" t="s">
        <v>92</v>
      </c>
      <c r="B7" s="124"/>
      <c r="C7" s="124" t="str">
        <f>IF(RES_hhdet_in_tes!C7=0,"",RES_hhdet_in_tes!C7/RES_hhdet_in_fec!C7)</f>
        <v/>
      </c>
      <c r="D7" s="124">
        <f>IF(RES_hhdet_in_tes!D7=0,"",RES_hhdet_in_tes!D7/RES_hhdet_in_fec!D7)</f>
        <v>3.1616729093524492</v>
      </c>
      <c r="E7" s="124">
        <f>IF(RES_hhdet_in_tes!E7=0,"",RES_hhdet_in_tes!E7/RES_hhdet_in_fec!E7)</f>
        <v>3.3139714336560395</v>
      </c>
      <c r="F7" s="124">
        <f>IF(RES_hhdet_in_tes!F7=0,"",RES_hhdet_in_tes!F7/RES_hhdet_in_fec!F7)</f>
        <v>3.4674931525272066</v>
      </c>
      <c r="G7" s="124">
        <f>IF(RES_hhdet_in_tes!G7=0,"",RES_hhdet_in_tes!G7/RES_hhdet_in_fec!G7)</f>
        <v>3.6231274671230245</v>
      </c>
      <c r="H7" s="124">
        <f>IF(RES_hhdet_in_tes!H7=0,"",RES_hhdet_in_tes!H7/RES_hhdet_in_fec!H7)</f>
        <v>3.7807345977217839</v>
      </c>
      <c r="I7" s="124">
        <f>IF(RES_hhdet_in_tes!I7=0,"",RES_hhdet_in_tes!I7/RES_hhdet_in_fec!I7)</f>
        <v>3.9405009797111785</v>
      </c>
      <c r="J7" s="124">
        <f>IF(RES_hhdet_in_tes!J7=0,"",RES_hhdet_in_tes!J7/RES_hhdet_in_fec!J7)</f>
        <v>4.1032622024821048</v>
      </c>
      <c r="K7" s="124">
        <f>IF(RES_hhdet_in_tes!K7=0,"",RES_hhdet_in_tes!K7/RES_hhdet_in_fec!K7)</f>
        <v>4.2696801225034369</v>
      </c>
      <c r="L7" s="124">
        <f>IF(RES_hhdet_in_tes!L7=0,"",RES_hhdet_in_tes!L7/RES_hhdet_in_fec!L7)</f>
        <v>4.4398425090662599</v>
      </c>
      <c r="M7" s="124">
        <f>IF(RES_hhdet_in_tes!M7=0,"",RES_hhdet_in_tes!M7/RES_hhdet_in_fec!M7)</f>
        <v>4.6348360614240018</v>
      </c>
      <c r="N7" s="124">
        <f>IF(RES_hhdet_in_tes!N7=0,"",RES_hhdet_in_tes!N7/RES_hhdet_in_fec!N7)</f>
        <v>4.8609204524922394</v>
      </c>
      <c r="O7" s="124">
        <f>IF(RES_hhdet_in_tes!O7=0,"",RES_hhdet_in_tes!O7/RES_hhdet_in_fec!O7)</f>
        <v>5.11769237007851</v>
      </c>
      <c r="P7" s="124">
        <f>IF(RES_hhdet_in_tes!P7=0,"",RES_hhdet_in_tes!P7/RES_hhdet_in_fec!P7)</f>
        <v>5.3801627703490249</v>
      </c>
      <c r="Q7" s="124">
        <f>IF(RES_hhdet_in_tes!Q7=0,"",RES_hhdet_in_tes!Q7/RES_hhdet_in_fec!Q7)</f>
        <v>5.5816047783085834</v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>
        <f>IF(RES_hhdet_in_tes!U7=0,"",RES_hhdet_in_tes!U7/RES_hhdet_in_fec!U7)</f>
        <v>5.6414786814068734</v>
      </c>
      <c r="V7" s="124">
        <f>IF(RES_hhdet_in_tes!V7=0,"",RES_hhdet_in_tes!V7/RES_hhdet_in_fec!V7)</f>
        <v>5.6585878676561912</v>
      </c>
      <c r="W7" s="124">
        <f>IF(RES_hhdet_in_tes!W7=0,"",RES_hhdet_in_tes!W7/RES_hhdet_in_fec!W7)</f>
        <v>5.7147435346253452</v>
      </c>
      <c r="X7" s="124">
        <f>IF(RES_hhdet_in_tes!X7=0,"",RES_hhdet_in_tes!X7/RES_hhdet_in_fec!X7)</f>
        <v>5.7768536599439368</v>
      </c>
      <c r="Y7" s="124">
        <f>IF(RES_hhdet_in_tes!Y7=0,"",RES_hhdet_in_tes!Y7/RES_hhdet_in_fec!Y7)</f>
        <v>5.8468628116384984</v>
      </c>
      <c r="DA7" s="130" t="s">
        <v>3592</v>
      </c>
    </row>
    <row r="8" spans="1:105" ht="12" customHeight="1" x14ac:dyDescent="0.25">
      <c r="A8" s="97" t="s">
        <v>53</v>
      </c>
      <c r="B8" s="111"/>
      <c r="C8" s="111" t="str">
        <f>IF(RES_hhdet_in_tes!C8=0,"",RES_hhdet_in_tes!C8/RES_hhdet_in_fec!C8)</f>
        <v/>
      </c>
      <c r="D8" s="111">
        <f>IF(RES_hhdet_in_tes!D8=0,"",RES_hhdet_in_tes!D8/RES_hhdet_in_fec!D8)</f>
        <v>3.1616729093524492</v>
      </c>
      <c r="E8" s="111">
        <f>IF(RES_hhdet_in_tes!E8=0,"",RES_hhdet_in_tes!E8/RES_hhdet_in_fec!E8)</f>
        <v>3.3139714336560395</v>
      </c>
      <c r="F8" s="111">
        <f>IF(RES_hhdet_in_tes!F8=0,"",RES_hhdet_in_tes!F8/RES_hhdet_in_fec!F8)</f>
        <v>3.4674931525272066</v>
      </c>
      <c r="G8" s="111">
        <f>IF(RES_hhdet_in_tes!G8=0,"",RES_hhdet_in_tes!G8/RES_hhdet_in_fec!G8)</f>
        <v>3.6231274671230245</v>
      </c>
      <c r="H8" s="111">
        <f>IF(RES_hhdet_in_tes!H8=0,"",RES_hhdet_in_tes!H8/RES_hhdet_in_fec!H8)</f>
        <v>3.7807345977217839</v>
      </c>
      <c r="I8" s="111">
        <f>IF(RES_hhdet_in_tes!I8=0,"",RES_hhdet_in_tes!I8/RES_hhdet_in_fec!I8)</f>
        <v>3.9405009797111785</v>
      </c>
      <c r="J8" s="111">
        <f>IF(RES_hhdet_in_tes!J8=0,"",RES_hhdet_in_tes!J8/RES_hhdet_in_fec!J8)</f>
        <v>4.1032622024821048</v>
      </c>
      <c r="K8" s="111">
        <f>IF(RES_hhdet_in_tes!K8=0,"",RES_hhdet_in_tes!K8/RES_hhdet_in_fec!K8)</f>
        <v>4.2696801225034369</v>
      </c>
      <c r="L8" s="111">
        <f>IF(RES_hhdet_in_tes!L8=0,"",RES_hhdet_in_tes!L8/RES_hhdet_in_fec!L8)</f>
        <v>4.4398425090662599</v>
      </c>
      <c r="M8" s="111">
        <f>IF(RES_hhdet_in_tes!M8=0,"",RES_hhdet_in_tes!M8/RES_hhdet_in_fec!M8)</f>
        <v>4.6348360614240018</v>
      </c>
      <c r="N8" s="111">
        <f>IF(RES_hhdet_in_tes!N8=0,"",RES_hhdet_in_tes!N8/RES_hhdet_in_fec!N8)</f>
        <v>4.8609204524922394</v>
      </c>
      <c r="O8" s="111">
        <f>IF(RES_hhdet_in_tes!O8=0,"",RES_hhdet_in_tes!O8/RES_hhdet_in_fec!O8)</f>
        <v>5.11769237007851</v>
      </c>
      <c r="P8" s="111">
        <f>IF(RES_hhdet_in_tes!P8=0,"",RES_hhdet_in_tes!P8/RES_hhdet_in_fec!P8)</f>
        <v>5.3801627703490249</v>
      </c>
      <c r="Q8" s="111">
        <f>IF(RES_hhdet_in_tes!Q8=0,"",RES_hhdet_in_tes!Q8/RES_hhdet_in_fec!Q8)</f>
        <v>5.5816047783085834</v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>
        <f>IF(RES_hhdet_in_tes!U8=0,"",RES_hhdet_in_tes!U8/RES_hhdet_in_fec!U8)</f>
        <v>5.6414786814068734</v>
      </c>
      <c r="V8" s="111">
        <f>IF(RES_hhdet_in_tes!V8=0,"",RES_hhdet_in_tes!V8/RES_hhdet_in_fec!V8)</f>
        <v>5.6585878676561912</v>
      </c>
      <c r="W8" s="111">
        <f>IF(RES_hhdet_in_tes!W8=0,"",RES_hhdet_in_tes!W8/RES_hhdet_in_fec!W8)</f>
        <v>5.7147435346253452</v>
      </c>
      <c r="X8" s="111">
        <f>IF(RES_hhdet_in_tes!X8=0,"",RES_hhdet_in_tes!X8/RES_hhdet_in_fec!X8)</f>
        <v>5.7768536599439368</v>
      </c>
      <c r="Y8" s="111">
        <f>IF(RES_hhdet_in_tes!Y8=0,"",RES_hhdet_in_tes!Y8/RES_hhdet_in_fec!Y8)</f>
        <v>5.8468628116384984</v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0.66040422078087757</v>
      </c>
      <c r="D9" s="124">
        <f>IF(RES_hhdet_in_tes!D9=0,"",RES_hhdet_in_tes!D9/RES_hhdet_in_fec!D9)</f>
        <v>0.66251145835581626</v>
      </c>
      <c r="E9" s="124">
        <f>IF(RES_hhdet_in_tes!E9=0,"",RES_hhdet_in_tes!E9/RES_hhdet_in_fec!E9)</f>
        <v>0.66433200650736735</v>
      </c>
      <c r="F9" s="124">
        <f>IF(RES_hhdet_in_tes!F9=0,"",RES_hhdet_in_tes!F9/RES_hhdet_in_fec!F9)</f>
        <v>0.66717343322842071</v>
      </c>
      <c r="G9" s="124">
        <f>IF(RES_hhdet_in_tes!G9=0,"",RES_hhdet_in_tes!G9/RES_hhdet_in_fec!G9)</f>
        <v>0.67128690712688455</v>
      </c>
      <c r="H9" s="124">
        <f>IF(RES_hhdet_in_tes!H9=0,"",RES_hhdet_in_tes!H9/RES_hhdet_in_fec!H9)</f>
        <v>0.67361863013843082</v>
      </c>
      <c r="I9" s="124">
        <f>IF(RES_hhdet_in_tes!I9=0,"",RES_hhdet_in_tes!I9/RES_hhdet_in_fec!I9)</f>
        <v>0.69441232454521062</v>
      </c>
      <c r="J9" s="124">
        <f>IF(RES_hhdet_in_tes!J9=0,"",RES_hhdet_in_tes!J9/RES_hhdet_in_fec!J9)</f>
        <v>0.71360127426899145</v>
      </c>
      <c r="K9" s="124">
        <f>IF(RES_hhdet_in_tes!K9=0,"",RES_hhdet_in_tes!K9/RES_hhdet_in_fec!K9)</f>
        <v>0.71651178072606603</v>
      </c>
      <c r="L9" s="124">
        <f>IF(RES_hhdet_in_tes!L9=0,"",RES_hhdet_in_tes!L9/RES_hhdet_in_fec!L9)</f>
        <v>0.72217133642945908</v>
      </c>
      <c r="M9" s="124">
        <f>IF(RES_hhdet_in_tes!M9=0,"",RES_hhdet_in_tes!M9/RES_hhdet_in_fec!M9)</f>
        <v>0.71036580207605415</v>
      </c>
      <c r="N9" s="124">
        <f>IF(RES_hhdet_in_tes!N9=0,"",RES_hhdet_in_tes!N9/RES_hhdet_in_fec!N9)</f>
        <v>0.71455934309802072</v>
      </c>
      <c r="O9" s="124">
        <f>IF(RES_hhdet_in_tes!O9=0,"",RES_hhdet_in_tes!O9/RES_hhdet_in_fec!O9)</f>
        <v>0.7352556673119528</v>
      </c>
      <c r="P9" s="124">
        <f>IF(RES_hhdet_in_tes!P9=0,"",RES_hhdet_in_tes!P9/RES_hhdet_in_fec!P9)</f>
        <v>0.75420383198434704</v>
      </c>
      <c r="Q9" s="124">
        <f>IF(RES_hhdet_in_tes!Q9=0,"",RES_hhdet_in_tes!Q9/RES_hhdet_in_fec!Q9)</f>
        <v>0.77695734412842477</v>
      </c>
      <c r="R9" s="124">
        <f>IF(RES_hhdet_in_tes!R9=0,"",RES_hhdet_in_tes!R9/RES_hhdet_in_fec!R9)</f>
        <v>0.78324225799057146</v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>
        <f>IF(RES_hhdet_in_tes!U9=0,"",RES_hhdet_in_tes!U9/RES_hhdet_in_fec!U9)</f>
        <v>0.80620299302390985</v>
      </c>
      <c r="V9" s="124">
        <f>IF(RES_hhdet_in_tes!V9=0,"",RES_hhdet_in_tes!V9/RES_hhdet_in_fec!V9)</f>
        <v>0.81978230494339488</v>
      </c>
      <c r="W9" s="124">
        <f>IF(RES_hhdet_in_tes!W9=0,"",RES_hhdet_in_tes!W9/RES_hhdet_in_fec!W9)</f>
        <v>0.83703773879604715</v>
      </c>
      <c r="X9" s="124">
        <f>IF(RES_hhdet_in_tes!X9=0,"",RES_hhdet_in_tes!X9/RES_hhdet_in_fec!X9)</f>
        <v>0.85567799860910698</v>
      </c>
      <c r="Y9" s="124">
        <f>IF(RES_hhdet_in_tes!Y9=0,"",RES_hhdet_in_tes!Y9/RES_hhdet_in_fec!Y9)</f>
        <v>0.85712915157220448</v>
      </c>
      <c r="DA9" s="130" t="s">
        <v>3594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0.6653041078571944</v>
      </c>
      <c r="D10" s="111">
        <f>IF(RES_hhdet_in_tes!D10=0,"",RES_hhdet_in_tes!D10/RES_hhdet_in_fec!D10)</f>
        <v>0.67065413542810959</v>
      </c>
      <c r="E10" s="111">
        <f>IF(RES_hhdet_in_tes!E10=0,"",RES_hhdet_in_tes!E10/RES_hhdet_in_fec!E10)</f>
        <v>0.67625109753638568</v>
      </c>
      <c r="F10" s="111">
        <f>IF(RES_hhdet_in_tes!F10=0,"",RES_hhdet_in_tes!F10/RES_hhdet_in_fec!F10)</f>
        <v>0.682033661220529</v>
      </c>
      <c r="G10" s="111">
        <f>IF(RES_hhdet_in_tes!G10=0,"",RES_hhdet_in_tes!G10/RES_hhdet_in_fec!G10)</f>
        <v>0.68803482183053266</v>
      </c>
      <c r="H10" s="111">
        <f>IF(RES_hhdet_in_tes!H10=0,"",RES_hhdet_in_tes!H10/RES_hhdet_in_fec!H10)</f>
        <v>0.69423488055656146</v>
      </c>
      <c r="I10" s="111">
        <f>IF(RES_hhdet_in_tes!I10=0,"",RES_hhdet_in_tes!I10/RES_hhdet_in_fec!I10)</f>
        <v>0.70062615919750604</v>
      </c>
      <c r="J10" s="111">
        <f>IF(RES_hhdet_in_tes!J10=0,"",RES_hhdet_in_tes!J10/RES_hhdet_in_fec!J10)</f>
        <v>0.70721345167507577</v>
      </c>
      <c r="K10" s="111">
        <f>IF(RES_hhdet_in_tes!K10=0,"",RES_hhdet_in_tes!K10/RES_hhdet_in_fec!K10)</f>
        <v>0.71398132623773791</v>
      </c>
      <c r="L10" s="111">
        <f>IF(RES_hhdet_in_tes!L10=0,"",RES_hhdet_in_tes!L10/RES_hhdet_in_fec!L10)</f>
        <v>0.7208915823604346</v>
      </c>
      <c r="M10" s="111">
        <f>IF(RES_hhdet_in_tes!M10=0,"",RES_hhdet_in_tes!M10/RES_hhdet_in_fec!M10)</f>
        <v>0.72778639900162512</v>
      </c>
      <c r="N10" s="111">
        <f>IF(RES_hhdet_in_tes!N10=0,"",RES_hhdet_in_tes!N10/RES_hhdet_in_fec!N10)</f>
        <v>0.73422694678684208</v>
      </c>
      <c r="O10" s="111">
        <f>IF(RES_hhdet_in_tes!O10=0,"",RES_hhdet_in_tes!O10/RES_hhdet_in_fec!O10)</f>
        <v>0.73998104727900371</v>
      </c>
      <c r="P10" s="111">
        <f>IF(RES_hhdet_in_tes!P10=0,"",RES_hhdet_in_tes!P10/RES_hhdet_in_fec!P10)</f>
        <v>0.74571048488727421</v>
      </c>
      <c r="Q10" s="111">
        <f>IF(RES_hhdet_in_tes!Q10=0,"",RES_hhdet_in_tes!Q10/RES_hhdet_in_fec!Q10)</f>
        <v>0.7550448693899543</v>
      </c>
      <c r="R10" s="111">
        <f>IF(RES_hhdet_in_tes!R10=0,"",RES_hhdet_in_tes!R10/RES_hhdet_in_fec!R10)</f>
        <v>0.77324647256055112</v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>
        <f>IF(RES_hhdet_in_tes!U10=0,"",RES_hhdet_in_tes!U10/RES_hhdet_in_fec!U10)</f>
        <v>0.84497832421259633</v>
      </c>
      <c r="V10" s="111">
        <f>IF(RES_hhdet_in_tes!V10=0,"",RES_hhdet_in_tes!V10/RES_hhdet_in_fec!V10)</f>
        <v>0.86320805499161568</v>
      </c>
      <c r="W10" s="111">
        <f>IF(RES_hhdet_in_tes!W10=0,"",RES_hhdet_in_tes!W10/RES_hhdet_in_fec!W10)</f>
        <v>0.87606564639963824</v>
      </c>
      <c r="X10" s="111">
        <f>IF(RES_hhdet_in_tes!X10=0,"",RES_hhdet_in_tes!X10/RES_hhdet_in_fec!X10)</f>
        <v>0.88080445295322807</v>
      </c>
      <c r="Y10" s="111">
        <f>IF(RES_hhdet_in_tes!Y10=0,"",RES_hhdet_in_tes!Y10/RES_hhdet_in_fec!Y10)</f>
        <v>0.88476005925178203</v>
      </c>
      <c r="DA10" s="63" t="s">
        <v>3595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0.59469555815922359</v>
      </c>
      <c r="D11" s="111">
        <f>IF(RES_hhdet_in_tes!D11=0,"",RES_hhdet_in_tes!D11/RES_hhdet_in_fec!D11)</f>
        <v>0.59691800487357993</v>
      </c>
      <c r="E11" s="111">
        <f>IF(RES_hhdet_in_tes!E11=0,"",RES_hhdet_in_tes!E11/RES_hhdet_in_fec!E11)</f>
        <v>0.59944938151793048</v>
      </c>
      <c r="F11" s="111">
        <f>IF(RES_hhdet_in_tes!F11=0,"",RES_hhdet_in_tes!F11/RES_hhdet_in_fec!F11)</f>
        <v>0.60202288497091661</v>
      </c>
      <c r="G11" s="111">
        <f>IF(RES_hhdet_in_tes!G11=0,"",RES_hhdet_in_tes!G11/RES_hhdet_in_fec!G11)</f>
        <v>0.60488089471846429</v>
      </c>
      <c r="H11" s="111">
        <f>IF(RES_hhdet_in_tes!H11=0,"",RES_hhdet_in_tes!H11/RES_hhdet_in_fec!H11)</f>
        <v>0.60799374659715988</v>
      </c>
      <c r="I11" s="111">
        <f>IF(RES_hhdet_in_tes!I11=0,"",RES_hhdet_in_tes!I11/RES_hhdet_in_fec!I11)</f>
        <v>0.61142116291941784</v>
      </c>
      <c r="J11" s="111">
        <f>IF(RES_hhdet_in_tes!J11=0,"",RES_hhdet_in_tes!J11/RES_hhdet_in_fec!J11)</f>
        <v>0.61540780491912095</v>
      </c>
      <c r="K11" s="111">
        <f>IF(RES_hhdet_in_tes!K11=0,"",RES_hhdet_in_tes!K11/RES_hhdet_in_fec!K11)</f>
        <v>0.62016169899862816</v>
      </c>
      <c r="L11" s="111">
        <f>IF(RES_hhdet_in_tes!L11=0,"",RES_hhdet_in_tes!L11/RES_hhdet_in_fec!L11)</f>
        <v>0.62573850074921999</v>
      </c>
      <c r="M11" s="111">
        <f>IF(RES_hhdet_in_tes!M11=0,"",RES_hhdet_in_tes!M11/RES_hhdet_in_fec!M11)</f>
        <v>0.6371071647336235</v>
      </c>
      <c r="N11" s="111">
        <f>IF(RES_hhdet_in_tes!N11=0,"",RES_hhdet_in_tes!N11/RES_hhdet_in_fec!N11)</f>
        <v>0.65584713027783403</v>
      </c>
      <c r="O11" s="111">
        <f>IF(RES_hhdet_in_tes!O11=0,"",RES_hhdet_in_tes!O11/RES_hhdet_in_fec!O11)</f>
        <v>0.68324385345099548</v>
      </c>
      <c r="P11" s="111">
        <f>IF(RES_hhdet_in_tes!P11=0,"",RES_hhdet_in_tes!P11/RES_hhdet_in_fec!P11)</f>
        <v>0.71646533578334193</v>
      </c>
      <c r="Q11" s="111">
        <f>IF(RES_hhdet_in_tes!Q11=0,"",RES_hhdet_in_tes!Q11/RES_hhdet_in_fec!Q11)</f>
        <v>0.74637668215603836</v>
      </c>
      <c r="R11" s="111">
        <f>IF(RES_hhdet_in_tes!R11=0,"",RES_hhdet_in_tes!R11/RES_hhdet_in_fec!R11)</f>
        <v>0.76578250363143319</v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>
        <f>IF(RES_hhdet_in_tes!U11=0,"",RES_hhdet_in_tes!U11/RES_hhdet_in_fec!U11)</f>
        <v>0.81384598026555754</v>
      </c>
      <c r="V11" s="111">
        <f>IF(RES_hhdet_in_tes!V11=0,"",RES_hhdet_in_tes!V11/RES_hhdet_in_fec!V11)</f>
        <v>0.82470658109580008</v>
      </c>
      <c r="W11" s="111">
        <f>IF(RES_hhdet_in_tes!W11=0,"",RES_hhdet_in_tes!W11/RES_hhdet_in_fec!W11)</f>
        <v>0.83138208195294794</v>
      </c>
      <c r="X11" s="111">
        <f>IF(RES_hhdet_in_tes!X11=0,"",RES_hhdet_in_tes!X11/RES_hhdet_in_fec!X11)</f>
        <v>0.83460374656774072</v>
      </c>
      <c r="Y11" s="111">
        <f>IF(RES_hhdet_in_tes!Y11=0,"",RES_hhdet_in_tes!Y11/RES_hhdet_in_fec!Y11)</f>
        <v>0.83623511867666567</v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>
        <f>IF(RES_hhdet_in_tes!F12=0,"",RES_hhdet_in_tes!F12/RES_hhdet_in_fec!F12)</f>
        <v>0.66072995435092841</v>
      </c>
      <c r="G12" s="111">
        <f>IF(RES_hhdet_in_tes!G12=0,"",RES_hhdet_in_tes!G12/RES_hhdet_in_fec!G12)</f>
        <v>0.66398616724960335</v>
      </c>
      <c r="H12" s="111">
        <f>IF(RES_hhdet_in_tes!H12=0,"",RES_hhdet_in_tes!H12/RES_hhdet_in_fec!H12)</f>
        <v>0.66514065996064986</v>
      </c>
      <c r="I12" s="111">
        <f>IF(RES_hhdet_in_tes!I12=0,"",RES_hhdet_in_tes!I12/RES_hhdet_in_fec!I12)</f>
        <v>0.66908110540978161</v>
      </c>
      <c r="J12" s="111">
        <f>IF(RES_hhdet_in_tes!J12=0,"",RES_hhdet_in_tes!J12/RES_hhdet_in_fec!J12)</f>
        <v>0.67452476839922926</v>
      </c>
      <c r="K12" s="111">
        <f>IF(RES_hhdet_in_tes!K12=0,"",RES_hhdet_in_tes!K12/RES_hhdet_in_fec!K12)</f>
        <v>0.67914389793374119</v>
      </c>
      <c r="L12" s="111">
        <f>IF(RES_hhdet_in_tes!L12=0,"",RES_hhdet_in_tes!L12/RES_hhdet_in_fec!L12)</f>
        <v>0.68381344536650701</v>
      </c>
      <c r="M12" s="111">
        <f>IF(RES_hhdet_in_tes!M12=0,"",RES_hhdet_in_tes!M12/RES_hhdet_in_fec!M12)</f>
        <v>0.69336281081734663</v>
      </c>
      <c r="N12" s="111">
        <f>IF(RES_hhdet_in_tes!N12=0,"",RES_hhdet_in_tes!N12/RES_hhdet_in_fec!N12)</f>
        <v>0.71116768248361917</v>
      </c>
      <c r="O12" s="111">
        <f>IF(RES_hhdet_in_tes!O12=0,"",RES_hhdet_in_tes!O12/RES_hhdet_in_fec!O12)</f>
        <v>0.73610935261236043</v>
      </c>
      <c r="P12" s="111">
        <f>IF(RES_hhdet_in_tes!P12=0,"",RES_hhdet_in_tes!P12/RES_hhdet_in_fec!P12)</f>
        <v>0.76585659894654234</v>
      </c>
      <c r="Q12" s="111">
        <f>IF(RES_hhdet_in_tes!Q12=0,"",RES_hhdet_in_tes!Q12/RES_hhdet_in_fec!Q12)</f>
        <v>0.79257634652198494</v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>
        <f>IF(RES_hhdet_in_tes!U12=0,"",RES_hhdet_in_tes!U12/RES_hhdet_in_fec!U12)</f>
        <v>0.85118782598957543</v>
      </c>
      <c r="V12" s="111">
        <f>IF(RES_hhdet_in_tes!V12=0,"",RES_hhdet_in_tes!V12/RES_hhdet_in_fec!V12)</f>
        <v>0.85882090796098853</v>
      </c>
      <c r="W12" s="111">
        <f>IF(RES_hhdet_in_tes!W12=0,"",RES_hhdet_in_tes!W12/RES_hhdet_in_fec!W12)</f>
        <v>0.86455517358613654</v>
      </c>
      <c r="X12" s="111">
        <f>IF(RES_hhdet_in_tes!X12=0,"",RES_hhdet_in_tes!X12/RES_hhdet_in_fec!X12)</f>
        <v>0.86889277152347755</v>
      </c>
      <c r="Y12" s="111">
        <f>IF(RES_hhdet_in_tes!Y12=0,"",RES_hhdet_in_tes!Y12/RES_hhdet_in_fec!Y12)</f>
        <v>0.87193183475462122</v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>
        <f>IF(RES_hhdet_in_tes!F13=0,"",RES_hhdet_in_tes!F13/RES_hhdet_in_fec!F13)</f>
        <v>0.60202288497091661</v>
      </c>
      <c r="G13" s="112">
        <f>IF(RES_hhdet_in_tes!G13=0,"",RES_hhdet_in_tes!G13/RES_hhdet_in_fec!G13)</f>
        <v>0.60488089471846429</v>
      </c>
      <c r="H13" s="112">
        <f>IF(RES_hhdet_in_tes!H13=0,"",RES_hhdet_in_tes!H13/RES_hhdet_in_fec!H13)</f>
        <v>0.60799374659715988</v>
      </c>
      <c r="I13" s="112">
        <f>IF(RES_hhdet_in_tes!I13=0,"",RES_hhdet_in_tes!I13/RES_hhdet_in_fec!I13)</f>
        <v>0.61142116291941784</v>
      </c>
      <c r="J13" s="112">
        <f>IF(RES_hhdet_in_tes!J13=0,"",RES_hhdet_in_tes!J13/RES_hhdet_in_fec!J13)</f>
        <v>0.61540780491912095</v>
      </c>
      <c r="K13" s="112">
        <f>IF(RES_hhdet_in_tes!K13=0,"",RES_hhdet_in_tes!K13/RES_hhdet_in_fec!K13)</f>
        <v>0.62016169899862816</v>
      </c>
      <c r="L13" s="112">
        <f>IF(RES_hhdet_in_tes!L13=0,"",RES_hhdet_in_tes!L13/RES_hhdet_in_fec!L13)</f>
        <v>0.62573850074921999</v>
      </c>
      <c r="M13" s="112">
        <f>IF(RES_hhdet_in_tes!M13=0,"",RES_hhdet_in_tes!M13/RES_hhdet_in_fec!M13)</f>
        <v>0.6371071647336235</v>
      </c>
      <c r="N13" s="112">
        <f>IF(RES_hhdet_in_tes!N13=0,"",RES_hhdet_in_tes!N13/RES_hhdet_in_fec!N13)</f>
        <v>0.65584713027783403</v>
      </c>
      <c r="O13" s="112">
        <f>IF(RES_hhdet_in_tes!O13=0,"",RES_hhdet_in_tes!O13/RES_hhdet_in_fec!O13)</f>
        <v>0.68324385345099559</v>
      </c>
      <c r="P13" s="112">
        <f>IF(RES_hhdet_in_tes!P13=0,"",RES_hhdet_in_tes!P13/RES_hhdet_in_fec!P13)</f>
        <v>0.71646533578334193</v>
      </c>
      <c r="Q13" s="112">
        <f>IF(RES_hhdet_in_tes!Q13=0,"",RES_hhdet_in_tes!Q13/RES_hhdet_in_fec!Q13)</f>
        <v>0.74637668215603836</v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>
        <f>IF(RES_hhdet_in_tes!U13=0,"",RES_hhdet_in_tes!U13/RES_hhdet_in_fec!U13)</f>
        <v>0.81384598026555754</v>
      </c>
      <c r="V13" s="112">
        <f>IF(RES_hhdet_in_tes!V13=0,"",RES_hhdet_in_tes!V13/RES_hhdet_in_fec!V13)</f>
        <v>0.82470658109580008</v>
      </c>
      <c r="W13" s="112">
        <f>IF(RES_hhdet_in_tes!W13=0,"",RES_hhdet_in_tes!W13/RES_hhdet_in_fec!W13)</f>
        <v>0.83138208195294794</v>
      </c>
      <c r="X13" s="112">
        <f>IF(RES_hhdet_in_tes!X13=0,"",RES_hhdet_in_tes!X13/RES_hhdet_in_fec!X13)</f>
        <v>0.83460374656774072</v>
      </c>
      <c r="Y13" s="112">
        <f>IF(RES_hhdet_in_tes!Y13=0,"",RES_hhdet_in_tes!Y13/RES_hhdet_in_fec!Y13)</f>
        <v>0.83623511867666567</v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>
        <f>IF(RES_hhdet_in_tes!F14=0,"",RES_hhdet_in_tes!F14/RES_hhdet_in_fec!F14)</f>
        <v>1</v>
      </c>
      <c r="G14" s="113">
        <f>IF(RES_hhdet_in_tes!G14=0,"",RES_hhdet_in_tes!G14/RES_hhdet_in_fec!G14)</f>
        <v>1</v>
      </c>
      <c r="H14" s="113">
        <f>IF(RES_hhdet_in_tes!H14=0,"",RES_hhdet_in_tes!H14/RES_hhdet_in_fec!H14)</f>
        <v>1</v>
      </c>
      <c r="I14" s="113">
        <f>IF(RES_hhdet_in_tes!I14=0,"",RES_hhdet_in_tes!I14/RES_hhdet_in_fec!I14)</f>
        <v>1</v>
      </c>
      <c r="J14" s="113">
        <f>IF(RES_hhdet_in_tes!J14=0,"",RES_hhdet_in_tes!J14/RES_hhdet_in_fec!J14)</f>
        <v>1</v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>
        <f>IF(RES_hhdet_in_tes!M14=0,"",RES_hhdet_in_tes!M14/RES_hhdet_in_fec!M14)</f>
        <v>1</v>
      </c>
      <c r="N14" s="113">
        <f>IF(RES_hhdet_in_tes!N14=0,"",RES_hhdet_in_tes!N14/RES_hhdet_in_fec!N14)</f>
        <v>1</v>
      </c>
      <c r="O14" s="113">
        <f>IF(RES_hhdet_in_tes!O14=0,"",RES_hhdet_in_tes!O14/RES_hhdet_in_fec!O14)</f>
        <v>1</v>
      </c>
      <c r="P14" s="113">
        <f>IF(RES_hhdet_in_tes!P14=0,"",RES_hhdet_in_tes!P14/RES_hhdet_in_fec!P14)</f>
        <v>1</v>
      </c>
      <c r="Q14" s="113">
        <f>IF(RES_hhdet_in_tes!Q14=0,"",RES_hhdet_in_tes!Q14/RES_hhdet_in_fec!Q14)</f>
        <v>1</v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>
        <f>IF(RES_hhdet_in_tes!U14=0,"",RES_hhdet_in_tes!U14/RES_hhdet_in_fec!U14)</f>
        <v>1</v>
      </c>
      <c r="V14" s="113">
        <f>IF(RES_hhdet_in_tes!V14=0,"",RES_hhdet_in_tes!V14/RES_hhdet_in_fec!V14)</f>
        <v>1</v>
      </c>
      <c r="W14" s="113">
        <f>IF(RES_hhdet_in_tes!W14=0,"",RES_hhdet_in_tes!W14/RES_hhdet_in_fec!W14)</f>
        <v>1</v>
      </c>
      <c r="X14" s="113">
        <f>IF(RES_hhdet_in_tes!X14=0,"",RES_hhdet_in_tes!X14/RES_hhdet_in_fec!X14)</f>
        <v>1</v>
      </c>
      <c r="Y14" s="113">
        <f>IF(RES_hhdet_in_tes!Y14=0,"",RES_hhdet_in_tes!Y14/RES_hhdet_in_fec!Y14)</f>
        <v>1</v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0.66558827823076161</v>
      </c>
      <c r="D15" s="112">
        <f>IF(RES_hhdet_in_tes!D15=0,"",RES_hhdet_in_tes!D15/RES_hhdet_in_fec!D15)</f>
        <v>0.66680794061746951</v>
      </c>
      <c r="E15" s="112">
        <f>IF(RES_hhdet_in_tes!E15=0,"",RES_hhdet_in_tes!E15/RES_hhdet_in_fec!E15)</f>
        <v>0.66814316885864122</v>
      </c>
      <c r="F15" s="112">
        <f>IF(RES_hhdet_in_tes!F15=0,"",RES_hhdet_in_tes!F15/RES_hhdet_in_fec!F15)</f>
        <v>0.66949450726690696</v>
      </c>
      <c r="G15" s="112">
        <f>IF(RES_hhdet_in_tes!G15=0,"",RES_hhdet_in_tes!G15/RES_hhdet_in_fec!G15)</f>
        <v>0.67095317678975119</v>
      </c>
      <c r="H15" s="112">
        <f>IF(RES_hhdet_in_tes!H15=0,"",RES_hhdet_in_tes!H15/RES_hhdet_in_fec!H15)</f>
        <v>0.67250888053987645</v>
      </c>
      <c r="I15" s="112">
        <f>IF(RES_hhdet_in_tes!I15=0,"",RES_hhdet_in_tes!I15/RES_hhdet_in_fec!I15)</f>
        <v>0.67418527647601245</v>
      </c>
      <c r="J15" s="112">
        <f>IF(RES_hhdet_in_tes!J15=0,"",RES_hhdet_in_tes!J15/RES_hhdet_in_fec!J15)</f>
        <v>0.6760772258448281</v>
      </c>
      <c r="K15" s="112">
        <f>IF(RES_hhdet_in_tes!K15=0,"",RES_hhdet_in_tes!K15/RES_hhdet_in_fec!K15)</f>
        <v>0.67826853045421265</v>
      </c>
      <c r="L15" s="112">
        <f>IF(RES_hhdet_in_tes!L15=0,"",RES_hhdet_in_tes!L15/RES_hhdet_in_fec!L15)</f>
        <v>0.68078800289679053</v>
      </c>
      <c r="M15" s="112">
        <f>IF(RES_hhdet_in_tes!M15=0,"",RES_hhdet_in_tes!M15/RES_hhdet_in_fec!M15)</f>
        <v>0.68557782346666041</v>
      </c>
      <c r="N15" s="112">
        <f>IF(RES_hhdet_in_tes!N15=0,"",RES_hhdet_in_tes!N15/RES_hhdet_in_fec!N15)</f>
        <v>0.69347580620547133</v>
      </c>
      <c r="O15" s="112">
        <f>IF(RES_hhdet_in_tes!O15=0,"",RES_hhdet_in_tes!O15/RES_hhdet_in_fec!O15)</f>
        <v>0.70551920321389971</v>
      </c>
      <c r="P15" s="112">
        <f>IF(RES_hhdet_in_tes!P15=0,"",RES_hhdet_in_tes!P15/RES_hhdet_in_fec!P15)</f>
        <v>0.72113703360797954</v>
      </c>
      <c r="Q15" s="112">
        <f>IF(RES_hhdet_in_tes!Q15=0,"",RES_hhdet_in_tes!Q15/RES_hhdet_in_fec!Q15)</f>
        <v>0.73620491709690472</v>
      </c>
      <c r="R15" s="112">
        <f>IF(RES_hhdet_in_tes!R15=0,"",RES_hhdet_in_tes!R15/RES_hhdet_in_fec!R15)</f>
        <v>0.74640194685038352</v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>
        <f>IF(RES_hhdet_in_tes!U15=0,"",RES_hhdet_in_tes!U15/RES_hhdet_in_fec!U15)</f>
        <v>0.77590797839188719</v>
      </c>
      <c r="V15" s="112">
        <f>IF(RES_hhdet_in_tes!V15=0,"",RES_hhdet_in_tes!V15/RES_hhdet_in_fec!V15)</f>
        <v>0.78555928382883378</v>
      </c>
      <c r="W15" s="112">
        <f>IF(RES_hhdet_in_tes!W15=0,"",RES_hhdet_in_tes!W15/RES_hhdet_in_fec!W15)</f>
        <v>0.79437412749977387</v>
      </c>
      <c r="X15" s="112">
        <f>IF(RES_hhdet_in_tes!X15=0,"",RES_hhdet_in_tes!X15/RES_hhdet_in_fec!X15)</f>
        <v>0.80648819747032985</v>
      </c>
      <c r="Y15" s="112">
        <f>IF(RES_hhdet_in_tes!Y15=0,"",RES_hhdet_in_tes!Y15/RES_hhdet_in_fec!Y15)</f>
        <v>0.81778988845815503</v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0.71826593844840292</v>
      </c>
      <c r="D16" s="113">
        <f>IF(RES_hhdet_in_tes!D16=0,"",RES_hhdet_in_tes!D16/RES_hhdet_in_fec!D16)</f>
        <v>0.72050295912454509</v>
      </c>
      <c r="E16" s="113">
        <f>IF(RES_hhdet_in_tes!E16=0,"",RES_hhdet_in_tes!E16/RES_hhdet_in_fec!E16)</f>
        <v>0.72174448232379973</v>
      </c>
      <c r="F16" s="113">
        <f>IF(RES_hhdet_in_tes!F16=0,"",RES_hhdet_in_tes!F16/RES_hhdet_in_fec!F16)</f>
        <v>0.7228420610154711</v>
      </c>
      <c r="G16" s="113">
        <f>IF(RES_hhdet_in_tes!G16=0,"",RES_hhdet_in_tes!G16/RES_hhdet_in_fec!G16)</f>
        <v>0.72464529543381695</v>
      </c>
      <c r="H16" s="113">
        <f>IF(RES_hhdet_in_tes!H16=0,"",RES_hhdet_in_tes!H16/RES_hhdet_in_fec!H16)</f>
        <v>0.72452521500329448</v>
      </c>
      <c r="I16" s="113">
        <f>IF(RES_hhdet_in_tes!I16=0,"",RES_hhdet_in_tes!I16/RES_hhdet_in_fec!I16)</f>
        <v>0.72667270645168214</v>
      </c>
      <c r="J16" s="113">
        <f>IF(RES_hhdet_in_tes!J16=0,"",RES_hhdet_in_tes!J16/RES_hhdet_in_fec!J16)</f>
        <v>0.72991764581875573</v>
      </c>
      <c r="K16" s="113">
        <f>IF(RES_hhdet_in_tes!K16=0,"",RES_hhdet_in_tes!K16/RES_hhdet_in_fec!K16)</f>
        <v>0.73211891767543158</v>
      </c>
      <c r="L16" s="113">
        <f>IF(RES_hhdet_in_tes!L16=0,"",RES_hhdet_in_tes!L16/RES_hhdet_in_fec!L16)</f>
        <v>0.73391481162405647</v>
      </c>
      <c r="M16" s="113">
        <f>IF(RES_hhdet_in_tes!M16=0,"",RES_hhdet_in_tes!M16/RES_hhdet_in_fec!M16)</f>
        <v>0.73739128402531007</v>
      </c>
      <c r="N16" s="113">
        <f>IF(RES_hhdet_in_tes!N16=0,"",RES_hhdet_in_tes!N16/RES_hhdet_in_fec!N16)</f>
        <v>0.74507925854281742</v>
      </c>
      <c r="O16" s="113">
        <f>IF(RES_hhdet_in_tes!O16=0,"",RES_hhdet_in_tes!O16/RES_hhdet_in_fec!O16)</f>
        <v>0.75600165062249436</v>
      </c>
      <c r="P16" s="113">
        <f>IF(RES_hhdet_in_tes!P16=0,"",RES_hhdet_in_tes!P16/RES_hhdet_in_fec!P16)</f>
        <v>0.76991925880129564</v>
      </c>
      <c r="Q16" s="113">
        <f>IF(RES_hhdet_in_tes!Q16=0,"",RES_hhdet_in_tes!Q16/RES_hhdet_in_fec!Q16)</f>
        <v>0.78363283361117797</v>
      </c>
      <c r="R16" s="113">
        <f>IF(RES_hhdet_in_tes!R16=0,"",RES_hhdet_in_tes!R16/RES_hhdet_in_fec!R16)</f>
        <v>0.79315581130942714</v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>
        <f>IF(RES_hhdet_in_tes!U16=0,"",RES_hhdet_in_tes!U16/RES_hhdet_in_fec!U16)</f>
        <v>0.81915075320606456</v>
      </c>
      <c r="V16" s="113">
        <f>IF(RES_hhdet_in_tes!V16=0,"",RES_hhdet_in_tes!V16/RES_hhdet_in_fec!V16)</f>
        <v>0.82571634002594074</v>
      </c>
      <c r="W16" s="113">
        <f>IF(RES_hhdet_in_tes!W16=0,"",RES_hhdet_in_tes!W16/RES_hhdet_in_fec!W16)</f>
        <v>0.83334562580611615</v>
      </c>
      <c r="X16" s="113">
        <f>IF(RES_hhdet_in_tes!X16=0,"",RES_hhdet_in_tes!X16/RES_hhdet_in_fec!X16)</f>
        <v>0.8454605269375125</v>
      </c>
      <c r="Y16" s="113">
        <f>IF(RES_hhdet_in_tes!Y16=0,"",RES_hhdet_in_tes!Y16/RES_hhdet_in_fec!Y16)</f>
        <v>0.85676668045489257</v>
      </c>
      <c r="DA16" s="132" t="s">
        <v>3601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0.66558827823076161</v>
      </c>
      <c r="D17" s="111">
        <f>IF(RES_hhdet_in_tes!D17=0,"",RES_hhdet_in_tes!D17/RES_hhdet_in_fec!D17)</f>
        <v>0.66680794061746951</v>
      </c>
      <c r="E17" s="111">
        <f>IF(RES_hhdet_in_tes!E17=0,"",RES_hhdet_in_tes!E17/RES_hhdet_in_fec!E17)</f>
        <v>0.66814316885864122</v>
      </c>
      <c r="F17" s="111">
        <f>IF(RES_hhdet_in_tes!F17=0,"",RES_hhdet_in_tes!F17/RES_hhdet_in_fec!F17)</f>
        <v>0.66949450726690696</v>
      </c>
      <c r="G17" s="111">
        <f>IF(RES_hhdet_in_tes!G17=0,"",RES_hhdet_in_tes!G17/RES_hhdet_in_fec!G17)</f>
        <v>0.67095317678975119</v>
      </c>
      <c r="H17" s="111">
        <f>IF(RES_hhdet_in_tes!H17=0,"",RES_hhdet_in_tes!H17/RES_hhdet_in_fec!H17)</f>
        <v>0.67250888053987645</v>
      </c>
      <c r="I17" s="111">
        <f>IF(RES_hhdet_in_tes!I17=0,"",RES_hhdet_in_tes!I17/RES_hhdet_in_fec!I17)</f>
        <v>0.67418527647601256</v>
      </c>
      <c r="J17" s="111">
        <f>IF(RES_hhdet_in_tes!J17=0,"",RES_hhdet_in_tes!J17/RES_hhdet_in_fec!J17)</f>
        <v>0.6760772258448281</v>
      </c>
      <c r="K17" s="111">
        <f>IF(RES_hhdet_in_tes!K17=0,"",RES_hhdet_in_tes!K17/RES_hhdet_in_fec!K17)</f>
        <v>0.67826853045421254</v>
      </c>
      <c r="L17" s="111">
        <f>IF(RES_hhdet_in_tes!L17=0,"",RES_hhdet_in_tes!L17/RES_hhdet_in_fec!L17)</f>
        <v>0.68078800289679053</v>
      </c>
      <c r="M17" s="111">
        <f>IF(RES_hhdet_in_tes!M17=0,"",RES_hhdet_in_tes!M17/RES_hhdet_in_fec!M17)</f>
        <v>0.68557782346666041</v>
      </c>
      <c r="N17" s="111">
        <f>IF(RES_hhdet_in_tes!N17=0,"",RES_hhdet_in_tes!N17/RES_hhdet_in_fec!N17)</f>
        <v>0.69347580620547133</v>
      </c>
      <c r="O17" s="111">
        <f>IF(RES_hhdet_in_tes!O17=0,"",RES_hhdet_in_tes!O17/RES_hhdet_in_fec!O17)</f>
        <v>0.70551920321389971</v>
      </c>
      <c r="P17" s="111">
        <f>IF(RES_hhdet_in_tes!P17=0,"",RES_hhdet_in_tes!P17/RES_hhdet_in_fec!P17)</f>
        <v>0.72113703360797954</v>
      </c>
      <c r="Q17" s="111">
        <f>IF(RES_hhdet_in_tes!Q17=0,"",RES_hhdet_in_tes!Q17/RES_hhdet_in_fec!Q17)</f>
        <v>0.73620491709690472</v>
      </c>
      <c r="R17" s="111">
        <f>IF(RES_hhdet_in_tes!R17=0,"",RES_hhdet_in_tes!R17/RES_hhdet_in_fec!R17)</f>
        <v>0.74640194685038352</v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>
        <f>IF(RES_hhdet_in_tes!U17=0,"",RES_hhdet_in_tes!U17/RES_hhdet_in_fec!U17)</f>
        <v>0.77590797839188719</v>
      </c>
      <c r="V17" s="111">
        <f>IF(RES_hhdet_in_tes!V17=0,"",RES_hhdet_in_tes!V17/RES_hhdet_in_fec!V17)</f>
        <v>0.78555928382883378</v>
      </c>
      <c r="W17" s="111">
        <f>IF(RES_hhdet_in_tes!W17=0,"",RES_hhdet_in_tes!W17/RES_hhdet_in_fec!W17)</f>
        <v>0.79437412749977387</v>
      </c>
      <c r="X17" s="111">
        <f>IF(RES_hhdet_in_tes!X17=0,"",RES_hhdet_in_tes!X17/RES_hhdet_in_fec!X17)</f>
        <v>0.80648819747032985</v>
      </c>
      <c r="Y17" s="111">
        <f>IF(RES_hhdet_in_tes!Y17=0,"",RES_hhdet_in_tes!Y17/RES_hhdet_in_fec!Y17)</f>
        <v>0.81778988845815481</v>
      </c>
      <c r="DA17" s="63" t="s">
        <v>3602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>
        <f>IF(RES_hhdet_in_tes!P18=0,"",RES_hhdet_in_tes!P18/RES_hhdet_in_fec!P18)</f>
        <v>1</v>
      </c>
      <c r="Q18" s="111">
        <f>IF(RES_hhdet_in_tes!Q18=0,"",RES_hhdet_in_tes!Q18/RES_hhdet_in_fec!Q18)</f>
        <v>1</v>
      </c>
      <c r="R18" s="111">
        <f>IF(RES_hhdet_in_tes!R18=0,"",RES_hhdet_in_tes!R18/RES_hhdet_in_fec!R18)</f>
        <v>1</v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>
        <f>IF(RES_hhdet_in_tes!U18=0,"",RES_hhdet_in_tes!U18/RES_hhdet_in_fec!U18)</f>
        <v>1</v>
      </c>
      <c r="V18" s="111">
        <f>IF(RES_hhdet_in_tes!V18=0,"",RES_hhdet_in_tes!V18/RES_hhdet_in_fec!V18)</f>
        <v>1</v>
      </c>
      <c r="W18" s="111">
        <f>IF(RES_hhdet_in_tes!W18=0,"",RES_hhdet_in_tes!W18/RES_hhdet_in_fec!W18)</f>
        <v>1</v>
      </c>
      <c r="X18" s="111">
        <f>IF(RES_hhdet_in_tes!X18=0,"",RES_hhdet_in_tes!X18/RES_hhdet_in_fec!X18)</f>
        <v>1</v>
      </c>
      <c r="Y18" s="111">
        <f>IF(RES_hhdet_in_tes!Y18=0,"",RES_hhdet_in_tes!Y18/RES_hhdet_in_fec!Y18)</f>
        <v>1</v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0.74835058647844033</v>
      </c>
      <c r="D19" s="124">
        <f>IF(RES_hhdet_in_tes!D19=0,"",RES_hhdet_in_tes!D19/RES_hhdet_in_fec!D19)</f>
        <v>0.749673278279821</v>
      </c>
      <c r="E19" s="124">
        <f>IF(RES_hhdet_in_tes!E19=0,"",RES_hhdet_in_tes!E19/RES_hhdet_in_fec!E19)</f>
        <v>0.75099433830462847</v>
      </c>
      <c r="F19" s="124">
        <f>IF(RES_hhdet_in_tes!F19=0,"",RES_hhdet_in_tes!F19/RES_hhdet_in_fec!F19)</f>
        <v>0.75233406145744142</v>
      </c>
      <c r="G19" s="124">
        <f>IF(RES_hhdet_in_tes!G19=0,"",RES_hhdet_in_tes!G19/RES_hhdet_in_fec!G19)</f>
        <v>0.7539039236728261</v>
      </c>
      <c r="H19" s="124">
        <f>IF(RES_hhdet_in_tes!H19=0,"",RES_hhdet_in_tes!H19/RES_hhdet_in_fec!H19)</f>
        <v>0.75538189211453244</v>
      </c>
      <c r="I19" s="124">
        <f>IF(RES_hhdet_in_tes!I19=0,"",RES_hhdet_in_tes!I19/RES_hhdet_in_fec!I19)</f>
        <v>0.75755018686289388</v>
      </c>
      <c r="J19" s="124">
        <f>IF(RES_hhdet_in_tes!J19=0,"",RES_hhdet_in_tes!J19/RES_hhdet_in_fec!J19)</f>
        <v>0.75942081541158868</v>
      </c>
      <c r="K19" s="124">
        <f>IF(RES_hhdet_in_tes!K19=0,"",RES_hhdet_in_tes!K19/RES_hhdet_in_fec!K19)</f>
        <v>0.76148753179513129</v>
      </c>
      <c r="L19" s="124">
        <f>IF(RES_hhdet_in_tes!L19=0,"",RES_hhdet_in_tes!L19/RES_hhdet_in_fec!L19)</f>
        <v>0.7625849049104193</v>
      </c>
      <c r="M19" s="124">
        <f>IF(RES_hhdet_in_tes!M19=0,"",RES_hhdet_in_tes!M19/RES_hhdet_in_fec!M19)</f>
        <v>0.76515284541198547</v>
      </c>
      <c r="N19" s="124">
        <f>IF(RES_hhdet_in_tes!N19=0,"",RES_hhdet_in_tes!N19/RES_hhdet_in_fec!N19)</f>
        <v>0.76949318340517592</v>
      </c>
      <c r="O19" s="124">
        <f>IF(RES_hhdet_in_tes!O19=0,"",RES_hhdet_in_tes!O19/RES_hhdet_in_fec!O19)</f>
        <v>0.77509597686711418</v>
      </c>
      <c r="P19" s="124">
        <f>IF(RES_hhdet_in_tes!P19=0,"",RES_hhdet_in_tes!P19/RES_hhdet_in_fec!P19)</f>
        <v>0.7830122824075364</v>
      </c>
      <c r="Q19" s="124">
        <f>IF(RES_hhdet_in_tes!Q19=0,"",RES_hhdet_in_tes!Q19/RES_hhdet_in_fec!Q19)</f>
        <v>0.79257522354234722</v>
      </c>
      <c r="R19" s="124">
        <f>IF(RES_hhdet_in_tes!R19=0,"",RES_hhdet_in_tes!R19/RES_hhdet_in_fec!R19)</f>
        <v>0.81028278192665792</v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>
        <f>IF(RES_hhdet_in_tes!U19=0,"",RES_hhdet_in_tes!U19/RES_hhdet_in_fec!U19)</f>
        <v>0.85744641415598433</v>
      </c>
      <c r="V19" s="124">
        <f>IF(RES_hhdet_in_tes!V19=0,"",RES_hhdet_in_tes!V19/RES_hhdet_in_fec!V19)</f>
        <v>0.87143757859851756</v>
      </c>
      <c r="W19" s="124">
        <f>IF(RES_hhdet_in_tes!W19=0,"",RES_hhdet_in_tes!W19/RES_hhdet_in_fec!W19)</f>
        <v>0.88133870948088411</v>
      </c>
      <c r="X19" s="124">
        <f>IF(RES_hhdet_in_tes!X19=0,"",RES_hhdet_in_tes!X19/RES_hhdet_in_fec!X19)</f>
        <v>0.88807564986365695</v>
      </c>
      <c r="Y19" s="124">
        <f>IF(RES_hhdet_in_tes!Y19=0,"",RES_hhdet_in_tes!Y19/RES_hhdet_in_fec!Y19)</f>
        <v>0.89195729929624101</v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0.58636384488031623</v>
      </c>
      <c r="D21" s="111">
        <f>IF(RES_hhdet_in_tes!D21=0,"",RES_hhdet_in_tes!D21/RES_hhdet_in_fec!D21)</f>
        <v>0.5869350653423826</v>
      </c>
      <c r="E21" s="111">
        <f>IF(RES_hhdet_in_tes!E21=0,"",RES_hhdet_in_tes!E21/RES_hhdet_in_fec!E21)</f>
        <v>0.58750633725918944</v>
      </c>
      <c r="F21" s="111">
        <f>IF(RES_hhdet_in_tes!F21=0,"",RES_hhdet_in_tes!F21/RES_hhdet_in_fec!F21)</f>
        <v>0.5880776161925515</v>
      </c>
      <c r="G21" s="111">
        <f>IF(RES_hhdet_in_tes!G21=0,"",RES_hhdet_in_tes!G21/RES_hhdet_in_fec!G21)</f>
        <v>0.58864894251270261</v>
      </c>
      <c r="H21" s="111">
        <f>IF(RES_hhdet_in_tes!H21=0,"",RES_hhdet_in_tes!H21/RES_hhdet_in_fec!H21)</f>
        <v>0.58922031127884045</v>
      </c>
      <c r="I21" s="111">
        <f>IF(RES_hhdet_in_tes!I21=0,"",RES_hhdet_in_tes!I21/RES_hhdet_in_fec!I21)</f>
        <v>0.58979173243819116</v>
      </c>
      <c r="J21" s="111">
        <f>IF(RES_hhdet_in_tes!J21=0,"",RES_hhdet_in_tes!J21/RES_hhdet_in_fec!J21)</f>
        <v>0.59036324674103247</v>
      </c>
      <c r="K21" s="111">
        <f>IF(RES_hhdet_in_tes!K21=0,"",RES_hhdet_in_tes!K21/RES_hhdet_in_fec!K21)</f>
        <v>0.59093488883581768</v>
      </c>
      <c r="L21" s="111">
        <f>IF(RES_hhdet_in_tes!L21=0,"",RES_hhdet_in_tes!L21/RES_hhdet_in_fec!L21)</f>
        <v>0.59150666799242857</v>
      </c>
      <c r="M21" s="111">
        <f>IF(RES_hhdet_in_tes!M21=0,"",RES_hhdet_in_tes!M21/RES_hhdet_in_fec!M21)</f>
        <v>0.59194090162829194</v>
      </c>
      <c r="N21" s="111">
        <f>IF(RES_hhdet_in_tes!N21=0,"",RES_hhdet_in_tes!N21/RES_hhdet_in_fec!N21)</f>
        <v>0.59218361780509687</v>
      </c>
      <c r="O21" s="111">
        <f>IF(RES_hhdet_in_tes!O21=0,"",RES_hhdet_in_tes!O21/RES_hhdet_in_fec!O21)</f>
        <v>0.5923286828881249</v>
      </c>
      <c r="P21" s="111">
        <f>IF(RES_hhdet_in_tes!P21=0,"",RES_hhdet_in_tes!P21/RES_hhdet_in_fec!P21)</f>
        <v>0.59273346302126639</v>
      </c>
      <c r="Q21" s="111">
        <f>IF(RES_hhdet_in_tes!Q21=0,"",RES_hhdet_in_tes!Q21/RES_hhdet_in_fec!Q21)</f>
        <v>0.59438101272161192</v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>
        <f>IF(RES_hhdet_in_tes!U21=0,"",RES_hhdet_in_tes!U21/RES_hhdet_in_fec!U21)</f>
        <v>0.61761927597423083</v>
      </c>
      <c r="V21" s="111">
        <f>IF(RES_hhdet_in_tes!V21=0,"",RES_hhdet_in_tes!V21/RES_hhdet_in_fec!V21)</f>
        <v>0.621953074158484</v>
      </c>
      <c r="W21" s="111">
        <f>IF(RES_hhdet_in_tes!W21=0,"",RES_hhdet_in_tes!W21/RES_hhdet_in_fec!W21)</f>
        <v>0.62403593046986228</v>
      </c>
      <c r="X21" s="111">
        <f>IF(RES_hhdet_in_tes!X21=0,"",RES_hhdet_in_tes!X21/RES_hhdet_in_fec!X21)</f>
        <v>0.62442303143797995</v>
      </c>
      <c r="Y21" s="111">
        <f>IF(RES_hhdet_in_tes!Y21=0,"",RES_hhdet_in_tes!Y21/RES_hhdet_in_fec!Y21)</f>
        <v>0.62446174153479173</v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0.75111587561305881</v>
      </c>
      <c r="D22" s="45">
        <f>IF(RES_hhdet_in_tes!D22=0,"",RES_hhdet_in_tes!D22/RES_hhdet_in_fec!D22)</f>
        <v>0.75252525389037273</v>
      </c>
      <c r="E22" s="45">
        <f>IF(RES_hhdet_in_tes!E22=0,"",RES_hhdet_in_tes!E22/RES_hhdet_in_fec!E22)</f>
        <v>0.75400108467949412</v>
      </c>
      <c r="F22" s="45">
        <f>IF(RES_hhdet_in_tes!F22=0,"",RES_hhdet_in_tes!F22/RES_hhdet_in_fec!F22)</f>
        <v>0.75548597717477117</v>
      </c>
      <c r="G22" s="45">
        <f>IF(RES_hhdet_in_tes!G22=0,"",RES_hhdet_in_tes!G22/RES_hhdet_in_fec!G22)</f>
        <v>0.75703206852474991</v>
      </c>
      <c r="H22" s="45">
        <f>IF(RES_hhdet_in_tes!H22=0,"",RES_hhdet_in_tes!H22/RES_hhdet_in_fec!H22)</f>
        <v>0.75863297780619121</v>
      </c>
      <c r="I22" s="45">
        <f>IF(RES_hhdet_in_tes!I22=0,"",RES_hhdet_in_tes!I22/RES_hhdet_in_fec!I22)</f>
        <v>0.7603015516140208</v>
      </c>
      <c r="J22" s="45">
        <f>IF(RES_hhdet_in_tes!J22=0,"",RES_hhdet_in_tes!J22/RES_hhdet_in_fec!J22)</f>
        <v>0.76209041791320653</v>
      </c>
      <c r="K22" s="45">
        <f>IF(RES_hhdet_in_tes!K22=0,"",RES_hhdet_in_tes!K22/RES_hhdet_in_fec!K22)</f>
        <v>0.76404432431677305</v>
      </c>
      <c r="L22" s="45">
        <f>IF(RES_hhdet_in_tes!L22=0,"",RES_hhdet_in_tes!L22/RES_hhdet_in_fec!L22)</f>
        <v>0.76617524264576342</v>
      </c>
      <c r="M22" s="45">
        <f>IF(RES_hhdet_in_tes!M22=0,"",RES_hhdet_in_tes!M22/RES_hhdet_in_fec!M22)</f>
        <v>0.76922198497086847</v>
      </c>
      <c r="N22" s="45">
        <f>IF(RES_hhdet_in_tes!N22=0,"",RES_hhdet_in_tes!N22/RES_hhdet_in_fec!N22)</f>
        <v>0.77339488406662826</v>
      </c>
      <c r="O22" s="45">
        <f>IF(RES_hhdet_in_tes!O22=0,"",RES_hhdet_in_tes!O22/RES_hhdet_in_fec!O22)</f>
        <v>0.77919270975696309</v>
      </c>
      <c r="P22" s="45">
        <f>IF(RES_hhdet_in_tes!P22=0,"",RES_hhdet_in_tes!P22/RES_hhdet_in_fec!P22)</f>
        <v>0.78686009330365803</v>
      </c>
      <c r="Q22" s="45">
        <f>IF(RES_hhdet_in_tes!Q22=0,"",RES_hhdet_in_tes!Q22/RES_hhdet_in_fec!Q22)</f>
        <v>0.79678176239817844</v>
      </c>
      <c r="R22" s="45">
        <f>IF(RES_hhdet_in_tes!R22=0,"",RES_hhdet_in_tes!R22/RES_hhdet_in_fec!R22)</f>
        <v>0.81028278192665792</v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>
        <f>IF(RES_hhdet_in_tes!U22=0,"",RES_hhdet_in_tes!U22/RES_hhdet_in_fec!U22)</f>
        <v>0.86274549769905529</v>
      </c>
      <c r="V22" s="45">
        <f>IF(RES_hhdet_in_tes!V22=0,"",RES_hhdet_in_tes!V22/RES_hhdet_in_fec!V22)</f>
        <v>0.87722018709615046</v>
      </c>
      <c r="W22" s="45">
        <f>IF(RES_hhdet_in_tes!W22=0,"",RES_hhdet_in_tes!W22/RES_hhdet_in_fec!W22)</f>
        <v>0.88805897131038947</v>
      </c>
      <c r="X22" s="45">
        <f>IF(RES_hhdet_in_tes!X22=0,"",RES_hhdet_in_tes!X22/RES_hhdet_in_fec!X22)</f>
        <v>0.89546864411828841</v>
      </c>
      <c r="Y22" s="45">
        <f>IF(RES_hhdet_in_tes!Y22=0,"",RES_hhdet_in_tes!Y22/RES_hhdet_in_fec!Y22)</f>
        <v>0.90203951102479685</v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0.55117446238611112</v>
      </c>
      <c r="D24" s="119">
        <f>IF(RES_hhdet_in_tes!D24=0,"",RES_hhdet_in_tes!D24/RES_hhdet_in_fec!D24)</f>
        <v>0.55601962144053541</v>
      </c>
      <c r="E24" s="119">
        <f>IF(RES_hhdet_in_tes!E24=0,"",RES_hhdet_in_tes!E24/RES_hhdet_in_fec!E24)</f>
        <v>0.56022695697679359</v>
      </c>
      <c r="F24" s="119">
        <f>IF(RES_hhdet_in_tes!F24=0,"",RES_hhdet_in_tes!F24/RES_hhdet_in_fec!F24)</f>
        <v>0.56533679716442586</v>
      </c>
      <c r="G24" s="119">
        <f>IF(RES_hhdet_in_tes!G24=0,"",RES_hhdet_in_tes!G24/RES_hhdet_in_fec!G24)</f>
        <v>0.56843343033869775</v>
      </c>
      <c r="H24" s="119">
        <f>IF(RES_hhdet_in_tes!H24=0,"",RES_hhdet_in_tes!H24/RES_hhdet_in_fec!H24)</f>
        <v>0.57439618873582299</v>
      </c>
      <c r="I24" s="119">
        <f>IF(RES_hhdet_in_tes!I24=0,"",RES_hhdet_in_tes!I24/RES_hhdet_in_fec!I24)</f>
        <v>0.58195765768810348</v>
      </c>
      <c r="J24" s="119">
        <f>IF(RES_hhdet_in_tes!J24=0,"",RES_hhdet_in_tes!J24/RES_hhdet_in_fec!J24)</f>
        <v>0.59317800676525445</v>
      </c>
      <c r="K24" s="119">
        <f>IF(RES_hhdet_in_tes!K24=0,"",RES_hhdet_in_tes!K24/RES_hhdet_in_fec!K24)</f>
        <v>0.60638023505310679</v>
      </c>
      <c r="L24" s="119">
        <f>IF(RES_hhdet_in_tes!L24=0,"",RES_hhdet_in_tes!L24/RES_hhdet_in_fec!L24)</f>
        <v>0.60841187984398493</v>
      </c>
      <c r="M24" s="119">
        <f>IF(RES_hhdet_in_tes!M24=0,"",RES_hhdet_in_tes!M24/RES_hhdet_in_fec!M24)</f>
        <v>0.62201057900552736</v>
      </c>
      <c r="N24" s="119">
        <f>IF(RES_hhdet_in_tes!N24=0,"",RES_hhdet_in_tes!N24/RES_hhdet_in_fec!N24)</f>
        <v>0.64424892262920808</v>
      </c>
      <c r="O24" s="119">
        <f>IF(RES_hhdet_in_tes!O24=0,"",RES_hhdet_in_tes!O24/RES_hhdet_in_fec!O24)</f>
        <v>0.67398007962096251</v>
      </c>
      <c r="P24" s="119">
        <f>IF(RES_hhdet_in_tes!P24=0,"",RES_hhdet_in_tes!P24/RES_hhdet_in_fec!P24)</f>
        <v>0.71123825090359072</v>
      </c>
      <c r="Q24" s="119">
        <f>IF(RES_hhdet_in_tes!Q24=0,"",RES_hhdet_in_tes!Q24/RES_hhdet_in_fec!Q24)</f>
        <v>0.74019860460986286</v>
      </c>
      <c r="R24" s="119">
        <f>IF(RES_hhdet_in_tes!R24=0,"",RES_hhdet_in_tes!R24/RES_hhdet_in_fec!R24)</f>
        <v>0.74958198595331393</v>
      </c>
      <c r="S24" s="119">
        <f>IF(RES_hhdet_in_tes!S24=0,"",RES_hhdet_in_tes!S24/RES_hhdet_in_fec!S24)</f>
        <v>0.75667561159386754</v>
      </c>
      <c r="T24" s="119">
        <f>IF(RES_hhdet_in_tes!T24=0,"",RES_hhdet_in_tes!T24/RES_hhdet_in_fec!T24)</f>
        <v>0.76002002506380228</v>
      </c>
      <c r="U24" s="119">
        <f>IF(RES_hhdet_in_tes!U24=0,"",RES_hhdet_in_tes!U24/RES_hhdet_in_fec!U24)</f>
        <v>0.76248276518503688</v>
      </c>
      <c r="V24" s="119">
        <f>IF(RES_hhdet_in_tes!V24=0,"",RES_hhdet_in_tes!V24/RES_hhdet_in_fec!V24)</f>
        <v>0.76732972226738627</v>
      </c>
      <c r="W24" s="119">
        <f>IF(RES_hhdet_in_tes!W24=0,"",RES_hhdet_in_tes!W24/RES_hhdet_in_fec!W24)</f>
        <v>0.77708015207262371</v>
      </c>
      <c r="X24" s="119">
        <f>IF(RES_hhdet_in_tes!X24=0,"",RES_hhdet_in_tes!X24/RES_hhdet_in_fec!X24)</f>
        <v>0.78896467540206194</v>
      </c>
      <c r="Y24" s="119">
        <f>IF(RES_hhdet_in_tes!Y24=0,"",RES_hhdet_in_tes!Y24/RES_hhdet_in_fec!Y24)</f>
        <v>0.79836079404219229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0.52984695733996856</v>
      </c>
      <c r="D25" s="124">
        <f>IF(RES_hhdet_in_tes!D25=0,"",RES_hhdet_in_tes!D25/RES_hhdet_in_fec!D25)</f>
        <v>0.5349972314548832</v>
      </c>
      <c r="E25" s="124">
        <f>IF(RES_hhdet_in_tes!E25=0,"",RES_hhdet_in_tes!E25/RES_hhdet_in_fec!E25)</f>
        <v>0.54039813033998263</v>
      </c>
      <c r="F25" s="124">
        <f>IF(RES_hhdet_in_tes!F25=0,"",RES_hhdet_in_tes!F25/RES_hhdet_in_fec!F25)</f>
        <v>0.5458166577362884</v>
      </c>
      <c r="G25" s="124">
        <f>IF(RES_hhdet_in_tes!G25=0,"",RES_hhdet_in_tes!G25/RES_hhdet_in_fec!G25)</f>
        <v>0.5514860379416936</v>
      </c>
      <c r="H25" s="124">
        <f>IF(RES_hhdet_in_tes!H25=0,"",RES_hhdet_in_tes!H25/RES_hhdet_in_fec!H25)</f>
        <v>0.55736584331635652</v>
      </c>
      <c r="I25" s="124">
        <f>IF(RES_hhdet_in_tes!I25=0,"",RES_hhdet_in_tes!I25/RES_hhdet_in_fec!I25)</f>
        <v>0.5635506454837419</v>
      </c>
      <c r="J25" s="124">
        <f>IF(RES_hhdet_in_tes!J25=0,"",RES_hhdet_in_tes!J25/RES_hhdet_in_fec!J25)</f>
        <v>0.57033966016878601</v>
      </c>
      <c r="K25" s="124">
        <f>IF(RES_hhdet_in_tes!K25=0,"",RES_hhdet_in_tes!K25/RES_hhdet_in_fec!K25)</f>
        <v>0.57787211105448133</v>
      </c>
      <c r="L25" s="124">
        <f>IF(RES_hhdet_in_tes!L25=0,"",RES_hhdet_in_tes!L25/RES_hhdet_in_fec!L25)</f>
        <v>0.58620003149600852</v>
      </c>
      <c r="M25" s="124">
        <f>IF(RES_hhdet_in_tes!M25=0,"",RES_hhdet_in_tes!M25/RES_hhdet_in_fec!M25)</f>
        <v>0.60124760875050254</v>
      </c>
      <c r="N25" s="124">
        <f>IF(RES_hhdet_in_tes!N25=0,"",RES_hhdet_in_tes!N25/RES_hhdet_in_fec!N25)</f>
        <v>0.62492076909988581</v>
      </c>
      <c r="O25" s="124">
        <f>IF(RES_hhdet_in_tes!O25=0,"",RES_hhdet_in_tes!O25/RES_hhdet_in_fec!O25)</f>
        <v>0.65796252429891289</v>
      </c>
      <c r="P25" s="124">
        <f>IF(RES_hhdet_in_tes!P25=0,"",RES_hhdet_in_tes!P25/RES_hhdet_in_fec!P25)</f>
        <v>0.69601766648065655</v>
      </c>
      <c r="Q25" s="124">
        <f>IF(RES_hhdet_in_tes!Q25=0,"",RES_hhdet_in_tes!Q25/RES_hhdet_in_fec!Q25)</f>
        <v>0.72644900095822995</v>
      </c>
      <c r="R25" s="124">
        <f>IF(RES_hhdet_in_tes!R25=0,"",RES_hhdet_in_tes!R25/RES_hhdet_in_fec!R25)</f>
        <v>0.73792709938412959</v>
      </c>
      <c r="S25" s="124">
        <f>IF(RES_hhdet_in_tes!S25=0,"",RES_hhdet_in_tes!S25/RES_hhdet_in_fec!S25)</f>
        <v>0.74318811207352697</v>
      </c>
      <c r="T25" s="124">
        <f>IF(RES_hhdet_in_tes!T25=0,"",RES_hhdet_in_tes!T25/RES_hhdet_in_fec!T25)</f>
        <v>0.74486728343565678</v>
      </c>
      <c r="U25" s="124">
        <f>IF(RES_hhdet_in_tes!U25=0,"",RES_hhdet_in_tes!U25/RES_hhdet_in_fec!U25)</f>
        <v>0.74540971544194234</v>
      </c>
      <c r="V25" s="124">
        <f>IF(RES_hhdet_in_tes!V25=0,"",RES_hhdet_in_tes!V25/RES_hhdet_in_fec!V25)</f>
        <v>0.74726397676145895</v>
      </c>
      <c r="W25" s="124">
        <f>IF(RES_hhdet_in_tes!W25=0,"",RES_hhdet_in_tes!W25/RES_hhdet_in_fec!W25)</f>
        <v>0.75014228798936611</v>
      </c>
      <c r="X25" s="124">
        <f>IF(RES_hhdet_in_tes!X25=0,"",RES_hhdet_in_tes!X25/RES_hhdet_in_fec!X25)</f>
        <v>0.75223214342608236</v>
      </c>
      <c r="Y25" s="124">
        <f>IF(RES_hhdet_in_tes!Y25=0,"",RES_hhdet_in_tes!Y25/RES_hhdet_in_fec!Y25)</f>
        <v>0.75402931343695601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0.52404689182561293</v>
      </c>
      <c r="D26" s="111">
        <f>IF(RES_hhdet_in_tes!D26=0,"",RES_hhdet_in_tes!D26/RES_hhdet_in_fec!D26)</f>
        <v>0.52932545623667249</v>
      </c>
      <c r="E26" s="111">
        <f>IF(RES_hhdet_in_tes!E26=0,"",RES_hhdet_in_tes!E26/RES_hhdet_in_fec!E26)</f>
        <v>0.53488502691634221</v>
      </c>
      <c r="F26" s="111">
        <f>IF(RES_hhdet_in_tes!F26=0,"",RES_hhdet_in_tes!F26/RES_hhdet_in_fec!F26)</f>
        <v>0.54041422282169493</v>
      </c>
      <c r="G26" s="111">
        <f>IF(RES_hhdet_in_tes!G26=0,"",RES_hhdet_in_tes!G26/RES_hhdet_in_fec!G26)</f>
        <v>0.54619070842329309</v>
      </c>
      <c r="H26" s="111">
        <f>IF(RES_hhdet_in_tes!H26=0,"",RES_hhdet_in_tes!H26/RES_hhdet_in_fec!H26)</f>
        <v>0.55217683116613803</v>
      </c>
      <c r="I26" s="111">
        <f>IF(RES_hhdet_in_tes!I26=0,"",RES_hhdet_in_tes!I26/RES_hhdet_in_fec!I26)</f>
        <v>0.55843721440449456</v>
      </c>
      <c r="J26" s="111">
        <f>IF(RES_hhdet_in_tes!J26=0,"",RES_hhdet_in_tes!J26/RES_hhdet_in_fec!J26)</f>
        <v>0.56524510619105017</v>
      </c>
      <c r="K26" s="111">
        <f>IF(RES_hhdet_in_tes!K26=0,"",RES_hhdet_in_tes!K26/RES_hhdet_in_fec!K26)</f>
        <v>0.57282766898006143</v>
      </c>
      <c r="L26" s="111">
        <f>IF(RES_hhdet_in_tes!L26=0,"",RES_hhdet_in_tes!L26/RES_hhdet_in_fec!L26)</f>
        <v>0.58123638688944335</v>
      </c>
      <c r="M26" s="111">
        <f>IF(RES_hhdet_in_tes!M26=0,"",RES_hhdet_in_tes!M26/RES_hhdet_in_fec!M26)</f>
        <v>0.59645097441488248</v>
      </c>
      <c r="N26" s="111">
        <f>IF(RES_hhdet_in_tes!N26=0,"",RES_hhdet_in_tes!N26/RES_hhdet_in_fec!N26)</f>
        <v>0.62026100901443648</v>
      </c>
      <c r="O26" s="111">
        <f>IF(RES_hhdet_in_tes!O26=0,"",RES_hhdet_in_tes!O26/RES_hhdet_in_fec!O26)</f>
        <v>0.65357736141782563</v>
      </c>
      <c r="P26" s="111">
        <f>IF(RES_hhdet_in_tes!P26=0,"",RES_hhdet_in_tes!P26/RES_hhdet_in_fec!P26)</f>
        <v>0.6919729295670427</v>
      </c>
      <c r="Q26" s="111">
        <f>IF(RES_hhdet_in_tes!Q26=0,"",RES_hhdet_in_tes!Q26/RES_hhdet_in_fec!Q26)</f>
        <v>0.72263224595406028</v>
      </c>
      <c r="R26" s="111">
        <f>IF(RES_hhdet_in_tes!R26=0,"",RES_hhdet_in_tes!R26/RES_hhdet_in_fec!R26)</f>
        <v>0.73423199420671936</v>
      </c>
      <c r="S26" s="111">
        <f>IF(RES_hhdet_in_tes!S26=0,"",RES_hhdet_in_tes!S26/RES_hhdet_in_fec!S26)</f>
        <v>0.73956343114561407</v>
      </c>
      <c r="T26" s="111">
        <f>IF(RES_hhdet_in_tes!T26=0,"",RES_hhdet_in_tes!T26/RES_hhdet_in_fec!T26)</f>
        <v>0.74125405721044701</v>
      </c>
      <c r="U26" s="111">
        <f>IF(RES_hhdet_in_tes!U26=0,"",RES_hhdet_in_tes!U26/RES_hhdet_in_fec!U26)</f>
        <v>0.74182199382138081</v>
      </c>
      <c r="V26" s="111">
        <f>IF(RES_hhdet_in_tes!V26=0,"",RES_hhdet_in_tes!V26/RES_hhdet_in_fec!V26)</f>
        <v>0.74370662889925887</v>
      </c>
      <c r="W26" s="111">
        <f>IF(RES_hhdet_in_tes!W26=0,"",RES_hhdet_in_tes!W26/RES_hhdet_in_fec!W26)</f>
        <v>0.74660840823653962</v>
      </c>
      <c r="X26" s="111">
        <f>IF(RES_hhdet_in_tes!X26=0,"",RES_hhdet_in_tes!X26/RES_hhdet_in_fec!X26)</f>
        <v>0.7487244998910072</v>
      </c>
      <c r="Y26" s="111">
        <f>IF(RES_hhdet_in_tes!Y26=0,"",RES_hhdet_in_tes!Y26/RES_hhdet_in_fec!Y26)</f>
        <v>0.7505511881592063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>
        <f>IF(RES_hhdet_in_tes!D28=0,"",RES_hhdet_in_tes!D28/RES_hhdet_in_fec!D28)</f>
        <v>3.1616729093524492</v>
      </c>
      <c r="E28" s="124">
        <f>IF(RES_hhdet_in_tes!E28=0,"",RES_hhdet_in_tes!E28/RES_hhdet_in_fec!E28)</f>
        <v>3.3139714336560395</v>
      </c>
      <c r="F28" s="124">
        <f>IF(RES_hhdet_in_tes!F28=0,"",RES_hhdet_in_tes!F28/RES_hhdet_in_fec!F28)</f>
        <v>3.4674931525272066</v>
      </c>
      <c r="G28" s="124">
        <f>IF(RES_hhdet_in_tes!G28=0,"",RES_hhdet_in_tes!G28/RES_hhdet_in_fec!G28)</f>
        <v>3.623127467123024</v>
      </c>
      <c r="H28" s="124">
        <f>IF(RES_hhdet_in_tes!H28=0,"",RES_hhdet_in_tes!H28/RES_hhdet_in_fec!H28)</f>
        <v>3.7807345977217839</v>
      </c>
      <c r="I28" s="124">
        <f>IF(RES_hhdet_in_tes!I28=0,"",RES_hhdet_in_tes!I28/RES_hhdet_in_fec!I28)</f>
        <v>3.9405009797111785</v>
      </c>
      <c r="J28" s="124">
        <f>IF(RES_hhdet_in_tes!J28=0,"",RES_hhdet_in_tes!J28/RES_hhdet_in_fec!J28)</f>
        <v>4.1032622024821048</v>
      </c>
      <c r="K28" s="124">
        <f>IF(RES_hhdet_in_tes!K28=0,"",RES_hhdet_in_tes!K28/RES_hhdet_in_fec!K28)</f>
        <v>4.2696801225034369</v>
      </c>
      <c r="L28" s="124">
        <f>IF(RES_hhdet_in_tes!L28=0,"",RES_hhdet_in_tes!L28/RES_hhdet_in_fec!L28)</f>
        <v>4.4398425090662599</v>
      </c>
      <c r="M28" s="124">
        <f>IF(RES_hhdet_in_tes!M28=0,"",RES_hhdet_in_tes!M28/RES_hhdet_in_fec!M28)</f>
        <v>4.6348360614240018</v>
      </c>
      <c r="N28" s="124">
        <f>IF(RES_hhdet_in_tes!N28=0,"",RES_hhdet_in_tes!N28/RES_hhdet_in_fec!N28)</f>
        <v>4.8609204524922394</v>
      </c>
      <c r="O28" s="124">
        <f>IF(RES_hhdet_in_tes!O28=0,"",RES_hhdet_in_tes!O28/RES_hhdet_in_fec!O28)</f>
        <v>5.11769237007851</v>
      </c>
      <c r="P28" s="124">
        <f>IF(RES_hhdet_in_tes!P28=0,"",RES_hhdet_in_tes!P28/RES_hhdet_in_fec!P28)</f>
        <v>5.380162770349024</v>
      </c>
      <c r="Q28" s="124">
        <f>IF(RES_hhdet_in_tes!Q28=0,"",RES_hhdet_in_tes!Q28/RES_hhdet_in_fec!Q28)</f>
        <v>5.5816047783085834</v>
      </c>
      <c r="R28" s="124">
        <f>IF(RES_hhdet_in_tes!R28=0,"",RES_hhdet_in_tes!R28/RES_hhdet_in_fec!R28)</f>
        <v>5.6252528536672362</v>
      </c>
      <c r="S28" s="124">
        <f>IF(RES_hhdet_in_tes!S28=0,"",RES_hhdet_in_tes!S28/RES_hhdet_in_fec!S28)</f>
        <v>5.6301026398181975</v>
      </c>
      <c r="T28" s="124">
        <f>IF(RES_hhdet_in_tes!T28=0,"",RES_hhdet_in_tes!T28/RES_hhdet_in_fec!T28)</f>
        <v>5.6354912910970443</v>
      </c>
      <c r="U28" s="124">
        <f>IF(RES_hhdet_in_tes!U28=0,"",RES_hhdet_in_tes!U28/RES_hhdet_in_fec!U28)</f>
        <v>5.6414786814068734</v>
      </c>
      <c r="V28" s="124">
        <f>IF(RES_hhdet_in_tes!V28=0,"",RES_hhdet_in_tes!V28/RES_hhdet_in_fec!V28)</f>
        <v>5.6585878676561912</v>
      </c>
      <c r="W28" s="124">
        <f>IF(RES_hhdet_in_tes!W28=0,"",RES_hhdet_in_tes!W28/RES_hhdet_in_fec!W28)</f>
        <v>5.7147435346253443</v>
      </c>
      <c r="X28" s="124">
        <f>IF(RES_hhdet_in_tes!X28=0,"",RES_hhdet_in_tes!X28/RES_hhdet_in_fec!X28)</f>
        <v>5.7768536599439368</v>
      </c>
      <c r="Y28" s="124">
        <f>IF(RES_hhdet_in_tes!Y28=0,"",RES_hhdet_in_tes!Y28/RES_hhdet_in_fec!Y28)</f>
        <v>5.8468628116384984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>
        <f>IF(RES_hhdet_in_tes!D29=0,"",RES_hhdet_in_tes!D29/RES_hhdet_in_fec!D29)</f>
        <v>3.1616729093524492</v>
      </c>
      <c r="E29" s="111">
        <f>IF(RES_hhdet_in_tes!E29=0,"",RES_hhdet_in_tes!E29/RES_hhdet_in_fec!E29)</f>
        <v>3.3139714336560395</v>
      </c>
      <c r="F29" s="111">
        <f>IF(RES_hhdet_in_tes!F29=0,"",RES_hhdet_in_tes!F29/RES_hhdet_in_fec!F29)</f>
        <v>3.4674931525272066</v>
      </c>
      <c r="G29" s="111">
        <f>IF(RES_hhdet_in_tes!G29=0,"",RES_hhdet_in_tes!G29/RES_hhdet_in_fec!G29)</f>
        <v>3.623127467123024</v>
      </c>
      <c r="H29" s="111">
        <f>IF(RES_hhdet_in_tes!H29=0,"",RES_hhdet_in_tes!H29/RES_hhdet_in_fec!H29)</f>
        <v>3.7807345977217839</v>
      </c>
      <c r="I29" s="111">
        <f>IF(RES_hhdet_in_tes!I29=0,"",RES_hhdet_in_tes!I29/RES_hhdet_in_fec!I29)</f>
        <v>3.9405009797111785</v>
      </c>
      <c r="J29" s="111">
        <f>IF(RES_hhdet_in_tes!J29=0,"",RES_hhdet_in_tes!J29/RES_hhdet_in_fec!J29)</f>
        <v>4.1032622024821048</v>
      </c>
      <c r="K29" s="111">
        <f>IF(RES_hhdet_in_tes!K29=0,"",RES_hhdet_in_tes!K29/RES_hhdet_in_fec!K29)</f>
        <v>4.2696801225034369</v>
      </c>
      <c r="L29" s="111">
        <f>IF(RES_hhdet_in_tes!L29=0,"",RES_hhdet_in_tes!L29/RES_hhdet_in_fec!L29)</f>
        <v>4.4398425090662599</v>
      </c>
      <c r="M29" s="111">
        <f>IF(RES_hhdet_in_tes!M29=0,"",RES_hhdet_in_tes!M29/RES_hhdet_in_fec!M29)</f>
        <v>4.6348360614240018</v>
      </c>
      <c r="N29" s="111">
        <f>IF(RES_hhdet_in_tes!N29=0,"",RES_hhdet_in_tes!N29/RES_hhdet_in_fec!N29)</f>
        <v>4.8609204524922394</v>
      </c>
      <c r="O29" s="111">
        <f>IF(RES_hhdet_in_tes!O29=0,"",RES_hhdet_in_tes!O29/RES_hhdet_in_fec!O29)</f>
        <v>5.11769237007851</v>
      </c>
      <c r="P29" s="111">
        <f>IF(RES_hhdet_in_tes!P29=0,"",RES_hhdet_in_tes!P29/RES_hhdet_in_fec!P29)</f>
        <v>5.380162770349024</v>
      </c>
      <c r="Q29" s="111">
        <f>IF(RES_hhdet_in_tes!Q29=0,"",RES_hhdet_in_tes!Q29/RES_hhdet_in_fec!Q29)</f>
        <v>5.5816047783085834</v>
      </c>
      <c r="R29" s="111">
        <f>IF(RES_hhdet_in_tes!R29=0,"",RES_hhdet_in_tes!R29/RES_hhdet_in_fec!R29)</f>
        <v>5.6252528536672362</v>
      </c>
      <c r="S29" s="111">
        <f>IF(RES_hhdet_in_tes!S29=0,"",RES_hhdet_in_tes!S29/RES_hhdet_in_fec!S29)</f>
        <v>5.6301026398181975</v>
      </c>
      <c r="T29" s="111">
        <f>IF(RES_hhdet_in_tes!T29=0,"",RES_hhdet_in_tes!T29/RES_hhdet_in_fec!T29)</f>
        <v>5.6354912910970443</v>
      </c>
      <c r="U29" s="111">
        <f>IF(RES_hhdet_in_tes!U29=0,"",RES_hhdet_in_tes!U29/RES_hhdet_in_fec!U29)</f>
        <v>5.6414786814068734</v>
      </c>
      <c r="V29" s="111">
        <f>IF(RES_hhdet_in_tes!V29=0,"",RES_hhdet_in_tes!V29/RES_hhdet_in_fec!V29)</f>
        <v>5.6585878676561912</v>
      </c>
      <c r="W29" s="111">
        <f>IF(RES_hhdet_in_tes!W29=0,"",RES_hhdet_in_tes!W29/RES_hhdet_in_fec!W29)</f>
        <v>5.7147435346253443</v>
      </c>
      <c r="X29" s="111">
        <f>IF(RES_hhdet_in_tes!X29=0,"",RES_hhdet_in_tes!X29/RES_hhdet_in_fec!X29)</f>
        <v>5.7768536599439368</v>
      </c>
      <c r="Y29" s="111">
        <f>IF(RES_hhdet_in_tes!Y29=0,"",RES_hhdet_in_tes!Y29/RES_hhdet_in_fec!Y29)</f>
        <v>5.8468628116384984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0.66039606746683144</v>
      </c>
      <c r="D30" s="124">
        <f>IF(RES_hhdet_in_tes!D30=0,"",RES_hhdet_in_tes!D30/RES_hhdet_in_fec!D30)</f>
        <v>0.66197756564588706</v>
      </c>
      <c r="E30" s="124">
        <f>IF(RES_hhdet_in_tes!E30=0,"",RES_hhdet_in_tes!E30/RES_hhdet_in_fec!E30)</f>
        <v>0.66388908245418499</v>
      </c>
      <c r="F30" s="124">
        <f>IF(RES_hhdet_in_tes!F30=0,"",RES_hhdet_in_tes!F30/RES_hhdet_in_fec!F30)</f>
        <v>0.66625958242487504</v>
      </c>
      <c r="G30" s="124">
        <f>IF(RES_hhdet_in_tes!G30=0,"",RES_hhdet_in_tes!G30/RES_hhdet_in_fec!G30)</f>
        <v>0.66962904747748742</v>
      </c>
      <c r="H30" s="124">
        <f>IF(RES_hhdet_in_tes!H30=0,"",RES_hhdet_in_tes!H30/RES_hhdet_in_fec!H30)</f>
        <v>0.67116447466314044</v>
      </c>
      <c r="I30" s="124">
        <f>IF(RES_hhdet_in_tes!I30=0,"",RES_hhdet_in_tes!I30/RES_hhdet_in_fec!I30)</f>
        <v>0.69004378683366818</v>
      </c>
      <c r="J30" s="124">
        <f>IF(RES_hhdet_in_tes!J30=0,"",RES_hhdet_in_tes!J30/RES_hhdet_in_fec!J30)</f>
        <v>0.72129213920701207</v>
      </c>
      <c r="K30" s="124">
        <f>IF(RES_hhdet_in_tes!K30=0,"",RES_hhdet_in_tes!K30/RES_hhdet_in_fec!K30)</f>
        <v>0.71806349701032779</v>
      </c>
      <c r="L30" s="124">
        <f>IF(RES_hhdet_in_tes!L30=0,"",RES_hhdet_in_tes!L30/RES_hhdet_in_fec!L30)</f>
        <v>0.72321755728521098</v>
      </c>
      <c r="M30" s="124">
        <f>IF(RES_hhdet_in_tes!M30=0,"",RES_hhdet_in_tes!M30/RES_hhdet_in_fec!M30)</f>
        <v>0.70357791434172112</v>
      </c>
      <c r="N30" s="124">
        <f>IF(RES_hhdet_in_tes!N30=0,"",RES_hhdet_in_tes!N30/RES_hhdet_in_fec!N30)</f>
        <v>0.70760460997718055</v>
      </c>
      <c r="O30" s="124">
        <f>IF(RES_hhdet_in_tes!O30=0,"",RES_hhdet_in_tes!O30/RES_hhdet_in_fec!O30)</f>
        <v>0.73359123923570002</v>
      </c>
      <c r="P30" s="124">
        <f>IF(RES_hhdet_in_tes!P30=0,"",RES_hhdet_in_tes!P30/RES_hhdet_in_fec!P30)</f>
        <v>0.75471444644608832</v>
      </c>
      <c r="Q30" s="124">
        <f>IF(RES_hhdet_in_tes!Q30=0,"",RES_hhdet_in_tes!Q30/RES_hhdet_in_fec!Q30)</f>
        <v>0.77893009856205486</v>
      </c>
      <c r="R30" s="124">
        <f>IF(RES_hhdet_in_tes!R30=0,"",RES_hhdet_in_tes!R30/RES_hhdet_in_fec!R30)</f>
        <v>0.78545970958255862</v>
      </c>
      <c r="S30" s="124">
        <f>IF(RES_hhdet_in_tes!S30=0,"",RES_hhdet_in_tes!S30/RES_hhdet_in_fec!S30)</f>
        <v>0.79094520460783235</v>
      </c>
      <c r="T30" s="124">
        <f>IF(RES_hhdet_in_tes!T30=0,"",RES_hhdet_in_tes!T30/RES_hhdet_in_fec!T30)</f>
        <v>0.79871783421029863</v>
      </c>
      <c r="U30" s="124">
        <f>IF(RES_hhdet_in_tes!U30=0,"",RES_hhdet_in_tes!U30/RES_hhdet_in_fec!U30)</f>
        <v>0.79917404695094008</v>
      </c>
      <c r="V30" s="124">
        <f>IF(RES_hhdet_in_tes!V30=0,"",RES_hhdet_in_tes!V30/RES_hhdet_in_fec!V30)</f>
        <v>0.80957123022163568</v>
      </c>
      <c r="W30" s="124">
        <f>IF(RES_hhdet_in_tes!W30=0,"",RES_hhdet_in_tes!W30/RES_hhdet_in_fec!W30)</f>
        <v>0.8216955305627035</v>
      </c>
      <c r="X30" s="124">
        <f>IF(RES_hhdet_in_tes!X30=0,"",RES_hhdet_in_tes!X30/RES_hhdet_in_fec!X30)</f>
        <v>0.83589345282939764</v>
      </c>
      <c r="Y30" s="124">
        <f>IF(RES_hhdet_in_tes!Y30=0,"",RES_hhdet_in_tes!Y30/RES_hhdet_in_fec!Y30)</f>
        <v>0.84048202398017469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0.59469555815922359</v>
      </c>
      <c r="D31" s="111">
        <f>IF(RES_hhdet_in_tes!D31=0,"",RES_hhdet_in_tes!D31/RES_hhdet_in_fec!D31)</f>
        <v>0.59691800487357993</v>
      </c>
      <c r="E31" s="111">
        <f>IF(RES_hhdet_in_tes!E31=0,"",RES_hhdet_in_tes!E31/RES_hhdet_in_fec!E31)</f>
        <v>0.59944938151793048</v>
      </c>
      <c r="F31" s="111">
        <f>IF(RES_hhdet_in_tes!F31=0,"",RES_hhdet_in_tes!F31/RES_hhdet_in_fec!F31)</f>
        <v>0.60202288497091661</v>
      </c>
      <c r="G31" s="111">
        <f>IF(RES_hhdet_in_tes!G31=0,"",RES_hhdet_in_tes!G31/RES_hhdet_in_fec!G31)</f>
        <v>0.60488089471846429</v>
      </c>
      <c r="H31" s="111">
        <f>IF(RES_hhdet_in_tes!H31=0,"",RES_hhdet_in_tes!H31/RES_hhdet_in_fec!H31)</f>
        <v>0.60799374659715988</v>
      </c>
      <c r="I31" s="111">
        <f>IF(RES_hhdet_in_tes!I31=0,"",RES_hhdet_in_tes!I31/RES_hhdet_in_fec!I31)</f>
        <v>0.61142116291941784</v>
      </c>
      <c r="J31" s="111">
        <f>IF(RES_hhdet_in_tes!J31=0,"",RES_hhdet_in_tes!J31/RES_hhdet_in_fec!J31)</f>
        <v>0.61540780491912095</v>
      </c>
      <c r="K31" s="111">
        <f>IF(RES_hhdet_in_tes!K31=0,"",RES_hhdet_in_tes!K31/RES_hhdet_in_fec!K31)</f>
        <v>0.62016169899862805</v>
      </c>
      <c r="L31" s="111">
        <f>IF(RES_hhdet_in_tes!L31=0,"",RES_hhdet_in_tes!L31/RES_hhdet_in_fec!L31)</f>
        <v>0.62573850074921999</v>
      </c>
      <c r="M31" s="111">
        <f>IF(RES_hhdet_in_tes!M31=0,"",RES_hhdet_in_tes!M31/RES_hhdet_in_fec!M31)</f>
        <v>0.6371071647336235</v>
      </c>
      <c r="N31" s="111">
        <f>IF(RES_hhdet_in_tes!N31=0,"",RES_hhdet_in_tes!N31/RES_hhdet_in_fec!N31)</f>
        <v>0.65584713027783403</v>
      </c>
      <c r="O31" s="111">
        <f>IF(RES_hhdet_in_tes!O31=0,"",RES_hhdet_in_tes!O31/RES_hhdet_in_fec!O31)</f>
        <v>0.68324385345099559</v>
      </c>
      <c r="P31" s="111">
        <f>IF(RES_hhdet_in_tes!P31=0,"",RES_hhdet_in_tes!P31/RES_hhdet_in_fec!P31)</f>
        <v>0.71646533578334193</v>
      </c>
      <c r="Q31" s="111">
        <f>IF(RES_hhdet_in_tes!Q31=0,"",RES_hhdet_in_tes!Q31/RES_hhdet_in_fec!Q31)</f>
        <v>0.74637668215603847</v>
      </c>
      <c r="R31" s="111">
        <f>IF(RES_hhdet_in_tes!R31=0,"",RES_hhdet_in_tes!R31/RES_hhdet_in_fec!R31)</f>
        <v>0.76578250363143319</v>
      </c>
      <c r="S31" s="111">
        <f>IF(RES_hhdet_in_tes!S31=0,"",RES_hhdet_in_tes!S31/RES_hhdet_in_fec!S31)</f>
        <v>0.78385117289825268</v>
      </c>
      <c r="T31" s="111">
        <f>IF(RES_hhdet_in_tes!T31=0,"",RES_hhdet_in_tes!T31/RES_hhdet_in_fec!T31)</f>
        <v>0.80004992132133079</v>
      </c>
      <c r="U31" s="111">
        <f>IF(RES_hhdet_in_tes!U31=0,"",RES_hhdet_in_tes!U31/RES_hhdet_in_fec!U31)</f>
        <v>0.81384598026555754</v>
      </c>
      <c r="V31" s="111">
        <f>IF(RES_hhdet_in_tes!V31=0,"",RES_hhdet_in_tes!V31/RES_hhdet_in_fec!V31)</f>
        <v>0.82470658109580008</v>
      </c>
      <c r="W31" s="111">
        <f>IF(RES_hhdet_in_tes!W31=0,"",RES_hhdet_in_tes!W31/RES_hhdet_in_fec!W31)</f>
        <v>0.83138208195294794</v>
      </c>
      <c r="X31" s="111">
        <f>IF(RES_hhdet_in_tes!X31=0,"",RES_hhdet_in_tes!X31/RES_hhdet_in_fec!X31)</f>
        <v>0.83460374656774072</v>
      </c>
      <c r="Y31" s="111">
        <f>IF(RES_hhdet_in_tes!Y31=0,"",RES_hhdet_in_tes!Y31/RES_hhdet_in_fec!Y31)</f>
        <v>0.83623511867666556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>
        <f>IF(RES_hhdet_in_tes!K32=0,"",RES_hhdet_in_tes!K32/RES_hhdet_in_fec!K32)</f>
        <v>0.67914389793374108</v>
      </c>
      <c r="L32" s="111">
        <f>IF(RES_hhdet_in_tes!L32=0,"",RES_hhdet_in_tes!L32/RES_hhdet_in_fec!L32)</f>
        <v>0.68381344536650701</v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>
        <f>IF(RES_hhdet_in_tes!O32=0,"",RES_hhdet_in_tes!O32/RES_hhdet_in_fec!O32)</f>
        <v>0.73610935261236055</v>
      </c>
      <c r="P32" s="111">
        <f>IF(RES_hhdet_in_tes!P32=0,"",RES_hhdet_in_tes!P32/RES_hhdet_in_fec!P32)</f>
        <v>0.76585659894654246</v>
      </c>
      <c r="Q32" s="111">
        <f>IF(RES_hhdet_in_tes!Q32=0,"",RES_hhdet_in_tes!Q32/RES_hhdet_in_fec!Q32)</f>
        <v>0.79257634652198494</v>
      </c>
      <c r="R32" s="111">
        <f>IF(RES_hhdet_in_tes!R32=0,"",RES_hhdet_in_tes!R32/RES_hhdet_in_fec!R32)</f>
        <v>0.80985832124647572</v>
      </c>
      <c r="S32" s="111">
        <f>IF(RES_hhdet_in_tes!S32=0,"",RES_hhdet_in_tes!S32/RES_hhdet_in_fec!S32)</f>
        <v>0.82536857786368423</v>
      </c>
      <c r="T32" s="111">
        <f>IF(RES_hhdet_in_tes!T32=0,"",RES_hhdet_in_tes!T32/RES_hhdet_in_fec!T32)</f>
        <v>0.83936536965884956</v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>
        <f>IF(RES_hhdet_in_tes!X32=0,"",RES_hhdet_in_tes!X32/RES_hhdet_in_fec!X32)</f>
        <v>0.86889277152347755</v>
      </c>
      <c r="Y32" s="111">
        <f>IF(RES_hhdet_in_tes!Y32=0,"",RES_hhdet_in_tes!Y32/RES_hhdet_in_fec!Y32)</f>
        <v>0.87193183475462122</v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>
        <f>IF(RES_hhdet_in_tes!K33=0,"",RES_hhdet_in_tes!K33/RES_hhdet_in_fec!K33)</f>
        <v>0.62016169899862805</v>
      </c>
      <c r="L33" s="112">
        <f>IF(RES_hhdet_in_tes!L33=0,"",RES_hhdet_in_tes!L33/RES_hhdet_in_fec!L33)</f>
        <v>0.62573850074921999</v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>
        <f>IF(RES_hhdet_in_tes!O33=0,"",RES_hhdet_in_tes!O33/RES_hhdet_in_fec!O33)</f>
        <v>0.68324385345099559</v>
      </c>
      <c r="P33" s="112">
        <f>IF(RES_hhdet_in_tes!P33=0,"",RES_hhdet_in_tes!P33/RES_hhdet_in_fec!P33)</f>
        <v>0.71646533578334193</v>
      </c>
      <c r="Q33" s="112">
        <f>IF(RES_hhdet_in_tes!Q33=0,"",RES_hhdet_in_tes!Q33/RES_hhdet_in_fec!Q33)</f>
        <v>0.74637668215603836</v>
      </c>
      <c r="R33" s="112">
        <f>IF(RES_hhdet_in_tes!R33=0,"",RES_hhdet_in_tes!R33/RES_hhdet_in_fec!R33)</f>
        <v>0.76578250363143319</v>
      </c>
      <c r="S33" s="112">
        <f>IF(RES_hhdet_in_tes!S33=0,"",RES_hhdet_in_tes!S33/RES_hhdet_in_fec!S33)</f>
        <v>0.78385117289825268</v>
      </c>
      <c r="T33" s="112">
        <f>IF(RES_hhdet_in_tes!T33=0,"",RES_hhdet_in_tes!T33/RES_hhdet_in_fec!T33)</f>
        <v>0.80004992132133068</v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>
        <f>IF(RES_hhdet_in_tes!X33=0,"",RES_hhdet_in_tes!X33/RES_hhdet_in_fec!X33)</f>
        <v>0.83460374656774072</v>
      </c>
      <c r="Y33" s="112">
        <f>IF(RES_hhdet_in_tes!Y33=0,"",RES_hhdet_in_tes!Y33/RES_hhdet_in_fec!Y33)</f>
        <v>0.83623511867666567</v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>
        <f>IF(RES_hhdet_in_tes!K34=0,"",RES_hhdet_in_tes!K34/RES_hhdet_in_fec!K34)</f>
        <v>1</v>
      </c>
      <c r="L34" s="113">
        <f>IF(RES_hhdet_in_tes!L34=0,"",RES_hhdet_in_tes!L34/RES_hhdet_in_fec!L34)</f>
        <v>1</v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>
        <f>IF(RES_hhdet_in_tes!O34=0,"",RES_hhdet_in_tes!O34/RES_hhdet_in_fec!O34)</f>
        <v>1</v>
      </c>
      <c r="P34" s="113">
        <f>IF(RES_hhdet_in_tes!P34=0,"",RES_hhdet_in_tes!P34/RES_hhdet_in_fec!P34)</f>
        <v>1</v>
      </c>
      <c r="Q34" s="113">
        <f>IF(RES_hhdet_in_tes!Q34=0,"",RES_hhdet_in_tes!Q34/RES_hhdet_in_fec!Q34)</f>
        <v>1</v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>
        <f>IF(RES_hhdet_in_tes!X34=0,"",RES_hhdet_in_tes!X34/RES_hhdet_in_fec!X34)</f>
        <v>1</v>
      </c>
      <c r="Y34" s="113">
        <f>IF(RES_hhdet_in_tes!Y34=0,"",RES_hhdet_in_tes!Y34/RES_hhdet_in_fec!Y34)</f>
        <v>1</v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0.66558827823076161</v>
      </c>
      <c r="D35" s="112">
        <f>IF(RES_hhdet_in_tes!D35=0,"",RES_hhdet_in_tes!D35/RES_hhdet_in_fec!D35)</f>
        <v>0.66680794061746951</v>
      </c>
      <c r="E35" s="112">
        <f>IF(RES_hhdet_in_tes!E35=0,"",RES_hhdet_in_tes!E35/RES_hhdet_in_fec!E35)</f>
        <v>0.66814316885864122</v>
      </c>
      <c r="F35" s="112">
        <f>IF(RES_hhdet_in_tes!F35=0,"",RES_hhdet_in_tes!F35/RES_hhdet_in_fec!F35)</f>
        <v>0.66949450726690696</v>
      </c>
      <c r="G35" s="112">
        <f>IF(RES_hhdet_in_tes!G35=0,"",RES_hhdet_in_tes!G35/RES_hhdet_in_fec!G35)</f>
        <v>0.67095317678975119</v>
      </c>
      <c r="H35" s="112">
        <f>IF(RES_hhdet_in_tes!H35=0,"",RES_hhdet_in_tes!H35/RES_hhdet_in_fec!H35)</f>
        <v>0.67250888053987645</v>
      </c>
      <c r="I35" s="112">
        <f>IF(RES_hhdet_in_tes!I35=0,"",RES_hhdet_in_tes!I35/RES_hhdet_in_fec!I35)</f>
        <v>0.67418527647601245</v>
      </c>
      <c r="J35" s="112">
        <f>IF(RES_hhdet_in_tes!J35=0,"",RES_hhdet_in_tes!J35/RES_hhdet_in_fec!J35)</f>
        <v>0.6760772258448281</v>
      </c>
      <c r="K35" s="112">
        <f>IF(RES_hhdet_in_tes!K35=0,"",RES_hhdet_in_tes!K35/RES_hhdet_in_fec!K35)</f>
        <v>0.67826853045421254</v>
      </c>
      <c r="L35" s="112">
        <f>IF(RES_hhdet_in_tes!L35=0,"",RES_hhdet_in_tes!L35/RES_hhdet_in_fec!L35)</f>
        <v>0.68078800289679053</v>
      </c>
      <c r="M35" s="112">
        <f>IF(RES_hhdet_in_tes!M35=0,"",RES_hhdet_in_tes!M35/RES_hhdet_in_fec!M35)</f>
        <v>0.68557782346666041</v>
      </c>
      <c r="N35" s="112">
        <f>IF(RES_hhdet_in_tes!N35=0,"",RES_hhdet_in_tes!N35/RES_hhdet_in_fec!N35)</f>
        <v>0.69347580620547122</v>
      </c>
      <c r="O35" s="112">
        <f>IF(RES_hhdet_in_tes!O35=0,"",RES_hhdet_in_tes!O35/RES_hhdet_in_fec!O35)</f>
        <v>0.70551920321389983</v>
      </c>
      <c r="P35" s="112">
        <f>IF(RES_hhdet_in_tes!P35=0,"",RES_hhdet_in_tes!P35/RES_hhdet_in_fec!P35)</f>
        <v>0.72113703360797954</v>
      </c>
      <c r="Q35" s="112">
        <f>IF(RES_hhdet_in_tes!Q35=0,"",RES_hhdet_in_tes!Q35/RES_hhdet_in_fec!Q35)</f>
        <v>0.73620491709690472</v>
      </c>
      <c r="R35" s="112">
        <f>IF(RES_hhdet_in_tes!R35=0,"",RES_hhdet_in_tes!R35/RES_hhdet_in_fec!R35)</f>
        <v>0.74640194685038352</v>
      </c>
      <c r="S35" s="112">
        <f>IF(RES_hhdet_in_tes!S35=0,"",RES_hhdet_in_tes!S35/RES_hhdet_in_fec!S35)</f>
        <v>0.75628111103326401</v>
      </c>
      <c r="T35" s="112">
        <f>IF(RES_hhdet_in_tes!T35=0,"",RES_hhdet_in_tes!T35/RES_hhdet_in_fec!T35)</f>
        <v>0.76608360761769956</v>
      </c>
      <c r="U35" s="112">
        <f>IF(RES_hhdet_in_tes!U35=0,"",RES_hhdet_in_tes!U35/RES_hhdet_in_fec!U35)</f>
        <v>0.77590797839188719</v>
      </c>
      <c r="V35" s="112">
        <f>IF(RES_hhdet_in_tes!V35=0,"",RES_hhdet_in_tes!V35/RES_hhdet_in_fec!V35)</f>
        <v>0.78555928382883378</v>
      </c>
      <c r="W35" s="112">
        <f>IF(RES_hhdet_in_tes!W35=0,"",RES_hhdet_in_tes!W35/RES_hhdet_in_fec!W35)</f>
        <v>0.79437412749977387</v>
      </c>
      <c r="X35" s="112">
        <f>IF(RES_hhdet_in_tes!X35=0,"",RES_hhdet_in_tes!X35/RES_hhdet_in_fec!X35)</f>
        <v>0.80648819747032985</v>
      </c>
      <c r="Y35" s="112">
        <f>IF(RES_hhdet_in_tes!Y35=0,"",RES_hhdet_in_tes!Y35/RES_hhdet_in_fec!Y35)</f>
        <v>0.81778988845815492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0.71826593844840303</v>
      </c>
      <c r="D36" s="113">
        <f>IF(RES_hhdet_in_tes!D36=0,"",RES_hhdet_in_tes!D36/RES_hhdet_in_fec!D36)</f>
        <v>0.72050295912454498</v>
      </c>
      <c r="E36" s="113">
        <f>IF(RES_hhdet_in_tes!E36=0,"",RES_hhdet_in_tes!E36/RES_hhdet_in_fec!E36)</f>
        <v>0.72174448232379984</v>
      </c>
      <c r="F36" s="113">
        <f>IF(RES_hhdet_in_tes!F36=0,"",RES_hhdet_in_tes!F36/RES_hhdet_in_fec!F36)</f>
        <v>0.7228420610154711</v>
      </c>
      <c r="G36" s="113">
        <f>IF(RES_hhdet_in_tes!G36=0,"",RES_hhdet_in_tes!G36/RES_hhdet_in_fec!G36)</f>
        <v>0.72464529543381706</v>
      </c>
      <c r="H36" s="113">
        <f>IF(RES_hhdet_in_tes!H36=0,"",RES_hhdet_in_tes!H36/RES_hhdet_in_fec!H36)</f>
        <v>0.72452521500329436</v>
      </c>
      <c r="I36" s="113">
        <f>IF(RES_hhdet_in_tes!I36=0,"",RES_hhdet_in_tes!I36/RES_hhdet_in_fec!I36)</f>
        <v>0.72667270645168214</v>
      </c>
      <c r="J36" s="113">
        <f>IF(RES_hhdet_in_tes!J36=0,"",RES_hhdet_in_tes!J36/RES_hhdet_in_fec!J36)</f>
        <v>0.72991764581875596</v>
      </c>
      <c r="K36" s="113">
        <f>IF(RES_hhdet_in_tes!K36=0,"",RES_hhdet_in_tes!K36/RES_hhdet_in_fec!K36)</f>
        <v>0.73211891767543158</v>
      </c>
      <c r="L36" s="113">
        <f>IF(RES_hhdet_in_tes!L36=0,"",RES_hhdet_in_tes!L36/RES_hhdet_in_fec!L36)</f>
        <v>0.73391481162405636</v>
      </c>
      <c r="M36" s="113">
        <f>IF(RES_hhdet_in_tes!M36=0,"",RES_hhdet_in_tes!M36/RES_hhdet_in_fec!M36)</f>
        <v>0.73739128402531007</v>
      </c>
      <c r="N36" s="113">
        <f>IF(RES_hhdet_in_tes!N36=0,"",RES_hhdet_in_tes!N36/RES_hhdet_in_fec!N36)</f>
        <v>0.74507925854281754</v>
      </c>
      <c r="O36" s="113">
        <f>IF(RES_hhdet_in_tes!O36=0,"",RES_hhdet_in_tes!O36/RES_hhdet_in_fec!O36)</f>
        <v>0.75600165062249447</v>
      </c>
      <c r="P36" s="113">
        <f>IF(RES_hhdet_in_tes!P36=0,"",RES_hhdet_in_tes!P36/RES_hhdet_in_fec!P36)</f>
        <v>0.76991925880129575</v>
      </c>
      <c r="Q36" s="113">
        <f>IF(RES_hhdet_in_tes!Q36=0,"",RES_hhdet_in_tes!Q36/RES_hhdet_in_fec!Q36)</f>
        <v>0.78363283361117797</v>
      </c>
      <c r="R36" s="113">
        <f>IF(RES_hhdet_in_tes!R36=0,"",RES_hhdet_in_tes!R36/RES_hhdet_in_fec!R36)</f>
        <v>0.79315581130942714</v>
      </c>
      <c r="S36" s="113">
        <f>IF(RES_hhdet_in_tes!S36=0,"",RES_hhdet_in_tes!S36/RES_hhdet_in_fec!S36)</f>
        <v>0.80176222602114799</v>
      </c>
      <c r="T36" s="113">
        <f>IF(RES_hhdet_in_tes!T36=0,"",RES_hhdet_in_tes!T36/RES_hhdet_in_fec!T36)</f>
        <v>0.81048656592864599</v>
      </c>
      <c r="U36" s="113">
        <f>IF(RES_hhdet_in_tes!U36=0,"",RES_hhdet_in_tes!U36/RES_hhdet_in_fec!U36)</f>
        <v>0.81915075320606456</v>
      </c>
      <c r="V36" s="113">
        <f>IF(RES_hhdet_in_tes!V36=0,"",RES_hhdet_in_tes!V36/RES_hhdet_in_fec!V36)</f>
        <v>0.82571634002594085</v>
      </c>
      <c r="W36" s="113">
        <f>IF(RES_hhdet_in_tes!W36=0,"",RES_hhdet_in_tes!W36/RES_hhdet_in_fec!W36)</f>
        <v>0.83334562580611615</v>
      </c>
      <c r="X36" s="113">
        <f>IF(RES_hhdet_in_tes!X36=0,"",RES_hhdet_in_tes!X36/RES_hhdet_in_fec!X36)</f>
        <v>0.84546052693751261</v>
      </c>
      <c r="Y36" s="113">
        <f>IF(RES_hhdet_in_tes!Y36=0,"",RES_hhdet_in_tes!Y36/RES_hhdet_in_fec!Y36)</f>
        <v>0.85676668045489268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0.66558827823076161</v>
      </c>
      <c r="D37" s="111">
        <f>IF(RES_hhdet_in_tes!D37=0,"",RES_hhdet_in_tes!D37/RES_hhdet_in_fec!D37)</f>
        <v>0.66680794061746951</v>
      </c>
      <c r="E37" s="111">
        <f>IF(RES_hhdet_in_tes!E37=0,"",RES_hhdet_in_tes!E37/RES_hhdet_in_fec!E37)</f>
        <v>0.66814316885864122</v>
      </c>
      <c r="F37" s="111">
        <f>IF(RES_hhdet_in_tes!F37=0,"",RES_hhdet_in_tes!F37/RES_hhdet_in_fec!F37)</f>
        <v>0.66949450726690696</v>
      </c>
      <c r="G37" s="111">
        <f>IF(RES_hhdet_in_tes!G37=0,"",RES_hhdet_in_tes!G37/RES_hhdet_in_fec!G37)</f>
        <v>0.67095317678975119</v>
      </c>
      <c r="H37" s="111">
        <f>IF(RES_hhdet_in_tes!H37=0,"",RES_hhdet_in_tes!H37/RES_hhdet_in_fec!H37)</f>
        <v>0.67250888053987645</v>
      </c>
      <c r="I37" s="111">
        <f>IF(RES_hhdet_in_tes!I37=0,"",RES_hhdet_in_tes!I37/RES_hhdet_in_fec!I37)</f>
        <v>0.67418527647601245</v>
      </c>
      <c r="J37" s="111">
        <f>IF(RES_hhdet_in_tes!J37=0,"",RES_hhdet_in_tes!J37/RES_hhdet_in_fec!J37)</f>
        <v>0.6760772258448281</v>
      </c>
      <c r="K37" s="111">
        <f>IF(RES_hhdet_in_tes!K37=0,"",RES_hhdet_in_tes!K37/RES_hhdet_in_fec!K37)</f>
        <v>0.67826853045421254</v>
      </c>
      <c r="L37" s="111">
        <f>IF(RES_hhdet_in_tes!L37=0,"",RES_hhdet_in_tes!L37/RES_hhdet_in_fec!L37)</f>
        <v>0.68078800289679053</v>
      </c>
      <c r="M37" s="111">
        <f>IF(RES_hhdet_in_tes!M37=0,"",RES_hhdet_in_tes!M37/RES_hhdet_in_fec!M37)</f>
        <v>0.68557782346666041</v>
      </c>
      <c r="N37" s="111">
        <f>IF(RES_hhdet_in_tes!N37=0,"",RES_hhdet_in_tes!N37/RES_hhdet_in_fec!N37)</f>
        <v>0.69347580620547122</v>
      </c>
      <c r="O37" s="111">
        <f>IF(RES_hhdet_in_tes!O37=0,"",RES_hhdet_in_tes!O37/RES_hhdet_in_fec!O37)</f>
        <v>0.70551920321389971</v>
      </c>
      <c r="P37" s="111">
        <f>IF(RES_hhdet_in_tes!P37=0,"",RES_hhdet_in_tes!P37/RES_hhdet_in_fec!P37)</f>
        <v>0.72113703360797965</v>
      </c>
      <c r="Q37" s="111">
        <f>IF(RES_hhdet_in_tes!Q37=0,"",RES_hhdet_in_tes!Q37/RES_hhdet_in_fec!Q37)</f>
        <v>0.73620491709690472</v>
      </c>
      <c r="R37" s="111">
        <f>IF(RES_hhdet_in_tes!R37=0,"",RES_hhdet_in_tes!R37/RES_hhdet_in_fec!R37)</f>
        <v>0.74640194685038352</v>
      </c>
      <c r="S37" s="111">
        <f>IF(RES_hhdet_in_tes!S37=0,"",RES_hhdet_in_tes!S37/RES_hhdet_in_fec!S37)</f>
        <v>0.75628111103326412</v>
      </c>
      <c r="T37" s="111">
        <f>IF(RES_hhdet_in_tes!T37=0,"",RES_hhdet_in_tes!T37/RES_hhdet_in_fec!T37)</f>
        <v>0.76608360761769956</v>
      </c>
      <c r="U37" s="111">
        <f>IF(RES_hhdet_in_tes!U37=0,"",RES_hhdet_in_tes!U37/RES_hhdet_in_fec!U37)</f>
        <v>0.77590797839188719</v>
      </c>
      <c r="V37" s="111">
        <f>IF(RES_hhdet_in_tes!V37=0,"",RES_hhdet_in_tes!V37/RES_hhdet_in_fec!V37)</f>
        <v>0.78555928382883378</v>
      </c>
      <c r="W37" s="111">
        <f>IF(RES_hhdet_in_tes!W37=0,"",RES_hhdet_in_tes!W37/RES_hhdet_in_fec!W37)</f>
        <v>0.79437412749977387</v>
      </c>
      <c r="X37" s="111">
        <f>IF(RES_hhdet_in_tes!X37=0,"",RES_hhdet_in_tes!X37/RES_hhdet_in_fec!X37)</f>
        <v>0.80648819747032985</v>
      </c>
      <c r="Y37" s="111">
        <f>IF(RES_hhdet_in_tes!Y37=0,"",RES_hhdet_in_tes!Y37/RES_hhdet_in_fec!Y37)</f>
        <v>0.81778988845815481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0.74842574052428756</v>
      </c>
      <c r="D39" s="124">
        <f>IF(RES_hhdet_in_tes!D39=0,"",RES_hhdet_in_tes!D39/RES_hhdet_in_fec!D39)</f>
        <v>0.7492787448458379</v>
      </c>
      <c r="E39" s="124">
        <f>IF(RES_hhdet_in_tes!E39=0,"",RES_hhdet_in_tes!E39/RES_hhdet_in_fec!E39)</f>
        <v>0.75075747507507151</v>
      </c>
      <c r="F39" s="124">
        <f>IF(RES_hhdet_in_tes!F39=0,"",RES_hhdet_in_tes!F39/RES_hhdet_in_fec!F39)</f>
        <v>0.75223412992233196</v>
      </c>
      <c r="G39" s="124">
        <f>IF(RES_hhdet_in_tes!G39=0,"",RES_hhdet_in_tes!G39/RES_hhdet_in_fec!G39)</f>
        <v>0.75395209553797116</v>
      </c>
      <c r="H39" s="124">
        <f>IF(RES_hhdet_in_tes!H39=0,"",RES_hhdet_in_tes!H39/RES_hhdet_in_fec!H39)</f>
        <v>0.75541256516299837</v>
      </c>
      <c r="I39" s="124">
        <f>IF(RES_hhdet_in_tes!I39=0,"",RES_hhdet_in_tes!I39/RES_hhdet_in_fec!I39)</f>
        <v>0.75753466635508726</v>
      </c>
      <c r="J39" s="124">
        <f>IF(RES_hhdet_in_tes!J39=0,"",RES_hhdet_in_tes!J39/RES_hhdet_in_fec!J39)</f>
        <v>0.75942046188772205</v>
      </c>
      <c r="K39" s="124">
        <f>IF(RES_hhdet_in_tes!K39=0,"",RES_hhdet_in_tes!K39/RES_hhdet_in_fec!K39)</f>
        <v>0.76161757079137815</v>
      </c>
      <c r="L39" s="124">
        <f>IF(RES_hhdet_in_tes!L39=0,"",RES_hhdet_in_tes!L39/RES_hhdet_in_fec!L39)</f>
        <v>0.76248325899303981</v>
      </c>
      <c r="M39" s="124">
        <f>IF(RES_hhdet_in_tes!M39=0,"",RES_hhdet_in_tes!M39/RES_hhdet_in_fec!M39)</f>
        <v>0.76518350891301656</v>
      </c>
      <c r="N39" s="124">
        <f>IF(RES_hhdet_in_tes!N39=0,"",RES_hhdet_in_tes!N39/RES_hhdet_in_fec!N39)</f>
        <v>0.76942427751662135</v>
      </c>
      <c r="O39" s="124">
        <f>IF(RES_hhdet_in_tes!O39=0,"",RES_hhdet_in_tes!O39/RES_hhdet_in_fec!O39)</f>
        <v>0.77518410359344225</v>
      </c>
      <c r="P39" s="124">
        <f>IF(RES_hhdet_in_tes!P39=0,"",RES_hhdet_in_tes!P39/RES_hhdet_in_fec!P39)</f>
        <v>0.78300666935405605</v>
      </c>
      <c r="Q39" s="124">
        <f>IF(RES_hhdet_in_tes!Q39=0,"",RES_hhdet_in_tes!Q39/RES_hhdet_in_fec!Q39)</f>
        <v>0.79262331877696435</v>
      </c>
      <c r="R39" s="124">
        <f>IF(RES_hhdet_in_tes!R39=0,"",RES_hhdet_in_tes!R39/RES_hhdet_in_fec!R39)</f>
        <v>0.8032294725050203</v>
      </c>
      <c r="S39" s="124">
        <f>IF(RES_hhdet_in_tes!S39=0,"",RES_hhdet_in_tes!S39/RES_hhdet_in_fec!S39)</f>
        <v>0.82057382086479147</v>
      </c>
      <c r="T39" s="124">
        <f>IF(RES_hhdet_in_tes!T39=0,"",RES_hhdet_in_tes!T39/RES_hhdet_in_fec!T39)</f>
        <v>0.83930966399652351</v>
      </c>
      <c r="U39" s="124">
        <f>IF(RES_hhdet_in_tes!U39=0,"",RES_hhdet_in_tes!U39/RES_hhdet_in_fec!U39)</f>
        <v>0.85755037086967001</v>
      </c>
      <c r="V39" s="124">
        <f>IF(RES_hhdet_in_tes!V39=0,"",RES_hhdet_in_tes!V39/RES_hhdet_in_fec!V39)</f>
        <v>0.87161219532803114</v>
      </c>
      <c r="W39" s="124">
        <f>IF(RES_hhdet_in_tes!W39=0,"",RES_hhdet_in_tes!W39/RES_hhdet_in_fec!W39)</f>
        <v>0.8815645780729201</v>
      </c>
      <c r="X39" s="124">
        <f>IF(RES_hhdet_in_tes!X39=0,"",RES_hhdet_in_tes!X39/RES_hhdet_in_fec!X39)</f>
        <v>0.88822687425306324</v>
      </c>
      <c r="Y39" s="124">
        <f>IF(RES_hhdet_in_tes!Y39=0,"",RES_hhdet_in_tes!Y39/RES_hhdet_in_fec!Y39)</f>
        <v>0.8920024431033422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0.58636384488031623</v>
      </c>
      <c r="D40" s="111">
        <f>IF(RES_hhdet_in_tes!D40=0,"",RES_hhdet_in_tes!D40/RES_hhdet_in_fec!D40)</f>
        <v>0.5869350653423826</v>
      </c>
      <c r="E40" s="111">
        <f>IF(RES_hhdet_in_tes!E40=0,"",RES_hhdet_in_tes!E40/RES_hhdet_in_fec!E40)</f>
        <v>0.58750633725918944</v>
      </c>
      <c r="F40" s="111">
        <f>IF(RES_hhdet_in_tes!F40=0,"",RES_hhdet_in_tes!F40/RES_hhdet_in_fec!F40)</f>
        <v>0.5880776161925515</v>
      </c>
      <c r="G40" s="111">
        <f>IF(RES_hhdet_in_tes!G40=0,"",RES_hhdet_in_tes!G40/RES_hhdet_in_fec!G40)</f>
        <v>0.58864894251270261</v>
      </c>
      <c r="H40" s="111">
        <f>IF(RES_hhdet_in_tes!H40=0,"",RES_hhdet_in_tes!H40/RES_hhdet_in_fec!H40)</f>
        <v>0.58922031127884045</v>
      </c>
      <c r="I40" s="111">
        <f>IF(RES_hhdet_in_tes!I40=0,"",RES_hhdet_in_tes!I40/RES_hhdet_in_fec!I40)</f>
        <v>0.58979173243819116</v>
      </c>
      <c r="J40" s="111">
        <f>IF(RES_hhdet_in_tes!J40=0,"",RES_hhdet_in_tes!J40/RES_hhdet_in_fec!J40)</f>
        <v>0.59036324674103247</v>
      </c>
      <c r="K40" s="111">
        <f>IF(RES_hhdet_in_tes!K40=0,"",RES_hhdet_in_tes!K40/RES_hhdet_in_fec!K40)</f>
        <v>0.59093488883581768</v>
      </c>
      <c r="L40" s="111">
        <f>IF(RES_hhdet_in_tes!L40=0,"",RES_hhdet_in_tes!L40/RES_hhdet_in_fec!L40)</f>
        <v>0.59150666799242857</v>
      </c>
      <c r="M40" s="111">
        <f>IF(RES_hhdet_in_tes!M40=0,"",RES_hhdet_in_tes!M40/RES_hhdet_in_fec!M40)</f>
        <v>0.59194090162829194</v>
      </c>
      <c r="N40" s="111">
        <f>IF(RES_hhdet_in_tes!N40=0,"",RES_hhdet_in_tes!N40/RES_hhdet_in_fec!N40)</f>
        <v>0.59218361780509687</v>
      </c>
      <c r="O40" s="111">
        <f>IF(RES_hhdet_in_tes!O40=0,"",RES_hhdet_in_tes!O40/RES_hhdet_in_fec!O40)</f>
        <v>0.5923286828881249</v>
      </c>
      <c r="P40" s="111">
        <f>IF(RES_hhdet_in_tes!P40=0,"",RES_hhdet_in_tes!P40/RES_hhdet_in_fec!P40)</f>
        <v>0.59273346302126639</v>
      </c>
      <c r="Q40" s="111">
        <f>IF(RES_hhdet_in_tes!Q40=0,"",RES_hhdet_in_tes!Q40/RES_hhdet_in_fec!Q40)</f>
        <v>0.59438101272161192</v>
      </c>
      <c r="R40" s="111">
        <f>IF(RES_hhdet_in_tes!R40=0,"",RES_hhdet_in_tes!R40/RES_hhdet_in_fec!R40)</f>
        <v>0.59870871553230343</v>
      </c>
      <c r="S40" s="111">
        <f>IF(RES_hhdet_in_tes!S40=0,"",RES_hhdet_in_tes!S40/RES_hhdet_in_fec!S40)</f>
        <v>0.60481343487124184</v>
      </c>
      <c r="T40" s="111">
        <f>IF(RES_hhdet_in_tes!T40=0,"",RES_hhdet_in_tes!T40/RES_hhdet_in_fec!T40)</f>
        <v>0.61151150894851569</v>
      </c>
      <c r="U40" s="111">
        <f>IF(RES_hhdet_in_tes!U40=0,"",RES_hhdet_in_tes!U40/RES_hhdet_in_fec!U40)</f>
        <v>0.61761927597423083</v>
      </c>
      <c r="V40" s="111">
        <f>IF(RES_hhdet_in_tes!V40=0,"",RES_hhdet_in_tes!V40/RES_hhdet_in_fec!V40)</f>
        <v>0.621953074158484</v>
      </c>
      <c r="W40" s="111">
        <f>IF(RES_hhdet_in_tes!W40=0,"",RES_hhdet_in_tes!W40/RES_hhdet_in_fec!W40)</f>
        <v>0.62403593046986228</v>
      </c>
      <c r="X40" s="111">
        <f>IF(RES_hhdet_in_tes!X40=0,"",RES_hhdet_in_tes!X40/RES_hhdet_in_fec!X40)</f>
        <v>0.62442303143797995</v>
      </c>
      <c r="Y40" s="111">
        <f>IF(RES_hhdet_in_tes!Y40=0,"",RES_hhdet_in_tes!Y40/RES_hhdet_in_fec!Y40)</f>
        <v>0.62446174153479173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0.7511158756130587</v>
      </c>
      <c r="D41" s="45">
        <f>IF(RES_hhdet_in_tes!D41=0,"",RES_hhdet_in_tes!D41/RES_hhdet_in_fec!D41)</f>
        <v>0.75252525389037273</v>
      </c>
      <c r="E41" s="45">
        <f>IF(RES_hhdet_in_tes!E41=0,"",RES_hhdet_in_tes!E41/RES_hhdet_in_fec!E41)</f>
        <v>0.75400108467949412</v>
      </c>
      <c r="F41" s="45">
        <f>IF(RES_hhdet_in_tes!F41=0,"",RES_hhdet_in_tes!F41/RES_hhdet_in_fec!F41)</f>
        <v>0.75548597717477128</v>
      </c>
      <c r="G41" s="45">
        <f>IF(RES_hhdet_in_tes!G41=0,"",RES_hhdet_in_tes!G41/RES_hhdet_in_fec!G41)</f>
        <v>0.7570320685247498</v>
      </c>
      <c r="H41" s="45">
        <f>IF(RES_hhdet_in_tes!H41=0,"",RES_hhdet_in_tes!H41/RES_hhdet_in_fec!H41)</f>
        <v>0.75863297780619121</v>
      </c>
      <c r="I41" s="45">
        <f>IF(RES_hhdet_in_tes!I41=0,"",RES_hhdet_in_tes!I41/RES_hhdet_in_fec!I41)</f>
        <v>0.76030155161402069</v>
      </c>
      <c r="J41" s="45">
        <f>IF(RES_hhdet_in_tes!J41=0,"",RES_hhdet_in_tes!J41/RES_hhdet_in_fec!J41)</f>
        <v>0.76209041791320642</v>
      </c>
      <c r="K41" s="45">
        <f>IF(RES_hhdet_in_tes!K41=0,"",RES_hhdet_in_tes!K41/RES_hhdet_in_fec!K41)</f>
        <v>0.76404432431677305</v>
      </c>
      <c r="L41" s="45">
        <f>IF(RES_hhdet_in_tes!L41=0,"",RES_hhdet_in_tes!L41/RES_hhdet_in_fec!L41)</f>
        <v>0.76617524264576342</v>
      </c>
      <c r="M41" s="45">
        <f>IF(RES_hhdet_in_tes!M41=0,"",RES_hhdet_in_tes!M41/RES_hhdet_in_fec!M41)</f>
        <v>0.76922198497086847</v>
      </c>
      <c r="N41" s="45">
        <f>IF(RES_hhdet_in_tes!N41=0,"",RES_hhdet_in_tes!N41/RES_hhdet_in_fec!N41)</f>
        <v>0.77339488406662826</v>
      </c>
      <c r="O41" s="45">
        <f>IF(RES_hhdet_in_tes!O41=0,"",RES_hhdet_in_tes!O41/RES_hhdet_in_fec!O41)</f>
        <v>0.77919270975696309</v>
      </c>
      <c r="P41" s="45">
        <f>IF(RES_hhdet_in_tes!P41=0,"",RES_hhdet_in_tes!P41/RES_hhdet_in_fec!P41)</f>
        <v>0.78686009330365803</v>
      </c>
      <c r="Q41" s="45">
        <f>IF(RES_hhdet_in_tes!Q41=0,"",RES_hhdet_in_tes!Q41/RES_hhdet_in_fec!Q41)</f>
        <v>0.79678176239817844</v>
      </c>
      <c r="R41" s="45">
        <f>IF(RES_hhdet_in_tes!R41=0,"",RES_hhdet_in_tes!R41/RES_hhdet_in_fec!R41)</f>
        <v>0.81028278192665792</v>
      </c>
      <c r="S41" s="45">
        <f>IF(RES_hhdet_in_tes!S41=0,"",RES_hhdet_in_tes!S41/RES_hhdet_in_fec!S41)</f>
        <v>0.827176964637512</v>
      </c>
      <c r="T41" s="45">
        <f>IF(RES_hhdet_in_tes!T41=0,"",RES_hhdet_in_tes!T41/RES_hhdet_in_fec!T41)</f>
        <v>0.84536448005390619</v>
      </c>
      <c r="U41" s="45">
        <f>IF(RES_hhdet_in_tes!U41=0,"",RES_hhdet_in_tes!U41/RES_hhdet_in_fec!U41)</f>
        <v>0.86274549769905517</v>
      </c>
      <c r="V41" s="45">
        <f>IF(RES_hhdet_in_tes!V41=0,"",RES_hhdet_in_tes!V41/RES_hhdet_in_fec!V41)</f>
        <v>0.87722018709615046</v>
      </c>
      <c r="W41" s="45">
        <f>IF(RES_hhdet_in_tes!W41=0,"",RES_hhdet_in_tes!W41/RES_hhdet_in_fec!W41)</f>
        <v>0.88805897131038947</v>
      </c>
      <c r="X41" s="45">
        <f>IF(RES_hhdet_in_tes!X41=0,"",RES_hhdet_in_tes!X41/RES_hhdet_in_fec!X41)</f>
        <v>0.8954686441182883</v>
      </c>
      <c r="Y41" s="45">
        <f>IF(RES_hhdet_in_tes!Y41=0,"",RES_hhdet_in_tes!Y41/RES_hhdet_in_fec!Y41)</f>
        <v>0.90203951102479685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0.51610290931783864</v>
      </c>
      <c r="D43" s="119">
        <f>IF(RES_hhdet_in_tes!D43=0,"",RES_hhdet_in_tes!D43/RES_hhdet_in_fec!D43)</f>
        <v>0.52108534745760648</v>
      </c>
      <c r="E43" s="119">
        <f>IF(RES_hhdet_in_tes!E43=0,"",RES_hhdet_in_tes!E43/RES_hhdet_in_fec!E43)</f>
        <v>0.52543279200211901</v>
      </c>
      <c r="F43" s="119">
        <f>IF(RES_hhdet_in_tes!F43=0,"",RES_hhdet_in_tes!F43/RES_hhdet_in_fec!F43)</f>
        <v>0.53125835116216602</v>
      </c>
      <c r="G43" s="119">
        <f>IF(RES_hhdet_in_tes!G43=0,"",RES_hhdet_in_tes!G43/RES_hhdet_in_fec!G43)</f>
        <v>0.53504159585216671</v>
      </c>
      <c r="H43" s="119">
        <f>IF(RES_hhdet_in_tes!H43=0,"",RES_hhdet_in_tes!H43/RES_hhdet_in_fec!H43)</f>
        <v>0.54205861613602524</v>
      </c>
      <c r="I43" s="119">
        <f>IF(RES_hhdet_in_tes!I43=0,"",RES_hhdet_in_tes!I43/RES_hhdet_in_fec!I43)</f>
        <v>0.54671500267393036</v>
      </c>
      <c r="J43" s="119">
        <f>IF(RES_hhdet_in_tes!J43=0,"",RES_hhdet_in_tes!J43/RES_hhdet_in_fec!J43)</f>
        <v>0.55249718890466071</v>
      </c>
      <c r="K43" s="119">
        <f>IF(RES_hhdet_in_tes!K43=0,"",RES_hhdet_in_tes!K43/RES_hhdet_in_fec!K43)</f>
        <v>0.56033197213463337</v>
      </c>
      <c r="L43" s="119">
        <f>IF(RES_hhdet_in_tes!L43=0,"",RES_hhdet_in_tes!L43/RES_hhdet_in_fec!L43)</f>
        <v>0.56654515139449368</v>
      </c>
      <c r="M43" s="119">
        <f>IF(RES_hhdet_in_tes!M43=0,"",RES_hhdet_in_tes!M43/RES_hhdet_in_fec!M43)</f>
        <v>0.58011263228074905</v>
      </c>
      <c r="N43" s="119">
        <f>IF(RES_hhdet_in_tes!N43=0,"",RES_hhdet_in_tes!N43/RES_hhdet_in_fec!N43)</f>
        <v>0.60297309530292853</v>
      </c>
      <c r="O43" s="119">
        <f>IF(RES_hhdet_in_tes!O43=0,"",RES_hhdet_in_tes!O43/RES_hhdet_in_fec!O43)</f>
        <v>0.6341652068322674</v>
      </c>
      <c r="P43" s="119">
        <f>IF(RES_hhdet_in_tes!P43=0,"",RES_hhdet_in_tes!P43/RES_hhdet_in_fec!P43)</f>
        <v>0.6710538759386907</v>
      </c>
      <c r="Q43" s="119">
        <f>IF(RES_hhdet_in_tes!Q43=0,"",RES_hhdet_in_tes!Q43/RES_hhdet_in_fec!Q43)</f>
        <v>0.70056991058852858</v>
      </c>
      <c r="R43" s="119">
        <f>IF(RES_hhdet_in_tes!R43=0,"",RES_hhdet_in_tes!R43/RES_hhdet_in_fec!R43)</f>
        <v>0.71405827339144012</v>
      </c>
      <c r="S43" s="119">
        <f>IF(RES_hhdet_in_tes!S43=0,"",RES_hhdet_in_tes!S43/RES_hhdet_in_fec!S43)</f>
        <v>0.72331810112074746</v>
      </c>
      <c r="T43" s="119">
        <f>IF(RES_hhdet_in_tes!T43=0,"",RES_hhdet_in_tes!T43/RES_hhdet_in_fec!T43)</f>
        <v>0.72890634776051033</v>
      </c>
      <c r="U43" s="119">
        <f>IF(RES_hhdet_in_tes!U43=0,"",RES_hhdet_in_tes!U43/RES_hhdet_in_fec!U43)</f>
        <v>0.73356542858724894</v>
      </c>
      <c r="V43" s="119">
        <f>IF(RES_hhdet_in_tes!V43=0,"",RES_hhdet_in_tes!V43/RES_hhdet_in_fec!V43)</f>
        <v>0.73850068855938533</v>
      </c>
      <c r="W43" s="119">
        <f>IF(RES_hhdet_in_tes!W43=0,"",RES_hhdet_in_tes!W43/RES_hhdet_in_fec!W43)</f>
        <v>0.74488724196413358</v>
      </c>
      <c r="X43" s="119">
        <f>IF(RES_hhdet_in_tes!X43=0,"",RES_hhdet_in_tes!X43/RES_hhdet_in_fec!X43)</f>
        <v>0.75188910925683639</v>
      </c>
      <c r="Y43" s="119">
        <f>IF(RES_hhdet_in_tes!Y43=0,"",RES_hhdet_in_tes!Y43/RES_hhdet_in_fec!Y43)</f>
        <v>0.76236135647525771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0.5041185029185008</v>
      </c>
      <c r="D44" s="124">
        <f>IF(RES_hhdet_in_tes!D44=0,"",RES_hhdet_in_tes!D44/RES_hhdet_in_fec!D44)</f>
        <v>0.50920012574950413</v>
      </c>
      <c r="E44" s="124">
        <f>IF(RES_hhdet_in_tes!E44=0,"",RES_hhdet_in_tes!E44/RES_hhdet_in_fec!E44)</f>
        <v>0.51452834132979208</v>
      </c>
      <c r="F44" s="124">
        <f>IF(RES_hhdet_in_tes!F44=0,"",RES_hhdet_in_tes!F44/RES_hhdet_in_fec!F44)</f>
        <v>0.51987460619675507</v>
      </c>
      <c r="G44" s="124">
        <f>IF(RES_hhdet_in_tes!G44=0,"",RES_hhdet_in_tes!G44/RES_hhdet_in_fec!G44)</f>
        <v>0.52546835730246055</v>
      </c>
      <c r="H44" s="124">
        <f>IF(RES_hhdet_in_tes!H44=0,"",RES_hhdet_in_tes!H44/RES_hhdet_in_fec!H44)</f>
        <v>0.53126963624553225</v>
      </c>
      <c r="I44" s="124">
        <f>IF(RES_hhdet_in_tes!I44=0,"",RES_hhdet_in_tes!I44/RES_hhdet_in_fec!I44)</f>
        <v>0.53737249665504638</v>
      </c>
      <c r="J44" s="124">
        <f>IF(RES_hhdet_in_tes!J44=0,"",RES_hhdet_in_tes!J44/RES_hhdet_in_fec!J44)</f>
        <v>0.54407306031084524</v>
      </c>
      <c r="K44" s="124">
        <f>IF(RES_hhdet_in_tes!K44=0,"",RES_hhdet_in_tes!K44/RES_hhdet_in_fec!K44)</f>
        <v>0.55150667707887679</v>
      </c>
      <c r="L44" s="124">
        <f>IF(RES_hhdet_in_tes!L44=0,"",RES_hhdet_in_tes!L44/RES_hhdet_in_fec!L44)</f>
        <v>0.55972459711161249</v>
      </c>
      <c r="M44" s="124">
        <f>IF(RES_hhdet_in_tes!M44=0,"",RES_hhdet_in_tes!M44/RES_hhdet_in_fec!M44)</f>
        <v>0.57457252797457548</v>
      </c>
      <c r="N44" s="124">
        <f>IF(RES_hhdet_in_tes!N44=0,"",RES_hhdet_in_tes!N44/RES_hhdet_in_fec!N44)</f>
        <v>0.59793570434644083</v>
      </c>
      <c r="O44" s="124">
        <f>IF(RES_hhdet_in_tes!O44=0,"",RES_hhdet_in_tes!O44/RES_hhdet_in_fec!O44)</f>
        <v>0.63054238817288966</v>
      </c>
      <c r="P44" s="124">
        <f>IF(RES_hhdet_in_tes!P44=0,"",RES_hhdet_in_tes!P44/RES_hhdet_in_fec!P44)</f>
        <v>0.66809647457933086</v>
      </c>
      <c r="Q44" s="124">
        <f>IF(RES_hhdet_in_tes!Q44=0,"",RES_hhdet_in_tes!Q44/RES_hhdet_in_fec!Q44)</f>
        <v>0.69813209937982945</v>
      </c>
      <c r="R44" s="124">
        <f>IF(RES_hhdet_in_tes!R44=0,"",RES_hhdet_in_tes!R44/RES_hhdet_in_fec!R44)</f>
        <v>0.70953807969468707</v>
      </c>
      <c r="S44" s="124">
        <f>IF(RES_hhdet_in_tes!S44=0,"",RES_hhdet_in_tes!S44/RES_hhdet_in_fec!S44)</f>
        <v>0.71489153705581709</v>
      </c>
      <c r="T44" s="124">
        <f>IF(RES_hhdet_in_tes!T44=0,"",RES_hhdet_in_tes!T44/RES_hhdet_in_fec!T44)</f>
        <v>0.71668055695933364</v>
      </c>
      <c r="U44" s="124">
        <f>IF(RES_hhdet_in_tes!U44=0,"",RES_hhdet_in_tes!U44/RES_hhdet_in_fec!U44)</f>
        <v>0.7171819395542478</v>
      </c>
      <c r="V44" s="124">
        <f>IF(RES_hhdet_in_tes!V44=0,"",RES_hhdet_in_tes!V44/RES_hhdet_in_fec!V44)</f>
        <v>0.71867008000145749</v>
      </c>
      <c r="W44" s="124">
        <f>IF(RES_hhdet_in_tes!W44=0,"",RES_hhdet_in_tes!W44/RES_hhdet_in_fec!W44)</f>
        <v>0.72075209972651177</v>
      </c>
      <c r="X44" s="124">
        <f>IF(RES_hhdet_in_tes!X44=0,"",RES_hhdet_in_tes!X44/RES_hhdet_in_fec!X44)</f>
        <v>0.72188928122906049</v>
      </c>
      <c r="Y44" s="124">
        <f>IF(RES_hhdet_in_tes!Y44=0,"",RES_hhdet_in_tes!Y44/RES_hhdet_in_fec!Y44)</f>
        <v>0.72260914758156058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0.49830157526530378</v>
      </c>
      <c r="D45" s="111">
        <f>IF(RES_hhdet_in_tes!D45=0,"",RES_hhdet_in_tes!D45/RES_hhdet_in_fec!D45)</f>
        <v>0.50350570529917482</v>
      </c>
      <c r="E45" s="111">
        <f>IF(RES_hhdet_in_tes!E45=0,"",RES_hhdet_in_tes!E45/RES_hhdet_in_fec!E45)</f>
        <v>0.50898687906090412</v>
      </c>
      <c r="F45" s="111">
        <f>IF(RES_hhdet_in_tes!F45=0,"",RES_hhdet_in_tes!F45/RES_hhdet_in_fec!F45)</f>
        <v>0.5144381063707224</v>
      </c>
      <c r="G45" s="111">
        <f>IF(RES_hhdet_in_tes!G45=0,"",RES_hhdet_in_tes!G45/RES_hhdet_in_fec!G45)</f>
        <v>0.5201331362819831</v>
      </c>
      <c r="H45" s="111">
        <f>IF(RES_hhdet_in_tes!H45=0,"",RES_hhdet_in_tes!H45/RES_hhdet_in_fec!H45)</f>
        <v>0.52603484718792692</v>
      </c>
      <c r="I45" s="111">
        <f>IF(RES_hhdet_in_tes!I45=0,"",RES_hhdet_in_tes!I45/RES_hhdet_in_fec!I45)</f>
        <v>0.53220695117249017</v>
      </c>
      <c r="J45" s="111">
        <f>IF(RES_hhdet_in_tes!J45=0,"",RES_hhdet_in_tes!J45/RES_hhdet_in_fec!J45)</f>
        <v>0.53891884314818084</v>
      </c>
      <c r="K45" s="111">
        <f>IF(RES_hhdet_in_tes!K45=0,"",RES_hhdet_in_tes!K45/RES_hhdet_in_fec!K45)</f>
        <v>0.5463944822938035</v>
      </c>
      <c r="L45" s="111">
        <f>IF(RES_hhdet_in_tes!L45=0,"",RES_hhdet_in_tes!L45/RES_hhdet_in_fec!L45)</f>
        <v>0.55468462673665209</v>
      </c>
      <c r="M45" s="111">
        <f>IF(RES_hhdet_in_tes!M45=0,"",RES_hhdet_in_tes!M45/RES_hhdet_in_fec!M45)</f>
        <v>0.56968466949983287</v>
      </c>
      <c r="N45" s="111">
        <f>IF(RES_hhdet_in_tes!N45=0,"",RES_hhdet_in_tes!N45/RES_hhdet_in_fec!N45)</f>
        <v>0.59315895275522568</v>
      </c>
      <c r="O45" s="111">
        <f>IF(RES_hhdet_in_tes!O45=0,"",RES_hhdet_in_tes!O45/RES_hhdet_in_fec!O45)</f>
        <v>0.62600550281308609</v>
      </c>
      <c r="P45" s="111">
        <f>IF(RES_hhdet_in_tes!P45=0,"",RES_hhdet_in_tes!P45/RES_hhdet_in_fec!P45)</f>
        <v>0.66385964530573682</v>
      </c>
      <c r="Q45" s="111">
        <f>IF(RES_hhdet_in_tes!Q45=0,"",RES_hhdet_in_tes!Q45/RES_hhdet_in_fec!Q45)</f>
        <v>0.69408662688681544</v>
      </c>
      <c r="R45" s="111">
        <f>IF(RES_hhdet_in_tes!R45=0,"",RES_hhdet_in_tes!R45/RES_hhdet_in_fec!R45)</f>
        <v>0.70560239196488883</v>
      </c>
      <c r="S45" s="111">
        <f>IF(RES_hhdet_in_tes!S45=0,"",RES_hhdet_in_tes!S45/RES_hhdet_in_fec!S45)</f>
        <v>0.71102276763274475</v>
      </c>
      <c r="T45" s="111">
        <f>IF(RES_hhdet_in_tes!T45=0,"",RES_hhdet_in_tes!T45/RES_hhdet_in_fec!T45)</f>
        <v>0.71282204881680178</v>
      </c>
      <c r="U45" s="111">
        <f>IF(RES_hhdet_in_tes!U45=0,"",RES_hhdet_in_tes!U45/RES_hhdet_in_fec!U45)</f>
        <v>0.71334939999903346</v>
      </c>
      <c r="V45" s="111">
        <f>IF(RES_hhdet_in_tes!V45=0,"",RES_hhdet_in_tes!V45/RES_hhdet_in_fec!V45)</f>
        <v>0.71486383460651648</v>
      </c>
      <c r="W45" s="111">
        <f>IF(RES_hhdet_in_tes!W45=0,"",RES_hhdet_in_tes!W45/RES_hhdet_in_fec!W45)</f>
        <v>0.71695938131086911</v>
      </c>
      <c r="X45" s="111">
        <f>IF(RES_hhdet_in_tes!X45=0,"",RES_hhdet_in_tes!X45/RES_hhdet_in_fec!X45)</f>
        <v>0.71811304644894669</v>
      </c>
      <c r="Y45" s="111">
        <f>IF(RES_hhdet_in_tes!Y45=0,"",RES_hhdet_in_tes!Y45/RES_hhdet_in_fec!Y45)</f>
        <v>0.71885238797652518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 t="str">
        <f>IF(RES_hhdet_in_tes!C47=0,"",RES_hhdet_in_tes!C47/RES_hhdet_in_fec!C47)</f>
        <v/>
      </c>
      <c r="D47" s="124">
        <f>IF(RES_hhdet_in_tes!D47=0,"",RES_hhdet_in_tes!D47/RES_hhdet_in_fec!D47)</f>
        <v>3.1616729093524492</v>
      </c>
      <c r="E47" s="124">
        <f>IF(RES_hhdet_in_tes!E47=0,"",RES_hhdet_in_tes!E47/RES_hhdet_in_fec!E47)</f>
        <v>3.3139714336560395</v>
      </c>
      <c r="F47" s="124">
        <f>IF(RES_hhdet_in_tes!F47=0,"",RES_hhdet_in_tes!F47/RES_hhdet_in_fec!F47)</f>
        <v>3.4674931525272066</v>
      </c>
      <c r="G47" s="124">
        <f>IF(RES_hhdet_in_tes!G47=0,"",RES_hhdet_in_tes!G47/RES_hhdet_in_fec!G47)</f>
        <v>3.6231274671230249</v>
      </c>
      <c r="H47" s="124">
        <f>IF(RES_hhdet_in_tes!H47=0,"",RES_hhdet_in_tes!H47/RES_hhdet_in_fec!H47)</f>
        <v>3.7807345977217839</v>
      </c>
      <c r="I47" s="124">
        <f>IF(RES_hhdet_in_tes!I47=0,"",RES_hhdet_in_tes!I47/RES_hhdet_in_fec!I47)</f>
        <v>3.9405009797111785</v>
      </c>
      <c r="J47" s="124">
        <f>IF(RES_hhdet_in_tes!J47=0,"",RES_hhdet_in_tes!J47/RES_hhdet_in_fec!J47)</f>
        <v>4.1032622024821048</v>
      </c>
      <c r="K47" s="124">
        <f>IF(RES_hhdet_in_tes!K47=0,"",RES_hhdet_in_tes!K47/RES_hhdet_in_fec!K47)</f>
        <v>4.2696801225034369</v>
      </c>
      <c r="L47" s="124">
        <f>IF(RES_hhdet_in_tes!L47=0,"",RES_hhdet_in_tes!L47/RES_hhdet_in_fec!L47)</f>
        <v>4.4398425090662599</v>
      </c>
      <c r="M47" s="124">
        <f>IF(RES_hhdet_in_tes!M47=0,"",RES_hhdet_in_tes!M47/RES_hhdet_in_fec!M47)</f>
        <v>4.6348360614240018</v>
      </c>
      <c r="N47" s="124">
        <f>IF(RES_hhdet_in_tes!N47=0,"",RES_hhdet_in_tes!N47/RES_hhdet_in_fec!N47)</f>
        <v>4.8609204524922394</v>
      </c>
      <c r="O47" s="124">
        <f>IF(RES_hhdet_in_tes!O47=0,"",RES_hhdet_in_tes!O47/RES_hhdet_in_fec!O47)</f>
        <v>5.11769237007851</v>
      </c>
      <c r="P47" s="124">
        <f>IF(RES_hhdet_in_tes!P47=0,"",RES_hhdet_in_tes!P47/RES_hhdet_in_fec!P47)</f>
        <v>5.380162770349024</v>
      </c>
      <c r="Q47" s="124">
        <f>IF(RES_hhdet_in_tes!Q47=0,"",RES_hhdet_in_tes!Q47/RES_hhdet_in_fec!Q47)</f>
        <v>5.5816047783085834</v>
      </c>
      <c r="R47" s="124">
        <f>IF(RES_hhdet_in_tes!R47=0,"",RES_hhdet_in_tes!R47/RES_hhdet_in_fec!R47)</f>
        <v>5.6252528536672362</v>
      </c>
      <c r="S47" s="124">
        <f>IF(RES_hhdet_in_tes!S47=0,"",RES_hhdet_in_tes!S47/RES_hhdet_in_fec!S47)</f>
        <v>5.6301026398181975</v>
      </c>
      <c r="T47" s="124">
        <f>IF(RES_hhdet_in_tes!T47=0,"",RES_hhdet_in_tes!T47/RES_hhdet_in_fec!T47)</f>
        <v>5.6354912910970443</v>
      </c>
      <c r="U47" s="124">
        <f>IF(RES_hhdet_in_tes!U47=0,"",RES_hhdet_in_tes!U47/RES_hhdet_in_fec!U47)</f>
        <v>5.6414786814068734</v>
      </c>
      <c r="V47" s="124">
        <f>IF(RES_hhdet_in_tes!V47=0,"",RES_hhdet_in_tes!V47/RES_hhdet_in_fec!V47)</f>
        <v>5.6585878676561912</v>
      </c>
      <c r="W47" s="124">
        <f>IF(RES_hhdet_in_tes!W47=0,"",RES_hhdet_in_tes!W47/RES_hhdet_in_fec!W47)</f>
        <v>5.7147435346253461</v>
      </c>
      <c r="X47" s="124">
        <f>IF(RES_hhdet_in_tes!X47=0,"",RES_hhdet_in_tes!X47/RES_hhdet_in_fec!X47)</f>
        <v>5.7768536599439368</v>
      </c>
      <c r="Y47" s="124">
        <f>IF(RES_hhdet_in_tes!Y47=0,"",RES_hhdet_in_tes!Y47/RES_hhdet_in_fec!Y47)</f>
        <v>5.8468628116384984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 t="str">
        <f>IF(RES_hhdet_in_tes!C48=0,"",RES_hhdet_in_tes!C48/RES_hhdet_in_fec!C48)</f>
        <v/>
      </c>
      <c r="D48" s="111">
        <f>IF(RES_hhdet_in_tes!D48=0,"",RES_hhdet_in_tes!D48/RES_hhdet_in_fec!D48)</f>
        <v>3.1616729093524492</v>
      </c>
      <c r="E48" s="111">
        <f>IF(RES_hhdet_in_tes!E48=0,"",RES_hhdet_in_tes!E48/RES_hhdet_in_fec!E48)</f>
        <v>3.3139714336560395</v>
      </c>
      <c r="F48" s="111">
        <f>IF(RES_hhdet_in_tes!F48=0,"",RES_hhdet_in_tes!F48/RES_hhdet_in_fec!F48)</f>
        <v>3.4674931525272066</v>
      </c>
      <c r="G48" s="111">
        <f>IF(RES_hhdet_in_tes!G48=0,"",RES_hhdet_in_tes!G48/RES_hhdet_in_fec!G48)</f>
        <v>3.6231274671230249</v>
      </c>
      <c r="H48" s="111">
        <f>IF(RES_hhdet_in_tes!H48=0,"",RES_hhdet_in_tes!H48/RES_hhdet_in_fec!H48)</f>
        <v>3.7807345977217839</v>
      </c>
      <c r="I48" s="111">
        <f>IF(RES_hhdet_in_tes!I48=0,"",RES_hhdet_in_tes!I48/RES_hhdet_in_fec!I48)</f>
        <v>3.9405009797111785</v>
      </c>
      <c r="J48" s="111">
        <f>IF(RES_hhdet_in_tes!J48=0,"",RES_hhdet_in_tes!J48/RES_hhdet_in_fec!J48)</f>
        <v>4.1032622024821048</v>
      </c>
      <c r="K48" s="111">
        <f>IF(RES_hhdet_in_tes!K48=0,"",RES_hhdet_in_tes!K48/RES_hhdet_in_fec!K48)</f>
        <v>4.2696801225034369</v>
      </c>
      <c r="L48" s="111">
        <f>IF(RES_hhdet_in_tes!L48=0,"",RES_hhdet_in_tes!L48/RES_hhdet_in_fec!L48)</f>
        <v>4.4398425090662599</v>
      </c>
      <c r="M48" s="111">
        <f>IF(RES_hhdet_in_tes!M48=0,"",RES_hhdet_in_tes!M48/RES_hhdet_in_fec!M48)</f>
        <v>4.6348360614240018</v>
      </c>
      <c r="N48" s="111">
        <f>IF(RES_hhdet_in_tes!N48=0,"",RES_hhdet_in_tes!N48/RES_hhdet_in_fec!N48)</f>
        <v>4.8609204524922394</v>
      </c>
      <c r="O48" s="111">
        <f>IF(RES_hhdet_in_tes!O48=0,"",RES_hhdet_in_tes!O48/RES_hhdet_in_fec!O48)</f>
        <v>5.11769237007851</v>
      </c>
      <c r="P48" s="111">
        <f>IF(RES_hhdet_in_tes!P48=0,"",RES_hhdet_in_tes!P48/RES_hhdet_in_fec!P48)</f>
        <v>5.380162770349024</v>
      </c>
      <c r="Q48" s="111">
        <f>IF(RES_hhdet_in_tes!Q48=0,"",RES_hhdet_in_tes!Q48/RES_hhdet_in_fec!Q48)</f>
        <v>5.5816047783085834</v>
      </c>
      <c r="R48" s="111">
        <f>IF(RES_hhdet_in_tes!R48=0,"",RES_hhdet_in_tes!R48/RES_hhdet_in_fec!R48)</f>
        <v>5.6252528536672362</v>
      </c>
      <c r="S48" s="111">
        <f>IF(RES_hhdet_in_tes!S48=0,"",RES_hhdet_in_tes!S48/RES_hhdet_in_fec!S48)</f>
        <v>5.6301026398181975</v>
      </c>
      <c r="T48" s="111">
        <f>IF(RES_hhdet_in_tes!T48=0,"",RES_hhdet_in_tes!T48/RES_hhdet_in_fec!T48)</f>
        <v>5.6354912910970443</v>
      </c>
      <c r="U48" s="111">
        <f>IF(RES_hhdet_in_tes!U48=0,"",RES_hhdet_in_tes!U48/RES_hhdet_in_fec!U48)</f>
        <v>5.6414786814068734</v>
      </c>
      <c r="V48" s="111">
        <f>IF(RES_hhdet_in_tes!V48=0,"",RES_hhdet_in_tes!V48/RES_hhdet_in_fec!V48)</f>
        <v>5.6585878676561912</v>
      </c>
      <c r="W48" s="111">
        <f>IF(RES_hhdet_in_tes!W48=0,"",RES_hhdet_in_tes!W48/RES_hhdet_in_fec!W48)</f>
        <v>5.7147435346253461</v>
      </c>
      <c r="X48" s="111">
        <f>IF(RES_hhdet_in_tes!X48=0,"",RES_hhdet_in_tes!X48/RES_hhdet_in_fec!X48)</f>
        <v>5.7768536599439368</v>
      </c>
      <c r="Y48" s="111">
        <f>IF(RES_hhdet_in_tes!Y48=0,"",RES_hhdet_in_tes!Y48/RES_hhdet_in_fec!Y48)</f>
        <v>5.8468628116384984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0.55495409775143933</v>
      </c>
      <c r="D49" s="124">
        <f>IF(RES_hhdet_in_tes!D49=0,"",RES_hhdet_in_tes!D49/RES_hhdet_in_fec!D49)</f>
        <v>0.55742140946774243</v>
      </c>
      <c r="E49" s="124">
        <f>IF(RES_hhdet_in_tes!E49=0,"",RES_hhdet_in_tes!E49/RES_hhdet_in_fec!E49)</f>
        <v>0.56099866403874987</v>
      </c>
      <c r="F49" s="124">
        <f>IF(RES_hhdet_in_tes!F49=0,"",RES_hhdet_in_tes!F49/RES_hhdet_in_fec!F49)</f>
        <v>0.57047761016392251</v>
      </c>
      <c r="G49" s="124">
        <f>IF(RES_hhdet_in_tes!G49=0,"",RES_hhdet_in_tes!G49/RES_hhdet_in_fec!G49)</f>
        <v>0.56688810179532167</v>
      </c>
      <c r="H49" s="124">
        <f>IF(RES_hhdet_in_tes!H49=0,"",RES_hhdet_in_tes!H49/RES_hhdet_in_fec!H49)</f>
        <v>0.58217122059645987</v>
      </c>
      <c r="I49" s="124">
        <f>IF(RES_hhdet_in_tes!I49=0,"",RES_hhdet_in_tes!I49/RES_hhdet_in_fec!I49)</f>
        <v>0.57173951270149881</v>
      </c>
      <c r="J49" s="124">
        <f>IF(RES_hhdet_in_tes!J49=0,"",RES_hhdet_in_tes!J49/RES_hhdet_in_fec!J49)</f>
        <v>0.57577020937391998</v>
      </c>
      <c r="K49" s="124">
        <f>IF(RES_hhdet_in_tes!K49=0,"",RES_hhdet_in_tes!K49/RES_hhdet_in_fec!K49)</f>
        <v>0.58171236982943342</v>
      </c>
      <c r="L49" s="124">
        <f>IF(RES_hhdet_in_tes!L49=0,"",RES_hhdet_in_tes!L49/RES_hhdet_in_fec!L49)</f>
        <v>0.57846937207483928</v>
      </c>
      <c r="M49" s="124">
        <f>IF(RES_hhdet_in_tes!M49=0,"",RES_hhdet_in_tes!M49/RES_hhdet_in_fec!M49)</f>
        <v>0.58094042818951552</v>
      </c>
      <c r="N49" s="124">
        <f>IF(RES_hhdet_in_tes!N49=0,"",RES_hhdet_in_tes!N49/RES_hhdet_in_fec!N49)</f>
        <v>0.59981294549937414</v>
      </c>
      <c r="O49" s="124">
        <f>IF(RES_hhdet_in_tes!O49=0,"",RES_hhdet_in_tes!O49/RES_hhdet_in_fec!O49)</f>
        <v>0.62807502347877253</v>
      </c>
      <c r="P49" s="124">
        <f>IF(RES_hhdet_in_tes!P49=0,"",RES_hhdet_in_tes!P49/RES_hhdet_in_fec!P49)</f>
        <v>0.66258119339228227</v>
      </c>
      <c r="Q49" s="124">
        <f>IF(RES_hhdet_in_tes!Q49=0,"",RES_hhdet_in_tes!Q49/RES_hhdet_in_fec!Q49)</f>
        <v>0.69455674249765564</v>
      </c>
      <c r="R49" s="124">
        <f>IF(RES_hhdet_in_tes!R49=0,"",RES_hhdet_in_tes!R49/RES_hhdet_in_fec!R49)</f>
        <v>0.71569717091734608</v>
      </c>
      <c r="S49" s="124">
        <f>IF(RES_hhdet_in_tes!S49=0,"",RES_hhdet_in_tes!S49/RES_hhdet_in_fec!S49)</f>
        <v>0.73484395294217142</v>
      </c>
      <c r="T49" s="124">
        <f>IF(RES_hhdet_in_tes!T49=0,"",RES_hhdet_in_tes!T49/RES_hhdet_in_fec!T49)</f>
        <v>0.75129279736905596</v>
      </c>
      <c r="U49" s="124">
        <f>IF(RES_hhdet_in_tes!U49=0,"",RES_hhdet_in_tes!U49/RES_hhdet_in_fec!U49)</f>
        <v>0.76453023583868873</v>
      </c>
      <c r="V49" s="124">
        <f>IF(RES_hhdet_in_tes!V49=0,"",RES_hhdet_in_tes!V49/RES_hhdet_in_fec!V49)</f>
        <v>0.77622780022692806</v>
      </c>
      <c r="W49" s="124">
        <f>IF(RES_hhdet_in_tes!W49=0,"",RES_hhdet_in_tes!W49/RES_hhdet_in_fec!W49)</f>
        <v>0.78365976355867861</v>
      </c>
      <c r="X49" s="124">
        <f>IF(RES_hhdet_in_tes!X49=0,"",RES_hhdet_in_tes!X49/RES_hhdet_in_fec!X49)</f>
        <v>0.78468423993986491</v>
      </c>
      <c r="Y49" s="124">
        <f>IF(RES_hhdet_in_tes!Y49=0,"",RES_hhdet_in_tes!Y49/RES_hhdet_in_fec!Y49)</f>
        <v>0.79046775735299268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0.53623294915911857</v>
      </c>
      <c r="D50" s="111">
        <f>IF(RES_hhdet_in_tes!D50=0,"",RES_hhdet_in_tes!D50/RES_hhdet_in_fec!D50)</f>
        <v>0.53853313248827761</v>
      </c>
      <c r="E50" s="111">
        <f>IF(RES_hhdet_in_tes!E50=0,"",RES_hhdet_in_tes!E50/RES_hhdet_in_fec!E50)</f>
        <v>0.54115305148095594</v>
      </c>
      <c r="F50" s="111">
        <f>IF(RES_hhdet_in_tes!F50=0,"",RES_hhdet_in_tes!F50/RES_hhdet_in_fec!F50)</f>
        <v>0.5438165707913869</v>
      </c>
      <c r="G50" s="111">
        <f>IF(RES_hhdet_in_tes!G50=0,"",RES_hhdet_in_tes!G50/RES_hhdet_in_fec!G50)</f>
        <v>0.54677454784137336</v>
      </c>
      <c r="H50" s="111">
        <f>IF(RES_hhdet_in_tes!H50=0,"",RES_hhdet_in_tes!H50/RES_hhdet_in_fec!H50)</f>
        <v>0.54999628087607999</v>
      </c>
      <c r="I50" s="111">
        <f>IF(RES_hhdet_in_tes!I50=0,"",RES_hhdet_in_tes!I50/RES_hhdet_in_fec!I50)</f>
        <v>0.55354358117156921</v>
      </c>
      <c r="J50" s="111">
        <f>IF(RES_hhdet_in_tes!J50=0,"",RES_hhdet_in_tes!J50/RES_hhdet_in_fec!J50)</f>
        <v>0.55766966770845106</v>
      </c>
      <c r="K50" s="111">
        <f>IF(RES_hhdet_in_tes!K50=0,"",RES_hhdet_in_tes!K50/RES_hhdet_in_fec!K50)</f>
        <v>0.56258984322475691</v>
      </c>
      <c r="L50" s="111">
        <f>IF(RES_hhdet_in_tes!L50=0,"",RES_hhdet_in_tes!L50/RES_hhdet_in_fec!L50)</f>
        <v>0.56836171002987479</v>
      </c>
      <c r="M50" s="111">
        <f>IF(RES_hhdet_in_tes!M50=0,"",RES_hhdet_in_tes!M50/RES_hhdet_in_fec!M50)</f>
        <v>0.58012802649668394</v>
      </c>
      <c r="N50" s="111">
        <f>IF(RES_hhdet_in_tes!N50=0,"",RES_hhdet_in_tes!N50/RES_hhdet_in_fec!N50)</f>
        <v>0.59952347749011425</v>
      </c>
      <c r="O50" s="111">
        <f>IF(RES_hhdet_in_tes!O50=0,"",RES_hhdet_in_tes!O50/RES_hhdet_in_fec!O50)</f>
        <v>0.62787848168860372</v>
      </c>
      <c r="P50" s="111">
        <f>IF(RES_hhdet_in_tes!P50=0,"",RES_hhdet_in_tes!P50/RES_hhdet_in_fec!P50)</f>
        <v>0.66226198314094253</v>
      </c>
      <c r="Q50" s="111">
        <f>IF(RES_hhdet_in_tes!Q50=0,"",RES_hhdet_in_tes!Q50/RES_hhdet_in_fec!Q50)</f>
        <v>0.69321956688625452</v>
      </c>
      <c r="R50" s="111">
        <f>IF(RES_hhdet_in_tes!R50=0,"",RES_hhdet_in_tes!R50/RES_hhdet_in_fec!R50)</f>
        <v>0.71330416408176867</v>
      </c>
      <c r="S50" s="111">
        <f>IF(RES_hhdet_in_tes!S50=0,"",RES_hhdet_in_tes!S50/RES_hhdet_in_fec!S50)</f>
        <v>0.73200483823478846</v>
      </c>
      <c r="T50" s="111">
        <f>IF(RES_hhdet_in_tes!T50=0,"",RES_hhdet_in_tes!T50/RES_hhdet_in_fec!T50)</f>
        <v>0.74877018555912156</v>
      </c>
      <c r="U50" s="111">
        <f>IF(RES_hhdet_in_tes!U50=0,"",RES_hhdet_in_tes!U50/RES_hhdet_in_fec!U50)</f>
        <v>0.76304880226863259</v>
      </c>
      <c r="V50" s="111">
        <f>IF(RES_hhdet_in_tes!V50=0,"",RES_hhdet_in_tes!V50/RES_hhdet_in_fec!V50)</f>
        <v>0.77428928457716373</v>
      </c>
      <c r="W50" s="111">
        <f>IF(RES_hhdet_in_tes!W50=0,"",RES_hhdet_in_tes!W50/RES_hhdet_in_fec!W50)</f>
        <v>0.78119828072371278</v>
      </c>
      <c r="X50" s="111">
        <f>IF(RES_hhdet_in_tes!X50=0,"",RES_hhdet_in_tes!X50/RES_hhdet_in_fec!X50)</f>
        <v>0.78459665207645246</v>
      </c>
      <c r="Y50" s="111">
        <f>IF(RES_hhdet_in_tes!Y50=0,"",RES_hhdet_in_tes!Y50/RES_hhdet_in_fec!Y50)</f>
        <v>0.7863175041524797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>
        <f>IF(RES_hhdet_in_tes!C51=0,"",RES_hhdet_in_tes!C51/RES_hhdet_in_fec!C51)</f>
        <v>0.59694780410133141</v>
      </c>
      <c r="D51" s="111">
        <f>IF(RES_hhdet_in_tes!D51=0,"",RES_hhdet_in_tes!D51/RES_hhdet_in_fec!D51)</f>
        <v>0.60051336002121858</v>
      </c>
      <c r="E51" s="111">
        <f>IF(RES_hhdet_in_tes!E51=0,"",RES_hhdet_in_tes!E51/RES_hhdet_in_fec!E51)</f>
        <v>0.60307912102687811</v>
      </c>
      <c r="F51" s="111">
        <f>IF(RES_hhdet_in_tes!F51=0,"",RES_hhdet_in_tes!F51/RES_hhdet_in_fec!F51)</f>
        <v>0.60549716282903732</v>
      </c>
      <c r="G51" s="111">
        <f>IF(RES_hhdet_in_tes!G51=0,"",RES_hhdet_in_tes!G51/RES_hhdet_in_fec!G51)</f>
        <v>0.60891465206406847</v>
      </c>
      <c r="H51" s="111">
        <f>IF(RES_hhdet_in_tes!H51=0,"",RES_hhdet_in_tes!H51/RES_hhdet_in_fec!H51)</f>
        <v>0.6102009741719685</v>
      </c>
      <c r="I51" s="111">
        <f>IF(RES_hhdet_in_tes!I51=0,"",RES_hhdet_in_tes!I51/RES_hhdet_in_fec!I51)</f>
        <v>0.61435438597619996</v>
      </c>
      <c r="J51" s="111">
        <f>IF(RES_hhdet_in_tes!J51=0,"",RES_hhdet_in_tes!J51/RES_hhdet_in_fec!J51)</f>
        <v>0.62014369104516631</v>
      </c>
      <c r="K51" s="111">
        <f>IF(RES_hhdet_in_tes!K51=0,"",RES_hhdet_in_tes!K51/RES_hhdet_in_fec!K51)</f>
        <v>0.62507557042470208</v>
      </c>
      <c r="L51" s="111">
        <f>IF(RES_hhdet_in_tes!L51=0,"",RES_hhdet_in_tes!L51/RES_hhdet_in_fec!L51)</f>
        <v>0.63005417418878062</v>
      </c>
      <c r="M51" s="111">
        <f>IF(RES_hhdet_in_tes!M51=0,"",RES_hhdet_in_tes!M51/RES_hhdet_in_fec!M51)</f>
        <v>0.64021134244829014</v>
      </c>
      <c r="N51" s="111">
        <f>IF(RES_hhdet_in_tes!N51=0,"",RES_hhdet_in_tes!N51/RES_hhdet_in_fec!N51)</f>
        <v>0.65912860244324534</v>
      </c>
      <c r="O51" s="111">
        <f>IF(RES_hhdet_in_tes!O51=0,"",RES_hhdet_in_tes!O51/RES_hhdet_in_fec!O51)</f>
        <v>0.68575286613946262</v>
      </c>
      <c r="P51" s="111">
        <f>IF(RES_hhdet_in_tes!P51=0,"",RES_hhdet_in_tes!P51/RES_hhdet_in_fec!P51)</f>
        <v>0.71738160128196005</v>
      </c>
      <c r="Q51" s="111">
        <f>IF(RES_hhdet_in_tes!Q51=0,"",RES_hhdet_in_tes!Q51/RES_hhdet_in_fec!Q51)</f>
        <v>0.74573133008934078</v>
      </c>
      <c r="R51" s="111">
        <f>IF(RES_hhdet_in_tes!R51=0,"",RES_hhdet_in_tes!R51/RES_hhdet_in_fec!R51)</f>
        <v>0.76421872048652617</v>
      </c>
      <c r="S51" s="111">
        <f>IF(RES_hhdet_in_tes!S51=0,"",RES_hhdet_in_tes!S51/RES_hhdet_in_fec!S51)</f>
        <v>0.78067476355467769</v>
      </c>
      <c r="T51" s="111">
        <f>IF(RES_hhdet_in_tes!T51=0,"",RES_hhdet_in_tes!T51/RES_hhdet_in_fec!T51)</f>
        <v>0.79557756366172416</v>
      </c>
      <c r="U51" s="111">
        <f>IF(RES_hhdet_in_tes!U51=0,"",RES_hhdet_in_tes!U51/RES_hhdet_in_fec!U51)</f>
        <v>0.80815882950662621</v>
      </c>
      <c r="V51" s="111">
        <f>IF(RES_hhdet_in_tes!V51=0,"",RES_hhdet_in_tes!V51/RES_hhdet_in_fec!V51)</f>
        <v>0.81600989921902822</v>
      </c>
      <c r="W51" s="111">
        <f>IF(RES_hhdet_in_tes!W51=0,"",RES_hhdet_in_tes!W51/RES_hhdet_in_fec!W51)</f>
        <v>0.82209749846142222</v>
      </c>
      <c r="X51" s="111">
        <f>IF(RES_hhdet_in_tes!X51=0,"",RES_hhdet_in_tes!X51/RES_hhdet_in_fec!X51)</f>
        <v>0.82707818172041347</v>
      </c>
      <c r="Y51" s="111">
        <f>IF(RES_hhdet_in_tes!Y51=0,"",RES_hhdet_in_tes!Y51/RES_hhdet_in_fec!Y51)</f>
        <v>0.83066334664523345</v>
      </c>
      <c r="DA51" s="63" t="s">
        <v>3634</v>
      </c>
    </row>
    <row r="52" spans="1:105" ht="12" customHeight="1" x14ac:dyDescent="0.25">
      <c r="A52" s="100" t="s">
        <v>211</v>
      </c>
      <c r="B52" s="112"/>
      <c r="C52" s="112">
        <f>IF(RES_hhdet_in_tes!C52=0,"",RES_hhdet_in_tes!C52/RES_hhdet_in_fec!C52)</f>
        <v>0.53623294915911857</v>
      </c>
      <c r="D52" s="112">
        <f>IF(RES_hhdet_in_tes!D52=0,"",RES_hhdet_in_tes!D52/RES_hhdet_in_fec!D52)</f>
        <v>0.53853313248827761</v>
      </c>
      <c r="E52" s="112">
        <f>IF(RES_hhdet_in_tes!E52=0,"",RES_hhdet_in_tes!E52/RES_hhdet_in_fec!E52)</f>
        <v>0.54115305148095594</v>
      </c>
      <c r="F52" s="112">
        <f>IF(RES_hhdet_in_tes!F52=0,"",RES_hhdet_in_tes!F52/RES_hhdet_in_fec!F52)</f>
        <v>0.5438165707913869</v>
      </c>
      <c r="G52" s="112">
        <f>IF(RES_hhdet_in_tes!G52=0,"",RES_hhdet_in_tes!G52/RES_hhdet_in_fec!G52)</f>
        <v>0.54677454784137336</v>
      </c>
      <c r="H52" s="112">
        <f>IF(RES_hhdet_in_tes!H52=0,"",RES_hhdet_in_tes!H52/RES_hhdet_in_fec!H52)</f>
        <v>0.54999628087607999</v>
      </c>
      <c r="I52" s="112">
        <f>IF(RES_hhdet_in_tes!I52=0,"",RES_hhdet_in_tes!I52/RES_hhdet_in_fec!I52)</f>
        <v>0.55354358117156921</v>
      </c>
      <c r="J52" s="112">
        <f>IF(RES_hhdet_in_tes!J52=0,"",RES_hhdet_in_tes!J52/RES_hhdet_in_fec!J52)</f>
        <v>0.55766966770845106</v>
      </c>
      <c r="K52" s="112">
        <f>IF(RES_hhdet_in_tes!K52=0,"",RES_hhdet_in_tes!K52/RES_hhdet_in_fec!K52)</f>
        <v>0.56258984322475691</v>
      </c>
      <c r="L52" s="112">
        <f>IF(RES_hhdet_in_tes!L52=0,"",RES_hhdet_in_tes!L52/RES_hhdet_in_fec!L52)</f>
        <v>0.56836171002987479</v>
      </c>
      <c r="M52" s="112">
        <f>IF(RES_hhdet_in_tes!M52=0,"",RES_hhdet_in_tes!M52/RES_hhdet_in_fec!M52)</f>
        <v>0.58012802649668394</v>
      </c>
      <c r="N52" s="112">
        <f>IF(RES_hhdet_in_tes!N52=0,"",RES_hhdet_in_tes!N52/RES_hhdet_in_fec!N52)</f>
        <v>0.59952347749011425</v>
      </c>
      <c r="O52" s="112">
        <f>IF(RES_hhdet_in_tes!O52=0,"",RES_hhdet_in_tes!O52/RES_hhdet_in_fec!O52)</f>
        <v>0.62787848168860372</v>
      </c>
      <c r="P52" s="112">
        <f>IF(RES_hhdet_in_tes!P52=0,"",RES_hhdet_in_tes!P52/RES_hhdet_in_fec!P52)</f>
        <v>0.66226198314094253</v>
      </c>
      <c r="Q52" s="112">
        <f>IF(RES_hhdet_in_tes!Q52=0,"",RES_hhdet_in_tes!Q52/RES_hhdet_in_fec!Q52)</f>
        <v>0.69321956688625452</v>
      </c>
      <c r="R52" s="112">
        <f>IF(RES_hhdet_in_tes!R52=0,"",RES_hhdet_in_tes!R52/RES_hhdet_in_fec!R52)</f>
        <v>0.71330416408176867</v>
      </c>
      <c r="S52" s="112">
        <f>IF(RES_hhdet_in_tes!S52=0,"",RES_hhdet_in_tes!S52/RES_hhdet_in_fec!S52)</f>
        <v>0.73200483823478846</v>
      </c>
      <c r="T52" s="112">
        <f>IF(RES_hhdet_in_tes!T52=0,"",RES_hhdet_in_tes!T52/RES_hhdet_in_fec!T52)</f>
        <v>0.74877018555912145</v>
      </c>
      <c r="U52" s="112">
        <f>IF(RES_hhdet_in_tes!U52=0,"",RES_hhdet_in_tes!U52/RES_hhdet_in_fec!U52)</f>
        <v>0.76304880226863259</v>
      </c>
      <c r="V52" s="112">
        <f>IF(RES_hhdet_in_tes!V52=0,"",RES_hhdet_in_tes!V52/RES_hhdet_in_fec!V52)</f>
        <v>0.77428928457716373</v>
      </c>
      <c r="W52" s="112">
        <f>IF(RES_hhdet_in_tes!W52=0,"",RES_hhdet_in_tes!W52/RES_hhdet_in_fec!W52)</f>
        <v>0.78119828072371278</v>
      </c>
      <c r="X52" s="112">
        <f>IF(RES_hhdet_in_tes!X52=0,"",RES_hhdet_in_tes!X52/RES_hhdet_in_fec!X52)</f>
        <v>0.78459665207645246</v>
      </c>
      <c r="Y52" s="112">
        <f>IF(RES_hhdet_in_tes!Y52=0,"",RES_hhdet_in_tes!Y52/RES_hhdet_in_fec!Y52)</f>
        <v>0.7863175041524797</v>
      </c>
      <c r="DA52" s="131" t="s">
        <v>3635</v>
      </c>
    </row>
    <row r="53" spans="1:105" ht="12" customHeight="1" x14ac:dyDescent="0.25">
      <c r="A53" s="103" t="s">
        <v>52</v>
      </c>
      <c r="B53" s="113"/>
      <c r="C53" s="113">
        <f>IF(RES_hhdet_in_tes!C53=0,"",RES_hhdet_in_tes!C53/RES_hhdet_in_fec!C53)</f>
        <v>1</v>
      </c>
      <c r="D53" s="113">
        <f>IF(RES_hhdet_in_tes!D53=0,"",RES_hhdet_in_tes!D53/RES_hhdet_in_fec!D53)</f>
        <v>1</v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X53" s="113">
        <f>IF(RES_hhdet_in_tes!X53=0,"",RES_hhdet_in_tes!X53/RES_hhdet_in_fec!X53)</f>
        <v>1</v>
      </c>
      <c r="Y53" s="113">
        <f>IF(RES_hhdet_in_tes!Y53=0,"",RES_hhdet_in_tes!Y53/RES_hhdet_in_fec!Y53)</f>
        <v>1</v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0.66558827823076161</v>
      </c>
      <c r="D54" s="112">
        <f>IF(RES_hhdet_in_tes!D54=0,"",RES_hhdet_in_tes!D54/RES_hhdet_in_fec!D54)</f>
        <v>0.66680794061746951</v>
      </c>
      <c r="E54" s="112">
        <f>IF(RES_hhdet_in_tes!E54=0,"",RES_hhdet_in_tes!E54/RES_hhdet_in_fec!E54)</f>
        <v>0.66814316885864122</v>
      </c>
      <c r="F54" s="112">
        <f>IF(RES_hhdet_in_tes!F54=0,"",RES_hhdet_in_tes!F54/RES_hhdet_in_fec!F54)</f>
        <v>0.66949450726690696</v>
      </c>
      <c r="G54" s="112">
        <f>IF(RES_hhdet_in_tes!G54=0,"",RES_hhdet_in_tes!G54/RES_hhdet_in_fec!G54)</f>
        <v>0.67095317678975119</v>
      </c>
      <c r="H54" s="112">
        <f>IF(RES_hhdet_in_tes!H54=0,"",RES_hhdet_in_tes!H54/RES_hhdet_in_fec!H54)</f>
        <v>0.67250888053987645</v>
      </c>
      <c r="I54" s="112">
        <f>IF(RES_hhdet_in_tes!I54=0,"",RES_hhdet_in_tes!I54/RES_hhdet_in_fec!I54)</f>
        <v>0.67418527647601256</v>
      </c>
      <c r="J54" s="112">
        <f>IF(RES_hhdet_in_tes!J54=0,"",RES_hhdet_in_tes!J54/RES_hhdet_in_fec!J54)</f>
        <v>0.6760772258448281</v>
      </c>
      <c r="K54" s="112">
        <f>IF(RES_hhdet_in_tes!K54=0,"",RES_hhdet_in_tes!K54/RES_hhdet_in_fec!K54)</f>
        <v>0.67826853045421254</v>
      </c>
      <c r="L54" s="112">
        <f>IF(RES_hhdet_in_tes!L54=0,"",RES_hhdet_in_tes!L54/RES_hhdet_in_fec!L54)</f>
        <v>0.68078800289679053</v>
      </c>
      <c r="M54" s="112">
        <f>IF(RES_hhdet_in_tes!M54=0,"",RES_hhdet_in_tes!M54/RES_hhdet_in_fec!M54)</f>
        <v>0.68557782346666041</v>
      </c>
      <c r="N54" s="112" t="str">
        <f>IF(RES_hhdet_in_tes!N54=0,"",RES_hhdet_in_tes!N54/RES_hhdet_in_fec!N54)</f>
        <v/>
      </c>
      <c r="O54" s="112" t="str">
        <f>IF(RES_hhdet_in_tes!O54=0,"",RES_hhdet_in_tes!O54/RES_hhdet_in_fec!O54)</f>
        <v/>
      </c>
      <c r="P54" s="112" t="str">
        <f>IF(RES_hhdet_in_tes!P54=0,"",RES_hhdet_in_tes!P54/RES_hhdet_in_fec!P54)</f>
        <v/>
      </c>
      <c r="Q54" s="112">
        <f>IF(RES_hhdet_in_tes!Q54=0,"",RES_hhdet_in_tes!Q54/RES_hhdet_in_fec!Q54)</f>
        <v>0.73620491709690472</v>
      </c>
      <c r="R54" s="112">
        <f>IF(RES_hhdet_in_tes!R54=0,"",RES_hhdet_in_tes!R54/RES_hhdet_in_fec!R54)</f>
        <v>0.74640194685038352</v>
      </c>
      <c r="S54" s="112">
        <f>IF(RES_hhdet_in_tes!S54=0,"",RES_hhdet_in_tes!S54/RES_hhdet_in_fec!S54)</f>
        <v>0.75628111103326412</v>
      </c>
      <c r="T54" s="112">
        <f>IF(RES_hhdet_in_tes!T54=0,"",RES_hhdet_in_tes!T54/RES_hhdet_in_fec!T54)</f>
        <v>0.76608360761769956</v>
      </c>
      <c r="U54" s="112">
        <f>IF(RES_hhdet_in_tes!U54=0,"",RES_hhdet_in_tes!U54/RES_hhdet_in_fec!U54)</f>
        <v>0.77590797839188719</v>
      </c>
      <c r="V54" s="112">
        <f>IF(RES_hhdet_in_tes!V54=0,"",RES_hhdet_in_tes!V54/RES_hhdet_in_fec!V54)</f>
        <v>0.78555928382883378</v>
      </c>
      <c r="W54" s="112">
        <f>IF(RES_hhdet_in_tes!W54=0,"",RES_hhdet_in_tes!W54/RES_hhdet_in_fec!W54)</f>
        <v>0.79437412749977387</v>
      </c>
      <c r="X54" s="112" t="str">
        <f>IF(RES_hhdet_in_tes!X54=0,"",RES_hhdet_in_tes!X54/RES_hhdet_in_fec!X54)</f>
        <v/>
      </c>
      <c r="Y54" s="112">
        <f>IF(RES_hhdet_in_tes!Y54=0,"",RES_hhdet_in_tes!Y54/RES_hhdet_in_fec!Y54)</f>
        <v>0.81778988845815492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0.71826593844840292</v>
      </c>
      <c r="D55" s="113">
        <f>IF(RES_hhdet_in_tes!D55=0,"",RES_hhdet_in_tes!D55/RES_hhdet_in_fec!D55)</f>
        <v>0.72050295912454509</v>
      </c>
      <c r="E55" s="113">
        <f>IF(RES_hhdet_in_tes!E55=0,"",RES_hhdet_in_tes!E55/RES_hhdet_in_fec!E55)</f>
        <v>0.72174448232379995</v>
      </c>
      <c r="F55" s="113">
        <f>IF(RES_hhdet_in_tes!F55=0,"",RES_hhdet_in_tes!F55/RES_hhdet_in_fec!F55)</f>
        <v>0.7228420610154711</v>
      </c>
      <c r="G55" s="113">
        <f>IF(RES_hhdet_in_tes!G55=0,"",RES_hhdet_in_tes!G55/RES_hhdet_in_fec!G55)</f>
        <v>0.72464529543381695</v>
      </c>
      <c r="H55" s="113">
        <f>IF(RES_hhdet_in_tes!H55=0,"",RES_hhdet_in_tes!H55/RES_hhdet_in_fec!H55)</f>
        <v>0.72452521500329448</v>
      </c>
      <c r="I55" s="113">
        <f>IF(RES_hhdet_in_tes!I55=0,"",RES_hhdet_in_tes!I55/RES_hhdet_in_fec!I55)</f>
        <v>0.72667270645168203</v>
      </c>
      <c r="J55" s="113">
        <f>IF(RES_hhdet_in_tes!J55=0,"",RES_hhdet_in_tes!J55/RES_hhdet_in_fec!J55)</f>
        <v>0.72991764581875584</v>
      </c>
      <c r="K55" s="113">
        <f>IF(RES_hhdet_in_tes!K55=0,"",RES_hhdet_in_tes!K55/RES_hhdet_in_fec!K55)</f>
        <v>0.73211891767543169</v>
      </c>
      <c r="L55" s="113">
        <f>IF(RES_hhdet_in_tes!L55=0,"",RES_hhdet_in_tes!L55/RES_hhdet_in_fec!L55)</f>
        <v>0.73391481162405647</v>
      </c>
      <c r="M55" s="113" t="str">
        <f>IF(RES_hhdet_in_tes!M55=0,"",RES_hhdet_in_tes!M55/RES_hhdet_in_fec!M55)</f>
        <v/>
      </c>
      <c r="N55" s="113" t="str">
        <f>IF(RES_hhdet_in_tes!N55=0,"",RES_hhdet_in_tes!N55/RES_hhdet_in_fec!N55)</f>
        <v/>
      </c>
      <c r="O55" s="113">
        <f>IF(RES_hhdet_in_tes!O55=0,"",RES_hhdet_in_tes!O55/RES_hhdet_in_fec!O55)</f>
        <v>0.75600165062249425</v>
      </c>
      <c r="P55" s="113">
        <f>IF(RES_hhdet_in_tes!P55=0,"",RES_hhdet_in_tes!P55/RES_hhdet_in_fec!P55)</f>
        <v>0.76991925880129575</v>
      </c>
      <c r="Q55" s="113">
        <f>IF(RES_hhdet_in_tes!Q55=0,"",RES_hhdet_in_tes!Q55/RES_hhdet_in_fec!Q55)</f>
        <v>0.78363283361117808</v>
      </c>
      <c r="R55" s="113">
        <f>IF(RES_hhdet_in_tes!R55=0,"",RES_hhdet_in_tes!R55/RES_hhdet_in_fec!R55)</f>
        <v>0.79315581130942714</v>
      </c>
      <c r="S55" s="113">
        <f>IF(RES_hhdet_in_tes!S55=0,"",RES_hhdet_in_tes!S55/RES_hhdet_in_fec!S55)</f>
        <v>0.80176222602114799</v>
      </c>
      <c r="T55" s="113">
        <f>IF(RES_hhdet_in_tes!T55=0,"",RES_hhdet_in_tes!T55/RES_hhdet_in_fec!T55)</f>
        <v>0.81048656592864599</v>
      </c>
      <c r="U55" s="113">
        <f>IF(RES_hhdet_in_tes!U55=0,"",RES_hhdet_in_tes!U55/RES_hhdet_in_fec!U55)</f>
        <v>0.81915075320606456</v>
      </c>
      <c r="V55" s="113">
        <f>IF(RES_hhdet_in_tes!V55=0,"",RES_hhdet_in_tes!V55/RES_hhdet_in_fec!V55)</f>
        <v>0.82571634002594085</v>
      </c>
      <c r="W55" s="113">
        <f>IF(RES_hhdet_in_tes!W55=0,"",RES_hhdet_in_tes!W55/RES_hhdet_in_fec!W55)</f>
        <v>0.83334562580611604</v>
      </c>
      <c r="X55" s="113" t="str">
        <f>IF(RES_hhdet_in_tes!X55=0,"",RES_hhdet_in_tes!X55/RES_hhdet_in_fec!X55)</f>
        <v/>
      </c>
      <c r="Y55" s="113">
        <f>IF(RES_hhdet_in_tes!Y55=0,"",RES_hhdet_in_tes!Y55/RES_hhdet_in_fec!Y55)</f>
        <v>0.85676668045489279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0.66558827823076161</v>
      </c>
      <c r="D56" s="111">
        <f>IF(RES_hhdet_in_tes!D56=0,"",RES_hhdet_in_tes!D56/RES_hhdet_in_fec!D56)</f>
        <v>0.66680794061746951</v>
      </c>
      <c r="E56" s="111">
        <f>IF(RES_hhdet_in_tes!E56=0,"",RES_hhdet_in_tes!E56/RES_hhdet_in_fec!E56)</f>
        <v>0.66814316885864122</v>
      </c>
      <c r="F56" s="111">
        <f>IF(RES_hhdet_in_tes!F56=0,"",RES_hhdet_in_tes!F56/RES_hhdet_in_fec!F56)</f>
        <v>0.66949450726690696</v>
      </c>
      <c r="G56" s="111">
        <f>IF(RES_hhdet_in_tes!G56=0,"",RES_hhdet_in_tes!G56/RES_hhdet_in_fec!G56)</f>
        <v>0.6709531767897513</v>
      </c>
      <c r="H56" s="111">
        <f>IF(RES_hhdet_in_tes!H56=0,"",RES_hhdet_in_tes!H56/RES_hhdet_in_fec!H56)</f>
        <v>0.67250888053987645</v>
      </c>
      <c r="I56" s="111">
        <f>IF(RES_hhdet_in_tes!I56=0,"",RES_hhdet_in_tes!I56/RES_hhdet_in_fec!I56)</f>
        <v>0.67418527647601245</v>
      </c>
      <c r="J56" s="111">
        <f>IF(RES_hhdet_in_tes!J56=0,"",RES_hhdet_in_tes!J56/RES_hhdet_in_fec!J56)</f>
        <v>0.6760772258448281</v>
      </c>
      <c r="K56" s="111">
        <f>IF(RES_hhdet_in_tes!K56=0,"",RES_hhdet_in_tes!K56/RES_hhdet_in_fec!K56)</f>
        <v>0.67826853045421254</v>
      </c>
      <c r="L56" s="111">
        <f>IF(RES_hhdet_in_tes!L56=0,"",RES_hhdet_in_tes!L56/RES_hhdet_in_fec!L56)</f>
        <v>0.68078800289679053</v>
      </c>
      <c r="M56" s="111" t="str">
        <f>IF(RES_hhdet_in_tes!M56=0,"",RES_hhdet_in_tes!M56/RES_hhdet_in_fec!M56)</f>
        <v/>
      </c>
      <c r="N56" s="111" t="str">
        <f>IF(RES_hhdet_in_tes!N56=0,"",RES_hhdet_in_tes!N56/RES_hhdet_in_fec!N56)</f>
        <v/>
      </c>
      <c r="O56" s="111">
        <f>IF(RES_hhdet_in_tes!O56=0,"",RES_hhdet_in_tes!O56/RES_hhdet_in_fec!O56)</f>
        <v>0.70551920321389971</v>
      </c>
      <c r="P56" s="111">
        <f>IF(RES_hhdet_in_tes!P56=0,"",RES_hhdet_in_tes!P56/RES_hhdet_in_fec!P56)</f>
        <v>0.72113703360797954</v>
      </c>
      <c r="Q56" s="111">
        <f>IF(RES_hhdet_in_tes!Q56=0,"",RES_hhdet_in_tes!Q56/RES_hhdet_in_fec!Q56)</f>
        <v>0.73620491709690472</v>
      </c>
      <c r="R56" s="111">
        <f>IF(RES_hhdet_in_tes!R56=0,"",RES_hhdet_in_tes!R56/RES_hhdet_in_fec!R56)</f>
        <v>0.74640194685038352</v>
      </c>
      <c r="S56" s="111">
        <f>IF(RES_hhdet_in_tes!S56=0,"",RES_hhdet_in_tes!S56/RES_hhdet_in_fec!S56)</f>
        <v>0.75628111103326412</v>
      </c>
      <c r="T56" s="111">
        <f>IF(RES_hhdet_in_tes!T56=0,"",RES_hhdet_in_tes!T56/RES_hhdet_in_fec!T56)</f>
        <v>0.76608360761769956</v>
      </c>
      <c r="U56" s="111">
        <f>IF(RES_hhdet_in_tes!U56=0,"",RES_hhdet_in_tes!U56/RES_hhdet_in_fec!U56)</f>
        <v>0.77590797839188719</v>
      </c>
      <c r="V56" s="111">
        <f>IF(RES_hhdet_in_tes!V56=0,"",RES_hhdet_in_tes!V56/RES_hhdet_in_fec!V56)</f>
        <v>0.78555928382883378</v>
      </c>
      <c r="W56" s="111">
        <f>IF(RES_hhdet_in_tes!W56=0,"",RES_hhdet_in_tes!W56/RES_hhdet_in_fec!W56)</f>
        <v>0.79437412749977376</v>
      </c>
      <c r="X56" s="111" t="str">
        <f>IF(RES_hhdet_in_tes!X56=0,"",RES_hhdet_in_tes!X56/RES_hhdet_in_fec!X56)</f>
        <v/>
      </c>
      <c r="Y56" s="111">
        <f>IF(RES_hhdet_in_tes!Y56=0,"",RES_hhdet_in_tes!Y56/RES_hhdet_in_fec!Y56)</f>
        <v>0.81778988845815481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 t="str">
        <f>IF(RES_hhdet_in_tes!M57=0,"",RES_hhdet_in_tes!M57/RES_hhdet_in_fec!M57)</f>
        <v/>
      </c>
      <c r="N57" s="111" t="str">
        <f>IF(RES_hhdet_in_tes!N57=0,"",RES_hhdet_in_tes!N57/RES_hhdet_in_fec!N57)</f>
        <v/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X57" s="111" t="str">
        <f>IF(RES_hhdet_in_tes!X57=0,"",RES_hhdet_in_tes!X57/RES_hhdet_in_fec!X57)</f>
        <v/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0.74834149863091715</v>
      </c>
      <c r="D58" s="124">
        <f>IF(RES_hhdet_in_tes!D58=0,"",RES_hhdet_in_tes!D58/RES_hhdet_in_fec!D58)</f>
        <v>0.74967310459234049</v>
      </c>
      <c r="E58" s="124">
        <f>IF(RES_hhdet_in_tes!E58=0,"",RES_hhdet_in_tes!E58/RES_hhdet_in_fec!E58)</f>
        <v>0.75100442455704919</v>
      </c>
      <c r="F58" s="124">
        <f>IF(RES_hhdet_in_tes!F58=0,"",RES_hhdet_in_tes!F58/RES_hhdet_in_fec!F58)</f>
        <v>0.75232753327442115</v>
      </c>
      <c r="G58" s="124">
        <f>IF(RES_hhdet_in_tes!G58=0,"",RES_hhdet_in_tes!G58/RES_hhdet_in_fec!G58)</f>
        <v>0.75390972937602685</v>
      </c>
      <c r="H58" s="124">
        <f>IF(RES_hhdet_in_tes!H58=0,"",RES_hhdet_in_tes!H58/RES_hhdet_in_fec!H58)</f>
        <v>0.7553768054088118</v>
      </c>
      <c r="I58" s="124">
        <f>IF(RES_hhdet_in_tes!I58=0,"",RES_hhdet_in_tes!I58/RES_hhdet_in_fec!I58)</f>
        <v>0.75755037229698252</v>
      </c>
      <c r="J58" s="124">
        <f>IF(RES_hhdet_in_tes!J58=0,"",RES_hhdet_in_tes!J58/RES_hhdet_in_fec!J58)</f>
        <v>0.75942063751355304</v>
      </c>
      <c r="K58" s="124">
        <f>IF(RES_hhdet_in_tes!K58=0,"",RES_hhdet_in_tes!K58/RES_hhdet_in_fec!K58)</f>
        <v>0.76149081170399413</v>
      </c>
      <c r="L58" s="124">
        <f>IF(RES_hhdet_in_tes!L58=0,"",RES_hhdet_in_tes!L58/RES_hhdet_in_fec!L58)</f>
        <v>0.76258514749753381</v>
      </c>
      <c r="M58" s="124">
        <f>IF(RES_hhdet_in_tes!M58=0,"",RES_hhdet_in_tes!M58/RES_hhdet_in_fec!M58)</f>
        <v>0.76514227822969538</v>
      </c>
      <c r="N58" s="124">
        <f>IF(RES_hhdet_in_tes!N58=0,"",RES_hhdet_in_tes!N58/RES_hhdet_in_fec!N58)</f>
        <v>0.76950895924821605</v>
      </c>
      <c r="O58" s="124">
        <f>IF(RES_hhdet_in_tes!O58=0,"",RES_hhdet_in_tes!O58/RES_hhdet_in_fec!O58)</f>
        <v>0.77509928758581492</v>
      </c>
      <c r="P58" s="124">
        <f>IF(RES_hhdet_in_tes!P58=0,"",RES_hhdet_in_tes!P58/RES_hhdet_in_fec!P58)</f>
        <v>0.78300278769297926</v>
      </c>
      <c r="Q58" s="124">
        <f>IF(RES_hhdet_in_tes!Q58=0,"",RES_hhdet_in_tes!Q58/RES_hhdet_in_fec!Q58)</f>
        <v>0.79253442254105222</v>
      </c>
      <c r="R58" s="124">
        <f>IF(RES_hhdet_in_tes!R58=0,"",RES_hhdet_in_tes!R58/RES_hhdet_in_fec!R58)</f>
        <v>0.80315290416254503</v>
      </c>
      <c r="S58" s="124">
        <f>IF(RES_hhdet_in_tes!S58=0,"",RES_hhdet_in_tes!S58/RES_hhdet_in_fec!S58)</f>
        <v>0.82052630657932679</v>
      </c>
      <c r="T58" s="124">
        <f>IF(RES_hhdet_in_tes!T58=0,"",RES_hhdet_in_tes!T58/RES_hhdet_in_fec!T58)</f>
        <v>0.83946500928891821</v>
      </c>
      <c r="U58" s="124">
        <f>IF(RES_hhdet_in_tes!U58=0,"",RES_hhdet_in_tes!U58/RES_hhdet_in_fec!U58)</f>
        <v>0.85742600449515916</v>
      </c>
      <c r="V58" s="124">
        <f>IF(RES_hhdet_in_tes!V58=0,"",RES_hhdet_in_tes!V58/RES_hhdet_in_fec!V58)</f>
        <v>0.87140559858591315</v>
      </c>
      <c r="W58" s="124">
        <f>IF(RES_hhdet_in_tes!W58=0,"",RES_hhdet_in_tes!W58/RES_hhdet_in_fec!W58)</f>
        <v>0.8813443554354814</v>
      </c>
      <c r="X58" s="124">
        <f>IF(RES_hhdet_in_tes!X58=0,"",RES_hhdet_in_tes!X58/RES_hhdet_in_fec!X58)</f>
        <v>0.88810433996526095</v>
      </c>
      <c r="Y58" s="124">
        <f>IF(RES_hhdet_in_tes!Y58=0,"",RES_hhdet_in_tes!Y58/RES_hhdet_in_fec!Y58)</f>
        <v>0.89194228207613813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0.58636384488031623</v>
      </c>
      <c r="D59" s="111">
        <f>IF(RES_hhdet_in_tes!D59=0,"",RES_hhdet_in_tes!D59/RES_hhdet_in_fec!D59)</f>
        <v>0.5869350653423826</v>
      </c>
      <c r="E59" s="111">
        <f>IF(RES_hhdet_in_tes!E59=0,"",RES_hhdet_in_tes!E59/RES_hhdet_in_fec!E59)</f>
        <v>0.58750633725918944</v>
      </c>
      <c r="F59" s="111">
        <f>IF(RES_hhdet_in_tes!F59=0,"",RES_hhdet_in_tes!F59/RES_hhdet_in_fec!F59)</f>
        <v>0.5880776161925515</v>
      </c>
      <c r="G59" s="111">
        <f>IF(RES_hhdet_in_tes!G59=0,"",RES_hhdet_in_tes!G59/RES_hhdet_in_fec!G59)</f>
        <v>0.58864894251270261</v>
      </c>
      <c r="H59" s="111">
        <f>IF(RES_hhdet_in_tes!H59=0,"",RES_hhdet_in_tes!H59/RES_hhdet_in_fec!H59)</f>
        <v>0.58922031127884045</v>
      </c>
      <c r="I59" s="111">
        <f>IF(RES_hhdet_in_tes!I59=0,"",RES_hhdet_in_tes!I59/RES_hhdet_in_fec!I59)</f>
        <v>0.58979173243819116</v>
      </c>
      <c r="J59" s="111">
        <f>IF(RES_hhdet_in_tes!J59=0,"",RES_hhdet_in_tes!J59/RES_hhdet_in_fec!J59)</f>
        <v>0.59036324674103247</v>
      </c>
      <c r="K59" s="111">
        <f>IF(RES_hhdet_in_tes!K59=0,"",RES_hhdet_in_tes!K59/RES_hhdet_in_fec!K59)</f>
        <v>0.59093488883581768</v>
      </c>
      <c r="L59" s="111">
        <f>IF(RES_hhdet_in_tes!L59=0,"",RES_hhdet_in_tes!L59/RES_hhdet_in_fec!L59)</f>
        <v>0.59150666799242857</v>
      </c>
      <c r="M59" s="111">
        <f>IF(RES_hhdet_in_tes!M59=0,"",RES_hhdet_in_tes!M59/RES_hhdet_in_fec!M59)</f>
        <v>0.59194090162829194</v>
      </c>
      <c r="N59" s="111">
        <f>IF(RES_hhdet_in_tes!N59=0,"",RES_hhdet_in_tes!N59/RES_hhdet_in_fec!N59)</f>
        <v>0.59218361780509687</v>
      </c>
      <c r="O59" s="111">
        <f>IF(RES_hhdet_in_tes!O59=0,"",RES_hhdet_in_tes!O59/RES_hhdet_in_fec!O59)</f>
        <v>0.5923286828881249</v>
      </c>
      <c r="P59" s="111">
        <f>IF(RES_hhdet_in_tes!P59=0,"",RES_hhdet_in_tes!P59/RES_hhdet_in_fec!P59)</f>
        <v>0.59273346302126639</v>
      </c>
      <c r="Q59" s="111">
        <f>IF(RES_hhdet_in_tes!Q59=0,"",RES_hhdet_in_tes!Q59/RES_hhdet_in_fec!Q59)</f>
        <v>0.59438101272161192</v>
      </c>
      <c r="R59" s="111">
        <f>IF(RES_hhdet_in_tes!R59=0,"",RES_hhdet_in_tes!R59/RES_hhdet_in_fec!R59)</f>
        <v>0.59870871553230343</v>
      </c>
      <c r="S59" s="111">
        <f>IF(RES_hhdet_in_tes!S59=0,"",RES_hhdet_in_tes!S59/RES_hhdet_in_fec!S59)</f>
        <v>0.60481343487124184</v>
      </c>
      <c r="T59" s="111">
        <f>IF(RES_hhdet_in_tes!T59=0,"",RES_hhdet_in_tes!T59/RES_hhdet_in_fec!T59)</f>
        <v>0.61151150894851569</v>
      </c>
      <c r="U59" s="111">
        <f>IF(RES_hhdet_in_tes!U59=0,"",RES_hhdet_in_tes!U59/RES_hhdet_in_fec!U59)</f>
        <v>0.61761927597423072</v>
      </c>
      <c r="V59" s="111">
        <f>IF(RES_hhdet_in_tes!V59=0,"",RES_hhdet_in_tes!V59/RES_hhdet_in_fec!V59)</f>
        <v>0.621953074158484</v>
      </c>
      <c r="W59" s="111">
        <f>IF(RES_hhdet_in_tes!W59=0,"",RES_hhdet_in_tes!W59/RES_hhdet_in_fec!W59)</f>
        <v>0.62403593046986228</v>
      </c>
      <c r="X59" s="111">
        <f>IF(RES_hhdet_in_tes!X59=0,"",RES_hhdet_in_tes!X59/RES_hhdet_in_fec!X59)</f>
        <v>0.62442303143797995</v>
      </c>
      <c r="Y59" s="111">
        <f>IF(RES_hhdet_in_tes!Y59=0,"",RES_hhdet_in_tes!Y59/RES_hhdet_in_fec!Y59)</f>
        <v>0.62446174153479173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0.75111587561305881</v>
      </c>
      <c r="D60" s="45">
        <f>IF(RES_hhdet_in_tes!D60=0,"",RES_hhdet_in_tes!D60/RES_hhdet_in_fec!D60)</f>
        <v>0.75252525389037273</v>
      </c>
      <c r="E60" s="45">
        <f>IF(RES_hhdet_in_tes!E60=0,"",RES_hhdet_in_tes!E60/RES_hhdet_in_fec!E60)</f>
        <v>0.75400108467949412</v>
      </c>
      <c r="F60" s="45">
        <f>IF(RES_hhdet_in_tes!F60=0,"",RES_hhdet_in_tes!F60/RES_hhdet_in_fec!F60)</f>
        <v>0.75548597717477117</v>
      </c>
      <c r="G60" s="45">
        <f>IF(RES_hhdet_in_tes!G60=0,"",RES_hhdet_in_tes!G60/RES_hhdet_in_fec!G60)</f>
        <v>0.75703206852474991</v>
      </c>
      <c r="H60" s="45">
        <f>IF(RES_hhdet_in_tes!H60=0,"",RES_hhdet_in_tes!H60/RES_hhdet_in_fec!H60)</f>
        <v>0.75863297780619121</v>
      </c>
      <c r="I60" s="45">
        <f>IF(RES_hhdet_in_tes!I60=0,"",RES_hhdet_in_tes!I60/RES_hhdet_in_fec!I60)</f>
        <v>0.76030155161402069</v>
      </c>
      <c r="J60" s="45">
        <f>IF(RES_hhdet_in_tes!J60=0,"",RES_hhdet_in_tes!J60/RES_hhdet_in_fec!J60)</f>
        <v>0.76209041791320642</v>
      </c>
      <c r="K60" s="45">
        <f>IF(RES_hhdet_in_tes!K60=0,"",RES_hhdet_in_tes!K60/RES_hhdet_in_fec!K60)</f>
        <v>0.76404432431677305</v>
      </c>
      <c r="L60" s="45">
        <f>IF(RES_hhdet_in_tes!L60=0,"",RES_hhdet_in_tes!L60/RES_hhdet_in_fec!L60)</f>
        <v>0.76617524264576342</v>
      </c>
      <c r="M60" s="45">
        <f>IF(RES_hhdet_in_tes!M60=0,"",RES_hhdet_in_tes!M60/RES_hhdet_in_fec!M60)</f>
        <v>0.76922198497086847</v>
      </c>
      <c r="N60" s="45">
        <f>IF(RES_hhdet_in_tes!N60=0,"",RES_hhdet_in_tes!N60/RES_hhdet_in_fec!N60)</f>
        <v>0.77339488406662826</v>
      </c>
      <c r="O60" s="45">
        <f>IF(RES_hhdet_in_tes!O60=0,"",RES_hhdet_in_tes!O60/RES_hhdet_in_fec!O60)</f>
        <v>0.77919270975696309</v>
      </c>
      <c r="P60" s="45">
        <f>IF(RES_hhdet_in_tes!P60=0,"",RES_hhdet_in_tes!P60/RES_hhdet_in_fec!P60)</f>
        <v>0.78686009330365803</v>
      </c>
      <c r="Q60" s="45">
        <f>IF(RES_hhdet_in_tes!Q60=0,"",RES_hhdet_in_tes!Q60/RES_hhdet_in_fec!Q60)</f>
        <v>0.79678176239817844</v>
      </c>
      <c r="R60" s="45">
        <f>IF(RES_hhdet_in_tes!R60=0,"",RES_hhdet_in_tes!R60/RES_hhdet_in_fec!R60)</f>
        <v>0.81028278192665792</v>
      </c>
      <c r="S60" s="45">
        <f>IF(RES_hhdet_in_tes!S60=0,"",RES_hhdet_in_tes!S60/RES_hhdet_in_fec!S60)</f>
        <v>0.82717696463751211</v>
      </c>
      <c r="T60" s="45">
        <f>IF(RES_hhdet_in_tes!T60=0,"",RES_hhdet_in_tes!T60/RES_hhdet_in_fec!T60)</f>
        <v>0.84536448005390619</v>
      </c>
      <c r="U60" s="45">
        <f>IF(RES_hhdet_in_tes!U60=0,"",RES_hhdet_in_tes!U60/RES_hhdet_in_fec!U60)</f>
        <v>0.86274549769905517</v>
      </c>
      <c r="V60" s="45">
        <f>IF(RES_hhdet_in_tes!V60=0,"",RES_hhdet_in_tes!V60/RES_hhdet_in_fec!V60)</f>
        <v>0.87722018709615046</v>
      </c>
      <c r="W60" s="45">
        <f>IF(RES_hhdet_in_tes!W60=0,"",RES_hhdet_in_tes!W60/RES_hhdet_in_fec!W60)</f>
        <v>0.88805897131038947</v>
      </c>
      <c r="X60" s="45">
        <f>IF(RES_hhdet_in_tes!X60=0,"",RES_hhdet_in_tes!X60/RES_hhdet_in_fec!X60)</f>
        <v>0.89546864411828841</v>
      </c>
      <c r="Y60" s="45">
        <f>IF(RES_hhdet_in_tes!Y60=0,"",RES_hhdet_in_tes!Y60/RES_hhdet_in_fec!Y60)</f>
        <v>0.90203951102479674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0.55803789988073571</v>
      </c>
      <c r="D62" s="119">
        <f>IF(RES_hhdet_in_tes!D62=0,"",RES_hhdet_in_tes!D62/RES_hhdet_in_fec!D62)</f>
        <v>0.56344340273951177</v>
      </c>
      <c r="E62" s="119">
        <f>IF(RES_hhdet_in_tes!E62=0,"",RES_hhdet_in_tes!E62/RES_hhdet_in_fec!E62)</f>
        <v>0.56831587204823542</v>
      </c>
      <c r="F62" s="119">
        <f>IF(RES_hhdet_in_tes!F62=0,"",RES_hhdet_in_tes!F62/RES_hhdet_in_fec!F62)</f>
        <v>0.57390914013009375</v>
      </c>
      <c r="G62" s="119">
        <f>IF(RES_hhdet_in_tes!G62=0,"",RES_hhdet_in_tes!G62/RES_hhdet_in_fec!G62)</f>
        <v>0.57959810348511798</v>
      </c>
      <c r="H62" s="119">
        <f>IF(RES_hhdet_in_tes!H62=0,"",RES_hhdet_in_tes!H62/RES_hhdet_in_fec!H62)</f>
        <v>0.58568912667132511</v>
      </c>
      <c r="I62" s="119">
        <f>IF(RES_hhdet_in_tes!I62=0,"",RES_hhdet_in_tes!I62/RES_hhdet_in_fec!I62)</f>
        <v>0.59265008356268878</v>
      </c>
      <c r="J62" s="119">
        <f>IF(RES_hhdet_in_tes!J62=0,"",RES_hhdet_in_tes!J62/RES_hhdet_in_fec!J62)</f>
        <v>0.59896693785706512</v>
      </c>
      <c r="K62" s="119">
        <f>IF(RES_hhdet_in_tes!K62=0,"",RES_hhdet_in_tes!K62/RES_hhdet_in_fec!K62)</f>
        <v>0.607284931528696</v>
      </c>
      <c r="L62" s="119">
        <f>IF(RES_hhdet_in_tes!L62=0,"",RES_hhdet_in_tes!L62/RES_hhdet_in_fec!L62)</f>
        <v>0.61790755278417298</v>
      </c>
      <c r="M62" s="119">
        <f>IF(RES_hhdet_in_tes!M62=0,"",RES_hhdet_in_tes!M62/RES_hhdet_in_fec!M62)</f>
        <v>0.63401600395335045</v>
      </c>
      <c r="N62" s="119">
        <f>IF(RES_hhdet_in_tes!N62=0,"",RES_hhdet_in_tes!N62/RES_hhdet_in_fec!N62)</f>
        <v>0.66057788720905219</v>
      </c>
      <c r="O62" s="119">
        <f>IF(RES_hhdet_in_tes!O62=0,"",RES_hhdet_in_tes!O62/RES_hhdet_in_fec!O62)</f>
        <v>0.69513478326254685</v>
      </c>
      <c r="P62" s="119">
        <f>IF(RES_hhdet_in_tes!P62=0,"",RES_hhdet_in_tes!P62/RES_hhdet_in_fec!P62)</f>
        <v>0.73647056874349848</v>
      </c>
      <c r="Q62" s="119">
        <f>IF(RES_hhdet_in_tes!Q62=0,"",RES_hhdet_in_tes!Q62/RES_hhdet_in_fec!Q62)</f>
        <v>0.76905828575299384</v>
      </c>
      <c r="R62" s="119">
        <f>IF(RES_hhdet_in_tes!R62=0,"",RES_hhdet_in_tes!R62/RES_hhdet_in_fec!R62)</f>
        <v>0.78698302071722381</v>
      </c>
      <c r="S62" s="119">
        <f>IF(RES_hhdet_in_tes!S62=0,"",RES_hhdet_in_tes!S62/RES_hhdet_in_fec!S62)</f>
        <v>0.80123193902397116</v>
      </c>
      <c r="T62" s="119">
        <f>IF(RES_hhdet_in_tes!T62=0,"",RES_hhdet_in_tes!T62/RES_hhdet_in_fec!T62)</f>
        <v>0.81426820117685006</v>
      </c>
      <c r="U62" s="119">
        <f>IF(RES_hhdet_in_tes!U62=0,"",RES_hhdet_in_tes!U62/RES_hhdet_in_fec!U62)</f>
        <v>0.82464812011635735</v>
      </c>
      <c r="V62" s="119">
        <f>IF(RES_hhdet_in_tes!V62=0,"",RES_hhdet_in_tes!V62/RES_hhdet_in_fec!V62)</f>
        <v>0.83437334892631121</v>
      </c>
      <c r="W62" s="119">
        <f>IF(RES_hhdet_in_tes!W62=0,"",RES_hhdet_in_tes!W62/RES_hhdet_in_fec!W62)</f>
        <v>0.84030399705212211</v>
      </c>
      <c r="X62" s="119">
        <f>IF(RES_hhdet_in_tes!X62=0,"",RES_hhdet_in_tes!X62/RES_hhdet_in_fec!X62)</f>
        <v>0.83937017231275535</v>
      </c>
      <c r="Y62" s="119">
        <f>IF(RES_hhdet_in_tes!Y62=0,"",RES_hhdet_in_tes!Y62/RES_hhdet_in_fec!Y62)</f>
        <v>0.8433058013012471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0.54947093247909917</v>
      </c>
      <c r="D63" s="124">
        <f>IF(RES_hhdet_in_tes!D63=0,"",RES_hhdet_in_tes!D63/RES_hhdet_in_fec!D63)</f>
        <v>0.5547249580250101</v>
      </c>
      <c r="E63" s="124">
        <f>IF(RES_hhdet_in_tes!E63=0,"",RES_hhdet_in_tes!E63/RES_hhdet_in_fec!E63)</f>
        <v>0.56028828943858378</v>
      </c>
      <c r="F63" s="124">
        <f>IF(RES_hhdet_in_tes!F63=0,"",RES_hhdet_in_tes!F63/RES_hhdet_in_fec!F63)</f>
        <v>0.56587855747270677</v>
      </c>
      <c r="G63" s="124">
        <f>IF(RES_hhdet_in_tes!G63=0,"",RES_hhdet_in_tes!G63/RES_hhdet_in_fec!G63)</f>
        <v>0.57177630932759316</v>
      </c>
      <c r="H63" s="124">
        <f>IF(RES_hhdet_in_tes!H63=0,"",RES_hhdet_in_tes!H63/RES_hhdet_in_fec!H63)</f>
        <v>0.57793727279214535</v>
      </c>
      <c r="I63" s="124">
        <f>IF(RES_hhdet_in_tes!I63=0,"",RES_hhdet_in_tes!I63/RES_hhdet_in_fec!I63)</f>
        <v>0.58446914793676996</v>
      </c>
      <c r="J63" s="124">
        <f>IF(RES_hhdet_in_tes!J63=0,"",RES_hhdet_in_tes!J63/RES_hhdet_in_fec!J63)</f>
        <v>0.59172159920077627</v>
      </c>
      <c r="K63" s="124">
        <f>IF(RES_hhdet_in_tes!K63=0,"",RES_hhdet_in_tes!K63/RES_hhdet_in_fec!K63)</f>
        <v>0.59988068312494558</v>
      </c>
      <c r="L63" s="124">
        <f>IF(RES_hhdet_in_tes!L63=0,"",RES_hhdet_in_tes!L63/RES_hhdet_in_fec!L63)</f>
        <v>0.60901509359082451</v>
      </c>
      <c r="M63" s="124">
        <f>IF(RES_hhdet_in_tes!M63=0,"",RES_hhdet_in_tes!M63/RES_hhdet_in_fec!M63)</f>
        <v>0.6258974379894775</v>
      </c>
      <c r="N63" s="124">
        <f>IF(RES_hhdet_in_tes!N63=0,"",RES_hhdet_in_tes!N63/RES_hhdet_in_fec!N63)</f>
        <v>0.65276183880440941</v>
      </c>
      <c r="O63" s="124">
        <f>IF(RES_hhdet_in_tes!O63=0,"",RES_hhdet_in_tes!O63/RES_hhdet_in_fec!O63)</f>
        <v>0.69085284015451787</v>
      </c>
      <c r="P63" s="124">
        <f>IF(RES_hhdet_in_tes!P63=0,"",RES_hhdet_in_tes!P63/RES_hhdet_in_fec!P63)</f>
        <v>0.73568763955956529</v>
      </c>
      <c r="Q63" s="124">
        <f>IF(RES_hhdet_in_tes!Q63=0,"",RES_hhdet_in_tes!Q63/RES_hhdet_in_fec!Q63)</f>
        <v>0.77353324603153495</v>
      </c>
      <c r="R63" s="124">
        <f>IF(RES_hhdet_in_tes!R63=0,"",RES_hhdet_in_tes!R63/RES_hhdet_in_fec!R63)</f>
        <v>0.79272787911602216</v>
      </c>
      <c r="S63" s="124">
        <f>IF(RES_hhdet_in_tes!S63=0,"",RES_hhdet_in_tes!S63/RES_hhdet_in_fec!S63)</f>
        <v>0.80742129229313886</v>
      </c>
      <c r="T63" s="124">
        <f>IF(RES_hhdet_in_tes!T63=0,"",RES_hhdet_in_tes!T63/RES_hhdet_in_fec!T63)</f>
        <v>0.81939415388329018</v>
      </c>
      <c r="U63" s="124">
        <f>IF(RES_hhdet_in_tes!U63=0,"",RES_hhdet_in_tes!U63/RES_hhdet_in_fec!U63)</f>
        <v>0.82982053512336995</v>
      </c>
      <c r="V63" s="124">
        <f>IF(RES_hhdet_in_tes!V63=0,"",RES_hhdet_in_tes!V63/RES_hhdet_in_fec!V63)</f>
        <v>0.83932816187013748</v>
      </c>
      <c r="W63" s="124">
        <f>IF(RES_hhdet_in_tes!W63=0,"",RES_hhdet_in_tes!W63/RES_hhdet_in_fec!W63)</f>
        <v>0.84650636199606977</v>
      </c>
      <c r="X63" s="124">
        <f>IF(RES_hhdet_in_tes!X63=0,"",RES_hhdet_in_tes!X63/RES_hhdet_in_fec!X63)</f>
        <v>0.85032952340360879</v>
      </c>
      <c r="Y63" s="124">
        <f>IF(RES_hhdet_in_tes!Y63=0,"",RES_hhdet_in_tes!Y63/RES_hhdet_in_fec!Y63)</f>
        <v>0.85302361503729363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0.54370447331218019</v>
      </c>
      <c r="D64" s="111">
        <f>IF(RES_hhdet_in_tes!D64=0,"",RES_hhdet_in_tes!D64/RES_hhdet_in_fec!D64)</f>
        <v>0.54909100304080016</v>
      </c>
      <c r="E64" s="111">
        <f>IF(RES_hhdet_in_tes!E64=0,"",RES_hhdet_in_tes!E64/RES_hhdet_in_fec!E64)</f>
        <v>0.55481722437464365</v>
      </c>
      <c r="F64" s="111">
        <f>IF(RES_hhdet_in_tes!F64=0,"",RES_hhdet_in_tes!F64/RES_hhdet_in_fec!F64)</f>
        <v>0.56052261445811669</v>
      </c>
      <c r="G64" s="111">
        <f>IF(RES_hhdet_in_tes!G64=0,"",RES_hhdet_in_tes!G64/RES_hhdet_in_fec!G64)</f>
        <v>0.56653224465413421</v>
      </c>
      <c r="H64" s="111">
        <f>IF(RES_hhdet_in_tes!H64=0,"",RES_hhdet_in_tes!H64/RES_hhdet_in_fec!H64)</f>
        <v>0.57280458240085308</v>
      </c>
      <c r="I64" s="111">
        <f>IF(RES_hhdet_in_tes!I64=0,"",RES_hhdet_in_tes!I64/RES_hhdet_in_fec!I64)</f>
        <v>0.57941789198214988</v>
      </c>
      <c r="J64" s="111">
        <f>IF(RES_hhdet_in_tes!J64=0,"",RES_hhdet_in_tes!J64/RES_hhdet_in_fec!J64)</f>
        <v>0.58669685159298868</v>
      </c>
      <c r="K64" s="111">
        <f>IF(RES_hhdet_in_tes!K64=0,"",RES_hhdet_in_tes!K64/RES_hhdet_in_fec!K64)</f>
        <v>0.59491488046430574</v>
      </c>
      <c r="L64" s="111">
        <f>IF(RES_hhdet_in_tes!L64=0,"",RES_hhdet_in_tes!L64/RES_hhdet_in_fec!L64)</f>
        <v>0.60414031114924804</v>
      </c>
      <c r="M64" s="111">
        <f>IF(RES_hhdet_in_tes!M64=0,"",RES_hhdet_in_tes!M64/RES_hhdet_in_fec!M64)</f>
        <v>0.62121051262184213</v>
      </c>
      <c r="N64" s="111">
        <f>IF(RES_hhdet_in_tes!N64=0,"",RES_hhdet_in_tes!N64/RES_hhdet_in_fec!N64)</f>
        <v>0.64825327493809259</v>
      </c>
      <c r="O64" s="111">
        <f>IF(RES_hhdet_in_tes!O64=0,"",RES_hhdet_in_tes!O64/RES_hhdet_in_fec!O64)</f>
        <v>0.68668855838024834</v>
      </c>
      <c r="P64" s="111">
        <f>IF(RES_hhdet_in_tes!P64=0,"",RES_hhdet_in_tes!P64/RES_hhdet_in_fec!P64)</f>
        <v>0.73196747555571573</v>
      </c>
      <c r="Q64" s="111">
        <f>IF(RES_hhdet_in_tes!Q64=0,"",RES_hhdet_in_tes!Q64/RES_hhdet_in_fec!Q64)</f>
        <v>0.77016559400859941</v>
      </c>
      <c r="R64" s="111">
        <f>IF(RES_hhdet_in_tes!R64=0,"",RES_hhdet_in_tes!R64/RES_hhdet_in_fec!R64)</f>
        <v>0.78958511901986861</v>
      </c>
      <c r="S64" s="111">
        <f>IF(RES_hhdet_in_tes!S64=0,"",RES_hhdet_in_tes!S64/RES_hhdet_in_fec!S64)</f>
        <v>0.80446467931212529</v>
      </c>
      <c r="T64" s="111">
        <f>IF(RES_hhdet_in_tes!T64=0,"",RES_hhdet_in_tes!T64/RES_hhdet_in_fec!T64)</f>
        <v>0.81657648089741597</v>
      </c>
      <c r="U64" s="111">
        <f>IF(RES_hhdet_in_tes!U64=0,"",RES_hhdet_in_tes!U64/RES_hhdet_in_fec!U64)</f>
        <v>0.82714650191063543</v>
      </c>
      <c r="V64" s="111">
        <f>IF(RES_hhdet_in_tes!V64=0,"",RES_hhdet_in_tes!V64/RES_hhdet_in_fec!V64)</f>
        <v>0.83678361493929931</v>
      </c>
      <c r="W64" s="111">
        <f>IF(RES_hhdet_in_tes!W64=0,"",RES_hhdet_in_tes!W64/RES_hhdet_in_fec!W64)</f>
        <v>0.84405207270383087</v>
      </c>
      <c r="X64" s="111">
        <f>IF(RES_hhdet_in_tes!X64=0,"",RES_hhdet_in_tes!X64/RES_hhdet_in_fec!X64)</f>
        <v>0.84792989203366953</v>
      </c>
      <c r="Y64" s="111">
        <f>IF(RES_hhdet_in_tes!Y64=0,"",RES_hhdet_in_tes!Y64/RES_hhdet_in_fec!Y64)</f>
        <v>0.85066808172996644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 t="str">
        <f>IF(RES_hhdet_in_tes!C66=0,"",RES_hhdet_in_tes!C66/RES_hhdet_in_fec!C66)</f>
        <v/>
      </c>
      <c r="D66" s="124">
        <f>IF(RES_hhdet_in_tes!D66=0,"",RES_hhdet_in_tes!D66/RES_hhdet_in_fec!D66)</f>
        <v>3.1616729093524492</v>
      </c>
      <c r="E66" s="124">
        <f>IF(RES_hhdet_in_tes!E66=0,"",RES_hhdet_in_tes!E66/RES_hhdet_in_fec!E66)</f>
        <v>3.3139714336560395</v>
      </c>
      <c r="F66" s="124">
        <f>IF(RES_hhdet_in_tes!F66=0,"",RES_hhdet_in_tes!F66/RES_hhdet_in_fec!F66)</f>
        <v>3.4674931525272066</v>
      </c>
      <c r="G66" s="124">
        <f>IF(RES_hhdet_in_tes!G66=0,"",RES_hhdet_in_tes!G66/RES_hhdet_in_fec!G66)</f>
        <v>3.6231274671230245</v>
      </c>
      <c r="H66" s="124">
        <f>IF(RES_hhdet_in_tes!H66=0,"",RES_hhdet_in_tes!H66/RES_hhdet_in_fec!H66)</f>
        <v>3.7807345977217839</v>
      </c>
      <c r="I66" s="124">
        <f>IF(RES_hhdet_in_tes!I66=0,"",RES_hhdet_in_tes!I66/RES_hhdet_in_fec!I66)</f>
        <v>3.9405009797111785</v>
      </c>
      <c r="J66" s="124">
        <f>IF(RES_hhdet_in_tes!J66=0,"",RES_hhdet_in_tes!J66/RES_hhdet_in_fec!J66)</f>
        <v>4.1032622024821048</v>
      </c>
      <c r="K66" s="124">
        <f>IF(RES_hhdet_in_tes!K66=0,"",RES_hhdet_in_tes!K66/RES_hhdet_in_fec!K66)</f>
        <v>4.2696801225034369</v>
      </c>
      <c r="L66" s="124">
        <f>IF(RES_hhdet_in_tes!L66=0,"",RES_hhdet_in_tes!L66/RES_hhdet_in_fec!L66)</f>
        <v>4.4398425090662599</v>
      </c>
      <c r="M66" s="124">
        <f>IF(RES_hhdet_in_tes!M66=0,"",RES_hhdet_in_tes!M66/RES_hhdet_in_fec!M66)</f>
        <v>4.6348360614240018</v>
      </c>
      <c r="N66" s="124">
        <f>IF(RES_hhdet_in_tes!N66=0,"",RES_hhdet_in_tes!N66/RES_hhdet_in_fec!N66)</f>
        <v>4.8609204524922394</v>
      </c>
      <c r="O66" s="124">
        <f>IF(RES_hhdet_in_tes!O66=0,"",RES_hhdet_in_tes!O66/RES_hhdet_in_fec!O66)</f>
        <v>5.11769237007851</v>
      </c>
      <c r="P66" s="124">
        <f>IF(RES_hhdet_in_tes!P66=0,"",RES_hhdet_in_tes!P66/RES_hhdet_in_fec!P66)</f>
        <v>5.380162770349024</v>
      </c>
      <c r="Q66" s="124">
        <f>IF(RES_hhdet_in_tes!Q66=0,"",RES_hhdet_in_tes!Q66/RES_hhdet_in_fec!Q66)</f>
        <v>5.5816047783085834</v>
      </c>
      <c r="R66" s="124">
        <f>IF(RES_hhdet_in_tes!R66=0,"",RES_hhdet_in_tes!R66/RES_hhdet_in_fec!R66)</f>
        <v>5.6252528536672362</v>
      </c>
      <c r="S66" s="124">
        <f>IF(RES_hhdet_in_tes!S66=0,"",RES_hhdet_in_tes!S66/RES_hhdet_in_fec!S66)</f>
        <v>5.6301026398181975</v>
      </c>
      <c r="T66" s="124">
        <f>IF(RES_hhdet_in_tes!T66=0,"",RES_hhdet_in_tes!T66/RES_hhdet_in_fec!T66)</f>
        <v>5.6354912910970443</v>
      </c>
      <c r="U66" s="124">
        <f>IF(RES_hhdet_in_tes!U66=0,"",RES_hhdet_in_tes!U66/RES_hhdet_in_fec!U66)</f>
        <v>5.6414786814068734</v>
      </c>
      <c r="V66" s="124">
        <f>IF(RES_hhdet_in_tes!V66=0,"",RES_hhdet_in_tes!V66/RES_hhdet_in_fec!V66)</f>
        <v>5.6585878676561912</v>
      </c>
      <c r="W66" s="124">
        <f>IF(RES_hhdet_in_tes!W66=0,"",RES_hhdet_in_tes!W66/RES_hhdet_in_fec!W66)</f>
        <v>5.7147435346253452</v>
      </c>
      <c r="X66" s="124">
        <f>IF(RES_hhdet_in_tes!X66=0,"",RES_hhdet_in_tes!X66/RES_hhdet_in_fec!X66)</f>
        <v>5.7768536599439368</v>
      </c>
      <c r="Y66" s="124">
        <f>IF(RES_hhdet_in_tes!Y66=0,"",RES_hhdet_in_tes!Y66/RES_hhdet_in_fec!Y66)</f>
        <v>5.8468628116384984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 t="str">
        <f>IF(RES_hhdet_in_tes!C67=0,"",RES_hhdet_in_tes!C67/RES_hhdet_in_fec!C67)</f>
        <v/>
      </c>
      <c r="D67" s="111">
        <f>IF(RES_hhdet_in_tes!D67=0,"",RES_hhdet_in_tes!D67/RES_hhdet_in_fec!D67)</f>
        <v>3.1616729093524492</v>
      </c>
      <c r="E67" s="111">
        <f>IF(RES_hhdet_in_tes!E67=0,"",RES_hhdet_in_tes!E67/RES_hhdet_in_fec!E67)</f>
        <v>3.3139714336560395</v>
      </c>
      <c r="F67" s="111">
        <f>IF(RES_hhdet_in_tes!F67=0,"",RES_hhdet_in_tes!F67/RES_hhdet_in_fec!F67)</f>
        <v>3.4674931525272066</v>
      </c>
      <c r="G67" s="111">
        <f>IF(RES_hhdet_in_tes!G67=0,"",RES_hhdet_in_tes!G67/RES_hhdet_in_fec!G67)</f>
        <v>3.6231274671230245</v>
      </c>
      <c r="H67" s="111">
        <f>IF(RES_hhdet_in_tes!H67=0,"",RES_hhdet_in_tes!H67/RES_hhdet_in_fec!H67)</f>
        <v>3.7807345977217839</v>
      </c>
      <c r="I67" s="111">
        <f>IF(RES_hhdet_in_tes!I67=0,"",RES_hhdet_in_tes!I67/RES_hhdet_in_fec!I67)</f>
        <v>3.9405009797111785</v>
      </c>
      <c r="J67" s="111">
        <f>IF(RES_hhdet_in_tes!J67=0,"",RES_hhdet_in_tes!J67/RES_hhdet_in_fec!J67)</f>
        <v>4.1032622024821048</v>
      </c>
      <c r="K67" s="111">
        <f>IF(RES_hhdet_in_tes!K67=0,"",RES_hhdet_in_tes!K67/RES_hhdet_in_fec!K67)</f>
        <v>4.2696801225034369</v>
      </c>
      <c r="L67" s="111">
        <f>IF(RES_hhdet_in_tes!L67=0,"",RES_hhdet_in_tes!L67/RES_hhdet_in_fec!L67)</f>
        <v>4.4398425090662599</v>
      </c>
      <c r="M67" s="111">
        <f>IF(RES_hhdet_in_tes!M67=0,"",RES_hhdet_in_tes!M67/RES_hhdet_in_fec!M67)</f>
        <v>4.6348360614240018</v>
      </c>
      <c r="N67" s="111">
        <f>IF(RES_hhdet_in_tes!N67=0,"",RES_hhdet_in_tes!N67/RES_hhdet_in_fec!N67)</f>
        <v>4.8609204524922394</v>
      </c>
      <c r="O67" s="111">
        <f>IF(RES_hhdet_in_tes!O67=0,"",RES_hhdet_in_tes!O67/RES_hhdet_in_fec!O67)</f>
        <v>5.11769237007851</v>
      </c>
      <c r="P67" s="111">
        <f>IF(RES_hhdet_in_tes!P67=0,"",RES_hhdet_in_tes!P67/RES_hhdet_in_fec!P67)</f>
        <v>5.380162770349024</v>
      </c>
      <c r="Q67" s="111">
        <f>IF(RES_hhdet_in_tes!Q67=0,"",RES_hhdet_in_tes!Q67/RES_hhdet_in_fec!Q67)</f>
        <v>5.5816047783085834</v>
      </c>
      <c r="R67" s="111">
        <f>IF(RES_hhdet_in_tes!R67=0,"",RES_hhdet_in_tes!R67/RES_hhdet_in_fec!R67)</f>
        <v>5.6252528536672362</v>
      </c>
      <c r="S67" s="111">
        <f>IF(RES_hhdet_in_tes!S67=0,"",RES_hhdet_in_tes!S67/RES_hhdet_in_fec!S67)</f>
        <v>5.6301026398181975</v>
      </c>
      <c r="T67" s="111">
        <f>IF(RES_hhdet_in_tes!T67=0,"",RES_hhdet_in_tes!T67/RES_hhdet_in_fec!T67)</f>
        <v>5.6354912910970443</v>
      </c>
      <c r="U67" s="111">
        <f>IF(RES_hhdet_in_tes!U67=0,"",RES_hhdet_in_tes!U67/RES_hhdet_in_fec!U67)</f>
        <v>5.6414786814068734</v>
      </c>
      <c r="V67" s="111">
        <f>IF(RES_hhdet_in_tes!V67=0,"",RES_hhdet_in_tes!V67/RES_hhdet_in_fec!V67)</f>
        <v>5.6585878676561912</v>
      </c>
      <c r="W67" s="111">
        <f>IF(RES_hhdet_in_tes!W67=0,"",RES_hhdet_in_tes!W67/RES_hhdet_in_fec!W67)</f>
        <v>5.7147435346253452</v>
      </c>
      <c r="X67" s="111">
        <f>IF(RES_hhdet_in_tes!X67=0,"",RES_hhdet_in_tes!X67/RES_hhdet_in_fec!X67)</f>
        <v>5.7768536599439368</v>
      </c>
      <c r="Y67" s="111">
        <f>IF(RES_hhdet_in_tes!Y67=0,"",RES_hhdet_in_tes!Y67/RES_hhdet_in_fec!Y67)</f>
        <v>5.8468628116384984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0.59176921747740996</v>
      </c>
      <c r="D68" s="124">
        <f>IF(RES_hhdet_in_tes!D68=0,"",RES_hhdet_in_tes!D68/RES_hhdet_in_fec!D68)</f>
        <v>0.59767396710867127</v>
      </c>
      <c r="E68" s="124">
        <f>IF(RES_hhdet_in_tes!E68=0,"",RES_hhdet_in_tes!E68/RES_hhdet_in_fec!E68)</f>
        <v>0.60397051258867995</v>
      </c>
      <c r="F68" s="124">
        <f>IF(RES_hhdet_in_tes!F68=0,"",RES_hhdet_in_tes!F68/RES_hhdet_in_fec!F68)</f>
        <v>0.61045624383289088</v>
      </c>
      <c r="G68" s="124">
        <f>IF(RES_hhdet_in_tes!G68=0,"",RES_hhdet_in_tes!G68/RES_hhdet_in_fec!G68)</f>
        <v>0.61768259067970843</v>
      </c>
      <c r="H68" s="124">
        <f>IF(RES_hhdet_in_tes!H68=0,"",RES_hhdet_in_tes!H68/RES_hhdet_in_fec!H68)</f>
        <v>0.62470790012679045</v>
      </c>
      <c r="I68" s="124">
        <f>IF(RES_hhdet_in_tes!I68=0,"",RES_hhdet_in_tes!I68/RES_hhdet_in_fec!I68)</f>
        <v>0.63229680134316546</v>
      </c>
      <c r="J68" s="124">
        <f>IF(RES_hhdet_in_tes!J68=0,"",RES_hhdet_in_tes!J68/RES_hhdet_in_fec!J68)</f>
        <v>0.63833070274317183</v>
      </c>
      <c r="K68" s="124">
        <f>IF(RES_hhdet_in_tes!K68=0,"",RES_hhdet_in_tes!K68/RES_hhdet_in_fec!K68)</f>
        <v>0.6470066974216947</v>
      </c>
      <c r="L68" s="124">
        <f>IF(RES_hhdet_in_tes!L68=0,"",RES_hhdet_in_tes!L68/RES_hhdet_in_fec!L68)</f>
        <v>0.66488276308192051</v>
      </c>
      <c r="M68" s="124">
        <f>IF(RES_hhdet_in_tes!M68=0,"",RES_hhdet_in_tes!M68/RES_hhdet_in_fec!M68)</f>
        <v>0.67094304653120118</v>
      </c>
      <c r="N68" s="124">
        <f>IF(RES_hhdet_in_tes!N68=0,"",RES_hhdet_in_tes!N68/RES_hhdet_in_fec!N68)</f>
        <v>0.69083314499738036</v>
      </c>
      <c r="O68" s="124">
        <f>IF(RES_hhdet_in_tes!O68=0,"",RES_hhdet_in_tes!O68/RES_hhdet_in_fec!O68)</f>
        <v>0.7183439368316018</v>
      </c>
      <c r="P68" s="124">
        <f>IF(RES_hhdet_in_tes!P68=0,"",RES_hhdet_in_tes!P68/RES_hhdet_in_fec!P68)</f>
        <v>0.75046564348094125</v>
      </c>
      <c r="Q68" s="124">
        <f>IF(RES_hhdet_in_tes!Q68=0,"",RES_hhdet_in_tes!Q68/RES_hhdet_in_fec!Q68)</f>
        <v>0.77890188711136288</v>
      </c>
      <c r="R68" s="124">
        <f>IF(RES_hhdet_in_tes!R68=0,"",RES_hhdet_in_tes!R68/RES_hhdet_in_fec!R68)</f>
        <v>0.79503603427551173</v>
      </c>
      <c r="S68" s="124">
        <f>IF(RES_hhdet_in_tes!S68=0,"",RES_hhdet_in_tes!S68/RES_hhdet_in_fec!S68)</f>
        <v>0.80834969355540809</v>
      </c>
      <c r="T68" s="124">
        <f>IF(RES_hhdet_in_tes!T68=0,"",RES_hhdet_in_tes!T68/RES_hhdet_in_fec!T68)</f>
        <v>0.82065611307729047</v>
      </c>
      <c r="U68" s="124">
        <f>IF(RES_hhdet_in_tes!U68=0,"",RES_hhdet_in_tes!U68/RES_hhdet_in_fec!U68)</f>
        <v>0.83166145923777235</v>
      </c>
      <c r="V68" s="124">
        <f>IF(RES_hhdet_in_tes!V68=0,"",RES_hhdet_in_tes!V68/RES_hhdet_in_fec!V68)</f>
        <v>0.84108313037668037</v>
      </c>
      <c r="W68" s="124">
        <f>IF(RES_hhdet_in_tes!W68=0,"",RES_hhdet_in_tes!W68/RES_hhdet_in_fec!W68)</f>
        <v>0.84655210242934975</v>
      </c>
      <c r="X68" s="124">
        <f>IF(RES_hhdet_in_tes!X68=0,"",RES_hhdet_in_tes!X68/RES_hhdet_in_fec!X68)</f>
        <v>0.84951027758242603</v>
      </c>
      <c r="Y68" s="124">
        <f>IF(RES_hhdet_in_tes!Y68=0,"",RES_hhdet_in_tes!Y68/RES_hhdet_in_fec!Y68)</f>
        <v>0.85045256893303967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0.58910382902661784</v>
      </c>
      <c r="D69" s="111">
        <f>IF(RES_hhdet_in_tes!D69=0,"",RES_hhdet_in_tes!D69/RES_hhdet_in_fec!D69)</f>
        <v>0.59534745033027658</v>
      </c>
      <c r="E69" s="111">
        <f>IF(RES_hhdet_in_tes!E69=0,"",RES_hhdet_in_tes!E69/RES_hhdet_in_fec!E69)</f>
        <v>0.60187387092661149</v>
      </c>
      <c r="F69" s="111">
        <f>IF(RES_hhdet_in_tes!F69=0,"",RES_hhdet_in_tes!F69/RES_hhdet_in_fec!F69)</f>
        <v>0.60845057234166355</v>
      </c>
      <c r="G69" s="111">
        <f>IF(RES_hhdet_in_tes!G69=0,"",RES_hhdet_in_tes!G69/RES_hhdet_in_fec!G69)</f>
        <v>0.61528569344248629</v>
      </c>
      <c r="H69" s="111">
        <f>IF(RES_hhdet_in_tes!H69=0,"",RES_hhdet_in_tes!H69/RES_hhdet_in_fec!H69)</f>
        <v>0.62235160065827366</v>
      </c>
      <c r="I69" s="111">
        <f>IF(RES_hhdet_in_tes!I69=0,"",RES_hhdet_in_tes!I69/RES_hhdet_in_fec!I69)</f>
        <v>0.6296973678502904</v>
      </c>
      <c r="J69" s="111">
        <f>IF(RES_hhdet_in_tes!J69=0,"",RES_hhdet_in_tes!J69/RES_hhdet_in_fec!J69)</f>
        <v>0.63752903803803007</v>
      </c>
      <c r="K69" s="111">
        <f>IF(RES_hhdet_in_tes!K69=0,"",RES_hhdet_in_tes!K69/RES_hhdet_in_fec!K69)</f>
        <v>0.64601890071119605</v>
      </c>
      <c r="L69" s="111">
        <f>IF(RES_hhdet_in_tes!L69=0,"",RES_hhdet_in_tes!L69/RES_hhdet_in_fec!L69)</f>
        <v>0.65520789130827384</v>
      </c>
      <c r="M69" s="111">
        <f>IF(RES_hhdet_in_tes!M69=0,"",RES_hhdet_in_tes!M69/RES_hhdet_in_fec!M69)</f>
        <v>0.66938487613623021</v>
      </c>
      <c r="N69" s="111">
        <f>IF(RES_hhdet_in_tes!N69=0,"",RES_hhdet_in_tes!N69/RES_hhdet_in_fec!N69)</f>
        <v>0.68987410578886388</v>
      </c>
      <c r="O69" s="111">
        <f>IF(RES_hhdet_in_tes!O69=0,"",RES_hhdet_in_tes!O69/RES_hhdet_in_fec!O69)</f>
        <v>0.71762075037566786</v>
      </c>
      <c r="P69" s="111">
        <f>IF(RES_hhdet_in_tes!P69=0,"",RES_hhdet_in_tes!P69/RES_hhdet_in_fec!P69)</f>
        <v>0.74988272574209591</v>
      </c>
      <c r="Q69" s="111">
        <f>IF(RES_hhdet_in_tes!Q69=0,"",RES_hhdet_in_tes!Q69/RES_hhdet_in_fec!Q69)</f>
        <v>0.77812887882829396</v>
      </c>
      <c r="R69" s="111">
        <f>IF(RES_hhdet_in_tes!R69=0,"",RES_hhdet_in_tes!R69/RES_hhdet_in_fec!R69)</f>
        <v>0.79539499491206844</v>
      </c>
      <c r="S69" s="111">
        <f>IF(RES_hhdet_in_tes!S69=0,"",RES_hhdet_in_tes!S69/RES_hhdet_in_fec!S69)</f>
        <v>0.81009904479566741</v>
      </c>
      <c r="T69" s="111">
        <f>IF(RES_hhdet_in_tes!T69=0,"",RES_hhdet_in_tes!T69/RES_hhdet_in_fec!T69)</f>
        <v>0.82247182836153199</v>
      </c>
      <c r="U69" s="111">
        <f>IF(RES_hhdet_in_tes!U69=0,"",RES_hhdet_in_tes!U69/RES_hhdet_in_fec!U69)</f>
        <v>0.83273313027768836</v>
      </c>
      <c r="V69" s="111">
        <f>IF(RES_hhdet_in_tes!V69=0,"",RES_hhdet_in_tes!V69/RES_hhdet_in_fec!V69)</f>
        <v>0.84107571617928401</v>
      </c>
      <c r="W69" s="111">
        <f>IF(RES_hhdet_in_tes!W69=0,"",RES_hhdet_in_tes!W69/RES_hhdet_in_fec!W69)</f>
        <v>0.8465968880034922</v>
      </c>
      <c r="X69" s="111">
        <f>IF(RES_hhdet_in_tes!X69=0,"",RES_hhdet_in_tes!X69/RES_hhdet_in_fec!X69)</f>
        <v>0.84914530435530833</v>
      </c>
      <c r="Y69" s="111">
        <f>IF(RES_hhdet_in_tes!Y69=0,"",RES_hhdet_in_tes!Y69/RES_hhdet_in_fec!Y69)</f>
        <v>0.85063951259903992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0.64744773315497506</v>
      </c>
      <c r="D70" s="111">
        <f>IF(RES_hhdet_in_tes!D70=0,"",RES_hhdet_in_tes!D70/RES_hhdet_in_fec!D70)</f>
        <v>0.6545947164284619</v>
      </c>
      <c r="E70" s="111">
        <f>IF(RES_hhdet_in_tes!E70=0,"",RES_hhdet_in_tes!E70/RES_hhdet_in_fec!E70)</f>
        <v>0.66074229788461236</v>
      </c>
      <c r="F70" s="111">
        <f>IF(RES_hhdet_in_tes!F70=0,"",RES_hhdet_in_tes!F70/RES_hhdet_in_fec!F70)</f>
        <v>0.6667446983144949</v>
      </c>
      <c r="G70" s="111">
        <f>IF(RES_hhdet_in_tes!G70=0,"",RES_hhdet_in_tes!G70/RES_hhdet_in_fec!G70)</f>
        <v>0.67364241312880979</v>
      </c>
      <c r="H70" s="111">
        <f>IF(RES_hhdet_in_tes!H70=0,"",RES_hhdet_in_tes!H70/RES_hhdet_in_fec!H70)</f>
        <v>0.67852842367694133</v>
      </c>
      <c r="I70" s="111">
        <f>IF(RES_hhdet_in_tes!I70=0,"",RES_hhdet_in_tes!I70/RES_hhdet_in_fec!I70)</f>
        <v>0.68602857528503602</v>
      </c>
      <c r="J70" s="111">
        <f>IF(RES_hhdet_in_tes!J70=0,"",RES_hhdet_in_tes!J70/RES_hhdet_in_fec!J70)</f>
        <v>0.69489147772599069</v>
      </c>
      <c r="K70" s="111">
        <f>IF(RES_hhdet_in_tes!K70=0,"",RES_hhdet_in_tes!K70/RES_hhdet_in_fec!K70)</f>
        <v>0.70288997831397448</v>
      </c>
      <c r="L70" s="111">
        <f>IF(RES_hhdet_in_tes!L70=0,"",RES_hhdet_in_tes!L70/RES_hhdet_in_fec!L70)</f>
        <v>0.71075852355227043</v>
      </c>
      <c r="M70" s="111">
        <f>IF(RES_hhdet_in_tes!M70=0,"",RES_hhdet_in_tes!M70/RES_hhdet_in_fec!M70)</f>
        <v>0.72285619767035447</v>
      </c>
      <c r="N70" s="111">
        <f>IF(RES_hhdet_in_tes!N70=0,"",RES_hhdet_in_tes!N70/RES_hhdet_in_fec!N70)</f>
        <v>0.74181785350460183</v>
      </c>
      <c r="O70" s="111">
        <f>IF(RES_hhdet_in_tes!O70=0,"",RES_hhdet_in_tes!O70/RES_hhdet_in_fec!O70)</f>
        <v>0.76669697569044282</v>
      </c>
      <c r="P70" s="111">
        <f>IF(RES_hhdet_in_tes!P70=0,"",RES_hhdet_in_tes!P70/RES_hhdet_in_fec!P70)</f>
        <v>0.79510683719701847</v>
      </c>
      <c r="Q70" s="111">
        <f>IF(RES_hhdet_in_tes!Q70=0,"",RES_hhdet_in_tes!Q70/RES_hhdet_in_fec!Q70)</f>
        <v>0.81988640415324587</v>
      </c>
      <c r="R70" s="111">
        <f>IF(RES_hhdet_in_tes!R70=0,"",RES_hhdet_in_tes!R70/RES_hhdet_in_fec!R70)</f>
        <v>0.83511244733392709</v>
      </c>
      <c r="S70" s="111">
        <f>IF(RES_hhdet_in_tes!S70=0,"",RES_hhdet_in_tes!S70/RES_hhdet_in_fec!S70)</f>
        <v>0.84754730239666098</v>
      </c>
      <c r="T70" s="111">
        <f>IF(RES_hhdet_in_tes!T70=0,"",RES_hhdet_in_tes!T70/RES_hhdet_in_fec!T70)</f>
        <v>0.85814408286847677</v>
      </c>
      <c r="U70" s="111">
        <f>IF(RES_hhdet_in_tes!U70=0,"",RES_hhdet_in_tes!U70/RES_hhdet_in_fec!U70)</f>
        <v>0.86688066649351647</v>
      </c>
      <c r="V70" s="111">
        <f>IF(RES_hhdet_in_tes!V70=0,"",RES_hhdet_in_tes!V70/RES_hhdet_in_fec!V70)</f>
        <v>0.87250364654679746</v>
      </c>
      <c r="W70" s="111">
        <f>IF(RES_hhdet_in_tes!W70=0,"",RES_hhdet_in_tes!W70/RES_hhdet_in_fec!W70)</f>
        <v>0.87719549709877198</v>
      </c>
      <c r="X70" s="111">
        <f>IF(RES_hhdet_in_tes!X70=0,"",RES_hhdet_in_tes!X70/RES_hhdet_in_fec!X70)</f>
        <v>0.88081271989154741</v>
      </c>
      <c r="Y70" s="111">
        <f>IF(RES_hhdet_in_tes!Y70=0,"",RES_hhdet_in_tes!Y70/RES_hhdet_in_fec!Y70)</f>
        <v>0.8836112792525791</v>
      </c>
      <c r="DA70" s="63" t="s">
        <v>3652</v>
      </c>
    </row>
    <row r="71" spans="1:105" ht="12" customHeight="1" x14ac:dyDescent="0.25">
      <c r="A71" s="100" t="s">
        <v>212</v>
      </c>
      <c r="B71" s="112"/>
      <c r="C71" s="112">
        <f>IF(RES_hhdet_in_tes!C71=0,"",RES_hhdet_in_tes!C71/RES_hhdet_in_fec!C71)</f>
        <v>0.58910382902661784</v>
      </c>
      <c r="D71" s="112">
        <f>IF(RES_hhdet_in_tes!D71=0,"",RES_hhdet_in_tes!D71/RES_hhdet_in_fec!D71)</f>
        <v>0.59534745033027658</v>
      </c>
      <c r="E71" s="112">
        <f>IF(RES_hhdet_in_tes!E71=0,"",RES_hhdet_in_tes!E71/RES_hhdet_in_fec!E71)</f>
        <v>0.60187387092661149</v>
      </c>
      <c r="F71" s="112">
        <f>IF(RES_hhdet_in_tes!F71=0,"",RES_hhdet_in_tes!F71/RES_hhdet_in_fec!F71)</f>
        <v>0.60845057234166344</v>
      </c>
      <c r="G71" s="112">
        <f>IF(RES_hhdet_in_tes!G71=0,"",RES_hhdet_in_tes!G71/RES_hhdet_in_fec!G71)</f>
        <v>0.61528569344248629</v>
      </c>
      <c r="H71" s="112">
        <f>IF(RES_hhdet_in_tes!H71=0,"",RES_hhdet_in_tes!H71/RES_hhdet_in_fec!H71)</f>
        <v>0.62235160065827366</v>
      </c>
      <c r="I71" s="112">
        <f>IF(RES_hhdet_in_tes!I71=0,"",RES_hhdet_in_tes!I71/RES_hhdet_in_fec!I71)</f>
        <v>0.6296973678502904</v>
      </c>
      <c r="J71" s="112">
        <f>IF(RES_hhdet_in_tes!J71=0,"",RES_hhdet_in_tes!J71/RES_hhdet_in_fec!J71)</f>
        <v>0.63752903803803007</v>
      </c>
      <c r="K71" s="112">
        <f>IF(RES_hhdet_in_tes!K71=0,"",RES_hhdet_in_tes!K71/RES_hhdet_in_fec!K71)</f>
        <v>0.64601890071119605</v>
      </c>
      <c r="L71" s="112">
        <f>IF(RES_hhdet_in_tes!L71=0,"",RES_hhdet_in_tes!L71/RES_hhdet_in_fec!L71)</f>
        <v>0.65520789130827384</v>
      </c>
      <c r="M71" s="112">
        <f>IF(RES_hhdet_in_tes!M71=0,"",RES_hhdet_in_tes!M71/RES_hhdet_in_fec!M71)</f>
        <v>0.66938487613623021</v>
      </c>
      <c r="N71" s="112">
        <f>IF(RES_hhdet_in_tes!N71=0,"",RES_hhdet_in_tes!N71/RES_hhdet_in_fec!N71)</f>
        <v>0.68987410578886388</v>
      </c>
      <c r="O71" s="112">
        <f>IF(RES_hhdet_in_tes!O71=0,"",RES_hhdet_in_tes!O71/RES_hhdet_in_fec!O71)</f>
        <v>0.71762075037566786</v>
      </c>
      <c r="P71" s="112">
        <f>IF(RES_hhdet_in_tes!P71=0,"",RES_hhdet_in_tes!P71/RES_hhdet_in_fec!P71)</f>
        <v>0.74988272574209591</v>
      </c>
      <c r="Q71" s="112">
        <f>IF(RES_hhdet_in_tes!Q71=0,"",RES_hhdet_in_tes!Q71/RES_hhdet_in_fec!Q71)</f>
        <v>0.77812887882829385</v>
      </c>
      <c r="R71" s="112">
        <f>IF(RES_hhdet_in_tes!R71=0,"",RES_hhdet_in_tes!R71/RES_hhdet_in_fec!R71)</f>
        <v>0.79539499491206844</v>
      </c>
      <c r="S71" s="112">
        <f>IF(RES_hhdet_in_tes!S71=0,"",RES_hhdet_in_tes!S71/RES_hhdet_in_fec!S71)</f>
        <v>0.8100990447956673</v>
      </c>
      <c r="T71" s="112">
        <f>IF(RES_hhdet_in_tes!T71=0,"",RES_hhdet_in_tes!T71/RES_hhdet_in_fec!T71)</f>
        <v>0.82247182836153199</v>
      </c>
      <c r="U71" s="112">
        <f>IF(RES_hhdet_in_tes!U71=0,"",RES_hhdet_in_tes!U71/RES_hhdet_in_fec!U71)</f>
        <v>0.83273313027768836</v>
      </c>
      <c r="V71" s="112">
        <f>IF(RES_hhdet_in_tes!V71=0,"",RES_hhdet_in_tes!V71/RES_hhdet_in_fec!V71)</f>
        <v>0.84107571617928401</v>
      </c>
      <c r="W71" s="112">
        <f>IF(RES_hhdet_in_tes!W71=0,"",RES_hhdet_in_tes!W71/RES_hhdet_in_fec!W71)</f>
        <v>0.8465968880034922</v>
      </c>
      <c r="X71" s="112">
        <f>IF(RES_hhdet_in_tes!X71=0,"",RES_hhdet_in_tes!X71/RES_hhdet_in_fec!X71)</f>
        <v>0.84914530435530822</v>
      </c>
      <c r="Y71" s="112">
        <f>IF(RES_hhdet_in_tes!Y71=0,"",RES_hhdet_in_tes!Y71/RES_hhdet_in_fec!Y71)</f>
        <v>0.8506395125990398</v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>
        <f>IF(RES_hhdet_in_tes!X72=0,"",RES_hhdet_in_tes!X72/RES_hhdet_in_fec!X72)</f>
        <v>1</v>
      </c>
      <c r="Y72" s="113">
        <f>IF(RES_hhdet_in_tes!Y72=0,"",RES_hhdet_in_tes!Y72/RES_hhdet_in_fec!Y72)</f>
        <v>1</v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0.66558827823076161</v>
      </c>
      <c r="D73" s="112">
        <f>IF(RES_hhdet_in_tes!D73=0,"",RES_hhdet_in_tes!D73/RES_hhdet_in_fec!D73)</f>
        <v>0.66680794061746951</v>
      </c>
      <c r="E73" s="112">
        <f>IF(RES_hhdet_in_tes!E73=0,"",RES_hhdet_in_tes!E73/RES_hhdet_in_fec!E73)</f>
        <v>0.66814316885864122</v>
      </c>
      <c r="F73" s="112">
        <f>IF(RES_hhdet_in_tes!F73=0,"",RES_hhdet_in_tes!F73/RES_hhdet_in_fec!F73)</f>
        <v>0.66949450726690696</v>
      </c>
      <c r="G73" s="112">
        <f>IF(RES_hhdet_in_tes!G73=0,"",RES_hhdet_in_tes!G73/RES_hhdet_in_fec!G73)</f>
        <v>0.67095317678975119</v>
      </c>
      <c r="H73" s="112">
        <f>IF(RES_hhdet_in_tes!H73=0,"",RES_hhdet_in_tes!H73/RES_hhdet_in_fec!H73)</f>
        <v>0.67250888053987645</v>
      </c>
      <c r="I73" s="112">
        <f>IF(RES_hhdet_in_tes!I73=0,"",RES_hhdet_in_tes!I73/RES_hhdet_in_fec!I73)</f>
        <v>0.67418527647601245</v>
      </c>
      <c r="J73" s="112">
        <f>IF(RES_hhdet_in_tes!J73=0,"",RES_hhdet_in_tes!J73/RES_hhdet_in_fec!J73)</f>
        <v>0.6760772258448281</v>
      </c>
      <c r="K73" s="112" t="str">
        <f>IF(RES_hhdet_in_tes!K73=0,"",RES_hhdet_in_tes!K73/RES_hhdet_in_fec!K73)</f>
        <v/>
      </c>
      <c r="L73" s="112">
        <f>IF(RES_hhdet_in_tes!L73=0,"",RES_hhdet_in_tes!L73/RES_hhdet_in_fec!L73)</f>
        <v>0.68078800289679053</v>
      </c>
      <c r="M73" s="112">
        <f>IF(RES_hhdet_in_tes!M73=0,"",RES_hhdet_in_tes!M73/RES_hhdet_in_fec!M73)</f>
        <v>0.68557782346666041</v>
      </c>
      <c r="N73" s="112">
        <f>IF(RES_hhdet_in_tes!N73=0,"",RES_hhdet_in_tes!N73/RES_hhdet_in_fec!N73)</f>
        <v>0.69347580620547122</v>
      </c>
      <c r="O73" s="112">
        <f>IF(RES_hhdet_in_tes!O73=0,"",RES_hhdet_in_tes!O73/RES_hhdet_in_fec!O73)</f>
        <v>0.70551920321389971</v>
      </c>
      <c r="P73" s="112">
        <f>IF(RES_hhdet_in_tes!P73=0,"",RES_hhdet_in_tes!P73/RES_hhdet_in_fec!P73)</f>
        <v>0.72113703360797954</v>
      </c>
      <c r="Q73" s="112">
        <f>IF(RES_hhdet_in_tes!Q73=0,"",RES_hhdet_in_tes!Q73/RES_hhdet_in_fec!Q73)</f>
        <v>0.73620491709690472</v>
      </c>
      <c r="R73" s="112">
        <f>IF(RES_hhdet_in_tes!R73=0,"",RES_hhdet_in_tes!R73/RES_hhdet_in_fec!R73)</f>
        <v>0.74640194685038352</v>
      </c>
      <c r="S73" s="112">
        <f>IF(RES_hhdet_in_tes!S73=0,"",RES_hhdet_in_tes!S73/RES_hhdet_in_fec!S73)</f>
        <v>0.75628111103326412</v>
      </c>
      <c r="T73" s="112">
        <f>IF(RES_hhdet_in_tes!T73=0,"",RES_hhdet_in_tes!T73/RES_hhdet_in_fec!T73)</f>
        <v>0.76608360761769956</v>
      </c>
      <c r="U73" s="112">
        <f>IF(RES_hhdet_in_tes!U73=0,"",RES_hhdet_in_tes!U73/RES_hhdet_in_fec!U73)</f>
        <v>0.77590797839188719</v>
      </c>
      <c r="V73" s="112" t="str">
        <f>IF(RES_hhdet_in_tes!V73=0,"",RES_hhdet_in_tes!V73/RES_hhdet_in_fec!V73)</f>
        <v/>
      </c>
      <c r="W73" s="112">
        <f>IF(RES_hhdet_in_tes!W73=0,"",RES_hhdet_in_tes!W73/RES_hhdet_in_fec!W73)</f>
        <v>0.79437412749977387</v>
      </c>
      <c r="X73" s="112" t="str">
        <f>IF(RES_hhdet_in_tes!X73=0,"",RES_hhdet_in_tes!X73/RES_hhdet_in_fec!X73)</f>
        <v/>
      </c>
      <c r="Y73" s="112">
        <f>IF(RES_hhdet_in_tes!Y73=0,"",RES_hhdet_in_tes!Y73/RES_hhdet_in_fec!Y73)</f>
        <v>0.81778988845815481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0.71826593844840292</v>
      </c>
      <c r="D74" s="113">
        <f>IF(RES_hhdet_in_tes!D74=0,"",RES_hhdet_in_tes!D74/RES_hhdet_in_fec!D74)</f>
        <v>0.72050295912454509</v>
      </c>
      <c r="E74" s="113">
        <f>IF(RES_hhdet_in_tes!E74=0,"",RES_hhdet_in_tes!E74/RES_hhdet_in_fec!E74)</f>
        <v>0.72174448232379984</v>
      </c>
      <c r="F74" s="113">
        <f>IF(RES_hhdet_in_tes!F74=0,"",RES_hhdet_in_tes!F74/RES_hhdet_in_fec!F74)</f>
        <v>0.72284206101547122</v>
      </c>
      <c r="G74" s="113">
        <f>IF(RES_hhdet_in_tes!G74=0,"",RES_hhdet_in_tes!G74/RES_hhdet_in_fec!G74)</f>
        <v>0.72464529543381695</v>
      </c>
      <c r="H74" s="113">
        <f>IF(RES_hhdet_in_tes!H74=0,"",RES_hhdet_in_tes!H74/RES_hhdet_in_fec!H74)</f>
        <v>0.72452521500329436</v>
      </c>
      <c r="I74" s="113">
        <f>IF(RES_hhdet_in_tes!I74=0,"",RES_hhdet_in_tes!I74/RES_hhdet_in_fec!I74)</f>
        <v>0.72667270645168214</v>
      </c>
      <c r="J74" s="113">
        <f>IF(RES_hhdet_in_tes!J74=0,"",RES_hhdet_in_tes!J74/RES_hhdet_in_fec!J74)</f>
        <v>0.72991764581875573</v>
      </c>
      <c r="K74" s="113" t="str">
        <f>IF(RES_hhdet_in_tes!K74=0,"",RES_hhdet_in_tes!K74/RES_hhdet_in_fec!K74)</f>
        <v/>
      </c>
      <c r="L74" s="113">
        <f>IF(RES_hhdet_in_tes!L74=0,"",RES_hhdet_in_tes!L74/RES_hhdet_in_fec!L74)</f>
        <v>0.73391481162405658</v>
      </c>
      <c r="M74" s="113">
        <f>IF(RES_hhdet_in_tes!M74=0,"",RES_hhdet_in_tes!M74/RES_hhdet_in_fec!M74)</f>
        <v>0.73739128402531007</v>
      </c>
      <c r="N74" s="113">
        <f>IF(RES_hhdet_in_tes!N74=0,"",RES_hhdet_in_tes!N74/RES_hhdet_in_fec!N74)</f>
        <v>0.74507925854281754</v>
      </c>
      <c r="O74" s="113">
        <f>IF(RES_hhdet_in_tes!O74=0,"",RES_hhdet_in_tes!O74/RES_hhdet_in_fec!O74)</f>
        <v>0.75600165062249447</v>
      </c>
      <c r="P74" s="113">
        <f>IF(RES_hhdet_in_tes!P74=0,"",RES_hhdet_in_tes!P74/RES_hhdet_in_fec!P74)</f>
        <v>0.76991925880129575</v>
      </c>
      <c r="Q74" s="113">
        <f>IF(RES_hhdet_in_tes!Q74=0,"",RES_hhdet_in_tes!Q74/RES_hhdet_in_fec!Q74)</f>
        <v>0.78363283361117808</v>
      </c>
      <c r="R74" s="113">
        <f>IF(RES_hhdet_in_tes!R74=0,"",RES_hhdet_in_tes!R74/RES_hhdet_in_fec!R74)</f>
        <v>0.79315581130942714</v>
      </c>
      <c r="S74" s="113">
        <f>IF(RES_hhdet_in_tes!S74=0,"",RES_hhdet_in_tes!S74/RES_hhdet_in_fec!S74)</f>
        <v>0.80176222602114799</v>
      </c>
      <c r="T74" s="113">
        <f>IF(RES_hhdet_in_tes!T74=0,"",RES_hhdet_in_tes!T74/RES_hhdet_in_fec!T74)</f>
        <v>0.81048656592864599</v>
      </c>
      <c r="U74" s="113">
        <f>IF(RES_hhdet_in_tes!U74=0,"",RES_hhdet_in_tes!U74/RES_hhdet_in_fec!U74)</f>
        <v>0.81915075320606456</v>
      </c>
      <c r="V74" s="113" t="str">
        <f>IF(RES_hhdet_in_tes!V74=0,"",RES_hhdet_in_tes!V74/RES_hhdet_in_fec!V74)</f>
        <v/>
      </c>
      <c r="W74" s="113">
        <f>IF(RES_hhdet_in_tes!W74=0,"",RES_hhdet_in_tes!W74/RES_hhdet_in_fec!W74)</f>
        <v>0.83334562580611626</v>
      </c>
      <c r="X74" s="113" t="str">
        <f>IF(RES_hhdet_in_tes!X74=0,"",RES_hhdet_in_tes!X74/RES_hhdet_in_fec!X74)</f>
        <v/>
      </c>
      <c r="Y74" s="113">
        <f>IF(RES_hhdet_in_tes!Y74=0,"",RES_hhdet_in_tes!Y74/RES_hhdet_in_fec!Y74)</f>
        <v>0.85676668045489257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0.66558827823076161</v>
      </c>
      <c r="D75" s="111">
        <f>IF(RES_hhdet_in_tes!D75=0,"",RES_hhdet_in_tes!D75/RES_hhdet_in_fec!D75)</f>
        <v>0.66680794061746951</v>
      </c>
      <c r="E75" s="111">
        <f>IF(RES_hhdet_in_tes!E75=0,"",RES_hhdet_in_tes!E75/RES_hhdet_in_fec!E75)</f>
        <v>0.66814316885864122</v>
      </c>
      <c r="F75" s="111">
        <f>IF(RES_hhdet_in_tes!F75=0,"",RES_hhdet_in_tes!F75/RES_hhdet_in_fec!F75)</f>
        <v>0.66949450726690696</v>
      </c>
      <c r="G75" s="111">
        <f>IF(RES_hhdet_in_tes!G75=0,"",RES_hhdet_in_tes!G75/RES_hhdet_in_fec!G75)</f>
        <v>0.67095317678975119</v>
      </c>
      <c r="H75" s="111">
        <f>IF(RES_hhdet_in_tes!H75=0,"",RES_hhdet_in_tes!H75/RES_hhdet_in_fec!H75)</f>
        <v>0.67250888053987645</v>
      </c>
      <c r="I75" s="111">
        <f>IF(RES_hhdet_in_tes!I75=0,"",RES_hhdet_in_tes!I75/RES_hhdet_in_fec!I75)</f>
        <v>0.67418527647601245</v>
      </c>
      <c r="J75" s="111">
        <f>IF(RES_hhdet_in_tes!J75=0,"",RES_hhdet_in_tes!J75/RES_hhdet_in_fec!J75)</f>
        <v>0.6760772258448281</v>
      </c>
      <c r="K75" s="111" t="str">
        <f>IF(RES_hhdet_in_tes!K75=0,"",RES_hhdet_in_tes!K75/RES_hhdet_in_fec!K75)</f>
        <v/>
      </c>
      <c r="L75" s="111">
        <f>IF(RES_hhdet_in_tes!L75=0,"",RES_hhdet_in_tes!L75/RES_hhdet_in_fec!L75)</f>
        <v>0.68078800289679042</v>
      </c>
      <c r="M75" s="111">
        <f>IF(RES_hhdet_in_tes!M75=0,"",RES_hhdet_in_tes!M75/RES_hhdet_in_fec!M75)</f>
        <v>0.68557782346666041</v>
      </c>
      <c r="N75" s="111">
        <f>IF(RES_hhdet_in_tes!N75=0,"",RES_hhdet_in_tes!N75/RES_hhdet_in_fec!N75)</f>
        <v>0.69347580620547133</v>
      </c>
      <c r="O75" s="111">
        <f>IF(RES_hhdet_in_tes!O75=0,"",RES_hhdet_in_tes!O75/RES_hhdet_in_fec!O75)</f>
        <v>0.70551920321389971</v>
      </c>
      <c r="P75" s="111">
        <f>IF(RES_hhdet_in_tes!P75=0,"",RES_hhdet_in_tes!P75/RES_hhdet_in_fec!P75)</f>
        <v>0.72113703360797954</v>
      </c>
      <c r="Q75" s="111">
        <f>IF(RES_hhdet_in_tes!Q75=0,"",RES_hhdet_in_tes!Q75/RES_hhdet_in_fec!Q75)</f>
        <v>0.73620491709690472</v>
      </c>
      <c r="R75" s="111">
        <f>IF(RES_hhdet_in_tes!R75=0,"",RES_hhdet_in_tes!R75/RES_hhdet_in_fec!R75)</f>
        <v>0.74640194685038352</v>
      </c>
      <c r="S75" s="111">
        <f>IF(RES_hhdet_in_tes!S75=0,"",RES_hhdet_in_tes!S75/RES_hhdet_in_fec!S75)</f>
        <v>0.75628111103326412</v>
      </c>
      <c r="T75" s="111">
        <f>IF(RES_hhdet_in_tes!T75=0,"",RES_hhdet_in_tes!T75/RES_hhdet_in_fec!T75)</f>
        <v>0.76608360761769956</v>
      </c>
      <c r="U75" s="111">
        <f>IF(RES_hhdet_in_tes!U75=0,"",RES_hhdet_in_tes!U75/RES_hhdet_in_fec!U75)</f>
        <v>0.77590797839188719</v>
      </c>
      <c r="V75" s="111" t="str">
        <f>IF(RES_hhdet_in_tes!V75=0,"",RES_hhdet_in_tes!V75/RES_hhdet_in_fec!V75)</f>
        <v/>
      </c>
      <c r="W75" s="111">
        <f>IF(RES_hhdet_in_tes!W75=0,"",RES_hhdet_in_tes!W75/RES_hhdet_in_fec!W75)</f>
        <v>0.79437412749977387</v>
      </c>
      <c r="X75" s="111" t="str">
        <f>IF(RES_hhdet_in_tes!X75=0,"",RES_hhdet_in_tes!X75/RES_hhdet_in_fec!X75)</f>
        <v/>
      </c>
      <c r="Y75" s="111">
        <f>IF(RES_hhdet_in_tes!Y75=0,"",RES_hhdet_in_tes!Y75/RES_hhdet_in_fec!Y75)</f>
        <v>0.81778988845815492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>
        <f>IF(RES_hhdet_in_tes!I76=0,"",RES_hhdet_in_tes!I76/RES_hhdet_in_fec!I76)</f>
        <v>1</v>
      </c>
      <c r="J76" s="111">
        <f>IF(RES_hhdet_in_tes!J76=0,"",RES_hhdet_in_tes!J76/RES_hhdet_in_fec!J76)</f>
        <v>1</v>
      </c>
      <c r="K76" s="111" t="str">
        <f>IF(RES_hhdet_in_tes!K76=0,"",RES_hhdet_in_tes!K76/RES_hhdet_in_fec!K76)</f>
        <v/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 t="str">
        <f>IF(RES_hhdet_in_tes!V76=0,"",RES_hhdet_in_tes!V76/RES_hhdet_in_fec!V76)</f>
        <v/>
      </c>
      <c r="W76" s="111">
        <f>IF(RES_hhdet_in_tes!W76=0,"",RES_hhdet_in_tes!W76/RES_hhdet_in_fec!W76)</f>
        <v>1</v>
      </c>
      <c r="X76" s="111" t="str">
        <f>IF(RES_hhdet_in_tes!X76=0,"",RES_hhdet_in_tes!X76/RES_hhdet_in_fec!X76)</f>
        <v/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0.65060357617339803</v>
      </c>
      <c r="D77" s="124">
        <f>IF(RES_hhdet_in_tes!D77=0,"",RES_hhdet_in_tes!D77/RES_hhdet_in_fec!D77)</f>
        <v>0.64395537924719259</v>
      </c>
      <c r="E77" s="124">
        <f>IF(RES_hhdet_in_tes!E77=0,"",RES_hhdet_in_tes!E77/RES_hhdet_in_fec!E77)</f>
        <v>0.64248233603348226</v>
      </c>
      <c r="F77" s="124">
        <f>IF(RES_hhdet_in_tes!F77=0,"",RES_hhdet_in_tes!F77/RES_hhdet_in_fec!F77)</f>
        <v>0.64413064817911558</v>
      </c>
      <c r="G77" s="124">
        <f>IF(RES_hhdet_in_tes!G77=0,"",RES_hhdet_in_tes!G77/RES_hhdet_in_fec!G77)</f>
        <v>0.6513525364837186</v>
      </c>
      <c r="H77" s="124">
        <f>IF(RES_hhdet_in_tes!H77=0,"",RES_hhdet_in_tes!H77/RES_hhdet_in_fec!H77)</f>
        <v>0.6497548201846709</v>
      </c>
      <c r="I77" s="124">
        <f>IF(RES_hhdet_in_tes!I77=0,"",RES_hhdet_in_tes!I77/RES_hhdet_in_fec!I77)</f>
        <v>0.64259351796081454</v>
      </c>
      <c r="J77" s="124">
        <f>IF(RES_hhdet_in_tes!J77=0,"",RES_hhdet_in_tes!J77/RES_hhdet_in_fec!J77)</f>
        <v>0.62949495114750431</v>
      </c>
      <c r="K77" s="124">
        <f>IF(RES_hhdet_in_tes!K77=0,"",RES_hhdet_in_tes!K77/RES_hhdet_in_fec!K77)</f>
        <v>0.61805564850648864</v>
      </c>
      <c r="L77" s="124">
        <f>IF(RES_hhdet_in_tes!L77=0,"",RES_hhdet_in_tes!L77/RES_hhdet_in_fec!L77)</f>
        <v>0.64873735699484736</v>
      </c>
      <c r="M77" s="124">
        <f>IF(RES_hhdet_in_tes!M77=0,"",RES_hhdet_in_tes!M77/RES_hhdet_in_fec!M77)</f>
        <v>0.64003359675294935</v>
      </c>
      <c r="N77" s="124">
        <f>IF(RES_hhdet_in_tes!N77=0,"",RES_hhdet_in_tes!N77/RES_hhdet_in_fec!N77)</f>
        <v>0.66958029491571303</v>
      </c>
      <c r="O77" s="124">
        <f>IF(RES_hhdet_in_tes!O77=0,"",RES_hhdet_in_tes!O77/RES_hhdet_in_fec!O77)</f>
        <v>0.65780011277235384</v>
      </c>
      <c r="P77" s="124">
        <f>IF(RES_hhdet_in_tes!P77=0,"",RES_hhdet_in_tes!P77/RES_hhdet_in_fec!P77)</f>
        <v>0.67005168871079834</v>
      </c>
      <c r="Q77" s="124">
        <f>IF(RES_hhdet_in_tes!Q77=0,"",RES_hhdet_in_tes!Q77/RES_hhdet_in_fec!Q77)</f>
        <v>0.64405958698720411</v>
      </c>
      <c r="R77" s="124">
        <f>IF(RES_hhdet_in_tes!R77=0,"",RES_hhdet_in_tes!R77/RES_hhdet_in_fec!R77)</f>
        <v>0.65047447371337197</v>
      </c>
      <c r="S77" s="124">
        <f>IF(RES_hhdet_in_tes!S77=0,"",RES_hhdet_in_tes!S77/RES_hhdet_in_fec!S77)</f>
        <v>0.66872140285649018</v>
      </c>
      <c r="T77" s="124">
        <f>IF(RES_hhdet_in_tes!T77=0,"",RES_hhdet_in_tes!T77/RES_hhdet_in_fec!T77)</f>
        <v>0.69487181958733502</v>
      </c>
      <c r="U77" s="124">
        <f>IF(RES_hhdet_in_tes!U77=0,"",RES_hhdet_in_tes!U77/RES_hhdet_in_fec!U77)</f>
        <v>0.70839926624396909</v>
      </c>
      <c r="V77" s="124">
        <f>IF(RES_hhdet_in_tes!V77=0,"",RES_hhdet_in_tes!V77/RES_hhdet_in_fec!V77)</f>
        <v>0.72217738421403566</v>
      </c>
      <c r="W77" s="124">
        <f>IF(RES_hhdet_in_tes!W77=0,"",RES_hhdet_in_tes!W77/RES_hhdet_in_fec!W77)</f>
        <v>0.73179398351118186</v>
      </c>
      <c r="X77" s="124">
        <f>IF(RES_hhdet_in_tes!X77=0,"",RES_hhdet_in_tes!X77/RES_hhdet_in_fec!X77)</f>
        <v>0.68568942899032481</v>
      </c>
      <c r="Y77" s="124">
        <f>IF(RES_hhdet_in_tes!Y77=0,"",RES_hhdet_in_tes!Y77/RES_hhdet_in_fec!Y77)</f>
        <v>0.73882496309451473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0.58560552949855216</v>
      </c>
      <c r="D78" s="111">
        <f>IF(RES_hhdet_in_tes!D78=0,"",RES_hhdet_in_tes!D78/RES_hhdet_in_fec!D78)</f>
        <v>0.58633019055454216</v>
      </c>
      <c r="E78" s="111">
        <f>IF(RES_hhdet_in_tes!E78=0,"",RES_hhdet_in_tes!E78/RES_hhdet_in_fec!E78)</f>
        <v>0.58705491688698652</v>
      </c>
      <c r="F78" s="111">
        <f>IF(RES_hhdet_in_tes!F78=0,"",RES_hhdet_in_tes!F78/RES_hhdet_in_fec!F78)</f>
        <v>0.58777965212076533</v>
      </c>
      <c r="G78" s="111">
        <f>IF(RES_hhdet_in_tes!G78=0,"",RES_hhdet_in_tes!G78/RES_hhdet_in_fec!G78)</f>
        <v>0.58850444747031883</v>
      </c>
      <c r="H78" s="111">
        <f>IF(RES_hhdet_in_tes!H78=0,"",RES_hhdet_in_tes!H78/RES_hhdet_in_fec!H78)</f>
        <v>0.58922929666765178</v>
      </c>
      <c r="I78" s="111">
        <f>IF(RES_hhdet_in_tes!I78=0,"",RES_hhdet_in_tes!I78/RES_hhdet_in_fec!I78)</f>
        <v>0.58995421233200329</v>
      </c>
      <c r="J78" s="111">
        <f>IF(RES_hhdet_in_tes!J78=0,"",RES_hhdet_in_tes!J78/RES_hhdet_in_fec!J78)</f>
        <v>0.59067924615994427</v>
      </c>
      <c r="K78" s="111">
        <f>IF(RES_hhdet_in_tes!K78=0,"",RES_hhdet_in_tes!K78/RES_hhdet_in_fec!K78)</f>
        <v>0.5914044421071567</v>
      </c>
      <c r="L78" s="111">
        <f>IF(RES_hhdet_in_tes!L78=0,"",RES_hhdet_in_tes!L78/RES_hhdet_in_fec!L78)</f>
        <v>0.59212981193358738</v>
      </c>
      <c r="M78" s="111">
        <f>IF(RES_hhdet_in_tes!M78=0,"",RES_hhdet_in_tes!M78/RES_hhdet_in_fec!M78)</f>
        <v>0.5926806889171824</v>
      </c>
      <c r="N78" s="111">
        <f>IF(RES_hhdet_in_tes!N78=0,"",RES_hhdet_in_tes!N78/RES_hhdet_in_fec!N78)</f>
        <v>0.59298860323865676</v>
      </c>
      <c r="O78" s="111">
        <f>IF(RES_hhdet_in_tes!O78=0,"",RES_hhdet_in_tes!O78/RES_hhdet_in_fec!O78)</f>
        <v>0.59317263554008026</v>
      </c>
      <c r="P78" s="111">
        <f>IF(RES_hhdet_in_tes!P78=0,"",RES_hhdet_in_tes!P78/RES_hhdet_in_fec!P78)</f>
        <v>0.59368614725439262</v>
      </c>
      <c r="Q78" s="111">
        <f>IF(RES_hhdet_in_tes!Q78=0,"",RES_hhdet_in_tes!Q78/RES_hhdet_in_fec!Q78)</f>
        <v>0.59577625989029015</v>
      </c>
      <c r="R78" s="111">
        <f>IF(RES_hhdet_in_tes!R78=0,"",RES_hhdet_in_tes!R78/RES_hhdet_in_fec!R78)</f>
        <v>0.60126646533121764</v>
      </c>
      <c r="S78" s="111">
        <f>IF(RES_hhdet_in_tes!S78=0,"",RES_hhdet_in_tes!S78/RES_hhdet_in_fec!S78)</f>
        <v>0.60901102746870361</v>
      </c>
      <c r="T78" s="111">
        <f>IF(RES_hhdet_in_tes!T78=0,"",RES_hhdet_in_tes!T78/RES_hhdet_in_fec!T78)</f>
        <v>0.61750833062268518</v>
      </c>
      <c r="U78" s="111">
        <f>IF(RES_hhdet_in_tes!U78=0,"",RES_hhdet_in_tes!U78/RES_hhdet_in_fec!U78)</f>
        <v>0.6252567591131204</v>
      </c>
      <c r="V78" s="111">
        <f>IF(RES_hhdet_in_tes!V78=0,"",RES_hhdet_in_tes!V78/RES_hhdet_in_fec!V78)</f>
        <v>0.63075469725995559</v>
      </c>
      <c r="W78" s="111">
        <f>IF(RES_hhdet_in_tes!W78=0,"",RES_hhdet_in_tes!W78/RES_hhdet_in_fec!W78)</f>
        <v>0.6333970480759934</v>
      </c>
      <c r="X78" s="111">
        <f>IF(RES_hhdet_in_tes!X78=0,"",RES_hhdet_in_tes!X78/RES_hhdet_in_fec!X78)</f>
        <v>0.63380124925137071</v>
      </c>
      <c r="Y78" s="111">
        <f>IF(RES_hhdet_in_tes!Y78=0,"",RES_hhdet_in_tes!Y78/RES_hhdet_in_fec!Y78)</f>
        <v>0.6338416693689084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0.75111587561305881</v>
      </c>
      <c r="D79" s="45">
        <f>IF(RES_hhdet_in_tes!D79=0,"",RES_hhdet_in_tes!D79/RES_hhdet_in_fec!D79)</f>
        <v>0.75252525389037273</v>
      </c>
      <c r="E79" s="45">
        <f>IF(RES_hhdet_in_tes!E79=0,"",RES_hhdet_in_tes!E79/RES_hhdet_in_fec!E79)</f>
        <v>0.75400108467949412</v>
      </c>
      <c r="F79" s="45">
        <f>IF(RES_hhdet_in_tes!F79=0,"",RES_hhdet_in_tes!F79/RES_hhdet_in_fec!F79)</f>
        <v>0.75548597717477117</v>
      </c>
      <c r="G79" s="45">
        <f>IF(RES_hhdet_in_tes!G79=0,"",RES_hhdet_in_tes!G79/RES_hhdet_in_fec!G79)</f>
        <v>0.75703206852474991</v>
      </c>
      <c r="H79" s="45">
        <f>IF(RES_hhdet_in_tes!H79=0,"",RES_hhdet_in_tes!H79/RES_hhdet_in_fec!H79)</f>
        <v>0.75863297780619121</v>
      </c>
      <c r="I79" s="45">
        <f>IF(RES_hhdet_in_tes!I79=0,"",RES_hhdet_in_tes!I79/RES_hhdet_in_fec!I79)</f>
        <v>0.76030155161402069</v>
      </c>
      <c r="J79" s="45">
        <f>IF(RES_hhdet_in_tes!J79=0,"",RES_hhdet_in_tes!J79/RES_hhdet_in_fec!J79)</f>
        <v>0.76209041791320642</v>
      </c>
      <c r="K79" s="45">
        <f>IF(RES_hhdet_in_tes!K79=0,"",RES_hhdet_in_tes!K79/RES_hhdet_in_fec!K79)</f>
        <v>0.76404432431677305</v>
      </c>
      <c r="L79" s="45">
        <f>IF(RES_hhdet_in_tes!L79=0,"",RES_hhdet_in_tes!L79/RES_hhdet_in_fec!L79)</f>
        <v>0.76617524264576342</v>
      </c>
      <c r="M79" s="45">
        <f>IF(RES_hhdet_in_tes!M79=0,"",RES_hhdet_in_tes!M79/RES_hhdet_in_fec!M79)</f>
        <v>0.76922198497086847</v>
      </c>
      <c r="N79" s="45">
        <f>IF(RES_hhdet_in_tes!N79=0,"",RES_hhdet_in_tes!N79/RES_hhdet_in_fec!N79)</f>
        <v>0.77339488406662826</v>
      </c>
      <c r="O79" s="45">
        <f>IF(RES_hhdet_in_tes!O79=0,"",RES_hhdet_in_tes!O79/RES_hhdet_in_fec!O79)</f>
        <v>0.77919270975696298</v>
      </c>
      <c r="P79" s="45">
        <f>IF(RES_hhdet_in_tes!P79=0,"",RES_hhdet_in_tes!P79/RES_hhdet_in_fec!P79)</f>
        <v>0.78686009330365803</v>
      </c>
      <c r="Q79" s="45">
        <f>IF(RES_hhdet_in_tes!Q79=0,"",RES_hhdet_in_tes!Q79/RES_hhdet_in_fec!Q79)</f>
        <v>0.79678176239817844</v>
      </c>
      <c r="R79" s="45">
        <f>IF(RES_hhdet_in_tes!R79=0,"",RES_hhdet_in_tes!R79/RES_hhdet_in_fec!R79)</f>
        <v>0.81028278192665792</v>
      </c>
      <c r="S79" s="45">
        <f>IF(RES_hhdet_in_tes!S79=0,"",RES_hhdet_in_tes!S79/RES_hhdet_in_fec!S79)</f>
        <v>0.82717696463751211</v>
      </c>
      <c r="T79" s="45">
        <f>IF(RES_hhdet_in_tes!T79=0,"",RES_hhdet_in_tes!T79/RES_hhdet_in_fec!T79)</f>
        <v>0.84536448005390619</v>
      </c>
      <c r="U79" s="45">
        <f>IF(RES_hhdet_in_tes!U79=0,"",RES_hhdet_in_tes!U79/RES_hhdet_in_fec!U79)</f>
        <v>0.86274549769905517</v>
      </c>
      <c r="V79" s="45">
        <f>IF(RES_hhdet_in_tes!V79=0,"",RES_hhdet_in_tes!V79/RES_hhdet_in_fec!V79)</f>
        <v>0.87722018709615046</v>
      </c>
      <c r="W79" s="45">
        <f>IF(RES_hhdet_in_tes!W79=0,"",RES_hhdet_in_tes!W79/RES_hhdet_in_fec!W79)</f>
        <v>0.88805897131038947</v>
      </c>
      <c r="X79" s="45">
        <f>IF(RES_hhdet_in_tes!X79=0,"",RES_hhdet_in_tes!X79/RES_hhdet_in_fec!X79)</f>
        <v>0.89546864411828841</v>
      </c>
      <c r="Y79" s="45">
        <f>IF(RES_hhdet_in_tes!Y79=0,"",RES_hhdet_in_tes!Y79/RES_hhdet_in_fec!Y79)</f>
        <v>0.90203951102479685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0.58161244411425717</v>
      </c>
      <c r="D81" s="119">
        <f>IF(RES_hhdet_in_tes!D81=0,"",RES_hhdet_in_tes!D81/RES_hhdet_in_fec!D81)</f>
        <v>0.5923240320332086</v>
      </c>
      <c r="E81" s="119">
        <f>IF(RES_hhdet_in_tes!E81=0,"",RES_hhdet_in_tes!E81/RES_hhdet_in_fec!E81)</f>
        <v>0.60318319665428843</v>
      </c>
      <c r="F81" s="119">
        <f>IF(RES_hhdet_in_tes!F81=0,"",RES_hhdet_in_tes!F81/RES_hhdet_in_fec!F81)</f>
        <v>0.61334253658332138</v>
      </c>
      <c r="G81" s="119">
        <f>IF(RES_hhdet_in_tes!G81=0,"",RES_hhdet_in_tes!G81/RES_hhdet_in_fec!G81)</f>
        <v>0.62388677262338599</v>
      </c>
      <c r="H81" s="119">
        <f>IF(RES_hhdet_in_tes!H81=0,"",RES_hhdet_in_tes!H81/RES_hhdet_in_fec!H81)</f>
        <v>0.63550807616693317</v>
      </c>
      <c r="I81" s="119">
        <f>IF(RES_hhdet_in_tes!I81=0,"",RES_hhdet_in_tes!I81/RES_hhdet_in_fec!I81)</f>
        <v>0.64740376676503431</v>
      </c>
      <c r="J81" s="119">
        <f>IF(RES_hhdet_in_tes!J81=0,"",RES_hhdet_in_tes!J81/RES_hhdet_in_fec!J81)</f>
        <v>0.66079204802787272</v>
      </c>
      <c r="K81" s="119">
        <f>IF(RES_hhdet_in_tes!K81=0,"",RES_hhdet_in_tes!K81/RES_hhdet_in_fec!K81)</f>
        <v>0.67218334747180242</v>
      </c>
      <c r="L81" s="119">
        <f>IF(RES_hhdet_in_tes!L81=0,"",RES_hhdet_in_tes!L81/RES_hhdet_in_fec!L81)</f>
        <v>0.68393165207244822</v>
      </c>
      <c r="M81" s="119">
        <f>IF(RES_hhdet_in_tes!M81=0,"",RES_hhdet_in_tes!M81/RES_hhdet_in_fec!M81)</f>
        <v>0.69610642267282574</v>
      </c>
      <c r="N81" s="119">
        <f>IF(RES_hhdet_in_tes!N81=0,"",RES_hhdet_in_tes!N81/RES_hhdet_in_fec!N81)</f>
        <v>0.70457064431356164</v>
      </c>
      <c r="O81" s="119">
        <f>IF(RES_hhdet_in_tes!O81=0,"",RES_hhdet_in_tes!O81/RES_hhdet_in_fec!O81)</f>
        <v>0.7136537779080494</v>
      </c>
      <c r="P81" s="119">
        <f>IF(RES_hhdet_in_tes!P81=0,"",RES_hhdet_in_tes!P81/RES_hhdet_in_fec!P81)</f>
        <v>0.72320026801936665</v>
      </c>
      <c r="Q81" s="119">
        <f>IF(RES_hhdet_in_tes!Q81=0,"",RES_hhdet_in_tes!Q81/RES_hhdet_in_fec!Q81)</f>
        <v>0.73160539986352935</v>
      </c>
      <c r="R81" s="119">
        <f>IF(RES_hhdet_in_tes!R81=0,"",RES_hhdet_in_tes!R81/RES_hhdet_in_fec!R81)</f>
        <v>0.74350498330908377</v>
      </c>
      <c r="S81" s="119" t="str">
        <f>IF(RES_hhdet_in_tes!S81=0,"",RES_hhdet_in_tes!S81/RES_hhdet_in_fec!S81)</f>
        <v/>
      </c>
      <c r="T81" s="119" t="str">
        <f>IF(RES_hhdet_in_tes!T81=0,"",RES_hhdet_in_tes!T81/RES_hhdet_in_fec!T81)</f>
        <v/>
      </c>
      <c r="U81" s="119" t="str">
        <f>IF(RES_hhdet_in_tes!U81=0,"",RES_hhdet_in_tes!U81/RES_hhdet_in_fec!U81)</f>
        <v/>
      </c>
      <c r="V81" s="119">
        <f>IF(RES_hhdet_in_tes!V81=0,"",RES_hhdet_in_tes!V81/RES_hhdet_in_fec!V81)</f>
        <v>0.79918197139440705</v>
      </c>
      <c r="W81" s="119">
        <f>IF(RES_hhdet_in_tes!W81=0,"",RES_hhdet_in_tes!W81/RES_hhdet_in_fec!W81)</f>
        <v>0.80883785526094065</v>
      </c>
      <c r="X81" s="119">
        <f>IF(RES_hhdet_in_tes!X81=0,"",RES_hhdet_in_tes!X81/RES_hhdet_in_fec!X81)</f>
        <v>0.82847499001062674</v>
      </c>
      <c r="Y81" s="119">
        <f>IF(RES_hhdet_in_tes!Y81=0,"",RES_hhdet_in_tes!Y81/RES_hhdet_in_fec!Y81)</f>
        <v>0.84024818493292208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0.56814013978564926</v>
      </c>
      <c r="D82" s="124">
        <f>IF(RES_hhdet_in_tes!D82=0,"",RES_hhdet_in_tes!D82/RES_hhdet_in_fec!D82)</f>
        <v>0.57964779439841718</v>
      </c>
      <c r="E82" s="124">
        <f>IF(RES_hhdet_in_tes!E82=0,"",RES_hhdet_in_tes!E82/RES_hhdet_in_fec!E82)</f>
        <v>0.59125227882635634</v>
      </c>
      <c r="F82" s="124">
        <f>IF(RES_hhdet_in_tes!F82=0,"",RES_hhdet_in_tes!F82/RES_hhdet_in_fec!F82)</f>
        <v>0.60297303926192825</v>
      </c>
      <c r="G82" s="124">
        <f>IF(RES_hhdet_in_tes!G82=0,"",RES_hhdet_in_tes!G82/RES_hhdet_in_fec!G82)</f>
        <v>0.61478105849775633</v>
      </c>
      <c r="H82" s="124">
        <f>IF(RES_hhdet_in_tes!H82=0,"",RES_hhdet_in_tes!H82/RES_hhdet_in_fec!H82)</f>
        <v>0.62666164440585959</v>
      </c>
      <c r="I82" s="124">
        <f>IF(RES_hhdet_in_tes!I82=0,"",RES_hhdet_in_tes!I82/RES_hhdet_in_fec!I82)</f>
        <v>0.63860831224445691</v>
      </c>
      <c r="J82" s="124">
        <f>IF(RES_hhdet_in_tes!J82=0,"",RES_hhdet_in_tes!J82/RES_hhdet_in_fec!J82)</f>
        <v>0.65059190249270737</v>
      </c>
      <c r="K82" s="124">
        <f>IF(RES_hhdet_in_tes!K82=0,"",RES_hhdet_in_tes!K82/RES_hhdet_in_fec!K82)</f>
        <v>0.66252799213069313</v>
      </c>
      <c r="L82" s="124">
        <f>IF(RES_hhdet_in_tes!L82=0,"",RES_hhdet_in_tes!L82/RES_hhdet_in_fec!L82)</f>
        <v>0.67437186545813044</v>
      </c>
      <c r="M82" s="124">
        <f>IF(RES_hhdet_in_tes!M82=0,"",RES_hhdet_in_tes!M82/RES_hhdet_in_fec!M82)</f>
        <v>0.68522744762329879</v>
      </c>
      <c r="N82" s="124">
        <f>IF(RES_hhdet_in_tes!N82=0,"",RES_hhdet_in_tes!N82/RES_hhdet_in_fec!N82)</f>
        <v>0.69466066873879173</v>
      </c>
      <c r="O82" s="124">
        <f>IF(RES_hhdet_in_tes!O82=0,"",RES_hhdet_in_tes!O82/RES_hhdet_in_fec!O82)</f>
        <v>0.70234087474201223</v>
      </c>
      <c r="P82" s="124">
        <f>IF(RES_hhdet_in_tes!P82=0,"",RES_hhdet_in_tes!P82/RES_hhdet_in_fec!P82)</f>
        <v>0.7089623189691121</v>
      </c>
      <c r="Q82" s="124">
        <f>IF(RES_hhdet_in_tes!Q82=0,"",RES_hhdet_in_tes!Q82/RES_hhdet_in_fec!Q82)</f>
        <v>0.71690678896926197</v>
      </c>
      <c r="R82" s="124">
        <f>IF(RES_hhdet_in_tes!R82=0,"",RES_hhdet_in_tes!R82/RES_hhdet_in_fec!R82)</f>
        <v>0.72878680625577608</v>
      </c>
      <c r="S82" s="124" t="str">
        <f>IF(RES_hhdet_in_tes!S82=0,"",RES_hhdet_in_tes!S82/RES_hhdet_in_fec!S82)</f>
        <v/>
      </c>
      <c r="T82" s="124" t="str">
        <f>IF(RES_hhdet_in_tes!T82=0,"",RES_hhdet_in_tes!T82/RES_hhdet_in_fec!T82)</f>
        <v/>
      </c>
      <c r="U82" s="124" t="str">
        <f>IF(RES_hhdet_in_tes!U82=0,"",RES_hhdet_in_tes!U82/RES_hhdet_in_fec!U82)</f>
        <v/>
      </c>
      <c r="V82" s="124">
        <f>IF(RES_hhdet_in_tes!V82=0,"",RES_hhdet_in_tes!V82/RES_hhdet_in_fec!V82)</f>
        <v>0.7785463758843586</v>
      </c>
      <c r="W82" s="124">
        <f>IF(RES_hhdet_in_tes!W82=0,"",RES_hhdet_in_tes!W82/RES_hhdet_in_fec!W82)</f>
        <v>0.78694147417575155</v>
      </c>
      <c r="X82" s="124">
        <f>IF(RES_hhdet_in_tes!X82=0,"",RES_hhdet_in_tes!X82/RES_hhdet_in_fec!X82)</f>
        <v>0.7944614912560467</v>
      </c>
      <c r="Y82" s="124">
        <f>IF(RES_hhdet_in_tes!Y82=0,"",RES_hhdet_in_tes!Y82/RES_hhdet_in_fec!Y82)</f>
        <v>0.80154553449440891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0.56583912555960347</v>
      </c>
      <c r="D83" s="111">
        <f>IF(RES_hhdet_in_tes!D83=0,"",RES_hhdet_in_tes!D83/RES_hhdet_in_fec!D83)</f>
        <v>0.57741062543904298</v>
      </c>
      <c r="E83" s="111">
        <f>IF(RES_hhdet_in_tes!E83=0,"",RES_hhdet_in_tes!E83/RES_hhdet_in_fec!E83)</f>
        <v>0.58909228463748631</v>
      </c>
      <c r="F83" s="111">
        <f>IF(RES_hhdet_in_tes!F83=0,"",RES_hhdet_in_tes!F83/RES_hhdet_in_fec!F83)</f>
        <v>0.60087267790948307</v>
      </c>
      <c r="G83" s="111">
        <f>IF(RES_hhdet_in_tes!G83=0,"",RES_hhdet_in_tes!G83/RES_hhdet_in_fec!G83)</f>
        <v>0.6127401821056998</v>
      </c>
      <c r="H83" s="111">
        <f>IF(RES_hhdet_in_tes!H83=0,"",RES_hhdet_in_tes!H83/RES_hhdet_in_fec!H83)</f>
        <v>0.62468110924067555</v>
      </c>
      <c r="I83" s="111">
        <f>IF(RES_hhdet_in_tes!I83=0,"",RES_hhdet_in_tes!I83/RES_hhdet_in_fec!I83)</f>
        <v>0.63667740333653156</v>
      </c>
      <c r="J83" s="111">
        <f>IF(RES_hhdet_in_tes!J83=0,"",RES_hhdet_in_tes!J83/RES_hhdet_in_fec!J83)</f>
        <v>0.64869006112253647</v>
      </c>
      <c r="K83" s="111">
        <f>IF(RES_hhdet_in_tes!K83=0,"",RES_hhdet_in_tes!K83/RES_hhdet_in_fec!K83)</f>
        <v>0.66066750871987756</v>
      </c>
      <c r="L83" s="111">
        <f>IF(RES_hhdet_in_tes!L83=0,"",RES_hhdet_in_tes!L83/RES_hhdet_in_fec!L83)</f>
        <v>0.67256397154489578</v>
      </c>
      <c r="M83" s="111">
        <f>IF(RES_hhdet_in_tes!M83=0,"",RES_hhdet_in_tes!M83/RES_hhdet_in_fec!M83)</f>
        <v>0.68349185119740086</v>
      </c>
      <c r="N83" s="111">
        <f>IF(RES_hhdet_in_tes!N83=0,"",RES_hhdet_in_tes!N83/RES_hhdet_in_fec!N83)</f>
        <v>0.69296547087909921</v>
      </c>
      <c r="O83" s="111">
        <f>IF(RES_hhdet_in_tes!O83=0,"",RES_hhdet_in_tes!O83/RES_hhdet_in_fec!O83)</f>
        <v>0.70070432568950647</v>
      </c>
      <c r="P83" s="111">
        <f>IF(RES_hhdet_in_tes!P83=0,"",RES_hhdet_in_tes!P83/RES_hhdet_in_fec!P83)</f>
        <v>0.70737883342775032</v>
      </c>
      <c r="Q83" s="111">
        <f>IF(RES_hhdet_in_tes!Q83=0,"",RES_hhdet_in_tes!Q83/RES_hhdet_in_fec!Q83)</f>
        <v>0.71534276905453875</v>
      </c>
      <c r="R83" s="111">
        <f>IF(RES_hhdet_in_tes!R83=0,"",RES_hhdet_in_tes!R83/RES_hhdet_in_fec!R83)</f>
        <v>0.7272717146726031</v>
      </c>
      <c r="S83" s="111" t="str">
        <f>IF(RES_hhdet_in_tes!S83=0,"",RES_hhdet_in_tes!S83/RES_hhdet_in_fec!S83)</f>
        <v/>
      </c>
      <c r="T83" s="111" t="str">
        <f>IF(RES_hhdet_in_tes!T83=0,"",RES_hhdet_in_tes!T83/RES_hhdet_in_fec!T83)</f>
        <v/>
      </c>
      <c r="U83" s="111" t="str">
        <f>IF(RES_hhdet_in_tes!U83=0,"",RES_hhdet_in_tes!U83/RES_hhdet_in_fec!U83)</f>
        <v/>
      </c>
      <c r="V83" s="111">
        <f>IF(RES_hhdet_in_tes!V83=0,"",RES_hhdet_in_tes!V83/RES_hhdet_in_fec!V83)</f>
        <v>0.77724333714796212</v>
      </c>
      <c r="W83" s="111">
        <f>IF(RES_hhdet_in_tes!W83=0,"",RES_hhdet_in_tes!W83/RES_hhdet_in_fec!W83)</f>
        <v>0.78567304304015739</v>
      </c>
      <c r="X83" s="111">
        <f>IF(RES_hhdet_in_tes!X83=0,"",RES_hhdet_in_tes!X83/RES_hhdet_in_fec!X83)</f>
        <v>0.79322838675313045</v>
      </c>
      <c r="Y83" s="111">
        <f>IF(RES_hhdet_in_tes!Y83=0,"",RES_hhdet_in_tes!Y83/RES_hhdet_in_fec!Y83)</f>
        <v>0.80034856911202301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 t="str">
        <f>IF(RES_hhdet_in_tes!S84=0,"",RES_hhdet_in_tes!S84/RES_hhdet_in_fec!S84)</f>
        <v/>
      </c>
      <c r="T84" s="111" t="str">
        <f>IF(RES_hhdet_in_tes!T84=0,"",RES_hhdet_in_tes!T84/RES_hhdet_in_fec!T84)</f>
        <v/>
      </c>
      <c r="U84" s="111" t="str">
        <f>IF(RES_hhdet_in_tes!U84=0,"",RES_hhdet_in_tes!U84/RES_hhdet_in_fec!U84)</f>
        <v/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 t="str">
        <f>IF(RES_hhdet_in_tes!C85=0,"",RES_hhdet_in_tes!C85/RES_hhdet_in_fec!C85)</f>
        <v/>
      </c>
      <c r="D85" s="124">
        <f>IF(RES_hhdet_in_tes!D85=0,"",RES_hhdet_in_tes!D85/RES_hhdet_in_fec!D85)</f>
        <v>3.1616729093524492</v>
      </c>
      <c r="E85" s="124">
        <f>IF(RES_hhdet_in_tes!E85=0,"",RES_hhdet_in_tes!E85/RES_hhdet_in_fec!E85)</f>
        <v>3.3139714336560395</v>
      </c>
      <c r="F85" s="124">
        <f>IF(RES_hhdet_in_tes!F85=0,"",RES_hhdet_in_tes!F85/RES_hhdet_in_fec!F85)</f>
        <v>3.4674931525272066</v>
      </c>
      <c r="G85" s="124">
        <f>IF(RES_hhdet_in_tes!G85=0,"",RES_hhdet_in_tes!G85/RES_hhdet_in_fec!G85)</f>
        <v>3.6231274671230245</v>
      </c>
      <c r="H85" s="124">
        <f>IF(RES_hhdet_in_tes!H85=0,"",RES_hhdet_in_tes!H85/RES_hhdet_in_fec!H85)</f>
        <v>3.7807345977217839</v>
      </c>
      <c r="I85" s="124">
        <f>IF(RES_hhdet_in_tes!I85=0,"",RES_hhdet_in_tes!I85/RES_hhdet_in_fec!I85)</f>
        <v>3.9405009797111781</v>
      </c>
      <c r="J85" s="124">
        <f>IF(RES_hhdet_in_tes!J85=0,"",RES_hhdet_in_tes!J85/RES_hhdet_in_fec!J85)</f>
        <v>4.1032622024821048</v>
      </c>
      <c r="K85" s="124">
        <f>IF(RES_hhdet_in_tes!K85=0,"",RES_hhdet_in_tes!K85/RES_hhdet_in_fec!K85)</f>
        <v>4.2696801225034369</v>
      </c>
      <c r="L85" s="124">
        <f>IF(RES_hhdet_in_tes!L85=0,"",RES_hhdet_in_tes!L85/RES_hhdet_in_fec!L85)</f>
        <v>4.4398425090662599</v>
      </c>
      <c r="M85" s="124">
        <f>IF(RES_hhdet_in_tes!M85=0,"",RES_hhdet_in_tes!M85/RES_hhdet_in_fec!M85)</f>
        <v>4.6348360614240018</v>
      </c>
      <c r="N85" s="124">
        <f>IF(RES_hhdet_in_tes!N85=0,"",RES_hhdet_in_tes!N85/RES_hhdet_in_fec!N85)</f>
        <v>4.8609204524922394</v>
      </c>
      <c r="O85" s="124">
        <f>IF(RES_hhdet_in_tes!O85=0,"",RES_hhdet_in_tes!O85/RES_hhdet_in_fec!O85)</f>
        <v>5.11769237007851</v>
      </c>
      <c r="P85" s="124">
        <f>IF(RES_hhdet_in_tes!P85=0,"",RES_hhdet_in_tes!P85/RES_hhdet_in_fec!P85)</f>
        <v>5.380162770349024</v>
      </c>
      <c r="Q85" s="124">
        <f>IF(RES_hhdet_in_tes!Q85=0,"",RES_hhdet_in_tes!Q85/RES_hhdet_in_fec!Q85)</f>
        <v>5.5816047783085834</v>
      </c>
      <c r="R85" s="124">
        <f>IF(RES_hhdet_in_tes!R85=0,"",RES_hhdet_in_tes!R85/RES_hhdet_in_fec!R85)</f>
        <v>5.6252528536672362</v>
      </c>
      <c r="S85" s="124" t="str">
        <f>IF(RES_hhdet_in_tes!S85=0,"",RES_hhdet_in_tes!S85/RES_hhdet_in_fec!S85)</f>
        <v/>
      </c>
      <c r="T85" s="124" t="str">
        <f>IF(RES_hhdet_in_tes!T85=0,"",RES_hhdet_in_tes!T85/RES_hhdet_in_fec!T85)</f>
        <v/>
      </c>
      <c r="U85" s="124" t="str">
        <f>IF(RES_hhdet_in_tes!U85=0,"",RES_hhdet_in_tes!U85/RES_hhdet_in_fec!U85)</f>
        <v/>
      </c>
      <c r="V85" s="124">
        <f>IF(RES_hhdet_in_tes!V85=0,"",RES_hhdet_in_tes!V85/RES_hhdet_in_fec!V85)</f>
        <v>5.6585878676561912</v>
      </c>
      <c r="W85" s="124">
        <f>IF(RES_hhdet_in_tes!W85=0,"",RES_hhdet_in_tes!W85/RES_hhdet_in_fec!W85)</f>
        <v>5.7147435346253452</v>
      </c>
      <c r="X85" s="124">
        <f>IF(RES_hhdet_in_tes!X85=0,"",RES_hhdet_in_tes!X85/RES_hhdet_in_fec!X85)</f>
        <v>5.7768536599439368</v>
      </c>
      <c r="Y85" s="124">
        <f>IF(RES_hhdet_in_tes!Y85=0,"",RES_hhdet_in_tes!Y85/RES_hhdet_in_fec!Y85)</f>
        <v>5.8468628116384984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 t="str">
        <f>IF(RES_hhdet_in_tes!C86=0,"",RES_hhdet_in_tes!C86/RES_hhdet_in_fec!C86)</f>
        <v/>
      </c>
      <c r="D86" s="111">
        <f>IF(RES_hhdet_in_tes!D86=0,"",RES_hhdet_in_tes!D86/RES_hhdet_in_fec!D86)</f>
        <v>3.1616729093524492</v>
      </c>
      <c r="E86" s="111">
        <f>IF(RES_hhdet_in_tes!E86=0,"",RES_hhdet_in_tes!E86/RES_hhdet_in_fec!E86)</f>
        <v>3.3139714336560395</v>
      </c>
      <c r="F86" s="111">
        <f>IF(RES_hhdet_in_tes!F86=0,"",RES_hhdet_in_tes!F86/RES_hhdet_in_fec!F86)</f>
        <v>3.4674931525272066</v>
      </c>
      <c r="G86" s="111">
        <f>IF(RES_hhdet_in_tes!G86=0,"",RES_hhdet_in_tes!G86/RES_hhdet_in_fec!G86)</f>
        <v>3.6231274671230245</v>
      </c>
      <c r="H86" s="111">
        <f>IF(RES_hhdet_in_tes!H86=0,"",RES_hhdet_in_tes!H86/RES_hhdet_in_fec!H86)</f>
        <v>3.7807345977217839</v>
      </c>
      <c r="I86" s="111">
        <f>IF(RES_hhdet_in_tes!I86=0,"",RES_hhdet_in_tes!I86/RES_hhdet_in_fec!I86)</f>
        <v>3.9405009797111781</v>
      </c>
      <c r="J86" s="111">
        <f>IF(RES_hhdet_in_tes!J86=0,"",RES_hhdet_in_tes!J86/RES_hhdet_in_fec!J86)</f>
        <v>4.1032622024821048</v>
      </c>
      <c r="K86" s="111">
        <f>IF(RES_hhdet_in_tes!K86=0,"",RES_hhdet_in_tes!K86/RES_hhdet_in_fec!K86)</f>
        <v>4.2696801225034369</v>
      </c>
      <c r="L86" s="111">
        <f>IF(RES_hhdet_in_tes!L86=0,"",RES_hhdet_in_tes!L86/RES_hhdet_in_fec!L86)</f>
        <v>4.4398425090662599</v>
      </c>
      <c r="M86" s="111">
        <f>IF(RES_hhdet_in_tes!M86=0,"",RES_hhdet_in_tes!M86/RES_hhdet_in_fec!M86)</f>
        <v>4.6348360614240018</v>
      </c>
      <c r="N86" s="111">
        <f>IF(RES_hhdet_in_tes!N86=0,"",RES_hhdet_in_tes!N86/RES_hhdet_in_fec!N86)</f>
        <v>4.8609204524922394</v>
      </c>
      <c r="O86" s="111">
        <f>IF(RES_hhdet_in_tes!O86=0,"",RES_hhdet_in_tes!O86/RES_hhdet_in_fec!O86)</f>
        <v>5.11769237007851</v>
      </c>
      <c r="P86" s="111">
        <f>IF(RES_hhdet_in_tes!P86=0,"",RES_hhdet_in_tes!P86/RES_hhdet_in_fec!P86)</f>
        <v>5.380162770349024</v>
      </c>
      <c r="Q86" s="111">
        <f>IF(RES_hhdet_in_tes!Q86=0,"",RES_hhdet_in_tes!Q86/RES_hhdet_in_fec!Q86)</f>
        <v>5.5816047783085834</v>
      </c>
      <c r="R86" s="111">
        <f>IF(RES_hhdet_in_tes!R86=0,"",RES_hhdet_in_tes!R86/RES_hhdet_in_fec!R86)</f>
        <v>5.6252528536672362</v>
      </c>
      <c r="S86" s="111" t="str">
        <f>IF(RES_hhdet_in_tes!S86=0,"",RES_hhdet_in_tes!S86/RES_hhdet_in_fec!S86)</f>
        <v/>
      </c>
      <c r="T86" s="111" t="str">
        <f>IF(RES_hhdet_in_tes!T86=0,"",RES_hhdet_in_tes!T86/RES_hhdet_in_fec!T86)</f>
        <v/>
      </c>
      <c r="U86" s="111" t="str">
        <f>IF(RES_hhdet_in_tes!U86=0,"",RES_hhdet_in_tes!U86/RES_hhdet_in_fec!U86)</f>
        <v/>
      </c>
      <c r="V86" s="111">
        <f>IF(RES_hhdet_in_tes!V86=0,"",RES_hhdet_in_tes!V86/RES_hhdet_in_fec!V86)</f>
        <v>5.6585878676561912</v>
      </c>
      <c r="W86" s="111">
        <f>IF(RES_hhdet_in_tes!W86=0,"",RES_hhdet_in_tes!W86/RES_hhdet_in_fec!W86)</f>
        <v>5.7147435346253452</v>
      </c>
      <c r="X86" s="111">
        <f>IF(RES_hhdet_in_tes!X86=0,"",RES_hhdet_in_tes!X86/RES_hhdet_in_fec!X86)</f>
        <v>5.7768536599439368</v>
      </c>
      <c r="Y86" s="111">
        <f>IF(RES_hhdet_in_tes!Y86=0,"",RES_hhdet_in_tes!Y86/RES_hhdet_in_fec!Y86)</f>
        <v>5.8468628116384984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0.63397917305984808</v>
      </c>
      <c r="D87" s="124">
        <f>IF(RES_hhdet_in_tes!D87=0,"",RES_hhdet_in_tes!D87/RES_hhdet_in_fec!D87)</f>
        <v>0.64203724631251669</v>
      </c>
      <c r="E87" s="124">
        <f>IF(RES_hhdet_in_tes!E87=0,"",RES_hhdet_in_tes!E87/RES_hhdet_in_fec!E87)</f>
        <v>0.6524847698339532</v>
      </c>
      <c r="F87" s="124">
        <f>IF(RES_hhdet_in_tes!F87=0,"",RES_hhdet_in_tes!F87/RES_hhdet_in_fec!F87)</f>
        <v>0.65237665165241299</v>
      </c>
      <c r="G87" s="124">
        <f>IF(RES_hhdet_in_tes!G87=0,"",RES_hhdet_in_tes!G87/RES_hhdet_in_fec!G87)</f>
        <v>0.65906738530408848</v>
      </c>
      <c r="H87" s="124">
        <f>IF(RES_hhdet_in_tes!H87=0,"",RES_hhdet_in_tes!H87/RES_hhdet_in_fec!H87)</f>
        <v>0.66894919087401239</v>
      </c>
      <c r="I87" s="124">
        <f>IF(RES_hhdet_in_tes!I87=0,"",RES_hhdet_in_tes!I87/RES_hhdet_in_fec!I87)</f>
        <v>0.68448463096396195</v>
      </c>
      <c r="J87" s="124">
        <f>IF(RES_hhdet_in_tes!J87=0,"",RES_hhdet_in_tes!J87/RES_hhdet_in_fec!J87)</f>
        <v>0.70430070543189016</v>
      </c>
      <c r="K87" s="124">
        <f>IF(RES_hhdet_in_tes!K87=0,"",RES_hhdet_in_tes!K87/RES_hhdet_in_fec!K87)</f>
        <v>0.71435417164939086</v>
      </c>
      <c r="L87" s="124">
        <f>IF(RES_hhdet_in_tes!L87=0,"",RES_hhdet_in_tes!L87/RES_hhdet_in_fec!L87)</f>
        <v>0.72688640882001898</v>
      </c>
      <c r="M87" s="124">
        <f>IF(RES_hhdet_in_tes!M87=0,"",RES_hhdet_in_tes!M87/RES_hhdet_in_fec!M87)</f>
        <v>0.7322719347688762</v>
      </c>
      <c r="N87" s="124">
        <f>IF(RES_hhdet_in_tes!N87=0,"",RES_hhdet_in_tes!N87/RES_hhdet_in_fec!N87)</f>
        <v>0.73673132570030364</v>
      </c>
      <c r="O87" s="124">
        <f>IF(RES_hhdet_in_tes!O87=0,"",RES_hhdet_in_tes!O87/RES_hhdet_in_fec!O87)</f>
        <v>0.7511234372502984</v>
      </c>
      <c r="P87" s="124">
        <f>IF(RES_hhdet_in_tes!P87=0,"",RES_hhdet_in_tes!P87/RES_hhdet_in_fec!P87)</f>
        <v>0.76314719532059028</v>
      </c>
      <c r="Q87" s="124">
        <f>IF(RES_hhdet_in_tes!Q87=0,"",RES_hhdet_in_tes!Q87/RES_hhdet_in_fec!Q87)</f>
        <v>0.78068426066966468</v>
      </c>
      <c r="R87" s="124">
        <f>IF(RES_hhdet_in_tes!R87=0,"",RES_hhdet_in_tes!R87/RES_hhdet_in_fec!R87)</f>
        <v>0.79032071647323643</v>
      </c>
      <c r="S87" s="124" t="str">
        <f>IF(RES_hhdet_in_tes!S87=0,"",RES_hhdet_in_tes!S87/RES_hhdet_in_fec!S87)</f>
        <v/>
      </c>
      <c r="T87" s="124" t="str">
        <f>IF(RES_hhdet_in_tes!T87=0,"",RES_hhdet_in_tes!T87/RES_hhdet_in_fec!T87)</f>
        <v/>
      </c>
      <c r="U87" s="124" t="str">
        <f>IF(RES_hhdet_in_tes!U87=0,"",RES_hhdet_in_tes!U87/RES_hhdet_in_fec!U87)</f>
        <v/>
      </c>
      <c r="V87" s="124">
        <f>IF(RES_hhdet_in_tes!V87=0,"",RES_hhdet_in_tes!V87/RES_hhdet_in_fec!V87)</f>
        <v>0.8440723430342989</v>
      </c>
      <c r="W87" s="124">
        <f>IF(RES_hhdet_in_tes!W87=0,"",RES_hhdet_in_tes!W87/RES_hhdet_in_fec!W87)</f>
        <v>0.84806027435665132</v>
      </c>
      <c r="X87" s="124">
        <f>IF(RES_hhdet_in_tes!X87=0,"",RES_hhdet_in_tes!X87/RES_hhdet_in_fec!X87)</f>
        <v>0.874521682422844</v>
      </c>
      <c r="Y87" s="124">
        <f>IF(RES_hhdet_in_tes!Y87=0,"",RES_hhdet_in_tes!Y87/RES_hhdet_in_fec!Y87)</f>
        <v>0.87918429691033839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0.5938211114858355</v>
      </c>
      <c r="D88" s="111">
        <f>IF(RES_hhdet_in_tes!D88=0,"",RES_hhdet_in_tes!D88/RES_hhdet_in_fec!D88)</f>
        <v>0.60831816280894668</v>
      </c>
      <c r="E88" s="111">
        <f>IF(RES_hhdet_in_tes!E88=0,"",RES_hhdet_in_tes!E88/RES_hhdet_in_fec!E88)</f>
        <v>0.62295322435700307</v>
      </c>
      <c r="F88" s="111">
        <f>IF(RES_hhdet_in_tes!F88=0,"",RES_hhdet_in_tes!F88/RES_hhdet_in_fec!F88)</f>
        <v>0.63771198230972237</v>
      </c>
      <c r="G88" s="111">
        <f>IF(RES_hhdet_in_tes!G88=0,"",RES_hhdet_in_tes!G88/RES_hhdet_in_fec!G88)</f>
        <v>0.65257987490811242</v>
      </c>
      <c r="H88" s="111">
        <f>IF(RES_hhdet_in_tes!H88=0,"",RES_hhdet_in_tes!H88/RES_hhdet_in_fec!H88)</f>
        <v>0.66753975351718142</v>
      </c>
      <c r="I88" s="111">
        <f>IF(RES_hhdet_in_tes!I88=0,"",RES_hhdet_in_tes!I88/RES_hhdet_in_fec!I88)</f>
        <v>0.68256899717674957</v>
      </c>
      <c r="J88" s="111">
        <f>IF(RES_hhdet_in_tes!J88=0,"",RES_hhdet_in_tes!J88/RES_hhdet_in_fec!J88)</f>
        <v>0.69761874165802573</v>
      </c>
      <c r="K88" s="111">
        <f>IF(RES_hhdet_in_tes!K88=0,"",RES_hhdet_in_tes!K88/RES_hhdet_in_fec!K88)</f>
        <v>0.71262437397428668</v>
      </c>
      <c r="L88" s="111">
        <f>IF(RES_hhdet_in_tes!L88=0,"",RES_hhdet_in_tes!L88/RES_hhdet_in_fec!L88)</f>
        <v>0.72752854663423805</v>
      </c>
      <c r="M88" s="111">
        <f>IF(RES_hhdet_in_tes!M88=0,"",RES_hhdet_in_tes!M88/RES_hhdet_in_fec!M88)</f>
        <v>0.74121925517035747</v>
      </c>
      <c r="N88" s="111">
        <f>IF(RES_hhdet_in_tes!N88=0,"",RES_hhdet_in_tes!N88/RES_hhdet_in_fec!N88)</f>
        <v>0.75308803209401654</v>
      </c>
      <c r="O88" s="111">
        <f>IF(RES_hhdet_in_tes!O88=0,"",RES_hhdet_in_tes!O88/RES_hhdet_in_fec!O88)</f>
        <v>0.76278345416872284</v>
      </c>
      <c r="P88" s="111">
        <f>IF(RES_hhdet_in_tes!P88=0,"",RES_hhdet_in_tes!P88/RES_hhdet_in_fec!P88)</f>
        <v>0.77114543681971426</v>
      </c>
      <c r="Q88" s="111">
        <f>IF(RES_hhdet_in_tes!Q88=0,"",RES_hhdet_in_tes!Q88/RES_hhdet_in_fec!Q88)</f>
        <v>0.78112284551507649</v>
      </c>
      <c r="R88" s="111">
        <f>IF(RES_hhdet_in_tes!R88=0,"",RES_hhdet_in_tes!R88/RES_hhdet_in_fec!R88)</f>
        <v>0.79606771339369564</v>
      </c>
      <c r="S88" s="111" t="str">
        <f>IF(RES_hhdet_in_tes!S88=0,"",RES_hhdet_in_tes!S88/RES_hhdet_in_fec!S88)</f>
        <v/>
      </c>
      <c r="T88" s="111" t="str">
        <f>IF(RES_hhdet_in_tes!T88=0,"",RES_hhdet_in_tes!T88/RES_hhdet_in_fec!T88)</f>
        <v/>
      </c>
      <c r="U88" s="111" t="str">
        <f>IF(RES_hhdet_in_tes!U88=0,"",RES_hhdet_in_tes!U88/RES_hhdet_in_fec!U88)</f>
        <v/>
      </c>
      <c r="V88" s="111">
        <f>IF(RES_hhdet_in_tes!V88=0,"",RES_hhdet_in_tes!V88/RES_hhdet_in_fec!V88)</f>
        <v>0.85867335512313236</v>
      </c>
      <c r="W88" s="111">
        <f>IF(RES_hhdet_in_tes!W88=0,"",RES_hhdet_in_tes!W88/RES_hhdet_in_fec!W88)</f>
        <v>0.86923429192744639</v>
      </c>
      <c r="X88" s="111">
        <f>IF(RES_hhdet_in_tes!X88=0,"",RES_hhdet_in_tes!X88/RES_hhdet_in_fec!X88)</f>
        <v>0.8742886906373103</v>
      </c>
      <c r="Y88" s="111">
        <f>IF(RES_hhdet_in_tes!Y88=0,"",RES_hhdet_in_tes!Y88/RES_hhdet_in_fec!Y88)</f>
        <v>0.87905197367193777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>
        <f>IF(RES_hhdet_in_tes!H89=0,"",RES_hhdet_in_tes!H89/RES_hhdet_in_fec!H89)</f>
        <v>0.72005844032083333</v>
      </c>
      <c r="I89" s="111">
        <f>IF(RES_hhdet_in_tes!I89=0,"",RES_hhdet_in_tes!I89/RES_hhdet_in_fec!I89)</f>
        <v>0.73418737596975037</v>
      </c>
      <c r="J89" s="111">
        <f>IF(RES_hhdet_in_tes!J89=0,"",RES_hhdet_in_tes!J89/RES_hhdet_in_fec!J89)</f>
        <v>0.74933350366080265</v>
      </c>
      <c r="K89" s="111">
        <f>IF(RES_hhdet_in_tes!K89=0,"",RES_hhdet_in_tes!K89/RES_hhdet_in_fec!K89)</f>
        <v>0.76271450756139425</v>
      </c>
      <c r="L89" s="111">
        <f>IF(RES_hhdet_in_tes!L89=0,"",RES_hhdet_in_tes!L89/RES_hhdet_in_fec!L89)</f>
        <v>0.77549134279473564</v>
      </c>
      <c r="M89" s="111">
        <f>IF(RES_hhdet_in_tes!M89=0,"",RES_hhdet_in_tes!M89/RES_hhdet_in_fec!M89)</f>
        <v>0.78679843368248592</v>
      </c>
      <c r="N89" s="111">
        <f>IF(RES_hhdet_in_tes!N89=0,"",RES_hhdet_in_tes!N89/RES_hhdet_in_fec!N89)</f>
        <v>0.79753686327630802</v>
      </c>
      <c r="O89" s="111">
        <f>IF(RES_hhdet_in_tes!O89=0,"",RES_hhdet_in_tes!O89/RES_hhdet_in_fec!O89)</f>
        <v>0.80616291437066068</v>
      </c>
      <c r="P89" s="111">
        <f>IF(RES_hhdet_in_tes!P89=0,"",RES_hhdet_in_tes!P89/RES_hhdet_in_fec!P89)</f>
        <v>0.81350541638392027</v>
      </c>
      <c r="Q89" s="111">
        <f>IF(RES_hhdet_in_tes!Q89=0,"",RES_hhdet_in_tes!Q89/RES_hhdet_in_fec!Q89)</f>
        <v>0.82240999248240299</v>
      </c>
      <c r="R89" s="111">
        <f>IF(RES_hhdet_in_tes!R89=0,"",RES_hhdet_in_tes!R89/RES_hhdet_in_fec!R89)</f>
        <v>0.83565325790733258</v>
      </c>
      <c r="S89" s="111" t="str">
        <f>IF(RES_hhdet_in_tes!S89=0,"",RES_hhdet_in_tes!S89/RES_hhdet_in_fec!S89)</f>
        <v/>
      </c>
      <c r="T89" s="111" t="str">
        <f>IF(RES_hhdet_in_tes!T89=0,"",RES_hhdet_in_tes!T89/RES_hhdet_in_fec!T89)</f>
        <v/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>
        <f>IF(RES_hhdet_in_tes!W89=0,"",RES_hhdet_in_tes!W89/RES_hhdet_in_fec!W89)</f>
        <v>0.89588121960635714</v>
      </c>
      <c r="X89" s="111">
        <f>IF(RES_hhdet_in_tes!X89=0,"",RES_hhdet_in_tes!X89/RES_hhdet_in_fec!X89)</f>
        <v>0.90131255739196536</v>
      </c>
      <c r="Y89" s="111">
        <f>IF(RES_hhdet_in_tes!Y89=0,"",RES_hhdet_in_tes!Y89/RES_hhdet_in_fec!Y89)</f>
        <v>0.9064362306997138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>
        <f>IF(RES_hhdet_in_tes!H90=0,"",RES_hhdet_in_tes!H90/RES_hhdet_in_fec!H90)</f>
        <v>0.66753975351718153</v>
      </c>
      <c r="I90" s="112">
        <f>IF(RES_hhdet_in_tes!I90=0,"",RES_hhdet_in_tes!I90/RES_hhdet_in_fec!I90)</f>
        <v>0.68256899717674957</v>
      </c>
      <c r="J90" s="112">
        <f>IF(RES_hhdet_in_tes!J90=0,"",RES_hhdet_in_tes!J90/RES_hhdet_in_fec!J90)</f>
        <v>0.69761874165802573</v>
      </c>
      <c r="K90" s="112">
        <f>IF(RES_hhdet_in_tes!K90=0,"",RES_hhdet_in_tes!K90/RES_hhdet_in_fec!K90)</f>
        <v>0.71262437397428668</v>
      </c>
      <c r="L90" s="112">
        <f>IF(RES_hhdet_in_tes!L90=0,"",RES_hhdet_in_tes!L90/RES_hhdet_in_fec!L90)</f>
        <v>0.72752854663423805</v>
      </c>
      <c r="M90" s="112">
        <f>IF(RES_hhdet_in_tes!M90=0,"",RES_hhdet_in_tes!M90/RES_hhdet_in_fec!M90)</f>
        <v>0.74121925517035736</v>
      </c>
      <c r="N90" s="112">
        <f>IF(RES_hhdet_in_tes!N90=0,"",RES_hhdet_in_tes!N90/RES_hhdet_in_fec!N90)</f>
        <v>0.75308803209401654</v>
      </c>
      <c r="O90" s="112">
        <f>IF(RES_hhdet_in_tes!O90=0,"",RES_hhdet_in_tes!O90/RES_hhdet_in_fec!O90)</f>
        <v>0.76278345416872284</v>
      </c>
      <c r="P90" s="112">
        <f>IF(RES_hhdet_in_tes!P90=0,"",RES_hhdet_in_tes!P90/RES_hhdet_in_fec!P90)</f>
        <v>0.77114543681971426</v>
      </c>
      <c r="Q90" s="112">
        <f>IF(RES_hhdet_in_tes!Q90=0,"",RES_hhdet_in_tes!Q90/RES_hhdet_in_fec!Q90)</f>
        <v>0.78112284551507649</v>
      </c>
      <c r="R90" s="112">
        <f>IF(RES_hhdet_in_tes!R90=0,"",RES_hhdet_in_tes!R90/RES_hhdet_in_fec!R90)</f>
        <v>0.79606771339369553</v>
      </c>
      <c r="S90" s="112" t="str">
        <f>IF(RES_hhdet_in_tes!S90=0,"",RES_hhdet_in_tes!S90/RES_hhdet_in_fec!S90)</f>
        <v/>
      </c>
      <c r="T90" s="112" t="str">
        <f>IF(RES_hhdet_in_tes!T90=0,"",RES_hhdet_in_tes!T90/RES_hhdet_in_fec!T90)</f>
        <v/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>
        <f>IF(RES_hhdet_in_tes!W90=0,"",RES_hhdet_in_tes!W90/RES_hhdet_in_fec!W90)</f>
        <v>0.86923429192744628</v>
      </c>
      <c r="X90" s="112">
        <f>IF(RES_hhdet_in_tes!X90=0,"",RES_hhdet_in_tes!X90/RES_hhdet_in_fec!X90)</f>
        <v>0.87428869063731041</v>
      </c>
      <c r="Y90" s="112">
        <f>IF(RES_hhdet_in_tes!Y90=0,"",RES_hhdet_in_tes!Y90/RES_hhdet_in_fec!Y90)</f>
        <v>0.87905197367193766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>
        <f>IF(RES_hhdet_in_tes!H91=0,"",RES_hhdet_in_tes!H91/RES_hhdet_in_fec!H91)</f>
        <v>1</v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 t="str">
        <f>IF(RES_hhdet_in_tes!S91=0,"",RES_hhdet_in_tes!S91/RES_hhdet_in_fec!S91)</f>
        <v/>
      </c>
      <c r="T91" s="113" t="str">
        <f>IF(RES_hhdet_in_tes!T91=0,"",RES_hhdet_in_tes!T91/RES_hhdet_in_fec!T91)</f>
        <v/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>
        <f>IF(RES_hhdet_in_tes!W91=0,"",RES_hhdet_in_tes!W91/RES_hhdet_in_fec!W91)</f>
        <v>1</v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0.59469555815922359</v>
      </c>
      <c r="D92" s="112">
        <f>IF(RES_hhdet_in_tes!D92=0,"",RES_hhdet_in_tes!D92/RES_hhdet_in_fec!D92)</f>
        <v>0.59691800487357993</v>
      </c>
      <c r="E92" s="112">
        <f>IF(RES_hhdet_in_tes!E92=0,"",RES_hhdet_in_tes!E92/RES_hhdet_in_fec!E92)</f>
        <v>0.59944938151793048</v>
      </c>
      <c r="F92" s="112">
        <f>IF(RES_hhdet_in_tes!F92=0,"",RES_hhdet_in_tes!F92/RES_hhdet_in_fec!F92)</f>
        <v>0.60202288497091661</v>
      </c>
      <c r="G92" s="112">
        <f>IF(RES_hhdet_in_tes!G92=0,"",RES_hhdet_in_tes!G92/RES_hhdet_in_fec!G92)</f>
        <v>0.60488089471846429</v>
      </c>
      <c r="H92" s="112">
        <f>IF(RES_hhdet_in_tes!H92=0,"",RES_hhdet_in_tes!H92/RES_hhdet_in_fec!H92)</f>
        <v>0.60799374659715988</v>
      </c>
      <c r="I92" s="112">
        <f>IF(RES_hhdet_in_tes!I92=0,"",RES_hhdet_in_tes!I92/RES_hhdet_in_fec!I92)</f>
        <v>0.61142116291941784</v>
      </c>
      <c r="J92" s="112">
        <f>IF(RES_hhdet_in_tes!J92=0,"",RES_hhdet_in_tes!J92/RES_hhdet_in_fec!J92)</f>
        <v>0.61540780491912095</v>
      </c>
      <c r="K92" s="112">
        <f>IF(RES_hhdet_in_tes!K92=0,"",RES_hhdet_in_tes!K92/RES_hhdet_in_fec!K92)</f>
        <v>0.62016169899862805</v>
      </c>
      <c r="L92" s="112">
        <f>IF(RES_hhdet_in_tes!L92=0,"",RES_hhdet_in_tes!L92/RES_hhdet_in_fec!L92)</f>
        <v>0.62573850074921999</v>
      </c>
      <c r="M92" s="112">
        <f>IF(RES_hhdet_in_tes!M92=0,"",RES_hhdet_in_tes!M92/RES_hhdet_in_fec!M92)</f>
        <v>0.6371071647336235</v>
      </c>
      <c r="N92" s="112">
        <f>IF(RES_hhdet_in_tes!N92=0,"",RES_hhdet_in_tes!N92/RES_hhdet_in_fec!N92)</f>
        <v>0.65584713027783403</v>
      </c>
      <c r="O92" s="112">
        <f>IF(RES_hhdet_in_tes!O92=0,"",RES_hhdet_in_tes!O92/RES_hhdet_in_fec!O92)</f>
        <v>0.68324385345099559</v>
      </c>
      <c r="P92" s="112">
        <f>IF(RES_hhdet_in_tes!P92=0,"",RES_hhdet_in_tes!P92/RES_hhdet_in_fec!P92)</f>
        <v>0.71646533578334193</v>
      </c>
      <c r="Q92" s="112">
        <f>IF(RES_hhdet_in_tes!Q92=0,"",RES_hhdet_in_tes!Q92/RES_hhdet_in_fec!Q92)</f>
        <v>0.74637668215603836</v>
      </c>
      <c r="R92" s="112">
        <f>IF(RES_hhdet_in_tes!R92=0,"",RES_hhdet_in_tes!R92/RES_hhdet_in_fec!R92)</f>
        <v>0.76578250363143319</v>
      </c>
      <c r="S92" s="112" t="str">
        <f>IF(RES_hhdet_in_tes!S92=0,"",RES_hhdet_in_tes!S92/RES_hhdet_in_fec!S92)</f>
        <v/>
      </c>
      <c r="T92" s="112" t="str">
        <f>IF(RES_hhdet_in_tes!T92=0,"",RES_hhdet_in_tes!T92/RES_hhdet_in_fec!T92)</f>
        <v/>
      </c>
      <c r="U92" s="112" t="str">
        <f>IF(RES_hhdet_in_tes!U92=0,"",RES_hhdet_in_tes!U92/RES_hhdet_in_fec!U92)</f>
        <v/>
      </c>
      <c r="V92" s="112">
        <f>IF(RES_hhdet_in_tes!V92=0,"",RES_hhdet_in_tes!V92/RES_hhdet_in_fec!V92)</f>
        <v>0.82470658109580008</v>
      </c>
      <c r="W92" s="112">
        <f>IF(RES_hhdet_in_tes!W92=0,"",RES_hhdet_in_tes!W92/RES_hhdet_in_fec!W92)</f>
        <v>0.83138208195294794</v>
      </c>
      <c r="X92" s="112" t="str">
        <f>IF(RES_hhdet_in_tes!X92=0,"",RES_hhdet_in_tes!X92/RES_hhdet_in_fec!X92)</f>
        <v/>
      </c>
      <c r="Y92" s="112">
        <f>IF(RES_hhdet_in_tes!Y92=0,"",RES_hhdet_in_tes!Y92/RES_hhdet_in_fec!Y92)</f>
        <v>0.83623511867666567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 t="str">
        <f>IF(RES_hhdet_in_tes!E93=0,"",RES_hhdet_in_tes!E93/RES_hhdet_in_fec!E93)</f>
        <v/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 t="str">
        <f>IF(RES_hhdet_in_tes!I93=0,"",RES_hhdet_in_tes!I93/RES_hhdet_in_fec!I93)</f>
        <v/>
      </c>
      <c r="J93" s="113" t="str">
        <f>IF(RES_hhdet_in_tes!J93=0,"",RES_hhdet_in_tes!J93/RES_hhdet_in_fec!J93)</f>
        <v/>
      </c>
      <c r="K93" s="113" t="str">
        <f>IF(RES_hhdet_in_tes!K93=0,"",RES_hhdet_in_tes!K93/RES_hhdet_in_fec!K93)</f>
        <v/>
      </c>
      <c r="L93" s="113" t="str">
        <f>IF(RES_hhdet_in_tes!L93=0,"",RES_hhdet_in_tes!L93/RES_hhdet_in_fec!L93)</f>
        <v/>
      </c>
      <c r="M93" s="113" t="str">
        <f>IF(RES_hhdet_in_tes!M93=0,"",RES_hhdet_in_tes!M93/RES_hhdet_in_fec!M93)</f>
        <v/>
      </c>
      <c r="N93" s="113" t="str">
        <f>IF(RES_hhdet_in_tes!N93=0,"",RES_hhdet_in_tes!N93/RES_hhdet_in_fec!N93)</f>
        <v/>
      </c>
      <c r="O93" s="113" t="str">
        <f>IF(RES_hhdet_in_tes!O93=0,"",RES_hhdet_in_tes!O93/RES_hhdet_in_fec!O93)</f>
        <v/>
      </c>
      <c r="P93" s="113" t="str">
        <f>IF(RES_hhdet_in_tes!P93=0,"",RES_hhdet_in_tes!P93/RES_hhdet_in_fec!P93)</f>
        <v/>
      </c>
      <c r="Q93" s="113" t="str">
        <f>IF(RES_hhdet_in_tes!Q93=0,"",RES_hhdet_in_tes!Q93/RES_hhdet_in_fec!Q93)</f>
        <v/>
      </c>
      <c r="R93" s="113">
        <f>IF(RES_hhdet_in_tes!R93=0,"",RES_hhdet_in_tes!R93/RES_hhdet_in_fec!R93)</f>
        <v>0.80985832124647561</v>
      </c>
      <c r="S93" s="113" t="str">
        <f>IF(RES_hhdet_in_tes!S93=0,"",RES_hhdet_in_tes!S93/RES_hhdet_in_fec!S93)</f>
        <v/>
      </c>
      <c r="T93" s="113" t="str">
        <f>IF(RES_hhdet_in_tes!T93=0,"",RES_hhdet_in_tes!T93/RES_hhdet_in_fec!T93)</f>
        <v/>
      </c>
      <c r="U93" s="113" t="str">
        <f>IF(RES_hhdet_in_tes!U93=0,"",RES_hhdet_in_tes!U93/RES_hhdet_in_fec!U93)</f>
        <v/>
      </c>
      <c r="V93" s="113" t="str">
        <f>IF(RES_hhdet_in_tes!V93=0,"",RES_hhdet_in_tes!V93/RES_hhdet_in_fec!V93)</f>
        <v/>
      </c>
      <c r="W93" s="113" t="str">
        <f>IF(RES_hhdet_in_tes!W93=0,"",RES_hhdet_in_tes!W93/RES_hhdet_in_fec!W93)</f>
        <v/>
      </c>
      <c r="X93" s="113" t="str">
        <f>IF(RES_hhdet_in_tes!X93=0,"",RES_hhdet_in_tes!X93/RES_hhdet_in_fec!X93)</f>
        <v/>
      </c>
      <c r="Y93" s="113" t="str">
        <f>IF(RES_hhdet_in_tes!Y93=0,"",RES_hhdet_in_tes!Y93/RES_hhdet_in_fec!Y93)</f>
        <v/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 t="str">
        <f>IF(RES_hhdet_in_tes!E94=0,"",RES_hhdet_in_tes!E94/RES_hhdet_in_fec!E94)</f>
        <v/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 t="str">
        <f>IF(RES_hhdet_in_tes!I94=0,"",RES_hhdet_in_tes!I94/RES_hhdet_in_fec!I94)</f>
        <v/>
      </c>
      <c r="J94" s="111" t="str">
        <f>IF(RES_hhdet_in_tes!J94=0,"",RES_hhdet_in_tes!J94/RES_hhdet_in_fec!J94)</f>
        <v/>
      </c>
      <c r="K94" s="111" t="str">
        <f>IF(RES_hhdet_in_tes!K94=0,"",RES_hhdet_in_tes!K94/RES_hhdet_in_fec!K94)</f>
        <v/>
      </c>
      <c r="L94" s="111" t="str">
        <f>IF(RES_hhdet_in_tes!L94=0,"",RES_hhdet_in_tes!L94/RES_hhdet_in_fec!L94)</f>
        <v/>
      </c>
      <c r="M94" s="111" t="str">
        <f>IF(RES_hhdet_in_tes!M94=0,"",RES_hhdet_in_tes!M94/RES_hhdet_in_fec!M94)</f>
        <v/>
      </c>
      <c r="N94" s="111" t="str">
        <f>IF(RES_hhdet_in_tes!N94=0,"",RES_hhdet_in_tes!N94/RES_hhdet_in_fec!N94)</f>
        <v/>
      </c>
      <c r="O94" s="111" t="str">
        <f>IF(RES_hhdet_in_tes!O94=0,"",RES_hhdet_in_tes!O94/RES_hhdet_in_fec!O94)</f>
        <v/>
      </c>
      <c r="P94" s="111" t="str">
        <f>IF(RES_hhdet_in_tes!P94=0,"",RES_hhdet_in_tes!P94/RES_hhdet_in_fec!P94)</f>
        <v/>
      </c>
      <c r="Q94" s="111" t="str">
        <f>IF(RES_hhdet_in_tes!Q94=0,"",RES_hhdet_in_tes!Q94/RES_hhdet_in_fec!Q94)</f>
        <v/>
      </c>
      <c r="R94" s="111">
        <f>IF(RES_hhdet_in_tes!R94=0,"",RES_hhdet_in_tes!R94/RES_hhdet_in_fec!R94)</f>
        <v>0.76578250363143308</v>
      </c>
      <c r="S94" s="111" t="str">
        <f>IF(RES_hhdet_in_tes!S94=0,"",RES_hhdet_in_tes!S94/RES_hhdet_in_fec!S94)</f>
        <v/>
      </c>
      <c r="T94" s="111" t="str">
        <f>IF(RES_hhdet_in_tes!T94=0,"",RES_hhdet_in_tes!T94/RES_hhdet_in_fec!T94)</f>
        <v/>
      </c>
      <c r="U94" s="111" t="str">
        <f>IF(RES_hhdet_in_tes!U94=0,"",RES_hhdet_in_tes!U94/RES_hhdet_in_fec!U94)</f>
        <v/>
      </c>
      <c r="V94" s="111" t="str">
        <f>IF(RES_hhdet_in_tes!V94=0,"",RES_hhdet_in_tes!V94/RES_hhdet_in_fec!V94)</f>
        <v/>
      </c>
      <c r="W94" s="111" t="str">
        <f>IF(RES_hhdet_in_tes!W94=0,"",RES_hhdet_in_tes!W94/RES_hhdet_in_fec!W94)</f>
        <v/>
      </c>
      <c r="X94" s="111" t="str">
        <f>IF(RES_hhdet_in_tes!X94=0,"",RES_hhdet_in_tes!X94/RES_hhdet_in_fec!X94)</f>
        <v/>
      </c>
      <c r="Y94" s="111" t="str">
        <f>IF(RES_hhdet_in_tes!Y94=0,"",RES_hhdet_in_tes!Y94/RES_hhdet_in_fec!Y94)</f>
        <v/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 t="str">
        <f>IF(RES_hhdet_in_tes!E95=0,"",RES_hhdet_in_tes!E95/RES_hhdet_in_fec!E95)</f>
        <v/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 t="str">
        <f>IF(RES_hhdet_in_tes!I95=0,"",RES_hhdet_in_tes!I95/RES_hhdet_in_fec!I95)</f>
        <v/>
      </c>
      <c r="J95" s="111" t="str">
        <f>IF(RES_hhdet_in_tes!J95=0,"",RES_hhdet_in_tes!J95/RES_hhdet_in_fec!J95)</f>
        <v/>
      </c>
      <c r="K95" s="111" t="str">
        <f>IF(RES_hhdet_in_tes!K95=0,"",RES_hhdet_in_tes!K95/RES_hhdet_in_fec!K95)</f>
        <v/>
      </c>
      <c r="L95" s="111" t="str">
        <f>IF(RES_hhdet_in_tes!L95=0,"",RES_hhdet_in_tes!L95/RES_hhdet_in_fec!L95)</f>
        <v/>
      </c>
      <c r="M95" s="111" t="str">
        <f>IF(RES_hhdet_in_tes!M95=0,"",RES_hhdet_in_tes!M95/RES_hhdet_in_fec!M95)</f>
        <v/>
      </c>
      <c r="N95" s="111" t="str">
        <f>IF(RES_hhdet_in_tes!N95=0,"",RES_hhdet_in_tes!N95/RES_hhdet_in_fec!N95)</f>
        <v/>
      </c>
      <c r="O95" s="111" t="str">
        <f>IF(RES_hhdet_in_tes!O95=0,"",RES_hhdet_in_tes!O95/RES_hhdet_in_fec!O95)</f>
        <v/>
      </c>
      <c r="P95" s="111" t="str">
        <f>IF(RES_hhdet_in_tes!P95=0,"",RES_hhdet_in_tes!P95/RES_hhdet_in_fec!P95)</f>
        <v/>
      </c>
      <c r="Q95" s="111" t="str">
        <f>IF(RES_hhdet_in_tes!Q95=0,"",RES_hhdet_in_tes!Q95/RES_hhdet_in_fec!Q95)</f>
        <v/>
      </c>
      <c r="R95" s="111">
        <f>IF(RES_hhdet_in_tes!R95=0,"",RES_hhdet_in_tes!R95/RES_hhdet_in_fec!R95)</f>
        <v>1</v>
      </c>
      <c r="S95" s="111" t="str">
        <f>IF(RES_hhdet_in_tes!S95=0,"",RES_hhdet_in_tes!S95/RES_hhdet_in_fec!S95)</f>
        <v/>
      </c>
      <c r="T95" s="111" t="str">
        <f>IF(RES_hhdet_in_tes!T95=0,"",RES_hhdet_in_tes!T95/RES_hhdet_in_fec!T95)</f>
        <v/>
      </c>
      <c r="U95" s="111" t="str">
        <f>IF(RES_hhdet_in_tes!U95=0,"",RES_hhdet_in_tes!U95/RES_hhdet_in_fec!U95)</f>
        <v/>
      </c>
      <c r="V95" s="111" t="str">
        <f>IF(RES_hhdet_in_tes!V95=0,"",RES_hhdet_in_tes!V95/RES_hhdet_in_fec!V95)</f>
        <v/>
      </c>
      <c r="W95" s="111" t="str">
        <f>IF(RES_hhdet_in_tes!W95=0,"",RES_hhdet_in_tes!W95/RES_hhdet_in_fec!W95)</f>
        <v/>
      </c>
      <c r="X95" s="111" t="str">
        <f>IF(RES_hhdet_in_tes!X95=0,"",RES_hhdet_in_tes!X95/RES_hhdet_in_fec!X95)</f>
        <v/>
      </c>
      <c r="Y95" s="111" t="str">
        <f>IF(RES_hhdet_in_tes!Y95=0,"",RES_hhdet_in_tes!Y95/RES_hhdet_in_fec!Y95)</f>
        <v/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0.66558827823076161</v>
      </c>
      <c r="D96" s="112">
        <f>IF(RES_hhdet_in_tes!D96=0,"",RES_hhdet_in_tes!D96/RES_hhdet_in_fec!D96)</f>
        <v>0.66680794061746951</v>
      </c>
      <c r="E96" s="112">
        <f>IF(RES_hhdet_in_tes!E96=0,"",RES_hhdet_in_tes!E96/RES_hhdet_in_fec!E96)</f>
        <v>0.66814316885864122</v>
      </c>
      <c r="F96" s="112">
        <f>IF(RES_hhdet_in_tes!F96=0,"",RES_hhdet_in_tes!F96/RES_hhdet_in_fec!F96)</f>
        <v>0.66949450726690696</v>
      </c>
      <c r="G96" s="112">
        <f>IF(RES_hhdet_in_tes!G96=0,"",RES_hhdet_in_tes!G96/RES_hhdet_in_fec!G96)</f>
        <v>0.67095317678975119</v>
      </c>
      <c r="H96" s="112">
        <f>IF(RES_hhdet_in_tes!H96=0,"",RES_hhdet_in_tes!H96/RES_hhdet_in_fec!H96)</f>
        <v>0.67250888053987645</v>
      </c>
      <c r="I96" s="112">
        <f>IF(RES_hhdet_in_tes!I96=0,"",RES_hhdet_in_tes!I96/RES_hhdet_in_fec!I96)</f>
        <v>0.67418527647601245</v>
      </c>
      <c r="J96" s="112">
        <f>IF(RES_hhdet_in_tes!J96=0,"",RES_hhdet_in_tes!J96/RES_hhdet_in_fec!J96)</f>
        <v>0.6760772258448281</v>
      </c>
      <c r="K96" s="112">
        <f>IF(RES_hhdet_in_tes!K96=0,"",RES_hhdet_in_tes!K96/RES_hhdet_in_fec!K96)</f>
        <v>0.67826853045421254</v>
      </c>
      <c r="L96" s="112">
        <f>IF(RES_hhdet_in_tes!L96=0,"",RES_hhdet_in_tes!L96/RES_hhdet_in_fec!L96)</f>
        <v>0.68078800289679053</v>
      </c>
      <c r="M96" s="112">
        <f>IF(RES_hhdet_in_tes!M96=0,"",RES_hhdet_in_tes!M96/RES_hhdet_in_fec!M96)</f>
        <v>0.68557782346666041</v>
      </c>
      <c r="N96" s="112">
        <f>IF(RES_hhdet_in_tes!N96=0,"",RES_hhdet_in_tes!N96/RES_hhdet_in_fec!N96)</f>
        <v>0.69347580620547122</v>
      </c>
      <c r="O96" s="112">
        <f>IF(RES_hhdet_in_tes!O96=0,"",RES_hhdet_in_tes!O96/RES_hhdet_in_fec!O96)</f>
        <v>0.70551920321389971</v>
      </c>
      <c r="P96" s="112">
        <f>IF(RES_hhdet_in_tes!P96=0,"",RES_hhdet_in_tes!P96/RES_hhdet_in_fec!P96)</f>
        <v>0.72113703360797954</v>
      </c>
      <c r="Q96" s="112">
        <f>IF(RES_hhdet_in_tes!Q96=0,"",RES_hhdet_in_tes!Q96/RES_hhdet_in_fec!Q96)</f>
        <v>0.73620491709690472</v>
      </c>
      <c r="R96" s="112">
        <f>IF(RES_hhdet_in_tes!R96=0,"",RES_hhdet_in_tes!R96/RES_hhdet_in_fec!R96)</f>
        <v>0.74640194685038352</v>
      </c>
      <c r="S96" s="112" t="str">
        <f>IF(RES_hhdet_in_tes!S96=0,"",RES_hhdet_in_tes!S96/RES_hhdet_in_fec!S96)</f>
        <v/>
      </c>
      <c r="T96" s="112" t="str">
        <f>IF(RES_hhdet_in_tes!T96=0,"",RES_hhdet_in_tes!T96/RES_hhdet_in_fec!T96)</f>
        <v/>
      </c>
      <c r="U96" s="112" t="str">
        <f>IF(RES_hhdet_in_tes!U96=0,"",RES_hhdet_in_tes!U96/RES_hhdet_in_fec!U96)</f>
        <v/>
      </c>
      <c r="V96" s="112">
        <f>IF(RES_hhdet_in_tes!V96=0,"",RES_hhdet_in_tes!V96/RES_hhdet_in_fec!V96)</f>
        <v>0.78555928382883378</v>
      </c>
      <c r="W96" s="112">
        <f>IF(RES_hhdet_in_tes!W96=0,"",RES_hhdet_in_tes!W96/RES_hhdet_in_fec!W96)</f>
        <v>0.79437412749977387</v>
      </c>
      <c r="X96" s="112" t="str">
        <f>IF(RES_hhdet_in_tes!X96=0,"",RES_hhdet_in_tes!X96/RES_hhdet_in_fec!X96)</f>
        <v/>
      </c>
      <c r="Y96" s="112">
        <f>IF(RES_hhdet_in_tes!Y96=0,"",RES_hhdet_in_tes!Y96/RES_hhdet_in_fec!Y96)</f>
        <v>0.81778988845815492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0.71826593844840292</v>
      </c>
      <c r="D97" s="113">
        <f>IF(RES_hhdet_in_tes!D97=0,"",RES_hhdet_in_tes!D97/RES_hhdet_in_fec!D97)</f>
        <v>0.72050295912454509</v>
      </c>
      <c r="E97" s="113">
        <f>IF(RES_hhdet_in_tes!E97=0,"",RES_hhdet_in_tes!E97/RES_hhdet_in_fec!E97)</f>
        <v>0.72174448232379973</v>
      </c>
      <c r="F97" s="113">
        <f>IF(RES_hhdet_in_tes!F97=0,"",RES_hhdet_in_tes!F97/RES_hhdet_in_fec!F97)</f>
        <v>0.7228420610154711</v>
      </c>
      <c r="G97" s="113">
        <f>IF(RES_hhdet_in_tes!G97=0,"",RES_hhdet_in_tes!G97/RES_hhdet_in_fec!G97)</f>
        <v>0.72464529543381695</v>
      </c>
      <c r="H97" s="113">
        <f>IF(RES_hhdet_in_tes!H97=0,"",RES_hhdet_in_tes!H97/RES_hhdet_in_fec!H97)</f>
        <v>0.72452521500329436</v>
      </c>
      <c r="I97" s="113">
        <f>IF(RES_hhdet_in_tes!I97=0,"",RES_hhdet_in_tes!I97/RES_hhdet_in_fec!I97)</f>
        <v>0.72667270645168214</v>
      </c>
      <c r="J97" s="113">
        <f>IF(RES_hhdet_in_tes!J97=0,"",RES_hhdet_in_tes!J97/RES_hhdet_in_fec!J97)</f>
        <v>0.72991764581875573</v>
      </c>
      <c r="K97" s="113">
        <f>IF(RES_hhdet_in_tes!K97=0,"",RES_hhdet_in_tes!K97/RES_hhdet_in_fec!K97)</f>
        <v>0.73211891767543158</v>
      </c>
      <c r="L97" s="113">
        <f>IF(RES_hhdet_in_tes!L97=0,"",RES_hhdet_in_tes!L97/RES_hhdet_in_fec!L97)</f>
        <v>0.73391481162405647</v>
      </c>
      <c r="M97" s="113">
        <f>IF(RES_hhdet_in_tes!M97=0,"",RES_hhdet_in_tes!M97/RES_hhdet_in_fec!M97)</f>
        <v>0.73739128402531007</v>
      </c>
      <c r="N97" s="113">
        <f>IF(RES_hhdet_in_tes!N97=0,"",RES_hhdet_in_tes!N97/RES_hhdet_in_fec!N97)</f>
        <v>0.74507925854281742</v>
      </c>
      <c r="O97" s="113">
        <f>IF(RES_hhdet_in_tes!O97=0,"",RES_hhdet_in_tes!O97/RES_hhdet_in_fec!O97)</f>
        <v>0.75600165062249436</v>
      </c>
      <c r="P97" s="113">
        <f>IF(RES_hhdet_in_tes!P97=0,"",RES_hhdet_in_tes!P97/RES_hhdet_in_fec!P97)</f>
        <v>0.76991925880129575</v>
      </c>
      <c r="Q97" s="113">
        <f>IF(RES_hhdet_in_tes!Q97=0,"",RES_hhdet_in_tes!Q97/RES_hhdet_in_fec!Q97)</f>
        <v>0.78363283361117786</v>
      </c>
      <c r="R97" s="113">
        <f>IF(RES_hhdet_in_tes!R97=0,"",RES_hhdet_in_tes!R97/RES_hhdet_in_fec!R97)</f>
        <v>0.79315581130942703</v>
      </c>
      <c r="S97" s="113" t="str">
        <f>IF(RES_hhdet_in_tes!S97=0,"",RES_hhdet_in_tes!S97/RES_hhdet_in_fec!S97)</f>
        <v/>
      </c>
      <c r="T97" s="113" t="str">
        <f>IF(RES_hhdet_in_tes!T97=0,"",RES_hhdet_in_tes!T97/RES_hhdet_in_fec!T97)</f>
        <v/>
      </c>
      <c r="U97" s="113" t="str">
        <f>IF(RES_hhdet_in_tes!U97=0,"",RES_hhdet_in_tes!U97/RES_hhdet_in_fec!U97)</f>
        <v/>
      </c>
      <c r="V97" s="113">
        <f>IF(RES_hhdet_in_tes!V97=0,"",RES_hhdet_in_tes!V97/RES_hhdet_in_fec!V97)</f>
        <v>0.82571634002594085</v>
      </c>
      <c r="W97" s="113">
        <f>IF(RES_hhdet_in_tes!W97=0,"",RES_hhdet_in_tes!W97/RES_hhdet_in_fec!W97)</f>
        <v>0.83334562580611626</v>
      </c>
      <c r="X97" s="113" t="str">
        <f>IF(RES_hhdet_in_tes!X97=0,"",RES_hhdet_in_tes!X97/RES_hhdet_in_fec!X97)</f>
        <v/>
      </c>
      <c r="Y97" s="113">
        <f>IF(RES_hhdet_in_tes!Y97=0,"",RES_hhdet_in_tes!Y97/RES_hhdet_in_fec!Y97)</f>
        <v>0.85676668045489257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0.66558827823076161</v>
      </c>
      <c r="D98" s="111">
        <f>IF(RES_hhdet_in_tes!D98=0,"",RES_hhdet_in_tes!D98/RES_hhdet_in_fec!D98)</f>
        <v>0.66680794061746951</v>
      </c>
      <c r="E98" s="111">
        <f>IF(RES_hhdet_in_tes!E98=0,"",RES_hhdet_in_tes!E98/RES_hhdet_in_fec!E98)</f>
        <v>0.66814316885864122</v>
      </c>
      <c r="F98" s="111">
        <f>IF(RES_hhdet_in_tes!F98=0,"",RES_hhdet_in_tes!F98/RES_hhdet_in_fec!F98)</f>
        <v>0.66949450726690696</v>
      </c>
      <c r="G98" s="111">
        <f>IF(RES_hhdet_in_tes!G98=0,"",RES_hhdet_in_tes!G98/RES_hhdet_in_fec!G98)</f>
        <v>0.67095317678975119</v>
      </c>
      <c r="H98" s="111">
        <f>IF(RES_hhdet_in_tes!H98=0,"",RES_hhdet_in_tes!H98/RES_hhdet_in_fec!H98)</f>
        <v>0.67250888053987645</v>
      </c>
      <c r="I98" s="111">
        <f>IF(RES_hhdet_in_tes!I98=0,"",RES_hhdet_in_tes!I98/RES_hhdet_in_fec!I98)</f>
        <v>0.67418527647601245</v>
      </c>
      <c r="J98" s="111">
        <f>IF(RES_hhdet_in_tes!J98=0,"",RES_hhdet_in_tes!J98/RES_hhdet_in_fec!J98)</f>
        <v>0.6760772258448281</v>
      </c>
      <c r="K98" s="111">
        <f>IF(RES_hhdet_in_tes!K98=0,"",RES_hhdet_in_tes!K98/RES_hhdet_in_fec!K98)</f>
        <v>0.67826853045421254</v>
      </c>
      <c r="L98" s="111">
        <f>IF(RES_hhdet_in_tes!L98=0,"",RES_hhdet_in_tes!L98/RES_hhdet_in_fec!L98)</f>
        <v>0.68078800289679053</v>
      </c>
      <c r="M98" s="111">
        <f>IF(RES_hhdet_in_tes!M98=0,"",RES_hhdet_in_tes!M98/RES_hhdet_in_fec!M98)</f>
        <v>0.68557782346666041</v>
      </c>
      <c r="N98" s="111">
        <f>IF(RES_hhdet_in_tes!N98=0,"",RES_hhdet_in_tes!N98/RES_hhdet_in_fec!N98)</f>
        <v>0.69347580620547122</v>
      </c>
      <c r="O98" s="111">
        <f>IF(RES_hhdet_in_tes!O98=0,"",RES_hhdet_in_tes!O98/RES_hhdet_in_fec!O98)</f>
        <v>0.70551920321389971</v>
      </c>
      <c r="P98" s="111">
        <f>IF(RES_hhdet_in_tes!P98=0,"",RES_hhdet_in_tes!P98/RES_hhdet_in_fec!P98)</f>
        <v>0.72113703360797954</v>
      </c>
      <c r="Q98" s="111">
        <f>IF(RES_hhdet_in_tes!Q98=0,"",RES_hhdet_in_tes!Q98/RES_hhdet_in_fec!Q98)</f>
        <v>0.73620491709690472</v>
      </c>
      <c r="R98" s="111">
        <f>IF(RES_hhdet_in_tes!R98=0,"",RES_hhdet_in_tes!R98/RES_hhdet_in_fec!R98)</f>
        <v>0.74640194685038352</v>
      </c>
      <c r="S98" s="111" t="str">
        <f>IF(RES_hhdet_in_tes!S98=0,"",RES_hhdet_in_tes!S98/RES_hhdet_in_fec!S98)</f>
        <v/>
      </c>
      <c r="T98" s="111" t="str">
        <f>IF(RES_hhdet_in_tes!T98=0,"",RES_hhdet_in_tes!T98/RES_hhdet_in_fec!T98)</f>
        <v/>
      </c>
      <c r="U98" s="111" t="str">
        <f>IF(RES_hhdet_in_tes!U98=0,"",RES_hhdet_in_tes!U98/RES_hhdet_in_fec!U98)</f>
        <v/>
      </c>
      <c r="V98" s="111">
        <f>IF(RES_hhdet_in_tes!V98=0,"",RES_hhdet_in_tes!V98/RES_hhdet_in_fec!V98)</f>
        <v>0.78555928382883378</v>
      </c>
      <c r="W98" s="111">
        <f>IF(RES_hhdet_in_tes!W98=0,"",RES_hhdet_in_tes!W98/RES_hhdet_in_fec!W98)</f>
        <v>0.79437412749977387</v>
      </c>
      <c r="X98" s="111" t="str">
        <f>IF(RES_hhdet_in_tes!X98=0,"",RES_hhdet_in_tes!X98/RES_hhdet_in_fec!X98)</f>
        <v/>
      </c>
      <c r="Y98" s="111">
        <f>IF(RES_hhdet_in_tes!Y98=0,"",RES_hhdet_in_tes!Y98/RES_hhdet_in_fec!Y98)</f>
        <v>0.81778988845815492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 t="str">
        <f>IF(RES_hhdet_in_tes!S99=0,"",RES_hhdet_in_tes!S99/RES_hhdet_in_fec!S99)</f>
        <v/>
      </c>
      <c r="T99" s="111" t="str">
        <f>IF(RES_hhdet_in_tes!T99=0,"",RES_hhdet_in_tes!T99/RES_hhdet_in_fec!T99)</f>
        <v/>
      </c>
      <c r="U99" s="111" t="str">
        <f>IF(RES_hhdet_in_tes!U99=0,"",RES_hhdet_in_tes!U99/RES_hhdet_in_fec!U99)</f>
        <v/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 t="str">
        <f>IF(RES_hhdet_in_tes!X99=0,"",RES_hhdet_in_tes!X99/RES_hhdet_in_fec!X99)</f>
        <v/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0.74781675511865131</v>
      </c>
      <c r="D100" s="124">
        <f>IF(RES_hhdet_in_tes!D100=0,"",RES_hhdet_in_tes!D100/RES_hhdet_in_fec!D100)</f>
        <v>0.74946618802014753</v>
      </c>
      <c r="E100" s="124">
        <f>IF(RES_hhdet_in_tes!E100=0,"",RES_hhdet_in_tes!E100/RES_hhdet_in_fec!E100)</f>
        <v>0.75159410167431351</v>
      </c>
      <c r="F100" s="124">
        <f>IF(RES_hhdet_in_tes!F100=0,"",RES_hhdet_in_tes!F100/RES_hhdet_in_fec!F100)</f>
        <v>0.75243702310575733</v>
      </c>
      <c r="G100" s="124">
        <f>IF(RES_hhdet_in_tes!G100=0,"",RES_hhdet_in_tes!G100/RES_hhdet_in_fec!G100)</f>
        <v>0.75395588057644669</v>
      </c>
      <c r="H100" s="124">
        <f>IF(RES_hhdet_in_tes!H100=0,"",RES_hhdet_in_tes!H100/RES_hhdet_in_fec!H100)</f>
        <v>0.75545770877826068</v>
      </c>
      <c r="I100" s="124">
        <f>IF(RES_hhdet_in_tes!I100=0,"",RES_hhdet_in_tes!I100/RES_hhdet_in_fec!I100)</f>
        <v>0.75755109846752611</v>
      </c>
      <c r="J100" s="124">
        <f>IF(RES_hhdet_in_tes!J100=0,"",RES_hhdet_in_tes!J100/RES_hhdet_in_fec!J100)</f>
        <v>0.75951707216788134</v>
      </c>
      <c r="K100" s="124">
        <f>IF(RES_hhdet_in_tes!K100=0,"",RES_hhdet_in_tes!K100/RES_hhdet_in_fec!K100)</f>
        <v>0.7614425250397997</v>
      </c>
      <c r="L100" s="124">
        <f>IF(RES_hhdet_in_tes!L100=0,"",RES_hhdet_in_tes!L100/RES_hhdet_in_fec!L100)</f>
        <v>0.76259690155707593</v>
      </c>
      <c r="M100" s="124">
        <f>IF(RES_hhdet_in_tes!M100=0,"",RES_hhdet_in_tes!M100/RES_hhdet_in_fec!M100)</f>
        <v>0.76500668290508356</v>
      </c>
      <c r="N100" s="124">
        <f>IF(RES_hhdet_in_tes!N100=0,"",RES_hhdet_in_tes!N100/RES_hhdet_in_fec!N100)</f>
        <v>0.76950762568723252</v>
      </c>
      <c r="O100" s="124">
        <f>IF(RES_hhdet_in_tes!O100=0,"",RES_hhdet_in_tes!O100/RES_hhdet_in_fec!O100)</f>
        <v>0.77517574019439583</v>
      </c>
      <c r="P100" s="124">
        <f>IF(RES_hhdet_in_tes!P100=0,"",RES_hhdet_in_tes!P100/RES_hhdet_in_fec!P100)</f>
        <v>0.78300149206754532</v>
      </c>
      <c r="Q100" s="124">
        <f>IF(RES_hhdet_in_tes!Q100=0,"",RES_hhdet_in_tes!Q100/RES_hhdet_in_fec!Q100)</f>
        <v>0.79256397475674756</v>
      </c>
      <c r="R100" s="124">
        <f>IF(RES_hhdet_in_tes!R100=0,"",RES_hhdet_in_tes!R100/RES_hhdet_in_fec!R100)</f>
        <v>0.80279876537852546</v>
      </c>
      <c r="S100" s="124" t="str">
        <f>IF(RES_hhdet_in_tes!S100=0,"",RES_hhdet_in_tes!S100/RES_hhdet_in_fec!S100)</f>
        <v/>
      </c>
      <c r="T100" s="124" t="str">
        <f>IF(RES_hhdet_in_tes!T100=0,"",RES_hhdet_in_tes!T100/RES_hhdet_in_fec!T100)</f>
        <v/>
      </c>
      <c r="U100" s="124" t="str">
        <f>IF(RES_hhdet_in_tes!U100=0,"",RES_hhdet_in_tes!U100/RES_hhdet_in_fec!U100)</f>
        <v/>
      </c>
      <c r="V100" s="124">
        <f>IF(RES_hhdet_in_tes!V100=0,"",RES_hhdet_in_tes!V100/RES_hhdet_in_fec!V100)</f>
        <v>0.87203290948144474</v>
      </c>
      <c r="W100" s="124">
        <f>IF(RES_hhdet_in_tes!W100=0,"",RES_hhdet_in_tes!W100/RES_hhdet_in_fec!W100)</f>
        <v>0.88125039672439431</v>
      </c>
      <c r="X100" s="124">
        <f>IF(RES_hhdet_in_tes!X100=0,"",RES_hhdet_in_tes!X100/RES_hhdet_in_fec!X100)</f>
        <v>0.88806002323321354</v>
      </c>
      <c r="Y100" s="124">
        <f>IF(RES_hhdet_in_tes!Y100=0,"",RES_hhdet_in_tes!Y100/RES_hhdet_in_fec!Y100)</f>
        <v>0.89184539686306552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X101" s="111" t="str">
        <f>IF(RES_hhdet_in_tes!X101=0,"",RES_hhdet_in_tes!X101/RES_hhdet_in_fec!X101)</f>
        <v/>
      </c>
      <c r="Y101" s="111" t="str">
        <f>IF(RES_hhdet_in_tes!Y101=0,"",RES_hhdet_in_tes!Y101/RES_hhdet_in_fec!Y101)</f>
        <v/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0.58636384488031623</v>
      </c>
      <c r="D102" s="111">
        <f>IF(RES_hhdet_in_tes!D102=0,"",RES_hhdet_in_tes!D102/RES_hhdet_in_fec!D102)</f>
        <v>0.5869350653423826</v>
      </c>
      <c r="E102" s="111">
        <f>IF(RES_hhdet_in_tes!E102=0,"",RES_hhdet_in_tes!E102/RES_hhdet_in_fec!E102)</f>
        <v>0.58750633725918944</v>
      </c>
      <c r="F102" s="111">
        <f>IF(RES_hhdet_in_tes!F102=0,"",RES_hhdet_in_tes!F102/RES_hhdet_in_fec!F102)</f>
        <v>0.5880776161925515</v>
      </c>
      <c r="G102" s="111">
        <f>IF(RES_hhdet_in_tes!G102=0,"",RES_hhdet_in_tes!G102/RES_hhdet_in_fec!G102)</f>
        <v>0.58864894251270261</v>
      </c>
      <c r="H102" s="111">
        <f>IF(RES_hhdet_in_tes!H102=0,"",RES_hhdet_in_tes!H102/RES_hhdet_in_fec!H102)</f>
        <v>0.58922031127884045</v>
      </c>
      <c r="I102" s="111">
        <f>IF(RES_hhdet_in_tes!I102=0,"",RES_hhdet_in_tes!I102/RES_hhdet_in_fec!I102)</f>
        <v>0.58979173243819116</v>
      </c>
      <c r="J102" s="111">
        <f>IF(RES_hhdet_in_tes!J102=0,"",RES_hhdet_in_tes!J102/RES_hhdet_in_fec!J102)</f>
        <v>0.59036324674103247</v>
      </c>
      <c r="K102" s="111">
        <f>IF(RES_hhdet_in_tes!K102=0,"",RES_hhdet_in_tes!K102/RES_hhdet_in_fec!K102)</f>
        <v>0.59093488883581768</v>
      </c>
      <c r="L102" s="111">
        <f>IF(RES_hhdet_in_tes!L102=0,"",RES_hhdet_in_tes!L102/RES_hhdet_in_fec!L102)</f>
        <v>0.59150666799242857</v>
      </c>
      <c r="M102" s="111">
        <f>IF(RES_hhdet_in_tes!M102=0,"",RES_hhdet_in_tes!M102/RES_hhdet_in_fec!M102)</f>
        <v>0.59194090162829194</v>
      </c>
      <c r="N102" s="111">
        <f>IF(RES_hhdet_in_tes!N102=0,"",RES_hhdet_in_tes!N102/RES_hhdet_in_fec!N102)</f>
        <v>0.59218361780509687</v>
      </c>
      <c r="O102" s="111">
        <f>IF(RES_hhdet_in_tes!O102=0,"",RES_hhdet_in_tes!O102/RES_hhdet_in_fec!O102)</f>
        <v>0.5923286828881249</v>
      </c>
      <c r="P102" s="111">
        <f>IF(RES_hhdet_in_tes!P102=0,"",RES_hhdet_in_tes!P102/RES_hhdet_in_fec!P102)</f>
        <v>0.59273346302126639</v>
      </c>
      <c r="Q102" s="111">
        <f>IF(RES_hhdet_in_tes!Q102=0,"",RES_hhdet_in_tes!Q102/RES_hhdet_in_fec!Q102)</f>
        <v>0.59438101272161203</v>
      </c>
      <c r="R102" s="111">
        <f>IF(RES_hhdet_in_tes!R102=0,"",RES_hhdet_in_tes!R102/RES_hhdet_in_fec!R102)</f>
        <v>0.59870871553230343</v>
      </c>
      <c r="S102" s="111" t="str">
        <f>IF(RES_hhdet_in_tes!S102=0,"",RES_hhdet_in_tes!S102/RES_hhdet_in_fec!S102)</f>
        <v/>
      </c>
      <c r="T102" s="111" t="str">
        <f>IF(RES_hhdet_in_tes!T102=0,"",RES_hhdet_in_tes!T102/RES_hhdet_in_fec!T102)</f>
        <v/>
      </c>
      <c r="U102" s="111" t="str">
        <f>IF(RES_hhdet_in_tes!U102=0,"",RES_hhdet_in_tes!U102/RES_hhdet_in_fec!U102)</f>
        <v/>
      </c>
      <c r="V102" s="111">
        <f>IF(RES_hhdet_in_tes!V102=0,"",RES_hhdet_in_tes!V102/RES_hhdet_in_fec!V102)</f>
        <v>0.621953074158484</v>
      </c>
      <c r="W102" s="111">
        <f>IF(RES_hhdet_in_tes!W102=0,"",RES_hhdet_in_tes!W102/RES_hhdet_in_fec!W102)</f>
        <v>0.62403593046986228</v>
      </c>
      <c r="X102" s="111">
        <f>IF(RES_hhdet_in_tes!X102=0,"",RES_hhdet_in_tes!X102/RES_hhdet_in_fec!X102)</f>
        <v>0.62442303143797995</v>
      </c>
      <c r="Y102" s="111">
        <f>IF(RES_hhdet_in_tes!Y102=0,"",RES_hhdet_in_tes!Y102/RES_hhdet_in_fec!Y102)</f>
        <v>0.62446174153479173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0.75111587561305881</v>
      </c>
      <c r="D103" s="45">
        <f>IF(RES_hhdet_in_tes!D103=0,"",RES_hhdet_in_tes!D103/RES_hhdet_in_fec!D103)</f>
        <v>0.75252525389037273</v>
      </c>
      <c r="E103" s="45">
        <f>IF(RES_hhdet_in_tes!E103=0,"",RES_hhdet_in_tes!E103/RES_hhdet_in_fec!E103)</f>
        <v>0.75400108467949412</v>
      </c>
      <c r="F103" s="45">
        <f>IF(RES_hhdet_in_tes!F103=0,"",RES_hhdet_in_tes!F103/RES_hhdet_in_fec!F103)</f>
        <v>0.75548597717477117</v>
      </c>
      <c r="G103" s="45">
        <f>IF(RES_hhdet_in_tes!G103=0,"",RES_hhdet_in_tes!G103/RES_hhdet_in_fec!G103)</f>
        <v>0.75703206852474991</v>
      </c>
      <c r="H103" s="45">
        <f>IF(RES_hhdet_in_tes!H103=0,"",RES_hhdet_in_tes!H103/RES_hhdet_in_fec!H103)</f>
        <v>0.75863297780619121</v>
      </c>
      <c r="I103" s="45">
        <f>IF(RES_hhdet_in_tes!I103=0,"",RES_hhdet_in_tes!I103/RES_hhdet_in_fec!I103)</f>
        <v>0.76030155161402069</v>
      </c>
      <c r="J103" s="45">
        <f>IF(RES_hhdet_in_tes!J103=0,"",RES_hhdet_in_tes!J103/RES_hhdet_in_fec!J103)</f>
        <v>0.76209041791320642</v>
      </c>
      <c r="K103" s="45">
        <f>IF(RES_hhdet_in_tes!K103=0,"",RES_hhdet_in_tes!K103/RES_hhdet_in_fec!K103)</f>
        <v>0.76404432431677305</v>
      </c>
      <c r="L103" s="45">
        <f>IF(RES_hhdet_in_tes!L103=0,"",RES_hhdet_in_tes!L103/RES_hhdet_in_fec!L103)</f>
        <v>0.76617524264576342</v>
      </c>
      <c r="M103" s="45">
        <f>IF(RES_hhdet_in_tes!M103=0,"",RES_hhdet_in_tes!M103/RES_hhdet_in_fec!M103)</f>
        <v>0.76922198497086847</v>
      </c>
      <c r="N103" s="45">
        <f>IF(RES_hhdet_in_tes!N103=0,"",RES_hhdet_in_tes!N103/RES_hhdet_in_fec!N103)</f>
        <v>0.77339488406662826</v>
      </c>
      <c r="O103" s="45">
        <f>IF(RES_hhdet_in_tes!O103=0,"",RES_hhdet_in_tes!O103/RES_hhdet_in_fec!O103)</f>
        <v>0.77919270975696309</v>
      </c>
      <c r="P103" s="45">
        <f>IF(RES_hhdet_in_tes!P103=0,"",RES_hhdet_in_tes!P103/RES_hhdet_in_fec!P103)</f>
        <v>0.78686009330365791</v>
      </c>
      <c r="Q103" s="45">
        <f>IF(RES_hhdet_in_tes!Q103=0,"",RES_hhdet_in_tes!Q103/RES_hhdet_in_fec!Q103)</f>
        <v>0.79678176239817844</v>
      </c>
      <c r="R103" s="45">
        <f>IF(RES_hhdet_in_tes!R103=0,"",RES_hhdet_in_tes!R103/RES_hhdet_in_fec!R103)</f>
        <v>0.81028278192665792</v>
      </c>
      <c r="S103" s="45" t="str">
        <f>IF(RES_hhdet_in_tes!S103=0,"",RES_hhdet_in_tes!S103/RES_hhdet_in_fec!S103)</f>
        <v/>
      </c>
      <c r="T103" s="45" t="str">
        <f>IF(RES_hhdet_in_tes!T103=0,"",RES_hhdet_in_tes!T103/RES_hhdet_in_fec!T103)</f>
        <v/>
      </c>
      <c r="U103" s="45" t="str">
        <f>IF(RES_hhdet_in_tes!U103=0,"",RES_hhdet_in_tes!U103/RES_hhdet_in_fec!U103)</f>
        <v/>
      </c>
      <c r="V103" s="45">
        <f>IF(RES_hhdet_in_tes!V103=0,"",RES_hhdet_in_tes!V103/RES_hhdet_in_fec!V103)</f>
        <v>0.87722018709615046</v>
      </c>
      <c r="W103" s="45">
        <f>IF(RES_hhdet_in_tes!W103=0,"",RES_hhdet_in_tes!W103/RES_hhdet_in_fec!W103)</f>
        <v>0.88805897131038947</v>
      </c>
      <c r="X103" s="45">
        <f>IF(RES_hhdet_in_tes!X103=0,"",RES_hhdet_in_tes!X103/RES_hhdet_in_fec!X103)</f>
        <v>0.89546864411828841</v>
      </c>
      <c r="Y103" s="45">
        <f>IF(RES_hhdet_in_tes!Y103=0,"",RES_hhdet_in_tes!Y103/RES_hhdet_in_fec!Y103)</f>
        <v>0.90203951102479685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 t="str">
        <f>IF(RES_hhdet_in_tes!C124=0,"",RES_hhdet_in_tes!C124/RES_hhdet_in_fec!C124)</f>
        <v/>
      </c>
      <c r="D124" s="119" t="str">
        <f>IF(RES_hhdet_in_tes!D124=0,"",RES_hhdet_in_tes!D124/RES_hhdet_in_fec!D124)</f>
        <v/>
      </c>
      <c r="E124" s="119" t="str">
        <f>IF(RES_hhdet_in_tes!E124=0,"",RES_hhdet_in_tes!E124/RES_hhdet_in_fec!E124)</f>
        <v/>
      </c>
      <c r="F124" s="119" t="str">
        <f>IF(RES_hhdet_in_tes!F124=0,"",RES_hhdet_in_tes!F124/RES_hhdet_in_fec!F124)</f>
        <v/>
      </c>
      <c r="G124" s="119" t="str">
        <f>IF(RES_hhdet_in_tes!G124=0,"",RES_hhdet_in_tes!G124/RES_hhdet_in_fec!G124)</f>
        <v/>
      </c>
      <c r="H124" s="119" t="str">
        <f>IF(RES_hhdet_in_tes!H124=0,"",RES_hhdet_in_tes!H124/RES_hhdet_in_fec!H124)</f>
        <v/>
      </c>
      <c r="I124" s="119" t="str">
        <f>IF(RES_hhdet_in_tes!I124=0,"",RES_hhdet_in_tes!I124/RES_hhdet_in_fec!I124)</f>
        <v/>
      </c>
      <c r="J124" s="119" t="str">
        <f>IF(RES_hhdet_in_tes!J124=0,"",RES_hhdet_in_tes!J124/RES_hhdet_in_fec!J124)</f>
        <v/>
      </c>
      <c r="K124" s="119" t="str">
        <f>IF(RES_hhdet_in_tes!K124=0,"",RES_hhdet_in_tes!K124/RES_hhdet_in_fec!K124)</f>
        <v/>
      </c>
      <c r="L124" s="119" t="str">
        <f>IF(RES_hhdet_in_tes!L124=0,"",RES_hhdet_in_tes!L124/RES_hhdet_in_fec!L124)</f>
        <v/>
      </c>
      <c r="M124" s="119" t="str">
        <f>IF(RES_hhdet_in_tes!M124=0,"",RES_hhdet_in_tes!M124/RES_hhdet_in_fec!M124)</f>
        <v/>
      </c>
      <c r="N124" s="119" t="str">
        <f>IF(RES_hhdet_in_tes!N124=0,"",RES_hhdet_in_tes!N124/RES_hhdet_in_fec!N124)</f>
        <v/>
      </c>
      <c r="O124" s="119" t="str">
        <f>IF(RES_hhdet_in_tes!O124=0,"",RES_hhdet_in_tes!O124/RES_hhdet_in_fec!O124)</f>
        <v/>
      </c>
      <c r="P124" s="119" t="str">
        <f>IF(RES_hhdet_in_tes!P124=0,"",RES_hhdet_in_tes!P124/RES_hhdet_in_fec!P124)</f>
        <v/>
      </c>
      <c r="Q124" s="119" t="str">
        <f>IF(RES_hhdet_in_tes!Q124=0,"",RES_hhdet_in_tes!Q124/RES_hhdet_in_fec!Q124)</f>
        <v/>
      </c>
      <c r="R124" s="119" t="str">
        <f>IF(RES_hhdet_in_tes!R124=0,"",RES_hhdet_in_tes!R124/RES_hhdet_in_fec!R124)</f>
        <v/>
      </c>
      <c r="S124" s="119" t="str">
        <f>IF(RES_hhdet_in_tes!S124=0,"",RES_hhdet_in_tes!S124/RES_hhdet_in_fec!S124)</f>
        <v/>
      </c>
      <c r="T124" s="119" t="str">
        <f>IF(RES_hhdet_in_tes!T124=0,"",RES_hhdet_in_tes!T124/RES_hhdet_in_fec!T124)</f>
        <v/>
      </c>
      <c r="U124" s="119" t="str">
        <f>IF(RES_hhdet_in_tes!U124=0,"",RES_hhdet_in_tes!U124/RES_hhdet_in_fec!U124)</f>
        <v/>
      </c>
      <c r="V124" s="119" t="str">
        <f>IF(RES_hhdet_in_tes!V124=0,"",RES_hhdet_in_tes!V124/RES_hhdet_in_fec!V124)</f>
        <v/>
      </c>
      <c r="W124" s="119" t="str">
        <f>IF(RES_hhdet_in_tes!W124=0,"",RES_hhdet_in_tes!W124/RES_hhdet_in_fec!W124)</f>
        <v/>
      </c>
      <c r="X124" s="119" t="str">
        <f>IF(RES_hhdet_in_tes!X124=0,"",RES_hhdet_in_tes!X124/RES_hhdet_in_fec!X124)</f>
        <v/>
      </c>
      <c r="Y124" s="119" t="str">
        <f>IF(RES_hhdet_in_tes!Y124=0,"",RES_hhdet_in_tes!Y124/RES_hhdet_in_fec!Y124)</f>
        <v/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 t="str">
        <f>IF(RES_hhdet_in_tes!C125=0,"",RES_hhdet_in_tes!C125/RES_hhdet_in_fec!C125)</f>
        <v/>
      </c>
      <c r="D125" s="124" t="str">
        <f>IF(RES_hhdet_in_tes!D125=0,"",RES_hhdet_in_tes!D125/RES_hhdet_in_fec!D125)</f>
        <v/>
      </c>
      <c r="E125" s="124" t="str">
        <f>IF(RES_hhdet_in_tes!E125=0,"",RES_hhdet_in_tes!E125/RES_hhdet_in_fec!E125)</f>
        <v/>
      </c>
      <c r="F125" s="124" t="str">
        <f>IF(RES_hhdet_in_tes!F125=0,"",RES_hhdet_in_tes!F125/RES_hhdet_in_fec!F125)</f>
        <v/>
      </c>
      <c r="G125" s="124" t="str">
        <f>IF(RES_hhdet_in_tes!G125=0,"",RES_hhdet_in_tes!G125/RES_hhdet_in_fec!G125)</f>
        <v/>
      </c>
      <c r="H125" s="124" t="str">
        <f>IF(RES_hhdet_in_tes!H125=0,"",RES_hhdet_in_tes!H125/RES_hhdet_in_fec!H125)</f>
        <v/>
      </c>
      <c r="I125" s="124" t="str">
        <f>IF(RES_hhdet_in_tes!I125=0,"",RES_hhdet_in_tes!I125/RES_hhdet_in_fec!I125)</f>
        <v/>
      </c>
      <c r="J125" s="124" t="str">
        <f>IF(RES_hhdet_in_tes!J125=0,"",RES_hhdet_in_tes!J125/RES_hhdet_in_fec!J125)</f>
        <v/>
      </c>
      <c r="K125" s="124" t="str">
        <f>IF(RES_hhdet_in_tes!K125=0,"",RES_hhdet_in_tes!K125/RES_hhdet_in_fec!K125)</f>
        <v/>
      </c>
      <c r="L125" s="124" t="str">
        <f>IF(RES_hhdet_in_tes!L125=0,"",RES_hhdet_in_tes!L125/RES_hhdet_in_fec!L125)</f>
        <v/>
      </c>
      <c r="M125" s="124" t="str">
        <f>IF(RES_hhdet_in_tes!M125=0,"",RES_hhdet_in_tes!M125/RES_hhdet_in_fec!M125)</f>
        <v/>
      </c>
      <c r="N125" s="124" t="str">
        <f>IF(RES_hhdet_in_tes!N125=0,"",RES_hhdet_in_tes!N125/RES_hhdet_in_fec!N125)</f>
        <v/>
      </c>
      <c r="O125" s="124" t="str">
        <f>IF(RES_hhdet_in_tes!O125=0,"",RES_hhdet_in_tes!O125/RES_hhdet_in_fec!O125)</f>
        <v/>
      </c>
      <c r="P125" s="124" t="str">
        <f>IF(RES_hhdet_in_tes!P125=0,"",RES_hhdet_in_tes!P125/RES_hhdet_in_fec!P125)</f>
        <v/>
      </c>
      <c r="Q125" s="124" t="str">
        <f>IF(RES_hhdet_in_tes!Q125=0,"",RES_hhdet_in_tes!Q125/RES_hhdet_in_fec!Q125)</f>
        <v/>
      </c>
      <c r="R125" s="124" t="str">
        <f>IF(RES_hhdet_in_tes!R125=0,"",RES_hhdet_in_tes!R125/RES_hhdet_in_fec!R125)</f>
        <v/>
      </c>
      <c r="S125" s="124" t="str">
        <f>IF(RES_hhdet_in_tes!S125=0,"",RES_hhdet_in_tes!S125/RES_hhdet_in_fec!S125)</f>
        <v/>
      </c>
      <c r="T125" s="124" t="str">
        <f>IF(RES_hhdet_in_tes!T125=0,"",RES_hhdet_in_tes!T125/RES_hhdet_in_fec!T125)</f>
        <v/>
      </c>
      <c r="U125" s="124" t="str">
        <f>IF(RES_hhdet_in_tes!U125=0,"",RES_hhdet_in_tes!U125/RES_hhdet_in_fec!U125)</f>
        <v/>
      </c>
      <c r="V125" s="124" t="str">
        <f>IF(RES_hhdet_in_tes!V125=0,"",RES_hhdet_in_tes!V125/RES_hhdet_in_fec!V125)</f>
        <v/>
      </c>
      <c r="W125" s="124" t="str">
        <f>IF(RES_hhdet_in_tes!W125=0,"",RES_hhdet_in_tes!W125/RES_hhdet_in_fec!W125)</f>
        <v/>
      </c>
      <c r="X125" s="124" t="str">
        <f>IF(RES_hhdet_in_tes!X125=0,"",RES_hhdet_in_tes!X125/RES_hhdet_in_fec!X125)</f>
        <v/>
      </c>
      <c r="Y125" s="124" t="str">
        <f>IF(RES_hhdet_in_tes!Y125=0,"",RES_hhdet_in_tes!Y125/RES_hhdet_in_fec!Y125)</f>
        <v/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 t="str">
        <f>IF(RES_hhdet_in_tes!C126=0,"",RES_hhdet_in_tes!C126/RES_hhdet_in_fec!C126)</f>
        <v/>
      </c>
      <c r="D126" s="111" t="str">
        <f>IF(RES_hhdet_in_tes!D126=0,"",RES_hhdet_in_tes!D126/RES_hhdet_in_fec!D126)</f>
        <v/>
      </c>
      <c r="E126" s="111" t="str">
        <f>IF(RES_hhdet_in_tes!E126=0,"",RES_hhdet_in_tes!E126/RES_hhdet_in_fec!E126)</f>
        <v/>
      </c>
      <c r="F126" s="111" t="str">
        <f>IF(RES_hhdet_in_tes!F126=0,"",RES_hhdet_in_tes!F126/RES_hhdet_in_fec!F126)</f>
        <v/>
      </c>
      <c r="G126" s="111" t="str">
        <f>IF(RES_hhdet_in_tes!G126=0,"",RES_hhdet_in_tes!G126/RES_hhdet_in_fec!G126)</f>
        <v/>
      </c>
      <c r="H126" s="111" t="str">
        <f>IF(RES_hhdet_in_tes!H126=0,"",RES_hhdet_in_tes!H126/RES_hhdet_in_fec!H126)</f>
        <v/>
      </c>
      <c r="I126" s="111" t="str">
        <f>IF(RES_hhdet_in_tes!I126=0,"",RES_hhdet_in_tes!I126/RES_hhdet_in_fec!I126)</f>
        <v/>
      </c>
      <c r="J126" s="111" t="str">
        <f>IF(RES_hhdet_in_tes!J126=0,"",RES_hhdet_in_tes!J126/RES_hhdet_in_fec!J126)</f>
        <v/>
      </c>
      <c r="K126" s="111" t="str">
        <f>IF(RES_hhdet_in_tes!K126=0,"",RES_hhdet_in_tes!K126/RES_hhdet_in_fec!K126)</f>
        <v/>
      </c>
      <c r="L126" s="111" t="str">
        <f>IF(RES_hhdet_in_tes!L126=0,"",RES_hhdet_in_tes!L126/RES_hhdet_in_fec!L126)</f>
        <v/>
      </c>
      <c r="M126" s="111" t="str">
        <f>IF(RES_hhdet_in_tes!M126=0,"",RES_hhdet_in_tes!M126/RES_hhdet_in_fec!M126)</f>
        <v/>
      </c>
      <c r="N126" s="111" t="str">
        <f>IF(RES_hhdet_in_tes!N126=0,"",RES_hhdet_in_tes!N126/RES_hhdet_in_fec!N126)</f>
        <v/>
      </c>
      <c r="O126" s="111" t="str">
        <f>IF(RES_hhdet_in_tes!O126=0,"",RES_hhdet_in_tes!O126/RES_hhdet_in_fec!O126)</f>
        <v/>
      </c>
      <c r="P126" s="111" t="str">
        <f>IF(RES_hhdet_in_tes!P126=0,"",RES_hhdet_in_tes!P126/RES_hhdet_in_fec!P126)</f>
        <v/>
      </c>
      <c r="Q126" s="111" t="str">
        <f>IF(RES_hhdet_in_tes!Q126=0,"",RES_hhdet_in_tes!Q126/RES_hhdet_in_fec!Q126)</f>
        <v/>
      </c>
      <c r="R126" s="111" t="str">
        <f>IF(RES_hhdet_in_tes!R126=0,"",RES_hhdet_in_tes!R126/RES_hhdet_in_fec!R126)</f>
        <v/>
      </c>
      <c r="S126" s="111" t="str">
        <f>IF(RES_hhdet_in_tes!S126=0,"",RES_hhdet_in_tes!S126/RES_hhdet_in_fec!S126)</f>
        <v/>
      </c>
      <c r="T126" s="111" t="str">
        <f>IF(RES_hhdet_in_tes!T126=0,"",RES_hhdet_in_tes!T126/RES_hhdet_in_fec!T126)</f>
        <v/>
      </c>
      <c r="U126" s="111" t="str">
        <f>IF(RES_hhdet_in_tes!U126=0,"",RES_hhdet_in_tes!U126/RES_hhdet_in_fec!U126)</f>
        <v/>
      </c>
      <c r="V126" s="111" t="str">
        <f>IF(RES_hhdet_in_tes!V126=0,"",RES_hhdet_in_tes!V126/RES_hhdet_in_fec!V126)</f>
        <v/>
      </c>
      <c r="W126" s="111" t="str">
        <f>IF(RES_hhdet_in_tes!W126=0,"",RES_hhdet_in_tes!W126/RES_hhdet_in_fec!W126)</f>
        <v/>
      </c>
      <c r="X126" s="111" t="str">
        <f>IF(RES_hhdet_in_tes!X126=0,"",RES_hhdet_in_tes!X126/RES_hhdet_in_fec!X126)</f>
        <v/>
      </c>
      <c r="Y126" s="111" t="str">
        <f>IF(RES_hhdet_in_tes!Y126=0,"",RES_hhdet_in_tes!Y126/RES_hhdet_in_fec!Y126)</f>
        <v/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 t="str">
        <f>IF(RES_hhdet_in_tes!C127=0,"",RES_hhdet_in_tes!C127/RES_hhdet_in_fec!C127)</f>
        <v/>
      </c>
      <c r="D127" s="111" t="str">
        <f>IF(RES_hhdet_in_tes!D127=0,"",RES_hhdet_in_tes!D127/RES_hhdet_in_fec!D127)</f>
        <v/>
      </c>
      <c r="E127" s="111" t="str">
        <f>IF(RES_hhdet_in_tes!E127=0,"",RES_hhdet_in_tes!E127/RES_hhdet_in_fec!E127)</f>
        <v/>
      </c>
      <c r="F127" s="111" t="str">
        <f>IF(RES_hhdet_in_tes!F127=0,"",RES_hhdet_in_tes!F127/RES_hhdet_in_fec!F127)</f>
        <v/>
      </c>
      <c r="G127" s="111" t="str">
        <f>IF(RES_hhdet_in_tes!G127=0,"",RES_hhdet_in_tes!G127/RES_hhdet_in_fec!G127)</f>
        <v/>
      </c>
      <c r="H127" s="111" t="str">
        <f>IF(RES_hhdet_in_tes!H127=0,"",RES_hhdet_in_tes!H127/RES_hhdet_in_fec!H127)</f>
        <v/>
      </c>
      <c r="I127" s="111" t="str">
        <f>IF(RES_hhdet_in_tes!I127=0,"",RES_hhdet_in_tes!I127/RES_hhdet_in_fec!I127)</f>
        <v/>
      </c>
      <c r="J127" s="111" t="str">
        <f>IF(RES_hhdet_in_tes!J127=0,"",RES_hhdet_in_tes!J127/RES_hhdet_in_fec!J127)</f>
        <v/>
      </c>
      <c r="K127" s="111" t="str">
        <f>IF(RES_hhdet_in_tes!K127=0,"",RES_hhdet_in_tes!K127/RES_hhdet_in_fec!K127)</f>
        <v/>
      </c>
      <c r="L127" s="111" t="str">
        <f>IF(RES_hhdet_in_tes!L127=0,"",RES_hhdet_in_tes!L127/RES_hhdet_in_fec!L127)</f>
        <v/>
      </c>
      <c r="M127" s="111" t="str">
        <f>IF(RES_hhdet_in_tes!M127=0,"",RES_hhdet_in_tes!M127/RES_hhdet_in_fec!M127)</f>
        <v/>
      </c>
      <c r="N127" s="111" t="str">
        <f>IF(RES_hhdet_in_tes!N127=0,"",RES_hhdet_in_tes!N127/RES_hhdet_in_fec!N127)</f>
        <v/>
      </c>
      <c r="O127" s="111" t="str">
        <f>IF(RES_hhdet_in_tes!O127=0,"",RES_hhdet_in_tes!O127/RES_hhdet_in_fec!O127)</f>
        <v/>
      </c>
      <c r="P127" s="111" t="str">
        <f>IF(RES_hhdet_in_tes!P127=0,"",RES_hhdet_in_tes!P127/RES_hhdet_in_fec!P127)</f>
        <v/>
      </c>
      <c r="Q127" s="111" t="str">
        <f>IF(RES_hhdet_in_tes!Q127=0,"",RES_hhdet_in_tes!Q127/RES_hhdet_in_fec!Q127)</f>
        <v/>
      </c>
      <c r="R127" s="111" t="str">
        <f>IF(RES_hhdet_in_tes!R127=0,"",RES_hhdet_in_tes!R127/RES_hhdet_in_fec!R127)</f>
        <v/>
      </c>
      <c r="S127" s="111" t="str">
        <f>IF(RES_hhdet_in_tes!S127=0,"",RES_hhdet_in_tes!S127/RES_hhdet_in_fec!S127)</f>
        <v/>
      </c>
      <c r="T127" s="111" t="str">
        <f>IF(RES_hhdet_in_tes!T127=0,"",RES_hhdet_in_tes!T127/RES_hhdet_in_fec!T127)</f>
        <v/>
      </c>
      <c r="U127" s="111" t="str">
        <f>IF(RES_hhdet_in_tes!U127=0,"",RES_hhdet_in_tes!U127/RES_hhdet_in_fec!U127)</f>
        <v/>
      </c>
      <c r="V127" s="111" t="str">
        <f>IF(RES_hhdet_in_tes!V127=0,"",RES_hhdet_in_tes!V127/RES_hhdet_in_fec!V127)</f>
        <v/>
      </c>
      <c r="W127" s="111" t="str">
        <f>IF(RES_hhdet_in_tes!W127=0,"",RES_hhdet_in_tes!W127/RES_hhdet_in_fec!W127)</f>
        <v/>
      </c>
      <c r="X127" s="111" t="str">
        <f>IF(RES_hhdet_in_tes!X127=0,"",RES_hhdet_in_tes!X127/RES_hhdet_in_fec!X127)</f>
        <v/>
      </c>
      <c r="Y127" s="111" t="str">
        <f>IF(RES_hhdet_in_tes!Y127=0,"",RES_hhdet_in_tes!Y127/RES_hhdet_in_fec!Y127)</f>
        <v/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 t="str">
        <f>IF(RES_hhdet_in_tes!C128=0,"",RES_hhdet_in_tes!C128/RES_hhdet_in_fec!C128)</f>
        <v/>
      </c>
      <c r="D128" s="124" t="str">
        <f>IF(RES_hhdet_in_tes!D128=0,"",RES_hhdet_in_tes!D128/RES_hhdet_in_fec!D128)</f>
        <v/>
      </c>
      <c r="E128" s="124" t="str">
        <f>IF(RES_hhdet_in_tes!E128=0,"",RES_hhdet_in_tes!E128/RES_hhdet_in_fec!E128)</f>
        <v/>
      </c>
      <c r="F128" s="124" t="str">
        <f>IF(RES_hhdet_in_tes!F128=0,"",RES_hhdet_in_tes!F128/RES_hhdet_in_fec!F128)</f>
        <v/>
      </c>
      <c r="G128" s="124" t="str">
        <f>IF(RES_hhdet_in_tes!G128=0,"",RES_hhdet_in_tes!G128/RES_hhdet_in_fec!G128)</f>
        <v/>
      </c>
      <c r="H128" s="124" t="str">
        <f>IF(RES_hhdet_in_tes!H128=0,"",RES_hhdet_in_tes!H128/RES_hhdet_in_fec!H128)</f>
        <v/>
      </c>
      <c r="I128" s="124" t="str">
        <f>IF(RES_hhdet_in_tes!I128=0,"",RES_hhdet_in_tes!I128/RES_hhdet_in_fec!I128)</f>
        <v/>
      </c>
      <c r="J128" s="124" t="str">
        <f>IF(RES_hhdet_in_tes!J128=0,"",RES_hhdet_in_tes!J128/RES_hhdet_in_fec!J128)</f>
        <v/>
      </c>
      <c r="K128" s="124" t="str">
        <f>IF(RES_hhdet_in_tes!K128=0,"",RES_hhdet_in_tes!K128/RES_hhdet_in_fec!K128)</f>
        <v/>
      </c>
      <c r="L128" s="124" t="str">
        <f>IF(RES_hhdet_in_tes!L128=0,"",RES_hhdet_in_tes!L128/RES_hhdet_in_fec!L128)</f>
        <v/>
      </c>
      <c r="M128" s="124" t="str">
        <f>IF(RES_hhdet_in_tes!M128=0,"",RES_hhdet_in_tes!M128/RES_hhdet_in_fec!M128)</f>
        <v/>
      </c>
      <c r="N128" s="124" t="str">
        <f>IF(RES_hhdet_in_tes!N128=0,"",RES_hhdet_in_tes!N128/RES_hhdet_in_fec!N128)</f>
        <v/>
      </c>
      <c r="O128" s="124" t="str">
        <f>IF(RES_hhdet_in_tes!O128=0,"",RES_hhdet_in_tes!O128/RES_hhdet_in_fec!O128)</f>
        <v/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 t="str">
        <f>IF(RES_hhdet_in_tes!R128=0,"",RES_hhdet_in_tes!R128/RES_hhdet_in_fec!R128)</f>
        <v/>
      </c>
      <c r="S128" s="124" t="str">
        <f>IF(RES_hhdet_in_tes!S128=0,"",RES_hhdet_in_tes!S128/RES_hhdet_in_fec!S128)</f>
        <v/>
      </c>
      <c r="T128" s="124" t="str">
        <f>IF(RES_hhdet_in_tes!T128=0,"",RES_hhdet_in_tes!T128/RES_hhdet_in_fec!T128)</f>
        <v/>
      </c>
      <c r="U128" s="124" t="str">
        <f>IF(RES_hhdet_in_tes!U128=0,"",RES_hhdet_in_tes!U128/RES_hhdet_in_fec!U128)</f>
        <v/>
      </c>
      <c r="V128" s="124" t="str">
        <f>IF(RES_hhdet_in_tes!V128=0,"",RES_hhdet_in_tes!V128/RES_hhdet_in_fec!V128)</f>
        <v/>
      </c>
      <c r="W128" s="124" t="str">
        <f>IF(RES_hhdet_in_tes!W128=0,"",RES_hhdet_in_tes!W128/RES_hhdet_in_fec!W128)</f>
        <v/>
      </c>
      <c r="X128" s="124" t="str">
        <f>IF(RES_hhdet_in_tes!X128=0,"",RES_hhdet_in_tes!X128/RES_hhdet_in_fec!X128)</f>
        <v/>
      </c>
      <c r="Y128" s="124" t="str">
        <f>IF(RES_hhdet_in_tes!Y128=0,"",RES_hhdet_in_tes!Y128/RES_hhdet_in_fec!Y128)</f>
        <v/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 t="str">
        <f>IF(RES_hhdet_in_tes!C129=0,"",RES_hhdet_in_tes!C129/RES_hhdet_in_fec!C129)</f>
        <v/>
      </c>
      <c r="D129" s="111" t="str">
        <f>IF(RES_hhdet_in_tes!D129=0,"",RES_hhdet_in_tes!D129/RES_hhdet_in_fec!D129)</f>
        <v/>
      </c>
      <c r="E129" s="111" t="str">
        <f>IF(RES_hhdet_in_tes!E129=0,"",RES_hhdet_in_tes!E129/RES_hhdet_in_fec!E129)</f>
        <v/>
      </c>
      <c r="F129" s="111" t="str">
        <f>IF(RES_hhdet_in_tes!F129=0,"",RES_hhdet_in_tes!F129/RES_hhdet_in_fec!F129)</f>
        <v/>
      </c>
      <c r="G129" s="111" t="str">
        <f>IF(RES_hhdet_in_tes!G129=0,"",RES_hhdet_in_tes!G129/RES_hhdet_in_fec!G129)</f>
        <v/>
      </c>
      <c r="H129" s="111" t="str">
        <f>IF(RES_hhdet_in_tes!H129=0,"",RES_hhdet_in_tes!H129/RES_hhdet_in_fec!H129)</f>
        <v/>
      </c>
      <c r="I129" s="111" t="str">
        <f>IF(RES_hhdet_in_tes!I129=0,"",RES_hhdet_in_tes!I129/RES_hhdet_in_fec!I129)</f>
        <v/>
      </c>
      <c r="J129" s="111" t="str">
        <f>IF(RES_hhdet_in_tes!J129=0,"",RES_hhdet_in_tes!J129/RES_hhdet_in_fec!J129)</f>
        <v/>
      </c>
      <c r="K129" s="111" t="str">
        <f>IF(RES_hhdet_in_tes!K129=0,"",RES_hhdet_in_tes!K129/RES_hhdet_in_fec!K129)</f>
        <v/>
      </c>
      <c r="L129" s="111" t="str">
        <f>IF(RES_hhdet_in_tes!L129=0,"",RES_hhdet_in_tes!L129/RES_hhdet_in_fec!L129)</f>
        <v/>
      </c>
      <c r="M129" s="111" t="str">
        <f>IF(RES_hhdet_in_tes!M129=0,"",RES_hhdet_in_tes!M129/RES_hhdet_in_fec!M129)</f>
        <v/>
      </c>
      <c r="N129" s="111" t="str">
        <f>IF(RES_hhdet_in_tes!N129=0,"",RES_hhdet_in_tes!N129/RES_hhdet_in_fec!N129)</f>
        <v/>
      </c>
      <c r="O129" s="111" t="str">
        <f>IF(RES_hhdet_in_tes!O129=0,"",RES_hhdet_in_tes!O129/RES_hhdet_in_fec!O129)</f>
        <v/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 t="str">
        <f>IF(RES_hhdet_in_tes!R129=0,"",RES_hhdet_in_tes!R129/RES_hhdet_in_fec!R129)</f>
        <v/>
      </c>
      <c r="S129" s="111" t="str">
        <f>IF(RES_hhdet_in_tes!S129=0,"",RES_hhdet_in_tes!S129/RES_hhdet_in_fec!S129)</f>
        <v/>
      </c>
      <c r="T129" s="111" t="str">
        <f>IF(RES_hhdet_in_tes!T129=0,"",RES_hhdet_in_tes!T129/RES_hhdet_in_fec!T129)</f>
        <v/>
      </c>
      <c r="U129" s="111" t="str">
        <f>IF(RES_hhdet_in_tes!U129=0,"",RES_hhdet_in_tes!U129/RES_hhdet_in_fec!U129)</f>
        <v/>
      </c>
      <c r="V129" s="111" t="str">
        <f>IF(RES_hhdet_in_tes!V129=0,"",RES_hhdet_in_tes!V129/RES_hhdet_in_fec!V129)</f>
        <v/>
      </c>
      <c r="W129" s="111" t="str">
        <f>IF(RES_hhdet_in_tes!W129=0,"",RES_hhdet_in_tes!W129/RES_hhdet_in_fec!W129)</f>
        <v/>
      </c>
      <c r="X129" s="111" t="str">
        <f>IF(RES_hhdet_in_tes!X129=0,"",RES_hhdet_in_tes!X129/RES_hhdet_in_fec!X129)</f>
        <v/>
      </c>
      <c r="Y129" s="111" t="str">
        <f>IF(RES_hhdet_in_tes!Y129=0,"",RES_hhdet_in_tes!Y129/RES_hhdet_in_fec!Y129)</f>
        <v/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 t="str">
        <f>IF(RES_hhdet_in_tes!C130=0,"",RES_hhdet_in_tes!C130/RES_hhdet_in_fec!C130)</f>
        <v/>
      </c>
      <c r="D130" s="124" t="str">
        <f>IF(RES_hhdet_in_tes!D130=0,"",RES_hhdet_in_tes!D130/RES_hhdet_in_fec!D130)</f>
        <v/>
      </c>
      <c r="E130" s="124" t="str">
        <f>IF(RES_hhdet_in_tes!E130=0,"",RES_hhdet_in_tes!E130/RES_hhdet_in_fec!E130)</f>
        <v/>
      </c>
      <c r="F130" s="124" t="str">
        <f>IF(RES_hhdet_in_tes!F130=0,"",RES_hhdet_in_tes!F130/RES_hhdet_in_fec!F130)</f>
        <v/>
      </c>
      <c r="G130" s="124" t="str">
        <f>IF(RES_hhdet_in_tes!G130=0,"",RES_hhdet_in_tes!G130/RES_hhdet_in_fec!G130)</f>
        <v/>
      </c>
      <c r="H130" s="124" t="str">
        <f>IF(RES_hhdet_in_tes!H130=0,"",RES_hhdet_in_tes!H130/RES_hhdet_in_fec!H130)</f>
        <v/>
      </c>
      <c r="I130" s="124" t="str">
        <f>IF(RES_hhdet_in_tes!I130=0,"",RES_hhdet_in_tes!I130/RES_hhdet_in_fec!I130)</f>
        <v/>
      </c>
      <c r="J130" s="124" t="str">
        <f>IF(RES_hhdet_in_tes!J130=0,"",RES_hhdet_in_tes!J130/RES_hhdet_in_fec!J130)</f>
        <v/>
      </c>
      <c r="K130" s="124" t="str">
        <f>IF(RES_hhdet_in_tes!K130=0,"",RES_hhdet_in_tes!K130/RES_hhdet_in_fec!K130)</f>
        <v/>
      </c>
      <c r="L130" s="124" t="str">
        <f>IF(RES_hhdet_in_tes!L130=0,"",RES_hhdet_in_tes!L130/RES_hhdet_in_fec!L130)</f>
        <v/>
      </c>
      <c r="M130" s="124" t="str">
        <f>IF(RES_hhdet_in_tes!M130=0,"",RES_hhdet_in_tes!M130/RES_hhdet_in_fec!M130)</f>
        <v/>
      </c>
      <c r="N130" s="124" t="str">
        <f>IF(RES_hhdet_in_tes!N130=0,"",RES_hhdet_in_tes!N130/RES_hhdet_in_fec!N130)</f>
        <v/>
      </c>
      <c r="O130" s="124" t="str">
        <f>IF(RES_hhdet_in_tes!O130=0,"",RES_hhdet_in_tes!O130/RES_hhdet_in_fec!O130)</f>
        <v/>
      </c>
      <c r="P130" s="124" t="str">
        <f>IF(RES_hhdet_in_tes!P130=0,"",RES_hhdet_in_tes!P130/RES_hhdet_in_fec!P130)</f>
        <v/>
      </c>
      <c r="Q130" s="124" t="str">
        <f>IF(RES_hhdet_in_tes!Q130=0,"",RES_hhdet_in_tes!Q130/RES_hhdet_in_fec!Q130)</f>
        <v/>
      </c>
      <c r="R130" s="124" t="str">
        <f>IF(RES_hhdet_in_tes!R130=0,"",RES_hhdet_in_tes!R130/RES_hhdet_in_fec!R130)</f>
        <v/>
      </c>
      <c r="S130" s="124" t="str">
        <f>IF(RES_hhdet_in_tes!S130=0,"",RES_hhdet_in_tes!S130/RES_hhdet_in_fec!S130)</f>
        <v/>
      </c>
      <c r="T130" s="124" t="str">
        <f>IF(RES_hhdet_in_tes!T130=0,"",RES_hhdet_in_tes!T130/RES_hhdet_in_fec!T130)</f>
        <v/>
      </c>
      <c r="U130" s="124" t="str">
        <f>IF(RES_hhdet_in_tes!U130=0,"",RES_hhdet_in_tes!U130/RES_hhdet_in_fec!U130)</f>
        <v/>
      </c>
      <c r="V130" s="124" t="str">
        <f>IF(RES_hhdet_in_tes!V130=0,"",RES_hhdet_in_tes!V130/RES_hhdet_in_fec!V130)</f>
        <v/>
      </c>
      <c r="W130" s="124" t="str">
        <f>IF(RES_hhdet_in_tes!W130=0,"",RES_hhdet_in_tes!W130/RES_hhdet_in_fec!W130)</f>
        <v/>
      </c>
      <c r="X130" s="124" t="str">
        <f>IF(RES_hhdet_in_tes!X130=0,"",RES_hhdet_in_tes!X130/RES_hhdet_in_fec!X130)</f>
        <v/>
      </c>
      <c r="Y130" s="124" t="str">
        <f>IF(RES_hhdet_in_tes!Y130=0,"",RES_hhdet_in_tes!Y130/RES_hhdet_in_fec!Y130)</f>
        <v/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X131" s="111" t="str">
        <f>IF(RES_hhdet_in_tes!X131=0,"",RES_hhdet_in_tes!X131/RES_hhdet_in_fec!X131)</f>
        <v/>
      </c>
      <c r="Y131" s="111" t="str">
        <f>IF(RES_hhdet_in_tes!Y131=0,"",RES_hhdet_in_tes!Y131/RES_hhdet_in_fec!Y131)</f>
        <v/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X132" s="111" t="str">
        <f>IF(RES_hhdet_in_tes!X132=0,"",RES_hhdet_in_tes!X132/RES_hhdet_in_fec!X132)</f>
        <v/>
      </c>
      <c r="Y132" s="111" t="str">
        <f>IF(RES_hhdet_in_tes!Y132=0,"",RES_hhdet_in_tes!Y132/RES_hhdet_in_fec!Y132)</f>
        <v/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X133" s="112" t="str">
        <f>IF(RES_hhdet_in_tes!X133=0,"",RES_hhdet_in_tes!X133/RES_hhdet_in_fec!X133)</f>
        <v/>
      </c>
      <c r="Y133" s="112" t="str">
        <f>IF(RES_hhdet_in_tes!Y133=0,"",RES_hhdet_in_tes!Y133/RES_hhdet_in_fec!Y133)</f>
        <v/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X134" s="113" t="str">
        <f>IF(RES_hhdet_in_tes!X134=0,"",RES_hhdet_in_tes!X134/RES_hhdet_in_fec!X134)</f>
        <v/>
      </c>
      <c r="Y134" s="113" t="str">
        <f>IF(RES_hhdet_in_tes!Y134=0,"",RES_hhdet_in_tes!Y134/RES_hhdet_in_fec!Y134)</f>
        <v/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 t="str">
        <f>IF(RES_hhdet_in_tes!C135=0,"",RES_hhdet_in_tes!C135/RES_hhdet_in_fec!C135)</f>
        <v/>
      </c>
      <c r="D135" s="112" t="str">
        <f>IF(RES_hhdet_in_tes!D135=0,"",RES_hhdet_in_tes!D135/RES_hhdet_in_fec!D135)</f>
        <v/>
      </c>
      <c r="E135" s="112" t="str">
        <f>IF(RES_hhdet_in_tes!E135=0,"",RES_hhdet_in_tes!E135/RES_hhdet_in_fec!E135)</f>
        <v/>
      </c>
      <c r="F135" s="112" t="str">
        <f>IF(RES_hhdet_in_tes!F135=0,"",RES_hhdet_in_tes!F135/RES_hhdet_in_fec!F135)</f>
        <v/>
      </c>
      <c r="G135" s="112" t="str">
        <f>IF(RES_hhdet_in_tes!G135=0,"",RES_hhdet_in_tes!G135/RES_hhdet_in_fec!G135)</f>
        <v/>
      </c>
      <c r="H135" s="112" t="str">
        <f>IF(RES_hhdet_in_tes!H135=0,"",RES_hhdet_in_tes!H135/RES_hhdet_in_fec!H135)</f>
        <v/>
      </c>
      <c r="I135" s="112" t="str">
        <f>IF(RES_hhdet_in_tes!I135=0,"",RES_hhdet_in_tes!I135/RES_hhdet_in_fec!I135)</f>
        <v/>
      </c>
      <c r="J135" s="112" t="str">
        <f>IF(RES_hhdet_in_tes!J135=0,"",RES_hhdet_in_tes!J135/RES_hhdet_in_fec!J135)</f>
        <v/>
      </c>
      <c r="K135" s="112" t="str">
        <f>IF(RES_hhdet_in_tes!K135=0,"",RES_hhdet_in_tes!K135/RES_hhdet_in_fec!K135)</f>
        <v/>
      </c>
      <c r="L135" s="112" t="str">
        <f>IF(RES_hhdet_in_tes!L135=0,"",RES_hhdet_in_tes!L135/RES_hhdet_in_fec!L135)</f>
        <v/>
      </c>
      <c r="M135" s="112" t="str">
        <f>IF(RES_hhdet_in_tes!M135=0,"",RES_hhdet_in_tes!M135/RES_hhdet_in_fec!M135)</f>
        <v/>
      </c>
      <c r="N135" s="112" t="str">
        <f>IF(RES_hhdet_in_tes!N135=0,"",RES_hhdet_in_tes!N135/RES_hhdet_in_fec!N135)</f>
        <v/>
      </c>
      <c r="O135" s="112" t="str">
        <f>IF(RES_hhdet_in_tes!O135=0,"",RES_hhdet_in_tes!O135/RES_hhdet_in_fec!O135)</f>
        <v/>
      </c>
      <c r="P135" s="112" t="str">
        <f>IF(RES_hhdet_in_tes!P135=0,"",RES_hhdet_in_tes!P135/RES_hhdet_in_fec!P135)</f>
        <v/>
      </c>
      <c r="Q135" s="112" t="str">
        <f>IF(RES_hhdet_in_tes!Q135=0,"",RES_hhdet_in_tes!Q135/RES_hhdet_in_fec!Q135)</f>
        <v/>
      </c>
      <c r="R135" s="112" t="str">
        <f>IF(RES_hhdet_in_tes!R135=0,"",RES_hhdet_in_tes!R135/RES_hhdet_in_fec!R135)</f>
        <v/>
      </c>
      <c r="S135" s="112" t="str">
        <f>IF(RES_hhdet_in_tes!S135=0,"",RES_hhdet_in_tes!S135/RES_hhdet_in_fec!S135)</f>
        <v/>
      </c>
      <c r="T135" s="112" t="str">
        <f>IF(RES_hhdet_in_tes!T135=0,"",RES_hhdet_in_tes!T135/RES_hhdet_in_fec!T135)</f>
        <v/>
      </c>
      <c r="U135" s="112" t="str">
        <f>IF(RES_hhdet_in_tes!U135=0,"",RES_hhdet_in_tes!U135/RES_hhdet_in_fec!U135)</f>
        <v/>
      </c>
      <c r="V135" s="112" t="str">
        <f>IF(RES_hhdet_in_tes!V135=0,"",RES_hhdet_in_tes!V135/RES_hhdet_in_fec!V135)</f>
        <v/>
      </c>
      <c r="W135" s="112" t="str">
        <f>IF(RES_hhdet_in_tes!W135=0,"",RES_hhdet_in_tes!W135/RES_hhdet_in_fec!W135)</f>
        <v/>
      </c>
      <c r="X135" s="112" t="str">
        <f>IF(RES_hhdet_in_tes!X135=0,"",RES_hhdet_in_tes!X135/RES_hhdet_in_fec!X135)</f>
        <v/>
      </c>
      <c r="Y135" s="112" t="str">
        <f>IF(RES_hhdet_in_tes!Y135=0,"",RES_hhdet_in_tes!Y135/RES_hhdet_in_fec!Y135)</f>
        <v/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 t="str">
        <f>IF(RES_hhdet_in_tes!C136=0,"",RES_hhdet_in_tes!C136/RES_hhdet_in_fec!C136)</f>
        <v/>
      </c>
      <c r="D136" s="113" t="str">
        <f>IF(RES_hhdet_in_tes!D136=0,"",RES_hhdet_in_tes!D136/RES_hhdet_in_fec!D136)</f>
        <v/>
      </c>
      <c r="E136" s="113" t="str">
        <f>IF(RES_hhdet_in_tes!E136=0,"",RES_hhdet_in_tes!E136/RES_hhdet_in_fec!E136)</f>
        <v/>
      </c>
      <c r="F136" s="113" t="str">
        <f>IF(RES_hhdet_in_tes!F136=0,"",RES_hhdet_in_tes!F136/RES_hhdet_in_fec!F136)</f>
        <v/>
      </c>
      <c r="G136" s="113" t="str">
        <f>IF(RES_hhdet_in_tes!G136=0,"",RES_hhdet_in_tes!G136/RES_hhdet_in_fec!G136)</f>
        <v/>
      </c>
      <c r="H136" s="113" t="str">
        <f>IF(RES_hhdet_in_tes!H136=0,"",RES_hhdet_in_tes!H136/RES_hhdet_in_fec!H136)</f>
        <v/>
      </c>
      <c r="I136" s="113" t="str">
        <f>IF(RES_hhdet_in_tes!I136=0,"",RES_hhdet_in_tes!I136/RES_hhdet_in_fec!I136)</f>
        <v/>
      </c>
      <c r="J136" s="113" t="str">
        <f>IF(RES_hhdet_in_tes!J136=0,"",RES_hhdet_in_tes!J136/RES_hhdet_in_fec!J136)</f>
        <v/>
      </c>
      <c r="K136" s="113" t="str">
        <f>IF(RES_hhdet_in_tes!K136=0,"",RES_hhdet_in_tes!K136/RES_hhdet_in_fec!K136)</f>
        <v/>
      </c>
      <c r="L136" s="113" t="str">
        <f>IF(RES_hhdet_in_tes!L136=0,"",RES_hhdet_in_tes!L136/RES_hhdet_in_fec!L136)</f>
        <v/>
      </c>
      <c r="M136" s="113" t="str">
        <f>IF(RES_hhdet_in_tes!M136=0,"",RES_hhdet_in_tes!M136/RES_hhdet_in_fec!M136)</f>
        <v/>
      </c>
      <c r="N136" s="113" t="str">
        <f>IF(RES_hhdet_in_tes!N136=0,"",RES_hhdet_in_tes!N136/RES_hhdet_in_fec!N136)</f>
        <v/>
      </c>
      <c r="O136" s="113" t="str">
        <f>IF(RES_hhdet_in_tes!O136=0,"",RES_hhdet_in_tes!O136/RES_hhdet_in_fec!O136)</f>
        <v/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 t="str">
        <f>IF(RES_hhdet_in_tes!R136=0,"",RES_hhdet_in_tes!R136/RES_hhdet_in_fec!R136)</f>
        <v/>
      </c>
      <c r="S136" s="113" t="str">
        <f>IF(RES_hhdet_in_tes!S136=0,"",RES_hhdet_in_tes!S136/RES_hhdet_in_fec!S136)</f>
        <v/>
      </c>
      <c r="T136" s="113" t="str">
        <f>IF(RES_hhdet_in_tes!T136=0,"",RES_hhdet_in_tes!T136/RES_hhdet_in_fec!T136)</f>
        <v/>
      </c>
      <c r="U136" s="113" t="str">
        <f>IF(RES_hhdet_in_tes!U136=0,"",RES_hhdet_in_tes!U136/RES_hhdet_in_fec!U136)</f>
        <v/>
      </c>
      <c r="V136" s="113" t="str">
        <f>IF(RES_hhdet_in_tes!V136=0,"",RES_hhdet_in_tes!V136/RES_hhdet_in_fec!V136)</f>
        <v/>
      </c>
      <c r="W136" s="113" t="str">
        <f>IF(RES_hhdet_in_tes!W136=0,"",RES_hhdet_in_tes!W136/RES_hhdet_in_fec!W136)</f>
        <v/>
      </c>
      <c r="X136" s="113" t="str">
        <f>IF(RES_hhdet_in_tes!X136=0,"",RES_hhdet_in_tes!X136/RES_hhdet_in_fec!X136)</f>
        <v/>
      </c>
      <c r="Y136" s="113" t="str">
        <f>IF(RES_hhdet_in_tes!Y136=0,"",RES_hhdet_in_tes!Y136/RES_hhdet_in_fec!Y136)</f>
        <v/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 t="str">
        <f>IF(RES_hhdet_in_tes!C137=0,"",RES_hhdet_in_tes!C137/RES_hhdet_in_fec!C137)</f>
        <v/>
      </c>
      <c r="D137" s="111" t="str">
        <f>IF(RES_hhdet_in_tes!D137=0,"",RES_hhdet_in_tes!D137/RES_hhdet_in_fec!D137)</f>
        <v/>
      </c>
      <c r="E137" s="111" t="str">
        <f>IF(RES_hhdet_in_tes!E137=0,"",RES_hhdet_in_tes!E137/RES_hhdet_in_fec!E137)</f>
        <v/>
      </c>
      <c r="F137" s="111" t="str">
        <f>IF(RES_hhdet_in_tes!F137=0,"",RES_hhdet_in_tes!F137/RES_hhdet_in_fec!F137)</f>
        <v/>
      </c>
      <c r="G137" s="111" t="str">
        <f>IF(RES_hhdet_in_tes!G137=0,"",RES_hhdet_in_tes!G137/RES_hhdet_in_fec!G137)</f>
        <v/>
      </c>
      <c r="H137" s="111" t="str">
        <f>IF(RES_hhdet_in_tes!H137=0,"",RES_hhdet_in_tes!H137/RES_hhdet_in_fec!H137)</f>
        <v/>
      </c>
      <c r="I137" s="111" t="str">
        <f>IF(RES_hhdet_in_tes!I137=0,"",RES_hhdet_in_tes!I137/RES_hhdet_in_fec!I137)</f>
        <v/>
      </c>
      <c r="J137" s="111" t="str">
        <f>IF(RES_hhdet_in_tes!J137=0,"",RES_hhdet_in_tes!J137/RES_hhdet_in_fec!J137)</f>
        <v/>
      </c>
      <c r="K137" s="111" t="str">
        <f>IF(RES_hhdet_in_tes!K137=0,"",RES_hhdet_in_tes!K137/RES_hhdet_in_fec!K137)</f>
        <v/>
      </c>
      <c r="L137" s="111" t="str">
        <f>IF(RES_hhdet_in_tes!L137=0,"",RES_hhdet_in_tes!L137/RES_hhdet_in_fec!L137)</f>
        <v/>
      </c>
      <c r="M137" s="111" t="str">
        <f>IF(RES_hhdet_in_tes!M137=0,"",RES_hhdet_in_tes!M137/RES_hhdet_in_fec!M137)</f>
        <v/>
      </c>
      <c r="N137" s="111" t="str">
        <f>IF(RES_hhdet_in_tes!N137=0,"",RES_hhdet_in_tes!N137/RES_hhdet_in_fec!N137)</f>
        <v/>
      </c>
      <c r="O137" s="111" t="str">
        <f>IF(RES_hhdet_in_tes!O137=0,"",RES_hhdet_in_tes!O137/RES_hhdet_in_fec!O137)</f>
        <v/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 t="str">
        <f>IF(RES_hhdet_in_tes!R137=0,"",RES_hhdet_in_tes!R137/RES_hhdet_in_fec!R137)</f>
        <v/>
      </c>
      <c r="S137" s="111" t="str">
        <f>IF(RES_hhdet_in_tes!S137=0,"",RES_hhdet_in_tes!S137/RES_hhdet_in_fec!S137)</f>
        <v/>
      </c>
      <c r="T137" s="111" t="str">
        <f>IF(RES_hhdet_in_tes!T137=0,"",RES_hhdet_in_tes!T137/RES_hhdet_in_fec!T137)</f>
        <v/>
      </c>
      <c r="U137" s="111" t="str">
        <f>IF(RES_hhdet_in_tes!U137=0,"",RES_hhdet_in_tes!U137/RES_hhdet_in_fec!U137)</f>
        <v/>
      </c>
      <c r="V137" s="111" t="str">
        <f>IF(RES_hhdet_in_tes!V137=0,"",RES_hhdet_in_tes!V137/RES_hhdet_in_fec!V137)</f>
        <v/>
      </c>
      <c r="W137" s="111" t="str">
        <f>IF(RES_hhdet_in_tes!W137=0,"",RES_hhdet_in_tes!W137/RES_hhdet_in_fec!W137)</f>
        <v/>
      </c>
      <c r="X137" s="111" t="str">
        <f>IF(RES_hhdet_in_tes!X137=0,"",RES_hhdet_in_tes!X137/RES_hhdet_in_fec!X137)</f>
        <v/>
      </c>
      <c r="Y137" s="111" t="str">
        <f>IF(RES_hhdet_in_tes!Y137=0,"",RES_hhdet_in_tes!Y137/RES_hhdet_in_fec!Y137)</f>
        <v/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 t="str">
        <f>IF(RES_hhdet_in_tes!C138=0,"",RES_hhdet_in_tes!C138/RES_hhdet_in_fec!C138)</f>
        <v/>
      </c>
      <c r="D138" s="111" t="str">
        <f>IF(RES_hhdet_in_tes!D138=0,"",RES_hhdet_in_tes!D138/RES_hhdet_in_fec!D138)</f>
        <v/>
      </c>
      <c r="E138" s="111" t="str">
        <f>IF(RES_hhdet_in_tes!E138=0,"",RES_hhdet_in_tes!E138/RES_hhdet_in_fec!E138)</f>
        <v/>
      </c>
      <c r="F138" s="111" t="str">
        <f>IF(RES_hhdet_in_tes!F138=0,"",RES_hhdet_in_tes!F138/RES_hhdet_in_fec!F138)</f>
        <v/>
      </c>
      <c r="G138" s="111" t="str">
        <f>IF(RES_hhdet_in_tes!G138=0,"",RES_hhdet_in_tes!G138/RES_hhdet_in_fec!G138)</f>
        <v/>
      </c>
      <c r="H138" s="111" t="str">
        <f>IF(RES_hhdet_in_tes!H138=0,"",RES_hhdet_in_tes!H138/RES_hhdet_in_fec!H138)</f>
        <v/>
      </c>
      <c r="I138" s="111" t="str">
        <f>IF(RES_hhdet_in_tes!I138=0,"",RES_hhdet_in_tes!I138/RES_hhdet_in_fec!I138)</f>
        <v/>
      </c>
      <c r="J138" s="111" t="str">
        <f>IF(RES_hhdet_in_tes!J138=0,"",RES_hhdet_in_tes!J138/RES_hhdet_in_fec!J138)</f>
        <v/>
      </c>
      <c r="K138" s="111" t="str">
        <f>IF(RES_hhdet_in_tes!K138=0,"",RES_hhdet_in_tes!K138/RES_hhdet_in_fec!K138)</f>
        <v/>
      </c>
      <c r="L138" s="111" t="str">
        <f>IF(RES_hhdet_in_tes!L138=0,"",RES_hhdet_in_tes!L138/RES_hhdet_in_fec!L138)</f>
        <v/>
      </c>
      <c r="M138" s="111" t="str">
        <f>IF(RES_hhdet_in_tes!M138=0,"",RES_hhdet_in_tes!M138/RES_hhdet_in_fec!M138)</f>
        <v/>
      </c>
      <c r="N138" s="111" t="str">
        <f>IF(RES_hhdet_in_tes!N138=0,"",RES_hhdet_in_tes!N138/RES_hhdet_in_fec!N138)</f>
        <v/>
      </c>
      <c r="O138" s="111" t="str">
        <f>IF(RES_hhdet_in_tes!O138=0,"",RES_hhdet_in_tes!O138/RES_hhdet_in_fec!O138)</f>
        <v/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 t="str">
        <f>IF(RES_hhdet_in_tes!R138=0,"",RES_hhdet_in_tes!R138/RES_hhdet_in_fec!R138)</f>
        <v/>
      </c>
      <c r="S138" s="111" t="str">
        <f>IF(RES_hhdet_in_tes!S138=0,"",RES_hhdet_in_tes!S138/RES_hhdet_in_fec!S138)</f>
        <v/>
      </c>
      <c r="T138" s="111" t="str">
        <f>IF(RES_hhdet_in_tes!T138=0,"",RES_hhdet_in_tes!T138/RES_hhdet_in_fec!T138)</f>
        <v/>
      </c>
      <c r="U138" s="111" t="str">
        <f>IF(RES_hhdet_in_tes!U138=0,"",RES_hhdet_in_tes!U138/RES_hhdet_in_fec!U138)</f>
        <v/>
      </c>
      <c r="V138" s="111" t="str">
        <f>IF(RES_hhdet_in_tes!V138=0,"",RES_hhdet_in_tes!V138/RES_hhdet_in_fec!V138)</f>
        <v/>
      </c>
      <c r="W138" s="111" t="str">
        <f>IF(RES_hhdet_in_tes!W138=0,"",RES_hhdet_in_tes!W138/RES_hhdet_in_fec!W138)</f>
        <v/>
      </c>
      <c r="X138" s="111" t="str">
        <f>IF(RES_hhdet_in_tes!X138=0,"",RES_hhdet_in_tes!X138/RES_hhdet_in_fec!X138)</f>
        <v/>
      </c>
      <c r="Y138" s="111" t="str">
        <f>IF(RES_hhdet_in_tes!Y138=0,"",RES_hhdet_in_tes!Y138/RES_hhdet_in_fec!Y138)</f>
        <v/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 t="str">
        <f>IF(RES_hhdet_in_tes!C139=0,"",RES_hhdet_in_tes!C139/RES_hhdet_in_fec!C139)</f>
        <v/>
      </c>
      <c r="D139" s="124" t="str">
        <f>IF(RES_hhdet_in_tes!D139=0,"",RES_hhdet_in_tes!D139/RES_hhdet_in_fec!D139)</f>
        <v/>
      </c>
      <c r="E139" s="124" t="str">
        <f>IF(RES_hhdet_in_tes!E139=0,"",RES_hhdet_in_tes!E139/RES_hhdet_in_fec!E139)</f>
        <v/>
      </c>
      <c r="F139" s="124" t="str">
        <f>IF(RES_hhdet_in_tes!F139=0,"",RES_hhdet_in_tes!F139/RES_hhdet_in_fec!F139)</f>
        <v/>
      </c>
      <c r="G139" s="124" t="str">
        <f>IF(RES_hhdet_in_tes!G139=0,"",RES_hhdet_in_tes!G139/RES_hhdet_in_fec!G139)</f>
        <v/>
      </c>
      <c r="H139" s="124" t="str">
        <f>IF(RES_hhdet_in_tes!H139=0,"",RES_hhdet_in_tes!H139/RES_hhdet_in_fec!H139)</f>
        <v/>
      </c>
      <c r="I139" s="124" t="str">
        <f>IF(RES_hhdet_in_tes!I139=0,"",RES_hhdet_in_tes!I139/RES_hhdet_in_fec!I139)</f>
        <v/>
      </c>
      <c r="J139" s="124" t="str">
        <f>IF(RES_hhdet_in_tes!J139=0,"",RES_hhdet_in_tes!J139/RES_hhdet_in_fec!J139)</f>
        <v/>
      </c>
      <c r="K139" s="124" t="str">
        <f>IF(RES_hhdet_in_tes!K139=0,"",RES_hhdet_in_tes!K139/RES_hhdet_in_fec!K139)</f>
        <v/>
      </c>
      <c r="L139" s="124" t="str">
        <f>IF(RES_hhdet_in_tes!L139=0,"",RES_hhdet_in_tes!L139/RES_hhdet_in_fec!L139)</f>
        <v/>
      </c>
      <c r="M139" s="124" t="str">
        <f>IF(RES_hhdet_in_tes!M139=0,"",RES_hhdet_in_tes!M139/RES_hhdet_in_fec!M139)</f>
        <v/>
      </c>
      <c r="N139" s="124" t="str">
        <f>IF(RES_hhdet_in_tes!N139=0,"",RES_hhdet_in_tes!N139/RES_hhdet_in_fec!N139)</f>
        <v/>
      </c>
      <c r="O139" s="124" t="str">
        <f>IF(RES_hhdet_in_tes!O139=0,"",RES_hhdet_in_tes!O139/RES_hhdet_in_fec!O139)</f>
        <v/>
      </c>
      <c r="P139" s="124" t="str">
        <f>IF(RES_hhdet_in_tes!P139=0,"",RES_hhdet_in_tes!P139/RES_hhdet_in_fec!P139)</f>
        <v/>
      </c>
      <c r="Q139" s="124" t="str">
        <f>IF(RES_hhdet_in_tes!Q139=0,"",RES_hhdet_in_tes!Q139/RES_hhdet_in_fec!Q139)</f>
        <v/>
      </c>
      <c r="R139" s="124" t="str">
        <f>IF(RES_hhdet_in_tes!R139=0,"",RES_hhdet_in_tes!R139/RES_hhdet_in_fec!R139)</f>
        <v/>
      </c>
      <c r="S139" s="124" t="str">
        <f>IF(RES_hhdet_in_tes!S139=0,"",RES_hhdet_in_tes!S139/RES_hhdet_in_fec!S139)</f>
        <v/>
      </c>
      <c r="T139" s="124" t="str">
        <f>IF(RES_hhdet_in_tes!T139=0,"",RES_hhdet_in_tes!T139/RES_hhdet_in_fec!T139)</f>
        <v/>
      </c>
      <c r="U139" s="124" t="str">
        <f>IF(RES_hhdet_in_tes!U139=0,"",RES_hhdet_in_tes!U139/RES_hhdet_in_fec!U139)</f>
        <v/>
      </c>
      <c r="V139" s="124" t="str">
        <f>IF(RES_hhdet_in_tes!V139=0,"",RES_hhdet_in_tes!V139/RES_hhdet_in_fec!V139)</f>
        <v/>
      </c>
      <c r="W139" s="124" t="str">
        <f>IF(RES_hhdet_in_tes!W139=0,"",RES_hhdet_in_tes!W139/RES_hhdet_in_fec!W139)</f>
        <v/>
      </c>
      <c r="X139" s="124" t="str">
        <f>IF(RES_hhdet_in_tes!X139=0,"",RES_hhdet_in_tes!X139/RES_hhdet_in_fec!X139)</f>
        <v/>
      </c>
      <c r="Y139" s="124" t="str">
        <f>IF(RES_hhdet_in_tes!Y139=0,"",RES_hhdet_in_tes!Y139/RES_hhdet_in_fec!Y139)</f>
        <v/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 t="str">
        <f>IF(RES_hhdet_in_tes!C140=0,"",RES_hhdet_in_tes!C140/RES_hhdet_in_fec!C140)</f>
        <v/>
      </c>
      <c r="D140" s="111" t="str">
        <f>IF(RES_hhdet_in_tes!D140=0,"",RES_hhdet_in_tes!D140/RES_hhdet_in_fec!D140)</f>
        <v/>
      </c>
      <c r="E140" s="111" t="str">
        <f>IF(RES_hhdet_in_tes!E140=0,"",RES_hhdet_in_tes!E140/RES_hhdet_in_fec!E140)</f>
        <v/>
      </c>
      <c r="F140" s="111" t="str">
        <f>IF(RES_hhdet_in_tes!F140=0,"",RES_hhdet_in_tes!F140/RES_hhdet_in_fec!F140)</f>
        <v/>
      </c>
      <c r="G140" s="111" t="str">
        <f>IF(RES_hhdet_in_tes!G140=0,"",RES_hhdet_in_tes!G140/RES_hhdet_in_fec!G140)</f>
        <v/>
      </c>
      <c r="H140" s="111" t="str">
        <f>IF(RES_hhdet_in_tes!H140=0,"",RES_hhdet_in_tes!H140/RES_hhdet_in_fec!H140)</f>
        <v/>
      </c>
      <c r="I140" s="111" t="str">
        <f>IF(RES_hhdet_in_tes!I140=0,"",RES_hhdet_in_tes!I140/RES_hhdet_in_fec!I140)</f>
        <v/>
      </c>
      <c r="J140" s="111" t="str">
        <f>IF(RES_hhdet_in_tes!J140=0,"",RES_hhdet_in_tes!J140/RES_hhdet_in_fec!J140)</f>
        <v/>
      </c>
      <c r="K140" s="111" t="str">
        <f>IF(RES_hhdet_in_tes!K140=0,"",RES_hhdet_in_tes!K140/RES_hhdet_in_fec!K140)</f>
        <v/>
      </c>
      <c r="L140" s="111" t="str">
        <f>IF(RES_hhdet_in_tes!L140=0,"",RES_hhdet_in_tes!L140/RES_hhdet_in_fec!L140)</f>
        <v/>
      </c>
      <c r="M140" s="111" t="str">
        <f>IF(RES_hhdet_in_tes!M140=0,"",RES_hhdet_in_tes!M140/RES_hhdet_in_fec!M140)</f>
        <v/>
      </c>
      <c r="N140" s="111" t="str">
        <f>IF(RES_hhdet_in_tes!N140=0,"",RES_hhdet_in_tes!N140/RES_hhdet_in_fec!N140)</f>
        <v/>
      </c>
      <c r="O140" s="111" t="str">
        <f>IF(RES_hhdet_in_tes!O140=0,"",RES_hhdet_in_tes!O140/RES_hhdet_in_fec!O140)</f>
        <v/>
      </c>
      <c r="P140" s="111" t="str">
        <f>IF(RES_hhdet_in_tes!P140=0,"",RES_hhdet_in_tes!P140/RES_hhdet_in_fec!P140)</f>
        <v/>
      </c>
      <c r="Q140" s="111" t="str">
        <f>IF(RES_hhdet_in_tes!Q140=0,"",RES_hhdet_in_tes!Q140/RES_hhdet_in_fec!Q140)</f>
        <v/>
      </c>
      <c r="R140" s="111" t="str">
        <f>IF(RES_hhdet_in_tes!R140=0,"",RES_hhdet_in_tes!R140/RES_hhdet_in_fec!R140)</f>
        <v/>
      </c>
      <c r="S140" s="111" t="str">
        <f>IF(RES_hhdet_in_tes!S140=0,"",RES_hhdet_in_tes!S140/RES_hhdet_in_fec!S140)</f>
        <v/>
      </c>
      <c r="T140" s="111" t="str">
        <f>IF(RES_hhdet_in_tes!T140=0,"",RES_hhdet_in_tes!T140/RES_hhdet_in_fec!T140)</f>
        <v/>
      </c>
      <c r="U140" s="111" t="str">
        <f>IF(RES_hhdet_in_tes!U140=0,"",RES_hhdet_in_tes!U140/RES_hhdet_in_fec!U140)</f>
        <v/>
      </c>
      <c r="V140" s="111" t="str">
        <f>IF(RES_hhdet_in_tes!V140=0,"",RES_hhdet_in_tes!V140/RES_hhdet_in_fec!V140)</f>
        <v/>
      </c>
      <c r="W140" s="111" t="str">
        <f>IF(RES_hhdet_in_tes!W140=0,"",RES_hhdet_in_tes!W140/RES_hhdet_in_fec!W140)</f>
        <v/>
      </c>
      <c r="X140" s="111" t="str">
        <f>IF(RES_hhdet_in_tes!X140=0,"",RES_hhdet_in_tes!X140/RES_hhdet_in_fec!X140)</f>
        <v/>
      </c>
      <c r="Y140" s="111" t="str">
        <f>IF(RES_hhdet_in_tes!Y140=0,"",RES_hhdet_in_tes!Y140/RES_hhdet_in_fec!Y140)</f>
        <v/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 t="str">
        <f>IF(RES_hhdet_in_tes!C141=0,"",RES_hhdet_in_tes!C141/RES_hhdet_in_fec!C141)</f>
        <v/>
      </c>
      <c r="D141" s="45" t="str">
        <f>IF(RES_hhdet_in_tes!D141=0,"",RES_hhdet_in_tes!D141/RES_hhdet_in_fec!D141)</f>
        <v/>
      </c>
      <c r="E141" s="45" t="str">
        <f>IF(RES_hhdet_in_tes!E141=0,"",RES_hhdet_in_tes!E141/RES_hhdet_in_fec!E141)</f>
        <v/>
      </c>
      <c r="F141" s="45" t="str">
        <f>IF(RES_hhdet_in_tes!F141=0,"",RES_hhdet_in_tes!F141/RES_hhdet_in_fec!F141)</f>
        <v/>
      </c>
      <c r="G141" s="45" t="str">
        <f>IF(RES_hhdet_in_tes!G141=0,"",RES_hhdet_in_tes!G141/RES_hhdet_in_fec!G141)</f>
        <v/>
      </c>
      <c r="H141" s="45" t="str">
        <f>IF(RES_hhdet_in_tes!H141=0,"",RES_hhdet_in_tes!H141/RES_hhdet_in_fec!H141)</f>
        <v/>
      </c>
      <c r="I141" s="45" t="str">
        <f>IF(RES_hhdet_in_tes!I141=0,"",RES_hhdet_in_tes!I141/RES_hhdet_in_fec!I141)</f>
        <v/>
      </c>
      <c r="J141" s="45" t="str">
        <f>IF(RES_hhdet_in_tes!J141=0,"",RES_hhdet_in_tes!J141/RES_hhdet_in_fec!J141)</f>
        <v/>
      </c>
      <c r="K141" s="45" t="str">
        <f>IF(RES_hhdet_in_tes!K141=0,"",RES_hhdet_in_tes!K141/RES_hhdet_in_fec!K141)</f>
        <v/>
      </c>
      <c r="L141" s="45" t="str">
        <f>IF(RES_hhdet_in_tes!L141=0,"",RES_hhdet_in_tes!L141/RES_hhdet_in_fec!L141)</f>
        <v/>
      </c>
      <c r="M141" s="45" t="str">
        <f>IF(RES_hhdet_in_tes!M141=0,"",RES_hhdet_in_tes!M141/RES_hhdet_in_fec!M141)</f>
        <v/>
      </c>
      <c r="N141" s="45" t="str">
        <f>IF(RES_hhdet_in_tes!N141=0,"",RES_hhdet_in_tes!N141/RES_hhdet_in_fec!N141)</f>
        <v/>
      </c>
      <c r="O141" s="45" t="str">
        <f>IF(RES_hhdet_in_tes!O141=0,"",RES_hhdet_in_tes!O141/RES_hhdet_in_fec!O141)</f>
        <v/>
      </c>
      <c r="P141" s="45" t="str">
        <f>IF(RES_hhdet_in_tes!P141=0,"",RES_hhdet_in_tes!P141/RES_hhdet_in_fec!P141)</f>
        <v/>
      </c>
      <c r="Q141" s="45" t="str">
        <f>IF(RES_hhdet_in_tes!Q141=0,"",RES_hhdet_in_tes!Q141/RES_hhdet_in_fec!Q141)</f>
        <v/>
      </c>
      <c r="R141" s="45" t="str">
        <f>IF(RES_hhdet_in_tes!R141=0,"",RES_hhdet_in_tes!R141/RES_hhdet_in_fec!R141)</f>
        <v/>
      </c>
      <c r="S141" s="45" t="str">
        <f>IF(RES_hhdet_in_tes!S141=0,"",RES_hhdet_in_tes!S141/RES_hhdet_in_fec!S141)</f>
        <v/>
      </c>
      <c r="T141" s="45" t="str">
        <f>IF(RES_hhdet_in_tes!T141=0,"",RES_hhdet_in_tes!T141/RES_hhdet_in_fec!T141)</f>
        <v/>
      </c>
      <c r="U141" s="45" t="str">
        <f>IF(RES_hhdet_in_tes!U141=0,"",RES_hhdet_in_tes!U141/RES_hhdet_in_fec!U141)</f>
        <v/>
      </c>
      <c r="V141" s="45" t="str">
        <f>IF(RES_hhdet_in_tes!V141=0,"",RES_hhdet_in_tes!V141/RES_hhdet_in_fec!V141)</f>
        <v/>
      </c>
      <c r="W141" s="45" t="str">
        <f>IF(RES_hhdet_in_tes!W141=0,"",RES_hhdet_in_tes!W141/RES_hhdet_in_fec!W141)</f>
        <v/>
      </c>
      <c r="X141" s="45" t="str">
        <f>IF(RES_hhdet_in_tes!X141=0,"",RES_hhdet_in_tes!X141/RES_hhdet_in_fec!X141)</f>
        <v/>
      </c>
      <c r="Y141" s="45" t="str">
        <f>IF(RES_hhdet_in_tes!Y141=0,"",RES_hhdet_in_tes!Y141/RES_hhdet_in_fec!Y141)</f>
        <v/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1.3365923331153209</v>
      </c>
      <c r="D143" s="119">
        <f>IF(RES_hhdet_in_tes!D143=0,"",RES_hhdet_in_tes!D143/RES_hhdet_in_fec!D143)</f>
        <v>1.2554105636975996</v>
      </c>
      <c r="E143" s="119">
        <f>IF(RES_hhdet_in_tes!E143=0,"",RES_hhdet_in_tes!E143/RES_hhdet_in_fec!E143)</f>
        <v>1.415566849581132</v>
      </c>
      <c r="F143" s="119">
        <f>IF(RES_hhdet_in_tes!F143=0,"",RES_hhdet_in_tes!F143/RES_hhdet_in_fec!F143)</f>
        <v>1.477896956923765</v>
      </c>
      <c r="G143" s="119">
        <f>IF(RES_hhdet_in_tes!G143=0,"",RES_hhdet_in_tes!G143/RES_hhdet_in_fec!G143)</f>
        <v>1.556742827797337</v>
      </c>
      <c r="H143" s="119">
        <f>IF(RES_hhdet_in_tes!H143=0,"",RES_hhdet_in_tes!H143/RES_hhdet_in_fec!H143)</f>
        <v>1.6062272291356716</v>
      </c>
      <c r="I143" s="119">
        <f>IF(RES_hhdet_in_tes!I143=0,"",RES_hhdet_in_tes!I143/RES_hhdet_in_fec!I143)</f>
        <v>1.6722803415967276</v>
      </c>
      <c r="J143" s="119">
        <f>IF(RES_hhdet_in_tes!J143=0,"",RES_hhdet_in_tes!J143/RES_hhdet_in_fec!J143)</f>
        <v>1.7504020311593544</v>
      </c>
      <c r="K143" s="119">
        <f>IF(RES_hhdet_in_tes!K143=0,"",RES_hhdet_in_tes!K143/RES_hhdet_in_fec!K143)</f>
        <v>1.7553811306827622</v>
      </c>
      <c r="L143" s="119">
        <f>IF(RES_hhdet_in_tes!L143=0,"",RES_hhdet_in_tes!L143/RES_hhdet_in_fec!L143)</f>
        <v>1.7773679698611251</v>
      </c>
      <c r="M143" s="119">
        <f>IF(RES_hhdet_in_tes!M143=0,"",RES_hhdet_in_tes!M143/RES_hhdet_in_fec!M143)</f>
        <v>1.7423950964691468</v>
      </c>
      <c r="N143" s="119">
        <f>IF(RES_hhdet_in_tes!N143=0,"",RES_hhdet_in_tes!N143/RES_hhdet_in_fec!N143)</f>
        <v>1.7448816802407152</v>
      </c>
      <c r="O143" s="119">
        <f>IF(RES_hhdet_in_tes!O143=0,"",RES_hhdet_in_tes!O143/RES_hhdet_in_fec!O143)</f>
        <v>1.7803288429692792</v>
      </c>
      <c r="P143" s="119">
        <f>IF(RES_hhdet_in_tes!P143=0,"",RES_hhdet_in_tes!P143/RES_hhdet_in_fec!P143)</f>
        <v>1.8172318623109085</v>
      </c>
      <c r="Q143" s="119">
        <f>IF(RES_hhdet_in_tes!Q143=0,"",RES_hhdet_in_tes!Q143/RES_hhdet_in_fec!Q143)</f>
        <v>1.8806126977791147</v>
      </c>
      <c r="R143" s="119">
        <f>IF(RES_hhdet_in_tes!R143=0,"",RES_hhdet_in_tes!R143/RES_hhdet_in_fec!R143)</f>
        <v>1.873240011773122</v>
      </c>
      <c r="S143" s="119">
        <f>IF(RES_hhdet_in_tes!S143=0,"",RES_hhdet_in_tes!S143/RES_hhdet_in_fec!S143)</f>
        <v>1.8530216711029892</v>
      </c>
      <c r="T143" s="119">
        <f>IF(RES_hhdet_in_tes!T143=0,"",RES_hhdet_in_tes!T143/RES_hhdet_in_fec!T143)</f>
        <v>1.800457156329736</v>
      </c>
      <c r="U143" s="119">
        <f>IF(RES_hhdet_in_tes!U143=0,"",RES_hhdet_in_tes!U143/RES_hhdet_in_fec!U143)</f>
        <v>1.7890910021891047</v>
      </c>
      <c r="V143" s="119">
        <f>IF(RES_hhdet_in_tes!V143=0,"",RES_hhdet_in_tes!V143/RES_hhdet_in_fec!V143)</f>
        <v>1.7297373255660744</v>
      </c>
      <c r="W143" s="119">
        <f>IF(RES_hhdet_in_tes!W143=0,"",RES_hhdet_in_tes!W143/RES_hhdet_in_fec!W143)</f>
        <v>1.6420030075708403</v>
      </c>
      <c r="X143" s="119">
        <f>IF(RES_hhdet_in_tes!X143=0,"",RES_hhdet_in_tes!X143/RES_hhdet_in_fec!X143)</f>
        <v>1.5820388139820027</v>
      </c>
      <c r="Y143" s="119">
        <f>IF(RES_hhdet_in_tes!Y143=0,"",RES_hhdet_in_tes!Y143/RES_hhdet_in_fec!Y143)</f>
        <v>1.4586843579093653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1.6964631767696952</v>
      </c>
      <c r="D144" s="124">
        <f>IF(RES_hhdet_in_tes!D144=0,"",RES_hhdet_in_tes!D144/RES_hhdet_in_fec!D144)</f>
        <v>1.7923428296722199</v>
      </c>
      <c r="E144" s="124">
        <f>IF(RES_hhdet_in_tes!E144=0,"",RES_hhdet_in_tes!E144/RES_hhdet_in_fec!E144)</f>
        <v>1.8898367428751341</v>
      </c>
      <c r="F144" s="124">
        <f>IF(RES_hhdet_in_tes!F144=0,"",RES_hhdet_in_tes!F144/RES_hhdet_in_fec!F144)</f>
        <v>1.9880050028048979</v>
      </c>
      <c r="G144" s="124">
        <f>IF(RES_hhdet_in_tes!G144=0,"",RES_hhdet_in_tes!G144/RES_hhdet_in_fec!G144)</f>
        <v>2.0877039910536923</v>
      </c>
      <c r="H144" s="124">
        <f>IF(RES_hhdet_in_tes!H144=0,"",RES_hhdet_in_tes!H144/RES_hhdet_in_fec!H144)</f>
        <v>2.1888306860983793</v>
      </c>
      <c r="I144" s="124">
        <f>IF(RES_hhdet_in_tes!I144=0,"",RES_hhdet_in_tes!I144/RES_hhdet_in_fec!I144)</f>
        <v>2.291597973440731</v>
      </c>
      <c r="J144" s="124">
        <f>IF(RES_hhdet_in_tes!J144=0,"",RES_hhdet_in_tes!J144/RES_hhdet_in_fec!J144)</f>
        <v>2.3968738187667986</v>
      </c>
      <c r="K144" s="124">
        <f>IF(RES_hhdet_in_tes!K144=0,"",RES_hhdet_in_tes!K144/RES_hhdet_in_fec!K144)</f>
        <v>2.5053989053979797</v>
      </c>
      <c r="L144" s="124">
        <f>IF(RES_hhdet_in_tes!L144=0,"",RES_hhdet_in_tes!L144/RES_hhdet_in_fec!L144)</f>
        <v>2.6173762833667404</v>
      </c>
      <c r="M144" s="124">
        <f>IF(RES_hhdet_in_tes!M144=0,"",RES_hhdet_in_tes!M144/RES_hhdet_in_fec!M144)</f>
        <v>2.7543014401967332</v>
      </c>
      <c r="N144" s="124">
        <f>IF(RES_hhdet_in_tes!N144=0,"",RES_hhdet_in_tes!N144/RES_hhdet_in_fec!N144)</f>
        <v>2.9235868650217265</v>
      </c>
      <c r="O144" s="124">
        <f>IF(RES_hhdet_in_tes!O144=0,"",RES_hhdet_in_tes!O144/RES_hhdet_in_fec!O144)</f>
        <v>3.1277791466422817</v>
      </c>
      <c r="P144" s="124">
        <f>IF(RES_hhdet_in_tes!P144=0,"",RES_hhdet_in_tes!P144/RES_hhdet_in_fec!P144)</f>
        <v>3.3462892602522158</v>
      </c>
      <c r="Q144" s="124">
        <f>IF(RES_hhdet_in_tes!Q144=0,"",RES_hhdet_in_tes!Q144/RES_hhdet_in_fec!Q144)</f>
        <v>3.516217588384889</v>
      </c>
      <c r="R144" s="124">
        <f>IF(RES_hhdet_in_tes!R144=0,"",RES_hhdet_in_tes!R144/RES_hhdet_in_fec!R144)</f>
        <v>3.5170554194969568</v>
      </c>
      <c r="S144" s="124">
        <f>IF(RES_hhdet_in_tes!S144=0,"",RES_hhdet_in_tes!S144/RES_hhdet_in_fec!S144)</f>
        <v>3.5171485118427421</v>
      </c>
      <c r="T144" s="124">
        <f>IF(RES_hhdet_in_tes!T144=0,"",RES_hhdet_in_tes!T144/RES_hhdet_in_fec!T144)</f>
        <v>3.5172519477825035</v>
      </c>
      <c r="U144" s="124">
        <f>IF(RES_hhdet_in_tes!U144=0,"",RES_hhdet_in_tes!U144/RES_hhdet_in_fec!U144)</f>
        <v>3.5173668766044606</v>
      </c>
      <c r="V144" s="124">
        <f>IF(RES_hhdet_in_tes!V144=0,"",RES_hhdet_in_tes!V144/RES_hhdet_in_fec!V144)</f>
        <v>3.5277104705806033</v>
      </c>
      <c r="W144" s="124">
        <f>IF(RES_hhdet_in_tes!W144=0,"",RES_hhdet_in_tes!W144/RES_hhdet_in_fec!W144)</f>
        <v>3.5828045507318711</v>
      </c>
      <c r="X144" s="124">
        <f>IF(RES_hhdet_in_tes!X144=0,"",RES_hhdet_in_tes!X144/RES_hhdet_in_fec!X144)</f>
        <v>3.6565915878234523</v>
      </c>
      <c r="Y144" s="124">
        <f>IF(RES_hhdet_in_tes!Y144=0,"",RES_hhdet_in_tes!Y144/RES_hhdet_in_fec!Y144)</f>
        <v>3.7412653928088102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1.6964631767696952</v>
      </c>
      <c r="D145" s="111">
        <f>IF(RES_hhdet_in_tes!D145=0,"",RES_hhdet_in_tes!D145/RES_hhdet_in_fec!D145)</f>
        <v>1.7923428296722199</v>
      </c>
      <c r="E145" s="111">
        <f>IF(RES_hhdet_in_tes!E145=0,"",RES_hhdet_in_tes!E145/RES_hhdet_in_fec!E145)</f>
        <v>1.8898367428751341</v>
      </c>
      <c r="F145" s="111">
        <f>IF(RES_hhdet_in_tes!F145=0,"",RES_hhdet_in_tes!F145/RES_hhdet_in_fec!F145)</f>
        <v>1.9880050028048979</v>
      </c>
      <c r="G145" s="111">
        <f>IF(RES_hhdet_in_tes!G145=0,"",RES_hhdet_in_tes!G145/RES_hhdet_in_fec!G145)</f>
        <v>2.0877039910536923</v>
      </c>
      <c r="H145" s="111">
        <f>IF(RES_hhdet_in_tes!H145=0,"",RES_hhdet_in_tes!H145/RES_hhdet_in_fec!H145)</f>
        <v>2.1888306860983793</v>
      </c>
      <c r="I145" s="111">
        <f>IF(RES_hhdet_in_tes!I145=0,"",RES_hhdet_in_tes!I145/RES_hhdet_in_fec!I145)</f>
        <v>2.291597973440731</v>
      </c>
      <c r="J145" s="111">
        <f>IF(RES_hhdet_in_tes!J145=0,"",RES_hhdet_in_tes!J145/RES_hhdet_in_fec!J145)</f>
        <v>2.3968738187667986</v>
      </c>
      <c r="K145" s="111">
        <f>IF(RES_hhdet_in_tes!K145=0,"",RES_hhdet_in_tes!K145/RES_hhdet_in_fec!K145)</f>
        <v>2.5053989053979797</v>
      </c>
      <c r="L145" s="111">
        <f>IF(RES_hhdet_in_tes!L145=0,"",RES_hhdet_in_tes!L145/RES_hhdet_in_fec!L145)</f>
        <v>2.6173762833667404</v>
      </c>
      <c r="M145" s="111">
        <f>IF(RES_hhdet_in_tes!M145=0,"",RES_hhdet_in_tes!M145/RES_hhdet_in_fec!M145)</f>
        <v>2.7543014401967332</v>
      </c>
      <c r="N145" s="111">
        <f>IF(RES_hhdet_in_tes!N145=0,"",RES_hhdet_in_tes!N145/RES_hhdet_in_fec!N145)</f>
        <v>2.9235868650217265</v>
      </c>
      <c r="O145" s="111">
        <f>IF(RES_hhdet_in_tes!O145=0,"",RES_hhdet_in_tes!O145/RES_hhdet_in_fec!O145)</f>
        <v>3.1277791466422817</v>
      </c>
      <c r="P145" s="111">
        <f>IF(RES_hhdet_in_tes!P145=0,"",RES_hhdet_in_tes!P145/RES_hhdet_in_fec!P145)</f>
        <v>3.3462892602522158</v>
      </c>
      <c r="Q145" s="111">
        <f>IF(RES_hhdet_in_tes!Q145=0,"",RES_hhdet_in_tes!Q145/RES_hhdet_in_fec!Q145)</f>
        <v>3.516217588384889</v>
      </c>
      <c r="R145" s="111">
        <f>IF(RES_hhdet_in_tes!R145=0,"",RES_hhdet_in_tes!R145/RES_hhdet_in_fec!R145)</f>
        <v>3.5170554194969568</v>
      </c>
      <c r="S145" s="111">
        <f>IF(RES_hhdet_in_tes!S145=0,"",RES_hhdet_in_tes!S145/RES_hhdet_in_fec!S145)</f>
        <v>3.5171485118427421</v>
      </c>
      <c r="T145" s="111">
        <f>IF(RES_hhdet_in_tes!T145=0,"",RES_hhdet_in_tes!T145/RES_hhdet_in_fec!T145)</f>
        <v>3.5172519477825035</v>
      </c>
      <c r="U145" s="111">
        <f>IF(RES_hhdet_in_tes!U145=0,"",RES_hhdet_in_tes!U145/RES_hhdet_in_fec!U145)</f>
        <v>3.5173668766044606</v>
      </c>
      <c r="V145" s="111">
        <f>IF(RES_hhdet_in_tes!V145=0,"",RES_hhdet_in_tes!V145/RES_hhdet_in_fec!V145)</f>
        <v>3.5277104705806033</v>
      </c>
      <c r="W145" s="111">
        <f>IF(RES_hhdet_in_tes!W145=0,"",RES_hhdet_in_tes!W145/RES_hhdet_in_fec!W145)</f>
        <v>3.5828045507318711</v>
      </c>
      <c r="X145" s="111">
        <f>IF(RES_hhdet_in_tes!X145=0,"",RES_hhdet_in_tes!X145/RES_hhdet_in_fec!X145)</f>
        <v>3.6565915878234523</v>
      </c>
      <c r="Y145" s="111">
        <f>IF(RES_hhdet_in_tes!Y145=0,"",RES_hhdet_in_tes!Y145/RES_hhdet_in_fec!Y145)</f>
        <v>3.7412653928088102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 t="str">
        <f>IF(RES_hhdet_in_tes!C146=0,"",RES_hhdet_in_tes!C146/RES_hhdet_in_fec!C146)</f>
        <v/>
      </c>
      <c r="D146" s="124">
        <f>IF(RES_hhdet_in_tes!D146=0,"",RES_hhdet_in_tes!D146/RES_hhdet_in_fec!D146)</f>
        <v>3.1616729093524492</v>
      </c>
      <c r="E146" s="124">
        <f>IF(RES_hhdet_in_tes!E146=0,"",RES_hhdet_in_tes!E146/RES_hhdet_in_fec!E146)</f>
        <v>3.3139714336560395</v>
      </c>
      <c r="F146" s="124">
        <f>IF(RES_hhdet_in_tes!F146=0,"",RES_hhdet_in_tes!F146/RES_hhdet_in_fec!F146)</f>
        <v>3.4674931525272061</v>
      </c>
      <c r="G146" s="124">
        <f>IF(RES_hhdet_in_tes!G146=0,"",RES_hhdet_in_tes!G146/RES_hhdet_in_fec!G146)</f>
        <v>3.623127467123024</v>
      </c>
      <c r="H146" s="124">
        <f>IF(RES_hhdet_in_tes!H146=0,"",RES_hhdet_in_tes!H146/RES_hhdet_in_fec!H146)</f>
        <v>3.7807345977217839</v>
      </c>
      <c r="I146" s="124">
        <f>IF(RES_hhdet_in_tes!I146=0,"",RES_hhdet_in_tes!I146/RES_hhdet_in_fec!I146)</f>
        <v>3.940500979711179</v>
      </c>
      <c r="J146" s="124">
        <f>IF(RES_hhdet_in_tes!J146=0,"",RES_hhdet_in_tes!J146/RES_hhdet_in_fec!J146)</f>
        <v>4.1032622024821048</v>
      </c>
      <c r="K146" s="124">
        <f>IF(RES_hhdet_in_tes!K146=0,"",RES_hhdet_in_tes!K146/RES_hhdet_in_fec!K146)</f>
        <v>4.2696801225034369</v>
      </c>
      <c r="L146" s="124">
        <f>IF(RES_hhdet_in_tes!L146=0,"",RES_hhdet_in_tes!L146/RES_hhdet_in_fec!L146)</f>
        <v>4.4398425090662599</v>
      </c>
      <c r="M146" s="124">
        <f>IF(RES_hhdet_in_tes!M146=0,"",RES_hhdet_in_tes!M146/RES_hhdet_in_fec!M146)</f>
        <v>4.6348360614240018</v>
      </c>
      <c r="N146" s="124">
        <f>IF(RES_hhdet_in_tes!N146=0,"",RES_hhdet_in_tes!N146/RES_hhdet_in_fec!N146)</f>
        <v>4.8609204524922394</v>
      </c>
      <c r="O146" s="124">
        <f>IF(RES_hhdet_in_tes!O146=0,"",RES_hhdet_in_tes!O146/RES_hhdet_in_fec!O146)</f>
        <v>5.11769237007851</v>
      </c>
      <c r="P146" s="124">
        <f>IF(RES_hhdet_in_tes!P146=0,"",RES_hhdet_in_tes!P146/RES_hhdet_in_fec!P146)</f>
        <v>5.380162770349024</v>
      </c>
      <c r="Q146" s="124">
        <f>IF(RES_hhdet_in_tes!Q146=0,"",RES_hhdet_in_tes!Q146/RES_hhdet_in_fec!Q146)</f>
        <v>5.5816047783085834</v>
      </c>
      <c r="R146" s="124">
        <f>IF(RES_hhdet_in_tes!R146=0,"",RES_hhdet_in_tes!R146/RES_hhdet_in_fec!R146)</f>
        <v>5.6252528536672362</v>
      </c>
      <c r="S146" s="124">
        <f>IF(RES_hhdet_in_tes!S146=0,"",RES_hhdet_in_tes!S146/RES_hhdet_in_fec!S146)</f>
        <v>5.6301026398181975</v>
      </c>
      <c r="T146" s="124">
        <f>IF(RES_hhdet_in_tes!T146=0,"",RES_hhdet_in_tes!T146/RES_hhdet_in_fec!T146)</f>
        <v>5.6354912910970443</v>
      </c>
      <c r="U146" s="124">
        <f>IF(RES_hhdet_in_tes!U146=0,"",RES_hhdet_in_tes!U146/RES_hhdet_in_fec!U146)</f>
        <v>5.6414786814068734</v>
      </c>
      <c r="V146" s="124">
        <f>IF(RES_hhdet_in_tes!V146=0,"",RES_hhdet_in_tes!V146/RES_hhdet_in_fec!V146)</f>
        <v>5.6585878676561903</v>
      </c>
      <c r="W146" s="124">
        <f>IF(RES_hhdet_in_tes!W146=0,"",RES_hhdet_in_tes!W146/RES_hhdet_in_fec!W146)</f>
        <v>5.7147435346253452</v>
      </c>
      <c r="X146" s="124">
        <f>IF(RES_hhdet_in_tes!X146=0,"",RES_hhdet_in_tes!X146/RES_hhdet_in_fec!X146)</f>
        <v>5.776853659943936</v>
      </c>
      <c r="Y146" s="124">
        <f>IF(RES_hhdet_in_tes!Y146=0,"",RES_hhdet_in_tes!Y146/RES_hhdet_in_fec!Y146)</f>
        <v>5.8468628116384984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 t="str">
        <f>IF(RES_hhdet_in_tes!C147=0,"",RES_hhdet_in_tes!C147/RES_hhdet_in_fec!C147)</f>
        <v/>
      </c>
      <c r="D147" s="111">
        <f>IF(RES_hhdet_in_tes!D147=0,"",RES_hhdet_in_tes!D147/RES_hhdet_in_fec!D147)</f>
        <v>3.1616729093524492</v>
      </c>
      <c r="E147" s="111">
        <f>IF(RES_hhdet_in_tes!E147=0,"",RES_hhdet_in_tes!E147/RES_hhdet_in_fec!E147)</f>
        <v>3.3139714336560395</v>
      </c>
      <c r="F147" s="111">
        <f>IF(RES_hhdet_in_tes!F147=0,"",RES_hhdet_in_tes!F147/RES_hhdet_in_fec!F147)</f>
        <v>3.4674931525272061</v>
      </c>
      <c r="G147" s="111">
        <f>IF(RES_hhdet_in_tes!G147=0,"",RES_hhdet_in_tes!G147/RES_hhdet_in_fec!G147)</f>
        <v>3.623127467123024</v>
      </c>
      <c r="H147" s="111">
        <f>IF(RES_hhdet_in_tes!H147=0,"",RES_hhdet_in_tes!H147/RES_hhdet_in_fec!H147)</f>
        <v>3.7807345977217839</v>
      </c>
      <c r="I147" s="111">
        <f>IF(RES_hhdet_in_tes!I147=0,"",RES_hhdet_in_tes!I147/RES_hhdet_in_fec!I147)</f>
        <v>3.940500979711179</v>
      </c>
      <c r="J147" s="111">
        <f>IF(RES_hhdet_in_tes!J147=0,"",RES_hhdet_in_tes!J147/RES_hhdet_in_fec!J147)</f>
        <v>4.1032622024821048</v>
      </c>
      <c r="K147" s="111">
        <f>IF(RES_hhdet_in_tes!K147=0,"",RES_hhdet_in_tes!K147/RES_hhdet_in_fec!K147)</f>
        <v>4.2696801225034369</v>
      </c>
      <c r="L147" s="111">
        <f>IF(RES_hhdet_in_tes!L147=0,"",RES_hhdet_in_tes!L147/RES_hhdet_in_fec!L147)</f>
        <v>4.4398425090662599</v>
      </c>
      <c r="M147" s="111">
        <f>IF(RES_hhdet_in_tes!M147=0,"",RES_hhdet_in_tes!M147/RES_hhdet_in_fec!M147)</f>
        <v>4.6348360614240018</v>
      </c>
      <c r="N147" s="111">
        <f>IF(RES_hhdet_in_tes!N147=0,"",RES_hhdet_in_tes!N147/RES_hhdet_in_fec!N147)</f>
        <v>4.8609204524922394</v>
      </c>
      <c r="O147" s="111">
        <f>IF(RES_hhdet_in_tes!O147=0,"",RES_hhdet_in_tes!O147/RES_hhdet_in_fec!O147)</f>
        <v>5.11769237007851</v>
      </c>
      <c r="P147" s="111">
        <f>IF(RES_hhdet_in_tes!P147=0,"",RES_hhdet_in_tes!P147/RES_hhdet_in_fec!P147)</f>
        <v>5.380162770349024</v>
      </c>
      <c r="Q147" s="111">
        <f>IF(RES_hhdet_in_tes!Q147=0,"",RES_hhdet_in_tes!Q147/RES_hhdet_in_fec!Q147)</f>
        <v>5.5816047783085834</v>
      </c>
      <c r="R147" s="111">
        <f>IF(RES_hhdet_in_tes!R147=0,"",RES_hhdet_in_tes!R147/RES_hhdet_in_fec!R147)</f>
        <v>5.6252528536672362</v>
      </c>
      <c r="S147" s="111">
        <f>IF(RES_hhdet_in_tes!S147=0,"",RES_hhdet_in_tes!S147/RES_hhdet_in_fec!S147)</f>
        <v>5.6301026398181975</v>
      </c>
      <c r="T147" s="111">
        <f>IF(RES_hhdet_in_tes!T147=0,"",RES_hhdet_in_tes!T147/RES_hhdet_in_fec!T147)</f>
        <v>5.6354912910970443</v>
      </c>
      <c r="U147" s="111">
        <f>IF(RES_hhdet_in_tes!U147=0,"",RES_hhdet_in_tes!U147/RES_hhdet_in_fec!U147)</f>
        <v>5.6414786814068734</v>
      </c>
      <c r="V147" s="111">
        <f>IF(RES_hhdet_in_tes!V147=0,"",RES_hhdet_in_tes!V147/RES_hhdet_in_fec!V147)</f>
        <v>5.6585878676561903</v>
      </c>
      <c r="W147" s="111">
        <f>IF(RES_hhdet_in_tes!W147=0,"",RES_hhdet_in_tes!W147/RES_hhdet_in_fec!W147)</f>
        <v>5.7147435346253452</v>
      </c>
      <c r="X147" s="111">
        <f>IF(RES_hhdet_in_tes!X147=0,"",RES_hhdet_in_tes!X147/RES_hhdet_in_fec!X147)</f>
        <v>5.776853659943936</v>
      </c>
      <c r="Y147" s="111">
        <f>IF(RES_hhdet_in_tes!Y147=0,"",RES_hhdet_in_tes!Y147/RES_hhdet_in_fec!Y147)</f>
        <v>5.8468628116384984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0.66049119819796798</v>
      </c>
      <c r="D148" s="124">
        <f>IF(RES_hhdet_in_tes!D148=0,"",RES_hhdet_in_tes!D148/RES_hhdet_in_fec!D148)</f>
        <v>0.66215494359381644</v>
      </c>
      <c r="E148" s="124">
        <f>IF(RES_hhdet_in_tes!E148=0,"",RES_hhdet_in_tes!E148/RES_hhdet_in_fec!E148)</f>
        <v>0.66382118523522615</v>
      </c>
      <c r="F148" s="124">
        <f>IF(RES_hhdet_in_tes!F148=0,"",RES_hhdet_in_tes!F148/RES_hhdet_in_fec!F148)</f>
        <v>0.66631038590088854</v>
      </c>
      <c r="G148" s="124">
        <f>IF(RES_hhdet_in_tes!G148=0,"",RES_hhdet_in_tes!G148/RES_hhdet_in_fec!G148)</f>
        <v>0.66968656364121781</v>
      </c>
      <c r="H148" s="124">
        <f>IF(RES_hhdet_in_tes!H148=0,"",RES_hhdet_in_tes!H148/RES_hhdet_in_fec!H148)</f>
        <v>0.67122801007403299</v>
      </c>
      <c r="I148" s="124">
        <f>IF(RES_hhdet_in_tes!I148=0,"",RES_hhdet_in_tes!I148/RES_hhdet_in_fec!I148)</f>
        <v>0.68996576231491491</v>
      </c>
      <c r="J148" s="124">
        <f>IF(RES_hhdet_in_tes!J148=0,"",RES_hhdet_in_tes!J148/RES_hhdet_in_fec!J148)</f>
        <v>0.72124538991737897</v>
      </c>
      <c r="K148" s="124">
        <f>IF(RES_hhdet_in_tes!K148=0,"",RES_hhdet_in_tes!K148/RES_hhdet_in_fec!K148)</f>
        <v>0.71800028947059358</v>
      </c>
      <c r="L148" s="124">
        <f>IF(RES_hhdet_in_tes!L148=0,"",RES_hhdet_in_tes!L148/RES_hhdet_in_fec!L148)</f>
        <v>0.72318198709707515</v>
      </c>
      <c r="M148" s="124">
        <f>IF(RES_hhdet_in_tes!M148=0,"",RES_hhdet_in_tes!M148/RES_hhdet_in_fec!M148)</f>
        <v>0.70360389628855025</v>
      </c>
      <c r="N148" s="124">
        <f>IF(RES_hhdet_in_tes!N148=0,"",RES_hhdet_in_tes!N148/RES_hhdet_in_fec!N148)</f>
        <v>0.70764194248739198</v>
      </c>
      <c r="O148" s="124">
        <f>IF(RES_hhdet_in_tes!O148=0,"",RES_hhdet_in_tes!O148/RES_hhdet_in_fec!O148)</f>
        <v>0.73361101348482283</v>
      </c>
      <c r="P148" s="124">
        <f>IF(RES_hhdet_in_tes!P148=0,"",RES_hhdet_in_tes!P148/RES_hhdet_in_fec!P148)</f>
        <v>0.75471296364302665</v>
      </c>
      <c r="Q148" s="124">
        <f>IF(RES_hhdet_in_tes!Q148=0,"",RES_hhdet_in_tes!Q148/RES_hhdet_in_fec!Q148)</f>
        <v>0.77894626899023045</v>
      </c>
      <c r="R148" s="124">
        <f>IF(RES_hhdet_in_tes!R148=0,"",RES_hhdet_in_tes!R148/RES_hhdet_in_fec!R148)</f>
        <v>0.78544434618374437</v>
      </c>
      <c r="S148" s="124">
        <f>IF(RES_hhdet_in_tes!S148=0,"",RES_hhdet_in_tes!S148/RES_hhdet_in_fec!S148)</f>
        <v>0.79095580881570693</v>
      </c>
      <c r="T148" s="124">
        <f>IF(RES_hhdet_in_tes!T148=0,"",RES_hhdet_in_tes!T148/RES_hhdet_in_fec!T148)</f>
        <v>0.79871003392135309</v>
      </c>
      <c r="U148" s="124">
        <f>IF(RES_hhdet_in_tes!U148=0,"",RES_hhdet_in_tes!U148/RES_hhdet_in_fec!U148)</f>
        <v>0.79920449761145074</v>
      </c>
      <c r="V148" s="124">
        <f>IF(RES_hhdet_in_tes!V148=0,"",RES_hhdet_in_tes!V148/RES_hhdet_in_fec!V148)</f>
        <v>0.80959799987375758</v>
      </c>
      <c r="W148" s="124">
        <f>IF(RES_hhdet_in_tes!W148=0,"",RES_hhdet_in_tes!W148/RES_hhdet_in_fec!W148)</f>
        <v>0.82171377881847762</v>
      </c>
      <c r="X148" s="124">
        <f>IF(RES_hhdet_in_tes!X148=0,"",RES_hhdet_in_tes!X148/RES_hhdet_in_fec!X148)</f>
        <v>0.83590708638784061</v>
      </c>
      <c r="Y148" s="124">
        <f>IF(RES_hhdet_in_tes!Y148=0,"",RES_hhdet_in_tes!Y148/RES_hhdet_in_fec!Y148)</f>
        <v>0.84049164189334247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0.59469555815922359</v>
      </c>
      <c r="D149" s="111">
        <f>IF(RES_hhdet_in_tes!D149=0,"",RES_hhdet_in_tes!D149/RES_hhdet_in_fec!D149)</f>
        <v>0.59691800487357993</v>
      </c>
      <c r="E149" s="111">
        <f>IF(RES_hhdet_in_tes!E149=0,"",RES_hhdet_in_tes!E149/RES_hhdet_in_fec!E149)</f>
        <v>0.59944938151793048</v>
      </c>
      <c r="F149" s="111">
        <f>IF(RES_hhdet_in_tes!F149=0,"",RES_hhdet_in_tes!F149/RES_hhdet_in_fec!F149)</f>
        <v>0.60202288497091661</v>
      </c>
      <c r="G149" s="111">
        <f>IF(RES_hhdet_in_tes!G149=0,"",RES_hhdet_in_tes!G149/RES_hhdet_in_fec!G149)</f>
        <v>0.60488089471846429</v>
      </c>
      <c r="H149" s="111">
        <f>IF(RES_hhdet_in_tes!H149=0,"",RES_hhdet_in_tes!H149/RES_hhdet_in_fec!H149)</f>
        <v>0.60799374659715988</v>
      </c>
      <c r="I149" s="111">
        <f>IF(RES_hhdet_in_tes!I149=0,"",RES_hhdet_in_tes!I149/RES_hhdet_in_fec!I149)</f>
        <v>0.61142116291941784</v>
      </c>
      <c r="J149" s="111">
        <f>IF(RES_hhdet_in_tes!J149=0,"",RES_hhdet_in_tes!J149/RES_hhdet_in_fec!J149)</f>
        <v>0.61540780491912095</v>
      </c>
      <c r="K149" s="111">
        <f>IF(RES_hhdet_in_tes!K149=0,"",RES_hhdet_in_tes!K149/RES_hhdet_in_fec!K149)</f>
        <v>0.62016169899862805</v>
      </c>
      <c r="L149" s="111">
        <f>IF(RES_hhdet_in_tes!L149=0,"",RES_hhdet_in_tes!L149/RES_hhdet_in_fec!L149)</f>
        <v>0.62573850074921999</v>
      </c>
      <c r="M149" s="111">
        <f>IF(RES_hhdet_in_tes!M149=0,"",RES_hhdet_in_tes!M149/RES_hhdet_in_fec!M149)</f>
        <v>0.6371071647336235</v>
      </c>
      <c r="N149" s="111">
        <f>IF(RES_hhdet_in_tes!N149=0,"",RES_hhdet_in_tes!N149/RES_hhdet_in_fec!N149)</f>
        <v>0.65584713027783403</v>
      </c>
      <c r="O149" s="111">
        <f>IF(RES_hhdet_in_tes!O149=0,"",RES_hhdet_in_tes!O149/RES_hhdet_in_fec!O149)</f>
        <v>0.68324385345099559</v>
      </c>
      <c r="P149" s="111">
        <f>IF(RES_hhdet_in_tes!P149=0,"",RES_hhdet_in_tes!P149/RES_hhdet_in_fec!P149)</f>
        <v>0.71646533578334193</v>
      </c>
      <c r="Q149" s="111">
        <f>IF(RES_hhdet_in_tes!Q149=0,"",RES_hhdet_in_tes!Q149/RES_hhdet_in_fec!Q149)</f>
        <v>0.74637668215603836</v>
      </c>
      <c r="R149" s="111">
        <f>IF(RES_hhdet_in_tes!R149=0,"",RES_hhdet_in_tes!R149/RES_hhdet_in_fec!R149)</f>
        <v>0.76578250363143319</v>
      </c>
      <c r="S149" s="111">
        <f>IF(RES_hhdet_in_tes!S149=0,"",RES_hhdet_in_tes!S149/RES_hhdet_in_fec!S149)</f>
        <v>0.78385117289825268</v>
      </c>
      <c r="T149" s="111">
        <f>IF(RES_hhdet_in_tes!T149=0,"",RES_hhdet_in_tes!T149/RES_hhdet_in_fec!T149)</f>
        <v>0.80004992132133079</v>
      </c>
      <c r="U149" s="111">
        <f>IF(RES_hhdet_in_tes!U149=0,"",RES_hhdet_in_tes!U149/RES_hhdet_in_fec!U149)</f>
        <v>0.81384598026555754</v>
      </c>
      <c r="V149" s="111">
        <f>IF(RES_hhdet_in_tes!V149=0,"",RES_hhdet_in_tes!V149/RES_hhdet_in_fec!V149)</f>
        <v>0.82470658109580008</v>
      </c>
      <c r="W149" s="111">
        <f>IF(RES_hhdet_in_tes!W149=0,"",RES_hhdet_in_tes!W149/RES_hhdet_in_fec!W149)</f>
        <v>0.83138208195294794</v>
      </c>
      <c r="X149" s="111">
        <f>IF(RES_hhdet_in_tes!X149=0,"",RES_hhdet_in_tes!X149/RES_hhdet_in_fec!X149)</f>
        <v>0.83460374656774072</v>
      </c>
      <c r="Y149" s="111">
        <f>IF(RES_hhdet_in_tes!Y149=0,"",RES_hhdet_in_tes!Y149/RES_hhdet_in_fec!Y149)</f>
        <v>0.83623511867666567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>
        <f>IF(RES_hhdet_in_tes!I150=0,"",RES_hhdet_in_tes!I150/RES_hhdet_in_fec!I150)</f>
        <v>0.66908110540978161</v>
      </c>
      <c r="J150" s="111">
        <f>IF(RES_hhdet_in_tes!J150=0,"",RES_hhdet_in_tes!J150/RES_hhdet_in_fec!J150)</f>
        <v>0.67452476839922915</v>
      </c>
      <c r="K150" s="111">
        <f>IF(RES_hhdet_in_tes!K150=0,"",RES_hhdet_in_tes!K150/RES_hhdet_in_fec!K150)</f>
        <v>0.67914389793374108</v>
      </c>
      <c r="L150" s="111">
        <f>IF(RES_hhdet_in_tes!L150=0,"",RES_hhdet_in_tes!L150/RES_hhdet_in_fec!L150)</f>
        <v>0.68381344536650701</v>
      </c>
      <c r="M150" s="111">
        <f>IF(RES_hhdet_in_tes!M150=0,"",RES_hhdet_in_tes!M150/RES_hhdet_in_fec!M150)</f>
        <v>0.69336281081734674</v>
      </c>
      <c r="N150" s="111" t="str">
        <f>IF(RES_hhdet_in_tes!N150=0,"",RES_hhdet_in_tes!N150/RES_hhdet_in_fec!N150)</f>
        <v/>
      </c>
      <c r="O150" s="111">
        <f>IF(RES_hhdet_in_tes!O150=0,"",RES_hhdet_in_tes!O150/RES_hhdet_in_fec!O150)</f>
        <v>0.73610935261236055</v>
      </c>
      <c r="P150" s="111">
        <f>IF(RES_hhdet_in_tes!P150=0,"",RES_hhdet_in_tes!P150/RES_hhdet_in_fec!P150)</f>
        <v>0.76585659894654246</v>
      </c>
      <c r="Q150" s="111">
        <f>IF(RES_hhdet_in_tes!Q150=0,"",RES_hhdet_in_tes!Q150/RES_hhdet_in_fec!Q150)</f>
        <v>0.79257634652198494</v>
      </c>
      <c r="R150" s="111">
        <f>IF(RES_hhdet_in_tes!R150=0,"",RES_hhdet_in_tes!R150/RES_hhdet_in_fec!R150)</f>
        <v>0.80985832124647572</v>
      </c>
      <c r="S150" s="111">
        <f>IF(RES_hhdet_in_tes!S150=0,"",RES_hhdet_in_tes!S150/RES_hhdet_in_fec!S150)</f>
        <v>0.82536857786368434</v>
      </c>
      <c r="T150" s="111">
        <f>IF(RES_hhdet_in_tes!T150=0,"",RES_hhdet_in_tes!T150/RES_hhdet_in_fec!T150)</f>
        <v>0.83936536965884956</v>
      </c>
      <c r="U150" s="111">
        <f>IF(RES_hhdet_in_tes!U150=0,"",RES_hhdet_in_tes!U150/RES_hhdet_in_fec!U150)</f>
        <v>0.85118782598957543</v>
      </c>
      <c r="V150" s="111">
        <f>IF(RES_hhdet_in_tes!V150=0,"",RES_hhdet_in_tes!V150/RES_hhdet_in_fec!V150)</f>
        <v>0.85882090796098853</v>
      </c>
      <c r="W150" s="111">
        <f>IF(RES_hhdet_in_tes!W150=0,"",RES_hhdet_in_tes!W150/RES_hhdet_in_fec!W150)</f>
        <v>0.86455517358613654</v>
      </c>
      <c r="X150" s="111">
        <f>IF(RES_hhdet_in_tes!X150=0,"",RES_hhdet_in_tes!X150/RES_hhdet_in_fec!X150)</f>
        <v>0.86889277152347755</v>
      </c>
      <c r="Y150" s="111">
        <f>IF(RES_hhdet_in_tes!Y150=0,"",RES_hhdet_in_tes!Y150/RES_hhdet_in_fec!Y150)</f>
        <v>0.87193183475462122</v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>
        <f>IF(RES_hhdet_in_tes!I151=0,"",RES_hhdet_in_tes!I151/RES_hhdet_in_fec!I151)</f>
        <v>0.61142116291941784</v>
      </c>
      <c r="J151" s="112">
        <f>IF(RES_hhdet_in_tes!J151=0,"",RES_hhdet_in_tes!J151/RES_hhdet_in_fec!J151)</f>
        <v>0.61540780491912095</v>
      </c>
      <c r="K151" s="112">
        <f>IF(RES_hhdet_in_tes!K151=0,"",RES_hhdet_in_tes!K151/RES_hhdet_in_fec!K151)</f>
        <v>0.62016169899862805</v>
      </c>
      <c r="L151" s="112">
        <f>IF(RES_hhdet_in_tes!L151=0,"",RES_hhdet_in_tes!L151/RES_hhdet_in_fec!L151)</f>
        <v>0.62573850074921999</v>
      </c>
      <c r="M151" s="112">
        <f>IF(RES_hhdet_in_tes!M151=0,"",RES_hhdet_in_tes!M151/RES_hhdet_in_fec!M151)</f>
        <v>0.6371071647336235</v>
      </c>
      <c r="N151" s="112" t="str">
        <f>IF(RES_hhdet_in_tes!N151=0,"",RES_hhdet_in_tes!N151/RES_hhdet_in_fec!N151)</f>
        <v/>
      </c>
      <c r="O151" s="112">
        <f>IF(RES_hhdet_in_tes!O151=0,"",RES_hhdet_in_tes!O151/RES_hhdet_in_fec!O151)</f>
        <v>0.68324385345099559</v>
      </c>
      <c r="P151" s="112">
        <f>IF(RES_hhdet_in_tes!P151=0,"",RES_hhdet_in_tes!P151/RES_hhdet_in_fec!P151)</f>
        <v>0.71646533578334193</v>
      </c>
      <c r="Q151" s="112">
        <f>IF(RES_hhdet_in_tes!Q151=0,"",RES_hhdet_in_tes!Q151/RES_hhdet_in_fec!Q151)</f>
        <v>0.74637668215603836</v>
      </c>
      <c r="R151" s="112">
        <f>IF(RES_hhdet_in_tes!R151=0,"",RES_hhdet_in_tes!R151/RES_hhdet_in_fec!R151)</f>
        <v>0.76578250363143319</v>
      </c>
      <c r="S151" s="112">
        <f>IF(RES_hhdet_in_tes!S151=0,"",RES_hhdet_in_tes!S151/RES_hhdet_in_fec!S151)</f>
        <v>0.78385117289825268</v>
      </c>
      <c r="T151" s="112">
        <f>IF(RES_hhdet_in_tes!T151=0,"",RES_hhdet_in_tes!T151/RES_hhdet_in_fec!T151)</f>
        <v>0.80004992132133068</v>
      </c>
      <c r="U151" s="112">
        <f>IF(RES_hhdet_in_tes!U151=0,"",RES_hhdet_in_tes!U151/RES_hhdet_in_fec!U151)</f>
        <v>0.81384598026555754</v>
      </c>
      <c r="V151" s="112">
        <f>IF(RES_hhdet_in_tes!V151=0,"",RES_hhdet_in_tes!V151/RES_hhdet_in_fec!V151)</f>
        <v>0.82470658109580008</v>
      </c>
      <c r="W151" s="112">
        <f>IF(RES_hhdet_in_tes!W151=0,"",RES_hhdet_in_tes!W151/RES_hhdet_in_fec!W151)</f>
        <v>0.83138208195294794</v>
      </c>
      <c r="X151" s="112">
        <f>IF(RES_hhdet_in_tes!X151=0,"",RES_hhdet_in_tes!X151/RES_hhdet_in_fec!X151)</f>
        <v>0.83460374656774072</v>
      </c>
      <c r="Y151" s="112">
        <f>IF(RES_hhdet_in_tes!Y151=0,"",RES_hhdet_in_tes!Y151/RES_hhdet_in_fec!Y151)</f>
        <v>0.83623511867666567</v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>
        <f>IF(RES_hhdet_in_tes!I152=0,"",RES_hhdet_in_tes!I152/RES_hhdet_in_fec!I152)</f>
        <v>1</v>
      </c>
      <c r="J152" s="113">
        <f>IF(RES_hhdet_in_tes!J152=0,"",RES_hhdet_in_tes!J152/RES_hhdet_in_fec!J152)</f>
        <v>1</v>
      </c>
      <c r="K152" s="113">
        <f>IF(RES_hhdet_in_tes!K152=0,"",RES_hhdet_in_tes!K152/RES_hhdet_in_fec!K152)</f>
        <v>1</v>
      </c>
      <c r="L152" s="113">
        <f>IF(RES_hhdet_in_tes!L152=0,"",RES_hhdet_in_tes!L152/RES_hhdet_in_fec!L152)</f>
        <v>1</v>
      </c>
      <c r="M152" s="113">
        <f>IF(RES_hhdet_in_tes!M152=0,"",RES_hhdet_in_tes!M152/RES_hhdet_in_fec!M152)</f>
        <v>1</v>
      </c>
      <c r="N152" s="113" t="str">
        <f>IF(RES_hhdet_in_tes!N152=0,"",RES_hhdet_in_tes!N152/RES_hhdet_in_fec!N152)</f>
        <v/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X152" s="113">
        <f>IF(RES_hhdet_in_tes!X152=0,"",RES_hhdet_in_tes!X152/RES_hhdet_in_fec!X152)</f>
        <v>1</v>
      </c>
      <c r="Y152" s="113">
        <f>IF(RES_hhdet_in_tes!Y152=0,"",RES_hhdet_in_tes!Y152/RES_hhdet_in_fec!Y152)</f>
        <v>1</v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0.66558827823076161</v>
      </c>
      <c r="D153" s="112">
        <f>IF(RES_hhdet_in_tes!D153=0,"",RES_hhdet_in_tes!D153/RES_hhdet_in_fec!D153)</f>
        <v>0.66680794061746951</v>
      </c>
      <c r="E153" s="112">
        <f>IF(RES_hhdet_in_tes!E153=0,"",RES_hhdet_in_tes!E153/RES_hhdet_in_fec!E153)</f>
        <v>0.66814316885864122</v>
      </c>
      <c r="F153" s="112">
        <f>IF(RES_hhdet_in_tes!F153=0,"",RES_hhdet_in_tes!F153/RES_hhdet_in_fec!F153)</f>
        <v>0.66949450726690696</v>
      </c>
      <c r="G153" s="112">
        <f>IF(RES_hhdet_in_tes!G153=0,"",RES_hhdet_in_tes!G153/RES_hhdet_in_fec!G153)</f>
        <v>0.67095317678975119</v>
      </c>
      <c r="H153" s="112">
        <f>IF(RES_hhdet_in_tes!H153=0,"",RES_hhdet_in_tes!H153/RES_hhdet_in_fec!H153)</f>
        <v>0.67250888053987645</v>
      </c>
      <c r="I153" s="112">
        <f>IF(RES_hhdet_in_tes!I153=0,"",RES_hhdet_in_tes!I153/RES_hhdet_in_fec!I153)</f>
        <v>0.67418527647601245</v>
      </c>
      <c r="J153" s="112">
        <f>IF(RES_hhdet_in_tes!J153=0,"",RES_hhdet_in_tes!J153/RES_hhdet_in_fec!J153)</f>
        <v>0.6760772258448281</v>
      </c>
      <c r="K153" s="112">
        <f>IF(RES_hhdet_in_tes!K153=0,"",RES_hhdet_in_tes!K153/RES_hhdet_in_fec!K153)</f>
        <v>0.67826853045421254</v>
      </c>
      <c r="L153" s="112">
        <f>IF(RES_hhdet_in_tes!L153=0,"",RES_hhdet_in_tes!L153/RES_hhdet_in_fec!L153)</f>
        <v>0.68078800289679053</v>
      </c>
      <c r="M153" s="112">
        <f>IF(RES_hhdet_in_tes!M153=0,"",RES_hhdet_in_tes!M153/RES_hhdet_in_fec!M153)</f>
        <v>0.68557782346666041</v>
      </c>
      <c r="N153" s="112">
        <f>IF(RES_hhdet_in_tes!N153=0,"",RES_hhdet_in_tes!N153/RES_hhdet_in_fec!N153)</f>
        <v>0.69347580620547122</v>
      </c>
      <c r="O153" s="112">
        <f>IF(RES_hhdet_in_tes!O153=0,"",RES_hhdet_in_tes!O153/RES_hhdet_in_fec!O153)</f>
        <v>0.70551920321389971</v>
      </c>
      <c r="P153" s="112">
        <f>IF(RES_hhdet_in_tes!P153=0,"",RES_hhdet_in_tes!P153/RES_hhdet_in_fec!P153)</f>
        <v>0.72113703360797954</v>
      </c>
      <c r="Q153" s="112">
        <f>IF(RES_hhdet_in_tes!Q153=0,"",RES_hhdet_in_tes!Q153/RES_hhdet_in_fec!Q153)</f>
        <v>0.73620491709690472</v>
      </c>
      <c r="R153" s="112">
        <f>IF(RES_hhdet_in_tes!R153=0,"",RES_hhdet_in_tes!R153/RES_hhdet_in_fec!R153)</f>
        <v>0.74640194685038352</v>
      </c>
      <c r="S153" s="112">
        <f>IF(RES_hhdet_in_tes!S153=0,"",RES_hhdet_in_tes!S153/RES_hhdet_in_fec!S153)</f>
        <v>0.75628111103326412</v>
      </c>
      <c r="T153" s="112">
        <f>IF(RES_hhdet_in_tes!T153=0,"",RES_hhdet_in_tes!T153/RES_hhdet_in_fec!T153)</f>
        <v>0.76608360761769967</v>
      </c>
      <c r="U153" s="112">
        <f>IF(RES_hhdet_in_tes!U153=0,"",RES_hhdet_in_tes!U153/RES_hhdet_in_fec!U153)</f>
        <v>0.77590797839188719</v>
      </c>
      <c r="V153" s="112">
        <f>IF(RES_hhdet_in_tes!V153=0,"",RES_hhdet_in_tes!V153/RES_hhdet_in_fec!V153)</f>
        <v>0.78555928382883378</v>
      </c>
      <c r="W153" s="112">
        <f>IF(RES_hhdet_in_tes!W153=0,"",RES_hhdet_in_tes!W153/RES_hhdet_in_fec!W153)</f>
        <v>0.79437412749977387</v>
      </c>
      <c r="X153" s="112">
        <f>IF(RES_hhdet_in_tes!X153=0,"",RES_hhdet_in_tes!X153/RES_hhdet_in_fec!X153)</f>
        <v>0.80648819747032985</v>
      </c>
      <c r="Y153" s="112">
        <f>IF(RES_hhdet_in_tes!Y153=0,"",RES_hhdet_in_tes!Y153/RES_hhdet_in_fec!Y153)</f>
        <v>0.81778988845815492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0.71826593844840292</v>
      </c>
      <c r="D154" s="113">
        <f>IF(RES_hhdet_in_tes!D154=0,"",RES_hhdet_in_tes!D154/RES_hhdet_in_fec!D154)</f>
        <v>0.72050295912454509</v>
      </c>
      <c r="E154" s="113">
        <f>IF(RES_hhdet_in_tes!E154=0,"",RES_hhdet_in_tes!E154/RES_hhdet_in_fec!E154)</f>
        <v>0.72174448232379984</v>
      </c>
      <c r="F154" s="113">
        <f>IF(RES_hhdet_in_tes!F154=0,"",RES_hhdet_in_tes!F154/RES_hhdet_in_fec!F154)</f>
        <v>0.72284206101547122</v>
      </c>
      <c r="G154" s="113">
        <f>IF(RES_hhdet_in_tes!G154=0,"",RES_hhdet_in_tes!G154/RES_hhdet_in_fec!G154)</f>
        <v>0.72464529543381706</v>
      </c>
      <c r="H154" s="113">
        <f>IF(RES_hhdet_in_tes!H154=0,"",RES_hhdet_in_tes!H154/RES_hhdet_in_fec!H154)</f>
        <v>0.72452521500329448</v>
      </c>
      <c r="I154" s="113">
        <f>IF(RES_hhdet_in_tes!I154=0,"",RES_hhdet_in_tes!I154/RES_hhdet_in_fec!I154)</f>
        <v>0.72667270645168214</v>
      </c>
      <c r="J154" s="113">
        <f>IF(RES_hhdet_in_tes!J154=0,"",RES_hhdet_in_tes!J154/RES_hhdet_in_fec!J154)</f>
        <v>0.72991764581875573</v>
      </c>
      <c r="K154" s="113">
        <f>IF(RES_hhdet_in_tes!K154=0,"",RES_hhdet_in_tes!K154/RES_hhdet_in_fec!K154)</f>
        <v>0.73211891767543158</v>
      </c>
      <c r="L154" s="113">
        <f>IF(RES_hhdet_in_tes!L154=0,"",RES_hhdet_in_tes!L154/RES_hhdet_in_fec!L154)</f>
        <v>0.73391481162405658</v>
      </c>
      <c r="M154" s="113">
        <f>IF(RES_hhdet_in_tes!M154=0,"",RES_hhdet_in_tes!M154/RES_hhdet_in_fec!M154)</f>
        <v>0.73739128402530996</v>
      </c>
      <c r="N154" s="113">
        <f>IF(RES_hhdet_in_tes!N154=0,"",RES_hhdet_in_tes!N154/RES_hhdet_in_fec!N154)</f>
        <v>0.74507925854281742</v>
      </c>
      <c r="O154" s="113">
        <f>IF(RES_hhdet_in_tes!O154=0,"",RES_hhdet_in_tes!O154/RES_hhdet_in_fec!O154)</f>
        <v>0.75600165062249436</v>
      </c>
      <c r="P154" s="113">
        <f>IF(RES_hhdet_in_tes!P154=0,"",RES_hhdet_in_tes!P154/RES_hhdet_in_fec!P154)</f>
        <v>0.76991925880129564</v>
      </c>
      <c r="Q154" s="113">
        <f>IF(RES_hhdet_in_tes!Q154=0,"",RES_hhdet_in_tes!Q154/RES_hhdet_in_fec!Q154)</f>
        <v>0.78363283361117808</v>
      </c>
      <c r="R154" s="113">
        <f>IF(RES_hhdet_in_tes!R154=0,"",RES_hhdet_in_tes!R154/RES_hhdet_in_fec!R154)</f>
        <v>0.79315581130942725</v>
      </c>
      <c r="S154" s="113">
        <f>IF(RES_hhdet_in_tes!S154=0,"",RES_hhdet_in_tes!S154/RES_hhdet_in_fec!S154)</f>
        <v>0.80176222602114788</v>
      </c>
      <c r="T154" s="113">
        <f>IF(RES_hhdet_in_tes!T154=0,"",RES_hhdet_in_tes!T154/RES_hhdet_in_fec!T154)</f>
        <v>0.81048656592864587</v>
      </c>
      <c r="U154" s="113">
        <f>IF(RES_hhdet_in_tes!U154=0,"",RES_hhdet_in_tes!U154/RES_hhdet_in_fec!U154)</f>
        <v>0.81915075320606445</v>
      </c>
      <c r="V154" s="113">
        <f>IF(RES_hhdet_in_tes!V154=0,"",RES_hhdet_in_tes!V154/RES_hhdet_in_fec!V154)</f>
        <v>0.82571634002594074</v>
      </c>
      <c r="W154" s="113">
        <f>IF(RES_hhdet_in_tes!W154=0,"",RES_hhdet_in_tes!W154/RES_hhdet_in_fec!W154)</f>
        <v>0.83334562580611626</v>
      </c>
      <c r="X154" s="113">
        <f>IF(RES_hhdet_in_tes!X154=0,"",RES_hhdet_in_tes!X154/RES_hhdet_in_fec!X154)</f>
        <v>0.84546052693751239</v>
      </c>
      <c r="Y154" s="113">
        <f>IF(RES_hhdet_in_tes!Y154=0,"",RES_hhdet_in_tes!Y154/RES_hhdet_in_fec!Y154)</f>
        <v>0.85676668045489268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0.66558827823076161</v>
      </c>
      <c r="D155" s="111">
        <f>IF(RES_hhdet_in_tes!D155=0,"",RES_hhdet_in_tes!D155/RES_hhdet_in_fec!D155)</f>
        <v>0.66680794061746951</v>
      </c>
      <c r="E155" s="111">
        <f>IF(RES_hhdet_in_tes!E155=0,"",RES_hhdet_in_tes!E155/RES_hhdet_in_fec!E155)</f>
        <v>0.66814316885864122</v>
      </c>
      <c r="F155" s="111">
        <f>IF(RES_hhdet_in_tes!F155=0,"",RES_hhdet_in_tes!F155/RES_hhdet_in_fec!F155)</f>
        <v>0.66949450726690696</v>
      </c>
      <c r="G155" s="111">
        <f>IF(RES_hhdet_in_tes!G155=0,"",RES_hhdet_in_tes!G155/RES_hhdet_in_fec!G155)</f>
        <v>0.67095317678975119</v>
      </c>
      <c r="H155" s="111">
        <f>IF(RES_hhdet_in_tes!H155=0,"",RES_hhdet_in_tes!H155/RES_hhdet_in_fec!H155)</f>
        <v>0.67250888053987645</v>
      </c>
      <c r="I155" s="111">
        <f>IF(RES_hhdet_in_tes!I155=0,"",RES_hhdet_in_tes!I155/RES_hhdet_in_fec!I155)</f>
        <v>0.67418527647601245</v>
      </c>
      <c r="J155" s="111">
        <f>IF(RES_hhdet_in_tes!J155=0,"",RES_hhdet_in_tes!J155/RES_hhdet_in_fec!J155)</f>
        <v>0.6760772258448281</v>
      </c>
      <c r="K155" s="111">
        <f>IF(RES_hhdet_in_tes!K155=0,"",RES_hhdet_in_tes!K155/RES_hhdet_in_fec!K155)</f>
        <v>0.67826853045421254</v>
      </c>
      <c r="L155" s="111">
        <f>IF(RES_hhdet_in_tes!L155=0,"",RES_hhdet_in_tes!L155/RES_hhdet_in_fec!L155)</f>
        <v>0.68078800289679053</v>
      </c>
      <c r="M155" s="111">
        <f>IF(RES_hhdet_in_tes!M155=0,"",RES_hhdet_in_tes!M155/RES_hhdet_in_fec!M155)</f>
        <v>0.68557782346666041</v>
      </c>
      <c r="N155" s="111">
        <f>IF(RES_hhdet_in_tes!N155=0,"",RES_hhdet_in_tes!N155/RES_hhdet_in_fec!N155)</f>
        <v>0.69347580620547122</v>
      </c>
      <c r="O155" s="111">
        <f>IF(RES_hhdet_in_tes!O155=0,"",RES_hhdet_in_tes!O155/RES_hhdet_in_fec!O155)</f>
        <v>0.70551920321389971</v>
      </c>
      <c r="P155" s="111">
        <f>IF(RES_hhdet_in_tes!P155=0,"",RES_hhdet_in_tes!P155/RES_hhdet_in_fec!P155)</f>
        <v>0.72113703360797954</v>
      </c>
      <c r="Q155" s="111">
        <f>IF(RES_hhdet_in_tes!Q155=0,"",RES_hhdet_in_tes!Q155/RES_hhdet_in_fec!Q155)</f>
        <v>0.73620491709690472</v>
      </c>
      <c r="R155" s="111">
        <f>IF(RES_hhdet_in_tes!R155=0,"",RES_hhdet_in_tes!R155/RES_hhdet_in_fec!R155)</f>
        <v>0.74640194685038352</v>
      </c>
      <c r="S155" s="111">
        <f>IF(RES_hhdet_in_tes!S155=0,"",RES_hhdet_in_tes!S155/RES_hhdet_in_fec!S155)</f>
        <v>0.75628111103326412</v>
      </c>
      <c r="T155" s="111">
        <f>IF(RES_hhdet_in_tes!T155=0,"",RES_hhdet_in_tes!T155/RES_hhdet_in_fec!T155)</f>
        <v>0.76608360761769956</v>
      </c>
      <c r="U155" s="111">
        <f>IF(RES_hhdet_in_tes!U155=0,"",RES_hhdet_in_tes!U155/RES_hhdet_in_fec!U155)</f>
        <v>0.77590797839188719</v>
      </c>
      <c r="V155" s="111">
        <f>IF(RES_hhdet_in_tes!V155=0,"",RES_hhdet_in_tes!V155/RES_hhdet_in_fec!V155)</f>
        <v>0.78555928382883378</v>
      </c>
      <c r="W155" s="111">
        <f>IF(RES_hhdet_in_tes!W155=0,"",RES_hhdet_in_tes!W155/RES_hhdet_in_fec!W155)</f>
        <v>0.79437412749977387</v>
      </c>
      <c r="X155" s="111">
        <f>IF(RES_hhdet_in_tes!X155=0,"",RES_hhdet_in_tes!X155/RES_hhdet_in_fec!X155)</f>
        <v>0.80648819747032985</v>
      </c>
      <c r="Y155" s="111">
        <f>IF(RES_hhdet_in_tes!Y155=0,"",RES_hhdet_in_tes!Y155/RES_hhdet_in_fec!Y155)</f>
        <v>0.81778988845815492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0.74896927033783056</v>
      </c>
      <c r="D157" s="124">
        <f>IF(RES_hhdet_in_tes!D157=0,"",RES_hhdet_in_tes!D157/RES_hhdet_in_fec!D157)</f>
        <v>0.74944394992577401</v>
      </c>
      <c r="E157" s="124">
        <f>IF(RES_hhdet_in_tes!E157=0,"",RES_hhdet_in_tes!E157/RES_hhdet_in_fec!E157)</f>
        <v>0.75090772146871443</v>
      </c>
      <c r="F157" s="124">
        <f>IF(RES_hhdet_in_tes!F157=0,"",RES_hhdet_in_tes!F157/RES_hhdet_in_fec!F157)</f>
        <v>0.75238956324276285</v>
      </c>
      <c r="G157" s="124">
        <f>IF(RES_hhdet_in_tes!G157=0,"",RES_hhdet_in_tes!G157/RES_hhdet_in_fec!G157)</f>
        <v>0.75396449725704695</v>
      </c>
      <c r="H157" s="124">
        <f>IF(RES_hhdet_in_tes!H157=0,"",RES_hhdet_in_tes!H157/RES_hhdet_in_fec!H157)</f>
        <v>0.75537906530422805</v>
      </c>
      <c r="I157" s="124">
        <f>IF(RES_hhdet_in_tes!I157=0,"",RES_hhdet_in_tes!I157/RES_hhdet_in_fec!I157)</f>
        <v>0.75752883789241332</v>
      </c>
      <c r="J157" s="124">
        <f>IF(RES_hhdet_in_tes!J157=0,"",RES_hhdet_in_tes!J157/RES_hhdet_in_fec!J157)</f>
        <v>0.75945778346972859</v>
      </c>
      <c r="K157" s="124">
        <f>IF(RES_hhdet_in_tes!K157=0,"",RES_hhdet_in_tes!K157/RES_hhdet_in_fec!K157)</f>
        <v>0.76143887974822078</v>
      </c>
      <c r="L157" s="124">
        <f>IF(RES_hhdet_in_tes!L157=0,"",RES_hhdet_in_tes!L157/RES_hhdet_in_fec!L157)</f>
        <v>0.76268524769143808</v>
      </c>
      <c r="M157" s="124">
        <f>IF(RES_hhdet_in_tes!M157=0,"",RES_hhdet_in_tes!M157/RES_hhdet_in_fec!M157)</f>
        <v>0.76509938442134451</v>
      </c>
      <c r="N157" s="124">
        <f>IF(RES_hhdet_in_tes!N157=0,"",RES_hhdet_in_tes!N157/RES_hhdet_in_fec!N157)</f>
        <v>0.7695931786872735</v>
      </c>
      <c r="O157" s="124">
        <f>IF(RES_hhdet_in_tes!O157=0,"",RES_hhdet_in_tes!O157/RES_hhdet_in_fec!O157)</f>
        <v>0.77510647158400214</v>
      </c>
      <c r="P157" s="124">
        <f>IF(RES_hhdet_in_tes!P157=0,"",RES_hhdet_in_tes!P157/RES_hhdet_in_fec!P157)</f>
        <v>0.78299144309615298</v>
      </c>
      <c r="Q157" s="124">
        <f>IF(RES_hhdet_in_tes!Q157=0,"",RES_hhdet_in_tes!Q157/RES_hhdet_in_fec!Q157)</f>
        <v>0.79250296020509581</v>
      </c>
      <c r="R157" s="124">
        <f>IF(RES_hhdet_in_tes!R157=0,"",RES_hhdet_in_tes!R157/RES_hhdet_in_fec!R157)</f>
        <v>0.80315543546236767</v>
      </c>
      <c r="S157" s="124">
        <f>IF(RES_hhdet_in_tes!S157=0,"",RES_hhdet_in_tes!S157/RES_hhdet_in_fec!S157)</f>
        <v>0.82052392631234772</v>
      </c>
      <c r="T157" s="124">
        <f>IF(RES_hhdet_in_tes!T157=0,"",RES_hhdet_in_tes!T157/RES_hhdet_in_fec!T157)</f>
        <v>0.83942661371397598</v>
      </c>
      <c r="U157" s="124">
        <f>IF(RES_hhdet_in_tes!U157=0,"",RES_hhdet_in_tes!U157/RES_hhdet_in_fec!U157)</f>
        <v>0.85746338298079039</v>
      </c>
      <c r="V157" s="124">
        <f>IF(RES_hhdet_in_tes!V157=0,"",RES_hhdet_in_tes!V157/RES_hhdet_in_fec!V157)</f>
        <v>0.87142182822654835</v>
      </c>
      <c r="W157" s="124">
        <f>IF(RES_hhdet_in_tes!W157=0,"",RES_hhdet_in_tes!W157/RES_hhdet_in_fec!W157)</f>
        <v>0.88135172643805748</v>
      </c>
      <c r="X157" s="124">
        <f>IF(RES_hhdet_in_tes!X157=0,"",RES_hhdet_in_tes!X157/RES_hhdet_in_fec!X157)</f>
        <v>0.88812244239652893</v>
      </c>
      <c r="Y157" s="124">
        <f>IF(RES_hhdet_in_tes!Y157=0,"",RES_hhdet_in_tes!Y157/RES_hhdet_in_fec!Y157)</f>
        <v>0.89194475873067391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0.58636384488031623</v>
      </c>
      <c r="D158" s="111">
        <f>IF(RES_hhdet_in_tes!D158=0,"",RES_hhdet_in_tes!D158/RES_hhdet_in_fec!D158)</f>
        <v>0.5869350653423826</v>
      </c>
      <c r="E158" s="111">
        <f>IF(RES_hhdet_in_tes!E158=0,"",RES_hhdet_in_tes!E158/RES_hhdet_in_fec!E158)</f>
        <v>0.58750633725918944</v>
      </c>
      <c r="F158" s="111">
        <f>IF(RES_hhdet_in_tes!F158=0,"",RES_hhdet_in_tes!F158/RES_hhdet_in_fec!F158)</f>
        <v>0.5880776161925515</v>
      </c>
      <c r="G158" s="111">
        <f>IF(RES_hhdet_in_tes!G158=0,"",RES_hhdet_in_tes!G158/RES_hhdet_in_fec!G158)</f>
        <v>0.58864894251270261</v>
      </c>
      <c r="H158" s="111">
        <f>IF(RES_hhdet_in_tes!H158=0,"",RES_hhdet_in_tes!H158/RES_hhdet_in_fec!H158)</f>
        <v>0.58922031127884045</v>
      </c>
      <c r="I158" s="111">
        <f>IF(RES_hhdet_in_tes!I158=0,"",RES_hhdet_in_tes!I158/RES_hhdet_in_fec!I158)</f>
        <v>0.58979173243819116</v>
      </c>
      <c r="J158" s="111">
        <f>IF(RES_hhdet_in_tes!J158=0,"",RES_hhdet_in_tes!J158/RES_hhdet_in_fec!J158)</f>
        <v>0.59036324674103247</v>
      </c>
      <c r="K158" s="111">
        <f>IF(RES_hhdet_in_tes!K158=0,"",RES_hhdet_in_tes!K158/RES_hhdet_in_fec!K158)</f>
        <v>0.59093488883581768</v>
      </c>
      <c r="L158" s="111">
        <f>IF(RES_hhdet_in_tes!L158=0,"",RES_hhdet_in_tes!L158/RES_hhdet_in_fec!L158)</f>
        <v>0.59150666799242857</v>
      </c>
      <c r="M158" s="111">
        <f>IF(RES_hhdet_in_tes!M158=0,"",RES_hhdet_in_tes!M158/RES_hhdet_in_fec!M158)</f>
        <v>0.59194090162829194</v>
      </c>
      <c r="N158" s="111">
        <f>IF(RES_hhdet_in_tes!N158=0,"",RES_hhdet_in_tes!N158/RES_hhdet_in_fec!N158)</f>
        <v>0.59218361780509687</v>
      </c>
      <c r="O158" s="111">
        <f>IF(RES_hhdet_in_tes!O158=0,"",RES_hhdet_in_tes!O158/RES_hhdet_in_fec!O158)</f>
        <v>0.5923286828881249</v>
      </c>
      <c r="P158" s="111">
        <f>IF(RES_hhdet_in_tes!P158=0,"",RES_hhdet_in_tes!P158/RES_hhdet_in_fec!P158)</f>
        <v>0.59273346302126639</v>
      </c>
      <c r="Q158" s="111">
        <f>IF(RES_hhdet_in_tes!Q158=0,"",RES_hhdet_in_tes!Q158/RES_hhdet_in_fec!Q158)</f>
        <v>0.59438101272161192</v>
      </c>
      <c r="R158" s="111">
        <f>IF(RES_hhdet_in_tes!R158=0,"",RES_hhdet_in_tes!R158/RES_hhdet_in_fec!R158)</f>
        <v>0.59870871553230343</v>
      </c>
      <c r="S158" s="111">
        <f>IF(RES_hhdet_in_tes!S158=0,"",RES_hhdet_in_tes!S158/RES_hhdet_in_fec!S158)</f>
        <v>0.60481343487124184</v>
      </c>
      <c r="T158" s="111">
        <f>IF(RES_hhdet_in_tes!T158=0,"",RES_hhdet_in_tes!T158/RES_hhdet_in_fec!T158)</f>
        <v>0.61151150894851569</v>
      </c>
      <c r="U158" s="111">
        <f>IF(RES_hhdet_in_tes!U158=0,"",RES_hhdet_in_tes!U158/RES_hhdet_in_fec!U158)</f>
        <v>0.61761927597423083</v>
      </c>
      <c r="V158" s="111">
        <f>IF(RES_hhdet_in_tes!V158=0,"",RES_hhdet_in_tes!V158/RES_hhdet_in_fec!V158)</f>
        <v>0.621953074158484</v>
      </c>
      <c r="W158" s="111">
        <f>IF(RES_hhdet_in_tes!W158=0,"",RES_hhdet_in_tes!W158/RES_hhdet_in_fec!W158)</f>
        <v>0.62403593046986228</v>
      </c>
      <c r="X158" s="111">
        <f>IF(RES_hhdet_in_tes!X158=0,"",RES_hhdet_in_tes!X158/RES_hhdet_in_fec!X158)</f>
        <v>0.62442303143797995</v>
      </c>
      <c r="Y158" s="111">
        <f>IF(RES_hhdet_in_tes!Y158=0,"",RES_hhdet_in_tes!Y158/RES_hhdet_in_fec!Y158)</f>
        <v>0.62446174153479173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0.75111587561305881</v>
      </c>
      <c r="D159" s="45">
        <f>IF(RES_hhdet_in_tes!D159=0,"",RES_hhdet_in_tes!D159/RES_hhdet_in_fec!D159)</f>
        <v>0.75252525389037273</v>
      </c>
      <c r="E159" s="45">
        <f>IF(RES_hhdet_in_tes!E159=0,"",RES_hhdet_in_tes!E159/RES_hhdet_in_fec!E159)</f>
        <v>0.75400108467949412</v>
      </c>
      <c r="F159" s="45">
        <f>IF(RES_hhdet_in_tes!F159=0,"",RES_hhdet_in_tes!F159/RES_hhdet_in_fec!F159)</f>
        <v>0.75548597717477117</v>
      </c>
      <c r="G159" s="45">
        <f>IF(RES_hhdet_in_tes!G159=0,"",RES_hhdet_in_tes!G159/RES_hhdet_in_fec!G159)</f>
        <v>0.75703206852474991</v>
      </c>
      <c r="H159" s="45">
        <f>IF(RES_hhdet_in_tes!H159=0,"",RES_hhdet_in_tes!H159/RES_hhdet_in_fec!H159)</f>
        <v>0.7586329778061911</v>
      </c>
      <c r="I159" s="45">
        <f>IF(RES_hhdet_in_tes!I159=0,"",RES_hhdet_in_tes!I159/RES_hhdet_in_fec!I159)</f>
        <v>0.76030155161402069</v>
      </c>
      <c r="J159" s="45">
        <f>IF(RES_hhdet_in_tes!J159=0,"",RES_hhdet_in_tes!J159/RES_hhdet_in_fec!J159)</f>
        <v>0.76209041791320631</v>
      </c>
      <c r="K159" s="45">
        <f>IF(RES_hhdet_in_tes!K159=0,"",RES_hhdet_in_tes!K159/RES_hhdet_in_fec!K159)</f>
        <v>0.76404432431677316</v>
      </c>
      <c r="L159" s="45">
        <f>IF(RES_hhdet_in_tes!L159=0,"",RES_hhdet_in_tes!L159/RES_hhdet_in_fec!L159)</f>
        <v>0.76617524264576342</v>
      </c>
      <c r="M159" s="45">
        <f>IF(RES_hhdet_in_tes!M159=0,"",RES_hhdet_in_tes!M159/RES_hhdet_in_fec!M159)</f>
        <v>0.76922198497086847</v>
      </c>
      <c r="N159" s="45">
        <f>IF(RES_hhdet_in_tes!N159=0,"",RES_hhdet_in_tes!N159/RES_hhdet_in_fec!N159)</f>
        <v>0.77339488406662826</v>
      </c>
      <c r="O159" s="45">
        <f>IF(RES_hhdet_in_tes!O159=0,"",RES_hhdet_in_tes!O159/RES_hhdet_in_fec!O159)</f>
        <v>0.77919270975696309</v>
      </c>
      <c r="P159" s="45">
        <f>IF(RES_hhdet_in_tes!P159=0,"",RES_hhdet_in_tes!P159/RES_hhdet_in_fec!P159)</f>
        <v>0.78686009330365803</v>
      </c>
      <c r="Q159" s="45">
        <f>IF(RES_hhdet_in_tes!Q159=0,"",RES_hhdet_in_tes!Q159/RES_hhdet_in_fec!Q159)</f>
        <v>0.79678176239817844</v>
      </c>
      <c r="R159" s="45">
        <f>IF(RES_hhdet_in_tes!R159=0,"",RES_hhdet_in_tes!R159/RES_hhdet_in_fec!R159)</f>
        <v>0.81028278192665792</v>
      </c>
      <c r="S159" s="45">
        <f>IF(RES_hhdet_in_tes!S159=0,"",RES_hhdet_in_tes!S159/RES_hhdet_in_fec!S159)</f>
        <v>0.82717696463751211</v>
      </c>
      <c r="T159" s="45">
        <f>IF(RES_hhdet_in_tes!T159=0,"",RES_hhdet_in_tes!T159/RES_hhdet_in_fec!T159)</f>
        <v>0.84536448005390619</v>
      </c>
      <c r="U159" s="45">
        <f>IF(RES_hhdet_in_tes!U159=0,"",RES_hhdet_in_tes!U159/RES_hhdet_in_fec!U159)</f>
        <v>0.86274549769905517</v>
      </c>
      <c r="V159" s="45">
        <f>IF(RES_hhdet_in_tes!V159=0,"",RES_hhdet_in_tes!V159/RES_hhdet_in_fec!V159)</f>
        <v>0.87722018709615046</v>
      </c>
      <c r="W159" s="45">
        <f>IF(RES_hhdet_in_tes!W159=0,"",RES_hhdet_in_tes!W159/RES_hhdet_in_fec!W159)</f>
        <v>0.88805897131038947</v>
      </c>
      <c r="X159" s="45">
        <f>IF(RES_hhdet_in_tes!X159=0,"",RES_hhdet_in_tes!X159/RES_hhdet_in_fec!X159)</f>
        <v>0.89546864411828841</v>
      </c>
      <c r="Y159" s="45">
        <f>IF(RES_hhdet_in_tes!Y159=0,"",RES_hhdet_in_tes!Y159/RES_hhdet_in_fec!Y159)</f>
        <v>0.90203951102479685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0.71069991194728876</v>
      </c>
      <c r="D161" s="119">
        <f>IF(RES_hhdet_in_tes!D161=0,"",RES_hhdet_in_tes!D161/RES_hhdet_in_fec!D161)</f>
        <v>0.71369625720524843</v>
      </c>
      <c r="E161" s="119">
        <f>IF(RES_hhdet_in_tes!E161=0,"",RES_hhdet_in_tes!E161/RES_hhdet_in_fec!E161)</f>
        <v>0.71838850973247625</v>
      </c>
      <c r="F161" s="119">
        <f>IF(RES_hhdet_in_tes!F161=0,"",RES_hhdet_in_tes!F161/RES_hhdet_in_fec!F161)</f>
        <v>0.72260917994155804</v>
      </c>
      <c r="G161" s="119">
        <f>IF(RES_hhdet_in_tes!G161=0,"",RES_hhdet_in_tes!G161/RES_hhdet_in_fec!G161)</f>
        <v>0.72658627725203362</v>
      </c>
      <c r="H161" s="119">
        <f>IF(RES_hhdet_in_tes!H161=0,"",RES_hhdet_in_tes!H161/RES_hhdet_in_fec!H161)</f>
        <v>0.73107293804218909</v>
      </c>
      <c r="I161" s="119">
        <f>IF(RES_hhdet_in_tes!I161=0,"",RES_hhdet_in_tes!I161/RES_hhdet_in_fec!I161)</f>
        <v>0.73670114939614517</v>
      </c>
      <c r="J161" s="119">
        <f>IF(RES_hhdet_in_tes!J161=0,"",RES_hhdet_in_tes!J161/RES_hhdet_in_fec!J161)</f>
        <v>0.74494570364098844</v>
      </c>
      <c r="K161" s="119">
        <f>IF(RES_hhdet_in_tes!K161=0,"",RES_hhdet_in_tes!K161/RES_hhdet_in_fec!K161)</f>
        <v>0.74687906551778915</v>
      </c>
      <c r="L161" s="119">
        <f>IF(RES_hhdet_in_tes!L161=0,"",RES_hhdet_in_tes!L161/RES_hhdet_in_fec!L161)</f>
        <v>0.75148372186667711</v>
      </c>
      <c r="M161" s="119">
        <f>IF(RES_hhdet_in_tes!M161=0,"",RES_hhdet_in_tes!M161/RES_hhdet_in_fec!M161)</f>
        <v>0.74949539893434891</v>
      </c>
      <c r="N161" s="119">
        <f>IF(RES_hhdet_in_tes!N161=0,"",RES_hhdet_in_tes!N161/RES_hhdet_in_fec!N161)</f>
        <v>0.75150564062830794</v>
      </c>
      <c r="O161" s="119">
        <f>IF(RES_hhdet_in_tes!O161=0,"",RES_hhdet_in_tes!O161/RES_hhdet_in_fec!O161)</f>
        <v>0.75728309432021634</v>
      </c>
      <c r="P161" s="119">
        <f>IF(RES_hhdet_in_tes!P161=0,"",RES_hhdet_in_tes!P161/RES_hhdet_in_fec!P161)</f>
        <v>0.76417079433608315</v>
      </c>
      <c r="Q161" s="119">
        <f>IF(RES_hhdet_in_tes!Q161=0,"",RES_hhdet_in_tes!Q161/RES_hhdet_in_fec!Q161)</f>
        <v>0.77393056779601999</v>
      </c>
      <c r="R161" s="119">
        <f>IF(RES_hhdet_in_tes!R161=0,"",RES_hhdet_in_tes!R161/RES_hhdet_in_fec!R161)</f>
        <v>0.78855360749677561</v>
      </c>
      <c r="S161" s="119">
        <f>IF(RES_hhdet_in_tes!S161=0,"",RES_hhdet_in_tes!S161/RES_hhdet_in_fec!S161)</f>
        <v>0.80693638300702331</v>
      </c>
      <c r="T161" s="119">
        <f>IF(RES_hhdet_in_tes!T161=0,"",RES_hhdet_in_tes!T161/RES_hhdet_in_fec!T161)</f>
        <v>0.82784057458313687</v>
      </c>
      <c r="U161" s="119">
        <f>IF(RES_hhdet_in_tes!U161=0,"",RES_hhdet_in_tes!U161/RES_hhdet_in_fec!U161)</f>
        <v>0.84465843592506473</v>
      </c>
      <c r="V161" s="119">
        <f>IF(RES_hhdet_in_tes!V161=0,"",RES_hhdet_in_tes!V161/RES_hhdet_in_fec!V161)</f>
        <v>0.86463584931404946</v>
      </c>
      <c r="W161" s="119">
        <f>IF(RES_hhdet_in_tes!W161=0,"",RES_hhdet_in_tes!W161/RES_hhdet_in_fec!W161)</f>
        <v>0.8766679106644707</v>
      </c>
      <c r="X161" s="119">
        <f>IF(RES_hhdet_in_tes!X161=0,"",RES_hhdet_in_tes!X161/RES_hhdet_in_fec!X161)</f>
        <v>0.88859149962462014</v>
      </c>
      <c r="Y161" s="119">
        <f>IF(RES_hhdet_in_tes!Y161=0,"",RES_hhdet_in_tes!Y161/RES_hhdet_in_fec!Y161)</f>
        <v>0.89152721636109911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0.71930660075382802</v>
      </c>
      <c r="D162" s="124">
        <f>IF(RES_hhdet_in_tes!D162=0,"",RES_hhdet_in_tes!D162/RES_hhdet_in_fec!D162)</f>
        <v>0.72328099717960792</v>
      </c>
      <c r="E162" s="124">
        <f>IF(RES_hhdet_in_tes!E162=0,"",RES_hhdet_in_tes!E162/RES_hhdet_in_fec!E162)</f>
        <v>0.72724432361857183</v>
      </c>
      <c r="F162" s="124">
        <f>IF(RES_hhdet_in_tes!F162=0,"",RES_hhdet_in_tes!F162/RES_hhdet_in_fec!F162)</f>
        <v>0.73120575462824733</v>
      </c>
      <c r="G162" s="124">
        <f>IF(RES_hhdet_in_tes!G162=0,"",RES_hhdet_in_tes!G162/RES_hhdet_in_fec!G162)</f>
        <v>0.73515699814367885</v>
      </c>
      <c r="H162" s="124">
        <f>IF(RES_hhdet_in_tes!H162=0,"",RES_hhdet_in_tes!H162/RES_hhdet_in_fec!H162)</f>
        <v>0.73909910040693039</v>
      </c>
      <c r="I162" s="124">
        <f>IF(RES_hhdet_in_tes!I162=0,"",RES_hhdet_in_tes!I162/RES_hhdet_in_fec!I162)</f>
        <v>0.74303005224302487</v>
      </c>
      <c r="J162" s="124">
        <f>IF(RES_hhdet_in_tes!J162=0,"",RES_hhdet_in_tes!J162/RES_hhdet_in_fec!J162)</f>
        <v>0.74694154972320226</v>
      </c>
      <c r="K162" s="124">
        <f>IF(RES_hhdet_in_tes!K162=0,"",RES_hhdet_in_tes!K162/RES_hhdet_in_fec!K162)</f>
        <v>0.75082658694287985</v>
      </c>
      <c r="L162" s="124">
        <f>IF(RES_hhdet_in_tes!L162=0,"",RES_hhdet_in_tes!L162/RES_hhdet_in_fec!L162)</f>
        <v>0.75468339168880516</v>
      </c>
      <c r="M162" s="124">
        <f>IF(RES_hhdet_in_tes!M162=0,"",RES_hhdet_in_tes!M162/RES_hhdet_in_fec!M162)</f>
        <v>0.75780239519625869</v>
      </c>
      <c r="N162" s="124">
        <f>IF(RES_hhdet_in_tes!N162=0,"",RES_hhdet_in_tes!N162/RES_hhdet_in_fec!N162)</f>
        <v>0.75992722707750815</v>
      </c>
      <c r="O162" s="124">
        <f>IF(RES_hhdet_in_tes!O162=0,"",RES_hhdet_in_tes!O162/RES_hhdet_in_fec!O162)</f>
        <v>0.76139692209261067</v>
      </c>
      <c r="P162" s="124">
        <f>IF(RES_hhdet_in_tes!P162=0,"",RES_hhdet_in_tes!P162/RES_hhdet_in_fec!P162)</f>
        <v>0.76369860348158347</v>
      </c>
      <c r="Q162" s="124">
        <f>IF(RES_hhdet_in_tes!Q162=0,"",RES_hhdet_in_tes!Q162/RES_hhdet_in_fec!Q162)</f>
        <v>0.77087175960720145</v>
      </c>
      <c r="R162" s="124">
        <f>IF(RES_hhdet_in_tes!R162=0,"",RES_hhdet_in_tes!R162/RES_hhdet_in_fec!R162)</f>
        <v>0.78767208207103068</v>
      </c>
      <c r="S162" s="124">
        <f>IF(RES_hhdet_in_tes!S162=0,"",RES_hhdet_in_tes!S162/RES_hhdet_in_fec!S162)</f>
        <v>0.81030535625810318</v>
      </c>
      <c r="T162" s="124">
        <f>IF(RES_hhdet_in_tes!T162=0,"",RES_hhdet_in_tes!T162/RES_hhdet_in_fec!T162)</f>
        <v>0.8356615118261822</v>
      </c>
      <c r="U162" s="124">
        <f>IF(RES_hhdet_in_tes!U162=0,"",RES_hhdet_in_tes!U162/RES_hhdet_in_fec!U162)</f>
        <v>0.86065901649382592</v>
      </c>
      <c r="V162" s="124">
        <f>IF(RES_hhdet_in_tes!V162=0,"",RES_hhdet_in_tes!V162/RES_hhdet_in_fec!V162)</f>
        <v>0.88221330381655283</v>
      </c>
      <c r="W162" s="124">
        <f>IF(RES_hhdet_in_tes!W162=0,"",RES_hhdet_in_tes!W162/RES_hhdet_in_fec!W162)</f>
        <v>0.89971429904821021</v>
      </c>
      <c r="X162" s="124">
        <f>IF(RES_hhdet_in_tes!X162=0,"",RES_hhdet_in_tes!X162/RES_hhdet_in_fec!X162)</f>
        <v>0.91462249352790204</v>
      </c>
      <c r="Y162" s="124">
        <f>IF(RES_hhdet_in_tes!Y162=0,"",RES_hhdet_in_tes!Y162/RES_hhdet_in_fec!Y162)</f>
        <v>0.92868431629431547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0.71930660075382802</v>
      </c>
      <c r="D163" s="45">
        <f>IF(RES_hhdet_in_tes!D163=0,"",RES_hhdet_in_tes!D163/RES_hhdet_in_fec!D163)</f>
        <v>0.72328099717960792</v>
      </c>
      <c r="E163" s="45">
        <f>IF(RES_hhdet_in_tes!E163=0,"",RES_hhdet_in_tes!E163/RES_hhdet_in_fec!E163)</f>
        <v>0.72724432361857183</v>
      </c>
      <c r="F163" s="45">
        <f>IF(RES_hhdet_in_tes!F163=0,"",RES_hhdet_in_tes!F163/RES_hhdet_in_fec!F163)</f>
        <v>0.73120575462824733</v>
      </c>
      <c r="G163" s="45">
        <f>IF(RES_hhdet_in_tes!G163=0,"",RES_hhdet_in_tes!G163/RES_hhdet_in_fec!G163)</f>
        <v>0.73515699814367885</v>
      </c>
      <c r="H163" s="45">
        <f>IF(RES_hhdet_in_tes!H163=0,"",RES_hhdet_in_tes!H163/RES_hhdet_in_fec!H163)</f>
        <v>0.73909910040693039</v>
      </c>
      <c r="I163" s="45">
        <f>IF(RES_hhdet_in_tes!I163=0,"",RES_hhdet_in_tes!I163/RES_hhdet_in_fec!I163)</f>
        <v>0.74303005224302487</v>
      </c>
      <c r="J163" s="45">
        <f>IF(RES_hhdet_in_tes!J163=0,"",RES_hhdet_in_tes!J163/RES_hhdet_in_fec!J163)</f>
        <v>0.74694154972320226</v>
      </c>
      <c r="K163" s="45">
        <f>IF(RES_hhdet_in_tes!K163=0,"",RES_hhdet_in_tes!K163/RES_hhdet_in_fec!K163)</f>
        <v>0.75082658694287985</v>
      </c>
      <c r="L163" s="45">
        <f>IF(RES_hhdet_in_tes!L163=0,"",RES_hhdet_in_tes!L163/RES_hhdet_in_fec!L163)</f>
        <v>0.75468339168880516</v>
      </c>
      <c r="M163" s="45">
        <f>IF(RES_hhdet_in_tes!M163=0,"",RES_hhdet_in_tes!M163/RES_hhdet_in_fec!M163)</f>
        <v>0.75780239519625869</v>
      </c>
      <c r="N163" s="45">
        <f>IF(RES_hhdet_in_tes!N163=0,"",RES_hhdet_in_tes!N163/RES_hhdet_in_fec!N163)</f>
        <v>0.75992722707750815</v>
      </c>
      <c r="O163" s="45">
        <f>IF(RES_hhdet_in_tes!O163=0,"",RES_hhdet_in_tes!O163/RES_hhdet_in_fec!O163)</f>
        <v>0.76139692209261067</v>
      </c>
      <c r="P163" s="45">
        <f>IF(RES_hhdet_in_tes!P163=0,"",RES_hhdet_in_tes!P163/RES_hhdet_in_fec!P163)</f>
        <v>0.76369860348158347</v>
      </c>
      <c r="Q163" s="45">
        <f>IF(RES_hhdet_in_tes!Q163=0,"",RES_hhdet_in_tes!Q163/RES_hhdet_in_fec!Q163)</f>
        <v>0.77087175960720145</v>
      </c>
      <c r="R163" s="45">
        <f>IF(RES_hhdet_in_tes!R163=0,"",RES_hhdet_in_tes!R163/RES_hhdet_in_fec!R163)</f>
        <v>0.78767208207103068</v>
      </c>
      <c r="S163" s="45">
        <f>IF(RES_hhdet_in_tes!S163=0,"",RES_hhdet_in_tes!S163/RES_hhdet_in_fec!S163)</f>
        <v>0.81030535625810318</v>
      </c>
      <c r="T163" s="45">
        <f>IF(RES_hhdet_in_tes!T163=0,"",RES_hhdet_in_tes!T163/RES_hhdet_in_fec!T163)</f>
        <v>0.8356615118261822</v>
      </c>
      <c r="U163" s="45">
        <f>IF(RES_hhdet_in_tes!U163=0,"",RES_hhdet_in_tes!U163/RES_hhdet_in_fec!U163)</f>
        <v>0.86065901649382592</v>
      </c>
      <c r="V163" s="45">
        <f>IF(RES_hhdet_in_tes!V163=0,"",RES_hhdet_in_tes!V163/RES_hhdet_in_fec!V163)</f>
        <v>0.88221330381655283</v>
      </c>
      <c r="W163" s="45">
        <f>IF(RES_hhdet_in_tes!W163=0,"",RES_hhdet_in_tes!W163/RES_hhdet_in_fec!W163)</f>
        <v>0.89971429904821021</v>
      </c>
      <c r="X163" s="45">
        <f>IF(RES_hhdet_in_tes!X163=0,"",RES_hhdet_in_tes!X163/RES_hhdet_in_fec!X163)</f>
        <v>0.91462249352790204</v>
      </c>
      <c r="Y163" s="45">
        <f>IF(RES_hhdet_in_tes!Y163=0,"",RES_hhdet_in_tes!Y163/RES_hhdet_in_fec!Y163)</f>
        <v>0.92868431629431547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 t="str">
        <f>IF(RES_hhdet_in_tes!C164=0,"",RES_hhdet_in_tes!C164/RES_hhdet_in_fec!C164)</f>
        <v/>
      </c>
      <c r="D164" s="124">
        <f>IF(RES_hhdet_in_tes!D164=0,"",RES_hhdet_in_tes!D164/RES_hhdet_in_fec!D164)</f>
        <v>3.1616729093524492</v>
      </c>
      <c r="E164" s="124">
        <f>IF(RES_hhdet_in_tes!E164=0,"",RES_hhdet_in_tes!E164/RES_hhdet_in_fec!E164)</f>
        <v>3.3139714336560395</v>
      </c>
      <c r="F164" s="124">
        <f>IF(RES_hhdet_in_tes!F164=0,"",RES_hhdet_in_tes!F164/RES_hhdet_in_fec!F164)</f>
        <v>3.4674931525272066</v>
      </c>
      <c r="G164" s="124">
        <f>IF(RES_hhdet_in_tes!G164=0,"",RES_hhdet_in_tes!G164/RES_hhdet_in_fec!G164)</f>
        <v>3.6231274671230249</v>
      </c>
      <c r="H164" s="124">
        <f>IF(RES_hhdet_in_tes!H164=0,"",RES_hhdet_in_tes!H164/RES_hhdet_in_fec!H164)</f>
        <v>3.7807345977217839</v>
      </c>
      <c r="I164" s="124">
        <f>IF(RES_hhdet_in_tes!I164=0,"",RES_hhdet_in_tes!I164/RES_hhdet_in_fec!I164)</f>
        <v>3.9405009797111781</v>
      </c>
      <c r="J164" s="124">
        <f>IF(RES_hhdet_in_tes!J164=0,"",RES_hhdet_in_tes!J164/RES_hhdet_in_fec!J164)</f>
        <v>4.1032622024821048</v>
      </c>
      <c r="K164" s="124">
        <f>IF(RES_hhdet_in_tes!K164=0,"",RES_hhdet_in_tes!K164/RES_hhdet_in_fec!K164)</f>
        <v>4.2696801225034369</v>
      </c>
      <c r="L164" s="124">
        <f>IF(RES_hhdet_in_tes!L164=0,"",RES_hhdet_in_tes!L164/RES_hhdet_in_fec!L164)</f>
        <v>4.4398425090662599</v>
      </c>
      <c r="M164" s="124">
        <f>IF(RES_hhdet_in_tes!M164=0,"",RES_hhdet_in_tes!M164/RES_hhdet_in_fec!M164)</f>
        <v>4.6348360614240018</v>
      </c>
      <c r="N164" s="124">
        <f>IF(RES_hhdet_in_tes!N164=0,"",RES_hhdet_in_tes!N164/RES_hhdet_in_fec!N164)</f>
        <v>4.8609204524922394</v>
      </c>
      <c r="O164" s="124">
        <f>IF(RES_hhdet_in_tes!O164=0,"",RES_hhdet_in_tes!O164/RES_hhdet_in_fec!O164)</f>
        <v>5.11769237007851</v>
      </c>
      <c r="P164" s="124">
        <f>IF(RES_hhdet_in_tes!P164=0,"",RES_hhdet_in_tes!P164/RES_hhdet_in_fec!P164)</f>
        <v>5.380162770349024</v>
      </c>
      <c r="Q164" s="124">
        <f>IF(RES_hhdet_in_tes!Q164=0,"",RES_hhdet_in_tes!Q164/RES_hhdet_in_fec!Q164)</f>
        <v>5.5816047783085834</v>
      </c>
      <c r="R164" s="124">
        <f>IF(RES_hhdet_in_tes!R164=0,"",RES_hhdet_in_tes!R164/RES_hhdet_in_fec!R164)</f>
        <v>5.6252528536672362</v>
      </c>
      <c r="S164" s="124">
        <f>IF(RES_hhdet_in_tes!S164=0,"",RES_hhdet_in_tes!S164/RES_hhdet_in_fec!S164)</f>
        <v>5.6301026398181975</v>
      </c>
      <c r="T164" s="124">
        <f>IF(RES_hhdet_in_tes!T164=0,"",RES_hhdet_in_tes!T164/RES_hhdet_in_fec!T164)</f>
        <v>5.6354912910970443</v>
      </c>
      <c r="U164" s="124">
        <f>IF(RES_hhdet_in_tes!U164=0,"",RES_hhdet_in_tes!U164/RES_hhdet_in_fec!U164)</f>
        <v>5.6414786814068734</v>
      </c>
      <c r="V164" s="124">
        <f>IF(RES_hhdet_in_tes!V164=0,"",RES_hhdet_in_tes!V164/RES_hhdet_in_fec!V164)</f>
        <v>5.6585878676561903</v>
      </c>
      <c r="W164" s="124">
        <f>IF(RES_hhdet_in_tes!W164=0,"",RES_hhdet_in_tes!W164/RES_hhdet_in_fec!W164)</f>
        <v>5.7147435346253452</v>
      </c>
      <c r="X164" s="124">
        <f>IF(RES_hhdet_in_tes!X164=0,"",RES_hhdet_in_tes!X164/RES_hhdet_in_fec!X164)</f>
        <v>5.7768536599439368</v>
      </c>
      <c r="Y164" s="124">
        <f>IF(RES_hhdet_in_tes!Y164=0,"",RES_hhdet_in_tes!Y164/RES_hhdet_in_fec!Y164)</f>
        <v>5.8468628116384984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 t="str">
        <f>IF(RES_hhdet_in_tes!C165=0,"",RES_hhdet_in_tes!C165/RES_hhdet_in_fec!C165)</f>
        <v/>
      </c>
      <c r="D165" s="111">
        <f>IF(RES_hhdet_in_tes!D165=0,"",RES_hhdet_in_tes!D165/RES_hhdet_in_fec!D165)</f>
        <v>3.1616729093524492</v>
      </c>
      <c r="E165" s="111">
        <f>IF(RES_hhdet_in_tes!E165=0,"",RES_hhdet_in_tes!E165/RES_hhdet_in_fec!E165)</f>
        <v>3.3139714336560395</v>
      </c>
      <c r="F165" s="111">
        <f>IF(RES_hhdet_in_tes!F165=0,"",RES_hhdet_in_tes!F165/RES_hhdet_in_fec!F165)</f>
        <v>3.4674931525272066</v>
      </c>
      <c r="G165" s="111">
        <f>IF(RES_hhdet_in_tes!G165=0,"",RES_hhdet_in_tes!G165/RES_hhdet_in_fec!G165)</f>
        <v>3.6231274671230249</v>
      </c>
      <c r="H165" s="111">
        <f>IF(RES_hhdet_in_tes!H165=0,"",RES_hhdet_in_tes!H165/RES_hhdet_in_fec!H165)</f>
        <v>3.7807345977217839</v>
      </c>
      <c r="I165" s="111">
        <f>IF(RES_hhdet_in_tes!I165=0,"",RES_hhdet_in_tes!I165/RES_hhdet_in_fec!I165)</f>
        <v>3.9405009797111781</v>
      </c>
      <c r="J165" s="111">
        <f>IF(RES_hhdet_in_tes!J165=0,"",RES_hhdet_in_tes!J165/RES_hhdet_in_fec!J165)</f>
        <v>4.1032622024821048</v>
      </c>
      <c r="K165" s="111">
        <f>IF(RES_hhdet_in_tes!K165=0,"",RES_hhdet_in_tes!K165/RES_hhdet_in_fec!K165)</f>
        <v>4.2696801225034369</v>
      </c>
      <c r="L165" s="111">
        <f>IF(RES_hhdet_in_tes!L165=0,"",RES_hhdet_in_tes!L165/RES_hhdet_in_fec!L165)</f>
        <v>4.4398425090662599</v>
      </c>
      <c r="M165" s="111">
        <f>IF(RES_hhdet_in_tes!M165=0,"",RES_hhdet_in_tes!M165/RES_hhdet_in_fec!M165)</f>
        <v>4.6348360614240018</v>
      </c>
      <c r="N165" s="111">
        <f>IF(RES_hhdet_in_tes!N165=0,"",RES_hhdet_in_tes!N165/RES_hhdet_in_fec!N165)</f>
        <v>4.8609204524922394</v>
      </c>
      <c r="O165" s="111">
        <f>IF(RES_hhdet_in_tes!O165=0,"",RES_hhdet_in_tes!O165/RES_hhdet_in_fec!O165)</f>
        <v>5.11769237007851</v>
      </c>
      <c r="P165" s="111">
        <f>IF(RES_hhdet_in_tes!P165=0,"",RES_hhdet_in_tes!P165/RES_hhdet_in_fec!P165)</f>
        <v>5.380162770349024</v>
      </c>
      <c r="Q165" s="111">
        <f>IF(RES_hhdet_in_tes!Q165=0,"",RES_hhdet_in_tes!Q165/RES_hhdet_in_fec!Q165)</f>
        <v>5.5816047783085834</v>
      </c>
      <c r="R165" s="111">
        <f>IF(RES_hhdet_in_tes!R165=0,"",RES_hhdet_in_tes!R165/RES_hhdet_in_fec!R165)</f>
        <v>5.6252528536672362</v>
      </c>
      <c r="S165" s="111">
        <f>IF(RES_hhdet_in_tes!S165=0,"",RES_hhdet_in_tes!S165/RES_hhdet_in_fec!S165)</f>
        <v>5.6301026398181975</v>
      </c>
      <c r="T165" s="111">
        <f>IF(RES_hhdet_in_tes!T165=0,"",RES_hhdet_in_tes!T165/RES_hhdet_in_fec!T165)</f>
        <v>5.6354912910970443</v>
      </c>
      <c r="U165" s="111">
        <f>IF(RES_hhdet_in_tes!U165=0,"",RES_hhdet_in_tes!U165/RES_hhdet_in_fec!U165)</f>
        <v>5.6414786814068734</v>
      </c>
      <c r="V165" s="111">
        <f>IF(RES_hhdet_in_tes!V165=0,"",RES_hhdet_in_tes!V165/RES_hhdet_in_fec!V165)</f>
        <v>5.6585878676561903</v>
      </c>
      <c r="W165" s="111">
        <f>IF(RES_hhdet_in_tes!W165=0,"",RES_hhdet_in_tes!W165/RES_hhdet_in_fec!W165)</f>
        <v>5.7147435346253452</v>
      </c>
      <c r="X165" s="111">
        <f>IF(RES_hhdet_in_tes!X165=0,"",RES_hhdet_in_tes!X165/RES_hhdet_in_fec!X165)</f>
        <v>5.7768536599439368</v>
      </c>
      <c r="Y165" s="111">
        <f>IF(RES_hhdet_in_tes!Y165=0,"",RES_hhdet_in_tes!Y165/RES_hhdet_in_fec!Y165)</f>
        <v>5.8468628116384984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0.66029311986857053</v>
      </c>
      <c r="D166" s="124">
        <f>IF(RES_hhdet_in_tes!D166=0,"",RES_hhdet_in_tes!D166/RES_hhdet_in_fec!D166)</f>
        <v>0.66217991387256403</v>
      </c>
      <c r="E166" s="124">
        <f>IF(RES_hhdet_in_tes!E166=0,"",RES_hhdet_in_tes!E166/RES_hhdet_in_fec!E166)</f>
        <v>0.66389517462311487</v>
      </c>
      <c r="F166" s="124">
        <f>IF(RES_hhdet_in_tes!F166=0,"",RES_hhdet_in_tes!F166/RES_hhdet_in_fec!F166)</f>
        <v>0.66628778965685642</v>
      </c>
      <c r="G166" s="124">
        <f>IF(RES_hhdet_in_tes!G166=0,"",RES_hhdet_in_tes!G166/RES_hhdet_in_fec!G166)</f>
        <v>0.66967439233109882</v>
      </c>
      <c r="H166" s="124">
        <f>IF(RES_hhdet_in_tes!H166=0,"",RES_hhdet_in_tes!H166/RES_hhdet_in_fec!H166)</f>
        <v>0.67125030723251089</v>
      </c>
      <c r="I166" s="124">
        <f>IF(RES_hhdet_in_tes!I166=0,"",RES_hhdet_in_tes!I166/RES_hhdet_in_fec!I166)</f>
        <v>0.68997846595413159</v>
      </c>
      <c r="J166" s="124">
        <f>IF(RES_hhdet_in_tes!J166=0,"",RES_hhdet_in_tes!J166/RES_hhdet_in_fec!J166)</f>
        <v>0.72127722273395145</v>
      </c>
      <c r="K166" s="124">
        <f>IF(RES_hhdet_in_tes!K166=0,"",RES_hhdet_in_tes!K166/RES_hhdet_in_fec!K166)</f>
        <v>0.71799979468031838</v>
      </c>
      <c r="L166" s="124">
        <f>IF(RES_hhdet_in_tes!L166=0,"",RES_hhdet_in_tes!L166/RES_hhdet_in_fec!L166)</f>
        <v>0.72322235151874548</v>
      </c>
      <c r="M166" s="124">
        <f>IF(RES_hhdet_in_tes!M166=0,"",RES_hhdet_in_tes!M166/RES_hhdet_in_fec!M166)</f>
        <v>0.70354560310232706</v>
      </c>
      <c r="N166" s="124">
        <f>IF(RES_hhdet_in_tes!N166=0,"",RES_hhdet_in_tes!N166/RES_hhdet_in_fec!N166)</f>
        <v>0.70763669495072012</v>
      </c>
      <c r="O166" s="124">
        <f>IF(RES_hhdet_in_tes!O166=0,"",RES_hhdet_in_tes!O166/RES_hhdet_in_fec!O166)</f>
        <v>0.73360080126811211</v>
      </c>
      <c r="P166" s="124">
        <f>IF(RES_hhdet_in_tes!P166=0,"",RES_hhdet_in_tes!P166/RES_hhdet_in_fec!P166)</f>
        <v>0.75468737905600924</v>
      </c>
      <c r="Q166" s="124">
        <f>IF(RES_hhdet_in_tes!Q166=0,"",RES_hhdet_in_tes!Q166/RES_hhdet_in_fec!Q166)</f>
        <v>0.77893616727579684</v>
      </c>
      <c r="R166" s="124">
        <f>IF(RES_hhdet_in_tes!R166=0,"",RES_hhdet_in_tes!R166/RES_hhdet_in_fec!R166)</f>
        <v>0.78545122681502466</v>
      </c>
      <c r="S166" s="124">
        <f>IF(RES_hhdet_in_tes!S166=0,"",RES_hhdet_in_tes!S166/RES_hhdet_in_fec!S166)</f>
        <v>0.79095399144149625</v>
      </c>
      <c r="T166" s="124">
        <f>IF(RES_hhdet_in_tes!T166=0,"",RES_hhdet_in_tes!T166/RES_hhdet_in_fec!T166)</f>
        <v>0.79871495857096897</v>
      </c>
      <c r="U166" s="124">
        <f>IF(RES_hhdet_in_tes!U166=0,"",RES_hhdet_in_tes!U166/RES_hhdet_in_fec!U166)</f>
        <v>0.79920373809229117</v>
      </c>
      <c r="V166" s="124">
        <f>IF(RES_hhdet_in_tes!V166=0,"",RES_hhdet_in_tes!V166/RES_hhdet_in_fec!V166)</f>
        <v>0.80960017139767415</v>
      </c>
      <c r="W166" s="124">
        <f>IF(RES_hhdet_in_tes!W166=0,"",RES_hhdet_in_tes!W166/RES_hhdet_in_fec!W166)</f>
        <v>0.82171236697441696</v>
      </c>
      <c r="X166" s="124">
        <f>IF(RES_hhdet_in_tes!X166=0,"",RES_hhdet_in_tes!X166/RES_hhdet_in_fec!X166)</f>
        <v>0.83590827618100905</v>
      </c>
      <c r="Y166" s="124">
        <f>IF(RES_hhdet_in_tes!Y166=0,"",RES_hhdet_in_tes!Y166/RES_hhdet_in_fec!Y166)</f>
        <v>0.8404882410868485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0.59469555815922359</v>
      </c>
      <c r="D167" s="111">
        <f>IF(RES_hhdet_in_tes!D167=0,"",RES_hhdet_in_tes!D167/RES_hhdet_in_fec!D167)</f>
        <v>0.59691800487357993</v>
      </c>
      <c r="E167" s="111">
        <f>IF(RES_hhdet_in_tes!E167=0,"",RES_hhdet_in_tes!E167/RES_hhdet_in_fec!E167)</f>
        <v>0.59944938151793048</v>
      </c>
      <c r="F167" s="111">
        <f>IF(RES_hhdet_in_tes!F167=0,"",RES_hhdet_in_tes!F167/RES_hhdet_in_fec!F167)</f>
        <v>0.60202288497091661</v>
      </c>
      <c r="G167" s="111">
        <f>IF(RES_hhdet_in_tes!G167=0,"",RES_hhdet_in_tes!G167/RES_hhdet_in_fec!G167)</f>
        <v>0.60488089471846429</v>
      </c>
      <c r="H167" s="111">
        <f>IF(RES_hhdet_in_tes!H167=0,"",RES_hhdet_in_tes!H167/RES_hhdet_in_fec!H167)</f>
        <v>0.60799374659715988</v>
      </c>
      <c r="I167" s="111">
        <f>IF(RES_hhdet_in_tes!I167=0,"",RES_hhdet_in_tes!I167/RES_hhdet_in_fec!I167)</f>
        <v>0.61142116291941784</v>
      </c>
      <c r="J167" s="111">
        <f>IF(RES_hhdet_in_tes!J167=0,"",RES_hhdet_in_tes!J167/RES_hhdet_in_fec!J167)</f>
        <v>0.61540780491912095</v>
      </c>
      <c r="K167" s="111">
        <f>IF(RES_hhdet_in_tes!K167=0,"",RES_hhdet_in_tes!K167/RES_hhdet_in_fec!K167)</f>
        <v>0.62016169899862805</v>
      </c>
      <c r="L167" s="111">
        <f>IF(RES_hhdet_in_tes!L167=0,"",RES_hhdet_in_tes!L167/RES_hhdet_in_fec!L167)</f>
        <v>0.62573850074921999</v>
      </c>
      <c r="M167" s="111">
        <f>IF(RES_hhdet_in_tes!M167=0,"",RES_hhdet_in_tes!M167/RES_hhdet_in_fec!M167)</f>
        <v>0.6371071647336235</v>
      </c>
      <c r="N167" s="111">
        <f>IF(RES_hhdet_in_tes!N167=0,"",RES_hhdet_in_tes!N167/RES_hhdet_in_fec!N167)</f>
        <v>0.65584713027783403</v>
      </c>
      <c r="O167" s="111">
        <f>IF(RES_hhdet_in_tes!O167=0,"",RES_hhdet_in_tes!O167/RES_hhdet_in_fec!O167)</f>
        <v>0.68324385345099559</v>
      </c>
      <c r="P167" s="111">
        <f>IF(RES_hhdet_in_tes!P167=0,"",RES_hhdet_in_tes!P167/RES_hhdet_in_fec!P167)</f>
        <v>0.71646533578334193</v>
      </c>
      <c r="Q167" s="111">
        <f>IF(RES_hhdet_in_tes!Q167=0,"",RES_hhdet_in_tes!Q167/RES_hhdet_in_fec!Q167)</f>
        <v>0.74637668215603836</v>
      </c>
      <c r="R167" s="111">
        <f>IF(RES_hhdet_in_tes!R167=0,"",RES_hhdet_in_tes!R167/RES_hhdet_in_fec!R167)</f>
        <v>0.76578250363143319</v>
      </c>
      <c r="S167" s="111">
        <f>IF(RES_hhdet_in_tes!S167=0,"",RES_hhdet_in_tes!S167/RES_hhdet_in_fec!S167)</f>
        <v>0.78385117289825257</v>
      </c>
      <c r="T167" s="111">
        <f>IF(RES_hhdet_in_tes!T167=0,"",RES_hhdet_in_tes!T167/RES_hhdet_in_fec!T167)</f>
        <v>0.80004992132133079</v>
      </c>
      <c r="U167" s="111">
        <f>IF(RES_hhdet_in_tes!U167=0,"",RES_hhdet_in_tes!U167/RES_hhdet_in_fec!U167)</f>
        <v>0.81384598026555754</v>
      </c>
      <c r="V167" s="111">
        <f>IF(RES_hhdet_in_tes!V167=0,"",RES_hhdet_in_tes!V167/RES_hhdet_in_fec!V167)</f>
        <v>0.82470658109580008</v>
      </c>
      <c r="W167" s="111">
        <f>IF(RES_hhdet_in_tes!W167=0,"",RES_hhdet_in_tes!W167/RES_hhdet_in_fec!W167)</f>
        <v>0.83138208195294783</v>
      </c>
      <c r="X167" s="111">
        <f>IF(RES_hhdet_in_tes!X167=0,"",RES_hhdet_in_tes!X167/RES_hhdet_in_fec!X167)</f>
        <v>0.83460374656774072</v>
      </c>
      <c r="Y167" s="111">
        <f>IF(RES_hhdet_in_tes!Y167=0,"",RES_hhdet_in_tes!Y167/RES_hhdet_in_fec!Y167)</f>
        <v>0.83623511867666567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>
        <f>IF(RES_hhdet_in_tes!F168=0,"",RES_hhdet_in_tes!F168/RES_hhdet_in_fec!F168)</f>
        <v>0.66072995435092841</v>
      </c>
      <c r="G168" s="111" t="str">
        <f>IF(RES_hhdet_in_tes!G168=0,"",RES_hhdet_in_tes!G168/RES_hhdet_in_fec!G168)</f>
        <v/>
      </c>
      <c r="H168" s="111">
        <f>IF(RES_hhdet_in_tes!H168=0,"",RES_hhdet_in_tes!H168/RES_hhdet_in_fec!H168)</f>
        <v>0.66514065996064986</v>
      </c>
      <c r="I168" s="111">
        <f>IF(RES_hhdet_in_tes!I168=0,"",RES_hhdet_in_tes!I168/RES_hhdet_in_fec!I168)</f>
        <v>0.66908110540978161</v>
      </c>
      <c r="J168" s="111">
        <f>IF(RES_hhdet_in_tes!J168=0,"",RES_hhdet_in_tes!J168/RES_hhdet_in_fec!J168)</f>
        <v>0.67452476839922926</v>
      </c>
      <c r="K168" s="111">
        <f>IF(RES_hhdet_in_tes!K168=0,"",RES_hhdet_in_tes!K168/RES_hhdet_in_fec!K168)</f>
        <v>0.67914389793374108</v>
      </c>
      <c r="L168" s="111">
        <f>IF(RES_hhdet_in_tes!L168=0,"",RES_hhdet_in_tes!L168/RES_hhdet_in_fec!L168)</f>
        <v>0.68381344536650701</v>
      </c>
      <c r="M168" s="111">
        <f>IF(RES_hhdet_in_tes!M168=0,"",RES_hhdet_in_tes!M168/RES_hhdet_in_fec!M168)</f>
        <v>0.69336281081734674</v>
      </c>
      <c r="N168" s="111">
        <f>IF(RES_hhdet_in_tes!N168=0,"",RES_hhdet_in_tes!N168/RES_hhdet_in_fec!N168)</f>
        <v>0.71116768248361917</v>
      </c>
      <c r="O168" s="111">
        <f>IF(RES_hhdet_in_tes!O168=0,"",RES_hhdet_in_tes!O168/RES_hhdet_in_fec!O168)</f>
        <v>0.73610935261236055</v>
      </c>
      <c r="P168" s="111">
        <f>IF(RES_hhdet_in_tes!P168=0,"",RES_hhdet_in_tes!P168/RES_hhdet_in_fec!P168)</f>
        <v>0.76585659894654246</v>
      </c>
      <c r="Q168" s="111">
        <f>IF(RES_hhdet_in_tes!Q168=0,"",RES_hhdet_in_tes!Q168/RES_hhdet_in_fec!Q168)</f>
        <v>0.79257634652198494</v>
      </c>
      <c r="R168" s="111">
        <f>IF(RES_hhdet_in_tes!R168=0,"",RES_hhdet_in_tes!R168/RES_hhdet_in_fec!R168)</f>
        <v>0.80985832124647572</v>
      </c>
      <c r="S168" s="111">
        <f>IF(RES_hhdet_in_tes!S168=0,"",RES_hhdet_in_tes!S168/RES_hhdet_in_fec!S168)</f>
        <v>0.82536857786368423</v>
      </c>
      <c r="T168" s="111">
        <f>IF(RES_hhdet_in_tes!T168=0,"",RES_hhdet_in_tes!T168/RES_hhdet_in_fec!T168)</f>
        <v>0.83936536965884956</v>
      </c>
      <c r="U168" s="111">
        <f>IF(RES_hhdet_in_tes!U168=0,"",RES_hhdet_in_tes!U168/RES_hhdet_in_fec!U168)</f>
        <v>0.85118782598957543</v>
      </c>
      <c r="V168" s="111">
        <f>IF(RES_hhdet_in_tes!V168=0,"",RES_hhdet_in_tes!V168/RES_hhdet_in_fec!V168)</f>
        <v>0.85882090796098853</v>
      </c>
      <c r="W168" s="111">
        <f>IF(RES_hhdet_in_tes!W168=0,"",RES_hhdet_in_tes!W168/RES_hhdet_in_fec!W168)</f>
        <v>0.86455517358613654</v>
      </c>
      <c r="X168" s="111">
        <f>IF(RES_hhdet_in_tes!X168=0,"",RES_hhdet_in_tes!X168/RES_hhdet_in_fec!X168)</f>
        <v>0.86889277152347755</v>
      </c>
      <c r="Y168" s="111">
        <f>IF(RES_hhdet_in_tes!Y168=0,"",RES_hhdet_in_tes!Y168/RES_hhdet_in_fec!Y168)</f>
        <v>0.87193183475462122</v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>
        <f>IF(RES_hhdet_in_tes!F169=0,"",RES_hhdet_in_tes!F169/RES_hhdet_in_fec!F169)</f>
        <v>0.60202288497091661</v>
      </c>
      <c r="G169" s="112" t="str">
        <f>IF(RES_hhdet_in_tes!G169=0,"",RES_hhdet_in_tes!G169/RES_hhdet_in_fec!G169)</f>
        <v/>
      </c>
      <c r="H169" s="112">
        <f>IF(RES_hhdet_in_tes!H169=0,"",RES_hhdet_in_tes!H169/RES_hhdet_in_fec!H169)</f>
        <v>0.60799374659715988</v>
      </c>
      <c r="I169" s="112">
        <f>IF(RES_hhdet_in_tes!I169=0,"",RES_hhdet_in_tes!I169/RES_hhdet_in_fec!I169)</f>
        <v>0.61142116291941784</v>
      </c>
      <c r="J169" s="112">
        <f>IF(RES_hhdet_in_tes!J169=0,"",RES_hhdet_in_tes!J169/RES_hhdet_in_fec!J169)</f>
        <v>0.61540780491912095</v>
      </c>
      <c r="K169" s="112">
        <f>IF(RES_hhdet_in_tes!K169=0,"",RES_hhdet_in_tes!K169/RES_hhdet_in_fec!K169)</f>
        <v>0.62016169899862805</v>
      </c>
      <c r="L169" s="112">
        <f>IF(RES_hhdet_in_tes!L169=0,"",RES_hhdet_in_tes!L169/RES_hhdet_in_fec!L169)</f>
        <v>0.62573850074921999</v>
      </c>
      <c r="M169" s="112">
        <f>IF(RES_hhdet_in_tes!M169=0,"",RES_hhdet_in_tes!M169/RES_hhdet_in_fec!M169)</f>
        <v>0.6371071647336235</v>
      </c>
      <c r="N169" s="112">
        <f>IF(RES_hhdet_in_tes!N169=0,"",RES_hhdet_in_tes!N169/RES_hhdet_in_fec!N169)</f>
        <v>0.65584713027783403</v>
      </c>
      <c r="O169" s="112">
        <f>IF(RES_hhdet_in_tes!O169=0,"",RES_hhdet_in_tes!O169/RES_hhdet_in_fec!O169)</f>
        <v>0.68324385345099559</v>
      </c>
      <c r="P169" s="112">
        <f>IF(RES_hhdet_in_tes!P169=0,"",RES_hhdet_in_tes!P169/RES_hhdet_in_fec!P169)</f>
        <v>0.71646533578334193</v>
      </c>
      <c r="Q169" s="112">
        <f>IF(RES_hhdet_in_tes!Q169=0,"",RES_hhdet_in_tes!Q169/RES_hhdet_in_fec!Q169)</f>
        <v>0.74637668215603836</v>
      </c>
      <c r="R169" s="112">
        <f>IF(RES_hhdet_in_tes!R169=0,"",RES_hhdet_in_tes!R169/RES_hhdet_in_fec!R169)</f>
        <v>0.76578250363143319</v>
      </c>
      <c r="S169" s="112">
        <f>IF(RES_hhdet_in_tes!S169=0,"",RES_hhdet_in_tes!S169/RES_hhdet_in_fec!S169)</f>
        <v>0.78385117289825268</v>
      </c>
      <c r="T169" s="112">
        <f>IF(RES_hhdet_in_tes!T169=0,"",RES_hhdet_in_tes!T169/RES_hhdet_in_fec!T169)</f>
        <v>0.80004992132133068</v>
      </c>
      <c r="U169" s="112">
        <f>IF(RES_hhdet_in_tes!U169=0,"",RES_hhdet_in_tes!U169/RES_hhdet_in_fec!U169)</f>
        <v>0.81384598026555754</v>
      </c>
      <c r="V169" s="112">
        <f>IF(RES_hhdet_in_tes!V169=0,"",RES_hhdet_in_tes!V169/RES_hhdet_in_fec!V169)</f>
        <v>0.82470658109580008</v>
      </c>
      <c r="W169" s="112">
        <f>IF(RES_hhdet_in_tes!W169=0,"",RES_hhdet_in_tes!W169/RES_hhdet_in_fec!W169)</f>
        <v>0.83138208195294794</v>
      </c>
      <c r="X169" s="112">
        <f>IF(RES_hhdet_in_tes!X169=0,"",RES_hhdet_in_tes!X169/RES_hhdet_in_fec!X169)</f>
        <v>0.83460374656774072</v>
      </c>
      <c r="Y169" s="112">
        <f>IF(RES_hhdet_in_tes!Y169=0,"",RES_hhdet_in_tes!Y169/RES_hhdet_in_fec!Y169)</f>
        <v>0.83623511867666556</v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>
        <f>IF(RES_hhdet_in_tes!F170=0,"",RES_hhdet_in_tes!F170/RES_hhdet_in_fec!F170)</f>
        <v>1</v>
      </c>
      <c r="G170" s="113" t="str">
        <f>IF(RES_hhdet_in_tes!G170=0,"",RES_hhdet_in_tes!G170/RES_hhdet_in_fec!G170)</f>
        <v/>
      </c>
      <c r="H170" s="113">
        <f>IF(RES_hhdet_in_tes!H170=0,"",RES_hhdet_in_tes!H170/RES_hhdet_in_fec!H170)</f>
        <v>1</v>
      </c>
      <c r="I170" s="113">
        <f>IF(RES_hhdet_in_tes!I170=0,"",RES_hhdet_in_tes!I170/RES_hhdet_in_fec!I170)</f>
        <v>1</v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>
        <f>IF(RES_hhdet_in_tes!N170=0,"",RES_hhdet_in_tes!N170/RES_hhdet_in_fec!N170)</f>
        <v>1</v>
      </c>
      <c r="O170" s="113">
        <f>IF(RES_hhdet_in_tes!O170=0,"",RES_hhdet_in_tes!O170/RES_hhdet_in_fec!O170)</f>
        <v>1</v>
      </c>
      <c r="P170" s="113">
        <f>IF(RES_hhdet_in_tes!P170=0,"",RES_hhdet_in_tes!P170/RES_hhdet_in_fec!P170)</f>
        <v>1</v>
      </c>
      <c r="Q170" s="113">
        <f>IF(RES_hhdet_in_tes!Q170=0,"",RES_hhdet_in_tes!Q170/RES_hhdet_in_fec!Q170)</f>
        <v>1</v>
      </c>
      <c r="R170" s="113">
        <f>IF(RES_hhdet_in_tes!R170=0,"",RES_hhdet_in_tes!R170/RES_hhdet_in_fec!R170)</f>
        <v>1</v>
      </c>
      <c r="S170" s="113">
        <f>IF(RES_hhdet_in_tes!S170=0,"",RES_hhdet_in_tes!S170/RES_hhdet_in_fec!S170)</f>
        <v>1</v>
      </c>
      <c r="T170" s="113">
        <f>IF(RES_hhdet_in_tes!T170=0,"",RES_hhdet_in_tes!T170/RES_hhdet_in_fec!T170)</f>
        <v>1</v>
      </c>
      <c r="U170" s="113">
        <f>IF(RES_hhdet_in_tes!U170=0,"",RES_hhdet_in_tes!U170/RES_hhdet_in_fec!U170)</f>
        <v>1</v>
      </c>
      <c r="V170" s="113">
        <f>IF(RES_hhdet_in_tes!V170=0,"",RES_hhdet_in_tes!V170/RES_hhdet_in_fec!V170)</f>
        <v>1</v>
      </c>
      <c r="W170" s="113">
        <f>IF(RES_hhdet_in_tes!W170=0,"",RES_hhdet_in_tes!W170/RES_hhdet_in_fec!W170)</f>
        <v>1</v>
      </c>
      <c r="X170" s="113">
        <f>IF(RES_hhdet_in_tes!X170=0,"",RES_hhdet_in_tes!X170/RES_hhdet_in_fec!X170)</f>
        <v>1</v>
      </c>
      <c r="Y170" s="113">
        <f>IF(RES_hhdet_in_tes!Y170=0,"",RES_hhdet_in_tes!Y170/RES_hhdet_in_fec!Y170)</f>
        <v>1</v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0.66558827823076172</v>
      </c>
      <c r="D171" s="112">
        <f>IF(RES_hhdet_in_tes!D171=0,"",RES_hhdet_in_tes!D171/RES_hhdet_in_fec!D171)</f>
        <v>0.66680794061746951</v>
      </c>
      <c r="E171" s="112">
        <f>IF(RES_hhdet_in_tes!E171=0,"",RES_hhdet_in_tes!E171/RES_hhdet_in_fec!E171)</f>
        <v>0.66814316885864122</v>
      </c>
      <c r="F171" s="112">
        <f>IF(RES_hhdet_in_tes!F171=0,"",RES_hhdet_in_tes!F171/RES_hhdet_in_fec!F171)</f>
        <v>0.66949450726690696</v>
      </c>
      <c r="G171" s="112">
        <f>IF(RES_hhdet_in_tes!G171=0,"",RES_hhdet_in_tes!G171/RES_hhdet_in_fec!G171)</f>
        <v>0.67095317678975119</v>
      </c>
      <c r="H171" s="112">
        <f>IF(RES_hhdet_in_tes!H171=0,"",RES_hhdet_in_tes!H171/RES_hhdet_in_fec!H171)</f>
        <v>0.67250888053987645</v>
      </c>
      <c r="I171" s="112">
        <f>IF(RES_hhdet_in_tes!I171=0,"",RES_hhdet_in_tes!I171/RES_hhdet_in_fec!I171)</f>
        <v>0.67418527647601245</v>
      </c>
      <c r="J171" s="112">
        <f>IF(RES_hhdet_in_tes!J171=0,"",RES_hhdet_in_tes!J171/RES_hhdet_in_fec!J171)</f>
        <v>0.6760772258448281</v>
      </c>
      <c r="K171" s="112">
        <f>IF(RES_hhdet_in_tes!K171=0,"",RES_hhdet_in_tes!K171/RES_hhdet_in_fec!K171)</f>
        <v>0.67826853045421254</v>
      </c>
      <c r="L171" s="112">
        <f>IF(RES_hhdet_in_tes!L171=0,"",RES_hhdet_in_tes!L171/RES_hhdet_in_fec!L171)</f>
        <v>0.68078800289679053</v>
      </c>
      <c r="M171" s="112">
        <f>IF(RES_hhdet_in_tes!M171=0,"",RES_hhdet_in_tes!M171/RES_hhdet_in_fec!M171)</f>
        <v>0.68557782346666041</v>
      </c>
      <c r="N171" s="112">
        <f>IF(RES_hhdet_in_tes!N171=0,"",RES_hhdet_in_tes!N171/RES_hhdet_in_fec!N171)</f>
        <v>0.69347580620547122</v>
      </c>
      <c r="O171" s="112">
        <f>IF(RES_hhdet_in_tes!O171=0,"",RES_hhdet_in_tes!O171/RES_hhdet_in_fec!O171)</f>
        <v>0.70551920321389971</v>
      </c>
      <c r="P171" s="112">
        <f>IF(RES_hhdet_in_tes!P171=0,"",RES_hhdet_in_tes!P171/RES_hhdet_in_fec!P171)</f>
        <v>0.72113703360797954</v>
      </c>
      <c r="Q171" s="112">
        <f>IF(RES_hhdet_in_tes!Q171=0,"",RES_hhdet_in_tes!Q171/RES_hhdet_in_fec!Q171)</f>
        <v>0.73620491709690472</v>
      </c>
      <c r="R171" s="112">
        <f>IF(RES_hhdet_in_tes!R171=0,"",RES_hhdet_in_tes!R171/RES_hhdet_in_fec!R171)</f>
        <v>0.74640194685038352</v>
      </c>
      <c r="S171" s="112">
        <f>IF(RES_hhdet_in_tes!S171=0,"",RES_hhdet_in_tes!S171/RES_hhdet_in_fec!S171)</f>
        <v>0.75628111103326412</v>
      </c>
      <c r="T171" s="112">
        <f>IF(RES_hhdet_in_tes!T171=0,"",RES_hhdet_in_tes!T171/RES_hhdet_in_fec!T171)</f>
        <v>0.76608360761769956</v>
      </c>
      <c r="U171" s="112">
        <f>IF(RES_hhdet_in_tes!U171=0,"",RES_hhdet_in_tes!U171/RES_hhdet_in_fec!U171)</f>
        <v>0.77590797839188719</v>
      </c>
      <c r="V171" s="112">
        <f>IF(RES_hhdet_in_tes!V171=0,"",RES_hhdet_in_tes!V171/RES_hhdet_in_fec!V171)</f>
        <v>0.78555928382883378</v>
      </c>
      <c r="W171" s="112">
        <f>IF(RES_hhdet_in_tes!W171=0,"",RES_hhdet_in_tes!W171/RES_hhdet_in_fec!W171)</f>
        <v>0.79437412749977399</v>
      </c>
      <c r="X171" s="112">
        <f>IF(RES_hhdet_in_tes!X171=0,"",RES_hhdet_in_tes!X171/RES_hhdet_in_fec!X171)</f>
        <v>0.80648819747032985</v>
      </c>
      <c r="Y171" s="112">
        <f>IF(RES_hhdet_in_tes!Y171=0,"",RES_hhdet_in_tes!Y171/RES_hhdet_in_fec!Y171)</f>
        <v>0.81778988845815503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0.71826593844840303</v>
      </c>
      <c r="D172" s="113">
        <f>IF(RES_hhdet_in_tes!D172=0,"",RES_hhdet_in_tes!D172/RES_hhdet_in_fec!D172)</f>
        <v>0.72050295912454498</v>
      </c>
      <c r="E172" s="113">
        <f>IF(RES_hhdet_in_tes!E172=0,"",RES_hhdet_in_tes!E172/RES_hhdet_in_fec!E172)</f>
        <v>0.72174448232379973</v>
      </c>
      <c r="F172" s="113">
        <f>IF(RES_hhdet_in_tes!F172=0,"",RES_hhdet_in_tes!F172/RES_hhdet_in_fec!F172)</f>
        <v>0.7228420610154711</v>
      </c>
      <c r="G172" s="113">
        <f>IF(RES_hhdet_in_tes!G172=0,"",RES_hhdet_in_tes!G172/RES_hhdet_in_fec!G172)</f>
        <v>0.72464529543381695</v>
      </c>
      <c r="H172" s="113">
        <f>IF(RES_hhdet_in_tes!H172=0,"",RES_hhdet_in_tes!H172/RES_hhdet_in_fec!H172)</f>
        <v>0.72452521500329448</v>
      </c>
      <c r="I172" s="113">
        <f>IF(RES_hhdet_in_tes!I172=0,"",RES_hhdet_in_tes!I172/RES_hhdet_in_fec!I172)</f>
        <v>0.72667270645168214</v>
      </c>
      <c r="J172" s="113">
        <f>IF(RES_hhdet_in_tes!J172=0,"",RES_hhdet_in_tes!J172/RES_hhdet_in_fec!J172)</f>
        <v>0.72991764581875584</v>
      </c>
      <c r="K172" s="113">
        <f>IF(RES_hhdet_in_tes!K172=0,"",RES_hhdet_in_tes!K172/RES_hhdet_in_fec!K172)</f>
        <v>0.73211891767543158</v>
      </c>
      <c r="L172" s="113">
        <f>IF(RES_hhdet_in_tes!L172=0,"",RES_hhdet_in_tes!L172/RES_hhdet_in_fec!L172)</f>
        <v>0.73391481162405636</v>
      </c>
      <c r="M172" s="113">
        <f>IF(RES_hhdet_in_tes!M172=0,"",RES_hhdet_in_tes!M172/RES_hhdet_in_fec!M172)</f>
        <v>0.73739128402531007</v>
      </c>
      <c r="N172" s="113">
        <f>IF(RES_hhdet_in_tes!N172=0,"",RES_hhdet_in_tes!N172/RES_hhdet_in_fec!N172)</f>
        <v>0.74507925854281742</v>
      </c>
      <c r="O172" s="113">
        <f>IF(RES_hhdet_in_tes!O172=0,"",RES_hhdet_in_tes!O172/RES_hhdet_in_fec!O172)</f>
        <v>0.75600165062249436</v>
      </c>
      <c r="P172" s="113">
        <f>IF(RES_hhdet_in_tes!P172=0,"",RES_hhdet_in_tes!P172/RES_hhdet_in_fec!P172)</f>
        <v>0.76991925880129575</v>
      </c>
      <c r="Q172" s="113">
        <f>IF(RES_hhdet_in_tes!Q172=0,"",RES_hhdet_in_tes!Q172/RES_hhdet_in_fec!Q172)</f>
        <v>0.78363283361117786</v>
      </c>
      <c r="R172" s="113">
        <f>IF(RES_hhdet_in_tes!R172=0,"",RES_hhdet_in_tes!R172/RES_hhdet_in_fec!R172)</f>
        <v>0.79315581130942714</v>
      </c>
      <c r="S172" s="113">
        <f>IF(RES_hhdet_in_tes!S172=0,"",RES_hhdet_in_tes!S172/RES_hhdet_in_fec!S172)</f>
        <v>0.80176222602114799</v>
      </c>
      <c r="T172" s="113">
        <f>IF(RES_hhdet_in_tes!T172=0,"",RES_hhdet_in_tes!T172/RES_hhdet_in_fec!T172)</f>
        <v>0.81048656592864599</v>
      </c>
      <c r="U172" s="113">
        <f>IF(RES_hhdet_in_tes!U172=0,"",RES_hhdet_in_tes!U172/RES_hhdet_in_fec!U172)</f>
        <v>0.81915075320606456</v>
      </c>
      <c r="V172" s="113">
        <f>IF(RES_hhdet_in_tes!V172=0,"",RES_hhdet_in_tes!V172/RES_hhdet_in_fec!V172)</f>
        <v>0.82571634002594074</v>
      </c>
      <c r="W172" s="113">
        <f>IF(RES_hhdet_in_tes!W172=0,"",RES_hhdet_in_tes!W172/RES_hhdet_in_fec!W172)</f>
        <v>0.83334562580611626</v>
      </c>
      <c r="X172" s="113">
        <f>IF(RES_hhdet_in_tes!X172=0,"",RES_hhdet_in_tes!X172/RES_hhdet_in_fec!X172)</f>
        <v>0.84546052693751261</v>
      </c>
      <c r="Y172" s="113">
        <f>IF(RES_hhdet_in_tes!Y172=0,"",RES_hhdet_in_tes!Y172/RES_hhdet_in_fec!Y172)</f>
        <v>0.85676668045489268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0.66558827823076161</v>
      </c>
      <c r="D173" s="111">
        <f>IF(RES_hhdet_in_tes!D173=0,"",RES_hhdet_in_tes!D173/RES_hhdet_in_fec!D173)</f>
        <v>0.6668079406174694</v>
      </c>
      <c r="E173" s="111">
        <f>IF(RES_hhdet_in_tes!E173=0,"",RES_hhdet_in_tes!E173/RES_hhdet_in_fec!E173)</f>
        <v>0.66814316885864122</v>
      </c>
      <c r="F173" s="111">
        <f>IF(RES_hhdet_in_tes!F173=0,"",RES_hhdet_in_tes!F173/RES_hhdet_in_fec!F173)</f>
        <v>0.66949450726690696</v>
      </c>
      <c r="G173" s="111">
        <f>IF(RES_hhdet_in_tes!G173=0,"",RES_hhdet_in_tes!G173/RES_hhdet_in_fec!G173)</f>
        <v>0.67095317678975119</v>
      </c>
      <c r="H173" s="111">
        <f>IF(RES_hhdet_in_tes!H173=0,"",RES_hhdet_in_tes!H173/RES_hhdet_in_fec!H173)</f>
        <v>0.67250888053987645</v>
      </c>
      <c r="I173" s="111">
        <f>IF(RES_hhdet_in_tes!I173=0,"",RES_hhdet_in_tes!I173/RES_hhdet_in_fec!I173)</f>
        <v>0.67418527647601245</v>
      </c>
      <c r="J173" s="111">
        <f>IF(RES_hhdet_in_tes!J173=0,"",RES_hhdet_in_tes!J173/RES_hhdet_in_fec!J173)</f>
        <v>0.67607722584482821</v>
      </c>
      <c r="K173" s="111">
        <f>IF(RES_hhdet_in_tes!K173=0,"",RES_hhdet_in_tes!K173/RES_hhdet_in_fec!K173)</f>
        <v>0.67826853045421254</v>
      </c>
      <c r="L173" s="111">
        <f>IF(RES_hhdet_in_tes!L173=0,"",RES_hhdet_in_tes!L173/RES_hhdet_in_fec!L173)</f>
        <v>0.68078800289679053</v>
      </c>
      <c r="M173" s="111">
        <f>IF(RES_hhdet_in_tes!M173=0,"",RES_hhdet_in_tes!M173/RES_hhdet_in_fec!M173)</f>
        <v>0.68557782346666041</v>
      </c>
      <c r="N173" s="111">
        <f>IF(RES_hhdet_in_tes!N173=0,"",RES_hhdet_in_tes!N173/RES_hhdet_in_fec!N173)</f>
        <v>0.69347580620547122</v>
      </c>
      <c r="O173" s="111">
        <f>IF(RES_hhdet_in_tes!O173=0,"",RES_hhdet_in_tes!O173/RES_hhdet_in_fec!O173)</f>
        <v>0.70551920321389971</v>
      </c>
      <c r="P173" s="111">
        <f>IF(RES_hhdet_in_tes!P173=0,"",RES_hhdet_in_tes!P173/RES_hhdet_in_fec!P173)</f>
        <v>0.72113703360797954</v>
      </c>
      <c r="Q173" s="111">
        <f>IF(RES_hhdet_in_tes!Q173=0,"",RES_hhdet_in_tes!Q173/RES_hhdet_in_fec!Q173)</f>
        <v>0.73620491709690472</v>
      </c>
      <c r="R173" s="111">
        <f>IF(RES_hhdet_in_tes!R173=0,"",RES_hhdet_in_tes!R173/RES_hhdet_in_fec!R173)</f>
        <v>0.74640194685038352</v>
      </c>
      <c r="S173" s="111">
        <f>IF(RES_hhdet_in_tes!S173=0,"",RES_hhdet_in_tes!S173/RES_hhdet_in_fec!S173)</f>
        <v>0.75628111103326412</v>
      </c>
      <c r="T173" s="111">
        <f>IF(RES_hhdet_in_tes!T173=0,"",RES_hhdet_in_tes!T173/RES_hhdet_in_fec!T173)</f>
        <v>0.76608360761769956</v>
      </c>
      <c r="U173" s="111">
        <f>IF(RES_hhdet_in_tes!U173=0,"",RES_hhdet_in_tes!U173/RES_hhdet_in_fec!U173)</f>
        <v>0.77590797839188719</v>
      </c>
      <c r="V173" s="111">
        <f>IF(RES_hhdet_in_tes!V173=0,"",RES_hhdet_in_tes!V173/RES_hhdet_in_fec!V173)</f>
        <v>0.78555928382883378</v>
      </c>
      <c r="W173" s="111">
        <f>IF(RES_hhdet_in_tes!W173=0,"",RES_hhdet_in_tes!W173/RES_hhdet_in_fec!W173)</f>
        <v>0.79437412749977387</v>
      </c>
      <c r="X173" s="111">
        <f>IF(RES_hhdet_in_tes!X173=0,"",RES_hhdet_in_tes!X173/RES_hhdet_in_fec!X173)</f>
        <v>0.80648819747032985</v>
      </c>
      <c r="Y173" s="111">
        <f>IF(RES_hhdet_in_tes!Y173=0,"",RES_hhdet_in_tes!Y173/RES_hhdet_in_fec!Y173)</f>
        <v>0.81778988845815492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>
        <f>IF(RES_hhdet_in_tes!P174=0,"",RES_hhdet_in_tes!P174/RES_hhdet_in_fec!P174)</f>
        <v>1</v>
      </c>
      <c r="Q174" s="45">
        <f>IF(RES_hhdet_in_tes!Q174=0,"",RES_hhdet_in_tes!Q174/RES_hhdet_in_fec!Q174)</f>
        <v>1</v>
      </c>
      <c r="R174" s="45">
        <f>IF(RES_hhdet_in_tes!R174=0,"",RES_hhdet_in_tes!R174/RES_hhdet_in_fec!R174)</f>
        <v>1</v>
      </c>
      <c r="S174" s="45">
        <f>IF(RES_hhdet_in_tes!S174=0,"",RES_hhdet_in_tes!S174/RES_hhdet_in_fec!S174)</f>
        <v>1</v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0.74835812340264485</v>
      </c>
      <c r="D175" s="124">
        <f>IF(RES_hhdet_in_tes!D175=0,"",RES_hhdet_in_tes!D175/RES_hhdet_in_fec!D175)</f>
        <v>0.7496492869625212</v>
      </c>
      <c r="E175" s="124">
        <f>IF(RES_hhdet_in_tes!E175=0,"",RES_hhdet_in_tes!E175/RES_hhdet_in_fec!E175)</f>
        <v>0.75100494222450032</v>
      </c>
      <c r="F175" s="124">
        <f>IF(RES_hhdet_in_tes!F175=0,"",RES_hhdet_in_tes!F175/RES_hhdet_in_fec!F175)</f>
        <v>0.75232678765062477</v>
      </c>
      <c r="G175" s="124">
        <f>IF(RES_hhdet_in_tes!G175=0,"",RES_hhdet_in_tes!G175/RES_hhdet_in_fec!G175)</f>
        <v>0.75391112854280917</v>
      </c>
      <c r="H175" s="124">
        <f>IF(RES_hhdet_in_tes!H175=0,"",RES_hhdet_in_tes!H175/RES_hhdet_in_fec!H175)</f>
        <v>0.75539048694203459</v>
      </c>
      <c r="I175" s="124">
        <f>IF(RES_hhdet_in_tes!I175=0,"",RES_hhdet_in_tes!I175/RES_hhdet_in_fec!I175)</f>
        <v>0.75753895474616462</v>
      </c>
      <c r="J175" s="124">
        <f>IF(RES_hhdet_in_tes!J175=0,"",RES_hhdet_in_tes!J175/RES_hhdet_in_fec!J175)</f>
        <v>0.75942046188772205</v>
      </c>
      <c r="K175" s="124">
        <f>IF(RES_hhdet_in_tes!K175=0,"",RES_hhdet_in_tes!K175/RES_hhdet_in_fec!K175)</f>
        <v>0.76150669862502907</v>
      </c>
      <c r="L175" s="124">
        <f>IF(RES_hhdet_in_tes!L175=0,"",RES_hhdet_in_tes!L175/RES_hhdet_in_fec!L175)</f>
        <v>0.76255935888471837</v>
      </c>
      <c r="M175" s="124">
        <f>IF(RES_hhdet_in_tes!M175=0,"",RES_hhdet_in_tes!M175/RES_hhdet_in_fec!M175)</f>
        <v>0.76515945669674956</v>
      </c>
      <c r="N175" s="124">
        <f>IF(RES_hhdet_in_tes!N175=0,"",RES_hhdet_in_tes!N175/RES_hhdet_in_fec!N175)</f>
        <v>0.76948178519374122</v>
      </c>
      <c r="O175" s="124">
        <f>IF(RES_hhdet_in_tes!O175=0,"",RES_hhdet_in_tes!O175/RES_hhdet_in_fec!O175)</f>
        <v>0.77513598000725392</v>
      </c>
      <c r="P175" s="124">
        <f>IF(RES_hhdet_in_tes!P175=0,"",RES_hhdet_in_tes!P175/RES_hhdet_in_fec!P175)</f>
        <v>0.78303300694167954</v>
      </c>
      <c r="Q175" s="124">
        <f>IF(RES_hhdet_in_tes!Q175=0,"",RES_hhdet_in_tes!Q175/RES_hhdet_in_fec!Q175)</f>
        <v>0.7925523591553344</v>
      </c>
      <c r="R175" s="124">
        <f>IF(RES_hhdet_in_tes!R175=0,"",RES_hhdet_in_tes!R175/RES_hhdet_in_fec!R175)</f>
        <v>0.80316785525874257</v>
      </c>
      <c r="S175" s="124">
        <f>IF(RES_hhdet_in_tes!S175=0,"",RES_hhdet_in_tes!S175/RES_hhdet_in_fec!S175)</f>
        <v>0.82052971270951758</v>
      </c>
      <c r="T175" s="124">
        <f>IF(RES_hhdet_in_tes!T175=0,"",RES_hhdet_in_tes!T175/RES_hhdet_in_fec!T175)</f>
        <v>0.83948947373668403</v>
      </c>
      <c r="U175" s="124">
        <f>IF(RES_hhdet_in_tes!U175=0,"",RES_hhdet_in_tes!U175/RES_hhdet_in_fec!U175)</f>
        <v>0.85740531164989275</v>
      </c>
      <c r="V175" s="124">
        <f>IF(RES_hhdet_in_tes!V175=0,"",RES_hhdet_in_tes!V175/RES_hhdet_in_fec!V175)</f>
        <v>0.87140903908612732</v>
      </c>
      <c r="W175" s="124">
        <f>IF(RES_hhdet_in_tes!W175=0,"",RES_hhdet_in_tes!W175/RES_hhdet_in_fec!W175)</f>
        <v>0.8813532470778539</v>
      </c>
      <c r="X175" s="124">
        <f>IF(RES_hhdet_in_tes!X175=0,"",RES_hhdet_in_tes!X175/RES_hhdet_in_fec!X175)</f>
        <v>0.88809968379729121</v>
      </c>
      <c r="Y175" s="124">
        <f>IF(RES_hhdet_in_tes!Y175=0,"",RES_hhdet_in_tes!Y175/RES_hhdet_in_fec!Y175)</f>
        <v>0.89197409191939891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0.58636384488031623</v>
      </c>
      <c r="D176" s="111">
        <f>IF(RES_hhdet_in_tes!D176=0,"",RES_hhdet_in_tes!D176/RES_hhdet_in_fec!D176)</f>
        <v>0.5869350653423826</v>
      </c>
      <c r="E176" s="111">
        <f>IF(RES_hhdet_in_tes!E176=0,"",RES_hhdet_in_tes!E176/RES_hhdet_in_fec!E176)</f>
        <v>0.58750633725918944</v>
      </c>
      <c r="F176" s="111">
        <f>IF(RES_hhdet_in_tes!F176=0,"",RES_hhdet_in_tes!F176/RES_hhdet_in_fec!F176)</f>
        <v>0.5880776161925515</v>
      </c>
      <c r="G176" s="111">
        <f>IF(RES_hhdet_in_tes!G176=0,"",RES_hhdet_in_tes!G176/RES_hhdet_in_fec!G176)</f>
        <v>0.58864894251270261</v>
      </c>
      <c r="H176" s="111">
        <f>IF(RES_hhdet_in_tes!H176=0,"",RES_hhdet_in_tes!H176/RES_hhdet_in_fec!H176)</f>
        <v>0.58922031127884045</v>
      </c>
      <c r="I176" s="111">
        <f>IF(RES_hhdet_in_tes!I176=0,"",RES_hhdet_in_tes!I176/RES_hhdet_in_fec!I176)</f>
        <v>0.58979173243819116</v>
      </c>
      <c r="J176" s="111">
        <f>IF(RES_hhdet_in_tes!J176=0,"",RES_hhdet_in_tes!J176/RES_hhdet_in_fec!J176)</f>
        <v>0.59036324674103247</v>
      </c>
      <c r="K176" s="111">
        <f>IF(RES_hhdet_in_tes!K176=0,"",RES_hhdet_in_tes!K176/RES_hhdet_in_fec!K176)</f>
        <v>0.59093488883581768</v>
      </c>
      <c r="L176" s="111">
        <f>IF(RES_hhdet_in_tes!L176=0,"",RES_hhdet_in_tes!L176/RES_hhdet_in_fec!L176)</f>
        <v>0.59150666799242857</v>
      </c>
      <c r="M176" s="111">
        <f>IF(RES_hhdet_in_tes!M176=0,"",RES_hhdet_in_tes!M176/RES_hhdet_in_fec!M176)</f>
        <v>0.59194090162829183</v>
      </c>
      <c r="N176" s="111">
        <f>IF(RES_hhdet_in_tes!N176=0,"",RES_hhdet_in_tes!N176/RES_hhdet_in_fec!N176)</f>
        <v>0.59218361780509687</v>
      </c>
      <c r="O176" s="111">
        <f>IF(RES_hhdet_in_tes!O176=0,"",RES_hhdet_in_tes!O176/RES_hhdet_in_fec!O176)</f>
        <v>0.5923286828881249</v>
      </c>
      <c r="P176" s="111">
        <f>IF(RES_hhdet_in_tes!P176=0,"",RES_hhdet_in_tes!P176/RES_hhdet_in_fec!P176)</f>
        <v>0.59273346302126639</v>
      </c>
      <c r="Q176" s="111">
        <f>IF(RES_hhdet_in_tes!Q176=0,"",RES_hhdet_in_tes!Q176/RES_hhdet_in_fec!Q176)</f>
        <v>0.59438101272161192</v>
      </c>
      <c r="R176" s="111">
        <f>IF(RES_hhdet_in_tes!R176=0,"",RES_hhdet_in_tes!R176/RES_hhdet_in_fec!R176)</f>
        <v>0.59870871553230343</v>
      </c>
      <c r="S176" s="111">
        <f>IF(RES_hhdet_in_tes!S176=0,"",RES_hhdet_in_tes!S176/RES_hhdet_in_fec!S176)</f>
        <v>0.60481343487124184</v>
      </c>
      <c r="T176" s="111">
        <f>IF(RES_hhdet_in_tes!T176=0,"",RES_hhdet_in_tes!T176/RES_hhdet_in_fec!T176)</f>
        <v>0.61151150894851569</v>
      </c>
      <c r="U176" s="111">
        <f>IF(RES_hhdet_in_tes!U176=0,"",RES_hhdet_in_tes!U176/RES_hhdet_in_fec!U176)</f>
        <v>0.61761927597423083</v>
      </c>
      <c r="V176" s="111">
        <f>IF(RES_hhdet_in_tes!V176=0,"",RES_hhdet_in_tes!V176/RES_hhdet_in_fec!V176)</f>
        <v>0.621953074158484</v>
      </c>
      <c r="W176" s="111">
        <f>IF(RES_hhdet_in_tes!W176=0,"",RES_hhdet_in_tes!W176/RES_hhdet_in_fec!W176)</f>
        <v>0.62403593046986228</v>
      </c>
      <c r="X176" s="111">
        <f>IF(RES_hhdet_in_tes!X176=0,"",RES_hhdet_in_tes!X176/RES_hhdet_in_fec!X176)</f>
        <v>0.62442303143797995</v>
      </c>
      <c r="Y176" s="111">
        <f>IF(RES_hhdet_in_tes!Y176=0,"",RES_hhdet_in_tes!Y176/RES_hhdet_in_fec!Y176)</f>
        <v>0.62446174153479173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0.75111587561305881</v>
      </c>
      <c r="D177" s="45">
        <f>IF(RES_hhdet_in_tes!D177=0,"",RES_hhdet_in_tes!D177/RES_hhdet_in_fec!D177)</f>
        <v>0.75252525389037273</v>
      </c>
      <c r="E177" s="45">
        <f>IF(RES_hhdet_in_tes!E177=0,"",RES_hhdet_in_tes!E177/RES_hhdet_in_fec!E177)</f>
        <v>0.75400108467949412</v>
      </c>
      <c r="F177" s="45">
        <f>IF(RES_hhdet_in_tes!F177=0,"",RES_hhdet_in_tes!F177/RES_hhdet_in_fec!F177)</f>
        <v>0.75548597717477117</v>
      </c>
      <c r="G177" s="45">
        <f>IF(RES_hhdet_in_tes!G177=0,"",RES_hhdet_in_tes!G177/RES_hhdet_in_fec!G177)</f>
        <v>0.75703206852474991</v>
      </c>
      <c r="H177" s="45">
        <f>IF(RES_hhdet_in_tes!H177=0,"",RES_hhdet_in_tes!H177/RES_hhdet_in_fec!H177)</f>
        <v>0.75863297780619121</v>
      </c>
      <c r="I177" s="45">
        <f>IF(RES_hhdet_in_tes!I177=0,"",RES_hhdet_in_tes!I177/RES_hhdet_in_fec!I177)</f>
        <v>0.76030155161402069</v>
      </c>
      <c r="J177" s="45">
        <f>IF(RES_hhdet_in_tes!J177=0,"",RES_hhdet_in_tes!J177/RES_hhdet_in_fec!J177)</f>
        <v>0.76209041791320642</v>
      </c>
      <c r="K177" s="45">
        <f>IF(RES_hhdet_in_tes!K177=0,"",RES_hhdet_in_tes!K177/RES_hhdet_in_fec!K177)</f>
        <v>0.76404432431677305</v>
      </c>
      <c r="L177" s="45">
        <f>IF(RES_hhdet_in_tes!L177=0,"",RES_hhdet_in_tes!L177/RES_hhdet_in_fec!L177)</f>
        <v>0.76617524264576342</v>
      </c>
      <c r="M177" s="45">
        <f>IF(RES_hhdet_in_tes!M177=0,"",RES_hhdet_in_tes!M177/RES_hhdet_in_fec!M177)</f>
        <v>0.76922198497086847</v>
      </c>
      <c r="N177" s="45">
        <f>IF(RES_hhdet_in_tes!N177=0,"",RES_hhdet_in_tes!N177/RES_hhdet_in_fec!N177)</f>
        <v>0.77339488406662826</v>
      </c>
      <c r="O177" s="45">
        <f>IF(RES_hhdet_in_tes!O177=0,"",RES_hhdet_in_tes!O177/RES_hhdet_in_fec!O177)</f>
        <v>0.77919270975696309</v>
      </c>
      <c r="P177" s="45">
        <f>IF(RES_hhdet_in_tes!P177=0,"",RES_hhdet_in_tes!P177/RES_hhdet_in_fec!P177)</f>
        <v>0.78686009330365803</v>
      </c>
      <c r="Q177" s="45">
        <f>IF(RES_hhdet_in_tes!Q177=0,"",RES_hhdet_in_tes!Q177/RES_hhdet_in_fec!Q177)</f>
        <v>0.79678176239817844</v>
      </c>
      <c r="R177" s="45">
        <f>IF(RES_hhdet_in_tes!R177=0,"",RES_hhdet_in_tes!R177/RES_hhdet_in_fec!R177)</f>
        <v>0.81028278192665792</v>
      </c>
      <c r="S177" s="45">
        <f>IF(RES_hhdet_in_tes!S177=0,"",RES_hhdet_in_tes!S177/RES_hhdet_in_fec!S177)</f>
        <v>0.82717696463751211</v>
      </c>
      <c r="T177" s="45">
        <f>IF(RES_hhdet_in_tes!T177=0,"",RES_hhdet_in_tes!T177/RES_hhdet_in_fec!T177)</f>
        <v>0.84536448005390619</v>
      </c>
      <c r="U177" s="45">
        <f>IF(RES_hhdet_in_tes!U177=0,"",RES_hhdet_in_tes!U177/RES_hhdet_in_fec!U177)</f>
        <v>0.86274549769905517</v>
      </c>
      <c r="V177" s="45">
        <f>IF(RES_hhdet_in_tes!V177=0,"",RES_hhdet_in_tes!V177/RES_hhdet_in_fec!V177)</f>
        <v>0.87722018709615046</v>
      </c>
      <c r="W177" s="45">
        <f>IF(RES_hhdet_in_tes!W177=0,"",RES_hhdet_in_tes!W177/RES_hhdet_in_fec!W177)</f>
        <v>0.88805897131038958</v>
      </c>
      <c r="X177" s="45">
        <f>IF(RES_hhdet_in_tes!X177=0,"",RES_hhdet_in_tes!X177/RES_hhdet_in_fec!X177)</f>
        <v>0.89546864411828841</v>
      </c>
      <c r="Y177" s="45">
        <f>IF(RES_hhdet_in_tes!Y177=0,"",RES_hhdet_in_tes!Y177/RES_hhdet_in_fec!Y177)</f>
        <v>0.90203951102479696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37.367809874614373</v>
      </c>
      <c r="D3" s="117">
        <f t="shared" si="0"/>
        <v>41.697973551784486</v>
      </c>
      <c r="E3" s="117">
        <f t="shared" si="0"/>
        <v>32.746190961347978</v>
      </c>
      <c r="F3" s="117">
        <f t="shared" si="0"/>
        <v>47.502687462322555</v>
      </c>
      <c r="G3" s="117">
        <f t="shared" si="0"/>
        <v>80.07039868380113</v>
      </c>
      <c r="H3" s="117">
        <f t="shared" si="0"/>
        <v>75.513897346268138</v>
      </c>
      <c r="I3" s="117">
        <f t="shared" si="0"/>
        <v>108.72233667001861</v>
      </c>
      <c r="J3" s="117">
        <f t="shared" si="0"/>
        <v>119.86359074028277</v>
      </c>
      <c r="K3" s="117">
        <f t="shared" si="0"/>
        <v>135.82157742211598</v>
      </c>
      <c r="L3" s="117">
        <f t="shared" si="0"/>
        <v>80.547204076882437</v>
      </c>
      <c r="M3" s="117">
        <f t="shared" si="0"/>
        <v>64.230851720116064</v>
      </c>
      <c r="N3" s="117">
        <f t="shared" si="0"/>
        <v>76.264836602731137</v>
      </c>
      <c r="O3" s="117">
        <f t="shared" si="0"/>
        <v>67.383810367846635</v>
      </c>
      <c r="P3" s="117">
        <f t="shared" si="0"/>
        <v>37.916267389198822</v>
      </c>
      <c r="Q3" s="117">
        <f t="shared" si="0"/>
        <v>9.5049634240719136</v>
      </c>
      <c r="R3" s="117">
        <f t="shared" ref="R3:V3" si="1">R4+R7+R9+R19</f>
        <v>4.2077922885463692E-2</v>
      </c>
      <c r="S3" s="117">
        <f t="shared" si="1"/>
        <v>0</v>
      </c>
      <c r="T3" s="117">
        <f t="shared" si="1"/>
        <v>0</v>
      </c>
      <c r="U3" s="117">
        <f t="shared" si="1"/>
        <v>6.1098279797266111</v>
      </c>
      <c r="V3" s="117">
        <f t="shared" si="1"/>
        <v>15.261854100205344</v>
      </c>
      <c r="W3" s="117">
        <f t="shared" ref="W3:Y3" si="2">W4+W7+W9+W19</f>
        <v>13.164378066764307</v>
      </c>
      <c r="X3" s="117">
        <f t="shared" si="2"/>
        <v>8.5282319398532991</v>
      </c>
      <c r="Y3" s="117">
        <f t="shared" si="2"/>
        <v>11.412323901533142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36.860805088580101</v>
      </c>
      <c r="D4" s="122">
        <f t="shared" si="3"/>
        <v>40.999299348891313</v>
      </c>
      <c r="E4" s="122">
        <f t="shared" si="3"/>
        <v>32.245509848471322</v>
      </c>
      <c r="F4" s="122">
        <f t="shared" si="3"/>
        <v>46.696965531453827</v>
      </c>
      <c r="G4" s="122">
        <f t="shared" si="3"/>
        <v>78.440588757384575</v>
      </c>
      <c r="H4" s="122">
        <f t="shared" si="3"/>
        <v>73.807052934730407</v>
      </c>
      <c r="I4" s="122">
        <f t="shared" si="3"/>
        <v>101.14431732842731</v>
      </c>
      <c r="J4" s="122">
        <f t="shared" si="3"/>
        <v>109.74444951963004</v>
      </c>
      <c r="K4" s="122">
        <f t="shared" si="3"/>
        <v>126.96375416436595</v>
      </c>
      <c r="L4" s="122">
        <f t="shared" si="3"/>
        <v>74.036682764156552</v>
      </c>
      <c r="M4" s="122">
        <f t="shared" si="3"/>
        <v>59.979780770547663</v>
      </c>
      <c r="N4" s="122">
        <f t="shared" si="3"/>
        <v>71.26550343729582</v>
      </c>
      <c r="O4" s="122">
        <f t="shared" si="3"/>
        <v>62.873946142484513</v>
      </c>
      <c r="P4" s="122">
        <f t="shared" si="3"/>
        <v>36.857310682450922</v>
      </c>
      <c r="Q4" s="122">
        <f t="shared" si="3"/>
        <v>9.1622330497707107</v>
      </c>
      <c r="R4" s="122">
        <f t="shared" ref="R4:V4" si="4">SUM(R5:R6)</f>
        <v>3.9616126206127374E-2</v>
      </c>
      <c r="S4" s="122">
        <f t="shared" si="4"/>
        <v>0</v>
      </c>
      <c r="T4" s="122">
        <f t="shared" si="4"/>
        <v>0</v>
      </c>
      <c r="U4" s="122">
        <f t="shared" si="4"/>
        <v>5.6927929434259079</v>
      </c>
      <c r="V4" s="122">
        <f t="shared" si="4"/>
        <v>13.972467996759596</v>
      </c>
      <c r="W4" s="122">
        <f t="shared" ref="W4:Y4" si="5">SUM(W5:W6)</f>
        <v>11.503564081492884</v>
      </c>
      <c r="X4" s="122">
        <f t="shared" si="5"/>
        <v>6.5621016302380486</v>
      </c>
      <c r="Y4" s="122">
        <f t="shared" si="5"/>
        <v>8.1230945314838472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36.860805088580101</v>
      </c>
      <c r="D5" s="98">
        <v>40.999299348891313</v>
      </c>
      <c r="E5" s="98">
        <v>32.245509848471322</v>
      </c>
      <c r="F5" s="98">
        <v>46.696965531453827</v>
      </c>
      <c r="G5" s="98">
        <v>78.440588757384575</v>
      </c>
      <c r="H5" s="98">
        <v>73.807052934730407</v>
      </c>
      <c r="I5" s="98">
        <v>101.14431732842731</v>
      </c>
      <c r="J5" s="98">
        <v>109.74444951963004</v>
      </c>
      <c r="K5" s="98">
        <v>126.96375416436595</v>
      </c>
      <c r="L5" s="98">
        <v>74.036682764156552</v>
      </c>
      <c r="M5" s="98">
        <v>59.979780770547663</v>
      </c>
      <c r="N5" s="98">
        <v>71.26550343729582</v>
      </c>
      <c r="O5" s="98">
        <v>62.873946142484513</v>
      </c>
      <c r="P5" s="98">
        <v>36.857310682450922</v>
      </c>
      <c r="Q5" s="98">
        <v>9.1622330497707107</v>
      </c>
      <c r="R5" s="98">
        <v>3.9616126206127374E-2</v>
      </c>
      <c r="S5" s="98">
        <v>0</v>
      </c>
      <c r="T5" s="98">
        <v>0</v>
      </c>
      <c r="U5" s="98">
        <v>5.6927929434259079</v>
      </c>
      <c r="V5" s="98">
        <v>13.972467996759596</v>
      </c>
      <c r="W5" s="98">
        <v>11.503564081492884</v>
      </c>
      <c r="X5" s="98">
        <v>6.5621016302380486</v>
      </c>
      <c r="Y5" s="98">
        <v>8.1230945314838472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0.49532768019793616</v>
      </c>
      <c r="D9" s="122">
        <v>0.68564584608580781</v>
      </c>
      <c r="E9" s="122">
        <v>0.48993429919808285</v>
      </c>
      <c r="F9" s="122">
        <v>0.79039017236353726</v>
      </c>
      <c r="G9" s="122">
        <v>1.6060243011893014</v>
      </c>
      <c r="H9" s="122">
        <v>1.6833275896259585</v>
      </c>
      <c r="I9" s="122">
        <v>7.548266367819668</v>
      </c>
      <c r="J9" s="122">
        <v>10.09047533824144</v>
      </c>
      <c r="K9" s="122">
        <v>8.826015145012077</v>
      </c>
      <c r="L9" s="122">
        <v>6.4828303226583941</v>
      </c>
      <c r="M9" s="122">
        <v>4.2215709399999088</v>
      </c>
      <c r="N9" s="122">
        <v>4.9636191054396335</v>
      </c>
      <c r="O9" s="122">
        <v>4.4788575434465354</v>
      </c>
      <c r="P9" s="122">
        <v>1.0390415437487663</v>
      </c>
      <c r="Q9" s="122">
        <v>0.33750935038042085</v>
      </c>
      <c r="R9" s="122">
        <v>2.4617966793363186E-3</v>
      </c>
      <c r="S9" s="122">
        <v>0</v>
      </c>
      <c r="T9" s="122">
        <v>0</v>
      </c>
      <c r="U9" s="122">
        <v>0.41267599748302469</v>
      </c>
      <c r="V9" s="122">
        <v>1.2776331177860161</v>
      </c>
      <c r="W9" s="122">
        <v>1.6476505024542978</v>
      </c>
      <c r="X9" s="122">
        <v>1.9554393757227944</v>
      </c>
      <c r="Y9" s="122">
        <v>3.261707651381879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0.14794205319035272</v>
      </c>
      <c r="D10" s="98">
        <v>0.29125991098404969</v>
      </c>
      <c r="E10" s="98">
        <v>0.20253531720261059</v>
      </c>
      <c r="F10" s="98">
        <v>0.45747433234785029</v>
      </c>
      <c r="G10" s="98">
        <v>1.0742568145772866</v>
      </c>
      <c r="H10" s="98">
        <v>1.2340574330644096</v>
      </c>
      <c r="I10" s="98">
        <v>7.1044790688656922</v>
      </c>
      <c r="J10" s="98">
        <v>9.7665209029200497</v>
      </c>
      <c r="K10" s="98">
        <v>8.2692484258921084</v>
      </c>
      <c r="L10" s="98">
        <v>6.079144788985678</v>
      </c>
      <c r="M10" s="98">
        <v>3.7890532223130915</v>
      </c>
      <c r="N10" s="98">
        <v>4.495605089079608</v>
      </c>
      <c r="O10" s="98">
        <v>3.9064106631099338</v>
      </c>
      <c r="P10" s="98">
        <v>0.55432527829260525</v>
      </c>
      <c r="Q10" s="98">
        <v>0.20048998676570987</v>
      </c>
      <c r="R10" s="98">
        <v>1.8746795440434925E-3</v>
      </c>
      <c r="S10" s="98">
        <v>0</v>
      </c>
      <c r="T10" s="98">
        <v>0</v>
      </c>
      <c r="U10" s="98">
        <v>0.32967094621646198</v>
      </c>
      <c r="V10" s="98">
        <v>1.0518822862481323</v>
      </c>
      <c r="W10" s="98">
        <v>1.4711641704905489</v>
      </c>
      <c r="X10" s="98">
        <v>1.8135373246362292</v>
      </c>
      <c r="Y10" s="98">
        <v>2.8563784519000373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0.34738562700758341</v>
      </c>
      <c r="D11" s="98">
        <v>0.39438593510175812</v>
      </c>
      <c r="E11" s="98">
        <v>0.28739898199547226</v>
      </c>
      <c r="F11" s="98">
        <v>0.33240018117836984</v>
      </c>
      <c r="G11" s="98">
        <v>0.53126588932993069</v>
      </c>
      <c r="H11" s="98">
        <v>0.4487735642282103</v>
      </c>
      <c r="I11" s="98">
        <v>0.44229592324318351</v>
      </c>
      <c r="J11" s="98">
        <v>0.32101833201927021</v>
      </c>
      <c r="K11" s="98">
        <v>0.55186943340893979</v>
      </c>
      <c r="L11" s="98">
        <v>0.40074705097243862</v>
      </c>
      <c r="M11" s="98">
        <v>0.4299409954336959</v>
      </c>
      <c r="N11" s="98">
        <v>0.46661405113062038</v>
      </c>
      <c r="O11" s="98">
        <v>0.56745455874281092</v>
      </c>
      <c r="P11" s="98">
        <v>0.4820750625349543</v>
      </c>
      <c r="Q11" s="98">
        <v>0.1362506162350291</v>
      </c>
      <c r="R11" s="98">
        <v>5.8711713529282594E-4</v>
      </c>
      <c r="S11" s="98">
        <v>0</v>
      </c>
      <c r="T11" s="98">
        <v>0</v>
      </c>
      <c r="U11" s="98">
        <v>8.2581292819197946E-2</v>
      </c>
      <c r="V11" s="98">
        <v>0.22387371449124277</v>
      </c>
      <c r="W11" s="98">
        <v>0.17608876313785565</v>
      </c>
      <c r="X11" s="98">
        <v>0.14077375316459678</v>
      </c>
      <c r="Y11" s="98">
        <v>0.40155294484340676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5.1565883731703071E-4</v>
      </c>
      <c r="G12" s="98">
        <v>5.0159728208412765E-4</v>
      </c>
      <c r="H12" s="98">
        <v>4.965923333387492E-4</v>
      </c>
      <c r="I12" s="98">
        <v>1.4913757107922756E-3</v>
      </c>
      <c r="J12" s="98">
        <v>2.9361033021212566E-3</v>
      </c>
      <c r="K12" s="98">
        <v>4.8972857110305343E-3</v>
      </c>
      <c r="L12" s="98">
        <v>2.9384827002770946E-3</v>
      </c>
      <c r="M12" s="98">
        <v>2.5767222531218451E-3</v>
      </c>
      <c r="N12" s="98">
        <v>1.399965229404828E-3</v>
      </c>
      <c r="O12" s="98">
        <v>4.9923215937901283E-3</v>
      </c>
      <c r="P12" s="98">
        <v>2.6412029212068305E-3</v>
      </c>
      <c r="Q12" s="98">
        <v>7.687473796819202E-4</v>
      </c>
      <c r="R12" s="98">
        <v>0</v>
      </c>
      <c r="S12" s="98">
        <v>0</v>
      </c>
      <c r="T12" s="98">
        <v>0</v>
      </c>
      <c r="U12" s="98">
        <v>4.2375844736476745E-4</v>
      </c>
      <c r="V12" s="98">
        <v>1.8771170466408615E-3</v>
      </c>
      <c r="W12" s="98">
        <v>3.9756882589330096E-4</v>
      </c>
      <c r="X12" s="98">
        <v>1.1282979219684403E-3</v>
      </c>
      <c r="Y12" s="98">
        <v>3.7762546384348208E-3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5.1565883731703071E-4</v>
      </c>
      <c r="G13" s="101">
        <v>5.0159728208412765E-4</v>
      </c>
      <c r="H13" s="101">
        <v>4.965923333387492E-4</v>
      </c>
      <c r="I13" s="101">
        <v>1.4913757107922756E-3</v>
      </c>
      <c r="J13" s="101">
        <v>2.9361033021212566E-3</v>
      </c>
      <c r="K13" s="101">
        <v>4.8972857110305343E-3</v>
      </c>
      <c r="L13" s="101">
        <v>2.9384827002770946E-3</v>
      </c>
      <c r="M13" s="101">
        <v>2.5767222531218451E-3</v>
      </c>
      <c r="N13" s="101">
        <v>1.399965229404828E-3</v>
      </c>
      <c r="O13" s="101">
        <v>4.9923215937901283E-3</v>
      </c>
      <c r="P13" s="101">
        <v>2.6412029212068305E-3</v>
      </c>
      <c r="Q13" s="101">
        <v>7.687473796819202E-4</v>
      </c>
      <c r="R13" s="101">
        <v>0</v>
      </c>
      <c r="S13" s="101">
        <v>0</v>
      </c>
      <c r="T13" s="101">
        <v>0</v>
      </c>
      <c r="U13" s="101">
        <v>4.2375844736476745E-4</v>
      </c>
      <c r="V13" s="101">
        <v>1.8771170466408615E-3</v>
      </c>
      <c r="W13" s="101">
        <v>3.9756882589330096E-4</v>
      </c>
      <c r="X13" s="101">
        <v>1.1282979219684403E-3</v>
      </c>
      <c r="Y13" s="101">
        <v>3.7762546384348208E-3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1.1677105836333225E-2</v>
      </c>
      <c r="D19" s="122">
        <v>1.3028356807364607E-2</v>
      </c>
      <c r="E19" s="122">
        <v>1.0746813678574956E-2</v>
      </c>
      <c r="F19" s="122">
        <v>1.5331758505190052E-2</v>
      </c>
      <c r="G19" s="122">
        <v>2.3785625227248273E-2</v>
      </c>
      <c r="H19" s="122">
        <v>2.3516821911773716E-2</v>
      </c>
      <c r="I19" s="122">
        <v>2.9752973771634363E-2</v>
      </c>
      <c r="J19" s="122">
        <v>2.8665882411303974E-2</v>
      </c>
      <c r="K19" s="122">
        <v>3.1808112737953149E-2</v>
      </c>
      <c r="L19" s="122">
        <v>2.7690990067489117E-2</v>
      </c>
      <c r="M19" s="122">
        <v>2.9500009568500265E-2</v>
      </c>
      <c r="N19" s="122">
        <v>3.5714059995678733E-2</v>
      </c>
      <c r="O19" s="122">
        <v>3.1006681915582184E-2</v>
      </c>
      <c r="P19" s="122">
        <v>1.9915162999134067E-2</v>
      </c>
      <c r="Q19" s="122">
        <v>5.2210239207826688E-3</v>
      </c>
      <c r="R19" s="122">
        <v>0</v>
      </c>
      <c r="S19" s="122">
        <v>0</v>
      </c>
      <c r="T19" s="122">
        <v>0</v>
      </c>
      <c r="U19" s="122">
        <v>4.3590388176784831E-3</v>
      </c>
      <c r="V19" s="122">
        <v>1.1752985659732366E-2</v>
      </c>
      <c r="W19" s="122">
        <v>1.3163482817125476E-2</v>
      </c>
      <c r="X19" s="122">
        <v>1.0690933892454589E-2</v>
      </c>
      <c r="Y19" s="122">
        <v>2.7521718667415134E-2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1.1677105836333225E-2</v>
      </c>
      <c r="D21" s="98">
        <v>1.3028356807364607E-2</v>
      </c>
      <c r="E21" s="98">
        <v>1.0746813678574956E-2</v>
      </c>
      <c r="F21" s="98">
        <v>1.5331758505190052E-2</v>
      </c>
      <c r="G21" s="98">
        <v>2.3785625227248273E-2</v>
      </c>
      <c r="H21" s="98">
        <v>2.3516821911773716E-2</v>
      </c>
      <c r="I21" s="98">
        <v>2.9752973771634363E-2</v>
      </c>
      <c r="J21" s="98">
        <v>2.8665882411303974E-2</v>
      </c>
      <c r="K21" s="98">
        <v>3.1808112737953149E-2</v>
      </c>
      <c r="L21" s="98">
        <v>2.7690990067489117E-2</v>
      </c>
      <c r="M21" s="98">
        <v>2.9500009568500265E-2</v>
      </c>
      <c r="N21" s="98">
        <v>3.5714059995678733E-2</v>
      </c>
      <c r="O21" s="98">
        <v>3.1006681915582184E-2</v>
      </c>
      <c r="P21" s="98">
        <v>1.9915162999134067E-2</v>
      </c>
      <c r="Q21" s="98">
        <v>5.2210239207826688E-3</v>
      </c>
      <c r="R21" s="98">
        <v>0</v>
      </c>
      <c r="S21" s="98">
        <v>0</v>
      </c>
      <c r="T21" s="98">
        <v>0</v>
      </c>
      <c r="U21" s="98">
        <v>4.3590388176784831E-3</v>
      </c>
      <c r="V21" s="98">
        <v>1.1752985659732366E-2</v>
      </c>
      <c r="W21" s="98">
        <v>1.3163482817125476E-2</v>
      </c>
      <c r="X21" s="98">
        <v>1.0690933892454589E-2</v>
      </c>
      <c r="Y21" s="98">
        <v>2.7521718667415134E-2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2.3771181542440569</v>
      </c>
      <c r="D24" s="117">
        <f t="shared" si="7"/>
        <v>0.81965764571741839</v>
      </c>
      <c r="E24" s="117">
        <f t="shared" si="7"/>
        <v>1.3677156404360602</v>
      </c>
      <c r="F24" s="117">
        <f t="shared" si="7"/>
        <v>2.4217830852090834</v>
      </c>
      <c r="G24" s="117">
        <f t="shared" si="7"/>
        <v>5.1776539412809583</v>
      </c>
      <c r="H24" s="117">
        <f t="shared" si="7"/>
        <v>2.9497498815763139</v>
      </c>
      <c r="I24" s="117">
        <f t="shared" si="7"/>
        <v>1.6885381821359517</v>
      </c>
      <c r="J24" s="117">
        <f t="shared" si="7"/>
        <v>1.6030438874227346</v>
      </c>
      <c r="K24" s="117">
        <f t="shared" si="7"/>
        <v>2.1999804403859113</v>
      </c>
      <c r="L24" s="117">
        <f t="shared" si="7"/>
        <v>3.9838842092709852</v>
      </c>
      <c r="M24" s="117">
        <f t="shared" si="7"/>
        <v>2.746862036754453</v>
      </c>
      <c r="N24" s="117">
        <f t="shared" si="7"/>
        <v>3.8151732376225693</v>
      </c>
      <c r="O24" s="117">
        <f t="shared" si="7"/>
        <v>4.1831361509041249</v>
      </c>
      <c r="P24" s="117">
        <f t="shared" si="7"/>
        <v>3.0742672076768387</v>
      </c>
      <c r="Q24" s="117">
        <f t="shared" si="7"/>
        <v>2.4119332226738099</v>
      </c>
      <c r="R24" s="117">
        <f t="shared" ref="R24:V24" si="8">R25+R28+R30+R39</f>
        <v>3.9813550115955012</v>
      </c>
      <c r="S24" s="117">
        <f t="shared" si="8"/>
        <v>2.4368139530090152</v>
      </c>
      <c r="T24" s="117">
        <f t="shared" si="8"/>
        <v>2.1483330997896188</v>
      </c>
      <c r="U24" s="117">
        <f t="shared" si="8"/>
        <v>0.94423021969029231</v>
      </c>
      <c r="V24" s="117">
        <f t="shared" si="8"/>
        <v>1.1236391394327412</v>
      </c>
      <c r="W24" s="117">
        <f t="shared" ref="W24:Y24" si="9">W25+W28+W30+W39</f>
        <v>0.9079591693228084</v>
      </c>
      <c r="X24" s="117">
        <f t="shared" si="9"/>
        <v>1.1482527891039316</v>
      </c>
      <c r="Y24" s="117">
        <f t="shared" si="9"/>
        <v>2.1806073078639101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2.3471086900466163</v>
      </c>
      <c r="D25" s="122">
        <f t="shared" si="10"/>
        <v>0.80799064889387739</v>
      </c>
      <c r="E25" s="122">
        <f t="shared" si="10"/>
        <v>1.3500665014385695</v>
      </c>
      <c r="F25" s="122">
        <f t="shared" si="10"/>
        <v>2.3947480772426846</v>
      </c>
      <c r="G25" s="122">
        <f t="shared" si="10"/>
        <v>5.1238179388983802</v>
      </c>
      <c r="H25" s="122">
        <f t="shared" si="10"/>
        <v>2.9211657527118846</v>
      </c>
      <c r="I25" s="122">
        <f t="shared" si="10"/>
        <v>1.6719546408805126</v>
      </c>
      <c r="J25" s="122">
        <f t="shared" si="10"/>
        <v>1.5872352345077085</v>
      </c>
      <c r="K25" s="122">
        <f t="shared" si="10"/>
        <v>2.1692511380145647</v>
      </c>
      <c r="L25" s="122">
        <f t="shared" si="10"/>
        <v>3.9261670447000543</v>
      </c>
      <c r="M25" s="122">
        <f t="shared" si="10"/>
        <v>2.7051339855160736</v>
      </c>
      <c r="N25" s="122">
        <f t="shared" si="10"/>
        <v>3.7591253649062448</v>
      </c>
      <c r="O25" s="122">
        <f t="shared" si="10"/>
        <v>4.1061352531266726</v>
      </c>
      <c r="P25" s="122">
        <f t="shared" si="10"/>
        <v>3.0033543202527935</v>
      </c>
      <c r="Q25" s="122">
        <f t="shared" si="10"/>
        <v>2.3402819418098959</v>
      </c>
      <c r="R25" s="122">
        <f t="shared" ref="R25:V25" si="11">SUM(R26:R27)</f>
        <v>3.8203855226890542</v>
      </c>
      <c r="S25" s="122">
        <f t="shared" si="11"/>
        <v>2.344583965308078</v>
      </c>
      <c r="T25" s="122">
        <f t="shared" si="11"/>
        <v>2.0774829370750227</v>
      </c>
      <c r="U25" s="122">
        <f t="shared" si="11"/>
        <v>0.91995591964908541</v>
      </c>
      <c r="V25" s="122">
        <f t="shared" si="11"/>
        <v>1.091452810158215</v>
      </c>
      <c r="W25" s="122">
        <f t="shared" ref="W25:Y25" si="12">SUM(W26:W27)</f>
        <v>0.87656825845322695</v>
      </c>
      <c r="X25" s="122">
        <f t="shared" si="12"/>
        <v>1.0810757692703739</v>
      </c>
      <c r="Y25" s="122">
        <f t="shared" si="12"/>
        <v>1.957546492081526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2.3471086900466163</v>
      </c>
      <c r="D26" s="98">
        <v>0.80799064889387739</v>
      </c>
      <c r="E26" s="98">
        <v>1.3500665014385695</v>
      </c>
      <c r="F26" s="98">
        <v>2.3947480772426846</v>
      </c>
      <c r="G26" s="98">
        <v>5.1238179388983802</v>
      </c>
      <c r="H26" s="98">
        <v>2.9211657527118846</v>
      </c>
      <c r="I26" s="98">
        <v>1.6719546408805126</v>
      </c>
      <c r="J26" s="98">
        <v>1.5872352345077085</v>
      </c>
      <c r="K26" s="98">
        <v>2.1692511380145647</v>
      </c>
      <c r="L26" s="98">
        <v>3.9261670447000543</v>
      </c>
      <c r="M26" s="98">
        <v>2.7051339855160736</v>
      </c>
      <c r="N26" s="98">
        <v>3.7591253649062448</v>
      </c>
      <c r="O26" s="98">
        <v>4.1061352531266726</v>
      </c>
      <c r="P26" s="98">
        <v>3.0033543202527935</v>
      </c>
      <c r="Q26" s="98">
        <v>2.3402819418098959</v>
      </c>
      <c r="R26" s="98">
        <v>3.8203855226890542</v>
      </c>
      <c r="S26" s="98">
        <v>2.344583965308078</v>
      </c>
      <c r="T26" s="98">
        <v>2.0774829370750227</v>
      </c>
      <c r="U26" s="98">
        <v>0.91995591964908541</v>
      </c>
      <c r="V26" s="98">
        <v>1.091452810158215</v>
      </c>
      <c r="W26" s="98">
        <v>0.87656825845322695</v>
      </c>
      <c r="X26" s="98">
        <v>1.0810757692703739</v>
      </c>
      <c r="Y26" s="98">
        <v>1.957546492081526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2.9069926946241293E-2</v>
      </c>
      <c r="D30" s="122">
        <v>1.1268169574335947E-2</v>
      </c>
      <c r="E30" s="122">
        <v>1.6985755437084648E-2</v>
      </c>
      <c r="F30" s="122">
        <v>2.5875463205501846E-2</v>
      </c>
      <c r="G30" s="122">
        <v>5.1767687145425643E-2</v>
      </c>
      <c r="H30" s="122">
        <v>2.7333234081888164E-2</v>
      </c>
      <c r="I30" s="122">
        <v>1.5955841386839229E-2</v>
      </c>
      <c r="J30" s="122">
        <v>1.5196134060083797E-2</v>
      </c>
      <c r="K30" s="122">
        <v>2.9669031946748137E-2</v>
      </c>
      <c r="L30" s="122">
        <v>5.5568725686384525E-2</v>
      </c>
      <c r="M30" s="122">
        <v>3.980935142904591E-2</v>
      </c>
      <c r="N30" s="122">
        <v>5.3051726743533062E-2</v>
      </c>
      <c r="O30" s="122">
        <v>7.4094021347866426E-2</v>
      </c>
      <c r="P30" s="122">
        <v>6.8249813302068238E-2</v>
      </c>
      <c r="Q30" s="122">
        <v>6.9258311566888636E-2</v>
      </c>
      <c r="R30" s="122">
        <v>0.15549191610571644</v>
      </c>
      <c r="S30" s="122">
        <v>8.8861420422781681E-2</v>
      </c>
      <c r="T30" s="122">
        <v>6.8363373506264521E-2</v>
      </c>
      <c r="U30" s="122">
        <v>2.327794831145177E-2</v>
      </c>
      <c r="V30" s="122">
        <v>3.0941895498789652E-2</v>
      </c>
      <c r="W30" s="122">
        <v>2.986300661402231E-2</v>
      </c>
      <c r="X30" s="122">
        <v>6.4588688470121336E-2</v>
      </c>
      <c r="Y30" s="122">
        <v>0.21447498047160929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2.9069926946241293E-2</v>
      </c>
      <c r="D31" s="98">
        <v>1.1268169574335947E-2</v>
      </c>
      <c r="E31" s="98">
        <v>1.6985755437084648E-2</v>
      </c>
      <c r="F31" s="98">
        <v>2.5875463205501846E-2</v>
      </c>
      <c r="G31" s="98">
        <v>5.1767687145425643E-2</v>
      </c>
      <c r="H31" s="98">
        <v>2.7333234081888164E-2</v>
      </c>
      <c r="I31" s="98">
        <v>1.5955841386839229E-2</v>
      </c>
      <c r="J31" s="98">
        <v>1.5196134060083797E-2</v>
      </c>
      <c r="K31" s="98">
        <v>2.9179303375645085E-2</v>
      </c>
      <c r="L31" s="98">
        <v>5.5078978569671679E-2</v>
      </c>
      <c r="M31" s="98">
        <v>3.980935142904591E-2</v>
      </c>
      <c r="N31" s="98">
        <v>5.3051726743533062E-2</v>
      </c>
      <c r="O31" s="98">
        <v>7.3594789188487414E-2</v>
      </c>
      <c r="P31" s="98">
        <v>6.7809612815200426E-2</v>
      </c>
      <c r="Q31" s="98">
        <v>6.8873937877047681E-2</v>
      </c>
      <c r="R31" s="98">
        <v>0.15323757231142757</v>
      </c>
      <c r="S31" s="98">
        <v>8.841780790376054E-2</v>
      </c>
      <c r="T31" s="98">
        <v>6.7914837223250493E-2</v>
      </c>
      <c r="U31" s="98">
        <v>2.327794831145177E-2</v>
      </c>
      <c r="V31" s="98">
        <v>3.0941895498789652E-2</v>
      </c>
      <c r="W31" s="98">
        <v>2.986300661402231E-2</v>
      </c>
      <c r="X31" s="98">
        <v>6.4212589162798525E-2</v>
      </c>
      <c r="Y31" s="98">
        <v>0.21258685315239187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4.8972857110305345E-4</v>
      </c>
      <c r="L32" s="98">
        <v>4.8974711671284914E-4</v>
      </c>
      <c r="M32" s="98">
        <v>0</v>
      </c>
      <c r="N32" s="98">
        <v>0</v>
      </c>
      <c r="O32" s="98">
        <v>4.9923215937901287E-4</v>
      </c>
      <c r="P32" s="98">
        <v>4.402004868678051E-4</v>
      </c>
      <c r="Q32" s="98">
        <v>3.843736898409601E-4</v>
      </c>
      <c r="R32" s="98">
        <v>2.2543437942888636E-3</v>
      </c>
      <c r="S32" s="98">
        <v>4.4361251902113924E-4</v>
      </c>
      <c r="T32" s="98">
        <v>4.485362830140314E-4</v>
      </c>
      <c r="U32" s="98">
        <v>0</v>
      </c>
      <c r="V32" s="98">
        <v>0</v>
      </c>
      <c r="W32" s="98">
        <v>0</v>
      </c>
      <c r="X32" s="98">
        <v>3.7609930732281338E-4</v>
      </c>
      <c r="Y32" s="98">
        <v>1.8881273192174104E-3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4.8972857110305345E-4</v>
      </c>
      <c r="L33" s="101">
        <v>4.8974711671284914E-4</v>
      </c>
      <c r="M33" s="101">
        <v>0</v>
      </c>
      <c r="N33" s="101">
        <v>0</v>
      </c>
      <c r="O33" s="101">
        <v>4.9923215937901287E-4</v>
      </c>
      <c r="P33" s="101">
        <v>4.402004868678051E-4</v>
      </c>
      <c r="Q33" s="101">
        <v>3.843736898409601E-4</v>
      </c>
      <c r="R33" s="101">
        <v>2.2543437942888636E-3</v>
      </c>
      <c r="S33" s="101">
        <v>4.4361251902113924E-4</v>
      </c>
      <c r="T33" s="101">
        <v>4.485362830140314E-4</v>
      </c>
      <c r="U33" s="101">
        <v>0</v>
      </c>
      <c r="V33" s="101">
        <v>0</v>
      </c>
      <c r="W33" s="101">
        <v>0</v>
      </c>
      <c r="X33" s="101">
        <v>3.7609930732281338E-4</v>
      </c>
      <c r="Y33" s="101">
        <v>1.8881273192174104E-3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9.395372511992251E-4</v>
      </c>
      <c r="D39" s="122">
        <v>3.9882724920503896E-4</v>
      </c>
      <c r="E39" s="122">
        <v>6.6338356040586139E-4</v>
      </c>
      <c r="F39" s="122">
        <v>1.1595447608967263E-3</v>
      </c>
      <c r="G39" s="122">
        <v>2.068315237152024E-3</v>
      </c>
      <c r="H39" s="122">
        <v>1.2508947825411549E-3</v>
      </c>
      <c r="I39" s="122">
        <v>6.2769986859988105E-4</v>
      </c>
      <c r="J39" s="122">
        <v>6.1251885494239254E-4</v>
      </c>
      <c r="K39" s="122">
        <v>1.0602704245984381E-3</v>
      </c>
      <c r="L39" s="122">
        <v>2.1484388845465696E-3</v>
      </c>
      <c r="M39" s="122">
        <v>1.9186998093333506E-3</v>
      </c>
      <c r="N39" s="122">
        <v>2.9961459727918401E-3</v>
      </c>
      <c r="O39" s="122">
        <v>2.9068764295858301E-3</v>
      </c>
      <c r="P39" s="122">
        <v>2.6630741219772296E-3</v>
      </c>
      <c r="Q39" s="122">
        <v>2.3929692970253904E-3</v>
      </c>
      <c r="R39" s="122">
        <v>5.4775728007304889E-3</v>
      </c>
      <c r="S39" s="122">
        <v>3.3685672781556156E-3</v>
      </c>
      <c r="T39" s="122">
        <v>2.486789208331782E-3</v>
      </c>
      <c r="U39" s="122">
        <v>9.963517297550818E-4</v>
      </c>
      <c r="V39" s="122">
        <v>1.2444337757363682E-3</v>
      </c>
      <c r="W39" s="122">
        <v>1.5279042555592069E-3</v>
      </c>
      <c r="X39" s="122">
        <v>2.588331363436374E-3</v>
      </c>
      <c r="Y39" s="122">
        <v>8.5858353107748052E-3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9.395372511992251E-4</v>
      </c>
      <c r="D40" s="98">
        <v>3.9882724920503896E-4</v>
      </c>
      <c r="E40" s="98">
        <v>6.6338356040586139E-4</v>
      </c>
      <c r="F40" s="98">
        <v>1.1595447608967263E-3</v>
      </c>
      <c r="G40" s="98">
        <v>2.068315237152024E-3</v>
      </c>
      <c r="H40" s="98">
        <v>1.2508947825411549E-3</v>
      </c>
      <c r="I40" s="98">
        <v>6.2769986859988105E-4</v>
      </c>
      <c r="J40" s="98">
        <v>6.1251885494239254E-4</v>
      </c>
      <c r="K40" s="98">
        <v>1.0602704245984381E-3</v>
      </c>
      <c r="L40" s="98">
        <v>2.1484388845465696E-3</v>
      </c>
      <c r="M40" s="98">
        <v>1.9186998093333506E-3</v>
      </c>
      <c r="N40" s="98">
        <v>2.9961459727918401E-3</v>
      </c>
      <c r="O40" s="98">
        <v>2.9068764295858301E-3</v>
      </c>
      <c r="P40" s="98">
        <v>2.6630741219772296E-3</v>
      </c>
      <c r="Q40" s="98">
        <v>2.3929692970253904E-3</v>
      </c>
      <c r="R40" s="98">
        <v>5.4775728007304889E-3</v>
      </c>
      <c r="S40" s="98">
        <v>3.3685672781556156E-3</v>
      </c>
      <c r="T40" s="98">
        <v>2.486789208331782E-3</v>
      </c>
      <c r="U40" s="98">
        <v>9.963517297550818E-4</v>
      </c>
      <c r="V40" s="98">
        <v>1.2444337757363682E-3</v>
      </c>
      <c r="W40" s="98">
        <v>1.5279042555592069E-3</v>
      </c>
      <c r="X40" s="98">
        <v>2.588331363436374E-3</v>
      </c>
      <c r="Y40" s="98">
        <v>8.5858353107748052E-3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210.42783909343814</v>
      </c>
      <c r="D43" s="117">
        <f t="shared" si="14"/>
        <v>200.32153660971699</v>
      </c>
      <c r="E43" s="117">
        <f t="shared" si="14"/>
        <v>188.11651117873615</v>
      </c>
      <c r="F43" s="117">
        <f t="shared" si="14"/>
        <v>121.92430454019083</v>
      </c>
      <c r="G43" s="117">
        <f t="shared" si="14"/>
        <v>228.94615055387163</v>
      </c>
      <c r="H43" s="117">
        <f t="shared" si="14"/>
        <v>138.61785336055871</v>
      </c>
      <c r="I43" s="117">
        <f t="shared" si="14"/>
        <v>248.39295945197694</v>
      </c>
      <c r="J43" s="117">
        <f t="shared" si="14"/>
        <v>295.30371735258615</v>
      </c>
      <c r="K43" s="117">
        <f t="shared" si="14"/>
        <v>255.46941651065217</v>
      </c>
      <c r="L43" s="117">
        <f t="shared" si="14"/>
        <v>137.41024223410605</v>
      </c>
      <c r="M43" s="117">
        <f t="shared" si="14"/>
        <v>31.478572257331333</v>
      </c>
      <c r="N43" s="117">
        <f t="shared" si="14"/>
        <v>42.179792875300485</v>
      </c>
      <c r="O43" s="117">
        <f t="shared" si="14"/>
        <v>35.699507917403658</v>
      </c>
      <c r="P43" s="117">
        <f t="shared" si="14"/>
        <v>44.519210344967938</v>
      </c>
      <c r="Q43" s="117">
        <f t="shared" si="14"/>
        <v>92.933968592829515</v>
      </c>
      <c r="R43" s="117">
        <f t="shared" ref="R43:V43" si="15">R44+R47+R49+R58</f>
        <v>112.27425343008164</v>
      </c>
      <c r="S43" s="117">
        <f t="shared" si="15"/>
        <v>112.92237945761221</v>
      </c>
      <c r="T43" s="117">
        <f t="shared" si="15"/>
        <v>99.857478427801141</v>
      </c>
      <c r="U43" s="117">
        <f t="shared" si="15"/>
        <v>107.11047902743805</v>
      </c>
      <c r="V43" s="117">
        <f t="shared" si="15"/>
        <v>100.70638850297257</v>
      </c>
      <c r="W43" s="117">
        <f t="shared" ref="W43:Y43" si="16">W44+W47+W49+W58</f>
        <v>49.570534350786389</v>
      </c>
      <c r="X43" s="117">
        <f t="shared" si="16"/>
        <v>35.187425036133099</v>
      </c>
      <c r="Y43" s="117">
        <f t="shared" si="16"/>
        <v>70.43923191139605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183.22189645660615</v>
      </c>
      <c r="D44" s="122">
        <f t="shared" si="17"/>
        <v>173.93843304918252</v>
      </c>
      <c r="E44" s="122">
        <f t="shared" si="17"/>
        <v>165.48103160693725</v>
      </c>
      <c r="F44" s="122">
        <f t="shared" si="17"/>
        <v>108.20807112998172</v>
      </c>
      <c r="G44" s="122">
        <f t="shared" si="17"/>
        <v>203.29755783783352</v>
      </c>
      <c r="H44" s="122">
        <f t="shared" si="17"/>
        <v>124.88996160680541</v>
      </c>
      <c r="I44" s="122">
        <f t="shared" si="17"/>
        <v>217.5097922866241</v>
      </c>
      <c r="J44" s="122">
        <f t="shared" si="17"/>
        <v>258.29081578155404</v>
      </c>
      <c r="K44" s="122">
        <f t="shared" si="17"/>
        <v>220.51169560245745</v>
      </c>
      <c r="L44" s="122">
        <f t="shared" si="17"/>
        <v>118.02253845923275</v>
      </c>
      <c r="M44" s="122">
        <f t="shared" si="17"/>
        <v>25.842588913226493</v>
      </c>
      <c r="N44" s="122">
        <f t="shared" si="17"/>
        <v>33.590363049846196</v>
      </c>
      <c r="O44" s="122">
        <f t="shared" si="17"/>
        <v>28.308626514903754</v>
      </c>
      <c r="P44" s="122">
        <f t="shared" si="17"/>
        <v>34.285496800113073</v>
      </c>
      <c r="Q44" s="122">
        <f t="shared" si="17"/>
        <v>72.302642110851266</v>
      </c>
      <c r="R44" s="122">
        <f t="shared" ref="R44:V44" si="18">SUM(R45:R46)</f>
        <v>87.325577983160116</v>
      </c>
      <c r="S44" s="122">
        <f t="shared" si="18"/>
        <v>86.193737837028038</v>
      </c>
      <c r="T44" s="122">
        <f t="shared" si="18"/>
        <v>76.789283135895531</v>
      </c>
      <c r="U44" s="122">
        <f t="shared" si="18"/>
        <v>80.877797222044322</v>
      </c>
      <c r="V44" s="122">
        <f t="shared" si="18"/>
        <v>75.634302054782424</v>
      </c>
      <c r="W44" s="122">
        <f t="shared" ref="W44:Y44" si="19">SUM(W45:W46)</f>
        <v>35.872486793118611</v>
      </c>
      <c r="X44" s="122">
        <f t="shared" si="19"/>
        <v>22.973101492503126</v>
      </c>
      <c r="Y44" s="122">
        <f t="shared" si="19"/>
        <v>40.493101663798228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183.22189645660615</v>
      </c>
      <c r="D45" s="98">
        <v>173.93843304918252</v>
      </c>
      <c r="E45" s="98">
        <v>165.48103160693725</v>
      </c>
      <c r="F45" s="98">
        <v>108.20807112998172</v>
      </c>
      <c r="G45" s="98">
        <v>203.29755783783352</v>
      </c>
      <c r="H45" s="98">
        <v>124.88996160680541</v>
      </c>
      <c r="I45" s="98">
        <v>217.5097922866241</v>
      </c>
      <c r="J45" s="98">
        <v>258.29081578155404</v>
      </c>
      <c r="K45" s="98">
        <v>220.51169560245745</v>
      </c>
      <c r="L45" s="98">
        <v>118.02253845923275</v>
      </c>
      <c r="M45" s="98">
        <v>25.842588913226493</v>
      </c>
      <c r="N45" s="98">
        <v>33.590363049846196</v>
      </c>
      <c r="O45" s="98">
        <v>28.308626514903754</v>
      </c>
      <c r="P45" s="98">
        <v>34.285496800113073</v>
      </c>
      <c r="Q45" s="98">
        <v>72.302642110851266</v>
      </c>
      <c r="R45" s="98">
        <v>87.325577983160116</v>
      </c>
      <c r="S45" s="98">
        <v>86.193737837028038</v>
      </c>
      <c r="T45" s="98">
        <v>76.789283135895531</v>
      </c>
      <c r="U45" s="98">
        <v>80.877797222044322</v>
      </c>
      <c r="V45" s="98">
        <v>75.634302054782424</v>
      </c>
      <c r="W45" s="98">
        <v>35.872486793118611</v>
      </c>
      <c r="X45" s="98">
        <v>22.973101492503126</v>
      </c>
      <c r="Y45" s="98">
        <v>40.493101663798228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27.145141154718669</v>
      </c>
      <c r="D49" s="122">
        <v>26.321950048989681</v>
      </c>
      <c r="E49" s="122">
        <v>22.576703788346951</v>
      </c>
      <c r="F49" s="122">
        <v>13.675907020191262</v>
      </c>
      <c r="G49" s="122">
        <v>25.579045616188857</v>
      </c>
      <c r="H49" s="122">
        <v>13.682359183668797</v>
      </c>
      <c r="I49" s="122">
        <v>30.811609380332438</v>
      </c>
      <c r="J49" s="122">
        <v>36.937439248103182</v>
      </c>
      <c r="K49" s="122">
        <v>34.890217024495293</v>
      </c>
      <c r="L49" s="122">
        <v>19.339244542255177</v>
      </c>
      <c r="M49" s="122">
        <v>5.6217130142729239</v>
      </c>
      <c r="N49" s="122">
        <v>8.5688163411614795</v>
      </c>
      <c r="O49" s="122">
        <v>7.3719867057075952</v>
      </c>
      <c r="P49" s="122">
        <v>10.207082803635096</v>
      </c>
      <c r="Q49" s="122">
        <v>20.573460133522914</v>
      </c>
      <c r="R49" s="122">
        <v>24.836831053455452</v>
      </c>
      <c r="S49" s="122">
        <v>26.623217940952994</v>
      </c>
      <c r="T49" s="122">
        <v>22.990973942804782</v>
      </c>
      <c r="U49" s="122">
        <v>26.158204513594519</v>
      </c>
      <c r="V49" s="122">
        <v>24.999771018777899</v>
      </c>
      <c r="W49" s="122">
        <v>13.64962474587621</v>
      </c>
      <c r="X49" s="122">
        <v>12.169646693574139</v>
      </c>
      <c r="Y49" s="122">
        <v>29.789232928357098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27.142901564520066</v>
      </c>
      <c r="D50" s="98">
        <v>26.312460446226233</v>
      </c>
      <c r="E50" s="98">
        <v>22.567798537259112</v>
      </c>
      <c r="F50" s="98">
        <v>13.668442369981504</v>
      </c>
      <c r="G50" s="98">
        <v>25.547785045017871</v>
      </c>
      <c r="H50" s="98">
        <v>13.66690627720407</v>
      </c>
      <c r="I50" s="98">
        <v>30.681946810446075</v>
      </c>
      <c r="J50" s="98">
        <v>36.650830169465266</v>
      </c>
      <c r="K50" s="98">
        <v>34.489676565830194</v>
      </c>
      <c r="L50" s="98">
        <v>19.087934170024884</v>
      </c>
      <c r="M50" s="98">
        <v>5.5575070015484451</v>
      </c>
      <c r="N50" s="98">
        <v>8.5333704963548112</v>
      </c>
      <c r="O50" s="98">
        <v>7.3520292590649889</v>
      </c>
      <c r="P50" s="98">
        <v>10.158589092223648</v>
      </c>
      <c r="Q50" s="98">
        <v>20.371424214158608</v>
      </c>
      <c r="R50" s="98">
        <v>24.670405251944601</v>
      </c>
      <c r="S50" s="98">
        <v>26.468484438770982</v>
      </c>
      <c r="T50" s="98">
        <v>22.864527861408131</v>
      </c>
      <c r="U50" s="98">
        <v>26.030022329386558</v>
      </c>
      <c r="V50" s="98">
        <v>24.784079919607123</v>
      </c>
      <c r="W50" s="98">
        <v>13.63572669418757</v>
      </c>
      <c r="X50" s="98">
        <v>12.149495734049346</v>
      </c>
      <c r="Y50" s="98">
        <v>29.589554880634047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2.2395901986035408E-3</v>
      </c>
      <c r="D51" s="98">
        <v>9.4896027634500616E-3</v>
      </c>
      <c r="E51" s="98">
        <v>8.9052510878393585E-3</v>
      </c>
      <c r="F51" s="98">
        <v>7.4646502097581212E-3</v>
      </c>
      <c r="G51" s="98">
        <v>3.1260571170984366E-2</v>
      </c>
      <c r="H51" s="98">
        <v>1.5452906464726222E-2</v>
      </c>
      <c r="I51" s="98">
        <v>0.12966256988636296</v>
      </c>
      <c r="J51" s="98">
        <v>0.28660907863791363</v>
      </c>
      <c r="K51" s="98">
        <v>0.40054045866510024</v>
      </c>
      <c r="L51" s="98">
        <v>0.25131037223029351</v>
      </c>
      <c r="M51" s="98">
        <v>6.4206012724479053E-2</v>
      </c>
      <c r="N51" s="98">
        <v>3.5445844806669076E-2</v>
      </c>
      <c r="O51" s="98">
        <v>1.9957446642606125E-2</v>
      </c>
      <c r="P51" s="98">
        <v>4.8493711411447475E-2</v>
      </c>
      <c r="Q51" s="98">
        <v>0.20203591936430701</v>
      </c>
      <c r="R51" s="98">
        <v>0.1664258015108491</v>
      </c>
      <c r="S51" s="98">
        <v>0.15473350218201082</v>
      </c>
      <c r="T51" s="98">
        <v>0.12644608139665073</v>
      </c>
      <c r="U51" s="98">
        <v>0.12818218420796179</v>
      </c>
      <c r="V51" s="98">
        <v>0.21569109917077434</v>
      </c>
      <c r="W51" s="98">
        <v>1.3898051688640707E-2</v>
      </c>
      <c r="X51" s="98">
        <v>2.015095952479232E-2</v>
      </c>
      <c r="Y51" s="98">
        <v>0.19967804772305017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2.2395901986035408E-3</v>
      </c>
      <c r="D52" s="101">
        <v>9.4896027634500616E-3</v>
      </c>
      <c r="E52" s="101">
        <v>8.9052510878393585E-3</v>
      </c>
      <c r="F52" s="101">
        <v>7.4646502097581212E-3</v>
      </c>
      <c r="G52" s="101">
        <v>3.1260571170984366E-2</v>
      </c>
      <c r="H52" s="101">
        <v>1.5452906464726222E-2</v>
      </c>
      <c r="I52" s="101">
        <v>0.12966256988636296</v>
      </c>
      <c r="J52" s="101">
        <v>0.28660907863791363</v>
      </c>
      <c r="K52" s="101">
        <v>0.40054045866510024</v>
      </c>
      <c r="L52" s="101">
        <v>0.25131037223029351</v>
      </c>
      <c r="M52" s="101">
        <v>6.4206012724479053E-2</v>
      </c>
      <c r="N52" s="101">
        <v>3.5445844806669076E-2</v>
      </c>
      <c r="O52" s="101">
        <v>1.9957446642606125E-2</v>
      </c>
      <c r="P52" s="101">
        <v>4.8493711411447475E-2</v>
      </c>
      <c r="Q52" s="101">
        <v>0.20203591936430701</v>
      </c>
      <c r="R52" s="101">
        <v>0.1664258015108491</v>
      </c>
      <c r="S52" s="101">
        <v>0.15473350218201082</v>
      </c>
      <c r="T52" s="101">
        <v>0.12644608139665073</v>
      </c>
      <c r="U52" s="101">
        <v>0.12818218420796179</v>
      </c>
      <c r="V52" s="101">
        <v>0.21569109917077434</v>
      </c>
      <c r="W52" s="101">
        <v>1.3898051688640707E-2</v>
      </c>
      <c r="X52" s="101">
        <v>2.015095952479232E-2</v>
      </c>
      <c r="Y52" s="101">
        <v>0.19967804772305017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6.0801482113321287E-2</v>
      </c>
      <c r="D58" s="122">
        <v>6.1153511544772637E-2</v>
      </c>
      <c r="E58" s="122">
        <v>5.8775783451959336E-2</v>
      </c>
      <c r="F58" s="122">
        <v>4.032639001785282E-2</v>
      </c>
      <c r="G58" s="122">
        <v>6.9547099849236807E-2</v>
      </c>
      <c r="H58" s="122">
        <v>4.5532570084498049E-2</v>
      </c>
      <c r="I58" s="122">
        <v>7.1557785020386455E-2</v>
      </c>
      <c r="J58" s="122">
        <v>7.5462322928902772E-2</v>
      </c>
      <c r="K58" s="122">
        <v>6.75038836994339E-2</v>
      </c>
      <c r="L58" s="122">
        <v>4.845923261810596E-2</v>
      </c>
      <c r="M58" s="122">
        <v>1.4270329831916794E-2</v>
      </c>
      <c r="N58" s="122">
        <v>2.0613484292807859E-2</v>
      </c>
      <c r="O58" s="122">
        <v>1.8894696792307892E-2</v>
      </c>
      <c r="P58" s="122">
        <v>2.6630741219772294E-2</v>
      </c>
      <c r="Q58" s="122">
        <v>5.7866348455341249E-2</v>
      </c>
      <c r="R58" s="122">
        <v>0.11184439346607834</v>
      </c>
      <c r="S58" s="122">
        <v>0.10542367963116647</v>
      </c>
      <c r="T58" s="122">
        <v>7.722134910082902E-2</v>
      </c>
      <c r="U58" s="122">
        <v>7.447729179919238E-2</v>
      </c>
      <c r="V58" s="122">
        <v>7.2315429412235621E-2</v>
      </c>
      <c r="W58" s="122">
        <v>4.8422811791568716E-2</v>
      </c>
      <c r="X58" s="122">
        <v>4.4676850055836541E-2</v>
      </c>
      <c r="Y58" s="122">
        <v>0.15689731924073411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6.0801482113321287E-2</v>
      </c>
      <c r="D59" s="98">
        <v>6.1153511544772637E-2</v>
      </c>
      <c r="E59" s="98">
        <v>5.8775783451959336E-2</v>
      </c>
      <c r="F59" s="98">
        <v>4.032639001785282E-2</v>
      </c>
      <c r="G59" s="98">
        <v>6.9547099849236807E-2</v>
      </c>
      <c r="H59" s="98">
        <v>4.5532570084498049E-2</v>
      </c>
      <c r="I59" s="98">
        <v>7.1557785020386455E-2</v>
      </c>
      <c r="J59" s="98">
        <v>7.5462322928902772E-2</v>
      </c>
      <c r="K59" s="98">
        <v>6.75038836994339E-2</v>
      </c>
      <c r="L59" s="98">
        <v>4.845923261810596E-2</v>
      </c>
      <c r="M59" s="98">
        <v>1.4270329831916794E-2</v>
      </c>
      <c r="N59" s="98">
        <v>2.0613484292807859E-2</v>
      </c>
      <c r="O59" s="98">
        <v>1.8894696792307892E-2</v>
      </c>
      <c r="P59" s="98">
        <v>2.6630741219772294E-2</v>
      </c>
      <c r="Q59" s="98">
        <v>5.7866348455341249E-2</v>
      </c>
      <c r="R59" s="98">
        <v>0.11184439346607834</v>
      </c>
      <c r="S59" s="98">
        <v>0.10542367963116647</v>
      </c>
      <c r="T59" s="98">
        <v>7.722134910082902E-2</v>
      </c>
      <c r="U59" s="98">
        <v>7.447729179919238E-2</v>
      </c>
      <c r="V59" s="98">
        <v>7.2315429412235621E-2</v>
      </c>
      <c r="W59" s="98">
        <v>4.8422811791568716E-2</v>
      </c>
      <c r="X59" s="98">
        <v>4.4676850055836541E-2</v>
      </c>
      <c r="Y59" s="98">
        <v>0.15689731924073411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49.294717806764901</v>
      </c>
      <c r="D62" s="117">
        <f t="shared" si="21"/>
        <v>63.929866988130208</v>
      </c>
      <c r="E62" s="117">
        <f t="shared" si="21"/>
        <v>73.223507749549128</v>
      </c>
      <c r="F62" s="117">
        <f t="shared" si="21"/>
        <v>68.71380457752295</v>
      </c>
      <c r="G62" s="117">
        <f t="shared" si="21"/>
        <v>63.859164281083977</v>
      </c>
      <c r="H62" s="117">
        <f t="shared" si="21"/>
        <v>58.857308526091963</v>
      </c>
      <c r="I62" s="117">
        <f t="shared" si="21"/>
        <v>55.481995948419723</v>
      </c>
      <c r="J62" s="117">
        <f t="shared" si="21"/>
        <v>78.403868192348156</v>
      </c>
      <c r="K62" s="117">
        <f t="shared" si="21"/>
        <v>50.927565345168226</v>
      </c>
      <c r="L62" s="117">
        <f t="shared" si="21"/>
        <v>76.085453402028534</v>
      </c>
      <c r="M62" s="117">
        <f t="shared" si="21"/>
        <v>29.070240208528837</v>
      </c>
      <c r="N62" s="117">
        <f t="shared" si="21"/>
        <v>45.965907407817248</v>
      </c>
      <c r="O62" s="117">
        <f t="shared" si="21"/>
        <v>33.111986930322047</v>
      </c>
      <c r="P62" s="117">
        <f t="shared" si="21"/>
        <v>27.39426843892976</v>
      </c>
      <c r="Q62" s="117">
        <f t="shared" si="21"/>
        <v>20.084376144928353</v>
      </c>
      <c r="R62" s="117">
        <f t="shared" ref="R62:V62" si="22">R63+R66+R68+R77</f>
        <v>23.744557520497413</v>
      </c>
      <c r="S62" s="117">
        <f t="shared" si="22"/>
        <v>29.925899780881736</v>
      </c>
      <c r="T62" s="117">
        <f t="shared" si="22"/>
        <v>30.610763579617071</v>
      </c>
      <c r="U62" s="117">
        <f t="shared" si="22"/>
        <v>30.48224076939449</v>
      </c>
      <c r="V62" s="117">
        <f t="shared" si="22"/>
        <v>22.658203150053389</v>
      </c>
      <c r="W62" s="117">
        <f t="shared" ref="W62:Y62" si="23">W63+W66+W68+W77</f>
        <v>22.909203715827118</v>
      </c>
      <c r="X62" s="117">
        <f t="shared" si="23"/>
        <v>15.822258826015499</v>
      </c>
      <c r="Y62" s="117">
        <f t="shared" si="23"/>
        <v>18.935517421492751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41.470698679461933</v>
      </c>
      <c r="D63" s="122">
        <f t="shared" si="24"/>
        <v>53.476279491715005</v>
      </c>
      <c r="E63" s="122">
        <f t="shared" si="24"/>
        <v>62.121364627264732</v>
      </c>
      <c r="F63" s="122">
        <f t="shared" si="24"/>
        <v>58.409135934891637</v>
      </c>
      <c r="G63" s="122">
        <f t="shared" si="24"/>
        <v>54.991784033040304</v>
      </c>
      <c r="H63" s="122">
        <f t="shared" si="24"/>
        <v>50.774007522110296</v>
      </c>
      <c r="I63" s="122">
        <f t="shared" si="24"/>
        <v>47.204976398306236</v>
      </c>
      <c r="J63" s="122">
        <f t="shared" si="24"/>
        <v>66.555225366295517</v>
      </c>
      <c r="K63" s="122">
        <f t="shared" si="24"/>
        <v>42.46436871631505</v>
      </c>
      <c r="L63" s="122">
        <f t="shared" si="24"/>
        <v>65.2185393976429</v>
      </c>
      <c r="M63" s="122">
        <f t="shared" si="24"/>
        <v>23.652920100553619</v>
      </c>
      <c r="N63" s="122">
        <f t="shared" si="24"/>
        <v>36.635908969342573</v>
      </c>
      <c r="O63" s="122">
        <f t="shared" si="24"/>
        <v>26.075101977801218</v>
      </c>
      <c r="P63" s="122">
        <f t="shared" si="24"/>
        <v>20.912629070189535</v>
      </c>
      <c r="Q63" s="122">
        <f t="shared" si="24"/>
        <v>15.395123593765767</v>
      </c>
      <c r="R63" s="122">
        <f t="shared" ref="R63:V63" si="25">SUM(R64:R65)</f>
        <v>18.042717050035726</v>
      </c>
      <c r="S63" s="122">
        <f t="shared" si="25"/>
        <v>22.26574685470014</v>
      </c>
      <c r="T63" s="122">
        <f t="shared" si="25"/>
        <v>22.79848425305315</v>
      </c>
      <c r="U63" s="122">
        <f t="shared" si="25"/>
        <v>21.935109356273475</v>
      </c>
      <c r="V63" s="122">
        <f t="shared" si="25"/>
        <v>15.878725977803603</v>
      </c>
      <c r="W63" s="122">
        <f t="shared" ref="W63:Y63" si="26">SUM(W64:W65)</f>
        <v>15.370892275727849</v>
      </c>
      <c r="X63" s="122">
        <f t="shared" si="26"/>
        <v>9.3371142993379781</v>
      </c>
      <c r="Y63" s="122">
        <f t="shared" si="26"/>
        <v>9.6458032822961766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41.470698679461933</v>
      </c>
      <c r="D64" s="98">
        <v>53.476279491715005</v>
      </c>
      <c r="E64" s="98">
        <v>62.121364627264732</v>
      </c>
      <c r="F64" s="98">
        <v>58.409135934891637</v>
      </c>
      <c r="G64" s="98">
        <v>54.991784033040304</v>
      </c>
      <c r="H64" s="98">
        <v>50.774007522110296</v>
      </c>
      <c r="I64" s="98">
        <v>47.204976398306236</v>
      </c>
      <c r="J64" s="98">
        <v>66.555225366295517</v>
      </c>
      <c r="K64" s="98">
        <v>42.46436871631505</v>
      </c>
      <c r="L64" s="98">
        <v>65.2185393976429</v>
      </c>
      <c r="M64" s="98">
        <v>23.652920100553619</v>
      </c>
      <c r="N64" s="98">
        <v>36.635908969342573</v>
      </c>
      <c r="O64" s="98">
        <v>26.075101977801218</v>
      </c>
      <c r="P64" s="98">
        <v>20.912629070189535</v>
      </c>
      <c r="Q64" s="98">
        <v>15.395123593765767</v>
      </c>
      <c r="R64" s="98">
        <v>18.042717050035726</v>
      </c>
      <c r="S64" s="98">
        <v>22.26574685470014</v>
      </c>
      <c r="T64" s="98">
        <v>22.79848425305315</v>
      </c>
      <c r="U64" s="98">
        <v>21.935109356273475</v>
      </c>
      <c r="V64" s="98">
        <v>15.878725977803603</v>
      </c>
      <c r="W64" s="98">
        <v>15.370892275727849</v>
      </c>
      <c r="X64" s="98">
        <v>9.3371142993379781</v>
      </c>
      <c r="Y64" s="98">
        <v>9.6458032822961766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7.0879300673309666</v>
      </c>
      <c r="D68" s="122">
        <v>9.3699564379565405</v>
      </c>
      <c r="E68" s="122">
        <v>9.8688327383630483</v>
      </c>
      <c r="F68" s="122">
        <v>9.1849647959798251</v>
      </c>
      <c r="G68" s="122">
        <v>7.9159402211592793</v>
      </c>
      <c r="H68" s="122">
        <v>7.1858554224101745</v>
      </c>
      <c r="I68" s="122">
        <v>7.2735309358464058</v>
      </c>
      <c r="J68" s="122">
        <v>10.373003785020771</v>
      </c>
      <c r="K68" s="122">
        <v>7.3305438415831725</v>
      </c>
      <c r="L68" s="122">
        <v>9.5876944053195281</v>
      </c>
      <c r="M68" s="122">
        <v>4.7285174739184557</v>
      </c>
      <c r="N68" s="122">
        <v>8.4815734867730512</v>
      </c>
      <c r="O68" s="122">
        <v>6.2926280951429892</v>
      </c>
      <c r="P68" s="122">
        <v>5.7767497407408746</v>
      </c>
      <c r="Q68" s="122">
        <v>3.9875553688308201</v>
      </c>
      <c r="R68" s="122">
        <v>4.8495721124746458</v>
      </c>
      <c r="S68" s="122">
        <v>6.5746642254640735</v>
      </c>
      <c r="T68" s="122">
        <v>6.8527679200711678</v>
      </c>
      <c r="U68" s="122">
        <v>7.5749840424548243</v>
      </c>
      <c r="V68" s="122">
        <v>6.0411652462778722</v>
      </c>
      <c r="W68" s="122">
        <v>6.713727130949346</v>
      </c>
      <c r="X68" s="122">
        <v>5.5557595672023865</v>
      </c>
      <c r="Y68" s="122">
        <v>8.2434428822306032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7.0869035768551081</v>
      </c>
      <c r="D69" s="98">
        <v>9.367554041289532</v>
      </c>
      <c r="E69" s="98">
        <v>9.8646488377777395</v>
      </c>
      <c r="F69" s="98">
        <v>9.1811249357795308</v>
      </c>
      <c r="G69" s="98">
        <v>7.9055984434551938</v>
      </c>
      <c r="H69" s="98">
        <v>7.1777503018328481</v>
      </c>
      <c r="I69" s="98">
        <v>7.2332857021522443</v>
      </c>
      <c r="J69" s="98">
        <v>10.271976496799848</v>
      </c>
      <c r="K69" s="98">
        <v>7.2233763293587794</v>
      </c>
      <c r="L69" s="98">
        <v>9.452381638735849</v>
      </c>
      <c r="M69" s="98">
        <v>4.7180786725938066</v>
      </c>
      <c r="N69" s="98">
        <v>8.4120962882148245</v>
      </c>
      <c r="O69" s="98">
        <v>6.2536300523333628</v>
      </c>
      <c r="P69" s="98">
        <v>5.7497122478742586</v>
      </c>
      <c r="Q69" s="98">
        <v>3.9555098619379163</v>
      </c>
      <c r="R69" s="98">
        <v>4.8235593228748623</v>
      </c>
      <c r="S69" s="98">
        <v>6.5387343860993568</v>
      </c>
      <c r="T69" s="98">
        <v>6.8073107213149546</v>
      </c>
      <c r="U69" s="98">
        <v>7.5358795592516117</v>
      </c>
      <c r="V69" s="98">
        <v>6.0400218498276379</v>
      </c>
      <c r="W69" s="98">
        <v>6.6654859575981842</v>
      </c>
      <c r="X69" s="98">
        <v>5.5050470815788328</v>
      </c>
      <c r="Y69" s="98">
        <v>8.2288317485913254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1.0264904758587011E-3</v>
      </c>
      <c r="D70" s="98">
        <v>2.4023966670092983E-3</v>
      </c>
      <c r="E70" s="98">
        <v>4.1839005853080207E-3</v>
      </c>
      <c r="F70" s="98">
        <v>3.8398602002938692E-3</v>
      </c>
      <c r="G70" s="98">
        <v>1.0341777704085372E-2</v>
      </c>
      <c r="H70" s="98">
        <v>8.1051205773265793E-3</v>
      </c>
      <c r="I70" s="98">
        <v>4.0245233694161456E-2</v>
      </c>
      <c r="J70" s="98">
        <v>0.10102728822092376</v>
      </c>
      <c r="K70" s="98">
        <v>0.10716751222439326</v>
      </c>
      <c r="L70" s="98">
        <v>0.13531276658367919</v>
      </c>
      <c r="M70" s="98">
        <v>1.0438801324648904E-2</v>
      </c>
      <c r="N70" s="98">
        <v>6.9477198558225955E-2</v>
      </c>
      <c r="O70" s="98">
        <v>3.8998042809626279E-2</v>
      </c>
      <c r="P70" s="98">
        <v>2.7037492866615571E-2</v>
      </c>
      <c r="Q70" s="98">
        <v>3.2045506892903565E-2</v>
      </c>
      <c r="R70" s="98">
        <v>2.6012789599783384E-2</v>
      </c>
      <c r="S70" s="98">
        <v>3.5929839364716616E-2</v>
      </c>
      <c r="T70" s="98">
        <v>4.5457198756213291E-2</v>
      </c>
      <c r="U70" s="98">
        <v>3.9104483203212956E-2</v>
      </c>
      <c r="V70" s="98">
        <v>1.1433964502347252E-3</v>
      </c>
      <c r="W70" s="98">
        <v>4.824117335116157E-2</v>
      </c>
      <c r="X70" s="98">
        <v>5.0712485623553537E-2</v>
      </c>
      <c r="Y70" s="98">
        <v>1.4611133639278002E-2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1.0264904758587011E-3</v>
      </c>
      <c r="D71" s="101">
        <v>2.4023966670092983E-3</v>
      </c>
      <c r="E71" s="101">
        <v>4.1839005853080207E-3</v>
      </c>
      <c r="F71" s="101">
        <v>3.8398602002938692E-3</v>
      </c>
      <c r="G71" s="101">
        <v>1.0341777704085372E-2</v>
      </c>
      <c r="H71" s="101">
        <v>8.1051205773265793E-3</v>
      </c>
      <c r="I71" s="101">
        <v>4.0245233694161456E-2</v>
      </c>
      <c r="J71" s="101">
        <v>0.10102728822092376</v>
      </c>
      <c r="K71" s="101">
        <v>0.10716751222439326</v>
      </c>
      <c r="L71" s="101">
        <v>0.13531276658367919</v>
      </c>
      <c r="M71" s="101">
        <v>1.0438801324648904E-2</v>
      </c>
      <c r="N71" s="101">
        <v>6.9477198558225955E-2</v>
      </c>
      <c r="O71" s="101">
        <v>3.8998042809626279E-2</v>
      </c>
      <c r="P71" s="101">
        <v>2.7037492866615571E-2</v>
      </c>
      <c r="Q71" s="101">
        <v>3.2045506892903565E-2</v>
      </c>
      <c r="R71" s="101">
        <v>2.6012789599783384E-2</v>
      </c>
      <c r="S71" s="101">
        <v>3.5929839364716616E-2</v>
      </c>
      <c r="T71" s="101">
        <v>4.5457198756213291E-2</v>
      </c>
      <c r="U71" s="101">
        <v>3.9104483203212956E-2</v>
      </c>
      <c r="V71" s="101">
        <v>1.1433964502347252E-3</v>
      </c>
      <c r="W71" s="101">
        <v>4.824117335116157E-2</v>
      </c>
      <c r="X71" s="101">
        <v>5.0712485623553537E-2</v>
      </c>
      <c r="Y71" s="101">
        <v>1.4611133639278002E-2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0.73608905997199903</v>
      </c>
      <c r="D77" s="122">
        <v>1.0836310584586613</v>
      </c>
      <c r="E77" s="122">
        <v>1.2333103839213491</v>
      </c>
      <c r="F77" s="122">
        <v>1.1197038466514937</v>
      </c>
      <c r="G77" s="122">
        <v>0.95144002688438867</v>
      </c>
      <c r="H77" s="122">
        <v>0.89744558157149446</v>
      </c>
      <c r="I77" s="122">
        <v>1.0034886142670865</v>
      </c>
      <c r="J77" s="122">
        <v>1.4756390410318632</v>
      </c>
      <c r="K77" s="122">
        <v>1.1326527872700047</v>
      </c>
      <c r="L77" s="122">
        <v>1.2792195990661031</v>
      </c>
      <c r="M77" s="122">
        <v>0.68880263405676379</v>
      </c>
      <c r="N77" s="122">
        <v>0.84842495170162113</v>
      </c>
      <c r="O77" s="122">
        <v>0.74425685737783931</v>
      </c>
      <c r="P77" s="122">
        <v>0.7048896279993504</v>
      </c>
      <c r="Q77" s="122">
        <v>0.70169718233176748</v>
      </c>
      <c r="R77" s="122">
        <v>0.85226835798703915</v>
      </c>
      <c r="S77" s="122">
        <v>1.0854887007175225</v>
      </c>
      <c r="T77" s="122">
        <v>0.95951140649275202</v>
      </c>
      <c r="U77" s="122">
        <v>0.97214737066618773</v>
      </c>
      <c r="V77" s="122">
        <v>0.73831192597191209</v>
      </c>
      <c r="W77" s="122">
        <v>0.82458430914992198</v>
      </c>
      <c r="X77" s="122">
        <v>0.92938495947513533</v>
      </c>
      <c r="Y77" s="122">
        <v>1.0462712569659685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0.73608905997199903</v>
      </c>
      <c r="D78" s="98">
        <v>1.0836310584586613</v>
      </c>
      <c r="E78" s="98">
        <v>1.2333103839213491</v>
      </c>
      <c r="F78" s="98">
        <v>1.1197038466514937</v>
      </c>
      <c r="G78" s="98">
        <v>0.95144002688438867</v>
      </c>
      <c r="H78" s="98">
        <v>0.89744558157149446</v>
      </c>
      <c r="I78" s="98">
        <v>1.0034886142670865</v>
      </c>
      <c r="J78" s="98">
        <v>1.4756390410318632</v>
      </c>
      <c r="K78" s="98">
        <v>1.1326527872700047</v>
      </c>
      <c r="L78" s="98">
        <v>1.2792195990661031</v>
      </c>
      <c r="M78" s="98">
        <v>0.68880263405676379</v>
      </c>
      <c r="N78" s="98">
        <v>0.84842495170162113</v>
      </c>
      <c r="O78" s="98">
        <v>0.74425685737783931</v>
      </c>
      <c r="P78" s="98">
        <v>0.7048896279993504</v>
      </c>
      <c r="Q78" s="98">
        <v>0.70169718233176748</v>
      </c>
      <c r="R78" s="98">
        <v>0.85226835798703915</v>
      </c>
      <c r="S78" s="98">
        <v>1.0854887007175225</v>
      </c>
      <c r="T78" s="98">
        <v>0.95951140649275202</v>
      </c>
      <c r="U78" s="98">
        <v>0.97214737066618773</v>
      </c>
      <c r="V78" s="98">
        <v>0.73831192597191209</v>
      </c>
      <c r="W78" s="98">
        <v>0.82458430914992198</v>
      </c>
      <c r="X78" s="98">
        <v>0.92938495947513533</v>
      </c>
      <c r="Y78" s="98">
        <v>1.0462712569659685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6.9433923848468155E-3</v>
      </c>
      <c r="D81" s="117">
        <f t="shared" si="28"/>
        <v>8.1456938315610013E-3</v>
      </c>
      <c r="E81" s="117">
        <f t="shared" si="28"/>
        <v>7.0596555989962031E-3</v>
      </c>
      <c r="F81" s="117">
        <f t="shared" si="28"/>
        <v>7.1500873823220944E-3</v>
      </c>
      <c r="G81" s="117">
        <f t="shared" si="28"/>
        <v>1.2940426630940784E-2</v>
      </c>
      <c r="H81" s="117">
        <f t="shared" si="28"/>
        <v>1.2942892657049083E-2</v>
      </c>
      <c r="I81" s="117">
        <f t="shared" si="28"/>
        <v>1.8979334542992343E-2</v>
      </c>
      <c r="J81" s="117">
        <f t="shared" si="28"/>
        <v>1.0967629039414116E-2</v>
      </c>
      <c r="K81" s="117">
        <f t="shared" si="28"/>
        <v>1.4689386665826316E-2</v>
      </c>
      <c r="L81" s="117">
        <f t="shared" si="28"/>
        <v>1.1681117628663865E-2</v>
      </c>
      <c r="M81" s="117">
        <f t="shared" si="28"/>
        <v>8.0739167618409987E-3</v>
      </c>
      <c r="N81" s="117">
        <f t="shared" si="28"/>
        <v>1.6625877848646414E-2</v>
      </c>
      <c r="O81" s="117">
        <f t="shared" si="28"/>
        <v>1.9892710902505596E-2</v>
      </c>
      <c r="P81" s="117">
        <f t="shared" si="28"/>
        <v>3.5143308831779109E-2</v>
      </c>
      <c r="Q81" s="117">
        <f t="shared" si="28"/>
        <v>2.9625184483207428E-2</v>
      </c>
      <c r="R81" s="117">
        <f t="shared" ref="R81:V81" si="29">R82+R85+R87+R100</f>
        <v>1.8623734408084014E-2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1.3516780861454654E-3</v>
      </c>
      <c r="W81" s="117">
        <f t="shared" ref="W81:Y81" si="30">W82+W85+W87+W100</f>
        <v>1.6179590331353622E-2</v>
      </c>
      <c r="X81" s="117">
        <f t="shared" si="30"/>
        <v>2.2507229247272819E-3</v>
      </c>
      <c r="Y81" s="117">
        <f t="shared" si="30"/>
        <v>6.2656643274249151E-3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6.54073356290429E-3</v>
      </c>
      <c r="D87" s="122">
        <v>7.7468665823559619E-3</v>
      </c>
      <c r="E87" s="122">
        <v>6.7943021748338587E-3</v>
      </c>
      <c r="F87" s="122">
        <v>6.6347341552568826E-3</v>
      </c>
      <c r="G87" s="122">
        <v>1.1647729607720769E-2</v>
      </c>
      <c r="H87" s="122">
        <v>1.1441818917999697E-2</v>
      </c>
      <c r="I87" s="122">
        <v>1.6594075042312795E-2</v>
      </c>
      <c r="J87" s="122">
        <v>9.4975837875523744E-3</v>
      </c>
      <c r="K87" s="122">
        <v>1.2686653641584823E-2</v>
      </c>
      <c r="L87" s="122">
        <v>1.0129467323158009E-2</v>
      </c>
      <c r="M87" s="122">
        <v>6.6348919048409864E-3</v>
      </c>
      <c r="N87" s="122">
        <v>1.4468652748236291E-2</v>
      </c>
      <c r="O87" s="122">
        <v>1.8075913134014451E-2</v>
      </c>
      <c r="P87" s="122">
        <v>3.2480234709801881E-2</v>
      </c>
      <c r="Q87" s="122">
        <v>2.7449757849547982E-2</v>
      </c>
      <c r="R87" s="122">
        <v>1.7477265682349724E-2</v>
      </c>
      <c r="S87" s="122">
        <v>0</v>
      </c>
      <c r="T87" s="122">
        <v>0</v>
      </c>
      <c r="U87" s="122">
        <v>0</v>
      </c>
      <c r="V87" s="122">
        <v>1.2134076666192022E-3</v>
      </c>
      <c r="W87" s="122">
        <v>1.4416623882631461E-2</v>
      </c>
      <c r="X87" s="122">
        <v>0</v>
      </c>
      <c r="Y87" s="122">
        <v>5.0256939279525261E-4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6.54073356290429E-3</v>
      </c>
      <c r="D92" s="101">
        <v>7.7468665823559619E-3</v>
      </c>
      <c r="E92" s="101">
        <v>6.7943021748338587E-3</v>
      </c>
      <c r="F92" s="101">
        <v>6.6347341552568826E-3</v>
      </c>
      <c r="G92" s="101">
        <v>1.1647729607720769E-2</v>
      </c>
      <c r="H92" s="101">
        <v>1.1441818917999697E-2</v>
      </c>
      <c r="I92" s="101">
        <v>1.6594075042312795E-2</v>
      </c>
      <c r="J92" s="101">
        <v>9.4975837875523744E-3</v>
      </c>
      <c r="K92" s="101">
        <v>1.2686653641584823E-2</v>
      </c>
      <c r="L92" s="101">
        <v>1.0129467323158009E-2</v>
      </c>
      <c r="M92" s="101">
        <v>6.6348919048409864E-3</v>
      </c>
      <c r="N92" s="101">
        <v>1.4468652748236291E-2</v>
      </c>
      <c r="O92" s="101">
        <v>1.8075913134014451E-2</v>
      </c>
      <c r="P92" s="101">
        <v>3.2480234709801881E-2</v>
      </c>
      <c r="Q92" s="101">
        <v>2.7449757849547982E-2</v>
      </c>
      <c r="R92" s="101">
        <v>1.7026396923491952E-2</v>
      </c>
      <c r="S92" s="101">
        <v>0</v>
      </c>
      <c r="T92" s="101">
        <v>0</v>
      </c>
      <c r="U92" s="101">
        <v>0</v>
      </c>
      <c r="V92" s="101">
        <v>1.2134076666192022E-3</v>
      </c>
      <c r="W92" s="101">
        <v>1.4416623882631461E-2</v>
      </c>
      <c r="X92" s="101">
        <v>0</v>
      </c>
      <c r="Y92" s="101">
        <v>5.0256939279525261E-4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4.5086875885777268E-4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4.5086875885777268E-4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4.0265882194252513E-4</v>
      </c>
      <c r="D100" s="122">
        <v>3.9882724920503896E-4</v>
      </c>
      <c r="E100" s="122">
        <v>2.6535342416234459E-4</v>
      </c>
      <c r="F100" s="122">
        <v>5.1535322706521176E-4</v>
      </c>
      <c r="G100" s="122">
        <v>1.2926970232200149E-3</v>
      </c>
      <c r="H100" s="122">
        <v>1.501073739049386E-3</v>
      </c>
      <c r="I100" s="122">
        <v>2.385259500679548E-3</v>
      </c>
      <c r="J100" s="122">
        <v>1.4700452518617419E-3</v>
      </c>
      <c r="K100" s="122">
        <v>2.0027330242414943E-3</v>
      </c>
      <c r="L100" s="122">
        <v>1.551650305505856E-3</v>
      </c>
      <c r="M100" s="122">
        <v>1.439024857000013E-3</v>
      </c>
      <c r="N100" s="122">
        <v>2.1572251004101247E-3</v>
      </c>
      <c r="O100" s="122">
        <v>1.8167977684911438E-3</v>
      </c>
      <c r="P100" s="122">
        <v>2.6630741219772296E-3</v>
      </c>
      <c r="Q100" s="122">
        <v>2.1754266336594455E-3</v>
      </c>
      <c r="R100" s="122">
        <v>1.1464687257342885E-3</v>
      </c>
      <c r="S100" s="122">
        <v>0</v>
      </c>
      <c r="T100" s="122">
        <v>0</v>
      </c>
      <c r="U100" s="122">
        <v>0</v>
      </c>
      <c r="V100" s="122">
        <v>1.3827041952626314E-4</v>
      </c>
      <c r="W100" s="122">
        <v>1.7629664487221618E-3</v>
      </c>
      <c r="X100" s="122">
        <v>2.2507229247272819E-3</v>
      </c>
      <c r="Y100" s="122">
        <v>5.7630949346296626E-3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4.0265882194252513E-4</v>
      </c>
      <c r="D102" s="98">
        <v>3.9882724920503896E-4</v>
      </c>
      <c r="E102" s="98">
        <v>2.6535342416234459E-4</v>
      </c>
      <c r="F102" s="98">
        <v>5.1535322706521176E-4</v>
      </c>
      <c r="G102" s="98">
        <v>1.2926970232200149E-3</v>
      </c>
      <c r="H102" s="98">
        <v>1.501073739049386E-3</v>
      </c>
      <c r="I102" s="98">
        <v>2.385259500679548E-3</v>
      </c>
      <c r="J102" s="98">
        <v>1.4700452518617419E-3</v>
      </c>
      <c r="K102" s="98">
        <v>2.0027330242414943E-3</v>
      </c>
      <c r="L102" s="98">
        <v>1.551650305505856E-3</v>
      </c>
      <c r="M102" s="98">
        <v>1.439024857000013E-3</v>
      </c>
      <c r="N102" s="98">
        <v>2.1572251004101247E-3</v>
      </c>
      <c r="O102" s="98">
        <v>1.8167977684911438E-3</v>
      </c>
      <c r="P102" s="98">
        <v>2.6630741219772296E-3</v>
      </c>
      <c r="Q102" s="98">
        <v>2.1754266336594455E-3</v>
      </c>
      <c r="R102" s="98">
        <v>1.1464687257342885E-3</v>
      </c>
      <c r="S102" s="98">
        <v>0</v>
      </c>
      <c r="T102" s="98">
        <v>0</v>
      </c>
      <c r="U102" s="98">
        <v>0</v>
      </c>
      <c r="V102" s="98">
        <v>1.3827041952626314E-4</v>
      </c>
      <c r="W102" s="98">
        <v>1.7629664487221618E-3</v>
      </c>
      <c r="X102" s="98">
        <v>2.2507229247272819E-3</v>
      </c>
      <c r="Y102" s="98">
        <v>5.7630949346296626E-3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5.2214568229064021E-3</v>
      </c>
      <c r="D143" s="117">
        <f t="shared" si="49"/>
        <v>2.4038254245477966E-2</v>
      </c>
      <c r="E143" s="117">
        <f t="shared" si="49"/>
        <v>3.7336568647431179E-2</v>
      </c>
      <c r="F143" s="117">
        <f t="shared" si="49"/>
        <v>4.0819829503977542E-2</v>
      </c>
      <c r="G143" s="117">
        <f t="shared" si="49"/>
        <v>6.7295002978222065E-2</v>
      </c>
      <c r="H143" s="117">
        <f t="shared" si="49"/>
        <v>6.1868032931255638E-2</v>
      </c>
      <c r="I143" s="117">
        <f t="shared" si="49"/>
        <v>8.0736356918512053E-2</v>
      </c>
      <c r="J143" s="117">
        <f t="shared" si="49"/>
        <v>6.1701941681959353E-2</v>
      </c>
      <c r="K143" s="117">
        <f t="shared" si="49"/>
        <v>5.450774152584232E-2</v>
      </c>
      <c r="L143" s="117">
        <f t="shared" si="49"/>
        <v>5.4312990600827914E-2</v>
      </c>
      <c r="M143" s="117">
        <f t="shared" si="49"/>
        <v>4.3690292808055163E-2</v>
      </c>
      <c r="N143" s="117">
        <f t="shared" si="49"/>
        <v>4.6405735554118852E-2</v>
      </c>
      <c r="O143" s="117">
        <f t="shared" si="49"/>
        <v>6.2959483522010459E-2</v>
      </c>
      <c r="P143" s="117">
        <f t="shared" si="49"/>
        <v>0.13829101694198462</v>
      </c>
      <c r="Q143" s="117">
        <f t="shared" si="49"/>
        <v>0.13620657930716923</v>
      </c>
      <c r="R143" s="117">
        <f t="shared" ref="R143:V143" si="50">R144+R146+R148+R157</f>
        <v>0.21134735855490314</v>
      </c>
      <c r="S143" s="117">
        <f t="shared" si="50"/>
        <v>0.18015567281540795</v>
      </c>
      <c r="T143" s="117">
        <f t="shared" si="50"/>
        <v>0.14039849631728243</v>
      </c>
      <c r="U143" s="117">
        <f t="shared" si="50"/>
        <v>0.1634379939776992</v>
      </c>
      <c r="V143" s="117">
        <f t="shared" si="50"/>
        <v>0.26174094442088286</v>
      </c>
      <c r="W143" s="117">
        <f t="shared" ref="W143:Y143" si="51">W144+W146+W148+W157</f>
        <v>0.36128974373783129</v>
      </c>
      <c r="X143" s="117">
        <f t="shared" si="51"/>
        <v>0.61995822641999843</v>
      </c>
      <c r="Y143" s="117">
        <f t="shared" si="51"/>
        <v>1.1566390000022717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5.0872372155922269E-3</v>
      </c>
      <c r="D148" s="122">
        <v>2.3240599747067887E-2</v>
      </c>
      <c r="E148" s="122">
        <v>3.6009801526619457E-2</v>
      </c>
      <c r="F148" s="122">
        <v>3.9144931516015606E-2</v>
      </c>
      <c r="G148" s="122">
        <v>6.4709608931782042E-2</v>
      </c>
      <c r="H148" s="122">
        <v>5.9116064409665096E-2</v>
      </c>
      <c r="I148" s="122">
        <v>7.7723397549232631E-2</v>
      </c>
      <c r="J148" s="122">
        <v>5.9374370033178261E-2</v>
      </c>
      <c r="K148" s="122">
        <v>5.2505008501600822E-2</v>
      </c>
      <c r="L148" s="122">
        <v>5.2403267147897628E-2</v>
      </c>
      <c r="M148" s="122">
        <v>4.1651674260638476E-2</v>
      </c>
      <c r="N148" s="122">
        <v>4.4008818775885382E-2</v>
      </c>
      <c r="O148" s="122">
        <v>6.0537086497355598E-2</v>
      </c>
      <c r="P148" s="122">
        <v>0.13308065452942047</v>
      </c>
      <c r="Q148" s="122">
        <v>0.13152941204480142</v>
      </c>
      <c r="R148" s="122">
        <v>0.20408638995858597</v>
      </c>
      <c r="S148" s="122">
        <v>0.17354330001013951</v>
      </c>
      <c r="T148" s="122">
        <v>0.13555580154316266</v>
      </c>
      <c r="U148" s="122">
        <v>0.15658807583563303</v>
      </c>
      <c r="V148" s="122">
        <v>0.25123239253688684</v>
      </c>
      <c r="W148" s="122">
        <v>0.34318995486428377</v>
      </c>
      <c r="X148" s="122">
        <v>0.59576295497918019</v>
      </c>
      <c r="Y148" s="122">
        <v>1.1118279965309676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5.0872372155922269E-3</v>
      </c>
      <c r="D149" s="98">
        <v>2.3240599747067887E-2</v>
      </c>
      <c r="E149" s="98">
        <v>3.6009801526619457E-2</v>
      </c>
      <c r="F149" s="98">
        <v>3.9144931516015606E-2</v>
      </c>
      <c r="G149" s="98">
        <v>6.4709608931782042E-2</v>
      </c>
      <c r="H149" s="98">
        <v>5.9116064409665096E-2</v>
      </c>
      <c r="I149" s="98">
        <v>7.7226272312301877E-2</v>
      </c>
      <c r="J149" s="98">
        <v>5.8885019482824721E-2</v>
      </c>
      <c r="K149" s="98">
        <v>5.2015279930497767E-2</v>
      </c>
      <c r="L149" s="98">
        <v>5.1913520031184782E-2</v>
      </c>
      <c r="M149" s="98">
        <v>4.1136329810014104E-2</v>
      </c>
      <c r="N149" s="98">
        <v>4.4008818775885382E-2</v>
      </c>
      <c r="O149" s="98">
        <v>6.0037854337976586E-2</v>
      </c>
      <c r="P149" s="98">
        <v>0.13220025355568485</v>
      </c>
      <c r="Q149" s="98">
        <v>0.13076066466511951</v>
      </c>
      <c r="R149" s="98">
        <v>0.20138117740543934</v>
      </c>
      <c r="S149" s="98">
        <v>0.17221246245307609</v>
      </c>
      <c r="T149" s="98">
        <v>0.1346587289771346</v>
      </c>
      <c r="U149" s="98">
        <v>0.1557405589409035</v>
      </c>
      <c r="V149" s="98">
        <v>0.24935527549024597</v>
      </c>
      <c r="W149" s="98">
        <v>0.34239481721249715</v>
      </c>
      <c r="X149" s="98">
        <v>0.59124976329130641</v>
      </c>
      <c r="Y149" s="98">
        <v>1.1016321090071937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4.9712523693075839E-4</v>
      </c>
      <c r="J150" s="98">
        <v>4.8935055035354284E-4</v>
      </c>
      <c r="K150" s="98">
        <v>4.8972857110305345E-4</v>
      </c>
      <c r="L150" s="98">
        <v>4.8974711671284914E-4</v>
      </c>
      <c r="M150" s="98">
        <v>5.1534445062436892E-4</v>
      </c>
      <c r="N150" s="98">
        <v>0</v>
      </c>
      <c r="O150" s="98">
        <v>4.9923215937901287E-4</v>
      </c>
      <c r="P150" s="98">
        <v>8.804009737356102E-4</v>
      </c>
      <c r="Q150" s="98">
        <v>7.687473796819202E-4</v>
      </c>
      <c r="R150" s="98">
        <v>2.7052125531466359E-3</v>
      </c>
      <c r="S150" s="98">
        <v>1.3308375570634178E-3</v>
      </c>
      <c r="T150" s="98">
        <v>8.9707256602806281E-4</v>
      </c>
      <c r="U150" s="98">
        <v>8.4751689472953491E-4</v>
      </c>
      <c r="V150" s="98">
        <v>1.8771170466408615E-3</v>
      </c>
      <c r="W150" s="98">
        <v>7.9513765178660192E-4</v>
      </c>
      <c r="X150" s="98">
        <v>4.5131916878737612E-3</v>
      </c>
      <c r="Y150" s="98">
        <v>1.0195887523774018E-2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4.9712523693075839E-4</v>
      </c>
      <c r="J151" s="101">
        <v>4.8935055035354284E-4</v>
      </c>
      <c r="K151" s="101">
        <v>4.8972857110305345E-4</v>
      </c>
      <c r="L151" s="101">
        <v>4.8974711671284914E-4</v>
      </c>
      <c r="M151" s="101">
        <v>5.1534445062436892E-4</v>
      </c>
      <c r="N151" s="101">
        <v>0</v>
      </c>
      <c r="O151" s="101">
        <v>4.9923215937901287E-4</v>
      </c>
      <c r="P151" s="101">
        <v>8.804009737356102E-4</v>
      </c>
      <c r="Q151" s="101">
        <v>7.687473796819202E-4</v>
      </c>
      <c r="R151" s="101">
        <v>2.7052125531466359E-3</v>
      </c>
      <c r="S151" s="101">
        <v>1.3308375570634178E-3</v>
      </c>
      <c r="T151" s="101">
        <v>8.9707256602806281E-4</v>
      </c>
      <c r="U151" s="101">
        <v>8.4751689472953491E-4</v>
      </c>
      <c r="V151" s="101">
        <v>1.8771170466408615E-3</v>
      </c>
      <c r="W151" s="101">
        <v>7.9513765178660192E-4</v>
      </c>
      <c r="X151" s="101">
        <v>4.5131916878737612E-3</v>
      </c>
      <c r="Y151" s="101">
        <v>1.0195887523774018E-2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1.3421960731417503E-4</v>
      </c>
      <c r="D157" s="122">
        <v>7.9765449841007793E-4</v>
      </c>
      <c r="E157" s="122">
        <v>1.3267671208117228E-3</v>
      </c>
      <c r="F157" s="122">
        <v>1.674897987961938E-3</v>
      </c>
      <c r="G157" s="122">
        <v>2.5853940464400297E-3</v>
      </c>
      <c r="H157" s="122">
        <v>2.7519685215905416E-3</v>
      </c>
      <c r="I157" s="122">
        <v>3.012959369279429E-3</v>
      </c>
      <c r="J157" s="122">
        <v>2.3275716487810919E-3</v>
      </c>
      <c r="K157" s="122">
        <v>2.0027330242414943E-3</v>
      </c>
      <c r="L157" s="122">
        <v>1.9097234529302841E-3</v>
      </c>
      <c r="M157" s="122">
        <v>2.0386185474166848E-3</v>
      </c>
      <c r="N157" s="122">
        <v>2.3969167782334718E-3</v>
      </c>
      <c r="O157" s="122">
        <v>2.4223970246548582E-3</v>
      </c>
      <c r="P157" s="122">
        <v>5.2103624125641457E-3</v>
      </c>
      <c r="Q157" s="122">
        <v>4.6771672623678083E-3</v>
      </c>
      <c r="R157" s="122">
        <v>7.2609685963171602E-3</v>
      </c>
      <c r="S157" s="122">
        <v>6.6123728052684301E-3</v>
      </c>
      <c r="T157" s="122">
        <v>4.8426947741197863E-3</v>
      </c>
      <c r="U157" s="122">
        <v>6.8499181420661878E-3</v>
      </c>
      <c r="V157" s="122">
        <v>1.0508551883995999E-2</v>
      </c>
      <c r="W157" s="122">
        <v>1.8099788873547528E-2</v>
      </c>
      <c r="X157" s="122">
        <v>2.4195271440818279E-2</v>
      </c>
      <c r="Y157" s="122">
        <v>4.4811003471304123E-2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1.3421960731417503E-4</v>
      </c>
      <c r="D158" s="98">
        <v>7.9765449841007793E-4</v>
      </c>
      <c r="E158" s="98">
        <v>1.3267671208117228E-3</v>
      </c>
      <c r="F158" s="98">
        <v>1.674897987961938E-3</v>
      </c>
      <c r="G158" s="98">
        <v>2.5853940464400297E-3</v>
      </c>
      <c r="H158" s="98">
        <v>2.7519685215905416E-3</v>
      </c>
      <c r="I158" s="98">
        <v>3.012959369279429E-3</v>
      </c>
      <c r="J158" s="98">
        <v>2.3275716487810919E-3</v>
      </c>
      <c r="K158" s="98">
        <v>2.0027330242414943E-3</v>
      </c>
      <c r="L158" s="98">
        <v>1.9097234529302841E-3</v>
      </c>
      <c r="M158" s="98">
        <v>2.0386185474166848E-3</v>
      </c>
      <c r="N158" s="98">
        <v>2.3969167782334718E-3</v>
      </c>
      <c r="O158" s="98">
        <v>2.4223970246548582E-3</v>
      </c>
      <c r="P158" s="98">
        <v>5.2103624125641457E-3</v>
      </c>
      <c r="Q158" s="98">
        <v>4.6771672623678083E-3</v>
      </c>
      <c r="R158" s="98">
        <v>7.2609685963171602E-3</v>
      </c>
      <c r="S158" s="98">
        <v>6.6123728052684301E-3</v>
      </c>
      <c r="T158" s="98">
        <v>4.8426947741197863E-3</v>
      </c>
      <c r="U158" s="98">
        <v>6.8499181420661878E-3</v>
      </c>
      <c r="V158" s="98">
        <v>1.0508551883995999E-2</v>
      </c>
      <c r="W158" s="98">
        <v>1.8099788873547528E-2</v>
      </c>
      <c r="X158" s="98">
        <v>2.4195271440818279E-2</v>
      </c>
      <c r="Y158" s="98">
        <v>4.4811003471304123E-2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0.21165396533670985</v>
      </c>
      <c r="D161" s="117">
        <f t="shared" si="54"/>
        <v>0.23985077278917294</v>
      </c>
      <c r="E161" s="117">
        <f t="shared" si="54"/>
        <v>0.36739953788611995</v>
      </c>
      <c r="F161" s="117">
        <f t="shared" si="54"/>
        <v>0.3529111943112509</v>
      </c>
      <c r="G161" s="117">
        <f t="shared" si="54"/>
        <v>0.41011096148248088</v>
      </c>
      <c r="H161" s="117">
        <f t="shared" si="54"/>
        <v>0.37970793763430138</v>
      </c>
      <c r="I161" s="117">
        <f t="shared" si="54"/>
        <v>0.21913322141646421</v>
      </c>
      <c r="J161" s="117">
        <f t="shared" si="54"/>
        <v>0.19180505888387842</v>
      </c>
      <c r="K161" s="117">
        <f t="shared" si="54"/>
        <v>0.19756879447024595</v>
      </c>
      <c r="L161" s="117">
        <f t="shared" si="54"/>
        <v>0.23544364482859048</v>
      </c>
      <c r="M161" s="117">
        <f t="shared" si="54"/>
        <v>0.20345970490262152</v>
      </c>
      <c r="N161" s="117">
        <f t="shared" si="54"/>
        <v>0.16921313375661953</v>
      </c>
      <c r="O161" s="117">
        <f t="shared" si="54"/>
        <v>0.13661141981715594</v>
      </c>
      <c r="P161" s="117">
        <f t="shared" si="54"/>
        <v>9.6341807277299213E-2</v>
      </c>
      <c r="Q161" s="117">
        <f t="shared" si="54"/>
        <v>0.15371937718166828</v>
      </c>
      <c r="R161" s="117">
        <f t="shared" ref="R161:V161" si="55">R162+R164+R166+R175</f>
        <v>0.35244130330326945</v>
      </c>
      <c r="S161" s="117">
        <f t="shared" si="55"/>
        <v>0.48300251007544076</v>
      </c>
      <c r="T161" s="117">
        <f t="shared" si="55"/>
        <v>0.47108645673773941</v>
      </c>
      <c r="U161" s="117">
        <f t="shared" si="55"/>
        <v>0.3767821496993678</v>
      </c>
      <c r="V161" s="117">
        <f t="shared" si="55"/>
        <v>0.40938042031166011</v>
      </c>
      <c r="W161" s="117">
        <f t="shared" ref="W161:Y161" si="56">W162+W164+W166+W175</f>
        <v>0.25789371603021094</v>
      </c>
      <c r="X161" s="117">
        <f t="shared" si="56"/>
        <v>0.26771488580711006</v>
      </c>
      <c r="Y161" s="117">
        <f t="shared" si="56"/>
        <v>0.40814763963159384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0.20494298497100111</v>
      </c>
      <c r="D166" s="122">
        <v>0.23240599747067889</v>
      </c>
      <c r="E166" s="122">
        <v>0.35466257352632741</v>
      </c>
      <c r="F166" s="122">
        <v>0.33822362733989236</v>
      </c>
      <c r="G166" s="122">
        <v>0.39408151839455269</v>
      </c>
      <c r="H166" s="122">
        <v>0.36282085806999581</v>
      </c>
      <c r="I166" s="122">
        <v>0.21097312312466576</v>
      </c>
      <c r="J166" s="122">
        <v>0.18445483262456971</v>
      </c>
      <c r="K166" s="122">
        <v>0.19050032497292302</v>
      </c>
      <c r="L166" s="122">
        <v>0.2268498892904042</v>
      </c>
      <c r="M166" s="122">
        <v>0.19410604333212145</v>
      </c>
      <c r="N166" s="122">
        <v>0.160224695838244</v>
      </c>
      <c r="O166" s="122">
        <v>0.131403266214148</v>
      </c>
      <c r="P166" s="122">
        <v>9.2752446504199462E-2</v>
      </c>
      <c r="Q166" s="122">
        <v>0.14849835326088562</v>
      </c>
      <c r="R166" s="122">
        <v>0.3403396889760742</v>
      </c>
      <c r="S166" s="122">
        <v>0.46528634142736308</v>
      </c>
      <c r="T166" s="122">
        <v>0.45498776870485469</v>
      </c>
      <c r="U166" s="122">
        <v>0.36084052202328648</v>
      </c>
      <c r="V166" s="122">
        <v>0.39292624038803481</v>
      </c>
      <c r="W166" s="122">
        <v>0.24496529540624842</v>
      </c>
      <c r="X166" s="122">
        <v>0.2572490242071282</v>
      </c>
      <c r="Y166" s="122">
        <v>0.3923873391981168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0.20494298497100111</v>
      </c>
      <c r="D167" s="98">
        <v>0.23240599747067889</v>
      </c>
      <c r="E167" s="98">
        <v>0.35466257352632741</v>
      </c>
      <c r="F167" s="98">
        <v>0.33770796850257534</v>
      </c>
      <c r="G167" s="98">
        <v>0.39408151839455269</v>
      </c>
      <c r="H167" s="98">
        <v>0.36232426573665705</v>
      </c>
      <c r="I167" s="98">
        <v>0.20997887265080425</v>
      </c>
      <c r="J167" s="98">
        <v>0.18298678097350909</v>
      </c>
      <c r="K167" s="98">
        <v>0.18903113925961385</v>
      </c>
      <c r="L167" s="98">
        <v>0.22538064794026566</v>
      </c>
      <c r="M167" s="98">
        <v>0.1930753544308727</v>
      </c>
      <c r="N167" s="98">
        <v>0.15975804076177572</v>
      </c>
      <c r="O167" s="98">
        <v>0.13040480189538997</v>
      </c>
      <c r="P167" s="98">
        <v>9.2312246017331651E-2</v>
      </c>
      <c r="Q167" s="98">
        <v>0.14772960588120371</v>
      </c>
      <c r="R167" s="98">
        <v>0.33583100138749644</v>
      </c>
      <c r="S167" s="98">
        <v>0.46173744127519395</v>
      </c>
      <c r="T167" s="98">
        <v>0.45139947844074246</v>
      </c>
      <c r="U167" s="98">
        <v>0.35914548823382741</v>
      </c>
      <c r="V167" s="98">
        <v>0.39011056481807349</v>
      </c>
      <c r="W167" s="98">
        <v>0.24456772658035511</v>
      </c>
      <c r="X167" s="98">
        <v>0.25536852767051416</v>
      </c>
      <c r="Y167" s="98">
        <v>0.38898871002352547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5.1565883731703071E-4</v>
      </c>
      <c r="G168" s="98">
        <v>0</v>
      </c>
      <c r="H168" s="98">
        <v>4.965923333387492E-4</v>
      </c>
      <c r="I168" s="98">
        <v>9.9425047386151677E-4</v>
      </c>
      <c r="J168" s="98">
        <v>1.4680516510606283E-3</v>
      </c>
      <c r="K168" s="98">
        <v>1.4691857133091605E-3</v>
      </c>
      <c r="L168" s="98">
        <v>1.4692413501385473E-3</v>
      </c>
      <c r="M168" s="98">
        <v>1.0306889012487378E-3</v>
      </c>
      <c r="N168" s="98">
        <v>4.66655076468276E-4</v>
      </c>
      <c r="O168" s="98">
        <v>9.9846431875802574E-4</v>
      </c>
      <c r="P168" s="98">
        <v>4.402004868678051E-4</v>
      </c>
      <c r="Q168" s="98">
        <v>7.687473796819202E-4</v>
      </c>
      <c r="R168" s="98">
        <v>4.5086875885777273E-3</v>
      </c>
      <c r="S168" s="98">
        <v>3.5489001521691139E-3</v>
      </c>
      <c r="T168" s="98">
        <v>3.5882902641122512E-3</v>
      </c>
      <c r="U168" s="98">
        <v>1.6950337894590698E-3</v>
      </c>
      <c r="V168" s="98">
        <v>2.8156755699612918E-3</v>
      </c>
      <c r="W168" s="98">
        <v>3.9756882589330096E-4</v>
      </c>
      <c r="X168" s="98">
        <v>1.8804965366140669E-3</v>
      </c>
      <c r="Y168" s="98">
        <v>3.398629174591339E-3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5.1565883731703071E-4</v>
      </c>
      <c r="G169" s="101">
        <v>0</v>
      </c>
      <c r="H169" s="101">
        <v>4.965923333387492E-4</v>
      </c>
      <c r="I169" s="101">
        <v>9.9425047386151677E-4</v>
      </c>
      <c r="J169" s="101">
        <v>1.4680516510606283E-3</v>
      </c>
      <c r="K169" s="101">
        <v>1.4691857133091605E-3</v>
      </c>
      <c r="L169" s="101">
        <v>1.4692413501385473E-3</v>
      </c>
      <c r="M169" s="101">
        <v>1.0306889012487378E-3</v>
      </c>
      <c r="N169" s="101">
        <v>4.66655076468276E-4</v>
      </c>
      <c r="O169" s="101">
        <v>9.9846431875802574E-4</v>
      </c>
      <c r="P169" s="101">
        <v>4.402004868678051E-4</v>
      </c>
      <c r="Q169" s="101">
        <v>7.687473796819202E-4</v>
      </c>
      <c r="R169" s="101">
        <v>4.5086875885777273E-3</v>
      </c>
      <c r="S169" s="101">
        <v>3.5489001521691139E-3</v>
      </c>
      <c r="T169" s="101">
        <v>3.5882902641122512E-3</v>
      </c>
      <c r="U169" s="101">
        <v>1.6950337894590698E-3</v>
      </c>
      <c r="V169" s="101">
        <v>2.8156755699612918E-3</v>
      </c>
      <c r="W169" s="101">
        <v>3.9756882589330096E-4</v>
      </c>
      <c r="X169" s="101">
        <v>1.8804965366140669E-3</v>
      </c>
      <c r="Y169" s="101">
        <v>3.398629174591339E-3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6.7109803657087507E-3</v>
      </c>
      <c r="D175" s="122">
        <v>7.4447753184940608E-3</v>
      </c>
      <c r="E175" s="122">
        <v>1.2736964359792541E-2</v>
      </c>
      <c r="F175" s="122">
        <v>1.4687566971358533E-2</v>
      </c>
      <c r="G175" s="122">
        <v>1.6029443087928186E-2</v>
      </c>
      <c r="H175" s="122">
        <v>1.6887079564305595E-2</v>
      </c>
      <c r="I175" s="122">
        <v>8.1600982917984528E-3</v>
      </c>
      <c r="J175" s="122">
        <v>7.3502262593087104E-3</v>
      </c>
      <c r="K175" s="122">
        <v>7.0684694973229215E-3</v>
      </c>
      <c r="L175" s="122">
        <v>8.5937555381862783E-3</v>
      </c>
      <c r="M175" s="122">
        <v>9.3536615705000839E-3</v>
      </c>
      <c r="N175" s="122">
        <v>8.9884379183755199E-3</v>
      </c>
      <c r="O175" s="122">
        <v>5.2081536030079449E-3</v>
      </c>
      <c r="P175" s="122">
        <v>3.5893607730997442E-3</v>
      </c>
      <c r="Q175" s="122">
        <v>5.2210239207826688E-3</v>
      </c>
      <c r="R175" s="122">
        <v>1.2101614327195266E-2</v>
      </c>
      <c r="S175" s="122">
        <v>1.7716168648077683E-2</v>
      </c>
      <c r="T175" s="122">
        <v>1.6098688032884695E-2</v>
      </c>
      <c r="U175" s="122">
        <v>1.5941627676081309E-2</v>
      </c>
      <c r="V175" s="122">
        <v>1.6454179923625311E-2</v>
      </c>
      <c r="W175" s="122">
        <v>1.2928420623962518E-2</v>
      </c>
      <c r="X175" s="122">
        <v>1.0465861599981859E-2</v>
      </c>
      <c r="Y175" s="122">
        <v>1.576030043347704E-2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6.7109803657087507E-3</v>
      </c>
      <c r="D176" s="98">
        <v>7.4447753184940608E-3</v>
      </c>
      <c r="E176" s="98">
        <v>1.2736964359792541E-2</v>
      </c>
      <c r="F176" s="98">
        <v>1.4687566971358533E-2</v>
      </c>
      <c r="G176" s="98">
        <v>1.6029443087928186E-2</v>
      </c>
      <c r="H176" s="98">
        <v>1.6887079564305595E-2</v>
      </c>
      <c r="I176" s="98">
        <v>8.1600982917984528E-3</v>
      </c>
      <c r="J176" s="98">
        <v>7.3502262593087104E-3</v>
      </c>
      <c r="K176" s="98">
        <v>7.0684694973229215E-3</v>
      </c>
      <c r="L176" s="98">
        <v>8.5937555381862783E-3</v>
      </c>
      <c r="M176" s="98">
        <v>9.3536615705000839E-3</v>
      </c>
      <c r="N176" s="98">
        <v>8.9884379183755199E-3</v>
      </c>
      <c r="O176" s="98">
        <v>5.2081536030079449E-3</v>
      </c>
      <c r="P176" s="98">
        <v>3.5893607730997442E-3</v>
      </c>
      <c r="Q176" s="98">
        <v>5.2210239207826688E-3</v>
      </c>
      <c r="R176" s="98">
        <v>1.2101614327195266E-2</v>
      </c>
      <c r="S176" s="98">
        <v>1.7716168648077683E-2</v>
      </c>
      <c r="T176" s="98">
        <v>1.6098688032884695E-2</v>
      </c>
      <c r="U176" s="98">
        <v>1.5941627676081309E-2</v>
      </c>
      <c r="V176" s="98">
        <v>1.6454179923625311E-2</v>
      </c>
      <c r="W176" s="98">
        <v>1.2928420623962518E-2</v>
      </c>
      <c r="X176" s="98">
        <v>1.0465861599981859E-2</v>
      </c>
      <c r="Y176" s="98">
        <v>1.576030043347704E-2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18614.927678402553</v>
      </c>
      <c r="D3" s="117">
        <f t="shared" si="0"/>
        <v>18704.15230535551</v>
      </c>
      <c r="E3" s="117">
        <f t="shared" si="0"/>
        <v>18484.930977597782</v>
      </c>
      <c r="F3" s="117">
        <f t="shared" si="0"/>
        <v>18537.679544093582</v>
      </c>
      <c r="G3" s="117">
        <f t="shared" si="0"/>
        <v>19190.218835896278</v>
      </c>
      <c r="H3" s="117">
        <f t="shared" si="0"/>
        <v>18504.913007138748</v>
      </c>
      <c r="I3" s="117">
        <f t="shared" si="0"/>
        <v>17216.652000492948</v>
      </c>
      <c r="J3" s="117">
        <f t="shared" si="0"/>
        <v>17700.36587536084</v>
      </c>
      <c r="K3" s="117">
        <f t="shared" si="0"/>
        <v>17581.878755429119</v>
      </c>
      <c r="L3" s="117">
        <f t="shared" si="0"/>
        <v>16299.700642139633</v>
      </c>
      <c r="M3" s="117">
        <f t="shared" si="0"/>
        <v>14494.547471563599</v>
      </c>
      <c r="N3" s="117">
        <f t="shared" si="0"/>
        <v>13689.122689741471</v>
      </c>
      <c r="O3" s="117">
        <f t="shared" si="0"/>
        <v>13364.688124949827</v>
      </c>
      <c r="P3" s="117">
        <f t="shared" si="0"/>
        <v>11621.72484321218</v>
      </c>
      <c r="Q3" s="117">
        <f t="shared" si="0"/>
        <v>11655.561763994063</v>
      </c>
      <c r="R3" s="117">
        <f t="shared" ref="R3:V3" si="1">R4+R7+R9+R19</f>
        <v>11653.578040820026</v>
      </c>
      <c r="S3" s="117">
        <f t="shared" si="1"/>
        <v>0</v>
      </c>
      <c r="T3" s="117">
        <f t="shared" si="1"/>
        <v>0</v>
      </c>
      <c r="U3" s="117">
        <f t="shared" si="1"/>
        <v>9404.1591033419263</v>
      </c>
      <c r="V3" s="117">
        <f t="shared" si="1"/>
        <v>9527.2707504132904</v>
      </c>
      <c r="W3" s="117">
        <f t="shared" ref="W3:Y3" si="2">W4+W7+W9+W19</f>
        <v>8182.7524244626111</v>
      </c>
      <c r="X3" s="117">
        <f t="shared" si="2"/>
        <v>6055.5159364525007</v>
      </c>
      <c r="Y3" s="117">
        <f t="shared" si="2"/>
        <v>4525.6630313855239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15256.40918727594</v>
      </c>
      <c r="D4" s="122">
        <f t="shared" si="3"/>
        <v>15442.1793145463</v>
      </c>
      <c r="E4" s="122">
        <f t="shared" si="3"/>
        <v>15378.092237426379</v>
      </c>
      <c r="F4" s="122">
        <f t="shared" si="3"/>
        <v>15404.241259636903</v>
      </c>
      <c r="G4" s="122">
        <f t="shared" si="3"/>
        <v>16226.034809547327</v>
      </c>
      <c r="H4" s="122">
        <f t="shared" si="3"/>
        <v>15570.58063316759</v>
      </c>
      <c r="I4" s="122">
        <f t="shared" si="3"/>
        <v>14374.975900269254</v>
      </c>
      <c r="J4" s="122">
        <f t="shared" si="3"/>
        <v>14872.173837698459</v>
      </c>
      <c r="K4" s="122">
        <f t="shared" si="3"/>
        <v>14625.837745269595</v>
      </c>
      <c r="L4" s="122">
        <f t="shared" si="3"/>
        <v>13447.965386253554</v>
      </c>
      <c r="M4" s="122">
        <f t="shared" si="3"/>
        <v>11513.179754104047</v>
      </c>
      <c r="N4" s="122">
        <f t="shared" si="3"/>
        <v>10699.796709115684</v>
      </c>
      <c r="O4" s="122">
        <f t="shared" si="3"/>
        <v>10471.285974231512</v>
      </c>
      <c r="P4" s="122">
        <f t="shared" si="3"/>
        <v>8808.4879514762906</v>
      </c>
      <c r="Q4" s="122">
        <f t="shared" si="3"/>
        <v>8927.8622375570303</v>
      </c>
      <c r="R4" s="122">
        <f t="shared" ref="R4:V4" si="4">SUM(R5:R6)</f>
        <v>8841.866337782476</v>
      </c>
      <c r="S4" s="122">
        <f t="shared" si="4"/>
        <v>0</v>
      </c>
      <c r="T4" s="122">
        <f t="shared" si="4"/>
        <v>0</v>
      </c>
      <c r="U4" s="122">
        <f t="shared" si="4"/>
        <v>6555.2988300785255</v>
      </c>
      <c r="V4" s="122">
        <f t="shared" si="4"/>
        <v>6546.899741366552</v>
      </c>
      <c r="W4" s="122">
        <f t="shared" ref="W4:Y4" si="5">SUM(W5:W6)</f>
        <v>5366.1415957051331</v>
      </c>
      <c r="X4" s="122">
        <f t="shared" si="5"/>
        <v>3508.5472318234251</v>
      </c>
      <c r="Y4" s="122">
        <f t="shared" si="5"/>
        <v>2167.1603939384304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15164.772364242497</v>
      </c>
      <c r="D5" s="98">
        <v>15350.6319986788</v>
      </c>
      <c r="E5" s="98">
        <v>15288.596612493158</v>
      </c>
      <c r="F5" s="98">
        <v>15315.477865539537</v>
      </c>
      <c r="G5" s="98">
        <v>16133.379568761067</v>
      </c>
      <c r="H5" s="98">
        <v>15482.442078162627</v>
      </c>
      <c r="I5" s="98">
        <v>14293.806002859137</v>
      </c>
      <c r="J5" s="98">
        <v>14787.403805382177</v>
      </c>
      <c r="K5" s="98">
        <v>14542.120380816636</v>
      </c>
      <c r="L5" s="98">
        <v>13371.061320458197</v>
      </c>
      <c r="M5" s="98">
        <v>11448.203613207132</v>
      </c>
      <c r="N5" s="98">
        <v>10639.28314708584</v>
      </c>
      <c r="O5" s="98">
        <v>10412.816820166969</v>
      </c>
      <c r="P5" s="98">
        <v>8759.8895402373728</v>
      </c>
      <c r="Q5" s="98">
        <v>8877.7735782539039</v>
      </c>
      <c r="R5" s="98">
        <v>8791.3188474713243</v>
      </c>
      <c r="S5" s="98">
        <v>0</v>
      </c>
      <c r="T5" s="98">
        <v>0</v>
      </c>
      <c r="U5" s="98">
        <v>6514.7300014205821</v>
      </c>
      <c r="V5" s="98">
        <v>6505.6498543788957</v>
      </c>
      <c r="W5" s="98">
        <v>5331.7888759737207</v>
      </c>
      <c r="X5" s="98">
        <v>3485.9809938919907</v>
      </c>
      <c r="Y5" s="98">
        <v>2153.1958491887831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91.63682303344325</v>
      </c>
      <c r="D6" s="98">
        <v>91.547315867498753</v>
      </c>
      <c r="E6" s="98">
        <v>89.495624933220611</v>
      </c>
      <c r="F6" s="98">
        <v>88.76339409736579</v>
      </c>
      <c r="G6" s="98">
        <v>92.655240786259185</v>
      </c>
      <c r="H6" s="98">
        <v>88.138555004963322</v>
      </c>
      <c r="I6" s="98">
        <v>81.169897410117144</v>
      </c>
      <c r="J6" s="98">
        <v>84.770032316283448</v>
      </c>
      <c r="K6" s="98">
        <v>83.717364452959401</v>
      </c>
      <c r="L6" s="98">
        <v>76.904065795357596</v>
      </c>
      <c r="M6" s="98">
        <v>64.976140896915012</v>
      </c>
      <c r="N6" s="98">
        <v>60.513562029843634</v>
      </c>
      <c r="O6" s="98">
        <v>58.469154064542792</v>
      </c>
      <c r="P6" s="98">
        <v>48.598411238917997</v>
      </c>
      <c r="Q6" s="98">
        <v>50.088659303126363</v>
      </c>
      <c r="R6" s="98">
        <v>50.547490311150824</v>
      </c>
      <c r="S6" s="98">
        <v>0</v>
      </c>
      <c r="T6" s="98">
        <v>0</v>
      </c>
      <c r="U6" s="98">
        <v>40.568828657942973</v>
      </c>
      <c r="V6" s="98">
        <v>41.249886987655842</v>
      </c>
      <c r="W6" s="98">
        <v>34.35271973141213</v>
      </c>
      <c r="X6" s="98">
        <v>22.566237931434305</v>
      </c>
      <c r="Y6" s="98">
        <v>13.964544749647292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0.89305177370444278</v>
      </c>
      <c r="E7" s="122">
        <f t="shared" si="6"/>
        <v>0.52340901849998911</v>
      </c>
      <c r="F7" s="122">
        <f t="shared" si="6"/>
        <v>1.0858852006546409</v>
      </c>
      <c r="G7" s="122">
        <f t="shared" si="6"/>
        <v>1.4109301029086765</v>
      </c>
      <c r="H7" s="122">
        <f t="shared" si="6"/>
        <v>1.8003194281589496</v>
      </c>
      <c r="I7" s="122">
        <f t="shared" si="6"/>
        <v>2.0215173533005362</v>
      </c>
      <c r="J7" s="122">
        <f t="shared" si="6"/>
        <v>1.524778337760339</v>
      </c>
      <c r="K7" s="122">
        <f t="shared" si="6"/>
        <v>1.2063769975272709</v>
      </c>
      <c r="L7" s="122">
        <f t="shared" si="6"/>
        <v>1.2693257880182738</v>
      </c>
      <c r="M7" s="122">
        <f t="shared" si="6"/>
        <v>0.98259562640391618</v>
      </c>
      <c r="N7" s="122">
        <f t="shared" si="6"/>
        <v>1.0570345882731307</v>
      </c>
      <c r="O7" s="122">
        <f t="shared" si="6"/>
        <v>0.63700422959684344</v>
      </c>
      <c r="P7" s="122">
        <f t="shared" si="6"/>
        <v>0.83530939275810645</v>
      </c>
      <c r="Q7" s="122">
        <f t="shared" si="6"/>
        <v>0.25984577757183874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0.2215390173477772</v>
      </c>
      <c r="V7" s="122">
        <f t="shared" si="6"/>
        <v>0.93754835200390574</v>
      </c>
      <c r="W7" s="122">
        <f t="shared" si="6"/>
        <v>0.46285740548191118</v>
      </c>
      <c r="X7" s="122">
        <f t="shared" si="6"/>
        <v>1.4731649548602253</v>
      </c>
      <c r="Y7" s="122">
        <f t="shared" si="6"/>
        <v>1.1284772937546146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0</v>
      </c>
      <c r="D8" s="98">
        <f>IF(RES_hhdet_in_fec!D8=0,0,RES_hhdet_in_fec!D8*1000*11630/RES_hhdet_in_new!D5)</f>
        <v>0.89305177370444278</v>
      </c>
      <c r="E8" s="98">
        <f>IF(RES_hhdet_in_fec!E8=0,0,RES_hhdet_in_fec!E8*1000*11630/RES_hhdet_in_new!E5)</f>
        <v>0.52340901849998911</v>
      </c>
      <c r="F8" s="98">
        <f>IF(RES_hhdet_in_fec!F8=0,0,RES_hhdet_in_fec!F8*1000*11630/RES_hhdet_in_new!F5)</f>
        <v>1.0858852006546409</v>
      </c>
      <c r="G8" s="98">
        <f>IF(RES_hhdet_in_fec!G8=0,0,RES_hhdet_in_fec!G8*1000*11630/RES_hhdet_in_new!G5)</f>
        <v>1.4109301029086765</v>
      </c>
      <c r="H8" s="98">
        <f>IF(RES_hhdet_in_fec!H8=0,0,RES_hhdet_in_fec!H8*1000*11630/RES_hhdet_in_new!H5)</f>
        <v>1.8003194281589496</v>
      </c>
      <c r="I8" s="98">
        <f>IF(RES_hhdet_in_fec!I8=0,0,RES_hhdet_in_fec!I8*1000*11630/RES_hhdet_in_new!I5)</f>
        <v>2.0215173533005362</v>
      </c>
      <c r="J8" s="98">
        <f>IF(RES_hhdet_in_fec!J8=0,0,RES_hhdet_in_fec!J8*1000*11630/RES_hhdet_in_new!J5)</f>
        <v>1.524778337760339</v>
      </c>
      <c r="K8" s="98">
        <f>IF(RES_hhdet_in_fec!K8=0,0,RES_hhdet_in_fec!K8*1000*11630/RES_hhdet_in_new!K5)</f>
        <v>1.2063769975272709</v>
      </c>
      <c r="L8" s="98">
        <f>IF(RES_hhdet_in_fec!L8=0,0,RES_hhdet_in_fec!L8*1000*11630/RES_hhdet_in_new!L5)</f>
        <v>1.2693257880182738</v>
      </c>
      <c r="M8" s="98">
        <f>IF(RES_hhdet_in_fec!M8=0,0,RES_hhdet_in_fec!M8*1000*11630/RES_hhdet_in_new!M5)</f>
        <v>0.98259562640391618</v>
      </c>
      <c r="N8" s="98">
        <f>IF(RES_hhdet_in_fec!N8=0,0,RES_hhdet_in_fec!N8*1000*11630/RES_hhdet_in_new!N5)</f>
        <v>1.0570345882731307</v>
      </c>
      <c r="O8" s="98">
        <f>IF(RES_hhdet_in_fec!O8=0,0,RES_hhdet_in_fec!O8*1000*11630/RES_hhdet_in_new!O5)</f>
        <v>0.63700422959684344</v>
      </c>
      <c r="P8" s="98">
        <f>IF(RES_hhdet_in_fec!P8=0,0,RES_hhdet_in_fec!P8*1000*11630/RES_hhdet_in_new!P5)</f>
        <v>0.83530939275810645</v>
      </c>
      <c r="Q8" s="98">
        <f>IF(RES_hhdet_in_fec!Q8=0,0,RES_hhdet_in_fec!Q8*1000*11630/RES_hhdet_in_new!Q5)</f>
        <v>0.25984577757183874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0.2215390173477772</v>
      </c>
      <c r="V8" s="98">
        <f>IF(RES_hhdet_in_fec!V8=0,0,RES_hhdet_in_fec!V8*1000*11630/RES_hhdet_in_new!V5)</f>
        <v>0.93754835200390574</v>
      </c>
      <c r="W8" s="98">
        <f>IF(RES_hhdet_in_fec!W8=0,0,RES_hhdet_in_fec!W8*1000*11630/RES_hhdet_in_new!W5)</f>
        <v>0.46285740548191118</v>
      </c>
      <c r="X8" s="98">
        <f>IF(RES_hhdet_in_fec!X8=0,0,RES_hhdet_in_fec!X8*1000*11630/RES_hhdet_in_new!X5)</f>
        <v>1.4731649548602253</v>
      </c>
      <c r="Y8" s="98">
        <f>IF(RES_hhdet_in_fec!Y8=0,0,RES_hhdet_in_fec!Y8*1000*11630/RES_hhdet_in_new!Y5)</f>
        <v>1.1284772937546146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2895.396863403178</v>
      </c>
      <c r="D9" s="122">
        <v>2802.083664343163</v>
      </c>
      <c r="E9" s="122">
        <v>2649.4439948152963</v>
      </c>
      <c r="F9" s="122">
        <v>2679.3281046892953</v>
      </c>
      <c r="G9" s="122">
        <v>2523.3979640276334</v>
      </c>
      <c r="H9" s="122">
        <v>2504.6220119605496</v>
      </c>
      <c r="I9" s="122">
        <v>2408.5600762398121</v>
      </c>
      <c r="J9" s="122">
        <v>2411.7647913942483</v>
      </c>
      <c r="K9" s="122">
        <v>2543.2116243492583</v>
      </c>
      <c r="L9" s="122">
        <v>2447.7750355494559</v>
      </c>
      <c r="M9" s="122">
        <v>2572.4663910565309</v>
      </c>
      <c r="N9" s="122">
        <v>2577.978115397369</v>
      </c>
      <c r="O9" s="122">
        <v>2502.3202691147922</v>
      </c>
      <c r="P9" s="122">
        <v>2414.4291323281168</v>
      </c>
      <c r="Q9" s="122">
        <v>2327.480288902304</v>
      </c>
      <c r="R9" s="122">
        <v>2417.3524658579486</v>
      </c>
      <c r="S9" s="122">
        <v>0</v>
      </c>
      <c r="T9" s="122">
        <v>0</v>
      </c>
      <c r="U9" s="122">
        <v>2468.1575870149168</v>
      </c>
      <c r="V9" s="122">
        <v>2579.7214607055125</v>
      </c>
      <c r="W9" s="122">
        <v>2418.6202654886688</v>
      </c>
      <c r="X9" s="122">
        <v>2187.66402132028</v>
      </c>
      <c r="Y9" s="122">
        <v>2014.418247991917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2775.8324036534154</v>
      </c>
      <c r="D10" s="98">
        <v>2866.5457179281771</v>
      </c>
      <c r="E10" s="98">
        <v>2585.0992609709656</v>
      </c>
      <c r="F10" s="98">
        <v>2569.850233041404</v>
      </c>
      <c r="G10" s="98">
        <v>2497.2137288043359</v>
      </c>
      <c r="H10" s="98">
        <v>2366.5978097281418</v>
      </c>
      <c r="I10" s="98">
        <v>2359.2325300337952</v>
      </c>
      <c r="J10" s="98">
        <v>2392.6351179953522</v>
      </c>
      <c r="K10" s="98">
        <v>2743.9648413676946</v>
      </c>
      <c r="L10" s="98">
        <v>2428.4653539506344</v>
      </c>
      <c r="M10" s="98">
        <v>2476.7639306480883</v>
      </c>
      <c r="N10" s="98">
        <v>2506.1896160459946</v>
      </c>
      <c r="O10" s="98">
        <v>2488.8723980434638</v>
      </c>
      <c r="P10" s="98">
        <v>2444.4617173139163</v>
      </c>
      <c r="Q10" s="98">
        <v>2419.5665873185958</v>
      </c>
      <c r="R10" s="98">
        <v>2496.0904338954915</v>
      </c>
      <c r="S10" s="98">
        <v>0</v>
      </c>
      <c r="T10" s="98">
        <v>0</v>
      </c>
      <c r="U10" s="98">
        <v>2310.156867906463</v>
      </c>
      <c r="V10" s="98">
        <v>2446.2391631039577</v>
      </c>
      <c r="W10" s="98">
        <v>2335.5683289956919</v>
      </c>
      <c r="X10" s="98">
        <v>2105.8637022769167</v>
      </c>
      <c r="Y10" s="98">
        <v>1860.528170633396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3199.2788063745033</v>
      </c>
      <c r="D11" s="98">
        <v>3100.2843739918844</v>
      </c>
      <c r="E11" s="98">
        <v>2990.9764812616036</v>
      </c>
      <c r="F11" s="98">
        <v>2920.7317112418041</v>
      </c>
      <c r="G11" s="98">
        <v>2848.6357163137018</v>
      </c>
      <c r="H11" s="98">
        <v>2798.2770142434338</v>
      </c>
      <c r="I11" s="98">
        <v>2809.6216564252913</v>
      </c>
      <c r="J11" s="98">
        <v>2787.3404318695702</v>
      </c>
      <c r="K11" s="98">
        <v>2792.4488557811283</v>
      </c>
      <c r="L11" s="98">
        <v>2786.985858854443</v>
      </c>
      <c r="M11" s="98">
        <v>2920.801155503163</v>
      </c>
      <c r="N11" s="98">
        <v>2653.9026729024126</v>
      </c>
      <c r="O11" s="98">
        <v>2841.9102228156448</v>
      </c>
      <c r="P11" s="98">
        <v>2508.4903993631415</v>
      </c>
      <c r="Q11" s="98">
        <v>2197.0703748697738</v>
      </c>
      <c r="R11" s="98">
        <v>2584.5973555767996</v>
      </c>
      <c r="S11" s="98">
        <v>0</v>
      </c>
      <c r="T11" s="98">
        <v>0</v>
      </c>
      <c r="U11" s="98">
        <v>2439.8523708327848</v>
      </c>
      <c r="V11" s="98">
        <v>2670.8215940729037</v>
      </c>
      <c r="W11" s="98">
        <v>2266.5936977447391</v>
      </c>
      <c r="X11" s="98">
        <v>2174.4276877970979</v>
      </c>
      <c r="Y11" s="98">
        <v>2212.4026800284046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2662.8284433077151</v>
      </c>
      <c r="G12" s="98">
        <v>2596.535040761888</v>
      </c>
      <c r="H12" s="98">
        <v>2559.167598276269</v>
      </c>
      <c r="I12" s="98">
        <v>2569.7538787227045</v>
      </c>
      <c r="J12" s="98">
        <v>2545.4861758099901</v>
      </c>
      <c r="K12" s="98">
        <v>2552.1843035020488</v>
      </c>
      <c r="L12" s="98">
        <v>2551.9477760119421</v>
      </c>
      <c r="M12" s="98">
        <v>2684.84558146882</v>
      </c>
      <c r="N12" s="98">
        <v>2447.7651371769816</v>
      </c>
      <c r="O12" s="98">
        <v>2637.9815041892211</v>
      </c>
      <c r="P12" s="98">
        <v>2346.6207052707841</v>
      </c>
      <c r="Q12" s="98">
        <v>2068.9628514148403</v>
      </c>
      <c r="R12" s="98">
        <v>0</v>
      </c>
      <c r="S12" s="98">
        <v>0</v>
      </c>
      <c r="T12" s="98">
        <v>0</v>
      </c>
      <c r="U12" s="98">
        <v>2333.5680280494853</v>
      </c>
      <c r="V12" s="98">
        <v>2565.0434690416887</v>
      </c>
      <c r="W12" s="98">
        <v>2178.8220661673822</v>
      </c>
      <c r="X12" s="98">
        <v>2088.6694012994453</v>
      </c>
      <c r="Y12" s="98">
        <v>2125.7343912658343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2270.0248165039206</v>
      </c>
      <c r="G13" s="101">
        <v>2208.1232703122364</v>
      </c>
      <c r="H13" s="101">
        <v>2186.0905676120315</v>
      </c>
      <c r="I13" s="101">
        <v>2188.4365070028107</v>
      </c>
      <c r="J13" s="101">
        <v>2154.2109101670308</v>
      </c>
      <c r="K13" s="101">
        <v>2155.8750268667609</v>
      </c>
      <c r="L13" s="101">
        <v>2155.9566680438852</v>
      </c>
      <c r="M13" s="101">
        <v>2268.6408285982079</v>
      </c>
      <c r="N13" s="101">
        <v>2054.3012698902799</v>
      </c>
      <c r="O13" s="101">
        <v>2197.7115662044935</v>
      </c>
      <c r="P13" s="101">
        <v>1937.8433125013428</v>
      </c>
      <c r="Q13" s="101">
        <v>1692.0835087205496</v>
      </c>
      <c r="R13" s="101">
        <v>0</v>
      </c>
      <c r="S13" s="101">
        <v>0</v>
      </c>
      <c r="T13" s="101">
        <v>0</v>
      </c>
      <c r="U13" s="101">
        <v>1865.4624377741127</v>
      </c>
      <c r="V13" s="101">
        <v>2065.8534145985882</v>
      </c>
      <c r="W13" s="101">
        <v>1750.1709187062022</v>
      </c>
      <c r="X13" s="101">
        <v>1655.6581586670779</v>
      </c>
      <c r="Y13" s="101">
        <v>1662.3765796948496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392.8036268037942</v>
      </c>
      <c r="G14" s="104">
        <v>388.41177044965184</v>
      </c>
      <c r="H14" s="104">
        <v>373.07703066423795</v>
      </c>
      <c r="I14" s="104">
        <v>381.3173717198938</v>
      </c>
      <c r="J14" s="104">
        <v>391.27526564295903</v>
      </c>
      <c r="K14" s="104">
        <v>396.30927663528837</v>
      </c>
      <c r="L14" s="104">
        <v>395.99110796805667</v>
      </c>
      <c r="M14" s="104">
        <v>416.20475287061208</v>
      </c>
      <c r="N14" s="104">
        <v>393.46386728670205</v>
      </c>
      <c r="O14" s="104">
        <v>440.26993798472739</v>
      </c>
      <c r="P14" s="104">
        <v>408.77739276944112</v>
      </c>
      <c r="Q14" s="104">
        <v>376.87934269429064</v>
      </c>
      <c r="R14" s="104">
        <v>0</v>
      </c>
      <c r="S14" s="104">
        <v>0</v>
      </c>
      <c r="T14" s="104">
        <v>0</v>
      </c>
      <c r="U14" s="104">
        <v>468.10559027537289</v>
      </c>
      <c r="V14" s="104">
        <v>499.19005444310108</v>
      </c>
      <c r="W14" s="104">
        <v>428.65114746117951</v>
      </c>
      <c r="X14" s="104">
        <v>433.01124263236761</v>
      </c>
      <c r="Y14" s="104">
        <v>463.35781157098472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2876.3657094411369</v>
      </c>
      <c r="D15" s="101">
        <v>2780.5204966693104</v>
      </c>
      <c r="E15" s="101">
        <v>2630.9875113257162</v>
      </c>
      <c r="F15" s="101">
        <v>2676.6377484379141</v>
      </c>
      <c r="G15" s="101">
        <v>2517.5282439195171</v>
      </c>
      <c r="H15" s="101">
        <v>2515.9089805021704</v>
      </c>
      <c r="I15" s="101">
        <v>2498.4893336914042</v>
      </c>
      <c r="J15" s="101">
        <v>2599.1064060180643</v>
      </c>
      <c r="K15" s="101">
        <v>2579.6452234713524</v>
      </c>
      <c r="L15" s="101">
        <v>2619.927465589617</v>
      </c>
      <c r="M15" s="101">
        <v>2677.3809928842238</v>
      </c>
      <c r="N15" s="101">
        <v>2666.6210765210067</v>
      </c>
      <c r="O15" s="101">
        <v>2595.0103071547005</v>
      </c>
      <c r="P15" s="101">
        <v>2527.7837136236285</v>
      </c>
      <c r="Q15" s="101">
        <v>2480.9166648924993</v>
      </c>
      <c r="R15" s="101">
        <v>2511.763112147336</v>
      </c>
      <c r="S15" s="101">
        <v>0</v>
      </c>
      <c r="T15" s="101">
        <v>0</v>
      </c>
      <c r="U15" s="101">
        <v>2575.2102161113608</v>
      </c>
      <c r="V15" s="101">
        <v>2683.8941394848002</v>
      </c>
      <c r="W15" s="101">
        <v>2553.2265140672284</v>
      </c>
      <c r="X15" s="101">
        <v>2350.2232059073203</v>
      </c>
      <c r="Y15" s="101">
        <v>2165.5043688555361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2665.4246511994384</v>
      </c>
      <c r="D16" s="104">
        <v>2573.5117873198078</v>
      </c>
      <c r="E16" s="104">
        <v>2435.9254867083337</v>
      </c>
      <c r="F16" s="104">
        <v>2479.4902487079567</v>
      </c>
      <c r="G16" s="104">
        <v>2331.6990175492638</v>
      </c>
      <c r="H16" s="104">
        <v>2335.8164097515942</v>
      </c>
      <c r="I16" s="104">
        <v>2319.5491771073093</v>
      </c>
      <c r="J16" s="104">
        <v>2409.831699482449</v>
      </c>
      <c r="K16" s="104">
        <v>2392.27333570374</v>
      </c>
      <c r="L16" s="104">
        <v>2432.2558274049134</v>
      </c>
      <c r="M16" s="104">
        <v>2490.4932941651596</v>
      </c>
      <c r="N16" s="104">
        <v>2482.3165688786894</v>
      </c>
      <c r="O16" s="104">
        <v>2421.7356106111433</v>
      </c>
      <c r="P16" s="104">
        <v>2367.7375696410345</v>
      </c>
      <c r="Q16" s="104">
        <v>2331.4259237371575</v>
      </c>
      <c r="R16" s="104">
        <v>2364.9610318475329</v>
      </c>
      <c r="S16" s="104">
        <v>0</v>
      </c>
      <c r="T16" s="104">
        <v>0</v>
      </c>
      <c r="U16" s="104">
        <v>2439.3811188823997</v>
      </c>
      <c r="V16" s="104">
        <v>2552.3531048998525</v>
      </c>
      <c r="W16" s="104">
        <v>2432.8822580065384</v>
      </c>
      <c r="X16" s="104">
        <v>2241.5253701479014</v>
      </c>
      <c r="Y16" s="104">
        <v>2066.5807250472917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2245.5579869307185</v>
      </c>
      <c r="D17" s="98">
        <v>2158.7817265122444</v>
      </c>
      <c r="E17" s="98">
        <v>2042.4762841056458</v>
      </c>
      <c r="F17" s="98">
        <v>2079.2707600145877</v>
      </c>
      <c r="G17" s="98">
        <v>1951.2247158341168</v>
      </c>
      <c r="H17" s="98">
        <v>1964.8121278184667</v>
      </c>
      <c r="I17" s="98">
        <v>1945.87921618064</v>
      </c>
      <c r="J17" s="98">
        <v>2009.2845286173795</v>
      </c>
      <c r="K17" s="98">
        <v>1991.8622548464164</v>
      </c>
      <c r="L17" s="98">
        <v>2027.4527771093465</v>
      </c>
      <c r="M17" s="98">
        <v>2080.0862500706567</v>
      </c>
      <c r="N17" s="98">
        <v>2064.4177297606184</v>
      </c>
      <c r="O17" s="98">
        <v>2006.5807280705362</v>
      </c>
      <c r="P17" s="98">
        <v>1953.5430682509452</v>
      </c>
      <c r="Q17" s="98">
        <v>1912.2571020391508</v>
      </c>
      <c r="R17" s="98">
        <v>1928.9518978630331</v>
      </c>
      <c r="S17" s="98">
        <v>0</v>
      </c>
      <c r="T17" s="98">
        <v>0</v>
      </c>
      <c r="U17" s="98">
        <v>1968.6566028875436</v>
      </c>
      <c r="V17" s="98">
        <v>2074.3888968969627</v>
      </c>
      <c r="W17" s="98">
        <v>1971.7872331218271</v>
      </c>
      <c r="X17" s="98">
        <v>1790.0931365968822</v>
      </c>
      <c r="Y17" s="98">
        <v>1624.5158671585591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419.86666426871943</v>
      </c>
      <c r="D18" s="98">
        <v>414.73006080756335</v>
      </c>
      <c r="E18" s="98">
        <v>393.44920260268765</v>
      </c>
      <c r="F18" s="98">
        <v>400.21948869336859</v>
      </c>
      <c r="G18" s="98">
        <v>380.47430171514617</v>
      </c>
      <c r="H18" s="98">
        <v>371.00428193312752</v>
      </c>
      <c r="I18" s="98">
        <v>373.66996092666983</v>
      </c>
      <c r="J18" s="98">
        <v>400.54717086506957</v>
      </c>
      <c r="K18" s="98">
        <v>400.41108085732361</v>
      </c>
      <c r="L18" s="98">
        <v>404.803050295567</v>
      </c>
      <c r="M18" s="98">
        <v>410.40704409450262</v>
      </c>
      <c r="N18" s="98">
        <v>417.8988391180709</v>
      </c>
      <c r="O18" s="98">
        <v>415.15488254060733</v>
      </c>
      <c r="P18" s="98">
        <v>414.19450139008887</v>
      </c>
      <c r="Q18" s="98">
        <v>419.16882169800658</v>
      </c>
      <c r="R18" s="98">
        <v>436.00913398450007</v>
      </c>
      <c r="S18" s="98">
        <v>0</v>
      </c>
      <c r="T18" s="98">
        <v>0</v>
      </c>
      <c r="U18" s="98">
        <v>470.72451599485584</v>
      </c>
      <c r="V18" s="98">
        <v>477.96420800288985</v>
      </c>
      <c r="W18" s="98">
        <v>461.09502488471094</v>
      </c>
      <c r="X18" s="98">
        <v>451.43223355101873</v>
      </c>
      <c r="Y18" s="98">
        <v>442.06485788873221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463.12162772343424</v>
      </c>
      <c r="D19" s="122">
        <v>458.996274692344</v>
      </c>
      <c r="E19" s="122">
        <v>456.87133633760294</v>
      </c>
      <c r="F19" s="122">
        <v>453.02429456672689</v>
      </c>
      <c r="G19" s="122">
        <v>439.37513221840618</v>
      </c>
      <c r="H19" s="122">
        <v>427.91004258245209</v>
      </c>
      <c r="I19" s="122">
        <v>431.09450663058283</v>
      </c>
      <c r="J19" s="122">
        <v>414.90246793037454</v>
      </c>
      <c r="K19" s="122">
        <v>411.62300881274081</v>
      </c>
      <c r="L19" s="122">
        <v>402.69089454860517</v>
      </c>
      <c r="M19" s="122">
        <v>407.91873077661836</v>
      </c>
      <c r="N19" s="122">
        <v>410.29083064014441</v>
      </c>
      <c r="O19" s="122">
        <v>390.44487737392541</v>
      </c>
      <c r="P19" s="122">
        <v>397.97245001501312</v>
      </c>
      <c r="Q19" s="122">
        <v>399.95939175715688</v>
      </c>
      <c r="R19" s="122">
        <v>394.35923717960236</v>
      </c>
      <c r="S19" s="122">
        <v>0</v>
      </c>
      <c r="T19" s="122">
        <v>0</v>
      </c>
      <c r="U19" s="122">
        <v>380.48114723113594</v>
      </c>
      <c r="V19" s="122">
        <v>399.7119999892214</v>
      </c>
      <c r="W19" s="122">
        <v>397.52770586332696</v>
      </c>
      <c r="X19" s="122">
        <v>357.83151835393494</v>
      </c>
      <c r="Y19" s="122">
        <v>342.95591216142242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590.85933841422343</v>
      </c>
      <c r="D21" s="98">
        <v>585.2369096745889</v>
      </c>
      <c r="E21" s="98">
        <v>584.06723050348774</v>
      </c>
      <c r="F21" s="98">
        <v>567.16986602528141</v>
      </c>
      <c r="G21" s="98">
        <v>569.06894841522035</v>
      </c>
      <c r="H21" s="98">
        <v>550.66683506830191</v>
      </c>
      <c r="I21" s="98">
        <v>552.64999876728393</v>
      </c>
      <c r="J21" s="98">
        <v>539.28407725162219</v>
      </c>
      <c r="K21" s="98">
        <v>518.61166118762992</v>
      </c>
      <c r="L21" s="98">
        <v>525.43456510011765</v>
      </c>
      <c r="M21" s="98">
        <v>527.9042880935657</v>
      </c>
      <c r="N21" s="98">
        <v>527.58337256415564</v>
      </c>
      <c r="O21" s="98">
        <v>533.19180856111507</v>
      </c>
      <c r="P21" s="98">
        <v>509.71047451274131</v>
      </c>
      <c r="Q21" s="98">
        <v>478.83135975951859</v>
      </c>
      <c r="R21" s="98">
        <v>0</v>
      </c>
      <c r="S21" s="98">
        <v>0</v>
      </c>
      <c r="T21" s="98">
        <v>0</v>
      </c>
      <c r="U21" s="98">
        <v>548.26539099923048</v>
      </c>
      <c r="V21" s="98">
        <v>608.69175702704297</v>
      </c>
      <c r="W21" s="98">
        <v>517.39345211074772</v>
      </c>
      <c r="X21" s="98">
        <v>495.40476420304668</v>
      </c>
      <c r="Y21" s="98">
        <v>517.75921086186338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461.41871922970159</v>
      </c>
      <c r="D22" s="33">
        <v>457.26767580618218</v>
      </c>
      <c r="E22" s="33">
        <v>455.048787703703</v>
      </c>
      <c r="F22" s="33">
        <v>451.28150229015927</v>
      </c>
      <c r="G22" s="33">
        <v>437.48778152398882</v>
      </c>
      <c r="H22" s="33">
        <v>426.05173861374766</v>
      </c>
      <c r="I22" s="33">
        <v>429.54498793241174</v>
      </c>
      <c r="J22" s="33">
        <v>413.3968398417515</v>
      </c>
      <c r="K22" s="33">
        <v>410.35392278597612</v>
      </c>
      <c r="L22" s="33">
        <v>400.72631837972267</v>
      </c>
      <c r="M22" s="33">
        <v>405.75222702588661</v>
      </c>
      <c r="N22" s="33">
        <v>408.29339207260591</v>
      </c>
      <c r="O22" s="33">
        <v>388.11580061268126</v>
      </c>
      <c r="P22" s="33">
        <v>396.21601241552401</v>
      </c>
      <c r="Q22" s="33">
        <v>398.56599666547004</v>
      </c>
      <c r="R22" s="33">
        <v>394.35923717960236</v>
      </c>
      <c r="S22" s="33">
        <v>0</v>
      </c>
      <c r="T22" s="33">
        <v>0</v>
      </c>
      <c r="U22" s="33">
        <v>377.92568659933295</v>
      </c>
      <c r="V22" s="33">
        <v>396.55632769428189</v>
      </c>
      <c r="W22" s="33">
        <v>395.13679516346753</v>
      </c>
      <c r="X22" s="33">
        <v>355.06666572950809</v>
      </c>
      <c r="Y22" s="33">
        <v>338.64660201646836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22482.987820821778</v>
      </c>
      <c r="D24" s="117">
        <f t="shared" si="7"/>
        <v>21723.764366121733</v>
      </c>
      <c r="E24" s="117">
        <f t="shared" si="7"/>
        <v>21446.477455300424</v>
      </c>
      <c r="F24" s="117">
        <f t="shared" si="7"/>
        <v>21532.718659058766</v>
      </c>
      <c r="G24" s="117">
        <f t="shared" si="7"/>
        <v>23110.118363278434</v>
      </c>
      <c r="H24" s="117">
        <f t="shared" si="7"/>
        <v>22169.089107700969</v>
      </c>
      <c r="I24" s="117">
        <f t="shared" si="7"/>
        <v>21729.857729413456</v>
      </c>
      <c r="J24" s="117">
        <f t="shared" si="7"/>
        <v>19765.789743444009</v>
      </c>
      <c r="K24" s="117">
        <f t="shared" si="7"/>
        <v>14795.064647470876</v>
      </c>
      <c r="L24" s="117">
        <f t="shared" si="7"/>
        <v>18611.189187626213</v>
      </c>
      <c r="M24" s="117">
        <f t="shared" si="7"/>
        <v>16278.930619896244</v>
      </c>
      <c r="N24" s="117">
        <f t="shared" si="7"/>
        <v>14436.212069220957</v>
      </c>
      <c r="O24" s="117">
        <f t="shared" si="7"/>
        <v>14879.633246237332</v>
      </c>
      <c r="P24" s="117">
        <f t="shared" si="7"/>
        <v>11839.268293191597</v>
      </c>
      <c r="Q24" s="117">
        <f t="shared" si="7"/>
        <v>10867.919016269314</v>
      </c>
      <c r="R24" s="117">
        <f t="shared" ref="R24:V24" si="8">R25+R28+R30+R39</f>
        <v>12197.600565280811</v>
      </c>
      <c r="S24" s="117">
        <f t="shared" si="8"/>
        <v>11073.674905162918</v>
      </c>
      <c r="T24" s="117">
        <f t="shared" si="8"/>
        <v>11539.620378902593</v>
      </c>
      <c r="U24" s="117">
        <f t="shared" si="8"/>
        <v>10429.155750763379</v>
      </c>
      <c r="V24" s="117">
        <f t="shared" si="8"/>
        <v>10822.161513031053</v>
      </c>
      <c r="W24" s="117">
        <f t="shared" ref="W24:Y24" si="9">W25+W28+W30+W39</f>
        <v>8538.9462984789861</v>
      </c>
      <c r="X24" s="117">
        <f t="shared" si="9"/>
        <v>6664.9859651388215</v>
      </c>
      <c r="Y24" s="117">
        <f t="shared" si="9"/>
        <v>5331.351804817521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19122.247337558296</v>
      </c>
      <c r="D25" s="122">
        <f t="shared" si="10"/>
        <v>18463.117557148413</v>
      </c>
      <c r="E25" s="122">
        <f t="shared" si="10"/>
        <v>18336.987614319401</v>
      </c>
      <c r="F25" s="122">
        <f t="shared" si="10"/>
        <v>18392.271019728771</v>
      </c>
      <c r="G25" s="122">
        <f t="shared" si="10"/>
        <v>20143.24043611034</v>
      </c>
      <c r="H25" s="122">
        <f t="shared" si="10"/>
        <v>19217.518437621187</v>
      </c>
      <c r="I25" s="122">
        <f t="shared" si="10"/>
        <v>18851.857329548227</v>
      </c>
      <c r="J25" s="122">
        <f t="shared" si="10"/>
        <v>16914.235209946535</v>
      </c>
      <c r="K25" s="122">
        <f t="shared" si="10"/>
        <v>11945.065103547407</v>
      </c>
      <c r="L25" s="122">
        <f t="shared" si="10"/>
        <v>15743.501845802295</v>
      </c>
      <c r="M25" s="122">
        <f t="shared" si="10"/>
        <v>13258.244993972417</v>
      </c>
      <c r="N25" s="122">
        <f t="shared" si="10"/>
        <v>11420.549772594479</v>
      </c>
      <c r="O25" s="122">
        <f t="shared" si="10"/>
        <v>11981.483913758037</v>
      </c>
      <c r="P25" s="122">
        <f t="shared" si="10"/>
        <v>9027.7879790861771</v>
      </c>
      <c r="Q25" s="122">
        <f t="shared" si="10"/>
        <v>8148.2803134046408</v>
      </c>
      <c r="R25" s="122">
        <f t="shared" ref="R25:V25" si="11">SUM(R26:R27)</f>
        <v>9391.6104117584782</v>
      </c>
      <c r="S25" s="122">
        <f t="shared" si="11"/>
        <v>8228.7460705192643</v>
      </c>
      <c r="T25" s="122">
        <f t="shared" si="11"/>
        <v>8627.8887505325056</v>
      </c>
      <c r="U25" s="122">
        <f t="shared" si="11"/>
        <v>7549.4215185764833</v>
      </c>
      <c r="V25" s="122">
        <f t="shared" si="11"/>
        <v>7808.3404300248503</v>
      </c>
      <c r="W25" s="122">
        <f t="shared" ref="W25:Y25" si="12">SUM(W26:W27)</f>
        <v>5688.0693531339384</v>
      </c>
      <c r="X25" s="122">
        <f t="shared" si="12"/>
        <v>4049.050563918262</v>
      </c>
      <c r="Y25" s="122">
        <f t="shared" si="12"/>
        <v>2867.2353939546206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18889.219576136653</v>
      </c>
      <c r="D26" s="98">
        <v>18240.63122556511</v>
      </c>
      <c r="E26" s="98">
        <v>18119.6355292521</v>
      </c>
      <c r="F26" s="98">
        <v>18176.069709658423</v>
      </c>
      <c r="G26" s="98">
        <v>19908.196558302159</v>
      </c>
      <c r="H26" s="98">
        <v>18994.841399875382</v>
      </c>
      <c r="I26" s="98">
        <v>18633.547099802654</v>
      </c>
      <c r="J26" s="98">
        <v>16716.030461716466</v>
      </c>
      <c r="K26" s="98">
        <v>11804.006835924713</v>
      </c>
      <c r="L26" s="98">
        <v>15556.892633399844</v>
      </c>
      <c r="M26" s="98">
        <v>13100.65583098053</v>
      </c>
      <c r="N26" s="98">
        <v>11280.408719798963</v>
      </c>
      <c r="O26" s="98">
        <v>11829.817271144861</v>
      </c>
      <c r="P26" s="98">
        <v>8909.2431147144725</v>
      </c>
      <c r="Q26" s="98">
        <v>8036.1548438505524</v>
      </c>
      <c r="R26" s="98">
        <v>9261.0341666866734</v>
      </c>
      <c r="S26" s="98">
        <v>8114.2207599085032</v>
      </c>
      <c r="T26" s="98">
        <v>8507.4056482062533</v>
      </c>
      <c r="U26" s="98">
        <v>7444.5124164967729</v>
      </c>
      <c r="V26" s="98">
        <v>7699.9607906421325</v>
      </c>
      <c r="W26" s="98">
        <v>5608.7417283306795</v>
      </c>
      <c r="X26" s="98">
        <v>3992.528435706161</v>
      </c>
      <c r="Y26" s="98">
        <v>2827.256835518604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233.02776142164396</v>
      </c>
      <c r="D27" s="98">
        <v>222.48633158330188</v>
      </c>
      <c r="E27" s="98">
        <v>217.35208506729973</v>
      </c>
      <c r="F27" s="98">
        <v>216.20131007034678</v>
      </c>
      <c r="G27" s="98">
        <v>235.04387780818203</v>
      </c>
      <c r="H27" s="98">
        <v>222.67703774580553</v>
      </c>
      <c r="I27" s="98">
        <v>218.31022974557189</v>
      </c>
      <c r="J27" s="98">
        <v>198.20474823007092</v>
      </c>
      <c r="K27" s="98">
        <v>141.05826762269444</v>
      </c>
      <c r="L27" s="98">
        <v>186.60921240245102</v>
      </c>
      <c r="M27" s="98">
        <v>157.58916299188704</v>
      </c>
      <c r="N27" s="98">
        <v>140.14105279551561</v>
      </c>
      <c r="O27" s="98">
        <v>151.66664261317572</v>
      </c>
      <c r="P27" s="98">
        <v>118.54486437170492</v>
      </c>
      <c r="Q27" s="98">
        <v>112.12546955408857</v>
      </c>
      <c r="R27" s="98">
        <v>130.57624507180461</v>
      </c>
      <c r="S27" s="98">
        <v>114.52531061076101</v>
      </c>
      <c r="T27" s="98">
        <v>120.48310232625295</v>
      </c>
      <c r="U27" s="98">
        <v>104.90910207971065</v>
      </c>
      <c r="V27" s="98">
        <v>108.37963938271808</v>
      </c>
      <c r="W27" s="98">
        <v>79.327624803259283</v>
      </c>
      <c r="X27" s="98">
        <v>56.52212821210108</v>
      </c>
      <c r="Y27" s="98">
        <v>39.978558436016726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1.0223417149074132</v>
      </c>
      <c r="E28" s="122">
        <f t="shared" si="13"/>
        <v>0.59032795280860295</v>
      </c>
      <c r="F28" s="122">
        <f t="shared" si="13"/>
        <v>1.1150957943911979</v>
      </c>
      <c r="G28" s="122">
        <f t="shared" si="13"/>
        <v>1.3859387162305496</v>
      </c>
      <c r="H28" s="122">
        <f t="shared" si="13"/>
        <v>1.8052083764981162</v>
      </c>
      <c r="I28" s="122">
        <f t="shared" si="13"/>
        <v>2.1039826568622959</v>
      </c>
      <c r="J28" s="122">
        <f t="shared" si="13"/>
        <v>1.5225410234529393</v>
      </c>
      <c r="K28" s="122">
        <f t="shared" si="13"/>
        <v>1.213281880111065</v>
      </c>
      <c r="L28" s="122">
        <f t="shared" si="13"/>
        <v>1.2514988947586951</v>
      </c>
      <c r="M28" s="122">
        <f t="shared" si="13"/>
        <v>0.95699749583753391</v>
      </c>
      <c r="N28" s="122">
        <f t="shared" si="13"/>
        <v>1.038338428835013</v>
      </c>
      <c r="O28" s="122">
        <f t="shared" si="13"/>
        <v>0.66476894274550158</v>
      </c>
      <c r="P28" s="122">
        <f t="shared" si="13"/>
        <v>0.84665157489433518</v>
      </c>
      <c r="Q28" s="122">
        <f t="shared" si="13"/>
        <v>0.2547417298915523</v>
      </c>
      <c r="R28" s="122">
        <f t="shared" si="13"/>
        <v>0.35289194934423485</v>
      </c>
      <c r="S28" s="122">
        <f t="shared" si="13"/>
        <v>0.38410850666611679</v>
      </c>
      <c r="T28" s="122">
        <f t="shared" si="13"/>
        <v>0.43275869847082254</v>
      </c>
      <c r="U28" s="122">
        <f t="shared" si="13"/>
        <v>0.21113175141844942</v>
      </c>
      <c r="V28" s="122">
        <f t="shared" si="13"/>
        <v>0.94436961725726754</v>
      </c>
      <c r="W28" s="122">
        <f t="shared" si="13"/>
        <v>0.45712185968575908</v>
      </c>
      <c r="X28" s="122">
        <f t="shared" si="13"/>
        <v>1.4664485153193729</v>
      </c>
      <c r="Y28" s="122">
        <f t="shared" si="13"/>
        <v>1.1283501829864755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1.0223417149074132</v>
      </c>
      <c r="E29" s="98">
        <f>IF(RES_hhdet_in_fec!E29=0,0,RES_hhdet_in_fec!E29*1000*11630/RES_hhdet_in_new!E26)</f>
        <v>0.59032795280860295</v>
      </c>
      <c r="F29" s="98">
        <f>IF(RES_hhdet_in_fec!F29=0,0,RES_hhdet_in_fec!F29*1000*11630/RES_hhdet_in_new!F26)</f>
        <v>1.1150957943911979</v>
      </c>
      <c r="G29" s="98">
        <f>IF(RES_hhdet_in_fec!G29=0,0,RES_hhdet_in_fec!G29*1000*11630/RES_hhdet_in_new!G26)</f>
        <v>1.3859387162305496</v>
      </c>
      <c r="H29" s="98">
        <f>IF(RES_hhdet_in_fec!H29=0,0,RES_hhdet_in_fec!H29*1000*11630/RES_hhdet_in_new!H26)</f>
        <v>1.8052083764981162</v>
      </c>
      <c r="I29" s="98">
        <f>IF(RES_hhdet_in_fec!I29=0,0,RES_hhdet_in_fec!I29*1000*11630/RES_hhdet_in_new!I26)</f>
        <v>2.1039826568622959</v>
      </c>
      <c r="J29" s="98">
        <f>IF(RES_hhdet_in_fec!J29=0,0,RES_hhdet_in_fec!J29*1000*11630/RES_hhdet_in_new!J26)</f>
        <v>1.5225410234529393</v>
      </c>
      <c r="K29" s="98">
        <f>IF(RES_hhdet_in_fec!K29=0,0,RES_hhdet_in_fec!K29*1000*11630/RES_hhdet_in_new!K26)</f>
        <v>1.213281880111065</v>
      </c>
      <c r="L29" s="98">
        <f>IF(RES_hhdet_in_fec!L29=0,0,RES_hhdet_in_fec!L29*1000*11630/RES_hhdet_in_new!L26)</f>
        <v>1.2514988947586951</v>
      </c>
      <c r="M29" s="98">
        <f>IF(RES_hhdet_in_fec!M29=0,0,RES_hhdet_in_fec!M29*1000*11630/RES_hhdet_in_new!M26)</f>
        <v>0.95699749583753391</v>
      </c>
      <c r="N29" s="98">
        <f>IF(RES_hhdet_in_fec!N29=0,0,RES_hhdet_in_fec!N29*1000*11630/RES_hhdet_in_new!N26)</f>
        <v>1.038338428835013</v>
      </c>
      <c r="O29" s="98">
        <f>IF(RES_hhdet_in_fec!O29=0,0,RES_hhdet_in_fec!O29*1000*11630/RES_hhdet_in_new!O26)</f>
        <v>0.66476894274550158</v>
      </c>
      <c r="P29" s="98">
        <f>IF(RES_hhdet_in_fec!P29=0,0,RES_hhdet_in_fec!P29*1000*11630/RES_hhdet_in_new!P26)</f>
        <v>0.84665157489433518</v>
      </c>
      <c r="Q29" s="98">
        <f>IF(RES_hhdet_in_fec!Q29=0,0,RES_hhdet_in_fec!Q29*1000*11630/RES_hhdet_in_new!Q26)</f>
        <v>0.2547417298915523</v>
      </c>
      <c r="R29" s="98">
        <f>IF(RES_hhdet_in_fec!R29=0,0,RES_hhdet_in_fec!R29*1000*11630/RES_hhdet_in_new!R26)</f>
        <v>0.35289194934423485</v>
      </c>
      <c r="S29" s="98">
        <f>IF(RES_hhdet_in_fec!S29=0,0,RES_hhdet_in_fec!S29*1000*11630/RES_hhdet_in_new!S26)</f>
        <v>0.38410850666611679</v>
      </c>
      <c r="T29" s="98">
        <f>IF(RES_hhdet_in_fec!T29=0,0,RES_hhdet_in_fec!T29*1000*11630/RES_hhdet_in_new!T26)</f>
        <v>0.43275869847082254</v>
      </c>
      <c r="U29" s="98">
        <f>IF(RES_hhdet_in_fec!U29=0,0,RES_hhdet_in_fec!U29*1000*11630/RES_hhdet_in_new!U26)</f>
        <v>0.21113175141844942</v>
      </c>
      <c r="V29" s="98">
        <f>IF(RES_hhdet_in_fec!V29=0,0,RES_hhdet_in_fec!V29*1000*11630/RES_hhdet_in_new!V26)</f>
        <v>0.94436961725726754</v>
      </c>
      <c r="W29" s="98">
        <f>IF(RES_hhdet_in_fec!W29=0,0,RES_hhdet_in_fec!W29*1000*11630/RES_hhdet_in_new!W26)</f>
        <v>0.45712185968575908</v>
      </c>
      <c r="X29" s="98">
        <f>IF(RES_hhdet_in_fec!X29=0,0,RES_hhdet_in_fec!X29*1000*11630/RES_hhdet_in_new!X26)</f>
        <v>1.4664485153193729</v>
      </c>
      <c r="Y29" s="98">
        <f>IF(RES_hhdet_in_fec!Y29=0,0,RES_hhdet_in_fec!Y29*1000*11630/RES_hhdet_in_new!Y26)</f>
        <v>1.1283501829864755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2897.6653027279458</v>
      </c>
      <c r="D30" s="122">
        <v>2800.3880340081</v>
      </c>
      <c r="E30" s="122">
        <v>2651.8839807696368</v>
      </c>
      <c r="F30" s="122">
        <v>2686.2527735323156</v>
      </c>
      <c r="G30" s="122">
        <v>2526.146043935591</v>
      </c>
      <c r="H30" s="122">
        <v>2521.8730274255058</v>
      </c>
      <c r="I30" s="122">
        <v>2444.7931379995657</v>
      </c>
      <c r="J30" s="122">
        <v>2435.129324433587</v>
      </c>
      <c r="K30" s="122">
        <v>2437.2279886447545</v>
      </c>
      <c r="L30" s="122">
        <v>2463.6890489049988</v>
      </c>
      <c r="M30" s="122">
        <v>2611.8263101181819</v>
      </c>
      <c r="N30" s="122">
        <v>2604.2976762052795</v>
      </c>
      <c r="O30" s="122">
        <v>2507.0900821707514</v>
      </c>
      <c r="P30" s="122">
        <v>2412.6586389099898</v>
      </c>
      <c r="Q30" s="122">
        <v>2319.4405557422679</v>
      </c>
      <c r="R30" s="122">
        <v>2407.3375875477786</v>
      </c>
      <c r="S30" s="122">
        <v>2451.9548824074782</v>
      </c>
      <c r="T30" s="122">
        <v>2517.9837988606</v>
      </c>
      <c r="U30" s="122">
        <v>2499.0924181832052</v>
      </c>
      <c r="V30" s="122">
        <v>2613.2607400792876</v>
      </c>
      <c r="W30" s="122">
        <v>2452.9729461412044</v>
      </c>
      <c r="X30" s="122">
        <v>2256.6944209816957</v>
      </c>
      <c r="Y30" s="122">
        <v>2120.0516881760063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3199.2788063745038</v>
      </c>
      <c r="D31" s="98">
        <v>3100.2843739918844</v>
      </c>
      <c r="E31" s="98">
        <v>2990.9764812616031</v>
      </c>
      <c r="F31" s="98">
        <v>2920.7317112418045</v>
      </c>
      <c r="G31" s="98">
        <v>2848.6357163137013</v>
      </c>
      <c r="H31" s="98">
        <v>2798.2770142434342</v>
      </c>
      <c r="I31" s="98">
        <v>2809.6216564252909</v>
      </c>
      <c r="J31" s="98">
        <v>2787.3404318695698</v>
      </c>
      <c r="K31" s="98">
        <v>2792.4488557811273</v>
      </c>
      <c r="L31" s="98">
        <v>2786.9858588544439</v>
      </c>
      <c r="M31" s="98">
        <v>2920.8011555031626</v>
      </c>
      <c r="N31" s="98">
        <v>2653.9026729024122</v>
      </c>
      <c r="O31" s="98">
        <v>2841.9102228156444</v>
      </c>
      <c r="P31" s="98">
        <v>2508.490399363141</v>
      </c>
      <c r="Q31" s="98">
        <v>2197.0703748697738</v>
      </c>
      <c r="R31" s="98">
        <v>2584.5973555768001</v>
      </c>
      <c r="S31" s="98">
        <v>2543.9961670436005</v>
      </c>
      <c r="T31" s="98">
        <v>2577.3584023736298</v>
      </c>
      <c r="U31" s="98">
        <v>2439.8523708327848</v>
      </c>
      <c r="V31" s="98">
        <v>2670.8215940729042</v>
      </c>
      <c r="W31" s="98">
        <v>2266.5936977447391</v>
      </c>
      <c r="X31" s="98">
        <v>2174.427687797097</v>
      </c>
      <c r="Y31" s="98">
        <v>2212.4026800284055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2552.1843035020497</v>
      </c>
      <c r="L32" s="98">
        <v>2551.9477760119426</v>
      </c>
      <c r="M32" s="98">
        <v>0</v>
      </c>
      <c r="N32" s="98">
        <v>0</v>
      </c>
      <c r="O32" s="98">
        <v>2637.9815041892211</v>
      </c>
      <c r="P32" s="98">
        <v>2346.6207052707837</v>
      </c>
      <c r="Q32" s="98">
        <v>2068.9628514148403</v>
      </c>
      <c r="R32" s="98">
        <v>2444.8954596540998</v>
      </c>
      <c r="S32" s="98">
        <v>2417.1434554268535</v>
      </c>
      <c r="T32" s="98">
        <v>2457.8089474703215</v>
      </c>
      <c r="U32" s="98">
        <v>0</v>
      </c>
      <c r="V32" s="98">
        <v>0</v>
      </c>
      <c r="W32" s="98">
        <v>0</v>
      </c>
      <c r="X32" s="98">
        <v>2088.6694012994453</v>
      </c>
      <c r="Y32" s="98">
        <v>2125.7343912658343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2155.8750268667609</v>
      </c>
      <c r="L33" s="101">
        <v>2155.9566680438857</v>
      </c>
      <c r="M33" s="101">
        <v>0</v>
      </c>
      <c r="N33" s="101">
        <v>0</v>
      </c>
      <c r="O33" s="101">
        <v>2197.7115662044935</v>
      </c>
      <c r="P33" s="101">
        <v>1937.8433125013428</v>
      </c>
      <c r="Q33" s="101">
        <v>1692.0835087205496</v>
      </c>
      <c r="R33" s="101">
        <v>1984.8070032478111</v>
      </c>
      <c r="S33" s="101">
        <v>1952.8637040902413</v>
      </c>
      <c r="T33" s="101">
        <v>1974.5390166139784</v>
      </c>
      <c r="U33" s="101">
        <v>0</v>
      </c>
      <c r="V33" s="101">
        <v>0</v>
      </c>
      <c r="W33" s="101">
        <v>0</v>
      </c>
      <c r="X33" s="101">
        <v>1655.6581586670775</v>
      </c>
      <c r="Y33" s="101">
        <v>1662.3765796948496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396.30927663528843</v>
      </c>
      <c r="L34" s="104">
        <v>395.99110796805672</v>
      </c>
      <c r="M34" s="104">
        <v>0</v>
      </c>
      <c r="N34" s="104">
        <v>0</v>
      </c>
      <c r="O34" s="104">
        <v>440.26993798472745</v>
      </c>
      <c r="P34" s="104">
        <v>408.77739276944106</v>
      </c>
      <c r="Q34" s="104">
        <v>376.87934269429064</v>
      </c>
      <c r="R34" s="104">
        <v>460.08845640628931</v>
      </c>
      <c r="S34" s="104">
        <v>464.27975133661187</v>
      </c>
      <c r="T34" s="104">
        <v>483.26993085634342</v>
      </c>
      <c r="U34" s="104">
        <v>0</v>
      </c>
      <c r="V34" s="104">
        <v>0</v>
      </c>
      <c r="W34" s="104">
        <v>0</v>
      </c>
      <c r="X34" s="104">
        <v>433.01124263236761</v>
      </c>
      <c r="Y34" s="104">
        <v>463.35781157098472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2876.3657094411369</v>
      </c>
      <c r="D35" s="101">
        <v>2780.52049666931</v>
      </c>
      <c r="E35" s="101">
        <v>2630.9875113257162</v>
      </c>
      <c r="F35" s="101">
        <v>2676.6377484379145</v>
      </c>
      <c r="G35" s="101">
        <v>2517.5282439195166</v>
      </c>
      <c r="H35" s="101">
        <v>2515.9089805021704</v>
      </c>
      <c r="I35" s="101">
        <v>2498.4893336914038</v>
      </c>
      <c r="J35" s="101">
        <v>2599.1064060180638</v>
      </c>
      <c r="K35" s="101">
        <v>2579.6452234713524</v>
      </c>
      <c r="L35" s="101">
        <v>2619.927465589617</v>
      </c>
      <c r="M35" s="101">
        <v>2677.3809928842238</v>
      </c>
      <c r="N35" s="101">
        <v>2666.6210765210071</v>
      </c>
      <c r="O35" s="101">
        <v>2595.0103071547005</v>
      </c>
      <c r="P35" s="101">
        <v>2527.783713623629</v>
      </c>
      <c r="Q35" s="101">
        <v>2480.9166648924993</v>
      </c>
      <c r="R35" s="101">
        <v>2511.7631121473355</v>
      </c>
      <c r="S35" s="101">
        <v>2553.0389741588065</v>
      </c>
      <c r="T35" s="101">
        <v>2615.951476622839</v>
      </c>
      <c r="U35" s="101">
        <v>2575.2102161113612</v>
      </c>
      <c r="V35" s="101">
        <v>2683.8941394847998</v>
      </c>
      <c r="W35" s="101">
        <v>2553.226514067228</v>
      </c>
      <c r="X35" s="101">
        <v>2350.2232059073194</v>
      </c>
      <c r="Y35" s="101">
        <v>2165.5043688555361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2665.4246511994384</v>
      </c>
      <c r="D36" s="104">
        <v>2573.5117873198074</v>
      </c>
      <c r="E36" s="104">
        <v>2435.9254867083332</v>
      </c>
      <c r="F36" s="104">
        <v>2479.4902487079571</v>
      </c>
      <c r="G36" s="104">
        <v>2331.6990175492633</v>
      </c>
      <c r="H36" s="104">
        <v>2335.8164097515951</v>
      </c>
      <c r="I36" s="104">
        <v>2319.5491771073098</v>
      </c>
      <c r="J36" s="104">
        <v>2409.831699482449</v>
      </c>
      <c r="K36" s="104">
        <v>2392.2733357037396</v>
      </c>
      <c r="L36" s="104">
        <v>2432.2558274049138</v>
      </c>
      <c r="M36" s="104">
        <v>2490.49329416516</v>
      </c>
      <c r="N36" s="104">
        <v>2482.3165688786894</v>
      </c>
      <c r="O36" s="104">
        <v>2421.7356106111433</v>
      </c>
      <c r="P36" s="104">
        <v>2367.737569641034</v>
      </c>
      <c r="Q36" s="104">
        <v>2331.4259237371571</v>
      </c>
      <c r="R36" s="104">
        <v>2364.9610318475338</v>
      </c>
      <c r="S36" s="104">
        <v>2409.7926159848143</v>
      </c>
      <c r="T36" s="104">
        <v>2474.1482168308016</v>
      </c>
      <c r="U36" s="104">
        <v>2439.3811188824002</v>
      </c>
      <c r="V36" s="104">
        <v>2552.353104899852</v>
      </c>
      <c r="W36" s="104">
        <v>2432.882258006538</v>
      </c>
      <c r="X36" s="104">
        <v>2241.525370147901</v>
      </c>
      <c r="Y36" s="104">
        <v>2066.5807250472917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2245.5579869307189</v>
      </c>
      <c r="D37" s="98">
        <v>2158.7817265122439</v>
      </c>
      <c r="E37" s="98">
        <v>2042.4762841056456</v>
      </c>
      <c r="F37" s="98">
        <v>2079.2707600145882</v>
      </c>
      <c r="G37" s="98">
        <v>1951.2247158341174</v>
      </c>
      <c r="H37" s="98">
        <v>1964.8121278184674</v>
      </c>
      <c r="I37" s="98">
        <v>1945.8792161806405</v>
      </c>
      <c r="J37" s="98">
        <v>2009.2845286173795</v>
      </c>
      <c r="K37" s="98">
        <v>1991.8622548464159</v>
      </c>
      <c r="L37" s="98">
        <v>2027.4527771093462</v>
      </c>
      <c r="M37" s="98">
        <v>2080.0862500706576</v>
      </c>
      <c r="N37" s="98">
        <v>2064.4177297606184</v>
      </c>
      <c r="O37" s="98">
        <v>2006.5807280705362</v>
      </c>
      <c r="P37" s="98">
        <v>1953.5430682509452</v>
      </c>
      <c r="Q37" s="98">
        <v>1912.2571020391513</v>
      </c>
      <c r="R37" s="98">
        <v>1928.9518978630331</v>
      </c>
      <c r="S37" s="98">
        <v>1960.093967147146</v>
      </c>
      <c r="T37" s="98">
        <v>2004.4953677585913</v>
      </c>
      <c r="U37" s="98">
        <v>1968.6566028875441</v>
      </c>
      <c r="V37" s="98">
        <v>2074.3888968969623</v>
      </c>
      <c r="W37" s="98">
        <v>1971.7872331218271</v>
      </c>
      <c r="X37" s="98">
        <v>1790.0931365968827</v>
      </c>
      <c r="Y37" s="98">
        <v>1624.5158671585591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419.86666426871938</v>
      </c>
      <c r="D38" s="98">
        <v>414.7300608075634</v>
      </c>
      <c r="E38" s="98">
        <v>393.44920260268771</v>
      </c>
      <c r="F38" s="98">
        <v>400.21948869336865</v>
      </c>
      <c r="G38" s="98">
        <v>380.47430171514617</v>
      </c>
      <c r="H38" s="98">
        <v>371.00428193312746</v>
      </c>
      <c r="I38" s="98">
        <v>373.66996092666972</v>
      </c>
      <c r="J38" s="98">
        <v>400.54717086506969</v>
      </c>
      <c r="K38" s="98">
        <v>400.41108085732355</v>
      </c>
      <c r="L38" s="98">
        <v>404.80305029556695</v>
      </c>
      <c r="M38" s="98">
        <v>410.40704409450257</v>
      </c>
      <c r="N38" s="98">
        <v>417.89883911807101</v>
      </c>
      <c r="O38" s="98">
        <v>415.15488254060745</v>
      </c>
      <c r="P38" s="98">
        <v>414.19450139008882</v>
      </c>
      <c r="Q38" s="98">
        <v>419.16882169800635</v>
      </c>
      <c r="R38" s="98">
        <v>436.00913398450007</v>
      </c>
      <c r="S38" s="98">
        <v>449.69864883766837</v>
      </c>
      <c r="T38" s="98">
        <v>469.65284907221042</v>
      </c>
      <c r="U38" s="98">
        <v>470.72451599485584</v>
      </c>
      <c r="V38" s="98">
        <v>477.96420800288979</v>
      </c>
      <c r="W38" s="98">
        <v>461.09502488471094</v>
      </c>
      <c r="X38" s="98">
        <v>451.43223355101884</v>
      </c>
      <c r="Y38" s="98">
        <v>442.06485788873232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463.0751805355365</v>
      </c>
      <c r="D39" s="122">
        <v>459.23643325031162</v>
      </c>
      <c r="E39" s="122">
        <v>457.01553225857776</v>
      </c>
      <c r="F39" s="122">
        <v>453.07977000329038</v>
      </c>
      <c r="G39" s="122">
        <v>439.34594451627447</v>
      </c>
      <c r="H39" s="122">
        <v>427.8924342777737</v>
      </c>
      <c r="I39" s="122">
        <v>431.10327920880252</v>
      </c>
      <c r="J39" s="122">
        <v>414.90266804043426</v>
      </c>
      <c r="K39" s="122">
        <v>411.55827339860258</v>
      </c>
      <c r="L39" s="122">
        <v>402.74679402415757</v>
      </c>
      <c r="M39" s="122">
        <v>407.90231830980622</v>
      </c>
      <c r="N39" s="122">
        <v>410.32628199236649</v>
      </c>
      <c r="O39" s="122">
        <v>390.39448136579796</v>
      </c>
      <c r="P39" s="122">
        <v>397.97502362053473</v>
      </c>
      <c r="Q39" s="122">
        <v>399.943405392513</v>
      </c>
      <c r="R39" s="122">
        <v>398.29967402521049</v>
      </c>
      <c r="S39" s="122">
        <v>392.58984372950891</v>
      </c>
      <c r="T39" s="122">
        <v>393.31507081101711</v>
      </c>
      <c r="U39" s="122">
        <v>380.43068225227273</v>
      </c>
      <c r="V39" s="122">
        <v>399.61597330965827</v>
      </c>
      <c r="W39" s="122">
        <v>397.44687734415737</v>
      </c>
      <c r="X39" s="122">
        <v>357.77453172354444</v>
      </c>
      <c r="Y39" s="122">
        <v>342.93637250390725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590.85933841422332</v>
      </c>
      <c r="D40" s="98">
        <v>585.2369096745889</v>
      </c>
      <c r="E40" s="98">
        <v>584.06723050348774</v>
      </c>
      <c r="F40" s="98">
        <v>567.16986602528129</v>
      </c>
      <c r="G40" s="98">
        <v>569.06894841522046</v>
      </c>
      <c r="H40" s="98">
        <v>550.66683506830191</v>
      </c>
      <c r="I40" s="98">
        <v>552.64999876728382</v>
      </c>
      <c r="J40" s="98">
        <v>539.28407725162219</v>
      </c>
      <c r="K40" s="98">
        <v>518.61166118762992</v>
      </c>
      <c r="L40" s="98">
        <v>525.43456510011765</v>
      </c>
      <c r="M40" s="98">
        <v>527.9042880935657</v>
      </c>
      <c r="N40" s="98">
        <v>527.58337256415552</v>
      </c>
      <c r="O40" s="98">
        <v>533.19180856111507</v>
      </c>
      <c r="P40" s="98">
        <v>509.71047451274126</v>
      </c>
      <c r="Q40" s="98">
        <v>478.83135975951876</v>
      </c>
      <c r="R40" s="98">
        <v>560.77396535691355</v>
      </c>
      <c r="S40" s="98">
        <v>549.22411975171929</v>
      </c>
      <c r="T40" s="98">
        <v>576.17380940208659</v>
      </c>
      <c r="U40" s="98">
        <v>548.26539099923059</v>
      </c>
      <c r="V40" s="98">
        <v>608.69175702704297</v>
      </c>
      <c r="W40" s="98">
        <v>517.3934521107476</v>
      </c>
      <c r="X40" s="98">
        <v>495.40476420304657</v>
      </c>
      <c r="Y40" s="98">
        <v>517.75921086186327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461.41871922970165</v>
      </c>
      <c r="D41" s="33">
        <v>457.26767580618224</v>
      </c>
      <c r="E41" s="33">
        <v>455.048787703703</v>
      </c>
      <c r="F41" s="33">
        <v>451.28150229015921</v>
      </c>
      <c r="G41" s="33">
        <v>437.48778152398882</v>
      </c>
      <c r="H41" s="33">
        <v>426.05173861374783</v>
      </c>
      <c r="I41" s="33">
        <v>429.54498793241169</v>
      </c>
      <c r="J41" s="33">
        <v>413.39683984175156</v>
      </c>
      <c r="K41" s="33">
        <v>410.35392278597612</v>
      </c>
      <c r="L41" s="33">
        <v>400.72631837972273</v>
      </c>
      <c r="M41" s="33">
        <v>405.75222702588667</v>
      </c>
      <c r="N41" s="33">
        <v>408.29339207260585</v>
      </c>
      <c r="O41" s="33">
        <v>388.1158006126812</v>
      </c>
      <c r="P41" s="33">
        <v>396.21601241552395</v>
      </c>
      <c r="Q41" s="33">
        <v>398.56599666546998</v>
      </c>
      <c r="R41" s="33">
        <v>394.35923717960236</v>
      </c>
      <c r="S41" s="33">
        <v>389.19295581577421</v>
      </c>
      <c r="T41" s="33">
        <v>390.02499880985209</v>
      </c>
      <c r="U41" s="33">
        <v>377.92568659933306</v>
      </c>
      <c r="V41" s="33">
        <v>396.55632769428189</v>
      </c>
      <c r="W41" s="33">
        <v>395.13679516346747</v>
      </c>
      <c r="X41" s="33">
        <v>355.06666572950803</v>
      </c>
      <c r="Y41" s="33">
        <v>338.64660201646836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24062.331941876004</v>
      </c>
      <c r="D43" s="117">
        <f t="shared" si="14"/>
        <v>23267.901745030202</v>
      </c>
      <c r="E43" s="117">
        <f t="shared" si="14"/>
        <v>23616.010800673444</v>
      </c>
      <c r="F43" s="117">
        <f t="shared" si="14"/>
        <v>23516.139113772362</v>
      </c>
      <c r="G43" s="117">
        <f t="shared" si="14"/>
        <v>24086.864044540169</v>
      </c>
      <c r="H43" s="117">
        <f t="shared" si="14"/>
        <v>22876.876180448893</v>
      </c>
      <c r="I43" s="117">
        <f t="shared" si="14"/>
        <v>21713.878424017781</v>
      </c>
      <c r="J43" s="117">
        <f t="shared" si="14"/>
        <v>22655.469599477037</v>
      </c>
      <c r="K43" s="117">
        <f t="shared" si="14"/>
        <v>20764.55138840522</v>
      </c>
      <c r="L43" s="117">
        <f t="shared" si="14"/>
        <v>21009.680181889053</v>
      </c>
      <c r="M43" s="117">
        <f t="shared" si="14"/>
        <v>18416.004100070953</v>
      </c>
      <c r="N43" s="117">
        <f t="shared" si="14"/>
        <v>16041.26859155507</v>
      </c>
      <c r="O43" s="117">
        <f t="shared" si="14"/>
        <v>14409.703108255671</v>
      </c>
      <c r="P43" s="117">
        <f t="shared" si="14"/>
        <v>11904.85088145794</v>
      </c>
      <c r="Q43" s="117">
        <f t="shared" si="14"/>
        <v>12189.652725242446</v>
      </c>
      <c r="R43" s="117">
        <f t="shared" ref="R43:V43" si="15">R44+R47+R49+R58</f>
        <v>12242.315199772529</v>
      </c>
      <c r="S43" s="117">
        <f t="shared" si="15"/>
        <v>11482.103359933768</v>
      </c>
      <c r="T43" s="117">
        <f t="shared" si="15"/>
        <v>11701.060174209799</v>
      </c>
      <c r="U43" s="117">
        <f t="shared" si="15"/>
        <v>10841.376465883846</v>
      </c>
      <c r="V43" s="117">
        <f t="shared" si="15"/>
        <v>11594.713193970625</v>
      </c>
      <c r="W43" s="117">
        <f t="shared" ref="W43:Y43" si="16">W44+W47+W49+W58</f>
        <v>9566.9113889596574</v>
      </c>
      <c r="X43" s="117">
        <f t="shared" si="16"/>
        <v>7012.0839894173942</v>
      </c>
      <c r="Y43" s="117">
        <f t="shared" si="16"/>
        <v>5368.0044295850412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20151.493652370922</v>
      </c>
      <c r="D44" s="122">
        <f t="shared" si="17"/>
        <v>19411.176484115866</v>
      </c>
      <c r="E44" s="122">
        <f t="shared" si="17"/>
        <v>19974.14288367629</v>
      </c>
      <c r="F44" s="122">
        <f t="shared" si="17"/>
        <v>19916.07266830677</v>
      </c>
      <c r="G44" s="122">
        <f t="shared" si="17"/>
        <v>20607.635876439086</v>
      </c>
      <c r="H44" s="122">
        <f t="shared" si="17"/>
        <v>19597.020595835475</v>
      </c>
      <c r="I44" s="122">
        <f t="shared" si="17"/>
        <v>18340.076764670386</v>
      </c>
      <c r="J44" s="122">
        <f t="shared" si="17"/>
        <v>19207.746953177935</v>
      </c>
      <c r="K44" s="122">
        <f t="shared" si="17"/>
        <v>17294.891757679099</v>
      </c>
      <c r="L44" s="122">
        <f t="shared" si="17"/>
        <v>17581.486398242974</v>
      </c>
      <c r="M44" s="122">
        <f t="shared" si="17"/>
        <v>14814.529249750489</v>
      </c>
      <c r="N44" s="122">
        <f t="shared" si="17"/>
        <v>12481.131455599952</v>
      </c>
      <c r="O44" s="122">
        <f t="shared" si="17"/>
        <v>11148.843076553621</v>
      </c>
      <c r="P44" s="122">
        <f t="shared" si="17"/>
        <v>8890.1506448080763</v>
      </c>
      <c r="Q44" s="122">
        <f t="shared" si="17"/>
        <v>9184.3727061813534</v>
      </c>
      <c r="R44" s="122">
        <f t="shared" ref="R44:V44" si="18">SUM(R45:R46)</f>
        <v>9191.018725903923</v>
      </c>
      <c r="S44" s="122">
        <f t="shared" si="18"/>
        <v>8410.6004154853126</v>
      </c>
      <c r="T44" s="122">
        <f t="shared" si="18"/>
        <v>8634.3734073484338</v>
      </c>
      <c r="U44" s="122">
        <f t="shared" si="18"/>
        <v>7859.1903022101005</v>
      </c>
      <c r="V44" s="122">
        <f t="shared" si="18"/>
        <v>8340.8652388918908</v>
      </c>
      <c r="W44" s="122">
        <f t="shared" ref="W44:Y44" si="19">SUM(W45:W46)</f>
        <v>6550.1717785379287</v>
      </c>
      <c r="X44" s="122">
        <f t="shared" si="19"/>
        <v>4368.6414676829299</v>
      </c>
      <c r="Y44" s="122">
        <f t="shared" si="19"/>
        <v>2820.4018941056779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19917.847750967725</v>
      </c>
      <c r="D45" s="98">
        <v>19188.544720738395</v>
      </c>
      <c r="E45" s="98">
        <v>19748.719255624204</v>
      </c>
      <c r="F45" s="98">
        <v>19693.086212785674</v>
      </c>
      <c r="G45" s="98">
        <v>20378.517551288525</v>
      </c>
      <c r="H45" s="98">
        <v>19380.577955763532</v>
      </c>
      <c r="I45" s="98">
        <v>18137.558790282081</v>
      </c>
      <c r="J45" s="98">
        <v>18993.032260263255</v>
      </c>
      <c r="K45" s="98">
        <v>17099.97601701723</v>
      </c>
      <c r="L45" s="98">
        <v>17382.503439389424</v>
      </c>
      <c r="M45" s="98">
        <v>14646.254226272824</v>
      </c>
      <c r="N45" s="98">
        <v>12334.5895445896</v>
      </c>
      <c r="O45" s="98">
        <v>11013.597709808335</v>
      </c>
      <c r="P45" s="98">
        <v>8778.0961117162587</v>
      </c>
      <c r="Q45" s="98">
        <v>9062.916338418383</v>
      </c>
      <c r="R45" s="98">
        <v>9068.1475522374167</v>
      </c>
      <c r="S45" s="98">
        <v>8298.0009783235764</v>
      </c>
      <c r="T45" s="98">
        <v>8518.3624115158837</v>
      </c>
      <c r="U45" s="98">
        <v>7754.1123511956066</v>
      </c>
      <c r="V45" s="98">
        <v>8229.5241192498252</v>
      </c>
      <c r="W45" s="98">
        <v>6462.4000755041352</v>
      </c>
      <c r="X45" s="98">
        <v>4310.1179509174635</v>
      </c>
      <c r="Y45" s="98">
        <v>2782.715029794495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233.64590140319706</v>
      </c>
      <c r="D46" s="98">
        <v>222.63176337747217</v>
      </c>
      <c r="E46" s="98">
        <v>225.42362805208518</v>
      </c>
      <c r="F46" s="98">
        <v>222.98645552109423</v>
      </c>
      <c r="G46" s="98">
        <v>229.11832515055923</v>
      </c>
      <c r="H46" s="98">
        <v>216.4426400719419</v>
      </c>
      <c r="I46" s="98">
        <v>202.51797438830519</v>
      </c>
      <c r="J46" s="98">
        <v>214.71469291468011</v>
      </c>
      <c r="K46" s="98">
        <v>194.91574066186885</v>
      </c>
      <c r="L46" s="98">
        <v>198.98295885354869</v>
      </c>
      <c r="M46" s="98">
        <v>168.27502347766472</v>
      </c>
      <c r="N46" s="98">
        <v>146.54191101035127</v>
      </c>
      <c r="O46" s="98">
        <v>135.24536674528611</v>
      </c>
      <c r="P46" s="98">
        <v>112.05453309181755</v>
      </c>
      <c r="Q46" s="98">
        <v>121.45636776297002</v>
      </c>
      <c r="R46" s="98">
        <v>122.87117366650635</v>
      </c>
      <c r="S46" s="98">
        <v>112.59943716173572</v>
      </c>
      <c r="T46" s="98">
        <v>116.01099583255065</v>
      </c>
      <c r="U46" s="98">
        <v>105.07795101449402</v>
      </c>
      <c r="V46" s="98">
        <v>111.34111964206606</v>
      </c>
      <c r="W46" s="98">
        <v>87.771703033793429</v>
      </c>
      <c r="X46" s="98">
        <v>58.523516765466667</v>
      </c>
      <c r="Y46" s="98">
        <v>37.686864311182994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0.89280766906669839</v>
      </c>
      <c r="E47" s="122">
        <f t="shared" si="20"/>
        <v>0.53535875107564668</v>
      </c>
      <c r="F47" s="122">
        <f t="shared" si="20"/>
        <v>1.0854141056623037</v>
      </c>
      <c r="G47" s="122">
        <f t="shared" si="20"/>
        <v>1.4097584399586895</v>
      </c>
      <c r="H47" s="122">
        <f t="shared" si="20"/>
        <v>1.7981186292443325</v>
      </c>
      <c r="I47" s="122">
        <f t="shared" si="20"/>
        <v>2.0222633163433774</v>
      </c>
      <c r="J47" s="122">
        <f t="shared" si="20"/>
        <v>1.5230583817160883</v>
      </c>
      <c r="K47" s="122">
        <f t="shared" si="20"/>
        <v>1.2064016466424994</v>
      </c>
      <c r="L47" s="122">
        <f t="shared" si="20"/>
        <v>1.2677410915576697</v>
      </c>
      <c r="M47" s="122">
        <f t="shared" si="20"/>
        <v>0.97494477403950786</v>
      </c>
      <c r="N47" s="122">
        <f t="shared" si="20"/>
        <v>1.0559611883819948</v>
      </c>
      <c r="O47" s="122">
        <f t="shared" si="20"/>
        <v>0.63365752836933342</v>
      </c>
      <c r="P47" s="122">
        <f t="shared" si="20"/>
        <v>0.82867470465505744</v>
      </c>
      <c r="Q47" s="122">
        <f t="shared" si="20"/>
        <v>0.26040228417948846</v>
      </c>
      <c r="R47" s="122">
        <f t="shared" si="20"/>
        <v>0.34770026779490965</v>
      </c>
      <c r="S47" s="122">
        <f t="shared" si="20"/>
        <v>0.37396202417637886</v>
      </c>
      <c r="T47" s="122">
        <f t="shared" si="20"/>
        <v>0.45818333514925091</v>
      </c>
      <c r="U47" s="122">
        <f t="shared" si="20"/>
        <v>0.21983607753404621</v>
      </c>
      <c r="V47" s="122">
        <f t="shared" si="20"/>
        <v>0.94232418249590866</v>
      </c>
      <c r="W47" s="122">
        <f t="shared" si="20"/>
        <v>0.46452091875137308</v>
      </c>
      <c r="X47" s="122">
        <f t="shared" si="20"/>
        <v>1.4744284530758782</v>
      </c>
      <c r="Y47" s="122">
        <f t="shared" si="20"/>
        <v>1.1295239481147974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0</v>
      </c>
      <c r="D48" s="98">
        <f>IF(RES_hhdet_in_fec!D48=0,0,RES_hhdet_in_fec!D48*1000*11630/RES_hhdet_in_new!D45)</f>
        <v>0.89280766906669839</v>
      </c>
      <c r="E48" s="98">
        <f>IF(RES_hhdet_in_fec!E48=0,0,RES_hhdet_in_fec!E48*1000*11630/RES_hhdet_in_new!E45)</f>
        <v>0.53535875107564668</v>
      </c>
      <c r="F48" s="98">
        <f>IF(RES_hhdet_in_fec!F48=0,0,RES_hhdet_in_fec!F48*1000*11630/RES_hhdet_in_new!F45)</f>
        <v>1.0854141056623037</v>
      </c>
      <c r="G48" s="98">
        <f>IF(RES_hhdet_in_fec!G48=0,0,RES_hhdet_in_fec!G48*1000*11630/RES_hhdet_in_new!G45)</f>
        <v>1.4097584399586895</v>
      </c>
      <c r="H48" s="98">
        <f>IF(RES_hhdet_in_fec!H48=0,0,RES_hhdet_in_fec!H48*1000*11630/RES_hhdet_in_new!H45)</f>
        <v>1.7981186292443325</v>
      </c>
      <c r="I48" s="98">
        <f>IF(RES_hhdet_in_fec!I48=0,0,RES_hhdet_in_fec!I48*1000*11630/RES_hhdet_in_new!I45)</f>
        <v>2.0222633163433774</v>
      </c>
      <c r="J48" s="98">
        <f>IF(RES_hhdet_in_fec!J48=0,0,RES_hhdet_in_fec!J48*1000*11630/RES_hhdet_in_new!J45)</f>
        <v>1.5230583817160883</v>
      </c>
      <c r="K48" s="98">
        <f>IF(RES_hhdet_in_fec!K48=0,0,RES_hhdet_in_fec!K48*1000*11630/RES_hhdet_in_new!K45)</f>
        <v>1.2064016466424994</v>
      </c>
      <c r="L48" s="98">
        <f>IF(RES_hhdet_in_fec!L48=0,0,RES_hhdet_in_fec!L48*1000*11630/RES_hhdet_in_new!L45)</f>
        <v>1.2677410915576697</v>
      </c>
      <c r="M48" s="98">
        <f>IF(RES_hhdet_in_fec!M48=0,0,RES_hhdet_in_fec!M48*1000*11630/RES_hhdet_in_new!M45)</f>
        <v>0.97494477403950786</v>
      </c>
      <c r="N48" s="98">
        <f>IF(RES_hhdet_in_fec!N48=0,0,RES_hhdet_in_fec!N48*1000*11630/RES_hhdet_in_new!N45)</f>
        <v>1.0559611883819948</v>
      </c>
      <c r="O48" s="98">
        <f>IF(RES_hhdet_in_fec!O48=0,0,RES_hhdet_in_fec!O48*1000*11630/RES_hhdet_in_new!O45)</f>
        <v>0.63365752836933342</v>
      </c>
      <c r="P48" s="98">
        <f>IF(RES_hhdet_in_fec!P48=0,0,RES_hhdet_in_fec!P48*1000*11630/RES_hhdet_in_new!P45)</f>
        <v>0.82867470465505744</v>
      </c>
      <c r="Q48" s="98">
        <f>IF(RES_hhdet_in_fec!Q48=0,0,RES_hhdet_in_fec!Q48*1000*11630/RES_hhdet_in_new!Q45)</f>
        <v>0.26040228417948846</v>
      </c>
      <c r="R48" s="98">
        <f>IF(RES_hhdet_in_fec!R48=0,0,RES_hhdet_in_fec!R48*1000*11630/RES_hhdet_in_new!R45)</f>
        <v>0.34770026779490965</v>
      </c>
      <c r="S48" s="98">
        <f>IF(RES_hhdet_in_fec!S48=0,0,RES_hhdet_in_fec!S48*1000*11630/RES_hhdet_in_new!S45)</f>
        <v>0.37396202417637886</v>
      </c>
      <c r="T48" s="98">
        <f>IF(RES_hhdet_in_fec!T48=0,0,RES_hhdet_in_fec!T48*1000*11630/RES_hhdet_in_new!T45)</f>
        <v>0.45818333514925091</v>
      </c>
      <c r="U48" s="98">
        <f>IF(RES_hhdet_in_fec!U48=0,0,RES_hhdet_in_fec!U48*1000*11630/RES_hhdet_in_new!U45)</f>
        <v>0.21983607753404621</v>
      </c>
      <c r="V48" s="98">
        <f>IF(RES_hhdet_in_fec!V48=0,0,RES_hhdet_in_fec!V48*1000*11630/RES_hhdet_in_new!V45)</f>
        <v>0.94232418249590866</v>
      </c>
      <c r="W48" s="98">
        <f>IF(RES_hhdet_in_fec!W48=0,0,RES_hhdet_in_fec!W48*1000*11630/RES_hhdet_in_new!W45)</f>
        <v>0.46452091875137308</v>
      </c>
      <c r="X48" s="98">
        <f>IF(RES_hhdet_in_fec!X48=0,0,RES_hhdet_in_fec!X48*1000*11630/RES_hhdet_in_new!X45)</f>
        <v>1.4744284530758782</v>
      </c>
      <c r="Y48" s="98">
        <f>IF(RES_hhdet_in_fec!Y48=0,0,RES_hhdet_in_fec!Y48*1000*11630/RES_hhdet_in_new!Y45)</f>
        <v>1.1295239481147974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3447.71104462006</v>
      </c>
      <c r="D49" s="122">
        <v>3396.8360728819548</v>
      </c>
      <c r="E49" s="122">
        <v>3184.4673601260429</v>
      </c>
      <c r="F49" s="122">
        <v>3145.9531131887325</v>
      </c>
      <c r="G49" s="122">
        <v>3038.4467953682984</v>
      </c>
      <c r="H49" s="122">
        <v>2850.1445031650383</v>
      </c>
      <c r="I49" s="122">
        <v>2940.6849942102867</v>
      </c>
      <c r="J49" s="122">
        <v>3031.2970192889202</v>
      </c>
      <c r="K49" s="122">
        <v>3056.8318533062074</v>
      </c>
      <c r="L49" s="122">
        <v>3024.2352813964771</v>
      </c>
      <c r="M49" s="122">
        <v>3192.575518438794</v>
      </c>
      <c r="N49" s="122">
        <v>3148.7984597695095</v>
      </c>
      <c r="O49" s="122">
        <v>2869.7833902972516</v>
      </c>
      <c r="P49" s="122">
        <v>2615.8947585494234</v>
      </c>
      <c r="Q49" s="122">
        <v>2605.0466621817559</v>
      </c>
      <c r="R49" s="122">
        <v>2652.6058914203977</v>
      </c>
      <c r="S49" s="122">
        <v>2678.5144807979204</v>
      </c>
      <c r="T49" s="122">
        <v>2672.9986180346359</v>
      </c>
      <c r="U49" s="122">
        <v>2601.4752710814705</v>
      </c>
      <c r="V49" s="122">
        <v>2853.1760391931189</v>
      </c>
      <c r="W49" s="122">
        <v>2618.7494044812088</v>
      </c>
      <c r="X49" s="122">
        <v>2284.1473877548456</v>
      </c>
      <c r="Y49" s="122">
        <v>2203.5105989517729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3567.6290094393407</v>
      </c>
      <c r="D50" s="98">
        <v>3531.7847140125132</v>
      </c>
      <c r="E50" s="98">
        <v>3313.3845851478472</v>
      </c>
      <c r="F50" s="98">
        <v>3301.800368788427</v>
      </c>
      <c r="G50" s="98">
        <v>3164.4383598910913</v>
      </c>
      <c r="H50" s="98">
        <v>2992.5411333615707</v>
      </c>
      <c r="I50" s="98">
        <v>3036.1523966138857</v>
      </c>
      <c r="J50" s="98">
        <v>3126.0222769017937</v>
      </c>
      <c r="K50" s="98">
        <v>3168.6882394348313</v>
      </c>
      <c r="L50" s="98">
        <v>3073.2619705581469</v>
      </c>
      <c r="M50" s="98">
        <v>3197.005799777899</v>
      </c>
      <c r="N50" s="98">
        <v>3150.305733214961</v>
      </c>
      <c r="O50" s="98">
        <v>2870.6713181033078</v>
      </c>
      <c r="P50" s="98">
        <v>2617.1390152528484</v>
      </c>
      <c r="Q50" s="98">
        <v>2609.8200400167798</v>
      </c>
      <c r="R50" s="98">
        <v>2662.458018116477</v>
      </c>
      <c r="S50" s="98">
        <v>2691.299139490613</v>
      </c>
      <c r="T50" s="98">
        <v>2682.2204547763686</v>
      </c>
      <c r="U50" s="98">
        <v>2606.0730805177295</v>
      </c>
      <c r="V50" s="98">
        <v>2867.4271479778477</v>
      </c>
      <c r="W50" s="98">
        <v>2629.1660982446056</v>
      </c>
      <c r="X50" s="98">
        <v>2284.4065184273068</v>
      </c>
      <c r="Y50" s="98">
        <v>2212.273867783239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3204.7799546388705</v>
      </c>
      <c r="D51" s="98">
        <v>3167.6125575040369</v>
      </c>
      <c r="E51" s="98">
        <v>2973.7124762793683</v>
      </c>
      <c r="F51" s="98">
        <v>2966.1750282163794</v>
      </c>
      <c r="G51" s="98">
        <v>2842.9714953646435</v>
      </c>
      <c r="H51" s="98">
        <v>2698.7214604918804</v>
      </c>
      <c r="I51" s="98">
        <v>2738.5338644880667</v>
      </c>
      <c r="J51" s="98">
        <v>2814.9584155338939</v>
      </c>
      <c r="K51" s="98">
        <v>2855.9164615056284</v>
      </c>
      <c r="L51" s="98">
        <v>2775.7290429708314</v>
      </c>
      <c r="M51" s="98">
        <v>2899.783167998331</v>
      </c>
      <c r="N51" s="98">
        <v>2867.6508547351568</v>
      </c>
      <c r="O51" s="98">
        <v>2629.9018414443017</v>
      </c>
      <c r="P51" s="98">
        <v>2417.1752330258341</v>
      </c>
      <c r="Q51" s="98">
        <v>2427.5742880418838</v>
      </c>
      <c r="R51" s="98">
        <v>2486.3014534691201</v>
      </c>
      <c r="S51" s="98">
        <v>2524.1463032942406</v>
      </c>
      <c r="T51" s="98">
        <v>2524.5059185174096</v>
      </c>
      <c r="U51" s="98">
        <v>2460.0760153808756</v>
      </c>
      <c r="V51" s="98">
        <v>2720.5256728437348</v>
      </c>
      <c r="W51" s="98">
        <v>2497.2108419685619</v>
      </c>
      <c r="X51" s="98">
        <v>2165.2653024297833</v>
      </c>
      <c r="Y51" s="98">
        <v>2093.1007076012916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2785.2207174856253</v>
      </c>
      <c r="D52" s="101">
        <v>2742.1663101733675</v>
      </c>
      <c r="E52" s="101">
        <v>2572.3796871870391</v>
      </c>
      <c r="F52" s="101">
        <v>2565.1183038520776</v>
      </c>
      <c r="G52" s="101">
        <v>2453.1819454117435</v>
      </c>
      <c r="H52" s="101">
        <v>2337.6673382364947</v>
      </c>
      <c r="I52" s="101">
        <v>2365.5244479782505</v>
      </c>
      <c r="J52" s="101">
        <v>2417.3782251072671</v>
      </c>
      <c r="K52" s="101">
        <v>2447.9377848441031</v>
      </c>
      <c r="L52" s="101">
        <v>2379.0043582581652</v>
      </c>
      <c r="M52" s="101">
        <v>2484.8267068173905</v>
      </c>
      <c r="N52" s="101">
        <v>2440.8425952966199</v>
      </c>
      <c r="O52" s="101">
        <v>2220.8850478698887</v>
      </c>
      <c r="P52" s="101">
        <v>2022.686697019805</v>
      </c>
      <c r="Q52" s="101">
        <v>2012.0451590237649</v>
      </c>
      <c r="R52" s="101">
        <v>2044.7570718200311</v>
      </c>
      <c r="S52" s="101">
        <v>2065.7424602225024</v>
      </c>
      <c r="T52" s="101">
        <v>2054.1576705863881</v>
      </c>
      <c r="U52" s="101">
        <v>1991.734444948394</v>
      </c>
      <c r="V52" s="101">
        <v>2217.6607423623304</v>
      </c>
      <c r="W52" s="101">
        <v>2030.4230566601959</v>
      </c>
      <c r="X52" s="101">
        <v>1738.2348824343696</v>
      </c>
      <c r="Y52" s="101">
        <v>1658.7164407355895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419.55923715324496</v>
      </c>
      <c r="D53" s="104">
        <v>425.44624733066939</v>
      </c>
      <c r="E53" s="104">
        <v>401.33278909232911</v>
      </c>
      <c r="F53" s="104">
        <v>401.05672436430172</v>
      </c>
      <c r="G53" s="104">
        <v>389.78954995289945</v>
      </c>
      <c r="H53" s="104">
        <v>361.05412225538561</v>
      </c>
      <c r="I53" s="104">
        <v>373.00941650981594</v>
      </c>
      <c r="J53" s="104">
        <v>397.58019042662693</v>
      </c>
      <c r="K53" s="104">
        <v>407.97867666152456</v>
      </c>
      <c r="L53" s="104">
        <v>396.72468471266581</v>
      </c>
      <c r="M53" s="104">
        <v>414.95646118094027</v>
      </c>
      <c r="N53" s="104">
        <v>426.80825943853642</v>
      </c>
      <c r="O53" s="104">
        <v>409.01679357441299</v>
      </c>
      <c r="P53" s="104">
        <v>394.48853600602928</v>
      </c>
      <c r="Q53" s="104">
        <v>415.52912901811919</v>
      </c>
      <c r="R53" s="104">
        <v>441.54438164908908</v>
      </c>
      <c r="S53" s="104">
        <v>458.40384307173821</v>
      </c>
      <c r="T53" s="104">
        <v>470.34824793102183</v>
      </c>
      <c r="U53" s="104">
        <v>468.34157043248166</v>
      </c>
      <c r="V53" s="104">
        <v>502.8649304814042</v>
      </c>
      <c r="W53" s="104">
        <v>466.7877853083661</v>
      </c>
      <c r="X53" s="104">
        <v>427.03041999541381</v>
      </c>
      <c r="Y53" s="104">
        <v>434.38426686570205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2876.3657094411369</v>
      </c>
      <c r="D54" s="101">
        <v>2780.5204966693109</v>
      </c>
      <c r="E54" s="101">
        <v>2630.9875113257162</v>
      </c>
      <c r="F54" s="101">
        <v>2676.6377484379136</v>
      </c>
      <c r="G54" s="101">
        <v>2517.5282439195166</v>
      </c>
      <c r="H54" s="101">
        <v>2515.9089805021695</v>
      </c>
      <c r="I54" s="101">
        <v>2498.4893336914042</v>
      </c>
      <c r="J54" s="101">
        <v>2599.1064060180638</v>
      </c>
      <c r="K54" s="101">
        <v>2579.645223471352</v>
      </c>
      <c r="L54" s="101">
        <v>2619.9274655896165</v>
      </c>
      <c r="M54" s="101">
        <v>2677.3809928842238</v>
      </c>
      <c r="N54" s="101">
        <v>0</v>
      </c>
      <c r="O54" s="101">
        <v>0</v>
      </c>
      <c r="P54" s="101">
        <v>0</v>
      </c>
      <c r="Q54" s="101">
        <v>2480.9166648924997</v>
      </c>
      <c r="R54" s="101">
        <v>2511.763112147336</v>
      </c>
      <c r="S54" s="101">
        <v>2553.038974158806</v>
      </c>
      <c r="T54" s="101">
        <v>2615.951476622839</v>
      </c>
      <c r="U54" s="101">
        <v>2575.2102161113612</v>
      </c>
      <c r="V54" s="101">
        <v>2683.8941394848002</v>
      </c>
      <c r="W54" s="101">
        <v>2553.2265140672284</v>
      </c>
      <c r="X54" s="101">
        <v>0</v>
      </c>
      <c r="Y54" s="101">
        <v>2165.5043688555365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2665.4246511994384</v>
      </c>
      <c r="D55" s="104">
        <v>2573.5117873198074</v>
      </c>
      <c r="E55" s="104">
        <v>2435.9254867083337</v>
      </c>
      <c r="F55" s="104">
        <v>2479.4902487079571</v>
      </c>
      <c r="G55" s="104">
        <v>2331.6990175492629</v>
      </c>
      <c r="H55" s="104">
        <v>2335.8164097515951</v>
      </c>
      <c r="I55" s="104">
        <v>2319.5491771073098</v>
      </c>
      <c r="J55" s="104">
        <v>2409.831699482449</v>
      </c>
      <c r="K55" s="104">
        <v>2392.2733357037391</v>
      </c>
      <c r="L55" s="104">
        <v>2432.2558274049134</v>
      </c>
      <c r="M55" s="104">
        <v>0</v>
      </c>
      <c r="N55" s="104">
        <v>0</v>
      </c>
      <c r="O55" s="104">
        <v>2421.7356106111433</v>
      </c>
      <c r="P55" s="104">
        <v>2367.737569641034</v>
      </c>
      <c r="Q55" s="104">
        <v>2331.4259237371575</v>
      </c>
      <c r="R55" s="104">
        <v>2364.9610318475329</v>
      </c>
      <c r="S55" s="104">
        <v>2409.7926159848139</v>
      </c>
      <c r="T55" s="104">
        <v>2474.1482168308021</v>
      </c>
      <c r="U55" s="104">
        <v>2439.3811188823997</v>
      </c>
      <c r="V55" s="104">
        <v>2552.3531048998525</v>
      </c>
      <c r="W55" s="104">
        <v>2432.8822580065375</v>
      </c>
      <c r="X55" s="104">
        <v>0</v>
      </c>
      <c r="Y55" s="104">
        <v>2066.5807250472908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2245.5579869307185</v>
      </c>
      <c r="D56" s="98">
        <v>2158.7817265122439</v>
      </c>
      <c r="E56" s="98">
        <v>2042.4762841056458</v>
      </c>
      <c r="F56" s="98">
        <v>2079.2707600145882</v>
      </c>
      <c r="G56" s="98">
        <v>1951.2247158341168</v>
      </c>
      <c r="H56" s="98">
        <v>1964.8121278184674</v>
      </c>
      <c r="I56" s="98">
        <v>1945.8792161806402</v>
      </c>
      <c r="J56" s="98">
        <v>2009.2845286173795</v>
      </c>
      <c r="K56" s="98">
        <v>1991.8622548464157</v>
      </c>
      <c r="L56" s="98">
        <v>2027.4527771093462</v>
      </c>
      <c r="M56" s="98">
        <v>0</v>
      </c>
      <c r="N56" s="98">
        <v>0</v>
      </c>
      <c r="O56" s="98">
        <v>2006.580728070536</v>
      </c>
      <c r="P56" s="98">
        <v>1953.543068250945</v>
      </c>
      <c r="Q56" s="98">
        <v>1912.2571020391506</v>
      </c>
      <c r="R56" s="98">
        <v>1928.9518978630333</v>
      </c>
      <c r="S56" s="98">
        <v>1960.0939671471456</v>
      </c>
      <c r="T56" s="98">
        <v>2004.4953677585918</v>
      </c>
      <c r="U56" s="98">
        <v>1968.6566028875443</v>
      </c>
      <c r="V56" s="98">
        <v>2074.3888968969627</v>
      </c>
      <c r="W56" s="98">
        <v>1971.7872331218271</v>
      </c>
      <c r="X56" s="98">
        <v>0</v>
      </c>
      <c r="Y56" s="98">
        <v>1624.5158671585591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419.86666426871943</v>
      </c>
      <c r="D57" s="98">
        <v>414.73006080756346</v>
      </c>
      <c r="E57" s="98">
        <v>393.44920260268776</v>
      </c>
      <c r="F57" s="98">
        <v>400.21948869336865</v>
      </c>
      <c r="G57" s="98">
        <v>380.47430171514605</v>
      </c>
      <c r="H57" s="98">
        <v>371.0042819331274</v>
      </c>
      <c r="I57" s="98">
        <v>373.66996092666972</v>
      </c>
      <c r="J57" s="98">
        <v>400.54717086506963</v>
      </c>
      <c r="K57" s="98">
        <v>400.4110808573235</v>
      </c>
      <c r="L57" s="98">
        <v>404.80305029556706</v>
      </c>
      <c r="M57" s="98">
        <v>0</v>
      </c>
      <c r="N57" s="98">
        <v>0</v>
      </c>
      <c r="O57" s="98">
        <v>415.15488254060745</v>
      </c>
      <c r="P57" s="98">
        <v>414.19450139008887</v>
      </c>
      <c r="Q57" s="98">
        <v>419.1688216980067</v>
      </c>
      <c r="R57" s="98">
        <v>436.00913398450001</v>
      </c>
      <c r="S57" s="98">
        <v>449.69864883766832</v>
      </c>
      <c r="T57" s="98">
        <v>469.65284907221036</v>
      </c>
      <c r="U57" s="98">
        <v>470.72451599485578</v>
      </c>
      <c r="V57" s="98">
        <v>477.96420800288968</v>
      </c>
      <c r="W57" s="98">
        <v>461.09502488471088</v>
      </c>
      <c r="X57" s="98">
        <v>0</v>
      </c>
      <c r="Y57" s="98">
        <v>442.06485788873209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463.12724488502187</v>
      </c>
      <c r="D58" s="122">
        <v>458.99638036331447</v>
      </c>
      <c r="E58" s="122">
        <v>456.86519812003513</v>
      </c>
      <c r="F58" s="122">
        <v>453.02791817119407</v>
      </c>
      <c r="G58" s="122">
        <v>439.37161429282918</v>
      </c>
      <c r="H58" s="122">
        <v>427.91296281913361</v>
      </c>
      <c r="I58" s="122">
        <v>431.09440182076793</v>
      </c>
      <c r="J58" s="122">
        <v>414.902568628464</v>
      </c>
      <c r="K58" s="122">
        <v>411.62137577327013</v>
      </c>
      <c r="L58" s="122">
        <v>402.69076115804495</v>
      </c>
      <c r="M58" s="122">
        <v>407.92438710763406</v>
      </c>
      <c r="N58" s="122">
        <v>410.28271499722752</v>
      </c>
      <c r="O58" s="122">
        <v>390.44298387642988</v>
      </c>
      <c r="P58" s="122">
        <v>397.97680339578432</v>
      </c>
      <c r="Q58" s="122">
        <v>399.97295459515811</v>
      </c>
      <c r="R58" s="122">
        <v>398.34288218041155</v>
      </c>
      <c r="S58" s="122">
        <v>392.61450162635754</v>
      </c>
      <c r="T58" s="122">
        <v>393.22996549157904</v>
      </c>
      <c r="U58" s="122">
        <v>380.49105651474179</v>
      </c>
      <c r="V58" s="122">
        <v>399.72959170312072</v>
      </c>
      <c r="W58" s="122">
        <v>397.5256850217686</v>
      </c>
      <c r="X58" s="122">
        <v>357.82070552654193</v>
      </c>
      <c r="Y58" s="122">
        <v>342.96241257947537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590.85933841422332</v>
      </c>
      <c r="D59" s="98">
        <v>585.2369096745889</v>
      </c>
      <c r="E59" s="98">
        <v>584.06723050348785</v>
      </c>
      <c r="F59" s="98">
        <v>567.16986602528141</v>
      </c>
      <c r="G59" s="98">
        <v>569.06894841522035</v>
      </c>
      <c r="H59" s="98">
        <v>550.66683506830202</v>
      </c>
      <c r="I59" s="98">
        <v>552.64999876728393</v>
      </c>
      <c r="J59" s="98">
        <v>539.28407725162219</v>
      </c>
      <c r="K59" s="98">
        <v>518.61166118762992</v>
      </c>
      <c r="L59" s="98">
        <v>525.43456510011765</v>
      </c>
      <c r="M59" s="98">
        <v>527.9042880935657</v>
      </c>
      <c r="N59" s="98">
        <v>527.58337256415564</v>
      </c>
      <c r="O59" s="98">
        <v>533.19180856111507</v>
      </c>
      <c r="P59" s="98">
        <v>509.7104745127412</v>
      </c>
      <c r="Q59" s="98">
        <v>478.83135975951865</v>
      </c>
      <c r="R59" s="98">
        <v>560.77396535691344</v>
      </c>
      <c r="S59" s="98">
        <v>549.22411975171917</v>
      </c>
      <c r="T59" s="98">
        <v>576.17380940208659</v>
      </c>
      <c r="U59" s="98">
        <v>548.26539099923059</v>
      </c>
      <c r="V59" s="98">
        <v>608.69175702704297</v>
      </c>
      <c r="W59" s="98">
        <v>517.39345211074772</v>
      </c>
      <c r="X59" s="98">
        <v>495.40476420304662</v>
      </c>
      <c r="Y59" s="98">
        <v>517.75921086186327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461.41871922970176</v>
      </c>
      <c r="D60" s="33">
        <v>457.26767580618224</v>
      </c>
      <c r="E60" s="33">
        <v>455.04878770370306</v>
      </c>
      <c r="F60" s="33">
        <v>451.28150229015927</v>
      </c>
      <c r="G60" s="33">
        <v>437.48778152398882</v>
      </c>
      <c r="H60" s="33">
        <v>426.05173861374783</v>
      </c>
      <c r="I60" s="33">
        <v>429.54498793241174</v>
      </c>
      <c r="J60" s="33">
        <v>413.39683984175144</v>
      </c>
      <c r="K60" s="33">
        <v>410.35392278597601</v>
      </c>
      <c r="L60" s="33">
        <v>400.72631837972261</v>
      </c>
      <c r="M60" s="33">
        <v>405.75222702588655</v>
      </c>
      <c r="N60" s="33">
        <v>408.29339207260597</v>
      </c>
      <c r="O60" s="33">
        <v>388.11580061268126</v>
      </c>
      <c r="P60" s="33">
        <v>396.21601241552395</v>
      </c>
      <c r="Q60" s="33">
        <v>398.56599666547004</v>
      </c>
      <c r="R60" s="33">
        <v>394.3592371796023</v>
      </c>
      <c r="S60" s="33">
        <v>389.19295581577421</v>
      </c>
      <c r="T60" s="33">
        <v>390.02499880985215</v>
      </c>
      <c r="U60" s="33">
        <v>377.92568659933295</v>
      </c>
      <c r="V60" s="33">
        <v>396.55632769428183</v>
      </c>
      <c r="W60" s="33">
        <v>395.13679516346741</v>
      </c>
      <c r="X60" s="33">
        <v>355.06666572950809</v>
      </c>
      <c r="Y60" s="33">
        <v>338.64660201646842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22314.193461924682</v>
      </c>
      <c r="D62" s="117">
        <f t="shared" si="21"/>
        <v>20671.438724338183</v>
      </c>
      <c r="E62" s="117">
        <f t="shared" si="21"/>
        <v>21736.042521726133</v>
      </c>
      <c r="F62" s="117">
        <f t="shared" si="21"/>
        <v>22571.95223128418</v>
      </c>
      <c r="G62" s="117">
        <f t="shared" si="21"/>
        <v>21777.100906720119</v>
      </c>
      <c r="H62" s="117">
        <f t="shared" si="21"/>
        <v>21640.52948927533</v>
      </c>
      <c r="I62" s="117">
        <f t="shared" si="21"/>
        <v>19601.440946237901</v>
      </c>
      <c r="J62" s="117">
        <f t="shared" si="21"/>
        <v>21048.210674248105</v>
      </c>
      <c r="K62" s="117">
        <f t="shared" si="21"/>
        <v>19134.025614697468</v>
      </c>
      <c r="L62" s="117">
        <f t="shared" si="21"/>
        <v>20132.086891831761</v>
      </c>
      <c r="M62" s="117">
        <f t="shared" si="21"/>
        <v>15536.774679636605</v>
      </c>
      <c r="N62" s="117">
        <f t="shared" si="21"/>
        <v>14977.19326516782</v>
      </c>
      <c r="O62" s="117">
        <f t="shared" si="21"/>
        <v>13895.289922814711</v>
      </c>
      <c r="P62" s="117">
        <f t="shared" si="21"/>
        <v>11330.930465177515</v>
      </c>
      <c r="Q62" s="117">
        <f t="shared" si="21"/>
        <v>11054.341674078732</v>
      </c>
      <c r="R62" s="117">
        <f t="shared" ref="R62:V62" si="22">R63+R66+R68+R77</f>
        <v>10800.813518786745</v>
      </c>
      <c r="S62" s="117">
        <f t="shared" si="22"/>
        <v>10207.590961879569</v>
      </c>
      <c r="T62" s="117">
        <f t="shared" si="22"/>
        <v>10564.281728046524</v>
      </c>
      <c r="U62" s="117">
        <f t="shared" si="22"/>
        <v>9888.1450487201255</v>
      </c>
      <c r="V62" s="117">
        <f t="shared" si="22"/>
        <v>9438.0948485001118</v>
      </c>
      <c r="W62" s="117">
        <f t="shared" ref="W62:Y62" si="23">W63+W66+W68+W77</f>
        <v>8373.8533045829518</v>
      </c>
      <c r="X62" s="117">
        <f t="shared" si="23"/>
        <v>6672.0186463106038</v>
      </c>
      <c r="Y62" s="117">
        <f t="shared" si="23"/>
        <v>4756.4172662653573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18538.899468356274</v>
      </c>
      <c r="D63" s="122">
        <f t="shared" si="24"/>
        <v>17092.928401175526</v>
      </c>
      <c r="E63" s="122">
        <f t="shared" si="24"/>
        <v>18246.8859550907</v>
      </c>
      <c r="F63" s="122">
        <f t="shared" si="24"/>
        <v>18984.53724858681</v>
      </c>
      <c r="G63" s="122">
        <f t="shared" si="24"/>
        <v>18529.409507064651</v>
      </c>
      <c r="H63" s="122">
        <f t="shared" si="24"/>
        <v>18443.400680128689</v>
      </c>
      <c r="I63" s="122">
        <f t="shared" si="24"/>
        <v>16496.45041209288</v>
      </c>
      <c r="J63" s="122">
        <f t="shared" si="24"/>
        <v>17794.023512627678</v>
      </c>
      <c r="K63" s="122">
        <f t="shared" si="24"/>
        <v>15915.57343608376</v>
      </c>
      <c r="L63" s="122">
        <f t="shared" si="24"/>
        <v>16873.316537714854</v>
      </c>
      <c r="M63" s="122">
        <f t="shared" si="24"/>
        <v>12486.484997965632</v>
      </c>
      <c r="N63" s="122">
        <f t="shared" si="24"/>
        <v>11757.447086815991</v>
      </c>
      <c r="O63" s="122">
        <f t="shared" si="24"/>
        <v>10805.960316320239</v>
      </c>
      <c r="P63" s="122">
        <f t="shared" si="24"/>
        <v>8460.7043685397839</v>
      </c>
      <c r="Q63" s="122">
        <f t="shared" si="24"/>
        <v>8252.8405825804803</v>
      </c>
      <c r="R63" s="122">
        <f t="shared" ref="R63:V63" si="25">SUM(R64:R65)</f>
        <v>7981.4009663596244</v>
      </c>
      <c r="S63" s="122">
        <f t="shared" si="25"/>
        <v>7328.3741836984082</v>
      </c>
      <c r="T63" s="122">
        <f t="shared" si="25"/>
        <v>7613.7136064745209</v>
      </c>
      <c r="U63" s="122">
        <f t="shared" si="25"/>
        <v>6960.1114605279145</v>
      </c>
      <c r="V63" s="122">
        <f t="shared" si="25"/>
        <v>6520.5028696955587</v>
      </c>
      <c r="W63" s="122">
        <f t="shared" ref="W63:Y63" si="26">SUM(W64:W65)</f>
        <v>5501.3463092106595</v>
      </c>
      <c r="X63" s="122">
        <f t="shared" si="26"/>
        <v>3902.6196389333263</v>
      </c>
      <c r="Y63" s="122">
        <f t="shared" si="26"/>
        <v>2330.2392009682917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18304.61313300714</v>
      </c>
      <c r="D64" s="98">
        <v>16879.3580581352</v>
      </c>
      <c r="E64" s="98">
        <v>18022.641204977976</v>
      </c>
      <c r="F64" s="98">
        <v>18753.171305748994</v>
      </c>
      <c r="G64" s="98">
        <v>18305.241917624189</v>
      </c>
      <c r="H64" s="98">
        <v>18221.805921491843</v>
      </c>
      <c r="I64" s="98">
        <v>16298.325499535633</v>
      </c>
      <c r="J64" s="98">
        <v>17577.692044012922</v>
      </c>
      <c r="K64" s="98">
        <v>15720.469757614646</v>
      </c>
      <c r="L64" s="98">
        <v>16665.531432270018</v>
      </c>
      <c r="M64" s="98">
        <v>12331.984344595761</v>
      </c>
      <c r="N64" s="98">
        <v>11606.744330204907</v>
      </c>
      <c r="O64" s="98">
        <v>10662.336248951053</v>
      </c>
      <c r="P64" s="98">
        <v>8343.2738145265648</v>
      </c>
      <c r="Q64" s="98">
        <v>8131.9157142475287</v>
      </c>
      <c r="R64" s="98">
        <v>7862.1906312747951</v>
      </c>
      <c r="S64" s="98">
        <v>7217.5647086377203</v>
      </c>
      <c r="T64" s="98">
        <v>7496.7550220132343</v>
      </c>
      <c r="U64" s="98">
        <v>6852.4389551085396</v>
      </c>
      <c r="V64" s="98">
        <v>6418.84809062154</v>
      </c>
      <c r="W64" s="98">
        <v>5414.7667978719073</v>
      </c>
      <c r="X64" s="98">
        <v>3841.0371975464977</v>
      </c>
      <c r="Y64" s="98">
        <v>2293.4824505326947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234.28633534913499</v>
      </c>
      <c r="D65" s="98">
        <v>213.57034304032797</v>
      </c>
      <c r="E65" s="98">
        <v>224.24475011272602</v>
      </c>
      <c r="F65" s="98">
        <v>231.36594283781452</v>
      </c>
      <c r="G65" s="98">
        <v>224.16758944046302</v>
      </c>
      <c r="H65" s="98">
        <v>221.59475863684699</v>
      </c>
      <c r="I65" s="98">
        <v>198.12491255724825</v>
      </c>
      <c r="J65" s="98">
        <v>216.33146861475581</v>
      </c>
      <c r="K65" s="98">
        <v>195.10367846911285</v>
      </c>
      <c r="L65" s="98">
        <v>207.78510544483746</v>
      </c>
      <c r="M65" s="98">
        <v>154.50065336987072</v>
      </c>
      <c r="N65" s="98">
        <v>150.70275661108536</v>
      </c>
      <c r="O65" s="98">
        <v>143.62406736918578</v>
      </c>
      <c r="P65" s="98">
        <v>117.43055401321929</v>
      </c>
      <c r="Q65" s="98">
        <v>120.92486833295234</v>
      </c>
      <c r="R65" s="98">
        <v>119.21033508482898</v>
      </c>
      <c r="S65" s="98">
        <v>110.80947506068814</v>
      </c>
      <c r="T65" s="98">
        <v>116.95858446128634</v>
      </c>
      <c r="U65" s="98">
        <v>107.67250541937509</v>
      </c>
      <c r="V65" s="98">
        <v>101.65477907401886</v>
      </c>
      <c r="W65" s="98">
        <v>86.579511338751985</v>
      </c>
      <c r="X65" s="98">
        <v>61.582441386828442</v>
      </c>
      <c r="Y65" s="98">
        <v>36.756750435597191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0.89594203644353065</v>
      </c>
      <c r="E66" s="122">
        <f t="shared" si="27"/>
        <v>0.53322175663546167</v>
      </c>
      <c r="F66" s="122">
        <f t="shared" si="27"/>
        <v>1.0903673051108327</v>
      </c>
      <c r="G66" s="122">
        <f t="shared" si="27"/>
        <v>1.4112276537258202</v>
      </c>
      <c r="H66" s="122">
        <f t="shared" si="27"/>
        <v>1.7968906497920862</v>
      </c>
      <c r="I66" s="122">
        <f t="shared" si="27"/>
        <v>2.0224846883882002</v>
      </c>
      <c r="J66" s="122">
        <f t="shared" si="27"/>
        <v>1.5233328292444195</v>
      </c>
      <c r="K66" s="122">
        <f t="shared" si="27"/>
        <v>1.2024103162334916</v>
      </c>
      <c r="L66" s="122">
        <f t="shared" si="27"/>
        <v>1.2676886587204115</v>
      </c>
      <c r="M66" s="122">
        <f t="shared" si="27"/>
        <v>0.98468361376754987</v>
      </c>
      <c r="N66" s="122">
        <f t="shared" si="27"/>
        <v>1.0574688626812632</v>
      </c>
      <c r="O66" s="122">
        <f t="shared" si="27"/>
        <v>0.63752818385621945</v>
      </c>
      <c r="P66" s="122">
        <f t="shared" si="27"/>
        <v>0.83237888744390121</v>
      </c>
      <c r="Q66" s="122">
        <f t="shared" si="27"/>
        <v>0.26477486907183401</v>
      </c>
      <c r="R66" s="122">
        <f t="shared" si="27"/>
        <v>0.34402850110496319</v>
      </c>
      <c r="S66" s="122">
        <f t="shared" si="27"/>
        <v>0.37183715142860035</v>
      </c>
      <c r="T66" s="122">
        <f t="shared" si="27"/>
        <v>0.45956183176617055</v>
      </c>
      <c r="U66" s="122">
        <f t="shared" si="27"/>
        <v>0.22101564792018383</v>
      </c>
      <c r="V66" s="122">
        <f t="shared" si="27"/>
        <v>0.94031147515741542</v>
      </c>
      <c r="W66" s="122">
        <f t="shared" si="27"/>
        <v>0.4634445138898905</v>
      </c>
      <c r="X66" s="122">
        <f t="shared" si="27"/>
        <v>1.475931867667543</v>
      </c>
      <c r="Y66" s="122">
        <f t="shared" si="27"/>
        <v>1.1303757841024507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0</v>
      </c>
      <c r="D67" s="98">
        <f>IF(RES_hhdet_in_fec!D67=0,0,RES_hhdet_in_fec!D67*1000*11630/RES_hhdet_in_new!D64)</f>
        <v>0.89594203644353065</v>
      </c>
      <c r="E67" s="98">
        <f>IF(RES_hhdet_in_fec!E67=0,0,RES_hhdet_in_fec!E67*1000*11630/RES_hhdet_in_new!E64)</f>
        <v>0.53322175663546167</v>
      </c>
      <c r="F67" s="98">
        <f>IF(RES_hhdet_in_fec!F67=0,0,RES_hhdet_in_fec!F67*1000*11630/RES_hhdet_in_new!F64)</f>
        <v>1.0903673051108327</v>
      </c>
      <c r="G67" s="98">
        <f>IF(RES_hhdet_in_fec!G67=0,0,RES_hhdet_in_fec!G67*1000*11630/RES_hhdet_in_new!G64)</f>
        <v>1.4112276537258202</v>
      </c>
      <c r="H67" s="98">
        <f>IF(RES_hhdet_in_fec!H67=0,0,RES_hhdet_in_fec!H67*1000*11630/RES_hhdet_in_new!H64)</f>
        <v>1.7968906497920862</v>
      </c>
      <c r="I67" s="98">
        <f>IF(RES_hhdet_in_fec!I67=0,0,RES_hhdet_in_fec!I67*1000*11630/RES_hhdet_in_new!I64)</f>
        <v>2.0224846883882002</v>
      </c>
      <c r="J67" s="98">
        <f>IF(RES_hhdet_in_fec!J67=0,0,RES_hhdet_in_fec!J67*1000*11630/RES_hhdet_in_new!J64)</f>
        <v>1.5233328292444195</v>
      </c>
      <c r="K67" s="98">
        <f>IF(RES_hhdet_in_fec!K67=0,0,RES_hhdet_in_fec!K67*1000*11630/RES_hhdet_in_new!K64)</f>
        <v>1.2024103162334916</v>
      </c>
      <c r="L67" s="98">
        <f>IF(RES_hhdet_in_fec!L67=0,0,RES_hhdet_in_fec!L67*1000*11630/RES_hhdet_in_new!L64)</f>
        <v>1.2676886587204115</v>
      </c>
      <c r="M67" s="98">
        <f>IF(RES_hhdet_in_fec!M67=0,0,RES_hhdet_in_fec!M67*1000*11630/RES_hhdet_in_new!M64)</f>
        <v>0.98468361376754987</v>
      </c>
      <c r="N67" s="98">
        <f>IF(RES_hhdet_in_fec!N67=0,0,RES_hhdet_in_fec!N67*1000*11630/RES_hhdet_in_new!N64)</f>
        <v>1.0574688626812632</v>
      </c>
      <c r="O67" s="98">
        <f>IF(RES_hhdet_in_fec!O67=0,0,RES_hhdet_in_fec!O67*1000*11630/RES_hhdet_in_new!O64)</f>
        <v>0.63752818385621945</v>
      </c>
      <c r="P67" s="98">
        <f>IF(RES_hhdet_in_fec!P67=0,0,RES_hhdet_in_fec!P67*1000*11630/RES_hhdet_in_new!P64)</f>
        <v>0.83237888744390121</v>
      </c>
      <c r="Q67" s="98">
        <f>IF(RES_hhdet_in_fec!Q67=0,0,RES_hhdet_in_fec!Q67*1000*11630/RES_hhdet_in_new!Q64)</f>
        <v>0.26477486907183401</v>
      </c>
      <c r="R67" s="98">
        <f>IF(RES_hhdet_in_fec!R67=0,0,RES_hhdet_in_fec!R67*1000*11630/RES_hhdet_in_new!R64)</f>
        <v>0.34402850110496319</v>
      </c>
      <c r="S67" s="98">
        <f>IF(RES_hhdet_in_fec!S67=0,0,RES_hhdet_in_fec!S67*1000*11630/RES_hhdet_in_new!S64)</f>
        <v>0.37183715142860035</v>
      </c>
      <c r="T67" s="98">
        <f>IF(RES_hhdet_in_fec!T67=0,0,RES_hhdet_in_fec!T67*1000*11630/RES_hhdet_in_new!T64)</f>
        <v>0.45956183176617055</v>
      </c>
      <c r="U67" s="98">
        <f>IF(RES_hhdet_in_fec!U67=0,0,RES_hhdet_in_fec!U67*1000*11630/RES_hhdet_in_new!U64)</f>
        <v>0.22101564792018383</v>
      </c>
      <c r="V67" s="98">
        <f>IF(RES_hhdet_in_fec!V67=0,0,RES_hhdet_in_fec!V67*1000*11630/RES_hhdet_in_new!V64)</f>
        <v>0.94031147515741542</v>
      </c>
      <c r="W67" s="98">
        <f>IF(RES_hhdet_in_fec!W67=0,0,RES_hhdet_in_fec!W67*1000*11630/RES_hhdet_in_new!W64)</f>
        <v>0.4634445138898905</v>
      </c>
      <c r="X67" s="98">
        <f>IF(RES_hhdet_in_fec!X67=0,0,RES_hhdet_in_fec!X67*1000*11630/RES_hhdet_in_new!X64)</f>
        <v>1.475931867667543</v>
      </c>
      <c r="Y67" s="98">
        <f>IF(RES_hhdet_in_fec!Y67=0,0,RES_hhdet_in_fec!Y67*1000*11630/RES_hhdet_in_new!Y64)</f>
        <v>1.1303757841024507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3240.291872573097</v>
      </c>
      <c r="D68" s="122">
        <v>3054.0320667926944</v>
      </c>
      <c r="E68" s="122">
        <v>2952.9766809752609</v>
      </c>
      <c r="F68" s="122">
        <v>3044.903054754669</v>
      </c>
      <c r="G68" s="122">
        <v>2741.2244561362272</v>
      </c>
      <c r="H68" s="122">
        <v>2694.2137170142551</v>
      </c>
      <c r="I68" s="122">
        <v>2601.5535350924902</v>
      </c>
      <c r="J68" s="122">
        <v>2748.8497757480354</v>
      </c>
      <c r="K68" s="122">
        <v>2721.3891620542063</v>
      </c>
      <c r="L68" s="122">
        <v>2773.0541762994076</v>
      </c>
      <c r="M68" s="122">
        <v>2558.5487586461054</v>
      </c>
      <c r="N68" s="122">
        <v>2751.588412934404</v>
      </c>
      <c r="O68" s="122">
        <v>2622.3368882317063</v>
      </c>
      <c r="P68" s="122">
        <v>2404.3182390027528</v>
      </c>
      <c r="Q68" s="122">
        <v>2313.4099542001413</v>
      </c>
      <c r="R68" s="122">
        <v>2333.3341567387297</v>
      </c>
      <c r="S68" s="122">
        <v>2394.3846534814124</v>
      </c>
      <c r="T68" s="122">
        <v>2472.4001122791078</v>
      </c>
      <c r="U68" s="122">
        <v>2460.5247452505446</v>
      </c>
      <c r="V68" s="122">
        <v>2442.2067110101621</v>
      </c>
      <c r="W68" s="122">
        <v>2398.6546436454109</v>
      </c>
      <c r="X68" s="122">
        <v>2291.0326182934546</v>
      </c>
      <c r="Y68" s="122">
        <v>2016.2600765879015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3255.1604557594874</v>
      </c>
      <c r="D69" s="98">
        <v>3064.2277004931284</v>
      </c>
      <c r="E69" s="98">
        <v>2964.7688878964113</v>
      </c>
      <c r="F69" s="98">
        <v>3059.0213004872849</v>
      </c>
      <c r="G69" s="98">
        <v>2752.1885199707817</v>
      </c>
      <c r="H69" s="98">
        <v>2703.7242335243359</v>
      </c>
      <c r="I69" s="98">
        <v>2609.8839339755841</v>
      </c>
      <c r="J69" s="98">
        <v>2752.2424441768953</v>
      </c>
      <c r="K69" s="98">
        <v>2725.4721640589974</v>
      </c>
      <c r="L69" s="98">
        <v>2827.3067824219133</v>
      </c>
      <c r="M69" s="98">
        <v>2557.9164723288718</v>
      </c>
      <c r="N69" s="98">
        <v>2757.1515859394981</v>
      </c>
      <c r="O69" s="98">
        <v>2626.3525223519273</v>
      </c>
      <c r="P69" s="98">
        <v>2405.133019829786</v>
      </c>
      <c r="Q69" s="98">
        <v>2312.6237251706893</v>
      </c>
      <c r="R69" s="98">
        <v>2329.6660165391172</v>
      </c>
      <c r="S69" s="98">
        <v>2389.7537181456373</v>
      </c>
      <c r="T69" s="98">
        <v>2469.6829226115406</v>
      </c>
      <c r="U69" s="98">
        <v>2459.5427663200326</v>
      </c>
      <c r="V69" s="98">
        <v>2442.2287130121108</v>
      </c>
      <c r="W69" s="98">
        <v>2398.5851808405514</v>
      </c>
      <c r="X69" s="98">
        <v>2292.0296136216252</v>
      </c>
      <c r="Y69" s="98">
        <v>2014.0499580600685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2961.884706293984</v>
      </c>
      <c r="D70" s="98">
        <v>2787.1648410771891</v>
      </c>
      <c r="E70" s="98">
        <v>2701.2479500105383</v>
      </c>
      <c r="F70" s="98">
        <v>2792.3483116394568</v>
      </c>
      <c r="G70" s="98">
        <v>2515.1461051871611</v>
      </c>
      <c r="H70" s="98">
        <v>2481.3360523253536</v>
      </c>
      <c r="I70" s="98">
        <v>2398.2237040419386</v>
      </c>
      <c r="J70" s="98">
        <v>2528.8574746624513</v>
      </c>
      <c r="K70" s="98">
        <v>2508.7652124158221</v>
      </c>
      <c r="L70" s="98">
        <v>2610.0494340381638</v>
      </c>
      <c r="M70" s="98">
        <v>2371.5346109702477</v>
      </c>
      <c r="N70" s="98">
        <v>2566.627734893977</v>
      </c>
      <c r="O70" s="98">
        <v>2460.176442640502</v>
      </c>
      <c r="P70" s="98">
        <v>2269.7853058359015</v>
      </c>
      <c r="Q70" s="98">
        <v>2196.17052329836</v>
      </c>
      <c r="R70" s="98">
        <v>2219.8184209330248</v>
      </c>
      <c r="S70" s="98">
        <v>2284.6002240370153</v>
      </c>
      <c r="T70" s="98">
        <v>2367.0649260285613</v>
      </c>
      <c r="U70" s="98">
        <v>2362.0699734264535</v>
      </c>
      <c r="V70" s="98">
        <v>2352.3945390570511</v>
      </c>
      <c r="W70" s="98">
        <v>2313.2435176315662</v>
      </c>
      <c r="X70" s="98">
        <v>2208.6351085673432</v>
      </c>
      <c r="Y70" s="98">
        <v>1936.3725704577491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2541.321241480246</v>
      </c>
      <c r="D71" s="101">
        <v>2379.0816666758742</v>
      </c>
      <c r="E71" s="101">
        <v>2301.831267637167</v>
      </c>
      <c r="F71" s="101">
        <v>2376.6217322080288</v>
      </c>
      <c r="G71" s="101">
        <v>2133.6274724543991</v>
      </c>
      <c r="H71" s="101">
        <v>2112.2266465810267</v>
      </c>
      <c r="I71" s="101">
        <v>2033.4009206794562</v>
      </c>
      <c r="J71" s="101">
        <v>2128.6559424222141</v>
      </c>
      <c r="K71" s="101">
        <v>2105.7036326616862</v>
      </c>
      <c r="L71" s="101">
        <v>2189.5354704238198</v>
      </c>
      <c r="M71" s="101">
        <v>1987.9795931884653</v>
      </c>
      <c r="N71" s="101">
        <v>2136.7369517309853</v>
      </c>
      <c r="O71" s="101">
        <v>2032.6090007206365</v>
      </c>
      <c r="P71" s="101">
        <v>1859.3817303354601</v>
      </c>
      <c r="Q71" s="101">
        <v>1782.8375678409766</v>
      </c>
      <c r="R71" s="101">
        <v>1788.9123808746078</v>
      </c>
      <c r="S71" s="101">
        <v>1834.0795954652963</v>
      </c>
      <c r="T71" s="101">
        <v>1891.4303171862505</v>
      </c>
      <c r="U71" s="101">
        <v>1879.853321104292</v>
      </c>
      <c r="V71" s="101">
        <v>1887.1988496820661</v>
      </c>
      <c r="W71" s="101">
        <v>1851.8315344130656</v>
      </c>
      <c r="X71" s="101">
        <v>1744.9984583986088</v>
      </c>
      <c r="Y71" s="101">
        <v>1508.9126333724289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420.56346481373816</v>
      </c>
      <c r="D72" s="104">
        <v>408.08317440131475</v>
      </c>
      <c r="E72" s="104">
        <v>399.4166823733712</v>
      </c>
      <c r="F72" s="104">
        <v>415.72657943142798</v>
      </c>
      <c r="G72" s="104">
        <v>381.51863273276217</v>
      </c>
      <c r="H72" s="104">
        <v>369.10940574432726</v>
      </c>
      <c r="I72" s="104">
        <v>364.82278336248208</v>
      </c>
      <c r="J72" s="104">
        <v>400.20153224023733</v>
      </c>
      <c r="K72" s="104">
        <v>403.06157975413612</v>
      </c>
      <c r="L72" s="104">
        <v>420.51396361434399</v>
      </c>
      <c r="M72" s="104">
        <v>383.55501778178262</v>
      </c>
      <c r="N72" s="104">
        <v>429.89078316299202</v>
      </c>
      <c r="O72" s="104">
        <v>427.56744191986547</v>
      </c>
      <c r="P72" s="104">
        <v>410.40357550044172</v>
      </c>
      <c r="Q72" s="104">
        <v>413.33295545738355</v>
      </c>
      <c r="R72" s="104">
        <v>430.90604005841675</v>
      </c>
      <c r="S72" s="104">
        <v>450.52062857171927</v>
      </c>
      <c r="T72" s="104">
        <v>475.63460884231034</v>
      </c>
      <c r="U72" s="104">
        <v>482.21665232216156</v>
      </c>
      <c r="V72" s="104">
        <v>465.19568937498525</v>
      </c>
      <c r="W72" s="104">
        <v>461.41198321850021</v>
      </c>
      <c r="X72" s="104">
        <v>463.63665016873415</v>
      </c>
      <c r="Y72" s="104">
        <v>427.45993708532006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2876.3657094411365</v>
      </c>
      <c r="D73" s="101">
        <v>2780.52049666931</v>
      </c>
      <c r="E73" s="101">
        <v>2630.9875113257167</v>
      </c>
      <c r="F73" s="101">
        <v>2676.6377484379141</v>
      </c>
      <c r="G73" s="101">
        <v>2517.5282439195171</v>
      </c>
      <c r="H73" s="101">
        <v>2515.9089805021699</v>
      </c>
      <c r="I73" s="101">
        <v>2498.4893336914038</v>
      </c>
      <c r="J73" s="101">
        <v>2599.1064060180638</v>
      </c>
      <c r="K73" s="101">
        <v>0</v>
      </c>
      <c r="L73" s="101">
        <v>2619.927465589617</v>
      </c>
      <c r="M73" s="101">
        <v>2677.3809928842243</v>
      </c>
      <c r="N73" s="101">
        <v>2666.6210765210071</v>
      </c>
      <c r="O73" s="101">
        <v>2595.0103071547005</v>
      </c>
      <c r="P73" s="101">
        <v>2527.7837136236299</v>
      </c>
      <c r="Q73" s="101">
        <v>2480.9166648924993</v>
      </c>
      <c r="R73" s="101">
        <v>2511.7631121473355</v>
      </c>
      <c r="S73" s="101">
        <v>2553.0389741588065</v>
      </c>
      <c r="T73" s="101">
        <v>2615.9514766228385</v>
      </c>
      <c r="U73" s="101">
        <v>2575.2102161113608</v>
      </c>
      <c r="V73" s="101">
        <v>0</v>
      </c>
      <c r="W73" s="101">
        <v>2553.2265140672284</v>
      </c>
      <c r="X73" s="101">
        <v>0</v>
      </c>
      <c r="Y73" s="101">
        <v>2165.5043688555365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2665.4246511994393</v>
      </c>
      <c r="D74" s="104">
        <v>2573.5117873198074</v>
      </c>
      <c r="E74" s="104">
        <v>2435.9254867083332</v>
      </c>
      <c r="F74" s="104">
        <v>2479.4902487079562</v>
      </c>
      <c r="G74" s="104">
        <v>2331.6990175492629</v>
      </c>
      <c r="H74" s="104">
        <v>2335.8164097515951</v>
      </c>
      <c r="I74" s="104">
        <v>2319.5491771073098</v>
      </c>
      <c r="J74" s="104">
        <v>2409.831699482449</v>
      </c>
      <c r="K74" s="104">
        <v>0</v>
      </c>
      <c r="L74" s="104">
        <v>2432.2558274049129</v>
      </c>
      <c r="M74" s="104">
        <v>2490.49329416516</v>
      </c>
      <c r="N74" s="104">
        <v>2482.3165688786898</v>
      </c>
      <c r="O74" s="104">
        <v>2421.7356106111433</v>
      </c>
      <c r="P74" s="104">
        <v>2367.737569641034</v>
      </c>
      <c r="Q74" s="104">
        <v>2331.4259237371575</v>
      </c>
      <c r="R74" s="104">
        <v>2364.9610318475329</v>
      </c>
      <c r="S74" s="104">
        <v>2409.7926159848139</v>
      </c>
      <c r="T74" s="104">
        <v>2474.1482168308016</v>
      </c>
      <c r="U74" s="104">
        <v>2439.3811188823993</v>
      </c>
      <c r="V74" s="104">
        <v>0</v>
      </c>
      <c r="W74" s="104">
        <v>2432.8822580065375</v>
      </c>
      <c r="X74" s="104">
        <v>0</v>
      </c>
      <c r="Y74" s="104">
        <v>2066.5807250472917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2245.5579869307194</v>
      </c>
      <c r="D75" s="98">
        <v>2158.7817265122439</v>
      </c>
      <c r="E75" s="98">
        <v>2042.4762841056456</v>
      </c>
      <c r="F75" s="98">
        <v>2079.2707600145882</v>
      </c>
      <c r="G75" s="98">
        <v>1951.224715834117</v>
      </c>
      <c r="H75" s="98">
        <v>1964.8121278184674</v>
      </c>
      <c r="I75" s="98">
        <v>1945.8792161806402</v>
      </c>
      <c r="J75" s="98">
        <v>2009.2845286173792</v>
      </c>
      <c r="K75" s="98">
        <v>0</v>
      </c>
      <c r="L75" s="98">
        <v>2027.452777109346</v>
      </c>
      <c r="M75" s="98">
        <v>2080.0862500706571</v>
      </c>
      <c r="N75" s="98">
        <v>2064.4177297606188</v>
      </c>
      <c r="O75" s="98">
        <v>2006.5807280705358</v>
      </c>
      <c r="P75" s="98">
        <v>1953.543068250945</v>
      </c>
      <c r="Q75" s="98">
        <v>1912.2571020391508</v>
      </c>
      <c r="R75" s="98">
        <v>1928.9518978630331</v>
      </c>
      <c r="S75" s="98">
        <v>1960.093967147146</v>
      </c>
      <c r="T75" s="98">
        <v>2004.4953677585911</v>
      </c>
      <c r="U75" s="98">
        <v>1968.6566028875436</v>
      </c>
      <c r="V75" s="98">
        <v>0</v>
      </c>
      <c r="W75" s="98">
        <v>1971.7872331218271</v>
      </c>
      <c r="X75" s="98">
        <v>0</v>
      </c>
      <c r="Y75" s="98">
        <v>1624.5158671585598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419.86666426871932</v>
      </c>
      <c r="D76" s="98">
        <v>414.7300608075634</v>
      </c>
      <c r="E76" s="98">
        <v>393.44920260268771</v>
      </c>
      <c r="F76" s="98">
        <v>400.21948869336865</v>
      </c>
      <c r="G76" s="98">
        <v>380.47430171514617</v>
      </c>
      <c r="H76" s="98">
        <v>371.00428193312746</v>
      </c>
      <c r="I76" s="98">
        <v>373.66996092666977</v>
      </c>
      <c r="J76" s="98">
        <v>400.54717086506957</v>
      </c>
      <c r="K76" s="98">
        <v>0</v>
      </c>
      <c r="L76" s="98">
        <v>404.80305029556695</v>
      </c>
      <c r="M76" s="98">
        <v>410.40704409450274</v>
      </c>
      <c r="N76" s="98">
        <v>417.8988391180709</v>
      </c>
      <c r="O76" s="98">
        <v>415.15488254060739</v>
      </c>
      <c r="P76" s="98">
        <v>414.19450139008882</v>
      </c>
      <c r="Q76" s="98">
        <v>419.16882169800641</v>
      </c>
      <c r="R76" s="98">
        <v>436.00913398450001</v>
      </c>
      <c r="S76" s="98">
        <v>449.6986488376682</v>
      </c>
      <c r="T76" s="98">
        <v>469.65284907221024</v>
      </c>
      <c r="U76" s="98">
        <v>470.72451599485606</v>
      </c>
      <c r="V76" s="98">
        <v>0</v>
      </c>
      <c r="W76" s="98">
        <v>461.09502488471082</v>
      </c>
      <c r="X76" s="98">
        <v>0</v>
      </c>
      <c r="Y76" s="98">
        <v>442.06485788873232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535.00212099531188</v>
      </c>
      <c r="D77" s="122">
        <v>523.58231433351966</v>
      </c>
      <c r="E77" s="122">
        <v>535.64666390353523</v>
      </c>
      <c r="F77" s="122">
        <v>541.42156063759057</v>
      </c>
      <c r="G77" s="122">
        <v>505.05571586551207</v>
      </c>
      <c r="H77" s="122">
        <v>501.1182014825925</v>
      </c>
      <c r="I77" s="122">
        <v>501.41451436414224</v>
      </c>
      <c r="J77" s="122">
        <v>503.81405304314291</v>
      </c>
      <c r="K77" s="122">
        <v>495.86060624327001</v>
      </c>
      <c r="L77" s="122">
        <v>484.44848915877668</v>
      </c>
      <c r="M77" s="122">
        <v>490.75623941109984</v>
      </c>
      <c r="N77" s="122">
        <v>467.10029655474267</v>
      </c>
      <c r="O77" s="122">
        <v>466.35519007891071</v>
      </c>
      <c r="P77" s="122">
        <v>465.07547874753487</v>
      </c>
      <c r="Q77" s="122">
        <v>487.8263624290372</v>
      </c>
      <c r="R77" s="122">
        <v>485.7343671872859</v>
      </c>
      <c r="S77" s="122">
        <v>484.46028754832048</v>
      </c>
      <c r="T77" s="122">
        <v>477.70844746112982</v>
      </c>
      <c r="U77" s="122">
        <v>467.28782729374461</v>
      </c>
      <c r="V77" s="122">
        <v>474.44495631923297</v>
      </c>
      <c r="W77" s="122">
        <v>473.38890721299106</v>
      </c>
      <c r="X77" s="122">
        <v>476.89045721615526</v>
      </c>
      <c r="Y77" s="122">
        <v>408.7876129250613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596.51832659575996</v>
      </c>
      <c r="D78" s="98">
        <v>567.24523522877905</v>
      </c>
      <c r="E78" s="98">
        <v>587.35271702009584</v>
      </c>
      <c r="F78" s="98">
        <v>602.30159787235209</v>
      </c>
      <c r="G78" s="98">
        <v>556.13646802264998</v>
      </c>
      <c r="H78" s="98">
        <v>555.5294218493334</v>
      </c>
      <c r="I78" s="98">
        <v>541.96654972968997</v>
      </c>
      <c r="J78" s="98">
        <v>538.27837167464429</v>
      </c>
      <c r="K78" s="98">
        <v>515.46898631918452</v>
      </c>
      <c r="L78" s="98">
        <v>538.69914566206057</v>
      </c>
      <c r="M78" s="98">
        <v>531.57565371266492</v>
      </c>
      <c r="N78" s="98">
        <v>522.63689918274724</v>
      </c>
      <c r="O78" s="98">
        <v>522.42268564905385</v>
      </c>
      <c r="P78" s="98">
        <v>524.69088262697721</v>
      </c>
      <c r="Q78" s="98">
        <v>524.99795022661817</v>
      </c>
      <c r="R78" s="98">
        <v>523.05229646037935</v>
      </c>
      <c r="S78" s="98">
        <v>533.68789099744868</v>
      </c>
      <c r="T78" s="98">
        <v>540.1315665441565</v>
      </c>
      <c r="U78" s="98">
        <v>535.49493011990523</v>
      </c>
      <c r="V78" s="98">
        <v>536.5912333198545</v>
      </c>
      <c r="W78" s="98">
        <v>540.83082682971292</v>
      </c>
      <c r="X78" s="98">
        <v>521.11482330070487</v>
      </c>
      <c r="Y78" s="98">
        <v>471.61921231221675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461.41871922970165</v>
      </c>
      <c r="D79" s="33">
        <v>457.2676758061823</v>
      </c>
      <c r="E79" s="33">
        <v>455.04878770370311</v>
      </c>
      <c r="F79" s="33">
        <v>451.28150229015927</v>
      </c>
      <c r="G79" s="33">
        <v>437.4877815239887</v>
      </c>
      <c r="H79" s="33">
        <v>426.05173861374783</v>
      </c>
      <c r="I79" s="33">
        <v>429.54498793241169</v>
      </c>
      <c r="J79" s="33">
        <v>413.39683984175144</v>
      </c>
      <c r="K79" s="33">
        <v>410.35392278597607</v>
      </c>
      <c r="L79" s="33">
        <v>400.72631837972278</v>
      </c>
      <c r="M79" s="33">
        <v>405.75222702588667</v>
      </c>
      <c r="N79" s="33">
        <v>408.29339207260585</v>
      </c>
      <c r="O79" s="33">
        <v>388.1158006126812</v>
      </c>
      <c r="P79" s="33">
        <v>396.21601241552401</v>
      </c>
      <c r="Q79" s="33">
        <v>398.56599666546998</v>
      </c>
      <c r="R79" s="33">
        <v>394.35923717960242</v>
      </c>
      <c r="S79" s="33">
        <v>389.19295581577427</v>
      </c>
      <c r="T79" s="33">
        <v>390.02499880985221</v>
      </c>
      <c r="U79" s="33">
        <v>377.92568659933289</v>
      </c>
      <c r="V79" s="33">
        <v>396.55632769428183</v>
      </c>
      <c r="W79" s="33">
        <v>395.13679516346747</v>
      </c>
      <c r="X79" s="33">
        <v>355.06666572950809</v>
      </c>
      <c r="Y79" s="33">
        <v>338.64660201646836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20744.44444083827</v>
      </c>
      <c r="D81" s="117">
        <f t="shared" si="28"/>
        <v>20763.077295839477</v>
      </c>
      <c r="E81" s="117">
        <f t="shared" si="28"/>
        <v>20056.302134358324</v>
      </c>
      <c r="F81" s="117">
        <f t="shared" si="28"/>
        <v>19586.526890064342</v>
      </c>
      <c r="G81" s="117">
        <f t="shared" si="28"/>
        <v>19180.199877771942</v>
      </c>
      <c r="H81" s="117">
        <f t="shared" si="28"/>
        <v>18098.766874917768</v>
      </c>
      <c r="I81" s="117">
        <f t="shared" si="28"/>
        <v>20639.577488870138</v>
      </c>
      <c r="J81" s="117">
        <f t="shared" si="28"/>
        <v>16769.499306831509</v>
      </c>
      <c r="K81" s="117">
        <f t="shared" si="28"/>
        <v>18947.667417266875</v>
      </c>
      <c r="L81" s="117">
        <f t="shared" si="28"/>
        <v>17529.246482436603</v>
      </c>
      <c r="M81" s="117">
        <f t="shared" si="28"/>
        <v>13586.207468207604</v>
      </c>
      <c r="N81" s="117">
        <f t="shared" si="28"/>
        <v>14604.731894000553</v>
      </c>
      <c r="O81" s="117">
        <f t="shared" si="28"/>
        <v>13316.836237793661</v>
      </c>
      <c r="P81" s="117">
        <f t="shared" si="28"/>
        <v>11158.214525070674</v>
      </c>
      <c r="Q81" s="117">
        <f t="shared" si="28"/>
        <v>12662.316789688968</v>
      </c>
      <c r="R81" s="117">
        <f t="shared" ref="R81:V81" si="29">R82+R85+R87+R100</f>
        <v>12365.697623857715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9495.6182963675856</v>
      </c>
      <c r="W81" s="117">
        <f t="shared" ref="W81:Y81" si="30">W82+W85+W87+W100</f>
        <v>8411.2323910708074</v>
      </c>
      <c r="X81" s="117">
        <f t="shared" si="30"/>
        <v>6245.2068964620294</v>
      </c>
      <c r="Y81" s="117">
        <f t="shared" si="30"/>
        <v>5136.6120310459992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17300.936494217858</v>
      </c>
      <c r="D82" s="122">
        <f t="shared" si="31"/>
        <v>17373.913377308032</v>
      </c>
      <c r="E82" s="122">
        <f t="shared" si="31"/>
        <v>16911.072071974522</v>
      </c>
      <c r="F82" s="122">
        <f t="shared" si="31"/>
        <v>16450.300068813365</v>
      </c>
      <c r="G82" s="122">
        <f t="shared" si="31"/>
        <v>16271.522557460839</v>
      </c>
      <c r="H82" s="122">
        <f t="shared" si="31"/>
        <v>15320.380712153763</v>
      </c>
      <c r="I82" s="122">
        <f t="shared" si="31"/>
        <v>17513.664425673673</v>
      </c>
      <c r="J82" s="122">
        <f t="shared" si="31"/>
        <v>14107.924599126996</v>
      </c>
      <c r="K82" s="122">
        <f t="shared" si="31"/>
        <v>15875.280994287263</v>
      </c>
      <c r="L82" s="122">
        <f t="shared" si="31"/>
        <v>14704.383604373865</v>
      </c>
      <c r="M82" s="122">
        <f t="shared" si="31"/>
        <v>10811.192460769944</v>
      </c>
      <c r="N82" s="122">
        <f t="shared" si="31"/>
        <v>11587.942206461887</v>
      </c>
      <c r="O82" s="122">
        <f t="shared" si="31"/>
        <v>10478.330567657624</v>
      </c>
      <c r="P82" s="122">
        <f t="shared" si="31"/>
        <v>8444.2792051496108</v>
      </c>
      <c r="Q82" s="122">
        <f t="shared" si="31"/>
        <v>9839.9650224137313</v>
      </c>
      <c r="R82" s="122">
        <f t="shared" ref="R82:V82" si="32">SUM(R83:R84)</f>
        <v>9516.9188333233287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6728.1388396140683</v>
      </c>
      <c r="W82" s="122">
        <f t="shared" ref="W82:Y82" si="33">SUM(W83:W84)</f>
        <v>5651.528749595017</v>
      </c>
      <c r="X82" s="122">
        <f t="shared" si="33"/>
        <v>3742.3728013559976</v>
      </c>
      <c r="Y82" s="122">
        <f t="shared" si="33"/>
        <v>2704.1738913588529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17209.243061343648</v>
      </c>
      <c r="D83" s="98">
        <v>17281.936668828432</v>
      </c>
      <c r="E83" s="98">
        <v>16822.176643542854</v>
      </c>
      <c r="F83" s="98">
        <v>16363.732268043201</v>
      </c>
      <c r="G83" s="98">
        <v>16185.7709129166</v>
      </c>
      <c r="H83" s="98">
        <v>15239.535986531138</v>
      </c>
      <c r="I83" s="98">
        <v>17420.586563298737</v>
      </c>
      <c r="J83" s="98">
        <v>14031.550344713343</v>
      </c>
      <c r="K83" s="98">
        <v>15788.240414057278</v>
      </c>
      <c r="L83" s="98">
        <v>14623.195331532783</v>
      </c>
      <c r="M83" s="98">
        <v>10751.908467401707</v>
      </c>
      <c r="N83" s="98">
        <v>11523.962904580503</v>
      </c>
      <c r="O83" s="98">
        <v>10421.035045422472</v>
      </c>
      <c r="P83" s="98">
        <v>8398.5839665405638</v>
      </c>
      <c r="Q83" s="98">
        <v>9785.9003453840342</v>
      </c>
      <c r="R83" s="98">
        <v>9464.0493496729632</v>
      </c>
      <c r="S83" s="98">
        <v>0</v>
      </c>
      <c r="T83" s="98">
        <v>0</v>
      </c>
      <c r="U83" s="98">
        <v>0</v>
      </c>
      <c r="V83" s="98">
        <v>6688.7818775388469</v>
      </c>
      <c r="W83" s="98">
        <v>5618.0818368436994</v>
      </c>
      <c r="X83" s="98">
        <v>3720.0547632052112</v>
      </c>
      <c r="Y83" s="98">
        <v>2687.9616231997306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91.693432874210089</v>
      </c>
      <c r="D84" s="98">
        <v>91.976708479601314</v>
      </c>
      <c r="E84" s="98">
        <v>88.895428431667085</v>
      </c>
      <c r="F84" s="98">
        <v>86.567800770163601</v>
      </c>
      <c r="G84" s="98">
        <v>85.751644544239497</v>
      </c>
      <c r="H84" s="98">
        <v>80.84472562262529</v>
      </c>
      <c r="I84" s="98">
        <v>93.077862374936302</v>
      </c>
      <c r="J84" s="98">
        <v>76.374254413653432</v>
      </c>
      <c r="K84" s="98">
        <v>87.040580229984528</v>
      </c>
      <c r="L84" s="98">
        <v>81.188272841081243</v>
      </c>
      <c r="M84" s="98">
        <v>59.283993368237866</v>
      </c>
      <c r="N84" s="98">
        <v>63.979301881382639</v>
      </c>
      <c r="O84" s="98">
        <v>57.295522235152021</v>
      </c>
      <c r="P84" s="98">
        <v>45.695238609046456</v>
      </c>
      <c r="Q84" s="98">
        <v>54.064677029697528</v>
      </c>
      <c r="R84" s="98">
        <v>52.869483650364785</v>
      </c>
      <c r="S84" s="98">
        <v>0</v>
      </c>
      <c r="T84" s="98">
        <v>0</v>
      </c>
      <c r="U84" s="98">
        <v>0</v>
      </c>
      <c r="V84" s="98">
        <v>39.356962075221233</v>
      </c>
      <c r="W84" s="98">
        <v>33.446912751317498</v>
      </c>
      <c r="X84" s="98">
        <v>22.318038150786524</v>
      </c>
      <c r="Y84" s="98">
        <v>16.212268159122395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0.96307552853596901</v>
      </c>
      <c r="E85" s="122">
        <f t="shared" si="34"/>
        <v>0.54697053254582417</v>
      </c>
      <c r="F85" s="122">
        <f t="shared" si="34"/>
        <v>1.0079307440211347</v>
      </c>
      <c r="G85" s="122">
        <f t="shared" si="34"/>
        <v>1.3987991081486564</v>
      </c>
      <c r="H85" s="122">
        <f t="shared" si="34"/>
        <v>1.8009832875448004</v>
      </c>
      <c r="I85" s="122">
        <f t="shared" si="34"/>
        <v>2.0364044059630766</v>
      </c>
      <c r="J85" s="122">
        <f t="shared" si="34"/>
        <v>1.5283913251761017</v>
      </c>
      <c r="K85" s="122">
        <f t="shared" si="34"/>
        <v>1.218652412589829</v>
      </c>
      <c r="L85" s="122">
        <f t="shared" si="34"/>
        <v>1.3060798315268882</v>
      </c>
      <c r="M85" s="122">
        <f t="shared" si="34"/>
        <v>0.99913176537096282</v>
      </c>
      <c r="N85" s="122">
        <f t="shared" si="34"/>
        <v>1.0587876332953876</v>
      </c>
      <c r="O85" s="122">
        <f t="shared" si="34"/>
        <v>0.63951748867688962</v>
      </c>
      <c r="P85" s="122">
        <f t="shared" si="34"/>
        <v>0.84779415461753937</v>
      </c>
      <c r="Q85" s="122">
        <f t="shared" si="34"/>
        <v>0.28422880567534387</v>
      </c>
      <c r="R85" s="122">
        <f t="shared" si="34"/>
        <v>0.35801775419504495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0.71428683778004232</v>
      </c>
      <c r="W85" s="122">
        <f t="shared" si="34"/>
        <v>0.47480632491232666</v>
      </c>
      <c r="X85" s="122">
        <f t="shared" si="34"/>
        <v>1.4685737583841489</v>
      </c>
      <c r="Y85" s="122">
        <f t="shared" si="34"/>
        <v>1.1285353101699018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0</v>
      </c>
      <c r="D86" s="98">
        <f>IF(RES_hhdet_in_fec!D86=0,0,RES_hhdet_in_fec!D86*1000*11630/RES_hhdet_in_new!D83)</f>
        <v>0.96307552853596901</v>
      </c>
      <c r="E86" s="98">
        <f>IF(RES_hhdet_in_fec!E86=0,0,RES_hhdet_in_fec!E86*1000*11630/RES_hhdet_in_new!E83)</f>
        <v>0.54697053254582417</v>
      </c>
      <c r="F86" s="98">
        <f>IF(RES_hhdet_in_fec!F86=0,0,RES_hhdet_in_fec!F86*1000*11630/RES_hhdet_in_new!F83)</f>
        <v>1.0079307440211347</v>
      </c>
      <c r="G86" s="98">
        <f>IF(RES_hhdet_in_fec!G86=0,0,RES_hhdet_in_fec!G86*1000*11630/RES_hhdet_in_new!G83)</f>
        <v>1.3987991081486564</v>
      </c>
      <c r="H86" s="98">
        <f>IF(RES_hhdet_in_fec!H86=0,0,RES_hhdet_in_fec!H86*1000*11630/RES_hhdet_in_new!H83)</f>
        <v>1.8009832875448004</v>
      </c>
      <c r="I86" s="98">
        <f>IF(RES_hhdet_in_fec!I86=0,0,RES_hhdet_in_fec!I86*1000*11630/RES_hhdet_in_new!I83)</f>
        <v>2.0364044059630766</v>
      </c>
      <c r="J86" s="98">
        <f>IF(RES_hhdet_in_fec!J86=0,0,RES_hhdet_in_fec!J86*1000*11630/RES_hhdet_in_new!J83)</f>
        <v>1.5283913251761017</v>
      </c>
      <c r="K86" s="98">
        <f>IF(RES_hhdet_in_fec!K86=0,0,RES_hhdet_in_fec!K86*1000*11630/RES_hhdet_in_new!K83)</f>
        <v>1.218652412589829</v>
      </c>
      <c r="L86" s="98">
        <f>IF(RES_hhdet_in_fec!L86=0,0,RES_hhdet_in_fec!L86*1000*11630/RES_hhdet_in_new!L83)</f>
        <v>1.3060798315268882</v>
      </c>
      <c r="M86" s="98">
        <f>IF(RES_hhdet_in_fec!M86=0,0,RES_hhdet_in_fec!M86*1000*11630/RES_hhdet_in_new!M83)</f>
        <v>0.99913176537096282</v>
      </c>
      <c r="N86" s="98">
        <f>IF(RES_hhdet_in_fec!N86=0,0,RES_hhdet_in_fec!N86*1000*11630/RES_hhdet_in_new!N83)</f>
        <v>1.0587876332953876</v>
      </c>
      <c r="O86" s="98">
        <f>IF(RES_hhdet_in_fec!O86=0,0,RES_hhdet_in_fec!O86*1000*11630/RES_hhdet_in_new!O83)</f>
        <v>0.63951748867688962</v>
      </c>
      <c r="P86" s="98">
        <f>IF(RES_hhdet_in_fec!P86=0,0,RES_hhdet_in_fec!P86*1000*11630/RES_hhdet_in_new!P83)</f>
        <v>0.84779415461753937</v>
      </c>
      <c r="Q86" s="98">
        <f>IF(RES_hhdet_in_fec!Q86=0,0,RES_hhdet_in_fec!Q86*1000*11630/RES_hhdet_in_new!Q83)</f>
        <v>0.28422880567534387</v>
      </c>
      <c r="R86" s="98">
        <f>IF(RES_hhdet_in_fec!R86=0,0,RES_hhdet_in_fec!R86*1000*11630/RES_hhdet_in_new!R83)</f>
        <v>0.35801775419504495</v>
      </c>
      <c r="S86" s="98">
        <f>IF(RES_hhdet_in_fec!S86=0,0,RES_hhdet_in_fec!S86*1000*11630/RES_hhdet_in_new!S83)</f>
        <v>0</v>
      </c>
      <c r="T86" s="98">
        <f>IF(RES_hhdet_in_fec!T86=0,0,RES_hhdet_in_fec!T86*1000*11630/RES_hhdet_in_new!T83)</f>
        <v>0</v>
      </c>
      <c r="U86" s="98">
        <f>IF(RES_hhdet_in_fec!U86=0,0,RES_hhdet_in_fec!U86*1000*11630/RES_hhdet_in_new!U83)</f>
        <v>0</v>
      </c>
      <c r="V86" s="98">
        <f>IF(RES_hhdet_in_fec!V86=0,0,RES_hhdet_in_fec!V86*1000*11630/RES_hhdet_in_new!V83)</f>
        <v>0.71428683778004232</v>
      </c>
      <c r="W86" s="98">
        <f>IF(RES_hhdet_in_fec!W86=0,0,RES_hhdet_in_fec!W86*1000*11630/RES_hhdet_in_new!W83)</f>
        <v>0.47480632491232666</v>
      </c>
      <c r="X86" s="98">
        <f>IF(RES_hhdet_in_fec!X86=0,0,RES_hhdet_in_fec!X86*1000*11630/RES_hhdet_in_new!X83)</f>
        <v>1.4685737583841489</v>
      </c>
      <c r="Y86" s="98">
        <f>IF(RES_hhdet_in_fec!Y86=0,0,RES_hhdet_in_fec!Y86*1000*11630/RES_hhdet_in_new!Y83)</f>
        <v>1.1285353101699018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2980.0561286600646</v>
      </c>
      <c r="D87" s="122">
        <v>2929.0785406189229</v>
      </c>
      <c r="E87" s="122">
        <v>2688.1764686356892</v>
      </c>
      <c r="F87" s="122">
        <v>2682.2517392897389</v>
      </c>
      <c r="G87" s="122">
        <v>2467.9348699061688</v>
      </c>
      <c r="H87" s="122">
        <v>2348.718657904637</v>
      </c>
      <c r="I87" s="122">
        <v>2692.7826674104995</v>
      </c>
      <c r="J87" s="122">
        <v>2245.1983268268086</v>
      </c>
      <c r="K87" s="122">
        <v>2659.5223519545007</v>
      </c>
      <c r="L87" s="122">
        <v>2420.8725001324469</v>
      </c>
      <c r="M87" s="122">
        <v>2366.0188940785429</v>
      </c>
      <c r="N87" s="122">
        <v>2605.4474988903667</v>
      </c>
      <c r="O87" s="122">
        <v>2447.4668891603601</v>
      </c>
      <c r="P87" s="122">
        <v>2315.1101283116268</v>
      </c>
      <c r="Q87" s="122">
        <v>2422.1044075465816</v>
      </c>
      <c r="R87" s="122">
        <v>2449.8779251156848</v>
      </c>
      <c r="S87" s="122">
        <v>0</v>
      </c>
      <c r="T87" s="122">
        <v>0</v>
      </c>
      <c r="U87" s="122">
        <v>0</v>
      </c>
      <c r="V87" s="122">
        <v>2367.3803698303523</v>
      </c>
      <c r="W87" s="122">
        <v>2361.6695170624312</v>
      </c>
      <c r="X87" s="122">
        <v>2143.5281132988207</v>
      </c>
      <c r="Y87" s="122">
        <v>2088.3052477262354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3113.9989491169217</v>
      </c>
      <c r="D88" s="98">
        <v>3175.7620077174734</v>
      </c>
      <c r="E88" s="98">
        <v>2786.3663164954146</v>
      </c>
      <c r="F88" s="98">
        <v>2677.3042548654548</v>
      </c>
      <c r="G88" s="98">
        <v>2434.4496213195525</v>
      </c>
      <c r="H88" s="98">
        <v>2258.0156447711643</v>
      </c>
      <c r="I88" s="98">
        <v>2781.8866268958859</v>
      </c>
      <c r="J88" s="98">
        <v>2181.8101254358835</v>
      </c>
      <c r="K88" s="98">
        <v>2734.0808356206953</v>
      </c>
      <c r="L88" s="98">
        <v>2408.6910187546091</v>
      </c>
      <c r="M88" s="98">
        <v>2297.3121974144328</v>
      </c>
      <c r="N88" s="98">
        <v>2607.9406720918373</v>
      </c>
      <c r="O88" s="98">
        <v>2409.3996213072951</v>
      </c>
      <c r="P88" s="98">
        <v>2227.4385958771518</v>
      </c>
      <c r="Q88" s="98">
        <v>2506.3821386315385</v>
      </c>
      <c r="R88" s="98">
        <v>2511.5167621760866</v>
      </c>
      <c r="S88" s="98">
        <v>0</v>
      </c>
      <c r="T88" s="98">
        <v>0</v>
      </c>
      <c r="U88" s="98">
        <v>0</v>
      </c>
      <c r="V88" s="98">
        <v>2276.6763706227944</v>
      </c>
      <c r="W88" s="98">
        <v>2293.2364711356022</v>
      </c>
      <c r="X88" s="98">
        <v>2144.0964762771719</v>
      </c>
      <c r="Y88" s="98">
        <v>2088.7817963369021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2094.7253560653071</v>
      </c>
      <c r="I89" s="98">
        <v>2589.7969691701223</v>
      </c>
      <c r="J89" s="98">
        <v>2033.9199142411871</v>
      </c>
      <c r="K89" s="98">
        <v>2558.02886539874</v>
      </c>
      <c r="L89" s="98">
        <v>2262.3302377053296</v>
      </c>
      <c r="M89" s="98">
        <v>2166.1346391957313</v>
      </c>
      <c r="N89" s="98">
        <v>2464.1476340134477</v>
      </c>
      <c r="O89" s="98">
        <v>2280.7601672091173</v>
      </c>
      <c r="P89" s="98">
        <v>2112.2209226723448</v>
      </c>
      <c r="Q89" s="98">
        <v>2382.2206301980987</v>
      </c>
      <c r="R89" s="98">
        <v>2394.2513723075667</v>
      </c>
      <c r="S89" s="98">
        <v>0</v>
      </c>
      <c r="T89" s="98">
        <v>0</v>
      </c>
      <c r="U89" s="98">
        <v>0</v>
      </c>
      <c r="V89" s="98">
        <v>0</v>
      </c>
      <c r="W89" s="98">
        <v>2225.0851593511502</v>
      </c>
      <c r="X89" s="98">
        <v>2080.124065491676</v>
      </c>
      <c r="Y89" s="98">
        <v>2027.1906533503911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1763.821959106695</v>
      </c>
      <c r="I90" s="101">
        <v>2168.6625501542721</v>
      </c>
      <c r="J90" s="101">
        <v>1686.068711840491</v>
      </c>
      <c r="K90" s="101">
        <v>2112.1594318649609</v>
      </c>
      <c r="L90" s="101">
        <v>1864.0951833595393</v>
      </c>
      <c r="M90" s="101">
        <v>1784.6122911315326</v>
      </c>
      <c r="N90" s="101">
        <v>2020.554384478407</v>
      </c>
      <c r="O90" s="101">
        <v>1863.6807237963301</v>
      </c>
      <c r="P90" s="101">
        <v>1721.2580601621323</v>
      </c>
      <c r="Q90" s="101">
        <v>1932.8585508205508</v>
      </c>
      <c r="R90" s="101">
        <v>1929.5003225716891</v>
      </c>
      <c r="S90" s="101">
        <v>0</v>
      </c>
      <c r="T90" s="101">
        <v>0</v>
      </c>
      <c r="U90" s="101">
        <v>0</v>
      </c>
      <c r="V90" s="101">
        <v>0</v>
      </c>
      <c r="W90" s="101">
        <v>1771.6659549237115</v>
      </c>
      <c r="X90" s="101">
        <v>1632.9646502888791</v>
      </c>
      <c r="Y90" s="101">
        <v>1568.2074720533487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330.90339695861184</v>
      </c>
      <c r="I91" s="104">
        <v>421.13441901585065</v>
      </c>
      <c r="J91" s="104">
        <v>347.85120240069637</v>
      </c>
      <c r="K91" s="104">
        <v>445.86943353377904</v>
      </c>
      <c r="L91" s="104">
        <v>398.23505434579027</v>
      </c>
      <c r="M91" s="104">
        <v>381.52234806419909</v>
      </c>
      <c r="N91" s="104">
        <v>443.59324953504051</v>
      </c>
      <c r="O91" s="104">
        <v>417.07944341278727</v>
      </c>
      <c r="P91" s="104">
        <v>390.96286251021252</v>
      </c>
      <c r="Q91" s="104">
        <v>449.36207937754835</v>
      </c>
      <c r="R91" s="104">
        <v>464.75104973587736</v>
      </c>
      <c r="S91" s="104">
        <v>0</v>
      </c>
      <c r="T91" s="104">
        <v>0</v>
      </c>
      <c r="U91" s="104">
        <v>0</v>
      </c>
      <c r="V91" s="104">
        <v>0</v>
      </c>
      <c r="W91" s="104">
        <v>453.41920442743873</v>
      </c>
      <c r="X91" s="104">
        <v>447.15941520279677</v>
      </c>
      <c r="Y91" s="104">
        <v>458.98318129704199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3199.2788063745033</v>
      </c>
      <c r="D92" s="101">
        <v>3100.284373991884</v>
      </c>
      <c r="E92" s="101">
        <v>2990.9764812616031</v>
      </c>
      <c r="F92" s="101">
        <v>2920.7317112418041</v>
      </c>
      <c r="G92" s="101">
        <v>2848.6357163137018</v>
      </c>
      <c r="H92" s="101">
        <v>2798.2770142434342</v>
      </c>
      <c r="I92" s="101">
        <v>2809.6216564252904</v>
      </c>
      <c r="J92" s="101">
        <v>2787.3404318695698</v>
      </c>
      <c r="K92" s="101">
        <v>2792.4488557811283</v>
      </c>
      <c r="L92" s="101">
        <v>2786.9858588544434</v>
      </c>
      <c r="M92" s="101">
        <v>2920.801155503163</v>
      </c>
      <c r="N92" s="101">
        <v>2653.9026729024122</v>
      </c>
      <c r="O92" s="101">
        <v>2841.9102228156439</v>
      </c>
      <c r="P92" s="101">
        <v>2508.4903993631406</v>
      </c>
      <c r="Q92" s="101">
        <v>2197.0703748697738</v>
      </c>
      <c r="R92" s="101">
        <v>2584.5973555767996</v>
      </c>
      <c r="S92" s="101">
        <v>0</v>
      </c>
      <c r="T92" s="101">
        <v>0</v>
      </c>
      <c r="U92" s="101">
        <v>0</v>
      </c>
      <c r="V92" s="101">
        <v>2670.8215940729042</v>
      </c>
      <c r="W92" s="101">
        <v>2266.5936977447391</v>
      </c>
      <c r="X92" s="101">
        <v>0</v>
      </c>
      <c r="Y92" s="101">
        <v>2212.4026800284055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2444.8954596540998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1984.8070032478104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460.08845640628942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2876.3657094411369</v>
      </c>
      <c r="D96" s="101">
        <v>2780.52049666931</v>
      </c>
      <c r="E96" s="101">
        <v>2630.9875113257167</v>
      </c>
      <c r="F96" s="101">
        <v>2676.6377484379136</v>
      </c>
      <c r="G96" s="101">
        <v>2517.5282439195171</v>
      </c>
      <c r="H96" s="101">
        <v>2515.9089805021695</v>
      </c>
      <c r="I96" s="101">
        <v>2498.4893336914038</v>
      </c>
      <c r="J96" s="101">
        <v>2599.1064060180638</v>
      </c>
      <c r="K96" s="101">
        <v>2579.645223471352</v>
      </c>
      <c r="L96" s="101">
        <v>2619.927465589617</v>
      </c>
      <c r="M96" s="101">
        <v>2677.3809928842247</v>
      </c>
      <c r="N96" s="101">
        <v>2666.6210765210071</v>
      </c>
      <c r="O96" s="101">
        <v>2595.0103071547005</v>
      </c>
      <c r="P96" s="101">
        <v>2527.7837136236294</v>
      </c>
      <c r="Q96" s="101">
        <v>2480.9166648924997</v>
      </c>
      <c r="R96" s="101">
        <v>2511.763112147336</v>
      </c>
      <c r="S96" s="101">
        <v>0</v>
      </c>
      <c r="T96" s="101">
        <v>0</v>
      </c>
      <c r="U96" s="101">
        <v>0</v>
      </c>
      <c r="V96" s="101">
        <v>2683.8941394847998</v>
      </c>
      <c r="W96" s="101">
        <v>2553.2265140672275</v>
      </c>
      <c r="X96" s="101">
        <v>0</v>
      </c>
      <c r="Y96" s="101">
        <v>2165.5043688555365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2665.4246511994393</v>
      </c>
      <c r="D97" s="104">
        <v>2573.5117873198069</v>
      </c>
      <c r="E97" s="104">
        <v>2435.9254867083332</v>
      </c>
      <c r="F97" s="104">
        <v>2479.4902487079571</v>
      </c>
      <c r="G97" s="104">
        <v>2331.6990175492633</v>
      </c>
      <c r="H97" s="104">
        <v>2335.8164097515951</v>
      </c>
      <c r="I97" s="104">
        <v>2319.5491771073098</v>
      </c>
      <c r="J97" s="104">
        <v>2409.8316994824486</v>
      </c>
      <c r="K97" s="104">
        <v>2392.2733357037396</v>
      </c>
      <c r="L97" s="104">
        <v>2432.2558274049134</v>
      </c>
      <c r="M97" s="104">
        <v>2490.49329416516</v>
      </c>
      <c r="N97" s="104">
        <v>2482.3165688786894</v>
      </c>
      <c r="O97" s="104">
        <v>2421.7356106111438</v>
      </c>
      <c r="P97" s="104">
        <v>2367.737569641034</v>
      </c>
      <c r="Q97" s="104">
        <v>2331.4259237371575</v>
      </c>
      <c r="R97" s="104">
        <v>2364.9610318475338</v>
      </c>
      <c r="S97" s="104">
        <v>0</v>
      </c>
      <c r="T97" s="104">
        <v>0</v>
      </c>
      <c r="U97" s="104">
        <v>0</v>
      </c>
      <c r="V97" s="104">
        <v>2552.353104899853</v>
      </c>
      <c r="W97" s="104">
        <v>2432.8822580065375</v>
      </c>
      <c r="X97" s="104">
        <v>0</v>
      </c>
      <c r="Y97" s="104">
        <v>2066.5807250472917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2245.5579869307194</v>
      </c>
      <c r="D98" s="98">
        <v>2158.7817265122439</v>
      </c>
      <c r="E98" s="98">
        <v>2042.4762841056454</v>
      </c>
      <c r="F98" s="98">
        <v>2079.2707600145882</v>
      </c>
      <c r="G98" s="98">
        <v>1951.2247158341165</v>
      </c>
      <c r="H98" s="98">
        <v>1964.8121278184676</v>
      </c>
      <c r="I98" s="98">
        <v>1945.87921618064</v>
      </c>
      <c r="J98" s="98">
        <v>2009.284528617379</v>
      </c>
      <c r="K98" s="98">
        <v>1991.8622548464159</v>
      </c>
      <c r="L98" s="98">
        <v>2027.4527771093467</v>
      </c>
      <c r="M98" s="98">
        <v>2080.0862500706576</v>
      </c>
      <c r="N98" s="98">
        <v>2064.4177297606184</v>
      </c>
      <c r="O98" s="98">
        <v>2006.5807280705365</v>
      </c>
      <c r="P98" s="98">
        <v>1953.5430682509452</v>
      </c>
      <c r="Q98" s="98">
        <v>1912.2571020391511</v>
      </c>
      <c r="R98" s="98">
        <v>1928.9518978630333</v>
      </c>
      <c r="S98" s="98">
        <v>0</v>
      </c>
      <c r="T98" s="98">
        <v>0</v>
      </c>
      <c r="U98" s="98">
        <v>0</v>
      </c>
      <c r="V98" s="98">
        <v>2074.3888968969632</v>
      </c>
      <c r="W98" s="98">
        <v>1971.7872331218268</v>
      </c>
      <c r="X98" s="98">
        <v>0</v>
      </c>
      <c r="Y98" s="98">
        <v>1624.5158671585593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419.86666426871938</v>
      </c>
      <c r="D99" s="98">
        <v>414.73006080756335</v>
      </c>
      <c r="E99" s="98">
        <v>393.44920260268771</v>
      </c>
      <c r="F99" s="98">
        <v>400.21948869336865</v>
      </c>
      <c r="G99" s="98">
        <v>380.47430171514623</v>
      </c>
      <c r="H99" s="98">
        <v>371.00428193312746</v>
      </c>
      <c r="I99" s="98">
        <v>373.66996092666977</v>
      </c>
      <c r="J99" s="98">
        <v>400.54717086506963</v>
      </c>
      <c r="K99" s="98">
        <v>400.4110808573235</v>
      </c>
      <c r="L99" s="98">
        <v>404.80305029556706</v>
      </c>
      <c r="M99" s="98">
        <v>410.40704409450285</v>
      </c>
      <c r="N99" s="98">
        <v>417.89883911807095</v>
      </c>
      <c r="O99" s="98">
        <v>415.15488254060733</v>
      </c>
      <c r="P99" s="98">
        <v>414.19450139008882</v>
      </c>
      <c r="Q99" s="98">
        <v>419.16882169800647</v>
      </c>
      <c r="R99" s="98">
        <v>436.00913398450012</v>
      </c>
      <c r="S99" s="98">
        <v>0</v>
      </c>
      <c r="T99" s="98">
        <v>0</v>
      </c>
      <c r="U99" s="98">
        <v>0</v>
      </c>
      <c r="V99" s="98">
        <v>477.96420800288979</v>
      </c>
      <c r="W99" s="98">
        <v>461.09502488471099</v>
      </c>
      <c r="X99" s="98">
        <v>0</v>
      </c>
      <c r="Y99" s="98">
        <v>442.06485788873221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463.45181796034859</v>
      </c>
      <c r="D100" s="122">
        <v>459.1223023839853</v>
      </c>
      <c r="E100" s="122">
        <v>456.50662321556501</v>
      </c>
      <c r="F100" s="122">
        <v>452.96715121721547</v>
      </c>
      <c r="G100" s="122">
        <v>439.34365129678474</v>
      </c>
      <c r="H100" s="122">
        <v>427.8665215718238</v>
      </c>
      <c r="I100" s="122">
        <v>431.09399138000276</v>
      </c>
      <c r="J100" s="122">
        <v>414.84798955252802</v>
      </c>
      <c r="K100" s="122">
        <v>411.64541861252223</v>
      </c>
      <c r="L100" s="122">
        <v>402.68429809876284</v>
      </c>
      <c r="M100" s="122">
        <v>407.99698159374606</v>
      </c>
      <c r="N100" s="122">
        <v>410.28340101500442</v>
      </c>
      <c r="O100" s="122">
        <v>390.39926348700078</v>
      </c>
      <c r="P100" s="122">
        <v>397.9773974548196</v>
      </c>
      <c r="Q100" s="122">
        <v>399.96313092298169</v>
      </c>
      <c r="R100" s="122">
        <v>398.54284766450684</v>
      </c>
      <c r="S100" s="122">
        <v>0</v>
      </c>
      <c r="T100" s="122">
        <v>0</v>
      </c>
      <c r="U100" s="122">
        <v>0</v>
      </c>
      <c r="V100" s="122">
        <v>399.38480008538534</v>
      </c>
      <c r="W100" s="122">
        <v>397.55931808844662</v>
      </c>
      <c r="X100" s="122">
        <v>357.83740804882763</v>
      </c>
      <c r="Y100" s="122">
        <v>343.00435665074065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590.85933841422354</v>
      </c>
      <c r="D102" s="98">
        <v>585.2369096745889</v>
      </c>
      <c r="E102" s="98">
        <v>584.06723050348774</v>
      </c>
      <c r="F102" s="98">
        <v>567.16986602528141</v>
      </c>
      <c r="G102" s="98">
        <v>569.06894841522046</v>
      </c>
      <c r="H102" s="98">
        <v>550.66683506830191</v>
      </c>
      <c r="I102" s="98">
        <v>552.64999876728371</v>
      </c>
      <c r="J102" s="98">
        <v>539.28407725162208</v>
      </c>
      <c r="K102" s="98">
        <v>518.61166118762992</v>
      </c>
      <c r="L102" s="98">
        <v>525.43456510011777</v>
      </c>
      <c r="M102" s="98">
        <v>527.9042880935657</v>
      </c>
      <c r="N102" s="98">
        <v>527.58337256415552</v>
      </c>
      <c r="O102" s="98">
        <v>533.19180856111507</v>
      </c>
      <c r="P102" s="98">
        <v>509.71047451274126</v>
      </c>
      <c r="Q102" s="98">
        <v>478.83135975951865</v>
      </c>
      <c r="R102" s="98">
        <v>560.77396535691355</v>
      </c>
      <c r="S102" s="98">
        <v>0</v>
      </c>
      <c r="T102" s="98">
        <v>0</v>
      </c>
      <c r="U102" s="98">
        <v>0</v>
      </c>
      <c r="V102" s="98">
        <v>608.69175702704308</v>
      </c>
      <c r="W102" s="98">
        <v>517.39345211074772</v>
      </c>
      <c r="X102" s="98">
        <v>495.40476420304657</v>
      </c>
      <c r="Y102" s="98">
        <v>517.75921086186327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461.41871922970165</v>
      </c>
      <c r="D103" s="33">
        <v>457.26767580618224</v>
      </c>
      <c r="E103" s="33">
        <v>455.04878770370311</v>
      </c>
      <c r="F103" s="33">
        <v>451.28150229015921</v>
      </c>
      <c r="G103" s="33">
        <v>437.48778152398887</v>
      </c>
      <c r="H103" s="33">
        <v>426.05173861374777</v>
      </c>
      <c r="I103" s="33">
        <v>429.54498793241169</v>
      </c>
      <c r="J103" s="33">
        <v>413.39683984175144</v>
      </c>
      <c r="K103" s="33">
        <v>410.35392278597612</v>
      </c>
      <c r="L103" s="33">
        <v>400.72631837972267</v>
      </c>
      <c r="M103" s="33">
        <v>405.75222702588667</v>
      </c>
      <c r="N103" s="33">
        <v>408.29339207260591</v>
      </c>
      <c r="O103" s="33">
        <v>388.11580061268126</v>
      </c>
      <c r="P103" s="33">
        <v>396.21601241552395</v>
      </c>
      <c r="Q103" s="33">
        <v>398.56599666546998</v>
      </c>
      <c r="R103" s="33">
        <v>394.35923717960236</v>
      </c>
      <c r="S103" s="33">
        <v>0</v>
      </c>
      <c r="T103" s="33">
        <v>0</v>
      </c>
      <c r="U103" s="33">
        <v>0</v>
      </c>
      <c r="V103" s="33">
        <v>396.55632769428183</v>
      </c>
      <c r="W103" s="33">
        <v>395.13679516346747</v>
      </c>
      <c r="X103" s="33">
        <v>355.06666572950809</v>
      </c>
      <c r="Y103" s="33">
        <v>338.64660201646836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0</v>
      </c>
      <c r="D129" s="98">
        <f>IF(RES_hhdet_in_fec!D129=0,0,RES_hhdet_in_fec!D129*1000*11630/RES_hhdet_in_new!D126)</f>
        <v>0</v>
      </c>
      <c r="E129" s="98">
        <f>IF(RES_hhdet_in_fec!E129=0,0,RES_hhdet_in_fec!E129*1000*11630/RES_hhdet_in_new!E126)</f>
        <v>0</v>
      </c>
      <c r="F129" s="98">
        <f>IF(RES_hhdet_in_fec!F129=0,0,RES_hhdet_in_fec!F129*1000*11630/RES_hhdet_in_new!F126)</f>
        <v>0</v>
      </c>
      <c r="G129" s="98">
        <f>IF(RES_hhdet_in_fec!G129=0,0,RES_hhdet_in_fec!G129*1000*11630/RES_hhdet_in_new!G126)</f>
        <v>0</v>
      </c>
      <c r="H129" s="98">
        <f>IF(RES_hhdet_in_fec!H129=0,0,RES_hhdet_in_fec!H129*1000*11630/RES_hhdet_in_new!H126)</f>
        <v>0</v>
      </c>
      <c r="I129" s="98">
        <f>IF(RES_hhdet_in_fec!I129=0,0,RES_hhdet_in_fec!I129*1000*11630/RES_hhdet_in_new!I126)</f>
        <v>0</v>
      </c>
      <c r="J129" s="98">
        <f>IF(RES_hhdet_in_fec!J129=0,0,RES_hhdet_in_fec!J129*1000*11630/RES_hhdet_in_new!J126)</f>
        <v>0</v>
      </c>
      <c r="K129" s="98">
        <f>IF(RES_hhdet_in_fec!K129=0,0,RES_hhdet_in_fec!K129*1000*11630/RES_hhdet_in_new!K126)</f>
        <v>0</v>
      </c>
      <c r="L129" s="98">
        <f>IF(RES_hhdet_in_fec!L129=0,0,RES_hhdet_in_fec!L129*1000*11630/RES_hhdet_in_new!L126)</f>
        <v>0</v>
      </c>
      <c r="M129" s="98">
        <f>IF(RES_hhdet_in_fec!M129=0,0,RES_hhdet_in_fec!M129*1000*11630/RES_hhdet_in_new!M126)</f>
        <v>0</v>
      </c>
      <c r="N129" s="98">
        <f>IF(RES_hhdet_in_fec!N129=0,0,RES_hhdet_in_fec!N129*1000*11630/RES_hhdet_in_new!N126)</f>
        <v>0</v>
      </c>
      <c r="O129" s="98">
        <f>IF(RES_hhdet_in_fec!O129=0,0,RES_hhdet_in_fec!O129*1000*11630/RES_hhdet_in_new!O126)</f>
        <v>0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0</v>
      </c>
      <c r="S129" s="98">
        <f>IF(RES_hhdet_in_fec!S129=0,0,RES_hhdet_in_fec!S129*1000*11630/RES_hhdet_in_new!S126)</f>
        <v>0</v>
      </c>
      <c r="T129" s="98">
        <f>IF(RES_hhdet_in_fec!T129=0,0,RES_hhdet_in_fec!T129*1000*11630/RES_hhdet_in_new!T126)</f>
        <v>0</v>
      </c>
      <c r="U129" s="98">
        <f>IF(RES_hhdet_in_fec!U129=0,0,RES_hhdet_in_fec!U129*1000*11630/RES_hhdet_in_new!U126)</f>
        <v>0</v>
      </c>
      <c r="V129" s="98">
        <f>IF(RES_hhdet_in_fec!V129=0,0,RES_hhdet_in_fec!V129*1000*11630/RES_hhdet_in_new!V126)</f>
        <v>0</v>
      </c>
      <c r="W129" s="98">
        <f>IF(RES_hhdet_in_fec!W129=0,0,RES_hhdet_in_fec!W129*1000*11630/RES_hhdet_in_new!W126)</f>
        <v>0</v>
      </c>
      <c r="X129" s="98">
        <f>IF(RES_hhdet_in_fec!X129=0,0,RES_hhdet_in_fec!X129*1000*11630/RES_hhdet_in_new!X126)</f>
        <v>0</v>
      </c>
      <c r="Y129" s="98">
        <f>IF(RES_hhdet_in_fec!Y129=0,0,RES_hhdet_in_fec!Y129*1000*11630/RES_hhdet_in_new!Y126)</f>
        <v>0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9558.824413789207</v>
      </c>
      <c r="D143" s="117">
        <f t="shared" si="49"/>
        <v>6774.2510784875194</v>
      </c>
      <c r="E143" s="117">
        <f t="shared" si="49"/>
        <v>7940.6861142911457</v>
      </c>
      <c r="F143" s="117">
        <f t="shared" si="49"/>
        <v>8044.0806860110333</v>
      </c>
      <c r="G143" s="117">
        <f t="shared" si="49"/>
        <v>7835.6714980315737</v>
      </c>
      <c r="H143" s="117">
        <f t="shared" si="49"/>
        <v>7605.4855195941009</v>
      </c>
      <c r="I143" s="117">
        <f t="shared" si="49"/>
        <v>7374.3100496885691</v>
      </c>
      <c r="J143" s="117">
        <f t="shared" si="49"/>
        <v>7345.1315011173901</v>
      </c>
      <c r="K143" s="117">
        <f t="shared" si="49"/>
        <v>6749.9499361092176</v>
      </c>
      <c r="L143" s="117">
        <f t="shared" si="49"/>
        <v>6428.9115785606891</v>
      </c>
      <c r="M143" s="117">
        <f t="shared" si="49"/>
        <v>6081.4491114412667</v>
      </c>
      <c r="N143" s="117">
        <f t="shared" si="49"/>
        <v>5632.5152742683613</v>
      </c>
      <c r="O143" s="117">
        <f t="shared" si="49"/>
        <v>5126.8568515768211</v>
      </c>
      <c r="P143" s="117">
        <f t="shared" si="49"/>
        <v>4746.0516187251033</v>
      </c>
      <c r="Q143" s="117">
        <f t="shared" si="49"/>
        <v>4544.4548284655275</v>
      </c>
      <c r="R143" s="117">
        <f t="shared" ref="R143:V143" si="50">R144+R146+R148+R157</f>
        <v>4653.6820140540976</v>
      </c>
      <c r="S143" s="117">
        <f t="shared" si="50"/>
        <v>4648.3070131779541</v>
      </c>
      <c r="T143" s="117">
        <f t="shared" si="50"/>
        <v>4595.0160198625135</v>
      </c>
      <c r="U143" s="117">
        <f t="shared" si="50"/>
        <v>4513.1900545853332</v>
      </c>
      <c r="V143" s="117">
        <f t="shared" si="50"/>
        <v>4533.2190548676881</v>
      </c>
      <c r="W143" s="117">
        <f t="shared" ref="W143:Y143" si="51">W144+W146+W148+W157</f>
        <v>4037.8411230445126</v>
      </c>
      <c r="X143" s="117">
        <f t="shared" si="51"/>
        <v>3539.8560347273992</v>
      </c>
      <c r="Y143" s="117">
        <f t="shared" si="51"/>
        <v>3117.1543709801135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6198.8064010420803</v>
      </c>
      <c r="D144" s="122">
        <f t="shared" si="52"/>
        <v>3511.3450434189103</v>
      </c>
      <c r="E144" s="122">
        <f t="shared" si="52"/>
        <v>4827.3422763137341</v>
      </c>
      <c r="F144" s="122">
        <f t="shared" si="52"/>
        <v>4900.6193291388263</v>
      </c>
      <c r="G144" s="122">
        <f t="shared" si="52"/>
        <v>4865.6521059798897</v>
      </c>
      <c r="H144" s="122">
        <f t="shared" si="52"/>
        <v>4650.1411659789592</v>
      </c>
      <c r="I144" s="122">
        <f t="shared" si="52"/>
        <v>4491.7066291374931</v>
      </c>
      <c r="J144" s="122">
        <f t="shared" si="52"/>
        <v>4488.3007012048338</v>
      </c>
      <c r="K144" s="122">
        <f t="shared" si="52"/>
        <v>3894.0758512632997</v>
      </c>
      <c r="L144" s="122">
        <f t="shared" si="52"/>
        <v>3555.1604344649413</v>
      </c>
      <c r="M144" s="122">
        <f t="shared" si="52"/>
        <v>3054.5465672105993</v>
      </c>
      <c r="N144" s="122">
        <f t="shared" si="52"/>
        <v>2610.0956997587864</v>
      </c>
      <c r="O144" s="122">
        <f t="shared" si="52"/>
        <v>2223.0522222475643</v>
      </c>
      <c r="P144" s="122">
        <f t="shared" si="52"/>
        <v>1927.6602493881276</v>
      </c>
      <c r="Q144" s="122">
        <f t="shared" si="52"/>
        <v>1822.5024368632833</v>
      </c>
      <c r="R144" s="122">
        <f t="shared" si="52"/>
        <v>1844.4803634628277</v>
      </c>
      <c r="S144" s="122">
        <f t="shared" si="52"/>
        <v>1800.0158381742615</v>
      </c>
      <c r="T144" s="122">
        <f t="shared" si="52"/>
        <v>1679.2205312132473</v>
      </c>
      <c r="U144" s="122">
        <f t="shared" si="52"/>
        <v>1631.5138101928987</v>
      </c>
      <c r="V144" s="122">
        <f t="shared" si="52"/>
        <v>1513.7954633411453</v>
      </c>
      <c r="W144" s="122">
        <f t="shared" si="52"/>
        <v>1182.817182468995</v>
      </c>
      <c r="X144" s="122">
        <f t="shared" si="52"/>
        <v>919.62486798174882</v>
      </c>
      <c r="Y144" s="122">
        <f t="shared" si="52"/>
        <v>648.60232013118969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6198.8064010420803</v>
      </c>
      <c r="D145" s="98">
        <v>3511.3450434189103</v>
      </c>
      <c r="E145" s="98">
        <v>4827.3422763137341</v>
      </c>
      <c r="F145" s="98">
        <v>4900.6193291388263</v>
      </c>
      <c r="G145" s="98">
        <v>4865.6521059798897</v>
      </c>
      <c r="H145" s="98">
        <v>4650.1411659789592</v>
      </c>
      <c r="I145" s="98">
        <v>4491.7066291374931</v>
      </c>
      <c r="J145" s="98">
        <v>4488.3007012048338</v>
      </c>
      <c r="K145" s="98">
        <v>3894.0758512632997</v>
      </c>
      <c r="L145" s="98">
        <v>3555.1604344649413</v>
      </c>
      <c r="M145" s="98">
        <v>3054.5465672105993</v>
      </c>
      <c r="N145" s="98">
        <v>2610.0956997587864</v>
      </c>
      <c r="O145" s="98">
        <v>2223.0522222475643</v>
      </c>
      <c r="P145" s="98">
        <v>1927.6602493881276</v>
      </c>
      <c r="Q145" s="98">
        <v>1822.5024368632833</v>
      </c>
      <c r="R145" s="98">
        <v>1844.4803634628277</v>
      </c>
      <c r="S145" s="98">
        <v>1800.0158381742615</v>
      </c>
      <c r="T145" s="98">
        <v>1679.2205312132473</v>
      </c>
      <c r="U145" s="98">
        <v>1631.5138101928987</v>
      </c>
      <c r="V145" s="98">
        <v>1513.7954633411453</v>
      </c>
      <c r="W145" s="98">
        <v>1182.817182468995</v>
      </c>
      <c r="X145" s="98">
        <v>919.62486798174882</v>
      </c>
      <c r="Y145" s="98">
        <v>648.60232013118969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4.1229474269076345</v>
      </c>
      <c r="E146" s="122">
        <f t="shared" si="53"/>
        <v>4.2215312904336146</v>
      </c>
      <c r="F146" s="122">
        <f t="shared" si="53"/>
        <v>4.4096970050924647</v>
      </c>
      <c r="G146" s="122">
        <f t="shared" si="53"/>
        <v>4.765786600418811</v>
      </c>
      <c r="H146" s="122">
        <f t="shared" si="53"/>
        <v>5.8038551534766425</v>
      </c>
      <c r="I146" s="122">
        <f t="shared" si="53"/>
        <v>6.3692181116167035</v>
      </c>
      <c r="J146" s="122">
        <f t="shared" si="53"/>
        <v>6.7158140984832944</v>
      </c>
      <c r="K146" s="122">
        <f t="shared" si="53"/>
        <v>6.7915976674015344</v>
      </c>
      <c r="L146" s="122">
        <f t="shared" si="53"/>
        <v>7.3179751161942619</v>
      </c>
      <c r="M146" s="122">
        <f t="shared" si="53"/>
        <v>7.2032776629082012</v>
      </c>
      <c r="N146" s="122">
        <f t="shared" si="53"/>
        <v>7.9516736057472839</v>
      </c>
      <c r="O146" s="122">
        <f t="shared" si="53"/>
        <v>6.3434605021761303</v>
      </c>
      <c r="P146" s="122">
        <f t="shared" si="53"/>
        <v>7.7477011453620168</v>
      </c>
      <c r="Q146" s="122">
        <f t="shared" si="53"/>
        <v>2.5750779614959445</v>
      </c>
      <c r="R146" s="122">
        <f t="shared" si="53"/>
        <v>3.4706078766237551</v>
      </c>
      <c r="S146" s="122">
        <f t="shared" si="53"/>
        <v>3.7215743085338175</v>
      </c>
      <c r="T146" s="122">
        <f t="shared" si="53"/>
        <v>4.5486537086050589</v>
      </c>
      <c r="U146" s="122">
        <f t="shared" si="53"/>
        <v>2.2015565335509444</v>
      </c>
      <c r="V146" s="122">
        <f t="shared" si="53"/>
        <v>6.5610645747018621</v>
      </c>
      <c r="W146" s="122">
        <f t="shared" si="53"/>
        <v>4.6238252696832784</v>
      </c>
      <c r="X146" s="122">
        <f t="shared" si="53"/>
        <v>5.7770118834034445</v>
      </c>
      <c r="Y146" s="122">
        <f t="shared" si="53"/>
        <v>5.5743193918242975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0</v>
      </c>
      <c r="D147" s="98">
        <f>IF(RES_hhdet_in_fec!D147=0,0,RES_hhdet_in_fec!D147*1000*11630/RES_hhdet_in_new!D145)</f>
        <v>4.1229474269076345</v>
      </c>
      <c r="E147" s="98">
        <f>IF(RES_hhdet_in_fec!E147=0,0,RES_hhdet_in_fec!E147*1000*11630/RES_hhdet_in_new!E145)</f>
        <v>4.2215312904336146</v>
      </c>
      <c r="F147" s="98">
        <f>IF(RES_hhdet_in_fec!F147=0,0,RES_hhdet_in_fec!F147*1000*11630/RES_hhdet_in_new!F145)</f>
        <v>4.4096970050924647</v>
      </c>
      <c r="G147" s="98">
        <f>IF(RES_hhdet_in_fec!G147=0,0,RES_hhdet_in_fec!G147*1000*11630/RES_hhdet_in_new!G145)</f>
        <v>4.765786600418811</v>
      </c>
      <c r="H147" s="98">
        <f>IF(RES_hhdet_in_fec!H147=0,0,RES_hhdet_in_fec!H147*1000*11630/RES_hhdet_in_new!H145)</f>
        <v>5.8038551534766425</v>
      </c>
      <c r="I147" s="98">
        <f>IF(RES_hhdet_in_fec!I147=0,0,RES_hhdet_in_fec!I147*1000*11630/RES_hhdet_in_new!I145)</f>
        <v>6.3692181116167035</v>
      </c>
      <c r="J147" s="98">
        <f>IF(RES_hhdet_in_fec!J147=0,0,RES_hhdet_in_fec!J147*1000*11630/RES_hhdet_in_new!J145)</f>
        <v>6.7158140984832944</v>
      </c>
      <c r="K147" s="98">
        <f>IF(RES_hhdet_in_fec!K147=0,0,RES_hhdet_in_fec!K147*1000*11630/RES_hhdet_in_new!K145)</f>
        <v>6.7915976674015344</v>
      </c>
      <c r="L147" s="98">
        <f>IF(RES_hhdet_in_fec!L147=0,0,RES_hhdet_in_fec!L147*1000*11630/RES_hhdet_in_new!L145)</f>
        <v>7.3179751161942619</v>
      </c>
      <c r="M147" s="98">
        <f>IF(RES_hhdet_in_fec!M147=0,0,RES_hhdet_in_fec!M147*1000*11630/RES_hhdet_in_new!M145)</f>
        <v>7.2032776629082012</v>
      </c>
      <c r="N147" s="98">
        <f>IF(RES_hhdet_in_fec!N147=0,0,RES_hhdet_in_fec!N147*1000*11630/RES_hhdet_in_new!N145)</f>
        <v>7.9516736057472839</v>
      </c>
      <c r="O147" s="98">
        <f>IF(RES_hhdet_in_fec!O147=0,0,RES_hhdet_in_fec!O147*1000*11630/RES_hhdet_in_new!O145)</f>
        <v>6.3434605021761303</v>
      </c>
      <c r="P147" s="98">
        <f>IF(RES_hhdet_in_fec!P147=0,0,RES_hhdet_in_fec!P147*1000*11630/RES_hhdet_in_new!P145)</f>
        <v>7.7477011453620168</v>
      </c>
      <c r="Q147" s="98">
        <f>IF(RES_hhdet_in_fec!Q147=0,0,RES_hhdet_in_fec!Q147*1000*11630/RES_hhdet_in_new!Q145)</f>
        <v>2.5750779614959445</v>
      </c>
      <c r="R147" s="98">
        <f>IF(RES_hhdet_in_fec!R147=0,0,RES_hhdet_in_fec!R147*1000*11630/RES_hhdet_in_new!R145)</f>
        <v>3.4706078766237551</v>
      </c>
      <c r="S147" s="98">
        <f>IF(RES_hhdet_in_fec!S147=0,0,RES_hhdet_in_fec!S147*1000*11630/RES_hhdet_in_new!S145)</f>
        <v>3.7215743085338175</v>
      </c>
      <c r="T147" s="98">
        <f>IF(RES_hhdet_in_fec!T147=0,0,RES_hhdet_in_fec!T147*1000*11630/RES_hhdet_in_new!T145)</f>
        <v>4.5486537086050589</v>
      </c>
      <c r="U147" s="98">
        <f>IF(RES_hhdet_in_fec!U147=0,0,RES_hhdet_in_fec!U147*1000*11630/RES_hhdet_in_new!U145)</f>
        <v>2.2015565335509444</v>
      </c>
      <c r="V147" s="98">
        <f>IF(RES_hhdet_in_fec!V147=0,0,RES_hhdet_in_fec!V147*1000*11630/RES_hhdet_in_new!V145)</f>
        <v>6.5610645747018621</v>
      </c>
      <c r="W147" s="98">
        <f>IF(RES_hhdet_in_fec!W147=0,0,RES_hhdet_in_fec!W147*1000*11630/RES_hhdet_in_new!W145)</f>
        <v>4.6238252696832784</v>
      </c>
      <c r="X147" s="98">
        <f>IF(RES_hhdet_in_fec!X147=0,0,RES_hhdet_in_fec!X147*1000*11630/RES_hhdet_in_new!X145)</f>
        <v>5.7770118834034445</v>
      </c>
      <c r="Y147" s="98">
        <f>IF(RES_hhdet_in_fec!Y147=0,0,RES_hhdet_in_fec!Y147*1000*11630/RES_hhdet_in_new!Y145)</f>
        <v>5.5743193918242975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2897.2784708726858</v>
      </c>
      <c r="D148" s="122">
        <v>2799.6472478374399</v>
      </c>
      <c r="E148" s="122">
        <v>2652.1982509193249</v>
      </c>
      <c r="F148" s="122">
        <v>2686.0581703854141</v>
      </c>
      <c r="G148" s="122">
        <v>2525.9151746039115</v>
      </c>
      <c r="H148" s="122">
        <v>2521.6288330351626</v>
      </c>
      <c r="I148" s="122">
        <v>2445.1276287459282</v>
      </c>
      <c r="J148" s="122">
        <v>2435.2334423653774</v>
      </c>
      <c r="K148" s="122">
        <v>2437.4352533926613</v>
      </c>
      <c r="L148" s="122">
        <v>2463.7974420376049</v>
      </c>
      <c r="M148" s="122">
        <v>2611.7519179370624</v>
      </c>
      <c r="N148" s="122">
        <v>2604.2285058868247</v>
      </c>
      <c r="O148" s="122">
        <v>2507.0222936275545</v>
      </c>
      <c r="P148" s="122">
        <v>2412.6616631086017</v>
      </c>
      <c r="Q148" s="122">
        <v>2319.3938998857325</v>
      </c>
      <c r="R148" s="122">
        <v>2407.3895891177026</v>
      </c>
      <c r="S148" s="122">
        <v>2451.9538637298269</v>
      </c>
      <c r="T148" s="122">
        <v>2517.9958380081334</v>
      </c>
      <c r="U148" s="122">
        <v>2499.0017789262183</v>
      </c>
      <c r="V148" s="122">
        <v>2613.1418631183465</v>
      </c>
      <c r="W148" s="122">
        <v>2452.8770685365516</v>
      </c>
      <c r="X148" s="122">
        <v>2256.6402715080635</v>
      </c>
      <c r="Y148" s="122">
        <v>2120.0163909498565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3199.2788063745033</v>
      </c>
      <c r="D149" s="98">
        <v>3100.2843739918835</v>
      </c>
      <c r="E149" s="98">
        <v>2990.976481261604</v>
      </c>
      <c r="F149" s="98">
        <v>2920.7317112418041</v>
      </c>
      <c r="G149" s="98">
        <v>2848.6357163137013</v>
      </c>
      <c r="H149" s="98">
        <v>2798.2770142434338</v>
      </c>
      <c r="I149" s="98">
        <v>2809.6216564252909</v>
      </c>
      <c r="J149" s="98">
        <v>2787.3404318695698</v>
      </c>
      <c r="K149" s="98">
        <v>2792.4488557811278</v>
      </c>
      <c r="L149" s="98">
        <v>2786.9858588544434</v>
      </c>
      <c r="M149" s="98">
        <v>2920.8011555031617</v>
      </c>
      <c r="N149" s="98">
        <v>2653.9026729024126</v>
      </c>
      <c r="O149" s="98">
        <v>2841.9102228156444</v>
      </c>
      <c r="P149" s="98">
        <v>2508.490399363141</v>
      </c>
      <c r="Q149" s="98">
        <v>2197.0703748697738</v>
      </c>
      <c r="R149" s="98">
        <v>2584.5973555768005</v>
      </c>
      <c r="S149" s="98">
        <v>2543.9961670436005</v>
      </c>
      <c r="T149" s="98">
        <v>2577.3584023736303</v>
      </c>
      <c r="U149" s="98">
        <v>2439.8523708327848</v>
      </c>
      <c r="V149" s="98">
        <v>2670.8215940729037</v>
      </c>
      <c r="W149" s="98">
        <v>2266.5936977447391</v>
      </c>
      <c r="X149" s="98">
        <v>2174.427687797097</v>
      </c>
      <c r="Y149" s="98">
        <v>2212.4026800284055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2569.753878722704</v>
      </c>
      <c r="J150" s="98">
        <v>2545.4861758099901</v>
      </c>
      <c r="K150" s="98">
        <v>2552.1843035020497</v>
      </c>
      <c r="L150" s="98">
        <v>2551.9477760119426</v>
      </c>
      <c r="M150" s="98">
        <v>2684.8455814688195</v>
      </c>
      <c r="N150" s="98">
        <v>0</v>
      </c>
      <c r="O150" s="98">
        <v>2637.9815041892211</v>
      </c>
      <c r="P150" s="98">
        <v>2346.6207052707837</v>
      </c>
      <c r="Q150" s="98">
        <v>2068.9628514148403</v>
      </c>
      <c r="R150" s="98">
        <v>2444.8954596540993</v>
      </c>
      <c r="S150" s="98">
        <v>2417.1434554268535</v>
      </c>
      <c r="T150" s="98">
        <v>2457.8089474703215</v>
      </c>
      <c r="U150" s="98">
        <v>2333.5680280494853</v>
      </c>
      <c r="V150" s="98">
        <v>2565.0434690416887</v>
      </c>
      <c r="W150" s="98">
        <v>2178.8220661673822</v>
      </c>
      <c r="X150" s="98">
        <v>2088.6694012994453</v>
      </c>
      <c r="Y150" s="98">
        <v>2125.7343912658343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2188.4365070028102</v>
      </c>
      <c r="J151" s="101">
        <v>2154.2109101670312</v>
      </c>
      <c r="K151" s="101">
        <v>2155.8750268667609</v>
      </c>
      <c r="L151" s="101">
        <v>2155.9566680438857</v>
      </c>
      <c r="M151" s="101">
        <v>2268.6408285982075</v>
      </c>
      <c r="N151" s="101">
        <v>0</v>
      </c>
      <c r="O151" s="101">
        <v>2197.7115662044935</v>
      </c>
      <c r="P151" s="101">
        <v>1937.8433125013428</v>
      </c>
      <c r="Q151" s="101">
        <v>1692.0835087205496</v>
      </c>
      <c r="R151" s="101">
        <v>1984.8070032478101</v>
      </c>
      <c r="S151" s="101">
        <v>1952.8637040902413</v>
      </c>
      <c r="T151" s="101">
        <v>1974.5390166139784</v>
      </c>
      <c r="U151" s="101">
        <v>1865.4624377741127</v>
      </c>
      <c r="V151" s="101">
        <v>2065.8534145985882</v>
      </c>
      <c r="W151" s="101">
        <v>1750.1709187062022</v>
      </c>
      <c r="X151" s="101">
        <v>1655.6581586670779</v>
      </c>
      <c r="Y151" s="101">
        <v>1662.3765796948496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381.3173717198938</v>
      </c>
      <c r="J152" s="104">
        <v>391.27526564295886</v>
      </c>
      <c r="K152" s="104">
        <v>396.30927663528843</v>
      </c>
      <c r="L152" s="104">
        <v>395.99110796805672</v>
      </c>
      <c r="M152" s="104">
        <v>416.20475287061208</v>
      </c>
      <c r="N152" s="104">
        <v>0</v>
      </c>
      <c r="O152" s="104">
        <v>440.26993798472745</v>
      </c>
      <c r="P152" s="104">
        <v>408.77739276944106</v>
      </c>
      <c r="Q152" s="104">
        <v>376.87934269429064</v>
      </c>
      <c r="R152" s="104">
        <v>460.08845640628937</v>
      </c>
      <c r="S152" s="104">
        <v>464.27975133661192</v>
      </c>
      <c r="T152" s="104">
        <v>483.26993085634342</v>
      </c>
      <c r="U152" s="104">
        <v>468.10559027537289</v>
      </c>
      <c r="V152" s="104">
        <v>499.19005444310108</v>
      </c>
      <c r="W152" s="104">
        <v>428.65114746117951</v>
      </c>
      <c r="X152" s="104">
        <v>433.01124263236761</v>
      </c>
      <c r="Y152" s="104">
        <v>463.35781157098467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2876.365709441136</v>
      </c>
      <c r="D153" s="101">
        <v>2780.5204966693109</v>
      </c>
      <c r="E153" s="101">
        <v>2630.9875113257172</v>
      </c>
      <c r="F153" s="101">
        <v>2676.6377484379132</v>
      </c>
      <c r="G153" s="101">
        <v>2517.5282439195171</v>
      </c>
      <c r="H153" s="101">
        <v>2515.9089805021704</v>
      </c>
      <c r="I153" s="101">
        <v>2498.4893336914042</v>
      </c>
      <c r="J153" s="101">
        <v>2599.1064060180638</v>
      </c>
      <c r="K153" s="101">
        <v>2579.6452234713524</v>
      </c>
      <c r="L153" s="101">
        <v>2619.927465589617</v>
      </c>
      <c r="M153" s="101">
        <v>2677.3809928842234</v>
      </c>
      <c r="N153" s="101">
        <v>2666.6210765210067</v>
      </c>
      <c r="O153" s="101">
        <v>2595.0103071547005</v>
      </c>
      <c r="P153" s="101">
        <v>2527.7837136236294</v>
      </c>
      <c r="Q153" s="101">
        <v>2480.9166648924993</v>
      </c>
      <c r="R153" s="101">
        <v>2511.763112147336</v>
      </c>
      <c r="S153" s="101">
        <v>2553.0389741588065</v>
      </c>
      <c r="T153" s="101">
        <v>2615.951476622839</v>
      </c>
      <c r="U153" s="101">
        <v>2575.2102161113612</v>
      </c>
      <c r="V153" s="101">
        <v>2683.8941394847998</v>
      </c>
      <c r="W153" s="101">
        <v>2553.226514067228</v>
      </c>
      <c r="X153" s="101">
        <v>2350.2232059073199</v>
      </c>
      <c r="Y153" s="101">
        <v>2165.5043688555365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2665.4246511994393</v>
      </c>
      <c r="D154" s="104">
        <v>2573.5117873198078</v>
      </c>
      <c r="E154" s="104">
        <v>2435.9254867083332</v>
      </c>
      <c r="F154" s="104">
        <v>2479.4902487079557</v>
      </c>
      <c r="G154" s="104">
        <v>2331.6990175492629</v>
      </c>
      <c r="H154" s="104">
        <v>2335.8164097515946</v>
      </c>
      <c r="I154" s="104">
        <v>2319.5491771073098</v>
      </c>
      <c r="J154" s="104">
        <v>2409.8316994824486</v>
      </c>
      <c r="K154" s="104">
        <v>2392.27333570374</v>
      </c>
      <c r="L154" s="104">
        <v>2432.2558274049138</v>
      </c>
      <c r="M154" s="104">
        <v>2490.49329416516</v>
      </c>
      <c r="N154" s="104">
        <v>2482.3165688786889</v>
      </c>
      <c r="O154" s="104">
        <v>2421.7356106111438</v>
      </c>
      <c r="P154" s="104">
        <v>2367.7375696410336</v>
      </c>
      <c r="Q154" s="104">
        <v>2331.4259237371575</v>
      </c>
      <c r="R154" s="104">
        <v>2364.9610318475334</v>
      </c>
      <c r="S154" s="104">
        <v>2409.7926159848148</v>
      </c>
      <c r="T154" s="104">
        <v>2474.1482168308016</v>
      </c>
      <c r="U154" s="104">
        <v>2439.3811188823997</v>
      </c>
      <c r="V154" s="104">
        <v>2552.353104899853</v>
      </c>
      <c r="W154" s="104">
        <v>2432.8822580065375</v>
      </c>
      <c r="X154" s="104">
        <v>2241.5253701479014</v>
      </c>
      <c r="Y154" s="104">
        <v>2066.5807250472913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2245.5579869307194</v>
      </c>
      <c r="D155" s="98">
        <v>2158.7817265122439</v>
      </c>
      <c r="E155" s="98">
        <v>2042.4762841056458</v>
      </c>
      <c r="F155" s="98">
        <v>2079.2707600145877</v>
      </c>
      <c r="G155" s="98">
        <v>1951.224715834117</v>
      </c>
      <c r="H155" s="98">
        <v>1964.8121278184669</v>
      </c>
      <c r="I155" s="98">
        <v>1945.8792161806402</v>
      </c>
      <c r="J155" s="98">
        <v>2009.2845286173788</v>
      </c>
      <c r="K155" s="98">
        <v>1991.8622548464159</v>
      </c>
      <c r="L155" s="98">
        <v>2027.4527771093465</v>
      </c>
      <c r="M155" s="98">
        <v>2080.0862500706576</v>
      </c>
      <c r="N155" s="98">
        <v>2064.4177297606179</v>
      </c>
      <c r="O155" s="98">
        <v>2006.5807280705367</v>
      </c>
      <c r="P155" s="98">
        <v>1953.543068250945</v>
      </c>
      <c r="Q155" s="98">
        <v>1912.2571020391508</v>
      </c>
      <c r="R155" s="98">
        <v>1928.9518978630331</v>
      </c>
      <c r="S155" s="98">
        <v>1960.0939671471458</v>
      </c>
      <c r="T155" s="98">
        <v>2004.4953677585916</v>
      </c>
      <c r="U155" s="98">
        <v>1968.6566028875438</v>
      </c>
      <c r="V155" s="98">
        <v>2074.3888968969627</v>
      </c>
      <c r="W155" s="98">
        <v>1971.7872331218268</v>
      </c>
      <c r="X155" s="98">
        <v>1790.0931365968825</v>
      </c>
      <c r="Y155" s="98">
        <v>1624.5158671585593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419.86666426871938</v>
      </c>
      <c r="D156" s="98">
        <v>414.73006080756335</v>
      </c>
      <c r="E156" s="98">
        <v>393.44920260268759</v>
      </c>
      <c r="F156" s="98">
        <v>400.21948869336865</v>
      </c>
      <c r="G156" s="98">
        <v>380.47430171514623</v>
      </c>
      <c r="H156" s="98">
        <v>371.00428193312757</v>
      </c>
      <c r="I156" s="98">
        <v>373.66996092666972</v>
      </c>
      <c r="J156" s="98">
        <v>400.54717086506957</v>
      </c>
      <c r="K156" s="98">
        <v>400.4110808573235</v>
      </c>
      <c r="L156" s="98">
        <v>404.80305029556706</v>
      </c>
      <c r="M156" s="98">
        <v>410.40704409450268</v>
      </c>
      <c r="N156" s="98">
        <v>417.8988391180709</v>
      </c>
      <c r="O156" s="98">
        <v>415.15488254060739</v>
      </c>
      <c r="P156" s="98">
        <v>414.19450139008876</v>
      </c>
      <c r="Q156" s="98">
        <v>419.16882169800658</v>
      </c>
      <c r="R156" s="98">
        <v>436.00913398449995</v>
      </c>
      <c r="S156" s="98">
        <v>449.69864883766843</v>
      </c>
      <c r="T156" s="98">
        <v>469.65284907221036</v>
      </c>
      <c r="U156" s="98">
        <v>470.72451599485612</v>
      </c>
      <c r="V156" s="98">
        <v>477.96420800288985</v>
      </c>
      <c r="W156" s="98">
        <v>461.09502488471099</v>
      </c>
      <c r="X156" s="98">
        <v>451.43223355101884</v>
      </c>
      <c r="Y156" s="98">
        <v>442.06485788873215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462.73954187444173</v>
      </c>
      <c r="D157" s="122">
        <v>459.1358398042612</v>
      </c>
      <c r="E157" s="122">
        <v>456.92405576765339</v>
      </c>
      <c r="F157" s="122">
        <v>452.99348948170075</v>
      </c>
      <c r="G157" s="122">
        <v>439.33843084735349</v>
      </c>
      <c r="H157" s="122">
        <v>427.91166542650234</v>
      </c>
      <c r="I157" s="122">
        <v>431.10657369353061</v>
      </c>
      <c r="J157" s="122">
        <v>414.88154344869594</v>
      </c>
      <c r="K157" s="122">
        <v>411.64723378585524</v>
      </c>
      <c r="L157" s="122">
        <v>402.63572694194886</v>
      </c>
      <c r="M157" s="122">
        <v>407.94734863069692</v>
      </c>
      <c r="N157" s="122">
        <v>410.23939501700312</v>
      </c>
      <c r="O157" s="122">
        <v>390.43887519952563</v>
      </c>
      <c r="P157" s="122">
        <v>397.98200508301181</v>
      </c>
      <c r="Q157" s="122">
        <v>399.98341375501582</v>
      </c>
      <c r="R157" s="122">
        <v>398.3414535969435</v>
      </c>
      <c r="S157" s="122">
        <v>392.6157369653323</v>
      </c>
      <c r="T157" s="122">
        <v>393.25099693252781</v>
      </c>
      <c r="U157" s="122">
        <v>380.47290893266478</v>
      </c>
      <c r="V157" s="122">
        <v>399.72066383349477</v>
      </c>
      <c r="W157" s="122">
        <v>397.52304676928259</v>
      </c>
      <c r="X157" s="122">
        <v>357.81388335418347</v>
      </c>
      <c r="Y157" s="122">
        <v>342.96134050724322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590.85933841422343</v>
      </c>
      <c r="D158" s="98">
        <v>585.2369096745889</v>
      </c>
      <c r="E158" s="98">
        <v>584.06723050348774</v>
      </c>
      <c r="F158" s="98">
        <v>567.16986602528129</v>
      </c>
      <c r="G158" s="98">
        <v>569.06894841522046</v>
      </c>
      <c r="H158" s="98">
        <v>550.66683506830202</v>
      </c>
      <c r="I158" s="98">
        <v>552.64999876728382</v>
      </c>
      <c r="J158" s="98">
        <v>539.28407725162219</v>
      </c>
      <c r="K158" s="98">
        <v>518.61166118762992</v>
      </c>
      <c r="L158" s="98">
        <v>525.43456510011777</v>
      </c>
      <c r="M158" s="98">
        <v>527.90428809356581</v>
      </c>
      <c r="N158" s="98">
        <v>527.58337256415552</v>
      </c>
      <c r="O158" s="98">
        <v>533.19180856111495</v>
      </c>
      <c r="P158" s="98">
        <v>509.71047451274137</v>
      </c>
      <c r="Q158" s="98">
        <v>478.83135975951876</v>
      </c>
      <c r="R158" s="98">
        <v>560.77396535691344</v>
      </c>
      <c r="S158" s="98">
        <v>549.22411975171929</v>
      </c>
      <c r="T158" s="98">
        <v>576.17380940208659</v>
      </c>
      <c r="U158" s="98">
        <v>548.26539099923059</v>
      </c>
      <c r="V158" s="98">
        <v>608.69175702704308</v>
      </c>
      <c r="W158" s="98">
        <v>517.3934521107476</v>
      </c>
      <c r="X158" s="98">
        <v>495.40476420304662</v>
      </c>
      <c r="Y158" s="98">
        <v>517.75921086186338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461.41871922970165</v>
      </c>
      <c r="D159" s="33">
        <v>457.26767580618218</v>
      </c>
      <c r="E159" s="33">
        <v>455.048787703703</v>
      </c>
      <c r="F159" s="33">
        <v>451.28150229015915</v>
      </c>
      <c r="G159" s="33">
        <v>437.48778152398876</v>
      </c>
      <c r="H159" s="33">
        <v>426.05173861374783</v>
      </c>
      <c r="I159" s="33">
        <v>429.54498793241174</v>
      </c>
      <c r="J159" s="33">
        <v>413.3968398417515</v>
      </c>
      <c r="K159" s="33">
        <v>410.35392278597607</v>
      </c>
      <c r="L159" s="33">
        <v>400.72631837972267</v>
      </c>
      <c r="M159" s="33">
        <v>405.75222702588661</v>
      </c>
      <c r="N159" s="33">
        <v>408.29339207260591</v>
      </c>
      <c r="O159" s="33">
        <v>388.1158006126812</v>
      </c>
      <c r="P159" s="33">
        <v>396.21601241552401</v>
      </c>
      <c r="Q159" s="33">
        <v>398.56599666546998</v>
      </c>
      <c r="R159" s="33">
        <v>394.35923717960236</v>
      </c>
      <c r="S159" s="33">
        <v>389.19295581577421</v>
      </c>
      <c r="T159" s="33">
        <v>390.02499880985209</v>
      </c>
      <c r="U159" s="33">
        <v>377.92568659933295</v>
      </c>
      <c r="V159" s="33">
        <v>396.55632769428189</v>
      </c>
      <c r="W159" s="33">
        <v>395.13679516346741</v>
      </c>
      <c r="X159" s="33">
        <v>355.06666572950803</v>
      </c>
      <c r="Y159" s="33">
        <v>338.64660201646831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18308.179040608156</v>
      </c>
      <c r="D161" s="117">
        <f t="shared" si="54"/>
        <v>15559.867734074902</v>
      </c>
      <c r="E161" s="117">
        <f t="shared" si="54"/>
        <v>16960.457224822578</v>
      </c>
      <c r="F161" s="117">
        <f t="shared" si="54"/>
        <v>17783.347996523858</v>
      </c>
      <c r="G161" s="117">
        <f t="shared" si="54"/>
        <v>16769.223339799555</v>
      </c>
      <c r="H161" s="117">
        <f t="shared" si="54"/>
        <v>18275.032133518529</v>
      </c>
      <c r="I161" s="117">
        <f t="shared" si="54"/>
        <v>16290.79348161746</v>
      </c>
      <c r="J161" s="117">
        <f t="shared" si="54"/>
        <v>17410.558282236241</v>
      </c>
      <c r="K161" s="117">
        <f t="shared" si="54"/>
        <v>13778.55287968578</v>
      </c>
      <c r="L161" s="117">
        <f t="shared" si="54"/>
        <v>15920.555291094233</v>
      </c>
      <c r="M161" s="117">
        <f t="shared" si="54"/>
        <v>14402.122729486995</v>
      </c>
      <c r="N161" s="117">
        <f t="shared" si="54"/>
        <v>13130.134693995102</v>
      </c>
      <c r="O161" s="117">
        <f t="shared" si="54"/>
        <v>12269.077189972188</v>
      </c>
      <c r="P161" s="117">
        <f t="shared" si="54"/>
        <v>10911.772352011314</v>
      </c>
      <c r="Q161" s="117">
        <f t="shared" si="54"/>
        <v>11004.53000367522</v>
      </c>
      <c r="R161" s="117">
        <f t="shared" ref="R161:V161" si="55">R162+R164+R166+R175</f>
        <v>10487.51102104223</v>
      </c>
      <c r="S161" s="117">
        <f t="shared" si="55"/>
        <v>10223.293727894235</v>
      </c>
      <c r="T161" s="117">
        <f t="shared" si="55"/>
        <v>10299.721430106922</v>
      </c>
      <c r="U161" s="117">
        <f t="shared" si="55"/>
        <v>9347.2426033503434</v>
      </c>
      <c r="V161" s="117">
        <f t="shared" si="55"/>
        <v>9764.2033386805433</v>
      </c>
      <c r="W161" s="117">
        <f t="shared" ref="W161:Y161" si="56">W162+W164+W166+W175</f>
        <v>8135.7789131715645</v>
      </c>
      <c r="X161" s="117">
        <f t="shared" si="56"/>
        <v>6138.0615223400036</v>
      </c>
      <c r="Y161" s="117">
        <f t="shared" si="56"/>
        <v>4649.3379879754084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14946.960651553429</v>
      </c>
      <c r="D162" s="122">
        <f t="shared" si="57"/>
        <v>12297.290019484419</v>
      </c>
      <c r="E162" s="122">
        <f t="shared" si="57"/>
        <v>13849.032602288069</v>
      </c>
      <c r="F162" s="122">
        <f t="shared" si="57"/>
        <v>14639.828509130735</v>
      </c>
      <c r="G162" s="122">
        <f t="shared" si="57"/>
        <v>13799.239305221228</v>
      </c>
      <c r="H162" s="122">
        <f t="shared" si="57"/>
        <v>15319.852590953682</v>
      </c>
      <c r="I162" s="122">
        <f t="shared" si="57"/>
        <v>13408.249083971235</v>
      </c>
      <c r="J162" s="122">
        <f t="shared" si="57"/>
        <v>14553.796276371308</v>
      </c>
      <c r="K162" s="122">
        <f t="shared" si="57"/>
        <v>10923.471180657816</v>
      </c>
      <c r="L162" s="122">
        <f t="shared" si="57"/>
        <v>13047.822915186071</v>
      </c>
      <c r="M162" s="122">
        <f t="shared" si="57"/>
        <v>11377.32275281052</v>
      </c>
      <c r="N162" s="122">
        <f t="shared" si="57"/>
        <v>10110.306331850139</v>
      </c>
      <c r="O162" s="122">
        <f t="shared" si="57"/>
        <v>9368.3951181121101</v>
      </c>
      <c r="P162" s="122">
        <f t="shared" si="57"/>
        <v>8096.9076770193706</v>
      </c>
      <c r="Q162" s="122">
        <f t="shared" si="57"/>
        <v>8283.8195439959854</v>
      </c>
      <c r="R162" s="122">
        <f t="shared" si="57"/>
        <v>7680.0906471877897</v>
      </c>
      <c r="S162" s="122">
        <f t="shared" si="57"/>
        <v>7376.8577281213256</v>
      </c>
      <c r="T162" s="122">
        <f t="shared" si="57"/>
        <v>7386.2441311087186</v>
      </c>
      <c r="U162" s="122">
        <f t="shared" si="57"/>
        <v>6466.6395936448635</v>
      </c>
      <c r="V162" s="122">
        <f t="shared" si="57"/>
        <v>6746.6338459167791</v>
      </c>
      <c r="W162" s="122">
        <f t="shared" si="57"/>
        <v>5283.0471018528333</v>
      </c>
      <c r="X162" s="122">
        <f t="shared" si="57"/>
        <v>3517.992810087098</v>
      </c>
      <c r="Y162" s="122">
        <f t="shared" si="57"/>
        <v>2180.9087209139493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14946.960651553429</v>
      </c>
      <c r="D163" s="33">
        <v>12297.290019484419</v>
      </c>
      <c r="E163" s="33">
        <v>13849.032602288069</v>
      </c>
      <c r="F163" s="33">
        <v>14639.828509130735</v>
      </c>
      <c r="G163" s="33">
        <v>13799.239305221228</v>
      </c>
      <c r="H163" s="33">
        <v>15319.852590953682</v>
      </c>
      <c r="I163" s="33">
        <v>13408.249083971235</v>
      </c>
      <c r="J163" s="33">
        <v>14553.796276371308</v>
      </c>
      <c r="K163" s="33">
        <v>10923.471180657816</v>
      </c>
      <c r="L163" s="33">
        <v>13047.822915186071</v>
      </c>
      <c r="M163" s="33">
        <v>11377.32275281052</v>
      </c>
      <c r="N163" s="33">
        <v>10110.306331850139</v>
      </c>
      <c r="O163" s="33">
        <v>9368.3951181121101</v>
      </c>
      <c r="P163" s="33">
        <v>8096.9076770193706</v>
      </c>
      <c r="Q163" s="33">
        <v>8283.8195439959854</v>
      </c>
      <c r="R163" s="33">
        <v>7680.0906471877897</v>
      </c>
      <c r="S163" s="33">
        <v>7376.8577281213256</v>
      </c>
      <c r="T163" s="33">
        <v>7386.2441311087186</v>
      </c>
      <c r="U163" s="33">
        <v>6466.6395936448635</v>
      </c>
      <c r="V163" s="33">
        <v>6746.6338459167791</v>
      </c>
      <c r="W163" s="33">
        <v>5283.0471018528333</v>
      </c>
      <c r="X163" s="33">
        <v>3517.992810087098</v>
      </c>
      <c r="Y163" s="33">
        <v>2180.9087209139493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4.0249575907994375</v>
      </c>
      <c r="E164" s="122">
        <f t="shared" si="58"/>
        <v>2.6829626429993341</v>
      </c>
      <c r="F164" s="122">
        <f t="shared" si="58"/>
        <v>4.3613028689794566</v>
      </c>
      <c r="G164" s="122">
        <f t="shared" si="58"/>
        <v>4.6544845261258887</v>
      </c>
      <c r="H164" s="122">
        <f t="shared" si="58"/>
        <v>5.7318114720878341</v>
      </c>
      <c r="I164" s="122">
        <f t="shared" si="58"/>
        <v>6.3667668848430701</v>
      </c>
      <c r="J164" s="122">
        <f t="shared" si="58"/>
        <v>6.7245561869171491</v>
      </c>
      <c r="K164" s="122">
        <f t="shared" si="58"/>
        <v>6.0320782341560948</v>
      </c>
      <c r="L164" s="122">
        <f t="shared" si="58"/>
        <v>6.3491613594423315</v>
      </c>
      <c r="M164" s="122">
        <f t="shared" si="58"/>
        <v>4.9206073853798555</v>
      </c>
      <c r="N164" s="122">
        <f t="shared" si="58"/>
        <v>5.2866677931179904</v>
      </c>
      <c r="O164" s="122">
        <f t="shared" si="58"/>
        <v>3.1793567949087138</v>
      </c>
      <c r="P164" s="122">
        <f t="shared" si="58"/>
        <v>4.158990192463401</v>
      </c>
      <c r="Q164" s="122">
        <f t="shared" si="58"/>
        <v>1.3063155908838802</v>
      </c>
      <c r="R164" s="122">
        <f t="shared" si="58"/>
        <v>1.7403065687952248</v>
      </c>
      <c r="S164" s="122">
        <f t="shared" si="58"/>
        <v>1.8657442091290077</v>
      </c>
      <c r="T164" s="122">
        <f t="shared" si="58"/>
        <v>2.2858725857511475</v>
      </c>
      <c r="U164" s="122">
        <f t="shared" si="58"/>
        <v>1.0989026097924119</v>
      </c>
      <c r="V164" s="122">
        <f t="shared" si="58"/>
        <v>4.6976025072594485</v>
      </c>
      <c r="W164" s="122">
        <f t="shared" si="58"/>
        <v>2.3113853226007417</v>
      </c>
      <c r="X164" s="122">
        <f t="shared" si="58"/>
        <v>5.6227211546985334</v>
      </c>
      <c r="Y164" s="122">
        <f t="shared" si="58"/>
        <v>5.451620519220997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0</v>
      </c>
      <c r="D165" s="98">
        <f>IF(RES_hhdet_in_fec!D165=0,0,RES_hhdet_in_fec!D165*1000*11630/RES_hhdet_in_new!D163)</f>
        <v>4.0249575907994375</v>
      </c>
      <c r="E165" s="98">
        <f>IF(RES_hhdet_in_fec!E165=0,0,RES_hhdet_in_fec!E165*1000*11630/RES_hhdet_in_new!E163)</f>
        <v>2.6829626429993341</v>
      </c>
      <c r="F165" s="98">
        <f>IF(RES_hhdet_in_fec!F165=0,0,RES_hhdet_in_fec!F165*1000*11630/RES_hhdet_in_new!F163)</f>
        <v>4.3613028689794566</v>
      </c>
      <c r="G165" s="98">
        <f>IF(RES_hhdet_in_fec!G165=0,0,RES_hhdet_in_fec!G165*1000*11630/RES_hhdet_in_new!G163)</f>
        <v>4.6544845261258887</v>
      </c>
      <c r="H165" s="98">
        <f>IF(RES_hhdet_in_fec!H165=0,0,RES_hhdet_in_fec!H165*1000*11630/RES_hhdet_in_new!H163)</f>
        <v>5.7318114720878341</v>
      </c>
      <c r="I165" s="98">
        <f>IF(RES_hhdet_in_fec!I165=0,0,RES_hhdet_in_fec!I165*1000*11630/RES_hhdet_in_new!I163)</f>
        <v>6.3667668848430701</v>
      </c>
      <c r="J165" s="98">
        <f>IF(RES_hhdet_in_fec!J165=0,0,RES_hhdet_in_fec!J165*1000*11630/RES_hhdet_in_new!J163)</f>
        <v>6.7245561869171491</v>
      </c>
      <c r="K165" s="98">
        <f>IF(RES_hhdet_in_fec!K165=0,0,RES_hhdet_in_fec!K165*1000*11630/RES_hhdet_in_new!K163)</f>
        <v>6.0320782341560948</v>
      </c>
      <c r="L165" s="98">
        <f>IF(RES_hhdet_in_fec!L165=0,0,RES_hhdet_in_fec!L165*1000*11630/RES_hhdet_in_new!L163)</f>
        <v>6.3491613594423315</v>
      </c>
      <c r="M165" s="98">
        <f>IF(RES_hhdet_in_fec!M165=0,0,RES_hhdet_in_fec!M165*1000*11630/RES_hhdet_in_new!M163)</f>
        <v>4.9206073853798555</v>
      </c>
      <c r="N165" s="98">
        <f>IF(RES_hhdet_in_fec!N165=0,0,RES_hhdet_in_fec!N165*1000*11630/RES_hhdet_in_new!N163)</f>
        <v>5.2866677931179904</v>
      </c>
      <c r="O165" s="98">
        <f>IF(RES_hhdet_in_fec!O165=0,0,RES_hhdet_in_fec!O165*1000*11630/RES_hhdet_in_new!O163)</f>
        <v>3.1793567949087138</v>
      </c>
      <c r="P165" s="98">
        <f>IF(RES_hhdet_in_fec!P165=0,0,RES_hhdet_in_fec!P165*1000*11630/RES_hhdet_in_new!P163)</f>
        <v>4.158990192463401</v>
      </c>
      <c r="Q165" s="98">
        <f>IF(RES_hhdet_in_fec!Q165=0,0,RES_hhdet_in_fec!Q165*1000*11630/RES_hhdet_in_new!Q163)</f>
        <v>1.3063155908838802</v>
      </c>
      <c r="R165" s="98">
        <f>IF(RES_hhdet_in_fec!R165=0,0,RES_hhdet_in_fec!R165*1000*11630/RES_hhdet_in_new!R163)</f>
        <v>1.7403065687952248</v>
      </c>
      <c r="S165" s="98">
        <f>IF(RES_hhdet_in_fec!S165=0,0,RES_hhdet_in_fec!S165*1000*11630/RES_hhdet_in_new!S163)</f>
        <v>1.8657442091290077</v>
      </c>
      <c r="T165" s="98">
        <f>IF(RES_hhdet_in_fec!T165=0,0,RES_hhdet_in_fec!T165*1000*11630/RES_hhdet_in_new!T163)</f>
        <v>2.2858725857511475</v>
      </c>
      <c r="U165" s="98">
        <f>IF(RES_hhdet_in_fec!U165=0,0,RES_hhdet_in_fec!U165*1000*11630/RES_hhdet_in_new!U163)</f>
        <v>1.0989026097924119</v>
      </c>
      <c r="V165" s="98">
        <f>IF(RES_hhdet_in_fec!V165=0,0,RES_hhdet_in_fec!V165*1000*11630/RES_hhdet_in_new!V163)</f>
        <v>4.6976025072594485</v>
      </c>
      <c r="W165" s="98">
        <f>IF(RES_hhdet_in_fec!W165=0,0,RES_hhdet_in_fec!W165*1000*11630/RES_hhdet_in_new!W163)</f>
        <v>2.3113853226007417</v>
      </c>
      <c r="X165" s="98">
        <f>IF(RES_hhdet_in_fec!X165=0,0,RES_hhdet_in_fec!X165*1000*11630/RES_hhdet_in_new!X163)</f>
        <v>5.6227211546985334</v>
      </c>
      <c r="Y165" s="98">
        <f>IF(RES_hhdet_in_fec!Y165=0,0,RES_hhdet_in_fec!Y165*1000*11630/RES_hhdet_in_new!Y163)</f>
        <v>5.451620519220997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2898.1014197701279</v>
      </c>
      <c r="D166" s="122">
        <v>2799.541885597142</v>
      </c>
      <c r="E166" s="122">
        <v>2651.876776805289</v>
      </c>
      <c r="F166" s="122">
        <v>2686.1298524751851</v>
      </c>
      <c r="G166" s="122">
        <v>2525.9587835663542</v>
      </c>
      <c r="H166" s="122">
        <v>2521.5426226408113</v>
      </c>
      <c r="I166" s="122">
        <v>2445.0767754939011</v>
      </c>
      <c r="J166" s="122">
        <v>2435.1347816375801</v>
      </c>
      <c r="K166" s="122">
        <v>2437.4361548036222</v>
      </c>
      <c r="L166" s="122">
        <v>2463.6782725982926</v>
      </c>
      <c r="M166" s="122">
        <v>2611.9641772792206</v>
      </c>
      <c r="N166" s="122">
        <v>2604.2449998751026</v>
      </c>
      <c r="O166" s="122">
        <v>2507.0807154351928</v>
      </c>
      <c r="P166" s="122">
        <v>2412.7427367707419</v>
      </c>
      <c r="Q166" s="122">
        <v>2319.4371519943288</v>
      </c>
      <c r="R166" s="122">
        <v>2407.3456228702262</v>
      </c>
      <c r="S166" s="122">
        <v>2451.9575216774424</v>
      </c>
      <c r="T166" s="122">
        <v>2517.9748603175653</v>
      </c>
      <c r="U166" s="122">
        <v>2499.0030032788759</v>
      </c>
      <c r="V166" s="122">
        <v>2613.1441911940574</v>
      </c>
      <c r="W166" s="122">
        <v>2452.8979234946819</v>
      </c>
      <c r="X166" s="122">
        <v>2256.6235307829643</v>
      </c>
      <c r="Y166" s="122">
        <v>2120.0290030155925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3199.2788063745038</v>
      </c>
      <c r="D167" s="98">
        <v>3100.2843739918844</v>
      </c>
      <c r="E167" s="98">
        <v>2990.9764812616031</v>
      </c>
      <c r="F167" s="98">
        <v>2920.7317112418041</v>
      </c>
      <c r="G167" s="98">
        <v>2848.6357163137013</v>
      </c>
      <c r="H167" s="98">
        <v>2798.2770142434342</v>
      </c>
      <c r="I167" s="98">
        <v>2809.6216564252904</v>
      </c>
      <c r="J167" s="98">
        <v>2787.3404318695702</v>
      </c>
      <c r="K167" s="98">
        <v>2792.4488557811283</v>
      </c>
      <c r="L167" s="98">
        <v>2786.9858588544434</v>
      </c>
      <c r="M167" s="98">
        <v>2920.801155503163</v>
      </c>
      <c r="N167" s="98">
        <v>2653.9026729024126</v>
      </c>
      <c r="O167" s="98">
        <v>2841.9102228156444</v>
      </c>
      <c r="P167" s="98">
        <v>2508.490399363141</v>
      </c>
      <c r="Q167" s="98">
        <v>2197.0703748697742</v>
      </c>
      <c r="R167" s="98">
        <v>2584.5973555768001</v>
      </c>
      <c r="S167" s="98">
        <v>2543.996167043601</v>
      </c>
      <c r="T167" s="98">
        <v>2577.3584023736303</v>
      </c>
      <c r="U167" s="98">
        <v>2439.8523708327857</v>
      </c>
      <c r="V167" s="98">
        <v>2670.8215940729037</v>
      </c>
      <c r="W167" s="98">
        <v>2266.5936977447386</v>
      </c>
      <c r="X167" s="98">
        <v>2174.4276877970974</v>
      </c>
      <c r="Y167" s="98">
        <v>2212.402680028405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2662.8284433077151</v>
      </c>
      <c r="G168" s="98">
        <v>0</v>
      </c>
      <c r="H168" s="98">
        <v>2559.167598276269</v>
      </c>
      <c r="I168" s="98">
        <v>2569.753878722704</v>
      </c>
      <c r="J168" s="98">
        <v>2545.4861758099901</v>
      </c>
      <c r="K168" s="98">
        <v>2552.1843035020497</v>
      </c>
      <c r="L168" s="98">
        <v>2551.9477760119421</v>
      </c>
      <c r="M168" s="98">
        <v>2684.8455814688195</v>
      </c>
      <c r="N168" s="98">
        <v>2447.7651371769816</v>
      </c>
      <c r="O168" s="98">
        <v>2637.9815041892211</v>
      </c>
      <c r="P168" s="98">
        <v>2346.6207052707837</v>
      </c>
      <c r="Q168" s="98">
        <v>2068.9628514148403</v>
      </c>
      <c r="R168" s="98">
        <v>2444.8954596540998</v>
      </c>
      <c r="S168" s="98">
        <v>2417.1434554268535</v>
      </c>
      <c r="T168" s="98">
        <v>2457.8089474703215</v>
      </c>
      <c r="U168" s="98">
        <v>2333.5680280494853</v>
      </c>
      <c r="V168" s="98">
        <v>2565.0434690416887</v>
      </c>
      <c r="W168" s="98">
        <v>2178.8220661673822</v>
      </c>
      <c r="X168" s="98">
        <v>2088.6694012994453</v>
      </c>
      <c r="Y168" s="98">
        <v>2125.7343912658343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2270.0248165039206</v>
      </c>
      <c r="G169" s="101">
        <v>0</v>
      </c>
      <c r="H169" s="101">
        <v>2186.0905676120315</v>
      </c>
      <c r="I169" s="101">
        <v>2188.4365070028102</v>
      </c>
      <c r="J169" s="101">
        <v>2154.2109101670308</v>
      </c>
      <c r="K169" s="101">
        <v>2155.8750268667609</v>
      </c>
      <c r="L169" s="101">
        <v>2155.9566680438852</v>
      </c>
      <c r="M169" s="101">
        <v>2268.6408285982075</v>
      </c>
      <c r="N169" s="101">
        <v>2054.3012698902794</v>
      </c>
      <c r="O169" s="101">
        <v>2197.7115662044935</v>
      </c>
      <c r="P169" s="101">
        <v>1937.8433125013428</v>
      </c>
      <c r="Q169" s="101">
        <v>1692.0835087205496</v>
      </c>
      <c r="R169" s="101">
        <v>1984.8070032478111</v>
      </c>
      <c r="S169" s="101">
        <v>1952.8637040902413</v>
      </c>
      <c r="T169" s="101">
        <v>1974.5390166139784</v>
      </c>
      <c r="U169" s="101">
        <v>1865.4624377741127</v>
      </c>
      <c r="V169" s="101">
        <v>2065.8534145985873</v>
      </c>
      <c r="W169" s="101">
        <v>1750.1709187062022</v>
      </c>
      <c r="X169" s="101">
        <v>1655.6581586670777</v>
      </c>
      <c r="Y169" s="101">
        <v>1662.3765796948496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392.8036268037942</v>
      </c>
      <c r="G170" s="104">
        <v>0</v>
      </c>
      <c r="H170" s="104">
        <v>373.07703066423795</v>
      </c>
      <c r="I170" s="104">
        <v>381.3173717198938</v>
      </c>
      <c r="J170" s="104">
        <v>391.27526564295903</v>
      </c>
      <c r="K170" s="104">
        <v>396.30927663528843</v>
      </c>
      <c r="L170" s="104">
        <v>395.99110796805667</v>
      </c>
      <c r="M170" s="104">
        <v>416.20475287061208</v>
      </c>
      <c r="N170" s="104">
        <v>393.46386728670194</v>
      </c>
      <c r="O170" s="104">
        <v>440.26993798472745</v>
      </c>
      <c r="P170" s="104">
        <v>408.77739276944106</v>
      </c>
      <c r="Q170" s="104">
        <v>376.87934269429064</v>
      </c>
      <c r="R170" s="104">
        <v>460.08845640628931</v>
      </c>
      <c r="S170" s="104">
        <v>464.27975133661187</v>
      </c>
      <c r="T170" s="104">
        <v>483.26993085634342</v>
      </c>
      <c r="U170" s="104">
        <v>468.10559027537289</v>
      </c>
      <c r="V170" s="104">
        <v>499.19005444310119</v>
      </c>
      <c r="W170" s="104">
        <v>428.65114746117951</v>
      </c>
      <c r="X170" s="104">
        <v>433.01124263236773</v>
      </c>
      <c r="Y170" s="104">
        <v>463.35781157098455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2876.3657094411369</v>
      </c>
      <c r="D171" s="101">
        <v>2780.5204966693104</v>
      </c>
      <c r="E171" s="101">
        <v>2630.9875113257172</v>
      </c>
      <c r="F171" s="101">
        <v>2676.6377484379136</v>
      </c>
      <c r="G171" s="101">
        <v>2517.5282439195166</v>
      </c>
      <c r="H171" s="101">
        <v>2515.9089805021704</v>
      </c>
      <c r="I171" s="101">
        <v>2498.4893336914038</v>
      </c>
      <c r="J171" s="101">
        <v>2599.1064060180634</v>
      </c>
      <c r="K171" s="101">
        <v>2579.6452234713524</v>
      </c>
      <c r="L171" s="101">
        <v>2619.927465589617</v>
      </c>
      <c r="M171" s="101">
        <v>2677.3809928842234</v>
      </c>
      <c r="N171" s="101">
        <v>2666.6210765210067</v>
      </c>
      <c r="O171" s="101">
        <v>2595.0103071547001</v>
      </c>
      <c r="P171" s="101">
        <v>2527.7837136236294</v>
      </c>
      <c r="Q171" s="101">
        <v>2480.9166648924988</v>
      </c>
      <c r="R171" s="101">
        <v>2511.7631121473355</v>
      </c>
      <c r="S171" s="101">
        <v>2553.0389741588065</v>
      </c>
      <c r="T171" s="101">
        <v>2615.9514766228381</v>
      </c>
      <c r="U171" s="101">
        <v>2575.2102161113617</v>
      </c>
      <c r="V171" s="101">
        <v>2683.8941394847998</v>
      </c>
      <c r="W171" s="101">
        <v>2553.2265140672284</v>
      </c>
      <c r="X171" s="101">
        <v>2350.2232059073199</v>
      </c>
      <c r="Y171" s="101">
        <v>2165.504368855537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2665.4246511994379</v>
      </c>
      <c r="D172" s="104">
        <v>2573.5117873198074</v>
      </c>
      <c r="E172" s="104">
        <v>2435.9254867083337</v>
      </c>
      <c r="F172" s="104">
        <v>2479.4902487079562</v>
      </c>
      <c r="G172" s="104">
        <v>2331.6990175492629</v>
      </c>
      <c r="H172" s="104">
        <v>2335.8164097515951</v>
      </c>
      <c r="I172" s="104">
        <v>2319.5491771073098</v>
      </c>
      <c r="J172" s="104">
        <v>2409.8316994824486</v>
      </c>
      <c r="K172" s="104">
        <v>2392.2733357037396</v>
      </c>
      <c r="L172" s="104">
        <v>2432.2558274049134</v>
      </c>
      <c r="M172" s="104">
        <v>2490.49329416516</v>
      </c>
      <c r="N172" s="104">
        <v>2482.3165688786894</v>
      </c>
      <c r="O172" s="104">
        <v>2421.7356106111433</v>
      </c>
      <c r="P172" s="104">
        <v>2367.737569641034</v>
      </c>
      <c r="Q172" s="104">
        <v>2331.4259237371571</v>
      </c>
      <c r="R172" s="104">
        <v>2364.9610318475329</v>
      </c>
      <c r="S172" s="104">
        <v>2409.7926159848139</v>
      </c>
      <c r="T172" s="104">
        <v>2474.1482168308012</v>
      </c>
      <c r="U172" s="104">
        <v>2439.3811188823993</v>
      </c>
      <c r="V172" s="104">
        <v>2552.3531048998525</v>
      </c>
      <c r="W172" s="104">
        <v>2432.882258006538</v>
      </c>
      <c r="X172" s="104">
        <v>2241.5253701479014</v>
      </c>
      <c r="Y172" s="104">
        <v>2066.5807250472913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2245.5579869307189</v>
      </c>
      <c r="D173" s="98">
        <v>2158.7817265122439</v>
      </c>
      <c r="E173" s="98">
        <v>2042.4762841056454</v>
      </c>
      <c r="F173" s="98">
        <v>2079.2707600145882</v>
      </c>
      <c r="G173" s="98">
        <v>1951.2247158341168</v>
      </c>
      <c r="H173" s="98">
        <v>1964.8121278184676</v>
      </c>
      <c r="I173" s="98">
        <v>1945.8792161806402</v>
      </c>
      <c r="J173" s="98">
        <v>2009.2845286173792</v>
      </c>
      <c r="K173" s="98">
        <v>1991.8622548464161</v>
      </c>
      <c r="L173" s="98">
        <v>2027.4527771093467</v>
      </c>
      <c r="M173" s="98">
        <v>2080.0862500706576</v>
      </c>
      <c r="N173" s="98">
        <v>2064.4177297606184</v>
      </c>
      <c r="O173" s="98">
        <v>2006.5807280705358</v>
      </c>
      <c r="P173" s="98">
        <v>1953.5430682509455</v>
      </c>
      <c r="Q173" s="98">
        <v>1912.2571020391504</v>
      </c>
      <c r="R173" s="98">
        <v>1928.9518978630329</v>
      </c>
      <c r="S173" s="98">
        <v>1960.0939671471458</v>
      </c>
      <c r="T173" s="98">
        <v>2004.4953677585918</v>
      </c>
      <c r="U173" s="98">
        <v>1968.6566028875436</v>
      </c>
      <c r="V173" s="98">
        <v>2074.3888968969623</v>
      </c>
      <c r="W173" s="98">
        <v>1971.7872331218268</v>
      </c>
      <c r="X173" s="98">
        <v>1790.093136596882</v>
      </c>
      <c r="Y173" s="98">
        <v>1624.5158671585593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419.86666426871932</v>
      </c>
      <c r="D174" s="33">
        <v>414.7300608075634</v>
      </c>
      <c r="E174" s="33">
        <v>393.44920260268759</v>
      </c>
      <c r="F174" s="33">
        <v>400.21948869336859</v>
      </c>
      <c r="G174" s="33">
        <v>380.47430171514617</v>
      </c>
      <c r="H174" s="33">
        <v>371.00428193312752</v>
      </c>
      <c r="I174" s="33">
        <v>373.66996092666972</v>
      </c>
      <c r="J174" s="33">
        <v>400.54717086506963</v>
      </c>
      <c r="K174" s="33">
        <v>400.4110808573235</v>
      </c>
      <c r="L174" s="33">
        <v>404.80305029556689</v>
      </c>
      <c r="M174" s="33">
        <v>410.40704409450251</v>
      </c>
      <c r="N174" s="33">
        <v>417.89883911807078</v>
      </c>
      <c r="O174" s="33">
        <v>415.15488254060745</v>
      </c>
      <c r="P174" s="33">
        <v>414.19450139008904</v>
      </c>
      <c r="Q174" s="33">
        <v>419.16882169800647</v>
      </c>
      <c r="R174" s="33">
        <v>436.00913398450024</v>
      </c>
      <c r="S174" s="33">
        <v>449.69864883766826</v>
      </c>
      <c r="T174" s="33">
        <v>469.65284907221024</v>
      </c>
      <c r="U174" s="33">
        <v>470.72451599485589</v>
      </c>
      <c r="V174" s="33">
        <v>477.96420800288968</v>
      </c>
      <c r="W174" s="33">
        <v>461.09502488471088</v>
      </c>
      <c r="X174" s="33">
        <v>451.43223355101918</v>
      </c>
      <c r="Y174" s="33">
        <v>442.06485788873204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463.11696928460231</v>
      </c>
      <c r="D175" s="122">
        <v>459.010871402541</v>
      </c>
      <c r="E175" s="122">
        <v>456.86488308622211</v>
      </c>
      <c r="F175" s="122">
        <v>453.02833204895916</v>
      </c>
      <c r="G175" s="122">
        <v>439.37076648584838</v>
      </c>
      <c r="H175" s="122">
        <v>427.90510845195035</v>
      </c>
      <c r="I175" s="122">
        <v>431.10085526748202</v>
      </c>
      <c r="J175" s="122">
        <v>414.90266804043415</v>
      </c>
      <c r="K175" s="122">
        <v>411.61346599018378</v>
      </c>
      <c r="L175" s="122">
        <v>402.70494195042977</v>
      </c>
      <c r="M175" s="122">
        <v>407.91519201187504</v>
      </c>
      <c r="N175" s="122">
        <v>410.29669447674081</v>
      </c>
      <c r="O175" s="122">
        <v>390.42199962997609</v>
      </c>
      <c r="P175" s="122">
        <v>397.96294802873837</v>
      </c>
      <c r="Q175" s="122">
        <v>399.96699209402072</v>
      </c>
      <c r="R175" s="122">
        <v>398.33444441541945</v>
      </c>
      <c r="S175" s="122">
        <v>392.6127338863393</v>
      </c>
      <c r="T175" s="122">
        <v>393.21656609488758</v>
      </c>
      <c r="U175" s="122">
        <v>380.5011038168131</v>
      </c>
      <c r="V175" s="122">
        <v>399.72769906244753</v>
      </c>
      <c r="W175" s="122">
        <v>397.52250250144874</v>
      </c>
      <c r="X175" s="122">
        <v>357.82246031524272</v>
      </c>
      <c r="Y175" s="122">
        <v>342.94864352664632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590.85933841422343</v>
      </c>
      <c r="D176" s="98">
        <v>585.2369096745889</v>
      </c>
      <c r="E176" s="98">
        <v>584.06723050348785</v>
      </c>
      <c r="F176" s="98">
        <v>567.16986602528129</v>
      </c>
      <c r="G176" s="98">
        <v>569.06894841522046</v>
      </c>
      <c r="H176" s="98">
        <v>550.66683506830202</v>
      </c>
      <c r="I176" s="98">
        <v>552.64999876728371</v>
      </c>
      <c r="J176" s="98">
        <v>539.28407725162219</v>
      </c>
      <c r="K176" s="98">
        <v>518.61166118762992</v>
      </c>
      <c r="L176" s="98">
        <v>525.43456510011765</v>
      </c>
      <c r="M176" s="98">
        <v>527.9042880935657</v>
      </c>
      <c r="N176" s="98">
        <v>527.58337256415564</v>
      </c>
      <c r="O176" s="98">
        <v>533.19180856111495</v>
      </c>
      <c r="P176" s="98">
        <v>509.71047451274131</v>
      </c>
      <c r="Q176" s="98">
        <v>478.83135975951859</v>
      </c>
      <c r="R176" s="98">
        <v>560.77396535691344</v>
      </c>
      <c r="S176" s="98">
        <v>549.2241197517194</v>
      </c>
      <c r="T176" s="98">
        <v>576.17380940208648</v>
      </c>
      <c r="U176" s="98">
        <v>548.26539099923059</v>
      </c>
      <c r="V176" s="98">
        <v>608.69175702704297</v>
      </c>
      <c r="W176" s="98">
        <v>517.39345211074749</v>
      </c>
      <c r="X176" s="98">
        <v>495.40476420304657</v>
      </c>
      <c r="Y176" s="98">
        <v>517.75921086186338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461.41871922970176</v>
      </c>
      <c r="D177" s="33">
        <v>457.2676758061823</v>
      </c>
      <c r="E177" s="33">
        <v>455.04878770370311</v>
      </c>
      <c r="F177" s="33">
        <v>451.28150229015927</v>
      </c>
      <c r="G177" s="33">
        <v>437.48778152398882</v>
      </c>
      <c r="H177" s="33">
        <v>426.05173861374777</v>
      </c>
      <c r="I177" s="33">
        <v>429.54498793241163</v>
      </c>
      <c r="J177" s="33">
        <v>413.39683984175139</v>
      </c>
      <c r="K177" s="33">
        <v>410.35392278597607</v>
      </c>
      <c r="L177" s="33">
        <v>400.72631837972273</v>
      </c>
      <c r="M177" s="33">
        <v>405.75222702588667</v>
      </c>
      <c r="N177" s="33">
        <v>408.29339207260597</v>
      </c>
      <c r="O177" s="33">
        <v>388.11580061268126</v>
      </c>
      <c r="P177" s="33">
        <v>396.21601241552406</v>
      </c>
      <c r="Q177" s="33">
        <v>398.56599666546998</v>
      </c>
      <c r="R177" s="33">
        <v>394.35923717960242</v>
      </c>
      <c r="S177" s="33">
        <v>389.19295581577433</v>
      </c>
      <c r="T177" s="33">
        <v>390.02499880985209</v>
      </c>
      <c r="U177" s="33">
        <v>377.92568659933295</v>
      </c>
      <c r="V177" s="33">
        <v>396.55632769428183</v>
      </c>
      <c r="W177" s="33">
        <v>395.13679516346741</v>
      </c>
      <c r="X177" s="33">
        <v>355.06666572950809</v>
      </c>
      <c r="Y177" s="33">
        <v>338.64660201646831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12081.997665298191</v>
      </c>
      <c r="D3" s="117">
        <f t="shared" si="0"/>
        <v>12227.068655985851</v>
      </c>
      <c r="E3" s="117">
        <f t="shared" si="0"/>
        <v>12171.171123426957</v>
      </c>
      <c r="F3" s="117">
        <f t="shared" si="0"/>
        <v>12302.829724414525</v>
      </c>
      <c r="G3" s="117">
        <f t="shared" si="0"/>
        <v>12839.050806024956</v>
      </c>
      <c r="H3" s="117">
        <f t="shared" si="0"/>
        <v>12484.073912167358</v>
      </c>
      <c r="I3" s="117">
        <f t="shared" si="0"/>
        <v>11760.568560836056</v>
      </c>
      <c r="J3" s="117">
        <f t="shared" si="0"/>
        <v>12229.869465824489</v>
      </c>
      <c r="K3" s="117">
        <f t="shared" si="0"/>
        <v>12257.084695203363</v>
      </c>
      <c r="L3" s="117">
        <f t="shared" si="0"/>
        <v>11473.390091098046</v>
      </c>
      <c r="M3" s="117">
        <f t="shared" si="0"/>
        <v>10263.482877620383</v>
      </c>
      <c r="N3" s="117">
        <f t="shared" si="0"/>
        <v>9776.6109896789094</v>
      </c>
      <c r="O3" s="117">
        <f t="shared" si="0"/>
        <v>9655.8451493993853</v>
      </c>
      <c r="P3" s="117">
        <f t="shared" si="0"/>
        <v>8504.1125912552725</v>
      </c>
      <c r="Q3" s="117">
        <f t="shared" si="0"/>
        <v>8662.3496680909302</v>
      </c>
      <c r="R3" s="117">
        <f t="shared" ref="R3:V3" si="1">R4+R7+R9+R19</f>
        <v>8844.1039455916125</v>
      </c>
      <c r="S3" s="117">
        <f t="shared" si="1"/>
        <v>0</v>
      </c>
      <c r="T3" s="117">
        <f t="shared" si="1"/>
        <v>0</v>
      </c>
      <c r="U3" s="117">
        <f t="shared" si="1"/>
        <v>7696.8397052816226</v>
      </c>
      <c r="V3" s="117">
        <f t="shared" si="1"/>
        <v>7958.543964697853</v>
      </c>
      <c r="W3" s="117">
        <f t="shared" ref="W3:Y3" si="2">W4+W7+W9+W19</f>
        <v>6945.345255424103</v>
      </c>
      <c r="X3" s="117">
        <f t="shared" si="2"/>
        <v>5204.463517117123</v>
      </c>
      <c r="Y3" s="117">
        <f t="shared" si="2"/>
        <v>3906.1231328328049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9823.2880141533369</v>
      </c>
      <c r="D4" s="122">
        <f t="shared" si="3"/>
        <v>10023.735341520449</v>
      </c>
      <c r="E4" s="122">
        <f t="shared" si="3"/>
        <v>10066.218328763782</v>
      </c>
      <c r="F4" s="122">
        <f t="shared" si="3"/>
        <v>10170.662287095593</v>
      </c>
      <c r="G4" s="122">
        <f t="shared" si="3"/>
        <v>10808.768175548805</v>
      </c>
      <c r="H4" s="122">
        <f t="shared" si="3"/>
        <v>10466.871835886197</v>
      </c>
      <c r="I4" s="122">
        <f t="shared" si="3"/>
        <v>9753.4932443228281</v>
      </c>
      <c r="J4" s="122">
        <f t="shared" si="3"/>
        <v>10187.488901616005</v>
      </c>
      <c r="K4" s="122">
        <f t="shared" si="3"/>
        <v>10116.246972580158</v>
      </c>
      <c r="L4" s="122">
        <f t="shared" si="3"/>
        <v>9392.955518277493</v>
      </c>
      <c r="M4" s="122">
        <f t="shared" si="3"/>
        <v>8119.4163792301879</v>
      </c>
      <c r="N4" s="122">
        <f t="shared" si="3"/>
        <v>7613.6384825791247</v>
      </c>
      <c r="O4" s="122">
        <f t="shared" si="3"/>
        <v>7510.1077447767466</v>
      </c>
      <c r="P4" s="122">
        <f t="shared" si="3"/>
        <v>6367.0294706805507</v>
      </c>
      <c r="Q4" s="122">
        <f t="shared" si="3"/>
        <v>6535.548503550629</v>
      </c>
      <c r="R4" s="122">
        <f t="shared" ref="R4:V4" si="4">SUM(R5:R6)</f>
        <v>6631.1888420935948</v>
      </c>
      <c r="S4" s="122">
        <f t="shared" si="4"/>
        <v>0</v>
      </c>
      <c r="T4" s="122">
        <f t="shared" si="4"/>
        <v>0</v>
      </c>
      <c r="U4" s="122">
        <f t="shared" si="4"/>
        <v>5379.5116683847646</v>
      </c>
      <c r="V4" s="122">
        <f t="shared" si="4"/>
        <v>5490.1047023913789</v>
      </c>
      <c r="W4" s="122">
        <f t="shared" ref="W4:Y4" si="5">SUM(W5:W6)</f>
        <v>4567.8671507592599</v>
      </c>
      <c r="X4" s="122">
        <f t="shared" si="5"/>
        <v>3006.2358291595797</v>
      </c>
      <c r="Y4" s="122">
        <f t="shared" si="5"/>
        <v>1867.0064479081136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9731.6511911198941</v>
      </c>
      <c r="D5" s="98">
        <v>9932.1880256529494</v>
      </c>
      <c r="E5" s="98">
        <v>9976.7227038305609</v>
      </c>
      <c r="F5" s="98">
        <v>10081.898892998226</v>
      </c>
      <c r="G5" s="98">
        <v>10716.112934762545</v>
      </c>
      <c r="H5" s="98">
        <v>10378.733280881233</v>
      </c>
      <c r="I5" s="98">
        <v>9672.3233469127117</v>
      </c>
      <c r="J5" s="98">
        <v>10102.718869299722</v>
      </c>
      <c r="K5" s="98">
        <v>10032.529608127199</v>
      </c>
      <c r="L5" s="98">
        <v>9316.0514524821356</v>
      </c>
      <c r="M5" s="98">
        <v>8054.4402383332726</v>
      </c>
      <c r="N5" s="98">
        <v>7553.1249205492813</v>
      </c>
      <c r="O5" s="98">
        <v>7451.6385907122039</v>
      </c>
      <c r="P5" s="98">
        <v>6318.4310594416329</v>
      </c>
      <c r="Q5" s="98">
        <v>6485.4598442475026</v>
      </c>
      <c r="R5" s="98">
        <v>6580.641351782444</v>
      </c>
      <c r="S5" s="98">
        <v>0</v>
      </c>
      <c r="T5" s="98">
        <v>0</v>
      </c>
      <c r="U5" s="98">
        <v>5338.9428397268211</v>
      </c>
      <c r="V5" s="98">
        <v>5448.8548154037226</v>
      </c>
      <c r="W5" s="98">
        <v>4533.5144310278474</v>
      </c>
      <c r="X5" s="98">
        <v>2983.6695912281452</v>
      </c>
      <c r="Y5" s="98">
        <v>1853.0419031584663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91.63682303344325</v>
      </c>
      <c r="D6" s="98">
        <v>91.547315867498753</v>
      </c>
      <c r="E6" s="98">
        <v>89.495624933220611</v>
      </c>
      <c r="F6" s="98">
        <v>88.76339409736579</v>
      </c>
      <c r="G6" s="98">
        <v>92.655240786259185</v>
      </c>
      <c r="H6" s="98">
        <v>88.138555004963322</v>
      </c>
      <c r="I6" s="98">
        <v>81.169897410117144</v>
      </c>
      <c r="J6" s="98">
        <v>84.770032316283448</v>
      </c>
      <c r="K6" s="98">
        <v>83.717364452959401</v>
      </c>
      <c r="L6" s="98">
        <v>76.904065795357596</v>
      </c>
      <c r="M6" s="98">
        <v>64.976140896915012</v>
      </c>
      <c r="N6" s="98">
        <v>60.513562029843634</v>
      </c>
      <c r="O6" s="98">
        <v>58.469154064542792</v>
      </c>
      <c r="P6" s="98">
        <v>48.598411238917997</v>
      </c>
      <c r="Q6" s="98">
        <v>50.088659303126363</v>
      </c>
      <c r="R6" s="98">
        <v>50.547490311150824</v>
      </c>
      <c r="S6" s="98">
        <v>0</v>
      </c>
      <c r="T6" s="98">
        <v>0</v>
      </c>
      <c r="U6" s="98">
        <v>40.568828657942973</v>
      </c>
      <c r="V6" s="98">
        <v>41.249886987655842</v>
      </c>
      <c r="W6" s="98">
        <v>34.35271973141213</v>
      </c>
      <c r="X6" s="98">
        <v>22.566237931434305</v>
      </c>
      <c r="Y6" s="98">
        <v>13.964544749647292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2.8235375995704906</v>
      </c>
      <c r="E7" s="122">
        <f t="shared" si="6"/>
        <v>1.7345625354269094</v>
      </c>
      <c r="F7" s="122">
        <f t="shared" si="6"/>
        <v>3.7652994977005991</v>
      </c>
      <c r="G7" s="122">
        <f t="shared" si="6"/>
        <v>5.1119796100391426</v>
      </c>
      <c r="H7" s="122">
        <f t="shared" si="6"/>
        <v>6.8065299489912388</v>
      </c>
      <c r="I7" s="122">
        <f t="shared" si="6"/>
        <v>7.9657911111839113</v>
      </c>
      <c r="J7" s="122">
        <f t="shared" si="6"/>
        <v>6.2565653204954916</v>
      </c>
      <c r="K7" s="122">
        <f t="shared" si="6"/>
        <v>5.1508438865875661</v>
      </c>
      <c r="L7" s="122">
        <f t="shared" si="6"/>
        <v>5.6356065914975604</v>
      </c>
      <c r="M7" s="122">
        <f t="shared" si="6"/>
        <v>4.5541696430543768</v>
      </c>
      <c r="N7" s="122">
        <f t="shared" si="6"/>
        <v>5.1381610491285734</v>
      </c>
      <c r="O7" s="122">
        <f t="shared" si="6"/>
        <v>3.2599916855155056</v>
      </c>
      <c r="P7" s="122">
        <f t="shared" si="6"/>
        <v>4.4941004966400158</v>
      </c>
      <c r="Q7" s="122">
        <f t="shared" si="6"/>
        <v>1.4503564337182844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1.2498076434673127</v>
      </c>
      <c r="V7" s="122">
        <f t="shared" si="6"/>
        <v>5.305199729990357</v>
      </c>
      <c r="W7" s="122">
        <f t="shared" si="6"/>
        <v>2.6451113654312137</v>
      </c>
      <c r="X7" s="122">
        <f t="shared" si="6"/>
        <v>8.5102583611854392</v>
      </c>
      <c r="Y7" s="122">
        <f t="shared" si="6"/>
        <v>6.59805192263231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0</v>
      </c>
      <c r="D8" s="98">
        <f>IF(RES_hhdet_in_tes!D8=0,0,RES_hhdet_in_tes!D8*1000*11630/RES_hhdet_in_new!D5)</f>
        <v>2.8235375995704906</v>
      </c>
      <c r="E8" s="98">
        <f>IF(RES_hhdet_in_tes!E8=0,0,RES_hhdet_in_tes!E8*1000*11630/RES_hhdet_in_new!E5)</f>
        <v>1.7345625354269094</v>
      </c>
      <c r="F8" s="98">
        <f>IF(RES_hhdet_in_tes!F8=0,0,RES_hhdet_in_tes!F8*1000*11630/RES_hhdet_in_new!F5)</f>
        <v>3.7652994977005991</v>
      </c>
      <c r="G8" s="98">
        <f>IF(RES_hhdet_in_tes!G8=0,0,RES_hhdet_in_tes!G8*1000*11630/RES_hhdet_in_new!G5)</f>
        <v>5.1119796100391426</v>
      </c>
      <c r="H8" s="98">
        <f>IF(RES_hhdet_in_tes!H8=0,0,RES_hhdet_in_tes!H8*1000*11630/RES_hhdet_in_new!H5)</f>
        <v>6.8065299489912388</v>
      </c>
      <c r="I8" s="98">
        <f>IF(RES_hhdet_in_tes!I8=0,0,RES_hhdet_in_tes!I8*1000*11630/RES_hhdet_in_new!I5)</f>
        <v>7.9657911111839113</v>
      </c>
      <c r="J8" s="98">
        <f>IF(RES_hhdet_in_tes!J8=0,0,RES_hhdet_in_tes!J8*1000*11630/RES_hhdet_in_new!J5)</f>
        <v>6.2565653204954916</v>
      </c>
      <c r="K8" s="98">
        <f>IF(RES_hhdet_in_tes!K8=0,0,RES_hhdet_in_tes!K8*1000*11630/RES_hhdet_in_new!K5)</f>
        <v>5.1508438865875661</v>
      </c>
      <c r="L8" s="98">
        <f>IF(RES_hhdet_in_tes!L8=0,0,RES_hhdet_in_tes!L8*1000*11630/RES_hhdet_in_new!L5)</f>
        <v>5.6356065914975604</v>
      </c>
      <c r="M8" s="98">
        <f>IF(RES_hhdet_in_tes!M8=0,0,RES_hhdet_in_tes!M8*1000*11630/RES_hhdet_in_new!M5)</f>
        <v>4.5541696430543768</v>
      </c>
      <c r="N8" s="98">
        <f>IF(RES_hhdet_in_tes!N8=0,0,RES_hhdet_in_tes!N8*1000*11630/RES_hhdet_in_new!N5)</f>
        <v>5.1381610491285734</v>
      </c>
      <c r="O8" s="98">
        <f>IF(RES_hhdet_in_tes!O8=0,0,RES_hhdet_in_tes!O8*1000*11630/RES_hhdet_in_new!O5)</f>
        <v>3.2599916855155056</v>
      </c>
      <c r="P8" s="98">
        <f>IF(RES_hhdet_in_tes!P8=0,0,RES_hhdet_in_tes!P8*1000*11630/RES_hhdet_in_new!P5)</f>
        <v>4.4941004966400158</v>
      </c>
      <c r="Q8" s="98">
        <f>IF(RES_hhdet_in_tes!Q8=0,0,RES_hhdet_in_tes!Q8*1000*11630/RES_hhdet_in_new!Q5)</f>
        <v>1.4503564337182844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1.2498076434673127</v>
      </c>
      <c r="V8" s="98">
        <f>IF(RES_hhdet_in_tes!V8=0,0,RES_hhdet_in_tes!V8*1000*11630/RES_hhdet_in_new!V5)</f>
        <v>5.305199729990357</v>
      </c>
      <c r="W8" s="98">
        <f>IF(RES_hhdet_in_tes!W8=0,0,RES_hhdet_in_tes!W8*1000*11630/RES_hhdet_in_new!W5)</f>
        <v>2.6451113654312137</v>
      </c>
      <c r="X8" s="98">
        <f>IF(RES_hhdet_in_tes!X8=0,0,RES_hhdet_in_tes!X8*1000*11630/RES_hhdet_in_new!X5)</f>
        <v>8.5102583611854392</v>
      </c>
      <c r="Y8" s="98">
        <f>IF(RES_hhdet_in_tes!Y8=0,0,RES_hhdet_in_tes!Y8*1000*11630/RES_hhdet_in_new!Y5)</f>
        <v>6.59805192263231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1912.1323094271727</v>
      </c>
      <c r="D9" s="122">
        <v>1856.4125348989983</v>
      </c>
      <c r="E9" s="122">
        <v>1760.1104452045408</v>
      </c>
      <c r="F9" s="122">
        <v>1787.5765303509547</v>
      </c>
      <c r="G9" s="122">
        <v>1693.9240147223875</v>
      </c>
      <c r="H9" s="122">
        <v>1687.1600487114258</v>
      </c>
      <c r="I9" s="122">
        <v>1672.5338013484775</v>
      </c>
      <c r="J9" s="122">
        <v>1721.0384283760241</v>
      </c>
      <c r="K9" s="122">
        <v>1822.2410897257184</v>
      </c>
      <c r="L9" s="122">
        <v>1767.7129687014171</v>
      </c>
      <c r="M9" s="122">
        <v>1827.3921511965648</v>
      </c>
      <c r="N9" s="122">
        <v>1842.1183486594175</v>
      </c>
      <c r="O9" s="122">
        <v>1839.8451592962219</v>
      </c>
      <c r="P9" s="122">
        <v>1820.9717036565078</v>
      </c>
      <c r="Q9" s="122">
        <v>1808.3529037767928</v>
      </c>
      <c r="R9" s="122">
        <v>1893.3726037176555</v>
      </c>
      <c r="S9" s="122">
        <v>0</v>
      </c>
      <c r="T9" s="122">
        <v>0</v>
      </c>
      <c r="U9" s="122">
        <v>1989.8360339060971</v>
      </c>
      <c r="V9" s="122">
        <v>2114.8100051691067</v>
      </c>
      <c r="W9" s="122">
        <v>2024.4764380309302</v>
      </c>
      <c r="X9" s="122">
        <v>1871.9359713924878</v>
      </c>
      <c r="Y9" s="122">
        <v>1726.6166038128781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1846.7727008737265</v>
      </c>
      <c r="D10" s="98">
        <v>1922.4607401222709</v>
      </c>
      <c r="E10" s="98">
        <v>1748.1762124721147</v>
      </c>
      <c r="F10" s="98">
        <v>1752.724363229659</v>
      </c>
      <c r="G10" s="98">
        <v>1718.1700029706512</v>
      </c>
      <c r="H10" s="98">
        <v>1642.9747477620365</v>
      </c>
      <c r="I10" s="98">
        <v>1652.9400261713929</v>
      </c>
      <c r="J10" s="98">
        <v>1692.1037403964954</v>
      </c>
      <c r="K10" s="98">
        <v>1959.1396565894308</v>
      </c>
      <c r="L10" s="98">
        <v>1750.6602317169657</v>
      </c>
      <c r="M10" s="98">
        <v>1802.5551022634829</v>
      </c>
      <c r="N10" s="98">
        <v>1840.1119498583389</v>
      </c>
      <c r="O10" s="98">
        <v>1841.7184036480078</v>
      </c>
      <c r="P10" s="98">
        <v>1822.8607325065398</v>
      </c>
      <c r="Q10" s="98">
        <v>1826.8813379022668</v>
      </c>
      <c r="R10" s="98">
        <v>1930.0931232018243</v>
      </c>
      <c r="S10" s="98">
        <v>0</v>
      </c>
      <c r="T10" s="98">
        <v>0</v>
      </c>
      <c r="U10" s="98">
        <v>1952.0324789118233</v>
      </c>
      <c r="V10" s="98">
        <v>2111.6133500272854</v>
      </c>
      <c r="W10" s="98">
        <v>2046.1111778521336</v>
      </c>
      <c r="X10" s="98">
        <v>1854.8541262780793</v>
      </c>
      <c r="Y10" s="98">
        <v>1646.1210144892132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1902.5968954638597</v>
      </c>
      <c r="D11" s="98">
        <v>1850.615563063971</v>
      </c>
      <c r="E11" s="98">
        <v>1792.9390018269444</v>
      </c>
      <c r="F11" s="98">
        <v>1758.347331027833</v>
      </c>
      <c r="G11" s="98">
        <v>1723.0853208108053</v>
      </c>
      <c r="H11" s="98">
        <v>1701.3349259065797</v>
      </c>
      <c r="I11" s="98">
        <v>1717.8621405351328</v>
      </c>
      <c r="J11" s="98">
        <v>1715.3510567391666</v>
      </c>
      <c r="K11" s="98">
        <v>1731.7698267679993</v>
      </c>
      <c r="L11" s="98">
        <v>1743.9243529288567</v>
      </c>
      <c r="M11" s="98">
        <v>1860.8633429333115</v>
      </c>
      <c r="N11" s="98">
        <v>1740.5544520597205</v>
      </c>
      <c r="O11" s="98">
        <v>1941.7176917983384</v>
      </c>
      <c r="P11" s="98">
        <v>1797.2464162890026</v>
      </c>
      <c r="Q11" s="98">
        <v>1639.8420968586254</v>
      </c>
      <c r="R11" s="98">
        <v>1979.2394338327833</v>
      </c>
      <c r="S11" s="98">
        <v>0</v>
      </c>
      <c r="T11" s="98">
        <v>0</v>
      </c>
      <c r="U11" s="98">
        <v>1985.6640444436523</v>
      </c>
      <c r="V11" s="98">
        <v>2202.6441455646991</v>
      </c>
      <c r="W11" s="98">
        <v>1884.4053873724517</v>
      </c>
      <c r="X11" s="98">
        <v>1814.7854948760871</v>
      </c>
      <c r="Y11" s="98">
        <v>1850.0888176941262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1759.4105157910603</v>
      </c>
      <c r="G12" s="98">
        <v>1724.0633498447787</v>
      </c>
      <c r="H12" s="98">
        <v>1702.2064252673888</v>
      </c>
      <c r="I12" s="98">
        <v>1719.373765806861</v>
      </c>
      <c r="J12" s="98">
        <v>1716.9934732016729</v>
      </c>
      <c r="K12" s="98">
        <v>1733.3003961256916</v>
      </c>
      <c r="L12" s="98">
        <v>1745.056201110121</v>
      </c>
      <c r="M12" s="98">
        <v>1861.5720789777545</v>
      </c>
      <c r="N12" s="98">
        <v>1740.7714598703524</v>
      </c>
      <c r="O12" s="98">
        <v>1941.8428572521084</v>
      </c>
      <c r="P12" s="98">
        <v>1797.1749523562191</v>
      </c>
      <c r="Q12" s="98">
        <v>1639.8110178640823</v>
      </c>
      <c r="R12" s="98">
        <v>0</v>
      </c>
      <c r="S12" s="98">
        <v>0</v>
      </c>
      <c r="T12" s="98">
        <v>0</v>
      </c>
      <c r="U12" s="98">
        <v>1986.3046965942222</v>
      </c>
      <c r="V12" s="98">
        <v>2202.9129610417872</v>
      </c>
      <c r="W12" s="98">
        <v>1883.7118896286456</v>
      </c>
      <c r="X12" s="98">
        <v>1814.8297448913574</v>
      </c>
      <c r="Y12" s="98">
        <v>1853.495487977417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1366.6068889872663</v>
      </c>
      <c r="G13" s="101">
        <v>1335.6515793951266</v>
      </c>
      <c r="H13" s="101">
        <v>1329.1293946031506</v>
      </c>
      <c r="I13" s="101">
        <v>1338.0563940869672</v>
      </c>
      <c r="J13" s="101">
        <v>1325.7182075587141</v>
      </c>
      <c r="K13" s="101">
        <v>1336.9911194904034</v>
      </c>
      <c r="L13" s="101">
        <v>1349.0650931420646</v>
      </c>
      <c r="M13" s="101">
        <v>1445.3673261071426</v>
      </c>
      <c r="N13" s="101">
        <v>1347.3075925836501</v>
      </c>
      <c r="O13" s="101">
        <v>1501.5729192673809</v>
      </c>
      <c r="P13" s="101">
        <v>1388.397559586778</v>
      </c>
      <c r="Q13" s="101">
        <v>1262.9316751697918</v>
      </c>
      <c r="R13" s="101">
        <v>0</v>
      </c>
      <c r="S13" s="101">
        <v>0</v>
      </c>
      <c r="T13" s="101">
        <v>0</v>
      </c>
      <c r="U13" s="101">
        <v>1518.1991063188493</v>
      </c>
      <c r="V13" s="101">
        <v>1703.7229065986858</v>
      </c>
      <c r="W13" s="101">
        <v>1455.0607421674661</v>
      </c>
      <c r="X13" s="101">
        <v>1381.8185022589898</v>
      </c>
      <c r="Y13" s="101">
        <v>1390.1376764064321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392.8036268037942</v>
      </c>
      <c r="G14" s="104">
        <v>388.41177044965184</v>
      </c>
      <c r="H14" s="104">
        <v>373.07703066423795</v>
      </c>
      <c r="I14" s="104">
        <v>381.3173717198938</v>
      </c>
      <c r="J14" s="104">
        <v>391.27526564295903</v>
      </c>
      <c r="K14" s="104">
        <v>396.30927663528837</v>
      </c>
      <c r="L14" s="104">
        <v>395.99110796805667</v>
      </c>
      <c r="M14" s="104">
        <v>416.20475287061208</v>
      </c>
      <c r="N14" s="104">
        <v>393.46386728670205</v>
      </c>
      <c r="O14" s="104">
        <v>440.26993798472739</v>
      </c>
      <c r="P14" s="104">
        <v>408.77739276944112</v>
      </c>
      <c r="Q14" s="104">
        <v>376.87934269429064</v>
      </c>
      <c r="R14" s="104">
        <v>0</v>
      </c>
      <c r="S14" s="104">
        <v>0</v>
      </c>
      <c r="T14" s="104">
        <v>0</v>
      </c>
      <c r="U14" s="104">
        <v>468.10559027537289</v>
      </c>
      <c r="V14" s="104">
        <v>499.19005444310108</v>
      </c>
      <c r="W14" s="104">
        <v>428.65114746117951</v>
      </c>
      <c r="X14" s="104">
        <v>433.01124263236761</v>
      </c>
      <c r="Y14" s="104">
        <v>463.35781157098472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1914.4753001089296</v>
      </c>
      <c r="D15" s="101">
        <v>1854.0731462287263</v>
      </c>
      <c r="E15" s="101">
        <v>1757.8763330446743</v>
      </c>
      <c r="F15" s="101">
        <v>1791.9942705224444</v>
      </c>
      <c r="G15" s="101">
        <v>1689.1435729157238</v>
      </c>
      <c r="H15" s="101">
        <v>1691.9711320177364</v>
      </c>
      <c r="I15" s="101">
        <v>1684.4447222071078</v>
      </c>
      <c r="J15" s="101">
        <v>1757.1966486562146</v>
      </c>
      <c r="K15" s="101">
        <v>1749.692174817143</v>
      </c>
      <c r="L15" s="101">
        <v>1783.6151870332051</v>
      </c>
      <c r="M15" s="101">
        <v>1835.5530336925726</v>
      </c>
      <c r="N15" s="101">
        <v>1849.2372008849068</v>
      </c>
      <c r="O15" s="101">
        <v>1830.8296042356415</v>
      </c>
      <c r="P15" s="101">
        <v>1822.878448845106</v>
      </c>
      <c r="Q15" s="101">
        <v>1826.4630476015118</v>
      </c>
      <c r="R15" s="101">
        <v>1874.78487693375</v>
      </c>
      <c r="S15" s="101">
        <v>0</v>
      </c>
      <c r="T15" s="101">
        <v>0</v>
      </c>
      <c r="U15" s="101">
        <v>1998.1261527171009</v>
      </c>
      <c r="V15" s="101">
        <v>2108.3579580860837</v>
      </c>
      <c r="W15" s="101">
        <v>2028.2170844214436</v>
      </c>
      <c r="X15" s="101">
        <v>1895.4272769851343</v>
      </c>
      <c r="Y15" s="101">
        <v>1770.9275762620166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1914.4837384572713</v>
      </c>
      <c r="D16" s="104">
        <v>1854.2228581058184</v>
      </c>
      <c r="E16" s="104">
        <v>1758.1157793836564</v>
      </c>
      <c r="F16" s="104">
        <v>1792.2798416438222</v>
      </c>
      <c r="G16" s="104">
        <v>1689.6547234347267</v>
      </c>
      <c r="H16" s="104">
        <v>1692.3578864834969</v>
      </c>
      <c r="I16" s="104">
        <v>1685.553078276341</v>
      </c>
      <c r="J16" s="104">
        <v>1758.9786809056407</v>
      </c>
      <c r="K16" s="104">
        <v>1751.4285653192162</v>
      </c>
      <c r="L16" s="104">
        <v>1785.0685773913906</v>
      </c>
      <c r="M16" s="104">
        <v>1836.4680480408711</v>
      </c>
      <c r="N16" s="104">
        <v>1849.5225886086846</v>
      </c>
      <c r="O16" s="104">
        <v>1830.8361189932987</v>
      </c>
      <c r="P16" s="104">
        <v>1822.9667546540065</v>
      </c>
      <c r="Q16" s="104">
        <v>1826.9819029727068</v>
      </c>
      <c r="R16" s="104">
        <v>1875.7825859302102</v>
      </c>
      <c r="S16" s="104">
        <v>0</v>
      </c>
      <c r="T16" s="104">
        <v>0</v>
      </c>
      <c r="U16" s="104">
        <v>1998.2208808891698</v>
      </c>
      <c r="V16" s="104">
        <v>2107.5196642317524</v>
      </c>
      <c r="W16" s="104">
        <v>2027.4317878110555</v>
      </c>
      <c r="X16" s="104">
        <v>1895.1212205890472</v>
      </c>
      <c r="Y16" s="104">
        <v>1770.577507690833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1494.6170741885521</v>
      </c>
      <c r="D17" s="98">
        <v>1439.492797298255</v>
      </c>
      <c r="E17" s="98">
        <v>1364.6665767809686</v>
      </c>
      <c r="F17" s="98">
        <v>1392.0603529504538</v>
      </c>
      <c r="G17" s="98">
        <v>1309.1804217195804</v>
      </c>
      <c r="H17" s="98">
        <v>1321.3536045503697</v>
      </c>
      <c r="I17" s="98">
        <v>1311.8831173496712</v>
      </c>
      <c r="J17" s="98">
        <v>1358.4315100405709</v>
      </c>
      <c r="K17" s="98">
        <v>1351.0174844618928</v>
      </c>
      <c r="L17" s="98">
        <v>1380.2655270958237</v>
      </c>
      <c r="M17" s="98">
        <v>1426.0610039463684</v>
      </c>
      <c r="N17" s="98">
        <v>1431.6237494906136</v>
      </c>
      <c r="O17" s="98">
        <v>1415.6812364526913</v>
      </c>
      <c r="P17" s="98">
        <v>1408.7722532639173</v>
      </c>
      <c r="Q17" s="98">
        <v>1407.8130812747004</v>
      </c>
      <c r="R17" s="98">
        <v>1439.7734519457101</v>
      </c>
      <c r="S17" s="98">
        <v>0</v>
      </c>
      <c r="T17" s="98">
        <v>0</v>
      </c>
      <c r="U17" s="98">
        <v>1527.4963648943142</v>
      </c>
      <c r="V17" s="98">
        <v>1629.5554562288621</v>
      </c>
      <c r="W17" s="98">
        <v>1566.3367629263446</v>
      </c>
      <c r="X17" s="98">
        <v>1443.6889870380282</v>
      </c>
      <c r="Y17" s="98">
        <v>1328.5126498021009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419.86666426871943</v>
      </c>
      <c r="D18" s="98">
        <v>414.73006080756335</v>
      </c>
      <c r="E18" s="98">
        <v>393.44920260268765</v>
      </c>
      <c r="F18" s="98">
        <v>400.21948869336859</v>
      </c>
      <c r="G18" s="98">
        <v>380.47430171514617</v>
      </c>
      <c r="H18" s="98">
        <v>371.00428193312752</v>
      </c>
      <c r="I18" s="98">
        <v>373.66996092666983</v>
      </c>
      <c r="J18" s="98">
        <v>400.54717086506957</v>
      </c>
      <c r="K18" s="98">
        <v>400.41108085732361</v>
      </c>
      <c r="L18" s="98">
        <v>404.803050295567</v>
      </c>
      <c r="M18" s="98">
        <v>410.40704409450262</v>
      </c>
      <c r="N18" s="98">
        <v>417.8988391180709</v>
      </c>
      <c r="O18" s="98">
        <v>415.15488254060733</v>
      </c>
      <c r="P18" s="98">
        <v>414.19450139008887</v>
      </c>
      <c r="Q18" s="98">
        <v>419.16882169800658</v>
      </c>
      <c r="R18" s="98">
        <v>436.00913398450007</v>
      </c>
      <c r="S18" s="98">
        <v>0</v>
      </c>
      <c r="T18" s="98">
        <v>0</v>
      </c>
      <c r="U18" s="98">
        <v>470.72451599485584</v>
      </c>
      <c r="V18" s="98">
        <v>477.96420800288985</v>
      </c>
      <c r="W18" s="98">
        <v>461.09502488471094</v>
      </c>
      <c r="X18" s="98">
        <v>451.43223355101873</v>
      </c>
      <c r="Y18" s="98">
        <v>442.06485788873221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346.57734171768192</v>
      </c>
      <c r="D19" s="122">
        <v>344.09724196683476</v>
      </c>
      <c r="E19" s="122">
        <v>343.10778692320946</v>
      </c>
      <c r="F19" s="122">
        <v>340.82560747027793</v>
      </c>
      <c r="G19" s="122">
        <v>331.24663614372315</v>
      </c>
      <c r="H19" s="122">
        <v>323.23549762074282</v>
      </c>
      <c r="I19" s="122">
        <v>326.57572405356512</v>
      </c>
      <c r="J19" s="122">
        <v>315.08557051196556</v>
      </c>
      <c r="K19" s="122">
        <v>313.4457890108996</v>
      </c>
      <c r="L19" s="122">
        <v>307.08599752763968</v>
      </c>
      <c r="M19" s="122">
        <v>312.12017755057519</v>
      </c>
      <c r="N19" s="122">
        <v>315.71599739123855</v>
      </c>
      <c r="O19" s="122">
        <v>302.63225364090329</v>
      </c>
      <c r="P19" s="122">
        <v>311.61731642157457</v>
      </c>
      <c r="Q19" s="122">
        <v>316.99790432978983</v>
      </c>
      <c r="R19" s="122">
        <v>319.5424997803629</v>
      </c>
      <c r="S19" s="122">
        <v>0</v>
      </c>
      <c r="T19" s="122">
        <v>0</v>
      </c>
      <c r="U19" s="122">
        <v>326.24219534729269</v>
      </c>
      <c r="V19" s="122">
        <v>348.32405740737778</v>
      </c>
      <c r="W19" s="122">
        <v>350.35655526848109</v>
      </c>
      <c r="X19" s="122">
        <v>317.78145820386987</v>
      </c>
      <c r="Y19" s="122">
        <v>305.90202918918123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346.45855345600393</v>
      </c>
      <c r="D21" s="98">
        <v>343.49606382062893</v>
      </c>
      <c r="E21" s="98">
        <v>343.14319930622281</v>
      </c>
      <c r="F21" s="98">
        <v>333.53990278839632</v>
      </c>
      <c r="G21" s="98">
        <v>334.98183470143516</v>
      </c>
      <c r="H21" s="98">
        <v>324.46408396987874</v>
      </c>
      <c r="I21" s="98">
        <v>325.94840020492057</v>
      </c>
      <c r="J21" s="98">
        <v>318.37349876200943</v>
      </c>
      <c r="K21" s="98">
        <v>306.46572435287084</v>
      </c>
      <c r="L21" s="98">
        <v>310.79804885042137</v>
      </c>
      <c r="M21" s="98">
        <v>312.4881402675469</v>
      </c>
      <c r="N21" s="98">
        <v>312.42623025885592</v>
      </c>
      <c r="O21" s="98">
        <v>315.82480169174249</v>
      </c>
      <c r="P21" s="98">
        <v>302.1224546961501</v>
      </c>
      <c r="Q21" s="98">
        <v>284.60826853672916</v>
      </c>
      <c r="R21" s="98">
        <v>0</v>
      </c>
      <c r="S21" s="98">
        <v>0</v>
      </c>
      <c r="T21" s="98">
        <v>0</v>
      </c>
      <c r="U21" s="98">
        <v>338.61927383067336</v>
      </c>
      <c r="V21" s="98">
        <v>378.57770949789841</v>
      </c>
      <c r="W21" s="98">
        <v>322.87210430694455</v>
      </c>
      <c r="X21" s="98">
        <v>309.34214465248408</v>
      </c>
      <c r="Y21" s="98">
        <v>323.32081851047872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346.57892531847347</v>
      </c>
      <c r="D22" s="33">
        <v>344.10547383190789</v>
      </c>
      <c r="E22" s="33">
        <v>343.10727951068088</v>
      </c>
      <c r="F22" s="33">
        <v>340.93684673857967</v>
      </c>
      <c r="G22" s="33">
        <v>331.19228020140918</v>
      </c>
      <c r="H22" s="33">
        <v>323.21689916405245</v>
      </c>
      <c r="I22" s="33">
        <v>326.58372081303844</v>
      </c>
      <c r="J22" s="33">
        <v>315.04577043899934</v>
      </c>
      <c r="K22" s="33">
        <v>313.52858566574838</v>
      </c>
      <c r="L22" s="33">
        <v>307.02658421912747</v>
      </c>
      <c r="M22" s="33">
        <v>312.11353347920294</v>
      </c>
      <c r="N22" s="33">
        <v>315.7720206271635</v>
      </c>
      <c r="O22" s="33">
        <v>302.4170023788883</v>
      </c>
      <c r="P22" s="33">
        <v>311.7665684976825</v>
      </c>
      <c r="Q22" s="33">
        <v>317.57011725509966</v>
      </c>
      <c r="R22" s="33">
        <v>319.5424997803629</v>
      </c>
      <c r="S22" s="33">
        <v>0</v>
      </c>
      <c r="T22" s="33">
        <v>0</v>
      </c>
      <c r="U22" s="33">
        <v>326.05368457839865</v>
      </c>
      <c r="V22" s="33">
        <v>347.86721597414027</v>
      </c>
      <c r="W22" s="33">
        <v>350.90477583975303</v>
      </c>
      <c r="X22" s="33">
        <v>317.95106573240417</v>
      </c>
      <c r="Y22" s="33">
        <v>305.47261529314414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12392.048724974929</v>
      </c>
      <c r="D24" s="117">
        <f t="shared" si="7"/>
        <v>12078.839239114397</v>
      </c>
      <c r="E24" s="117">
        <f t="shared" si="7"/>
        <v>12014.89480265436</v>
      </c>
      <c r="F24" s="117">
        <f t="shared" si="7"/>
        <v>12173.238200954955</v>
      </c>
      <c r="G24" s="117">
        <f t="shared" si="7"/>
        <v>13136.563856771696</v>
      </c>
      <c r="H24" s="117">
        <f t="shared" si="7"/>
        <v>12733.840291208284</v>
      </c>
      <c r="I24" s="117">
        <f t="shared" si="7"/>
        <v>12645.857106105186</v>
      </c>
      <c r="J24" s="117">
        <f t="shared" si="7"/>
        <v>11724.631762157231</v>
      </c>
      <c r="K24" s="117">
        <f t="shared" si="7"/>
        <v>8971.4347785592981</v>
      </c>
      <c r="L24" s="117">
        <f t="shared" si="7"/>
        <v>11323.268599775711</v>
      </c>
      <c r="M24" s="117">
        <f t="shared" si="7"/>
        <v>10125.667060472471</v>
      </c>
      <c r="N24" s="117">
        <f t="shared" si="7"/>
        <v>9300.5140724423745</v>
      </c>
      <c r="O24" s="117">
        <f t="shared" si="7"/>
        <v>10028.576400029759</v>
      </c>
      <c r="P24" s="117">
        <f t="shared" si="7"/>
        <v>8420.5404728279282</v>
      </c>
      <c r="Q24" s="117">
        <f t="shared" si="7"/>
        <v>8044.4184908555371</v>
      </c>
      <c r="R24" s="117">
        <f t="shared" ref="R24:V24" si="8">R25+R28+R30+R39</f>
        <v>9143.101655588458</v>
      </c>
      <c r="S24" s="117">
        <f t="shared" si="8"/>
        <v>8379.1797314558135</v>
      </c>
      <c r="T24" s="117">
        <f t="shared" si="8"/>
        <v>8770.3425696003123</v>
      </c>
      <c r="U24" s="117">
        <f t="shared" si="8"/>
        <v>7952.0515153874885</v>
      </c>
      <c r="V24" s="117">
        <f t="shared" si="8"/>
        <v>8304.1661881269156</v>
      </c>
      <c r="W24" s="117">
        <f t="shared" ref="W24:Y24" si="9">W25+W28+W30+W39</f>
        <v>6635.4456881620172</v>
      </c>
      <c r="X24" s="117">
        <f t="shared" si="9"/>
        <v>5258.4384885450481</v>
      </c>
      <c r="Y24" s="117">
        <f t="shared" si="9"/>
        <v>4256.3422602123901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10131.864569307581</v>
      </c>
      <c r="D25" s="122">
        <f t="shared" si="10"/>
        <v>9877.7167771004479</v>
      </c>
      <c r="E25" s="122">
        <f t="shared" si="10"/>
        <v>9909.2738228456201</v>
      </c>
      <c r="F25" s="122">
        <f t="shared" si="10"/>
        <v>10038.807896168353</v>
      </c>
      <c r="G25" s="122">
        <f t="shared" si="10"/>
        <v>11108.715859417403</v>
      </c>
      <c r="H25" s="122">
        <f t="shared" si="10"/>
        <v>10711.188370432365</v>
      </c>
      <c r="I25" s="122">
        <f t="shared" si="10"/>
        <v>10623.976366634313</v>
      </c>
      <c r="J25" s="122">
        <f t="shared" si="10"/>
        <v>9646.8591616558242</v>
      </c>
      <c r="K25" s="122">
        <f t="shared" si="10"/>
        <v>6902.7199880701573</v>
      </c>
      <c r="L25" s="122">
        <f t="shared" si="10"/>
        <v>9228.8412778667753</v>
      </c>
      <c r="M25" s="122">
        <f t="shared" si="10"/>
        <v>7971.4880988542354</v>
      </c>
      <c r="N25" s="122">
        <f t="shared" si="10"/>
        <v>7136.9387474332689</v>
      </c>
      <c r="O25" s="122">
        <f t="shared" si="10"/>
        <v>7883.3674007430573</v>
      </c>
      <c r="P25" s="122">
        <f t="shared" si="10"/>
        <v>6283.4999226856835</v>
      </c>
      <c r="Q25" s="122">
        <f t="shared" si="10"/>
        <v>5919.3100932004136</v>
      </c>
      <c r="R25" s="122">
        <f t="shared" ref="R25:V25" si="11">SUM(R26:R27)</f>
        <v>6930.3238296947247</v>
      </c>
      <c r="S25" s="122">
        <f t="shared" si="11"/>
        <v>6115.5062568816656</v>
      </c>
      <c r="T25" s="122">
        <f t="shared" si="11"/>
        <v>6426.6320553942114</v>
      </c>
      <c r="U25" s="122">
        <f t="shared" si="11"/>
        <v>5627.4121459133721</v>
      </c>
      <c r="V25" s="122">
        <f t="shared" si="11"/>
        <v>5834.8915216476507</v>
      </c>
      <c r="W25" s="122">
        <f t="shared" ref="W25:Y25" si="12">SUM(W26:W27)</f>
        <v>4266.8613588020853</v>
      </c>
      <c r="X25" s="122">
        <f t="shared" si="12"/>
        <v>3045.8259845368216</v>
      </c>
      <c r="Y25" s="122">
        <f t="shared" si="12"/>
        <v>2161.9795355657425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9898.8368078859367</v>
      </c>
      <c r="D26" s="98">
        <v>9655.2304455171452</v>
      </c>
      <c r="E26" s="98">
        <v>9691.9217377783207</v>
      </c>
      <c r="F26" s="98">
        <v>9822.606586098007</v>
      </c>
      <c r="G26" s="98">
        <v>10873.671981609221</v>
      </c>
      <c r="H26" s="98">
        <v>10488.511332686559</v>
      </c>
      <c r="I26" s="98">
        <v>10405.666136888742</v>
      </c>
      <c r="J26" s="98">
        <v>9448.6544134257529</v>
      </c>
      <c r="K26" s="98">
        <v>6761.6617204474633</v>
      </c>
      <c r="L26" s="98">
        <v>9042.2320654643245</v>
      </c>
      <c r="M26" s="98">
        <v>7813.8989358623485</v>
      </c>
      <c r="N26" s="98">
        <v>6996.797694637753</v>
      </c>
      <c r="O26" s="98">
        <v>7731.7007581298813</v>
      </c>
      <c r="P26" s="98">
        <v>6164.955058313979</v>
      </c>
      <c r="Q26" s="98">
        <v>5807.1846236463252</v>
      </c>
      <c r="R26" s="98">
        <v>6799.7475846229199</v>
      </c>
      <c r="S26" s="98">
        <v>6000.9809462709045</v>
      </c>
      <c r="T26" s="98">
        <v>6306.1489530679582</v>
      </c>
      <c r="U26" s="98">
        <v>5522.5030438336616</v>
      </c>
      <c r="V26" s="98">
        <v>5726.5118822649329</v>
      </c>
      <c r="W26" s="98">
        <v>4187.5337339988264</v>
      </c>
      <c r="X26" s="98">
        <v>2989.3038563247205</v>
      </c>
      <c r="Y26" s="98">
        <v>2122.0009771297259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233.02776142164396</v>
      </c>
      <c r="D27" s="98">
        <v>222.48633158330188</v>
      </c>
      <c r="E27" s="98">
        <v>217.35208506729973</v>
      </c>
      <c r="F27" s="98">
        <v>216.20131007034678</v>
      </c>
      <c r="G27" s="98">
        <v>235.04387780818203</v>
      </c>
      <c r="H27" s="98">
        <v>222.67703774580553</v>
      </c>
      <c r="I27" s="98">
        <v>218.31022974557189</v>
      </c>
      <c r="J27" s="98">
        <v>198.20474823007092</v>
      </c>
      <c r="K27" s="98">
        <v>141.05826762269444</v>
      </c>
      <c r="L27" s="98">
        <v>186.60921240245102</v>
      </c>
      <c r="M27" s="98">
        <v>157.58916299188704</v>
      </c>
      <c r="N27" s="98">
        <v>140.14105279551561</v>
      </c>
      <c r="O27" s="98">
        <v>151.66664261317572</v>
      </c>
      <c r="P27" s="98">
        <v>118.54486437170492</v>
      </c>
      <c r="Q27" s="98">
        <v>112.12546955408857</v>
      </c>
      <c r="R27" s="98">
        <v>130.57624507180461</v>
      </c>
      <c r="S27" s="98">
        <v>114.52531061076101</v>
      </c>
      <c r="T27" s="98">
        <v>120.48310232625295</v>
      </c>
      <c r="U27" s="98">
        <v>104.90910207971065</v>
      </c>
      <c r="V27" s="98">
        <v>108.37963938271808</v>
      </c>
      <c r="W27" s="98">
        <v>79.327624803259283</v>
      </c>
      <c r="X27" s="98">
        <v>56.52212821210108</v>
      </c>
      <c r="Y27" s="98">
        <v>39.978558436016726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3.2323101041236937</v>
      </c>
      <c r="E28" s="122">
        <f t="shared" si="13"/>
        <v>1.9563299720963612</v>
      </c>
      <c r="F28" s="122">
        <f t="shared" si="13"/>
        <v>3.8665870314633639</v>
      </c>
      <c r="G28" s="122">
        <f t="shared" si="13"/>
        <v>5.021432630524127</v>
      </c>
      <c r="H28" s="122">
        <f t="shared" si="13"/>
        <v>6.8250137651236003</v>
      </c>
      <c r="I28" s="122">
        <f t="shared" si="13"/>
        <v>8.2907457206612065</v>
      </c>
      <c r="J28" s="122">
        <f t="shared" si="13"/>
        <v>6.2473850332628649</v>
      </c>
      <c r="K28" s="122">
        <f t="shared" si="13"/>
        <v>5.180325526503812</v>
      </c>
      <c r="L28" s="122">
        <f t="shared" si="13"/>
        <v>5.5564579929990954</v>
      </c>
      <c r="M28" s="122">
        <f t="shared" si="13"/>
        <v>4.4355265044002685</v>
      </c>
      <c r="N28" s="122">
        <f t="shared" si="13"/>
        <v>5.0472805053327727</v>
      </c>
      <c r="O28" s="122">
        <f t="shared" si="13"/>
        <v>3.4020829461538118</v>
      </c>
      <c r="P28" s="122">
        <f t="shared" si="13"/>
        <v>4.555123282703871</v>
      </c>
      <c r="Q28" s="122">
        <f t="shared" si="13"/>
        <v>1.421867656797283</v>
      </c>
      <c r="R28" s="122">
        <f t="shared" si="13"/>
        <v>1.9851064450848508</v>
      </c>
      <c r="S28" s="122">
        <f t="shared" si="13"/>
        <v>2.1625703173575297</v>
      </c>
      <c r="T28" s="122">
        <f t="shared" si="13"/>
        <v>2.4388078763788124</v>
      </c>
      <c r="U28" s="122">
        <f t="shared" si="13"/>
        <v>1.1910952745952779</v>
      </c>
      <c r="V28" s="122">
        <f t="shared" si="13"/>
        <v>5.343798458795094</v>
      </c>
      <c r="W28" s="122">
        <f t="shared" si="13"/>
        <v>2.6123341921751058</v>
      </c>
      <c r="X28" s="122">
        <f t="shared" si="13"/>
        <v>8.4714584728420732</v>
      </c>
      <c r="Y28" s="122">
        <f t="shared" si="13"/>
        <v>6.5973087234091174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3.2323101041236937</v>
      </c>
      <c r="E29" s="98">
        <f>IF(RES_hhdet_in_tes!E29=0,0,RES_hhdet_in_tes!E29*1000*11630/RES_hhdet_in_new!E26)</f>
        <v>1.9563299720963612</v>
      </c>
      <c r="F29" s="98">
        <f>IF(RES_hhdet_in_tes!F29=0,0,RES_hhdet_in_tes!F29*1000*11630/RES_hhdet_in_new!F26)</f>
        <v>3.8665870314633639</v>
      </c>
      <c r="G29" s="98">
        <f>IF(RES_hhdet_in_tes!G29=0,0,RES_hhdet_in_tes!G29*1000*11630/RES_hhdet_in_new!G26)</f>
        <v>5.021432630524127</v>
      </c>
      <c r="H29" s="98">
        <f>IF(RES_hhdet_in_tes!H29=0,0,RES_hhdet_in_tes!H29*1000*11630/RES_hhdet_in_new!H26)</f>
        <v>6.8250137651236003</v>
      </c>
      <c r="I29" s="98">
        <f>IF(RES_hhdet_in_tes!I29=0,0,RES_hhdet_in_tes!I29*1000*11630/RES_hhdet_in_new!I26)</f>
        <v>8.2907457206612065</v>
      </c>
      <c r="J29" s="98">
        <f>IF(RES_hhdet_in_tes!J29=0,0,RES_hhdet_in_tes!J29*1000*11630/RES_hhdet_in_new!J26)</f>
        <v>6.2473850332628649</v>
      </c>
      <c r="K29" s="98">
        <f>IF(RES_hhdet_in_tes!K29=0,0,RES_hhdet_in_tes!K29*1000*11630/RES_hhdet_in_new!K26)</f>
        <v>5.180325526503812</v>
      </c>
      <c r="L29" s="98">
        <f>IF(RES_hhdet_in_tes!L29=0,0,RES_hhdet_in_tes!L29*1000*11630/RES_hhdet_in_new!L26)</f>
        <v>5.5564579929990954</v>
      </c>
      <c r="M29" s="98">
        <f>IF(RES_hhdet_in_tes!M29=0,0,RES_hhdet_in_tes!M29*1000*11630/RES_hhdet_in_new!M26)</f>
        <v>4.4355265044002685</v>
      </c>
      <c r="N29" s="98">
        <f>IF(RES_hhdet_in_tes!N29=0,0,RES_hhdet_in_tes!N29*1000*11630/RES_hhdet_in_new!N26)</f>
        <v>5.0472805053327727</v>
      </c>
      <c r="O29" s="98">
        <f>IF(RES_hhdet_in_tes!O29=0,0,RES_hhdet_in_tes!O29*1000*11630/RES_hhdet_in_new!O26)</f>
        <v>3.4020829461538118</v>
      </c>
      <c r="P29" s="98">
        <f>IF(RES_hhdet_in_tes!P29=0,0,RES_hhdet_in_tes!P29*1000*11630/RES_hhdet_in_new!P26)</f>
        <v>4.555123282703871</v>
      </c>
      <c r="Q29" s="98">
        <f>IF(RES_hhdet_in_tes!Q29=0,0,RES_hhdet_in_tes!Q29*1000*11630/RES_hhdet_in_new!Q26)</f>
        <v>1.421867656797283</v>
      </c>
      <c r="R29" s="98">
        <f>IF(RES_hhdet_in_tes!R29=0,0,RES_hhdet_in_tes!R29*1000*11630/RES_hhdet_in_new!R26)</f>
        <v>1.9851064450848508</v>
      </c>
      <c r="S29" s="98">
        <f>IF(RES_hhdet_in_tes!S29=0,0,RES_hhdet_in_tes!S29*1000*11630/RES_hhdet_in_new!S26)</f>
        <v>2.1625703173575297</v>
      </c>
      <c r="T29" s="98">
        <f>IF(RES_hhdet_in_tes!T29=0,0,RES_hhdet_in_tes!T29*1000*11630/RES_hhdet_in_new!T26)</f>
        <v>2.4388078763788124</v>
      </c>
      <c r="U29" s="98">
        <f>IF(RES_hhdet_in_tes!U29=0,0,RES_hhdet_in_tes!U29*1000*11630/RES_hhdet_in_new!U26)</f>
        <v>1.1910952745952779</v>
      </c>
      <c r="V29" s="98">
        <f>IF(RES_hhdet_in_tes!V29=0,0,RES_hhdet_in_tes!V29*1000*11630/RES_hhdet_in_new!V26)</f>
        <v>5.343798458795094</v>
      </c>
      <c r="W29" s="98">
        <f>IF(RES_hhdet_in_tes!W29=0,0,RES_hhdet_in_tes!W29*1000*11630/RES_hhdet_in_new!W26)</f>
        <v>2.6123341921751058</v>
      </c>
      <c r="X29" s="98">
        <f>IF(RES_hhdet_in_tes!X29=0,0,RES_hhdet_in_tes!X29*1000*11630/RES_hhdet_in_new!X26)</f>
        <v>8.4714584728420732</v>
      </c>
      <c r="Y29" s="98">
        <f>IF(RES_hhdet_in_tes!Y29=0,0,RES_hhdet_in_tes!Y29*1000*11630/RES_hhdet_in_new!Y26)</f>
        <v>6.5973087234091174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1913.6067707566208</v>
      </c>
      <c r="D30" s="122">
        <v>1853.794053616554</v>
      </c>
      <c r="E30" s="122">
        <v>1760.5568227681058</v>
      </c>
      <c r="F30" s="122">
        <v>1789.7416511813028</v>
      </c>
      <c r="G30" s="122">
        <v>1691.5807691896127</v>
      </c>
      <c r="H30" s="122">
        <v>1692.5915856191837</v>
      </c>
      <c r="I30" s="122">
        <v>1687.0143149701869</v>
      </c>
      <c r="J30" s="122">
        <v>1756.4396396664283</v>
      </c>
      <c r="K30" s="122">
        <v>1750.0844525376999</v>
      </c>
      <c r="L30" s="122">
        <v>1781.7831758593982</v>
      </c>
      <c r="M30" s="122">
        <v>1837.6233078957837</v>
      </c>
      <c r="N30" s="122">
        <v>1842.8130414357142</v>
      </c>
      <c r="O30" s="122">
        <v>1839.1793202551746</v>
      </c>
      <c r="P30" s="122">
        <v>1820.8683291283255</v>
      </c>
      <c r="Q30" s="122">
        <v>1806.6820606931519</v>
      </c>
      <c r="R30" s="122">
        <v>1890.8666823824556</v>
      </c>
      <c r="S30" s="122">
        <v>1939.3619561549563</v>
      </c>
      <c r="T30" s="122">
        <v>2011.1585664025586</v>
      </c>
      <c r="U30" s="122">
        <v>1997.2098015438828</v>
      </c>
      <c r="V30" s="122">
        <v>2115.620712235891</v>
      </c>
      <c r="W30" s="122">
        <v>2015.5969064354547</v>
      </c>
      <c r="X30" s="122">
        <v>1886.3560915352275</v>
      </c>
      <c r="Y30" s="122">
        <v>1781.8653338207557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1902.5968954638599</v>
      </c>
      <c r="D31" s="98">
        <v>1850.6155630639714</v>
      </c>
      <c r="E31" s="98">
        <v>1792.9390018269444</v>
      </c>
      <c r="F31" s="98">
        <v>1758.3473310278332</v>
      </c>
      <c r="G31" s="98">
        <v>1723.0853208108051</v>
      </c>
      <c r="H31" s="98">
        <v>1701.3349259065797</v>
      </c>
      <c r="I31" s="98">
        <v>1717.8621405351323</v>
      </c>
      <c r="J31" s="98">
        <v>1715.3510567391666</v>
      </c>
      <c r="K31" s="98">
        <v>1731.7698267679987</v>
      </c>
      <c r="L31" s="98">
        <v>1743.9243529288569</v>
      </c>
      <c r="M31" s="98">
        <v>1860.8633429333115</v>
      </c>
      <c r="N31" s="98">
        <v>1740.5544520597205</v>
      </c>
      <c r="O31" s="98">
        <v>1941.7176917983384</v>
      </c>
      <c r="P31" s="98">
        <v>1797.2464162890026</v>
      </c>
      <c r="Q31" s="98">
        <v>1639.8420968586256</v>
      </c>
      <c r="R31" s="98">
        <v>1979.2394338327836</v>
      </c>
      <c r="S31" s="98">
        <v>1994.1143793857857</v>
      </c>
      <c r="T31" s="98">
        <v>2062.0153870358936</v>
      </c>
      <c r="U31" s="98">
        <v>1985.6640444436523</v>
      </c>
      <c r="V31" s="98">
        <v>2202.6441455646996</v>
      </c>
      <c r="W31" s="98">
        <v>1884.405387372452</v>
      </c>
      <c r="X31" s="98">
        <v>1814.7854948760869</v>
      </c>
      <c r="Y31" s="98">
        <v>1850.0888176941264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1733.3003961256918</v>
      </c>
      <c r="L32" s="98">
        <v>1745.0562011101215</v>
      </c>
      <c r="M32" s="98">
        <v>0</v>
      </c>
      <c r="N32" s="98">
        <v>0</v>
      </c>
      <c r="O32" s="98">
        <v>1941.8428572521086</v>
      </c>
      <c r="P32" s="98">
        <v>1797.1749523562196</v>
      </c>
      <c r="Q32" s="98">
        <v>1639.8110178640823</v>
      </c>
      <c r="R32" s="98">
        <v>1980.0189325786</v>
      </c>
      <c r="S32" s="98">
        <v>1995.0342562981734</v>
      </c>
      <c r="T32" s="98">
        <v>2062.9997157442544</v>
      </c>
      <c r="U32" s="98">
        <v>0</v>
      </c>
      <c r="V32" s="98">
        <v>0</v>
      </c>
      <c r="W32" s="98">
        <v>0</v>
      </c>
      <c r="X32" s="98">
        <v>1814.8297448913577</v>
      </c>
      <c r="Y32" s="98">
        <v>1853.495487977417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1336.9911194904034</v>
      </c>
      <c r="L33" s="101">
        <v>1349.0650931420648</v>
      </c>
      <c r="M33" s="101">
        <v>0</v>
      </c>
      <c r="N33" s="101">
        <v>0</v>
      </c>
      <c r="O33" s="101">
        <v>1501.5729192673809</v>
      </c>
      <c r="P33" s="101">
        <v>1388.3975595867782</v>
      </c>
      <c r="Q33" s="101">
        <v>1262.9316751697918</v>
      </c>
      <c r="R33" s="101">
        <v>1519.9304761723108</v>
      </c>
      <c r="S33" s="101">
        <v>1530.7545049615617</v>
      </c>
      <c r="T33" s="101">
        <v>1579.7297848879111</v>
      </c>
      <c r="U33" s="101">
        <v>0</v>
      </c>
      <c r="V33" s="101">
        <v>0</v>
      </c>
      <c r="W33" s="101">
        <v>0</v>
      </c>
      <c r="X33" s="101">
        <v>1381.8185022589898</v>
      </c>
      <c r="Y33" s="101">
        <v>1390.1376764064321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396.30927663528843</v>
      </c>
      <c r="L34" s="104">
        <v>395.99110796805672</v>
      </c>
      <c r="M34" s="104">
        <v>0</v>
      </c>
      <c r="N34" s="104">
        <v>0</v>
      </c>
      <c r="O34" s="104">
        <v>440.26993798472745</v>
      </c>
      <c r="P34" s="104">
        <v>408.77739276944106</v>
      </c>
      <c r="Q34" s="104">
        <v>376.87934269429064</v>
      </c>
      <c r="R34" s="104">
        <v>460.08845640628931</v>
      </c>
      <c r="S34" s="104">
        <v>464.27975133661187</v>
      </c>
      <c r="T34" s="104">
        <v>483.26993085634342</v>
      </c>
      <c r="U34" s="104">
        <v>0</v>
      </c>
      <c r="V34" s="104">
        <v>0</v>
      </c>
      <c r="W34" s="104">
        <v>0</v>
      </c>
      <c r="X34" s="104">
        <v>433.01124263236761</v>
      </c>
      <c r="Y34" s="104">
        <v>463.35781157098472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1914.4753001089293</v>
      </c>
      <c r="D35" s="101">
        <v>1854.0731462287263</v>
      </c>
      <c r="E35" s="101">
        <v>1757.8763330446743</v>
      </c>
      <c r="F35" s="101">
        <v>1791.9942705224448</v>
      </c>
      <c r="G35" s="101">
        <v>1689.1435729157231</v>
      </c>
      <c r="H35" s="101">
        <v>1691.9711320177364</v>
      </c>
      <c r="I35" s="101">
        <v>1684.4447222071071</v>
      </c>
      <c r="J35" s="101">
        <v>1757.1966486562142</v>
      </c>
      <c r="K35" s="101">
        <v>1749.6921748171426</v>
      </c>
      <c r="L35" s="101">
        <v>1783.6151870332053</v>
      </c>
      <c r="M35" s="101">
        <v>1835.5530336925724</v>
      </c>
      <c r="N35" s="101">
        <v>1849.2372008849068</v>
      </c>
      <c r="O35" s="101">
        <v>1830.8296042356417</v>
      </c>
      <c r="P35" s="101">
        <v>1822.8784488451063</v>
      </c>
      <c r="Q35" s="101">
        <v>1826.4630476015116</v>
      </c>
      <c r="R35" s="101">
        <v>1874.7848769337495</v>
      </c>
      <c r="S35" s="101">
        <v>1930.8151518880468</v>
      </c>
      <c r="T35" s="101">
        <v>2004.0375445640727</v>
      </c>
      <c r="U35" s="101">
        <v>1998.1261527171011</v>
      </c>
      <c r="V35" s="101">
        <v>2108.3579580860837</v>
      </c>
      <c r="W35" s="101">
        <v>2028.2170844214434</v>
      </c>
      <c r="X35" s="101">
        <v>1895.4272769851343</v>
      </c>
      <c r="Y35" s="101">
        <v>1770.9275762620166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1914.483738457272</v>
      </c>
      <c r="D36" s="104">
        <v>1854.222858105818</v>
      </c>
      <c r="E36" s="104">
        <v>1758.1157793836564</v>
      </c>
      <c r="F36" s="104">
        <v>1792.2798416438225</v>
      </c>
      <c r="G36" s="104">
        <v>1689.6547234347267</v>
      </c>
      <c r="H36" s="104">
        <v>1692.3578864834974</v>
      </c>
      <c r="I36" s="104">
        <v>1685.553078276341</v>
      </c>
      <c r="J36" s="104">
        <v>1758.9786809056409</v>
      </c>
      <c r="K36" s="104">
        <v>1751.4285653192162</v>
      </c>
      <c r="L36" s="104">
        <v>1785.0685773913906</v>
      </c>
      <c r="M36" s="104">
        <v>1836.4680480408715</v>
      </c>
      <c r="N36" s="104">
        <v>1849.5225886086846</v>
      </c>
      <c r="O36" s="104">
        <v>1830.8361189932989</v>
      </c>
      <c r="P36" s="104">
        <v>1822.9667546540063</v>
      </c>
      <c r="Q36" s="104">
        <v>1826.9819029727066</v>
      </c>
      <c r="R36" s="104">
        <v>1875.7825859302102</v>
      </c>
      <c r="S36" s="104">
        <v>1932.0806920413102</v>
      </c>
      <c r="T36" s="104">
        <v>2005.2638918576795</v>
      </c>
      <c r="U36" s="104">
        <v>1998.2208808891705</v>
      </c>
      <c r="V36" s="104">
        <v>2107.5196642317519</v>
      </c>
      <c r="W36" s="104">
        <v>2027.4317878110553</v>
      </c>
      <c r="X36" s="104">
        <v>1895.1212205890474</v>
      </c>
      <c r="Y36" s="104">
        <v>1770.5775076908333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1494.6170741885524</v>
      </c>
      <c r="D37" s="98">
        <v>1439.4927972982543</v>
      </c>
      <c r="E37" s="98">
        <v>1364.6665767809684</v>
      </c>
      <c r="F37" s="98">
        <v>1392.0603529504538</v>
      </c>
      <c r="G37" s="98">
        <v>1309.1804217195806</v>
      </c>
      <c r="H37" s="98">
        <v>1321.3536045503702</v>
      </c>
      <c r="I37" s="98">
        <v>1311.8831173496715</v>
      </c>
      <c r="J37" s="98">
        <v>1358.4315100405709</v>
      </c>
      <c r="K37" s="98">
        <v>1351.0174844618925</v>
      </c>
      <c r="L37" s="98">
        <v>1380.2655270958237</v>
      </c>
      <c r="M37" s="98">
        <v>1426.0610039463691</v>
      </c>
      <c r="N37" s="98">
        <v>1431.6237494906136</v>
      </c>
      <c r="O37" s="98">
        <v>1415.6812364526916</v>
      </c>
      <c r="P37" s="98">
        <v>1408.7722532639175</v>
      </c>
      <c r="Q37" s="98">
        <v>1407.8130812747004</v>
      </c>
      <c r="R37" s="98">
        <v>1439.7734519457103</v>
      </c>
      <c r="S37" s="98">
        <v>1482.3820432036418</v>
      </c>
      <c r="T37" s="98">
        <v>1535.6110427854692</v>
      </c>
      <c r="U37" s="98">
        <v>1527.4963648943146</v>
      </c>
      <c r="V37" s="98">
        <v>1629.5554562288619</v>
      </c>
      <c r="W37" s="98">
        <v>1566.3367629263446</v>
      </c>
      <c r="X37" s="98">
        <v>1443.6889870380287</v>
      </c>
      <c r="Y37" s="98">
        <v>1328.5126498021009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419.86666426871938</v>
      </c>
      <c r="D38" s="98">
        <v>414.7300608075634</v>
      </c>
      <c r="E38" s="98">
        <v>393.44920260268771</v>
      </c>
      <c r="F38" s="98">
        <v>400.21948869336865</v>
      </c>
      <c r="G38" s="98">
        <v>380.47430171514617</v>
      </c>
      <c r="H38" s="98">
        <v>371.00428193312746</v>
      </c>
      <c r="I38" s="98">
        <v>373.66996092666972</v>
      </c>
      <c r="J38" s="98">
        <v>400.54717086506969</v>
      </c>
      <c r="K38" s="98">
        <v>400.41108085732355</v>
      </c>
      <c r="L38" s="98">
        <v>404.80305029556695</v>
      </c>
      <c r="M38" s="98">
        <v>410.40704409450257</v>
      </c>
      <c r="N38" s="98">
        <v>417.89883911807101</v>
      </c>
      <c r="O38" s="98">
        <v>415.15488254060745</v>
      </c>
      <c r="P38" s="98">
        <v>414.19450139008882</v>
      </c>
      <c r="Q38" s="98">
        <v>419.16882169800635</v>
      </c>
      <c r="R38" s="98">
        <v>436.00913398450007</v>
      </c>
      <c r="S38" s="98">
        <v>449.69864883766837</v>
      </c>
      <c r="T38" s="98">
        <v>469.65284907221042</v>
      </c>
      <c r="U38" s="98">
        <v>470.72451599485584</v>
      </c>
      <c r="V38" s="98">
        <v>477.96420800288979</v>
      </c>
      <c r="W38" s="98">
        <v>461.09502488471094</v>
      </c>
      <c r="X38" s="98">
        <v>451.43223355101884</v>
      </c>
      <c r="Y38" s="98">
        <v>442.06485788873232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346.57738491072706</v>
      </c>
      <c r="D39" s="122">
        <v>344.09609829327286</v>
      </c>
      <c r="E39" s="122">
        <v>343.10782706853979</v>
      </c>
      <c r="F39" s="122">
        <v>340.82206657383551</v>
      </c>
      <c r="G39" s="122">
        <v>331.24579553415441</v>
      </c>
      <c r="H39" s="122">
        <v>323.23532139161273</v>
      </c>
      <c r="I39" s="122">
        <v>326.57567878002425</v>
      </c>
      <c r="J39" s="122">
        <v>315.08557580171475</v>
      </c>
      <c r="K39" s="122">
        <v>313.4500124249376</v>
      </c>
      <c r="L39" s="122">
        <v>307.08768805653824</v>
      </c>
      <c r="M39" s="122">
        <v>312.12012721805172</v>
      </c>
      <c r="N39" s="122">
        <v>315.71500306805797</v>
      </c>
      <c r="O39" s="122">
        <v>302.62759608537289</v>
      </c>
      <c r="P39" s="122">
        <v>311.61709773121675</v>
      </c>
      <c r="Q39" s="122">
        <v>317.0044693051745</v>
      </c>
      <c r="R39" s="122">
        <v>319.92603706619144</v>
      </c>
      <c r="S39" s="122">
        <v>322.14894810183455</v>
      </c>
      <c r="T39" s="122">
        <v>330.11313992716362</v>
      </c>
      <c r="U39" s="122">
        <v>326.23847265563802</v>
      </c>
      <c r="V39" s="122">
        <v>348.31015578457914</v>
      </c>
      <c r="W39" s="122">
        <v>350.37508873230172</v>
      </c>
      <c r="X39" s="122">
        <v>317.78495400015731</v>
      </c>
      <c r="Y39" s="122">
        <v>305.90008210248311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346.45855345600393</v>
      </c>
      <c r="D40" s="98">
        <v>343.49606382062888</v>
      </c>
      <c r="E40" s="98">
        <v>343.14319930622275</v>
      </c>
      <c r="F40" s="98">
        <v>333.5399027883962</v>
      </c>
      <c r="G40" s="98">
        <v>334.98183470143522</v>
      </c>
      <c r="H40" s="98">
        <v>324.46408396987874</v>
      </c>
      <c r="I40" s="98">
        <v>325.94840020492052</v>
      </c>
      <c r="J40" s="98">
        <v>318.37349876200943</v>
      </c>
      <c r="K40" s="98">
        <v>306.46572435287084</v>
      </c>
      <c r="L40" s="98">
        <v>310.79804885042142</v>
      </c>
      <c r="M40" s="98">
        <v>312.4881402675469</v>
      </c>
      <c r="N40" s="98">
        <v>312.42623025885592</v>
      </c>
      <c r="O40" s="98">
        <v>315.82480169174249</v>
      </c>
      <c r="P40" s="98">
        <v>302.1224546961501</v>
      </c>
      <c r="Q40" s="98">
        <v>284.60826853672927</v>
      </c>
      <c r="R40" s="98">
        <v>335.74026050279406</v>
      </c>
      <c r="S40" s="98">
        <v>332.17812638117164</v>
      </c>
      <c r="T40" s="98">
        <v>352.33691560408448</v>
      </c>
      <c r="U40" s="98">
        <v>338.61927383067336</v>
      </c>
      <c r="V40" s="98">
        <v>378.57770949789841</v>
      </c>
      <c r="W40" s="98">
        <v>322.87210430694455</v>
      </c>
      <c r="X40" s="98">
        <v>309.34214465248402</v>
      </c>
      <c r="Y40" s="98">
        <v>323.32081851047866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346.57892531847347</v>
      </c>
      <c r="D41" s="33">
        <v>344.105473831908</v>
      </c>
      <c r="E41" s="33">
        <v>343.10727951068088</v>
      </c>
      <c r="F41" s="33">
        <v>340.93684673857973</v>
      </c>
      <c r="G41" s="33">
        <v>331.19228020140906</v>
      </c>
      <c r="H41" s="33">
        <v>323.21689916405251</v>
      </c>
      <c r="I41" s="33">
        <v>326.58372081303833</v>
      </c>
      <c r="J41" s="33">
        <v>315.04577043899928</v>
      </c>
      <c r="K41" s="33">
        <v>313.52858566574838</v>
      </c>
      <c r="L41" s="33">
        <v>307.02658421912747</v>
      </c>
      <c r="M41" s="33">
        <v>312.11353347920294</v>
      </c>
      <c r="N41" s="33">
        <v>315.77202062716344</v>
      </c>
      <c r="O41" s="33">
        <v>302.41700237888824</v>
      </c>
      <c r="P41" s="33">
        <v>311.7665684976825</v>
      </c>
      <c r="Q41" s="33">
        <v>317.57011725509972</v>
      </c>
      <c r="R41" s="33">
        <v>319.5424997803629</v>
      </c>
      <c r="S41" s="33">
        <v>321.9314478499935</v>
      </c>
      <c r="T41" s="33">
        <v>329.71328032691599</v>
      </c>
      <c r="U41" s="33">
        <v>326.0536845783987</v>
      </c>
      <c r="V41" s="33">
        <v>347.86721597414032</v>
      </c>
      <c r="W41" s="33">
        <v>350.90477583975303</v>
      </c>
      <c r="X41" s="33">
        <v>317.95106573240412</v>
      </c>
      <c r="Y41" s="33">
        <v>305.47261529314414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12418.639520173765</v>
      </c>
      <c r="D43" s="117">
        <f t="shared" si="14"/>
        <v>12124.562665418511</v>
      </c>
      <c r="E43" s="117">
        <f t="shared" si="14"/>
        <v>12408.626490950046</v>
      </c>
      <c r="F43" s="117">
        <f t="shared" si="14"/>
        <v>12493.145291282819</v>
      </c>
      <c r="G43" s="117">
        <f t="shared" si="14"/>
        <v>12887.47417746495</v>
      </c>
      <c r="H43" s="117">
        <f t="shared" si="14"/>
        <v>12400.607843889326</v>
      </c>
      <c r="I43" s="117">
        <f t="shared" si="14"/>
        <v>11871.303100648285</v>
      </c>
      <c r="J43" s="117">
        <f t="shared" si="14"/>
        <v>12517.083267026062</v>
      </c>
      <c r="K43" s="117">
        <f t="shared" si="14"/>
        <v>11635.042029956032</v>
      </c>
      <c r="L43" s="117">
        <f t="shared" si="14"/>
        <v>11902.932439398228</v>
      </c>
      <c r="M43" s="117">
        <f t="shared" si="14"/>
        <v>10683.356614585226</v>
      </c>
      <c r="N43" s="117">
        <f t="shared" si="14"/>
        <v>9672.4533752356074</v>
      </c>
      <c r="O43" s="117">
        <f t="shared" si="14"/>
        <v>9138.1323520385231</v>
      </c>
      <c r="P43" s="117">
        <f t="shared" si="14"/>
        <v>7988.7963264744876</v>
      </c>
      <c r="Q43" s="117">
        <f t="shared" si="14"/>
        <v>8539.7039198283146</v>
      </c>
      <c r="R43" s="117">
        <f t="shared" ref="R43:V43" si="15">R44+R47+R49+R58</f>
        <v>8741.7264538633535</v>
      </c>
      <c r="S43" s="117">
        <f t="shared" si="15"/>
        <v>8305.2131991794449</v>
      </c>
      <c r="T43" s="117">
        <f t="shared" si="15"/>
        <v>8528.9770365092263</v>
      </c>
      <c r="U43" s="117">
        <f t="shared" si="15"/>
        <v>7952.8589736717968</v>
      </c>
      <c r="V43" s="117">
        <f t="shared" si="15"/>
        <v>8562.7036773958971</v>
      </c>
      <c r="W43" s="117">
        <f t="shared" ref="W43:Y43" si="16">W44+W47+W49+W58</f>
        <v>7126.2702386374185</v>
      </c>
      <c r="X43" s="117">
        <f t="shared" si="16"/>
        <v>5272.3095848371677</v>
      </c>
      <c r="Y43" s="117">
        <f t="shared" si="16"/>
        <v>4092.3591385036434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10158.740811604903</v>
      </c>
      <c r="D44" s="122">
        <f t="shared" si="17"/>
        <v>9884.1735066576166</v>
      </c>
      <c r="E44" s="122">
        <f t="shared" si="17"/>
        <v>10277.26260742223</v>
      </c>
      <c r="F44" s="122">
        <f t="shared" si="17"/>
        <v>10353.860435421937</v>
      </c>
      <c r="G44" s="122">
        <f t="shared" si="17"/>
        <v>10828.6605718797</v>
      </c>
      <c r="H44" s="122">
        <f t="shared" si="17"/>
        <v>10411.302003445717</v>
      </c>
      <c r="I44" s="122">
        <f t="shared" si="17"/>
        <v>9855.4528398761322</v>
      </c>
      <c r="J44" s="122">
        <f t="shared" si="17"/>
        <v>10450.417666491832</v>
      </c>
      <c r="K44" s="122">
        <f t="shared" si="17"/>
        <v>9538.2482837164534</v>
      </c>
      <c r="L44" s="122">
        <f t="shared" si="17"/>
        <v>9840.7903908798435</v>
      </c>
      <c r="M44" s="122">
        <f t="shared" si="17"/>
        <v>8512.021521782428</v>
      </c>
      <c r="N44" s="122">
        <f t="shared" si="17"/>
        <v>7462.9141279446731</v>
      </c>
      <c r="O44" s="122">
        <f t="shared" si="17"/>
        <v>7029.8181388549074</v>
      </c>
      <c r="P44" s="122">
        <f t="shared" si="17"/>
        <v>5939.4783042754398</v>
      </c>
      <c r="Q44" s="122">
        <f t="shared" si="17"/>
        <v>6411.9053988531923</v>
      </c>
      <c r="R44" s="122">
        <f t="shared" ref="R44:V44" si="18">SUM(R45:R46)</f>
        <v>6521.3777772157791</v>
      </c>
      <c r="S44" s="122">
        <f t="shared" si="18"/>
        <v>6012.6670585885877</v>
      </c>
      <c r="T44" s="122">
        <f t="shared" si="18"/>
        <v>6188.0875425733348</v>
      </c>
      <c r="U44" s="122">
        <f t="shared" si="18"/>
        <v>5636.4693442649741</v>
      </c>
      <c r="V44" s="122">
        <f t="shared" si="18"/>
        <v>5994.3302885158109</v>
      </c>
      <c r="W44" s="122">
        <f t="shared" ref="W44:Y44" si="19">SUM(W45:W46)</f>
        <v>4721.0500629505523</v>
      </c>
      <c r="X44" s="122">
        <f t="shared" si="19"/>
        <v>3153.6754490530984</v>
      </c>
      <c r="Y44" s="122">
        <f t="shared" si="19"/>
        <v>2038.0482085371229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9925.0949102017057</v>
      </c>
      <c r="D45" s="98">
        <v>9661.5417432801441</v>
      </c>
      <c r="E45" s="98">
        <v>10051.838979370144</v>
      </c>
      <c r="F45" s="98">
        <v>10130.873979900844</v>
      </c>
      <c r="G45" s="98">
        <v>10599.542246729141</v>
      </c>
      <c r="H45" s="98">
        <v>10194.859363373775</v>
      </c>
      <c r="I45" s="98">
        <v>9652.9348654878268</v>
      </c>
      <c r="J45" s="98">
        <v>10235.702973577152</v>
      </c>
      <c r="K45" s="98">
        <v>9343.3325430545847</v>
      </c>
      <c r="L45" s="98">
        <v>9641.8074320262949</v>
      </c>
      <c r="M45" s="98">
        <v>8343.746498304763</v>
      </c>
      <c r="N45" s="98">
        <v>7316.3722169343218</v>
      </c>
      <c r="O45" s="98">
        <v>6894.5727721096209</v>
      </c>
      <c r="P45" s="98">
        <v>5827.4237711836222</v>
      </c>
      <c r="Q45" s="98">
        <v>6290.449031090222</v>
      </c>
      <c r="R45" s="98">
        <v>6398.5066035492728</v>
      </c>
      <c r="S45" s="98">
        <v>5900.0676214268524</v>
      </c>
      <c r="T45" s="98">
        <v>6072.0765467407837</v>
      </c>
      <c r="U45" s="98">
        <v>5531.3913932504802</v>
      </c>
      <c r="V45" s="98">
        <v>5882.9891688737453</v>
      </c>
      <c r="W45" s="98">
        <v>4633.2783599167587</v>
      </c>
      <c r="X45" s="98">
        <v>3095.1519322876316</v>
      </c>
      <c r="Y45" s="98">
        <v>2000.36134422594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233.64590140319706</v>
      </c>
      <c r="D46" s="98">
        <v>222.63176337747217</v>
      </c>
      <c r="E46" s="98">
        <v>225.42362805208518</v>
      </c>
      <c r="F46" s="98">
        <v>222.98645552109423</v>
      </c>
      <c r="G46" s="98">
        <v>229.11832515055923</v>
      </c>
      <c r="H46" s="98">
        <v>216.4426400719419</v>
      </c>
      <c r="I46" s="98">
        <v>202.51797438830519</v>
      </c>
      <c r="J46" s="98">
        <v>214.71469291468011</v>
      </c>
      <c r="K46" s="98">
        <v>194.91574066186885</v>
      </c>
      <c r="L46" s="98">
        <v>198.98295885354869</v>
      </c>
      <c r="M46" s="98">
        <v>168.27502347766472</v>
      </c>
      <c r="N46" s="98">
        <v>146.54191101035127</v>
      </c>
      <c r="O46" s="98">
        <v>135.24536674528611</v>
      </c>
      <c r="P46" s="98">
        <v>112.05453309181755</v>
      </c>
      <c r="Q46" s="98">
        <v>121.45636776297002</v>
      </c>
      <c r="R46" s="98">
        <v>122.87117366650635</v>
      </c>
      <c r="S46" s="98">
        <v>112.59943716173572</v>
      </c>
      <c r="T46" s="98">
        <v>116.01099583255065</v>
      </c>
      <c r="U46" s="98">
        <v>105.07795101449402</v>
      </c>
      <c r="V46" s="98">
        <v>111.34111964206606</v>
      </c>
      <c r="W46" s="98">
        <v>87.771703033793429</v>
      </c>
      <c r="X46" s="98">
        <v>58.523516765466667</v>
      </c>
      <c r="Y46" s="98">
        <v>37.686864311182994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2.8227658205502864</v>
      </c>
      <c r="E47" s="122">
        <f t="shared" si="20"/>
        <v>1.7741636078224674</v>
      </c>
      <c r="F47" s="122">
        <f t="shared" si="20"/>
        <v>3.7636659790404794</v>
      </c>
      <c r="G47" s="122">
        <f t="shared" si="20"/>
        <v>5.107734525822833</v>
      </c>
      <c r="H47" s="122">
        <f t="shared" si="20"/>
        <v>6.7982093123921166</v>
      </c>
      <c r="I47" s="122">
        <f t="shared" si="20"/>
        <v>7.9687305792850553</v>
      </c>
      <c r="J47" s="122">
        <f t="shared" si="20"/>
        <v>6.2495078898691876</v>
      </c>
      <c r="K47" s="122">
        <f t="shared" si="20"/>
        <v>5.1509491304248956</v>
      </c>
      <c r="L47" s="122">
        <f t="shared" si="20"/>
        <v>5.6285707887878029</v>
      </c>
      <c r="M47" s="122">
        <f t="shared" si="20"/>
        <v>4.5187091966151867</v>
      </c>
      <c r="N47" s="122">
        <f t="shared" si="20"/>
        <v>5.1329433376440496</v>
      </c>
      <c r="O47" s="122">
        <f t="shared" si="20"/>
        <v>3.2428642981785445</v>
      </c>
      <c r="P47" s="122">
        <f t="shared" si="20"/>
        <v>4.4584047947151131</v>
      </c>
      <c r="Q47" s="122">
        <f t="shared" si="20"/>
        <v>1.4534626336587024</v>
      </c>
      <c r="R47" s="122">
        <f t="shared" si="20"/>
        <v>1.9559019236341779</v>
      </c>
      <c r="S47" s="122">
        <f t="shared" si="20"/>
        <v>2.1054445795071874</v>
      </c>
      <c r="T47" s="122">
        <f t="shared" si="20"/>
        <v>2.5820881949594021</v>
      </c>
      <c r="U47" s="122">
        <f t="shared" si="20"/>
        <v>1.2402005448124303</v>
      </c>
      <c r="V47" s="122">
        <f t="shared" si="20"/>
        <v>5.3322241864703877</v>
      </c>
      <c r="W47" s="122">
        <f t="shared" si="20"/>
        <v>2.6546179171326347</v>
      </c>
      <c r="X47" s="122">
        <f t="shared" si="20"/>
        <v>8.5175574054768646</v>
      </c>
      <c r="Y47" s="122">
        <f t="shared" si="20"/>
        <v>6.6041715670875014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0</v>
      </c>
      <c r="D48" s="98">
        <f>IF(RES_hhdet_in_tes!D48=0,0,RES_hhdet_in_tes!D48*1000*11630/RES_hhdet_in_new!D45)</f>
        <v>2.8227658205502864</v>
      </c>
      <c r="E48" s="98">
        <f>IF(RES_hhdet_in_tes!E48=0,0,RES_hhdet_in_tes!E48*1000*11630/RES_hhdet_in_new!E45)</f>
        <v>1.7741636078224674</v>
      </c>
      <c r="F48" s="98">
        <f>IF(RES_hhdet_in_tes!F48=0,0,RES_hhdet_in_tes!F48*1000*11630/RES_hhdet_in_new!F45)</f>
        <v>3.7636659790404794</v>
      </c>
      <c r="G48" s="98">
        <f>IF(RES_hhdet_in_tes!G48=0,0,RES_hhdet_in_tes!G48*1000*11630/RES_hhdet_in_new!G45)</f>
        <v>5.107734525822833</v>
      </c>
      <c r="H48" s="98">
        <f>IF(RES_hhdet_in_tes!H48=0,0,RES_hhdet_in_tes!H48*1000*11630/RES_hhdet_in_new!H45)</f>
        <v>6.7982093123921166</v>
      </c>
      <c r="I48" s="98">
        <f>IF(RES_hhdet_in_tes!I48=0,0,RES_hhdet_in_tes!I48*1000*11630/RES_hhdet_in_new!I45)</f>
        <v>7.9687305792850553</v>
      </c>
      <c r="J48" s="98">
        <f>IF(RES_hhdet_in_tes!J48=0,0,RES_hhdet_in_tes!J48*1000*11630/RES_hhdet_in_new!J45)</f>
        <v>6.2495078898691876</v>
      </c>
      <c r="K48" s="98">
        <f>IF(RES_hhdet_in_tes!K48=0,0,RES_hhdet_in_tes!K48*1000*11630/RES_hhdet_in_new!K45)</f>
        <v>5.1509491304248956</v>
      </c>
      <c r="L48" s="98">
        <f>IF(RES_hhdet_in_tes!L48=0,0,RES_hhdet_in_tes!L48*1000*11630/RES_hhdet_in_new!L45)</f>
        <v>5.6285707887878029</v>
      </c>
      <c r="M48" s="98">
        <f>IF(RES_hhdet_in_tes!M48=0,0,RES_hhdet_in_tes!M48*1000*11630/RES_hhdet_in_new!M45)</f>
        <v>4.5187091966151867</v>
      </c>
      <c r="N48" s="98">
        <f>IF(RES_hhdet_in_tes!N48=0,0,RES_hhdet_in_tes!N48*1000*11630/RES_hhdet_in_new!N45)</f>
        <v>5.1329433376440496</v>
      </c>
      <c r="O48" s="98">
        <f>IF(RES_hhdet_in_tes!O48=0,0,RES_hhdet_in_tes!O48*1000*11630/RES_hhdet_in_new!O45)</f>
        <v>3.2428642981785445</v>
      </c>
      <c r="P48" s="98">
        <f>IF(RES_hhdet_in_tes!P48=0,0,RES_hhdet_in_tes!P48*1000*11630/RES_hhdet_in_new!P45)</f>
        <v>4.4584047947151131</v>
      </c>
      <c r="Q48" s="98">
        <f>IF(RES_hhdet_in_tes!Q48=0,0,RES_hhdet_in_tes!Q48*1000*11630/RES_hhdet_in_new!Q45)</f>
        <v>1.4534626336587024</v>
      </c>
      <c r="R48" s="98">
        <f>IF(RES_hhdet_in_tes!R48=0,0,RES_hhdet_in_tes!R48*1000*11630/RES_hhdet_in_new!R45)</f>
        <v>1.9559019236341779</v>
      </c>
      <c r="S48" s="98">
        <f>IF(RES_hhdet_in_tes!S48=0,0,RES_hhdet_in_tes!S48*1000*11630/RES_hhdet_in_new!S45)</f>
        <v>2.1054445795071874</v>
      </c>
      <c r="T48" s="98">
        <f>IF(RES_hhdet_in_tes!T48=0,0,RES_hhdet_in_tes!T48*1000*11630/RES_hhdet_in_new!T45)</f>
        <v>2.5820881949594021</v>
      </c>
      <c r="U48" s="98">
        <f>IF(RES_hhdet_in_tes!U48=0,0,RES_hhdet_in_tes!U48*1000*11630/RES_hhdet_in_new!U45)</f>
        <v>1.2402005448124303</v>
      </c>
      <c r="V48" s="98">
        <f>IF(RES_hhdet_in_tes!V48=0,0,RES_hhdet_in_tes!V48*1000*11630/RES_hhdet_in_new!V45)</f>
        <v>5.3322241864703877</v>
      </c>
      <c r="W48" s="98">
        <f>IF(RES_hhdet_in_tes!W48=0,0,RES_hhdet_in_tes!W48*1000*11630/RES_hhdet_in_new!W45)</f>
        <v>2.6546179171326347</v>
      </c>
      <c r="X48" s="98">
        <f>IF(RES_hhdet_in_tes!X48=0,0,RES_hhdet_in_tes!X48*1000*11630/RES_hhdet_in_new!X45)</f>
        <v>8.5175574054768646</v>
      </c>
      <c r="Y48" s="98">
        <f>IF(RES_hhdet_in_tes!Y48=0,0,RES_hhdet_in_tes!Y48*1000*11630/RES_hhdet_in_new!Y45)</f>
        <v>6.6041715670875014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1913.3213720747976</v>
      </c>
      <c r="D49" s="122">
        <v>1893.4691514767303</v>
      </c>
      <c r="E49" s="122">
        <v>1786.481934705715</v>
      </c>
      <c r="F49" s="122">
        <v>1794.69581369966</v>
      </c>
      <c r="G49" s="122">
        <v>1722.4593362324126</v>
      </c>
      <c r="H49" s="122">
        <v>1659.2721042838809</v>
      </c>
      <c r="I49" s="122">
        <v>1681.3058055983997</v>
      </c>
      <c r="J49" s="122">
        <v>1745.3305194705208</v>
      </c>
      <c r="K49" s="122">
        <v>1778.1969015568527</v>
      </c>
      <c r="L49" s="122">
        <v>1749.4274842359951</v>
      </c>
      <c r="M49" s="122">
        <v>1854.6961887091973</v>
      </c>
      <c r="N49" s="122">
        <v>1888.6900789382416</v>
      </c>
      <c r="O49" s="122">
        <v>1802.4392702399377</v>
      </c>
      <c r="P49" s="122">
        <v>1733.2426709082933</v>
      </c>
      <c r="Q49" s="122">
        <v>1809.3527237393512</v>
      </c>
      <c r="R49" s="122">
        <v>1898.4625320482637</v>
      </c>
      <c r="S49" s="122">
        <v>1968.2901690823919</v>
      </c>
      <c r="T49" s="122">
        <v>2008.2046091068621</v>
      </c>
      <c r="U49" s="122">
        <v>1988.9065025284333</v>
      </c>
      <c r="V49" s="122">
        <v>2214.7145605630544</v>
      </c>
      <c r="W49" s="122">
        <v>2052.2085391351748</v>
      </c>
      <c r="X49" s="122">
        <v>1792.334456871039</v>
      </c>
      <c r="Y49" s="122">
        <v>1741.8040814569576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1913.0802252372828</v>
      </c>
      <c r="D50" s="98">
        <v>1901.9830853113745</v>
      </c>
      <c r="E50" s="98">
        <v>1793.0481789827188</v>
      </c>
      <c r="F50" s="98">
        <v>1795.5737539922588</v>
      </c>
      <c r="G50" s="98">
        <v>1730.2343534013482</v>
      </c>
      <c r="H50" s="98">
        <v>1645.8864937175531</v>
      </c>
      <c r="I50" s="98">
        <v>1680.642670604293</v>
      </c>
      <c r="J50" s="98">
        <v>1743.2878044090387</v>
      </c>
      <c r="K50" s="98">
        <v>1782.6718198517729</v>
      </c>
      <c r="L50" s="98">
        <v>1746.7244289562109</v>
      </c>
      <c r="M50" s="98">
        <v>1854.6726653236053</v>
      </c>
      <c r="N50" s="98">
        <v>1888.6822483340777</v>
      </c>
      <c r="O50" s="98">
        <v>1802.4327486377274</v>
      </c>
      <c r="P50" s="98">
        <v>1733.231674396885</v>
      </c>
      <c r="Q50" s="98">
        <v>1809.1783177914992</v>
      </c>
      <c r="R50" s="98">
        <v>1899.142391015376</v>
      </c>
      <c r="S50" s="98">
        <v>1970.0439912442509</v>
      </c>
      <c r="T50" s="98">
        <v>2008.3667076333725</v>
      </c>
      <c r="U50" s="98">
        <v>1988.5609427135792</v>
      </c>
      <c r="V50" s="98">
        <v>2220.2181149849052</v>
      </c>
      <c r="W50" s="98">
        <v>2053.9000356857578</v>
      </c>
      <c r="X50" s="98">
        <v>1792.3377063396897</v>
      </c>
      <c r="Y50" s="98">
        <v>1739.5496662170694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1913.0863565496384</v>
      </c>
      <c r="D51" s="98">
        <v>1902.1936601521547</v>
      </c>
      <c r="E51" s="98">
        <v>1793.383906381222</v>
      </c>
      <c r="F51" s="98">
        <v>1796.0105640393572</v>
      </c>
      <c r="G51" s="98">
        <v>1731.1269989280261</v>
      </c>
      <c r="H51" s="98">
        <v>1646.7624642109431</v>
      </c>
      <c r="I51" s="98">
        <v>1682.4302907925962</v>
      </c>
      <c r="J51" s="98">
        <v>1745.6787019478418</v>
      </c>
      <c r="K51" s="98">
        <v>1785.1636112609274</v>
      </c>
      <c r="L51" s="98">
        <v>1748.8596699408013</v>
      </c>
      <c r="M51" s="98">
        <v>1856.4740747931669</v>
      </c>
      <c r="N51" s="98">
        <v>1890.1507001767618</v>
      </c>
      <c r="O51" s="98">
        <v>1803.4627254358804</v>
      </c>
      <c r="P51" s="98">
        <v>1734.0370392471677</v>
      </c>
      <c r="Q51" s="98">
        <v>1810.3182027121586</v>
      </c>
      <c r="R51" s="98">
        <v>1900.0781155139614</v>
      </c>
      <c r="S51" s="98">
        <v>1970.5373185016447</v>
      </c>
      <c r="T51" s="98">
        <v>2008.440268103684</v>
      </c>
      <c r="U51" s="98">
        <v>1988.1321530875332</v>
      </c>
      <c r="V51" s="98">
        <v>2219.9758801199951</v>
      </c>
      <c r="W51" s="98">
        <v>2052.9507863130971</v>
      </c>
      <c r="X51" s="98">
        <v>1790.8436892759264</v>
      </c>
      <c r="Y51" s="98">
        <v>1738.6620386415955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1493.5271193963933</v>
      </c>
      <c r="D52" s="101">
        <v>1476.7474128214853</v>
      </c>
      <c r="E52" s="101">
        <v>1392.0511172888932</v>
      </c>
      <c r="F52" s="101">
        <v>1394.9538396750556</v>
      </c>
      <c r="G52" s="101">
        <v>1341.3374489751266</v>
      </c>
      <c r="H52" s="101">
        <v>1285.7083419555572</v>
      </c>
      <c r="I52" s="101">
        <v>1309.4208742827805</v>
      </c>
      <c r="J52" s="101">
        <v>1348.0985115212147</v>
      </c>
      <c r="K52" s="101">
        <v>1377.1849345994026</v>
      </c>
      <c r="L52" s="101">
        <v>1352.1349852281355</v>
      </c>
      <c r="M52" s="101">
        <v>1441.517613612227</v>
      </c>
      <c r="N52" s="101">
        <v>1463.3424407382252</v>
      </c>
      <c r="O52" s="101">
        <v>1394.4459318614674</v>
      </c>
      <c r="P52" s="101">
        <v>1339.5485032411389</v>
      </c>
      <c r="Q52" s="101">
        <v>1394.7890736940394</v>
      </c>
      <c r="R52" s="101">
        <v>1458.5337338648721</v>
      </c>
      <c r="S52" s="101">
        <v>1512.1334754299069</v>
      </c>
      <c r="T52" s="101">
        <v>1538.0920201726624</v>
      </c>
      <c r="U52" s="101">
        <v>1519.7905826550516</v>
      </c>
      <c r="V52" s="101">
        <v>1717.1109496385909</v>
      </c>
      <c r="W52" s="101">
        <v>1586.1630010047304</v>
      </c>
      <c r="X52" s="101">
        <v>1363.8132692805125</v>
      </c>
      <c r="Y52" s="101">
        <v>1304.2777717758931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419.55923715324496</v>
      </c>
      <c r="D53" s="104">
        <v>425.44624733066939</v>
      </c>
      <c r="E53" s="104">
        <v>401.33278909232911</v>
      </c>
      <c r="F53" s="104">
        <v>401.05672436430172</v>
      </c>
      <c r="G53" s="104">
        <v>389.78954995289945</v>
      </c>
      <c r="H53" s="104">
        <v>361.05412225538561</v>
      </c>
      <c r="I53" s="104">
        <v>373.00941650981594</v>
      </c>
      <c r="J53" s="104">
        <v>397.58019042662693</v>
      </c>
      <c r="K53" s="104">
        <v>407.97867666152456</v>
      </c>
      <c r="L53" s="104">
        <v>396.72468471266581</v>
      </c>
      <c r="M53" s="104">
        <v>414.95646118094027</v>
      </c>
      <c r="N53" s="104">
        <v>426.80825943853642</v>
      </c>
      <c r="O53" s="104">
        <v>409.01679357441299</v>
      </c>
      <c r="P53" s="104">
        <v>394.48853600602928</v>
      </c>
      <c r="Q53" s="104">
        <v>415.52912901811919</v>
      </c>
      <c r="R53" s="104">
        <v>441.54438164908908</v>
      </c>
      <c r="S53" s="104">
        <v>458.40384307173821</v>
      </c>
      <c r="T53" s="104">
        <v>470.34824793102183</v>
      </c>
      <c r="U53" s="104">
        <v>468.34157043248166</v>
      </c>
      <c r="V53" s="104">
        <v>502.8649304814042</v>
      </c>
      <c r="W53" s="104">
        <v>466.7877853083661</v>
      </c>
      <c r="X53" s="104">
        <v>427.03041999541381</v>
      </c>
      <c r="Y53" s="104">
        <v>434.38426686570205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1914.4753001089296</v>
      </c>
      <c r="D54" s="101">
        <v>1854.0731462287267</v>
      </c>
      <c r="E54" s="101">
        <v>1757.8763330446743</v>
      </c>
      <c r="F54" s="101">
        <v>1791.9942705224444</v>
      </c>
      <c r="G54" s="101">
        <v>1689.1435729157236</v>
      </c>
      <c r="H54" s="101">
        <v>1691.9711320177362</v>
      </c>
      <c r="I54" s="101">
        <v>1684.4447222071074</v>
      </c>
      <c r="J54" s="101">
        <v>1757.1966486562139</v>
      </c>
      <c r="K54" s="101">
        <v>1749.6921748171424</v>
      </c>
      <c r="L54" s="101">
        <v>1783.6151870332051</v>
      </c>
      <c r="M54" s="101">
        <v>1835.5530336925724</v>
      </c>
      <c r="N54" s="101">
        <v>0</v>
      </c>
      <c r="O54" s="101">
        <v>0</v>
      </c>
      <c r="P54" s="101">
        <v>0</v>
      </c>
      <c r="Q54" s="101">
        <v>1826.4630476015122</v>
      </c>
      <c r="R54" s="101">
        <v>1874.7848769337495</v>
      </c>
      <c r="S54" s="101">
        <v>1930.8151518880468</v>
      </c>
      <c r="T54" s="101">
        <v>2004.0375445640725</v>
      </c>
      <c r="U54" s="101">
        <v>1998.1261527171011</v>
      </c>
      <c r="V54" s="101">
        <v>2108.3579580860837</v>
      </c>
      <c r="W54" s="101">
        <v>2028.2170844214436</v>
      </c>
      <c r="X54" s="101">
        <v>0</v>
      </c>
      <c r="Y54" s="101">
        <v>1770.9275762620164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1914.4837384572713</v>
      </c>
      <c r="D55" s="104">
        <v>1854.2228581058182</v>
      </c>
      <c r="E55" s="104">
        <v>1758.1157793836562</v>
      </c>
      <c r="F55" s="104">
        <v>1792.2798416438227</v>
      </c>
      <c r="G55" s="104">
        <v>1689.6547234347263</v>
      </c>
      <c r="H55" s="104">
        <v>1692.3578864834976</v>
      </c>
      <c r="I55" s="104">
        <v>1685.553078276341</v>
      </c>
      <c r="J55" s="104">
        <v>1758.9786809056409</v>
      </c>
      <c r="K55" s="104">
        <v>1751.4285653192162</v>
      </c>
      <c r="L55" s="104">
        <v>1785.0685773913904</v>
      </c>
      <c r="M55" s="104">
        <v>0</v>
      </c>
      <c r="N55" s="104">
        <v>0</v>
      </c>
      <c r="O55" s="104">
        <v>1830.8361189932987</v>
      </c>
      <c r="P55" s="104">
        <v>1822.9667546540061</v>
      </c>
      <c r="Q55" s="104">
        <v>1826.9819029727071</v>
      </c>
      <c r="R55" s="104">
        <v>1875.78258593021</v>
      </c>
      <c r="S55" s="104">
        <v>1932.0806920413099</v>
      </c>
      <c r="T55" s="104">
        <v>2005.2638918576799</v>
      </c>
      <c r="U55" s="104">
        <v>1998.2208808891705</v>
      </c>
      <c r="V55" s="104">
        <v>2107.5196642317524</v>
      </c>
      <c r="W55" s="104">
        <v>2027.4317878110548</v>
      </c>
      <c r="X55" s="104">
        <v>0</v>
      </c>
      <c r="Y55" s="104">
        <v>1770.577507690833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1494.6170741885521</v>
      </c>
      <c r="D56" s="98">
        <v>1439.4927972982548</v>
      </c>
      <c r="E56" s="98">
        <v>1364.6665767809684</v>
      </c>
      <c r="F56" s="98">
        <v>1392.0603529504538</v>
      </c>
      <c r="G56" s="98">
        <v>1309.1804217195802</v>
      </c>
      <c r="H56" s="98">
        <v>1321.3536045503702</v>
      </c>
      <c r="I56" s="98">
        <v>1311.8831173496712</v>
      </c>
      <c r="J56" s="98">
        <v>1358.4315100405711</v>
      </c>
      <c r="K56" s="98">
        <v>1351.0174844618928</v>
      </c>
      <c r="L56" s="98">
        <v>1380.2655270958232</v>
      </c>
      <c r="M56" s="98">
        <v>0</v>
      </c>
      <c r="N56" s="98">
        <v>0</v>
      </c>
      <c r="O56" s="98">
        <v>1415.6812364526913</v>
      </c>
      <c r="P56" s="98">
        <v>1408.772253263917</v>
      </c>
      <c r="Q56" s="98">
        <v>1407.8130812747002</v>
      </c>
      <c r="R56" s="98">
        <v>1439.7734519457101</v>
      </c>
      <c r="S56" s="98">
        <v>1482.3820432036418</v>
      </c>
      <c r="T56" s="98">
        <v>1535.6110427854692</v>
      </c>
      <c r="U56" s="98">
        <v>1527.4963648943146</v>
      </c>
      <c r="V56" s="98">
        <v>1629.5554562288623</v>
      </c>
      <c r="W56" s="98">
        <v>1566.3367629263444</v>
      </c>
      <c r="X56" s="98">
        <v>0</v>
      </c>
      <c r="Y56" s="98">
        <v>1328.5126498021007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419.86666426871943</v>
      </c>
      <c r="D57" s="98">
        <v>414.73006080756346</v>
      </c>
      <c r="E57" s="98">
        <v>393.44920260268776</v>
      </c>
      <c r="F57" s="98">
        <v>400.21948869336865</v>
      </c>
      <c r="G57" s="98">
        <v>380.47430171514605</v>
      </c>
      <c r="H57" s="98">
        <v>371.0042819331274</v>
      </c>
      <c r="I57" s="98">
        <v>373.66996092666972</v>
      </c>
      <c r="J57" s="98">
        <v>400.54717086506963</v>
      </c>
      <c r="K57" s="98">
        <v>400.4110808573235</v>
      </c>
      <c r="L57" s="98">
        <v>404.80305029556706</v>
      </c>
      <c r="M57" s="98">
        <v>0</v>
      </c>
      <c r="N57" s="98">
        <v>0</v>
      </c>
      <c r="O57" s="98">
        <v>415.15488254060745</v>
      </c>
      <c r="P57" s="98">
        <v>414.19450139008887</v>
      </c>
      <c r="Q57" s="98">
        <v>419.1688216980067</v>
      </c>
      <c r="R57" s="98">
        <v>436.00913398450001</v>
      </c>
      <c r="S57" s="98">
        <v>449.69864883766832</v>
      </c>
      <c r="T57" s="98">
        <v>469.65284907221036</v>
      </c>
      <c r="U57" s="98">
        <v>470.72451599485578</v>
      </c>
      <c r="V57" s="98">
        <v>477.96420800288968</v>
      </c>
      <c r="W57" s="98">
        <v>461.09502488471088</v>
      </c>
      <c r="X57" s="98">
        <v>0</v>
      </c>
      <c r="Y57" s="98">
        <v>442.06485788873209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346.57733649406504</v>
      </c>
      <c r="D58" s="122">
        <v>344.09724146361276</v>
      </c>
      <c r="E58" s="122">
        <v>343.1077852142792</v>
      </c>
      <c r="F58" s="122">
        <v>340.82537618218072</v>
      </c>
      <c r="G58" s="122">
        <v>331.2465348270149</v>
      </c>
      <c r="H58" s="122">
        <v>323.23552684733681</v>
      </c>
      <c r="I58" s="122">
        <v>326.57572459446777</v>
      </c>
      <c r="J58" s="122">
        <v>315.08557317383884</v>
      </c>
      <c r="K58" s="122">
        <v>313.44589555230226</v>
      </c>
      <c r="L58" s="122">
        <v>307.0859934936019</v>
      </c>
      <c r="M58" s="122">
        <v>312.1201948969873</v>
      </c>
      <c r="N58" s="122">
        <v>315.71622501504902</v>
      </c>
      <c r="O58" s="122">
        <v>302.63207864550066</v>
      </c>
      <c r="P58" s="122">
        <v>311.61694649603976</v>
      </c>
      <c r="Q58" s="122">
        <v>316.99233460211212</v>
      </c>
      <c r="R58" s="122">
        <v>319.93024267567603</v>
      </c>
      <c r="S58" s="122">
        <v>322.15052692895824</v>
      </c>
      <c r="T58" s="122">
        <v>330.10279663406936</v>
      </c>
      <c r="U58" s="122">
        <v>326.2429263335768</v>
      </c>
      <c r="V58" s="122">
        <v>348.32660413056055</v>
      </c>
      <c r="W58" s="122">
        <v>350.35701863455887</v>
      </c>
      <c r="X58" s="122">
        <v>317.78212150755354</v>
      </c>
      <c r="Y58" s="122">
        <v>305.9026769424753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346.45855345600398</v>
      </c>
      <c r="D59" s="98">
        <v>343.49606382062888</v>
      </c>
      <c r="E59" s="98">
        <v>343.14319930622281</v>
      </c>
      <c r="F59" s="98">
        <v>333.53990278839632</v>
      </c>
      <c r="G59" s="98">
        <v>334.98183470143522</v>
      </c>
      <c r="H59" s="98">
        <v>324.4640839698788</v>
      </c>
      <c r="I59" s="98">
        <v>325.94840020492057</v>
      </c>
      <c r="J59" s="98">
        <v>318.37349876200949</v>
      </c>
      <c r="K59" s="98">
        <v>306.46572435287089</v>
      </c>
      <c r="L59" s="98">
        <v>310.79804885042142</v>
      </c>
      <c r="M59" s="98">
        <v>312.4881402675469</v>
      </c>
      <c r="N59" s="98">
        <v>312.42623025885592</v>
      </c>
      <c r="O59" s="98">
        <v>315.82480169174249</v>
      </c>
      <c r="P59" s="98">
        <v>302.12245469615004</v>
      </c>
      <c r="Q59" s="98">
        <v>284.60826853672916</v>
      </c>
      <c r="R59" s="98">
        <v>335.74026050279406</v>
      </c>
      <c r="S59" s="98">
        <v>332.17812638117158</v>
      </c>
      <c r="T59" s="98">
        <v>352.33691560408442</v>
      </c>
      <c r="U59" s="98">
        <v>338.61927383067336</v>
      </c>
      <c r="V59" s="98">
        <v>378.57770949789841</v>
      </c>
      <c r="W59" s="98">
        <v>322.87210430694455</v>
      </c>
      <c r="X59" s="98">
        <v>309.34214465248402</v>
      </c>
      <c r="Y59" s="98">
        <v>323.32081851047855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346.57892531847352</v>
      </c>
      <c r="D60" s="33">
        <v>344.10547383190794</v>
      </c>
      <c r="E60" s="33">
        <v>343.10727951068088</v>
      </c>
      <c r="F60" s="33">
        <v>340.93684673857973</v>
      </c>
      <c r="G60" s="33">
        <v>331.19228020140912</v>
      </c>
      <c r="H60" s="33">
        <v>323.21689916405251</v>
      </c>
      <c r="I60" s="33">
        <v>326.58372081303844</v>
      </c>
      <c r="J60" s="33">
        <v>315.04577043899923</v>
      </c>
      <c r="K60" s="33">
        <v>313.52858566574832</v>
      </c>
      <c r="L60" s="33">
        <v>307.02658421912741</v>
      </c>
      <c r="M60" s="33">
        <v>312.11353347920294</v>
      </c>
      <c r="N60" s="33">
        <v>315.7720206271635</v>
      </c>
      <c r="O60" s="33">
        <v>302.4170023788883</v>
      </c>
      <c r="P60" s="33">
        <v>311.76656849768244</v>
      </c>
      <c r="Q60" s="33">
        <v>317.57011725509972</v>
      </c>
      <c r="R60" s="33">
        <v>319.5424997803629</v>
      </c>
      <c r="S60" s="33">
        <v>321.93144784999345</v>
      </c>
      <c r="T60" s="33">
        <v>329.71328032691605</v>
      </c>
      <c r="U60" s="33">
        <v>326.05368457839865</v>
      </c>
      <c r="V60" s="33">
        <v>347.86721597414015</v>
      </c>
      <c r="W60" s="33">
        <v>350.90477583975292</v>
      </c>
      <c r="X60" s="33">
        <v>317.95106573240417</v>
      </c>
      <c r="Y60" s="33">
        <v>305.47261529314409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12452.165657024894</v>
      </c>
      <c r="D62" s="117">
        <f t="shared" si="21"/>
        <v>11647.18577436242</v>
      </c>
      <c r="E62" s="117">
        <f t="shared" si="21"/>
        <v>12352.937960612315</v>
      </c>
      <c r="F62" s="117">
        <f t="shared" si="21"/>
        <v>12954.249696113855</v>
      </c>
      <c r="G62" s="117">
        <f t="shared" si="21"/>
        <v>12621.966384939024</v>
      </c>
      <c r="H62" s="117">
        <f t="shared" si="21"/>
        <v>12674.622817278723</v>
      </c>
      <c r="I62" s="117">
        <f t="shared" si="21"/>
        <v>11616.795614737004</v>
      </c>
      <c r="J62" s="117">
        <f t="shared" si="21"/>
        <v>12607.182294924771</v>
      </c>
      <c r="K62" s="117">
        <f t="shared" si="21"/>
        <v>11619.805435289869</v>
      </c>
      <c r="L62" s="117">
        <f t="shared" si="21"/>
        <v>12439.768543770089</v>
      </c>
      <c r="M62" s="117">
        <f t="shared" si="21"/>
        <v>9850.563796706796</v>
      </c>
      <c r="N62" s="117">
        <f t="shared" si="21"/>
        <v>9893.6026834262011</v>
      </c>
      <c r="O62" s="117">
        <f t="shared" si="21"/>
        <v>9659.099348866057</v>
      </c>
      <c r="P62" s="117">
        <f t="shared" si="21"/>
        <v>8344.8968040823165</v>
      </c>
      <c r="Q62" s="117">
        <f t="shared" si="21"/>
        <v>8501.4330579948692</v>
      </c>
      <c r="R62" s="117">
        <f t="shared" ref="R62:V62" si="22">R63+R66+R68+R77</f>
        <v>8500.056849218221</v>
      </c>
      <c r="S62" s="117">
        <f t="shared" si="22"/>
        <v>8178.6478991503282</v>
      </c>
      <c r="T62" s="117">
        <f t="shared" si="22"/>
        <v>8602.1586794219074</v>
      </c>
      <c r="U62" s="117">
        <f t="shared" si="22"/>
        <v>8154.2402258649145</v>
      </c>
      <c r="V62" s="117">
        <f t="shared" si="22"/>
        <v>7874.8948062272029</v>
      </c>
      <c r="W62" s="117">
        <f t="shared" ref="W62:Y62" si="23">W63+W66+W68+W77</f>
        <v>7036.5824025691763</v>
      </c>
      <c r="X62" s="117">
        <f t="shared" si="23"/>
        <v>5600.2934408276469</v>
      </c>
      <c r="Y62" s="117">
        <f t="shared" si="23"/>
        <v>4011.114274050994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10186.586378013999</v>
      </c>
      <c r="D63" s="122">
        <f t="shared" si="24"/>
        <v>9481.873989866599</v>
      </c>
      <c r="E63" s="122">
        <f t="shared" si="24"/>
        <v>10223.516519358689</v>
      </c>
      <c r="F63" s="122">
        <f t="shared" si="24"/>
        <v>10742.942552517174</v>
      </c>
      <c r="G63" s="122">
        <f t="shared" si="24"/>
        <v>10594.677381969044</v>
      </c>
      <c r="H63" s="122">
        <f t="shared" si="24"/>
        <v>10659.128690086374</v>
      </c>
      <c r="I63" s="122">
        <f t="shared" si="24"/>
        <v>9641.6663163371049</v>
      </c>
      <c r="J63" s="122">
        <f t="shared" si="24"/>
        <v>10529.108049108261</v>
      </c>
      <c r="K63" s="122">
        <f t="shared" si="24"/>
        <v>9547.4450651631632</v>
      </c>
      <c r="L63" s="122">
        <f t="shared" si="24"/>
        <v>10276.10445040402</v>
      </c>
      <c r="M63" s="122">
        <f t="shared" si="24"/>
        <v>7815.258969720735</v>
      </c>
      <c r="N63" s="122">
        <f t="shared" si="24"/>
        <v>7674.8127800355533</v>
      </c>
      <c r="O63" s="122">
        <f t="shared" si="24"/>
        <v>7465.3283751268491</v>
      </c>
      <c r="P63" s="122">
        <f t="shared" si="24"/>
        <v>6224.4356259023343</v>
      </c>
      <c r="Q63" s="122">
        <f t="shared" si="24"/>
        <v>6383.8465648242636</v>
      </c>
      <c r="R63" s="122">
        <f t="shared" ref="R63:V63" si="25">SUM(R64:R65)</f>
        <v>6327.0790604368349</v>
      </c>
      <c r="S63" s="122">
        <f t="shared" si="25"/>
        <v>5917.0853538094443</v>
      </c>
      <c r="T63" s="122">
        <f t="shared" si="25"/>
        <v>6238.6324184868836</v>
      </c>
      <c r="U63" s="122">
        <f t="shared" si="25"/>
        <v>5775.6434166935724</v>
      </c>
      <c r="V63" s="122">
        <f t="shared" si="25"/>
        <v>5472.8416880905297</v>
      </c>
      <c r="W63" s="122">
        <f t="shared" ref="W63:Y63" si="26">SUM(W64:W65)</f>
        <v>4656.9246502904207</v>
      </c>
      <c r="X63" s="122">
        <f t="shared" si="26"/>
        <v>3318.5126975997387</v>
      </c>
      <c r="Y63" s="122">
        <f t="shared" si="26"/>
        <v>1987.7490671115872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9952.3000426648632</v>
      </c>
      <c r="D64" s="98">
        <v>9268.3036468262708</v>
      </c>
      <c r="E64" s="98">
        <v>9999.2717692459628</v>
      </c>
      <c r="F64" s="98">
        <v>10511.57660967936</v>
      </c>
      <c r="G64" s="98">
        <v>10370.509792528581</v>
      </c>
      <c r="H64" s="98">
        <v>10437.533931449527</v>
      </c>
      <c r="I64" s="98">
        <v>9443.5414037798564</v>
      </c>
      <c r="J64" s="98">
        <v>10312.776580493506</v>
      </c>
      <c r="K64" s="98">
        <v>9352.34138669405</v>
      </c>
      <c r="L64" s="98">
        <v>10068.319344959182</v>
      </c>
      <c r="M64" s="98">
        <v>7660.7583163508643</v>
      </c>
      <c r="N64" s="98">
        <v>7524.1100234244677</v>
      </c>
      <c r="O64" s="98">
        <v>7321.7043077576636</v>
      </c>
      <c r="P64" s="98">
        <v>6107.0050718891152</v>
      </c>
      <c r="Q64" s="98">
        <v>6262.9216964913112</v>
      </c>
      <c r="R64" s="98">
        <v>6207.8687253520056</v>
      </c>
      <c r="S64" s="98">
        <v>5806.2758787487564</v>
      </c>
      <c r="T64" s="98">
        <v>6121.673834025597</v>
      </c>
      <c r="U64" s="98">
        <v>5667.9709112741975</v>
      </c>
      <c r="V64" s="98">
        <v>5371.186909016511</v>
      </c>
      <c r="W64" s="98">
        <v>4570.3451389516686</v>
      </c>
      <c r="X64" s="98">
        <v>3256.9302562129101</v>
      </c>
      <c r="Y64" s="98">
        <v>1950.99231667599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234.28633534913499</v>
      </c>
      <c r="D65" s="98">
        <v>213.57034304032797</v>
      </c>
      <c r="E65" s="98">
        <v>224.24475011272602</v>
      </c>
      <c r="F65" s="98">
        <v>231.36594283781452</v>
      </c>
      <c r="G65" s="98">
        <v>224.16758944046302</v>
      </c>
      <c r="H65" s="98">
        <v>221.59475863684699</v>
      </c>
      <c r="I65" s="98">
        <v>198.12491255724825</v>
      </c>
      <c r="J65" s="98">
        <v>216.33146861475581</v>
      </c>
      <c r="K65" s="98">
        <v>195.10367846911285</v>
      </c>
      <c r="L65" s="98">
        <v>207.78510544483746</v>
      </c>
      <c r="M65" s="98">
        <v>154.50065336987072</v>
      </c>
      <c r="N65" s="98">
        <v>150.70275661108536</v>
      </c>
      <c r="O65" s="98">
        <v>143.62406736918578</v>
      </c>
      <c r="P65" s="98">
        <v>117.43055401321929</v>
      </c>
      <c r="Q65" s="98">
        <v>120.92486833295234</v>
      </c>
      <c r="R65" s="98">
        <v>119.21033508482898</v>
      </c>
      <c r="S65" s="98">
        <v>110.80947506068814</v>
      </c>
      <c r="T65" s="98">
        <v>116.95858446128634</v>
      </c>
      <c r="U65" s="98">
        <v>107.67250541937509</v>
      </c>
      <c r="V65" s="98">
        <v>101.65477907401886</v>
      </c>
      <c r="W65" s="98">
        <v>86.579511338751985</v>
      </c>
      <c r="X65" s="98">
        <v>61.582441386828442</v>
      </c>
      <c r="Y65" s="98">
        <v>36.756750435597191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2.8326756649735758</v>
      </c>
      <c r="E66" s="122">
        <f t="shared" si="27"/>
        <v>1.7670816692938125</v>
      </c>
      <c r="F66" s="122">
        <f t="shared" si="27"/>
        <v>3.7808411642113562</v>
      </c>
      <c r="G66" s="122">
        <f t="shared" si="27"/>
        <v>5.1130576745775995</v>
      </c>
      <c r="H66" s="122">
        <f t="shared" si="27"/>
        <v>6.7935666479917174</v>
      </c>
      <c r="I66" s="122">
        <f t="shared" si="27"/>
        <v>7.9696028960445604</v>
      </c>
      <c r="J66" s="122">
        <f t="shared" si="27"/>
        <v>6.2506340200387527</v>
      </c>
      <c r="K66" s="122">
        <f t="shared" si="27"/>
        <v>5.1339074263152105</v>
      </c>
      <c r="L66" s="122">
        <f t="shared" si="27"/>
        <v>5.6283379952480734</v>
      </c>
      <c r="M66" s="122">
        <f t="shared" si="27"/>
        <v>4.5638471221831436</v>
      </c>
      <c r="N66" s="122">
        <f t="shared" si="27"/>
        <v>5.1402720224810601</v>
      </c>
      <c r="O66" s="122">
        <f t="shared" si="27"/>
        <v>3.2626731222309835</v>
      </c>
      <c r="P66" s="122">
        <f t="shared" si="27"/>
        <v>4.4783339010502186</v>
      </c>
      <c r="Q66" s="122">
        <f t="shared" si="27"/>
        <v>1.4778686743873781</v>
      </c>
      <c r="R66" s="122">
        <f t="shared" si="27"/>
        <v>1.9352473075835559</v>
      </c>
      <c r="S66" s="122">
        <f t="shared" si="27"/>
        <v>2.0934813278406419</v>
      </c>
      <c r="T66" s="122">
        <f t="shared" si="27"/>
        <v>2.5898567006388595</v>
      </c>
      <c r="U66" s="122">
        <f t="shared" si="27"/>
        <v>1.2468550659990445</v>
      </c>
      <c r="V66" s="122">
        <f t="shared" si="27"/>
        <v>5.3208351051436473</v>
      </c>
      <c r="W66" s="122">
        <f t="shared" si="27"/>
        <v>2.6484665394098377</v>
      </c>
      <c r="X66" s="122">
        <f t="shared" si="27"/>
        <v>8.5262424115631372</v>
      </c>
      <c r="Y66" s="122">
        <f t="shared" si="27"/>
        <v>6.6091521352453277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0</v>
      </c>
      <c r="D67" s="98">
        <f>IF(RES_hhdet_in_tes!D67=0,0,RES_hhdet_in_tes!D67*1000*11630/RES_hhdet_in_new!D64)</f>
        <v>2.8326756649735758</v>
      </c>
      <c r="E67" s="98">
        <f>IF(RES_hhdet_in_tes!E67=0,0,RES_hhdet_in_tes!E67*1000*11630/RES_hhdet_in_new!E64)</f>
        <v>1.7670816692938125</v>
      </c>
      <c r="F67" s="98">
        <f>IF(RES_hhdet_in_tes!F67=0,0,RES_hhdet_in_tes!F67*1000*11630/RES_hhdet_in_new!F64)</f>
        <v>3.7808411642113562</v>
      </c>
      <c r="G67" s="98">
        <f>IF(RES_hhdet_in_tes!G67=0,0,RES_hhdet_in_tes!G67*1000*11630/RES_hhdet_in_new!G64)</f>
        <v>5.1130576745775995</v>
      </c>
      <c r="H67" s="98">
        <f>IF(RES_hhdet_in_tes!H67=0,0,RES_hhdet_in_tes!H67*1000*11630/RES_hhdet_in_new!H64)</f>
        <v>6.7935666479917174</v>
      </c>
      <c r="I67" s="98">
        <f>IF(RES_hhdet_in_tes!I67=0,0,RES_hhdet_in_tes!I67*1000*11630/RES_hhdet_in_new!I64)</f>
        <v>7.9696028960445604</v>
      </c>
      <c r="J67" s="98">
        <f>IF(RES_hhdet_in_tes!J67=0,0,RES_hhdet_in_tes!J67*1000*11630/RES_hhdet_in_new!J64)</f>
        <v>6.2506340200387527</v>
      </c>
      <c r="K67" s="98">
        <f>IF(RES_hhdet_in_tes!K67=0,0,RES_hhdet_in_tes!K67*1000*11630/RES_hhdet_in_new!K64)</f>
        <v>5.1339074263152105</v>
      </c>
      <c r="L67" s="98">
        <f>IF(RES_hhdet_in_tes!L67=0,0,RES_hhdet_in_tes!L67*1000*11630/RES_hhdet_in_new!L64)</f>
        <v>5.6283379952480734</v>
      </c>
      <c r="M67" s="98">
        <f>IF(RES_hhdet_in_tes!M67=0,0,RES_hhdet_in_tes!M67*1000*11630/RES_hhdet_in_new!M64)</f>
        <v>4.5638471221831436</v>
      </c>
      <c r="N67" s="98">
        <f>IF(RES_hhdet_in_tes!N67=0,0,RES_hhdet_in_tes!N67*1000*11630/RES_hhdet_in_new!N64)</f>
        <v>5.1402720224810601</v>
      </c>
      <c r="O67" s="98">
        <f>IF(RES_hhdet_in_tes!O67=0,0,RES_hhdet_in_tes!O67*1000*11630/RES_hhdet_in_new!O64)</f>
        <v>3.2626731222309835</v>
      </c>
      <c r="P67" s="98">
        <f>IF(RES_hhdet_in_tes!P67=0,0,RES_hhdet_in_tes!P67*1000*11630/RES_hhdet_in_new!P64)</f>
        <v>4.4783339010502186</v>
      </c>
      <c r="Q67" s="98">
        <f>IF(RES_hhdet_in_tes!Q67=0,0,RES_hhdet_in_tes!Q67*1000*11630/RES_hhdet_in_new!Q64)</f>
        <v>1.4778686743873781</v>
      </c>
      <c r="R67" s="98">
        <f>IF(RES_hhdet_in_tes!R67=0,0,RES_hhdet_in_tes!R67*1000*11630/RES_hhdet_in_new!R64)</f>
        <v>1.9352473075835559</v>
      </c>
      <c r="S67" s="98">
        <f>IF(RES_hhdet_in_tes!S67=0,0,RES_hhdet_in_tes!S67*1000*11630/RES_hhdet_in_new!S64)</f>
        <v>2.0934813278406419</v>
      </c>
      <c r="T67" s="98">
        <f>IF(RES_hhdet_in_tes!T67=0,0,RES_hhdet_in_tes!T67*1000*11630/RES_hhdet_in_new!T64)</f>
        <v>2.5898567006388595</v>
      </c>
      <c r="U67" s="98">
        <f>IF(RES_hhdet_in_tes!U67=0,0,RES_hhdet_in_tes!U67*1000*11630/RES_hhdet_in_new!U64)</f>
        <v>1.2468550659990445</v>
      </c>
      <c r="V67" s="98">
        <f>IF(RES_hhdet_in_tes!V67=0,0,RES_hhdet_in_tes!V67*1000*11630/RES_hhdet_in_new!V64)</f>
        <v>5.3208351051436473</v>
      </c>
      <c r="W67" s="98">
        <f>IF(RES_hhdet_in_tes!W67=0,0,RES_hhdet_in_tes!W67*1000*11630/RES_hhdet_in_new!W64)</f>
        <v>2.6484665394098377</v>
      </c>
      <c r="X67" s="98">
        <f>IF(RES_hhdet_in_tes!X67=0,0,RES_hhdet_in_tes!X67*1000*11630/RES_hhdet_in_new!X64)</f>
        <v>8.5262424115631372</v>
      </c>
      <c r="Y67" s="98">
        <f>IF(RES_hhdet_in_tes!Y67=0,0,RES_hhdet_in_tes!Y67*1000*11630/RES_hhdet_in_new!Y64)</f>
        <v>6.6091521352453277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1917.5049858309926</v>
      </c>
      <c r="D68" s="122">
        <v>1825.3154610370841</v>
      </c>
      <c r="E68" s="122">
        <v>1783.5108396710471</v>
      </c>
      <c r="F68" s="122">
        <v>1858.7800816408301</v>
      </c>
      <c r="G68" s="122">
        <v>1693.2066237007998</v>
      </c>
      <c r="H68" s="122">
        <v>1683.0965936487701</v>
      </c>
      <c r="I68" s="122">
        <v>1644.9539787619865</v>
      </c>
      <c r="J68" s="122">
        <v>1754.6752090886534</v>
      </c>
      <c r="K68" s="122">
        <v>1760.7570141398849</v>
      </c>
      <c r="L68" s="122">
        <v>1843.7559229138094</v>
      </c>
      <c r="M68" s="122">
        <v>1716.6404988246409</v>
      </c>
      <c r="N68" s="122">
        <v>1900.8884770458246</v>
      </c>
      <c r="O68" s="122">
        <v>1883.7398039910963</v>
      </c>
      <c r="P68" s="122">
        <v>1804.3582343661637</v>
      </c>
      <c r="Q68" s="122">
        <v>1801.9193789887015</v>
      </c>
      <c r="R68" s="122">
        <v>1855.0847346131548</v>
      </c>
      <c r="S68" s="122">
        <v>1935.5001008954714</v>
      </c>
      <c r="T68" s="122">
        <v>2028.9902661148292</v>
      </c>
      <c r="U68" s="122">
        <v>2046.3236001257162</v>
      </c>
      <c r="V68" s="122">
        <v>2054.0988655233641</v>
      </c>
      <c r="W68" s="122">
        <v>2030.5861315799455</v>
      </c>
      <c r="X68" s="122">
        <v>1946.2557555168651</v>
      </c>
      <c r="Y68" s="122">
        <v>1714.7335617713081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1917.627488583945</v>
      </c>
      <c r="D69" s="98">
        <v>1824.2801487199902</v>
      </c>
      <c r="E69" s="98">
        <v>1784.4169269609984</v>
      </c>
      <c r="F69" s="98">
        <v>1861.2632610868284</v>
      </c>
      <c r="G69" s="98">
        <v>1693.3822219946724</v>
      </c>
      <c r="H69" s="98">
        <v>1682.6671044724344</v>
      </c>
      <c r="I69" s="98">
        <v>1643.4370436191862</v>
      </c>
      <c r="J69" s="98">
        <v>1754.634477883533</v>
      </c>
      <c r="K69" s="98">
        <v>1760.7065313443582</v>
      </c>
      <c r="L69" s="98">
        <v>1852.4737149922423</v>
      </c>
      <c r="M69" s="98">
        <v>1712.2306009966849</v>
      </c>
      <c r="N69" s="98">
        <v>1902.0874848743595</v>
      </c>
      <c r="O69" s="98">
        <v>1884.7250678412181</v>
      </c>
      <c r="P69" s="98">
        <v>1803.5677046822786</v>
      </c>
      <c r="Q69" s="98">
        <v>1799.5193064187811</v>
      </c>
      <c r="R69" s="98">
        <v>1853.0046893719502</v>
      </c>
      <c r="S69" s="98">
        <v>1935.9372043666756</v>
      </c>
      <c r="T69" s="98">
        <v>2031.2446288335657</v>
      </c>
      <c r="U69" s="98">
        <v>2048.1427468495258</v>
      </c>
      <c r="V69" s="98">
        <v>2054.0992638702724</v>
      </c>
      <c r="W69" s="98">
        <v>2030.6347497109041</v>
      </c>
      <c r="X69" s="98">
        <v>1946.2661838501147</v>
      </c>
      <c r="Y69" s="98">
        <v>1713.2304746743339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1917.6655389564291</v>
      </c>
      <c r="D70" s="98">
        <v>1824.4633787843013</v>
      </c>
      <c r="E70" s="98">
        <v>1784.8287776460618</v>
      </c>
      <c r="F70" s="98">
        <v>1861.783432633039</v>
      </c>
      <c r="G70" s="98">
        <v>1694.3090916698065</v>
      </c>
      <c r="H70" s="98">
        <v>1683.6570401970866</v>
      </c>
      <c r="I70" s="98">
        <v>1645.2499908986929</v>
      </c>
      <c r="J70" s="98">
        <v>1757.2815075266078</v>
      </c>
      <c r="K70" s="98">
        <v>1763.3859257498109</v>
      </c>
      <c r="L70" s="98">
        <v>1855.1148821354045</v>
      </c>
      <c r="M70" s="98">
        <v>1714.2784915295965</v>
      </c>
      <c r="N70" s="98">
        <v>1903.9702770444283</v>
      </c>
      <c r="O70" s="98">
        <v>1886.2098382373451</v>
      </c>
      <c r="P70" s="98">
        <v>1804.7218156394511</v>
      </c>
      <c r="Q70" s="98">
        <v>1800.610353254445</v>
      </c>
      <c r="R70" s="98">
        <v>1853.7979941423118</v>
      </c>
      <c r="S70" s="98">
        <v>1936.3067569373798</v>
      </c>
      <c r="T70" s="98">
        <v>2031.2827600369183</v>
      </c>
      <c r="U70" s="98">
        <v>2047.6327928682472</v>
      </c>
      <c r="V70" s="98">
        <v>2052.4728134440502</v>
      </c>
      <c r="W70" s="98">
        <v>2029.1667973593333</v>
      </c>
      <c r="X70" s="98">
        <v>1945.3938972251647</v>
      </c>
      <c r="Y70" s="98">
        <v>1711.0006440917766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1497.102074142691</v>
      </c>
      <c r="D71" s="101">
        <v>1416.3802043829869</v>
      </c>
      <c r="E71" s="101">
        <v>1385.4120952726907</v>
      </c>
      <c r="F71" s="101">
        <v>1446.0568532016111</v>
      </c>
      <c r="G71" s="101">
        <v>1312.7904589370441</v>
      </c>
      <c r="H71" s="101">
        <v>1314.5476344527594</v>
      </c>
      <c r="I71" s="101">
        <v>1280.4272075362107</v>
      </c>
      <c r="J71" s="101">
        <v>1357.0799752863707</v>
      </c>
      <c r="K71" s="101">
        <v>1360.3243459956745</v>
      </c>
      <c r="L71" s="101">
        <v>1434.6009185210603</v>
      </c>
      <c r="M71" s="101">
        <v>1330.7234737478141</v>
      </c>
      <c r="N71" s="101">
        <v>1474.0794938814361</v>
      </c>
      <c r="O71" s="101">
        <v>1458.6423963174798</v>
      </c>
      <c r="P71" s="101">
        <v>1394.3182401390097</v>
      </c>
      <c r="Q71" s="101">
        <v>1387.2773977970614</v>
      </c>
      <c r="R71" s="101">
        <v>1422.8919540838951</v>
      </c>
      <c r="S71" s="101">
        <v>1485.7861283656607</v>
      </c>
      <c r="T71" s="101">
        <v>1555.6481511946079</v>
      </c>
      <c r="U71" s="101">
        <v>1565.4161405460854</v>
      </c>
      <c r="V71" s="101">
        <v>1587.2771240690645</v>
      </c>
      <c r="W71" s="101">
        <v>1567.7548141408333</v>
      </c>
      <c r="X71" s="101">
        <v>1481.7572470564305</v>
      </c>
      <c r="Y71" s="101">
        <v>1283.5407070064566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420.56346481373816</v>
      </c>
      <c r="D72" s="104">
        <v>408.08317440131475</v>
      </c>
      <c r="E72" s="104">
        <v>399.4166823733712</v>
      </c>
      <c r="F72" s="104">
        <v>415.72657943142798</v>
      </c>
      <c r="G72" s="104">
        <v>381.51863273276217</v>
      </c>
      <c r="H72" s="104">
        <v>369.10940574432726</v>
      </c>
      <c r="I72" s="104">
        <v>364.82278336248208</v>
      </c>
      <c r="J72" s="104">
        <v>400.20153224023733</v>
      </c>
      <c r="K72" s="104">
        <v>403.06157975413612</v>
      </c>
      <c r="L72" s="104">
        <v>420.51396361434399</v>
      </c>
      <c r="M72" s="104">
        <v>383.55501778178262</v>
      </c>
      <c r="N72" s="104">
        <v>429.89078316299202</v>
      </c>
      <c r="O72" s="104">
        <v>427.56744191986547</v>
      </c>
      <c r="P72" s="104">
        <v>410.40357550044172</v>
      </c>
      <c r="Q72" s="104">
        <v>413.33295545738355</v>
      </c>
      <c r="R72" s="104">
        <v>430.90604005841675</v>
      </c>
      <c r="S72" s="104">
        <v>450.52062857171927</v>
      </c>
      <c r="T72" s="104">
        <v>475.63460884231034</v>
      </c>
      <c r="U72" s="104">
        <v>482.21665232216156</v>
      </c>
      <c r="V72" s="104">
        <v>465.19568937498525</v>
      </c>
      <c r="W72" s="104">
        <v>461.41198321850021</v>
      </c>
      <c r="X72" s="104">
        <v>463.63665016873415</v>
      </c>
      <c r="Y72" s="104">
        <v>427.45993708532006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1914.4753001089293</v>
      </c>
      <c r="D73" s="101">
        <v>1854.0731462287263</v>
      </c>
      <c r="E73" s="101">
        <v>1757.8763330446745</v>
      </c>
      <c r="F73" s="101">
        <v>1791.9942705224444</v>
      </c>
      <c r="G73" s="101">
        <v>1689.1435729157236</v>
      </c>
      <c r="H73" s="101">
        <v>1691.9711320177362</v>
      </c>
      <c r="I73" s="101">
        <v>1684.4447222071071</v>
      </c>
      <c r="J73" s="101">
        <v>1757.1966486562142</v>
      </c>
      <c r="K73" s="101">
        <v>0</v>
      </c>
      <c r="L73" s="101">
        <v>1783.6151870332053</v>
      </c>
      <c r="M73" s="101">
        <v>1835.5530336925729</v>
      </c>
      <c r="N73" s="101">
        <v>1849.237200884907</v>
      </c>
      <c r="O73" s="101">
        <v>1830.8296042356415</v>
      </c>
      <c r="P73" s="101">
        <v>1822.8784488451067</v>
      </c>
      <c r="Q73" s="101">
        <v>1826.463047601512</v>
      </c>
      <c r="R73" s="101">
        <v>1874.7848769337497</v>
      </c>
      <c r="S73" s="101">
        <v>1930.8151518880468</v>
      </c>
      <c r="T73" s="101">
        <v>2004.0375445640725</v>
      </c>
      <c r="U73" s="101">
        <v>1998.1261527171009</v>
      </c>
      <c r="V73" s="101">
        <v>0</v>
      </c>
      <c r="W73" s="101">
        <v>2028.2170844214436</v>
      </c>
      <c r="X73" s="101">
        <v>0</v>
      </c>
      <c r="Y73" s="101">
        <v>1770.9275762620164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1914.4837384572722</v>
      </c>
      <c r="D74" s="104">
        <v>1854.222858105818</v>
      </c>
      <c r="E74" s="104">
        <v>1758.1157793836564</v>
      </c>
      <c r="F74" s="104">
        <v>1792.2798416438225</v>
      </c>
      <c r="G74" s="104">
        <v>1689.6547234347263</v>
      </c>
      <c r="H74" s="104">
        <v>1692.3578864834974</v>
      </c>
      <c r="I74" s="104">
        <v>1685.553078276341</v>
      </c>
      <c r="J74" s="104">
        <v>1758.9786809056404</v>
      </c>
      <c r="K74" s="104">
        <v>0</v>
      </c>
      <c r="L74" s="104">
        <v>1785.0685773913908</v>
      </c>
      <c r="M74" s="104">
        <v>1836.4680480408715</v>
      </c>
      <c r="N74" s="104">
        <v>1849.5225886086851</v>
      </c>
      <c r="O74" s="104">
        <v>1830.8361189932989</v>
      </c>
      <c r="P74" s="104">
        <v>1822.9667546540061</v>
      </c>
      <c r="Q74" s="104">
        <v>1826.9819029727068</v>
      </c>
      <c r="R74" s="104">
        <v>1875.78258593021</v>
      </c>
      <c r="S74" s="104">
        <v>1932.0806920413102</v>
      </c>
      <c r="T74" s="104">
        <v>2005.2638918576795</v>
      </c>
      <c r="U74" s="104">
        <v>1998.2208808891703</v>
      </c>
      <c r="V74" s="104">
        <v>0</v>
      </c>
      <c r="W74" s="104">
        <v>2027.4317878110555</v>
      </c>
      <c r="X74" s="104">
        <v>0</v>
      </c>
      <c r="Y74" s="104">
        <v>1770.5775076908337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1494.6170741885528</v>
      </c>
      <c r="D75" s="98">
        <v>1439.4927972982548</v>
      </c>
      <c r="E75" s="98">
        <v>1364.6665767809684</v>
      </c>
      <c r="F75" s="98">
        <v>1392.0603529504538</v>
      </c>
      <c r="G75" s="98">
        <v>1309.1804217195802</v>
      </c>
      <c r="H75" s="98">
        <v>1321.3536045503702</v>
      </c>
      <c r="I75" s="98">
        <v>1311.8831173496712</v>
      </c>
      <c r="J75" s="98">
        <v>1358.4315100405711</v>
      </c>
      <c r="K75" s="98">
        <v>0</v>
      </c>
      <c r="L75" s="98">
        <v>1380.2655270958235</v>
      </c>
      <c r="M75" s="98">
        <v>1426.0610039463688</v>
      </c>
      <c r="N75" s="98">
        <v>1431.6237494906138</v>
      </c>
      <c r="O75" s="98">
        <v>1415.6812364526913</v>
      </c>
      <c r="P75" s="98">
        <v>1408.7722532639175</v>
      </c>
      <c r="Q75" s="98">
        <v>1407.8130812747002</v>
      </c>
      <c r="R75" s="98">
        <v>1439.7734519457099</v>
      </c>
      <c r="S75" s="98">
        <v>1482.3820432036418</v>
      </c>
      <c r="T75" s="98">
        <v>1535.6110427854687</v>
      </c>
      <c r="U75" s="98">
        <v>1527.4963648943142</v>
      </c>
      <c r="V75" s="98">
        <v>0</v>
      </c>
      <c r="W75" s="98">
        <v>1566.3367629263444</v>
      </c>
      <c r="X75" s="98">
        <v>0</v>
      </c>
      <c r="Y75" s="98">
        <v>1328.5126498021011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419.86666426871932</v>
      </c>
      <c r="D76" s="98">
        <v>414.7300608075634</v>
      </c>
      <c r="E76" s="98">
        <v>393.44920260268771</v>
      </c>
      <c r="F76" s="98">
        <v>400.21948869336865</v>
      </c>
      <c r="G76" s="98">
        <v>380.47430171514617</v>
      </c>
      <c r="H76" s="98">
        <v>371.00428193312746</v>
      </c>
      <c r="I76" s="98">
        <v>373.66996092666977</v>
      </c>
      <c r="J76" s="98">
        <v>400.54717086506957</v>
      </c>
      <c r="K76" s="98">
        <v>0</v>
      </c>
      <c r="L76" s="98">
        <v>404.80305029556695</v>
      </c>
      <c r="M76" s="98">
        <v>410.40704409450274</v>
      </c>
      <c r="N76" s="98">
        <v>417.8988391180709</v>
      </c>
      <c r="O76" s="98">
        <v>415.15488254060739</v>
      </c>
      <c r="P76" s="98">
        <v>414.19450139008882</v>
      </c>
      <c r="Q76" s="98">
        <v>419.16882169800641</v>
      </c>
      <c r="R76" s="98">
        <v>436.00913398450001</v>
      </c>
      <c r="S76" s="98">
        <v>449.6986488376682</v>
      </c>
      <c r="T76" s="98">
        <v>469.65284907221024</v>
      </c>
      <c r="U76" s="98">
        <v>470.72451599485606</v>
      </c>
      <c r="V76" s="98">
        <v>0</v>
      </c>
      <c r="W76" s="98">
        <v>461.09502488471082</v>
      </c>
      <c r="X76" s="98">
        <v>0</v>
      </c>
      <c r="Y76" s="98">
        <v>442.06485788873232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348.07429317990295</v>
      </c>
      <c r="D77" s="122">
        <v>337.16364779376443</v>
      </c>
      <c r="E77" s="122">
        <v>344.14351991328488</v>
      </c>
      <c r="F77" s="122">
        <v>348.74622079163947</v>
      </c>
      <c r="G77" s="122">
        <v>328.96932159460152</v>
      </c>
      <c r="H77" s="122">
        <v>325.60396689558758</v>
      </c>
      <c r="I77" s="122">
        <v>322.20571674186755</v>
      </c>
      <c r="J77" s="122">
        <v>317.14840270781934</v>
      </c>
      <c r="K77" s="122">
        <v>306.46944856050487</v>
      </c>
      <c r="L77" s="122">
        <v>314.27983245701171</v>
      </c>
      <c r="M77" s="122">
        <v>314.10048103923776</v>
      </c>
      <c r="N77" s="122">
        <v>312.76115432234155</v>
      </c>
      <c r="O77" s="122">
        <v>306.76849662588</v>
      </c>
      <c r="P77" s="122">
        <v>311.62460991276879</v>
      </c>
      <c r="Q77" s="122">
        <v>314.18924550751586</v>
      </c>
      <c r="R77" s="122">
        <v>315.95780686064757</v>
      </c>
      <c r="S77" s="122">
        <v>323.96896311757149</v>
      </c>
      <c r="T77" s="122">
        <v>331.94613811955611</v>
      </c>
      <c r="U77" s="122">
        <v>331.02635397962729</v>
      </c>
      <c r="V77" s="122">
        <v>342.63341750816608</v>
      </c>
      <c r="W77" s="122">
        <v>346.42315415940004</v>
      </c>
      <c r="X77" s="122">
        <v>326.99874529948045</v>
      </c>
      <c r="Y77" s="122">
        <v>302.02249303285322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349.32443050170036</v>
      </c>
      <c r="D78" s="98">
        <v>332.59300686284604</v>
      </c>
      <c r="E78" s="98">
        <v>344.80830047357807</v>
      </c>
      <c r="F78" s="98">
        <v>354.02062366919216</v>
      </c>
      <c r="G78" s="98">
        <v>327.2887848317643</v>
      </c>
      <c r="H78" s="98">
        <v>327.33421051446999</v>
      </c>
      <c r="I78" s="98">
        <v>319.73544895607279</v>
      </c>
      <c r="J78" s="98">
        <v>317.94986280498125</v>
      </c>
      <c r="K78" s="98">
        <v>304.85064827763881</v>
      </c>
      <c r="L78" s="98">
        <v>318.9798238096601</v>
      </c>
      <c r="M78" s="98">
        <v>315.05462465402383</v>
      </c>
      <c r="N78" s="98">
        <v>309.91772484735998</v>
      </c>
      <c r="O78" s="98">
        <v>309.88684131237608</v>
      </c>
      <c r="P78" s="98">
        <v>311.50170860631681</v>
      </c>
      <c r="Q78" s="98">
        <v>312.78131523608323</v>
      </c>
      <c r="R78" s="98">
        <v>314.49380547610838</v>
      </c>
      <c r="S78" s="98">
        <v>325.0218108439617</v>
      </c>
      <c r="T78" s="98">
        <v>333.53574197329789</v>
      </c>
      <c r="U78" s="98">
        <v>334.82182452827891</v>
      </c>
      <c r="V78" s="98">
        <v>338.45744092501104</v>
      </c>
      <c r="W78" s="98">
        <v>342.56064922243888</v>
      </c>
      <c r="X78" s="98">
        <v>330.28322601139405</v>
      </c>
      <c r="Y78" s="98">
        <v>298.9319088384251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346.57892531847358</v>
      </c>
      <c r="D79" s="33">
        <v>344.10547383190794</v>
      </c>
      <c r="E79" s="33">
        <v>343.107279510681</v>
      </c>
      <c r="F79" s="33">
        <v>340.93684673857973</v>
      </c>
      <c r="G79" s="33">
        <v>331.19228020140906</v>
      </c>
      <c r="H79" s="33">
        <v>323.21689916405251</v>
      </c>
      <c r="I79" s="33">
        <v>326.58372081303838</v>
      </c>
      <c r="J79" s="33">
        <v>315.04577043899917</v>
      </c>
      <c r="K79" s="33">
        <v>313.52858566574832</v>
      </c>
      <c r="L79" s="33">
        <v>307.02658421912753</v>
      </c>
      <c r="M79" s="33">
        <v>312.113533479203</v>
      </c>
      <c r="N79" s="33">
        <v>315.77202062716339</v>
      </c>
      <c r="O79" s="33">
        <v>302.41700237888824</v>
      </c>
      <c r="P79" s="33">
        <v>311.76656849768256</v>
      </c>
      <c r="Q79" s="33">
        <v>317.57011725509972</v>
      </c>
      <c r="R79" s="33">
        <v>319.54249978036296</v>
      </c>
      <c r="S79" s="33">
        <v>321.93144784999356</v>
      </c>
      <c r="T79" s="33">
        <v>329.71328032691605</v>
      </c>
      <c r="U79" s="33">
        <v>326.05368457839859</v>
      </c>
      <c r="V79" s="33">
        <v>347.86721597414027</v>
      </c>
      <c r="W79" s="33">
        <v>350.90477583975303</v>
      </c>
      <c r="X79" s="33">
        <v>317.95106573240412</v>
      </c>
      <c r="Y79" s="33">
        <v>305.47261529314414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12065.227033028361</v>
      </c>
      <c r="D81" s="117">
        <f t="shared" si="28"/>
        <v>12298.469661288806</v>
      </c>
      <c r="E81" s="117">
        <f t="shared" si="28"/>
        <v>12097.624434466479</v>
      </c>
      <c r="F81" s="117">
        <f t="shared" si="28"/>
        <v>12013.250085609496</v>
      </c>
      <c r="G81" s="117">
        <f t="shared" si="28"/>
        <v>11966.2730000146</v>
      </c>
      <c r="H81" s="117">
        <f t="shared" si="28"/>
        <v>11501.912517672805</v>
      </c>
      <c r="I81" s="117">
        <f t="shared" si="28"/>
        <v>13362.140210733334</v>
      </c>
      <c r="J81" s="117">
        <f t="shared" si="28"/>
        <v>11081.151791363183</v>
      </c>
      <c r="K81" s="117">
        <f t="shared" si="28"/>
        <v>12736.30651132085</v>
      </c>
      <c r="L81" s="117">
        <f t="shared" si="28"/>
        <v>11988.806506318015</v>
      </c>
      <c r="M81" s="117">
        <f t="shared" si="28"/>
        <v>9457.4462783848248</v>
      </c>
      <c r="N81" s="117">
        <f t="shared" si="28"/>
        <v>10290.065360582794</v>
      </c>
      <c r="O81" s="117">
        <f t="shared" si="28"/>
        <v>9503.6104908842608</v>
      </c>
      <c r="P81" s="117">
        <f t="shared" si="28"/>
        <v>8069.6237351487025</v>
      </c>
      <c r="Q81" s="117">
        <f t="shared" si="28"/>
        <v>9263.8193381190795</v>
      </c>
      <c r="R81" s="117">
        <f t="shared" ref="R81:V81" si="29">R82+R85+R87+R100</f>
        <v>9193.9578054315061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7588.7269496998506</v>
      </c>
      <c r="W81" s="117">
        <f t="shared" ref="W81:Y81" si="30">W82+W85+W87+W100</f>
        <v>6803.3231672950651</v>
      </c>
      <c r="X81" s="117">
        <f t="shared" si="30"/>
        <v>5173.9977211606774</v>
      </c>
      <c r="Y81" s="117">
        <f t="shared" si="30"/>
        <v>4316.0289357910106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9829.3564782475732</v>
      </c>
      <c r="D82" s="122">
        <f t="shared" si="31"/>
        <v>10070.750569225756</v>
      </c>
      <c r="E82" s="122">
        <f t="shared" si="31"/>
        <v>9998.7098999516875</v>
      </c>
      <c r="F82" s="122">
        <f t="shared" si="31"/>
        <v>9919.0874292631033</v>
      </c>
      <c r="G82" s="122">
        <f t="shared" si="31"/>
        <v>10003.423861245896</v>
      </c>
      <c r="H82" s="122">
        <f t="shared" si="31"/>
        <v>9600.6949700020887</v>
      </c>
      <c r="I82" s="122">
        <f t="shared" si="31"/>
        <v>11184.371680095248</v>
      </c>
      <c r="J82" s="122">
        <f t="shared" si="31"/>
        <v>9178.5015051696992</v>
      </c>
      <c r="K82" s="122">
        <f t="shared" si="31"/>
        <v>10517.818041655693</v>
      </c>
      <c r="L82" s="122">
        <f t="shared" si="31"/>
        <v>9916.2226016935492</v>
      </c>
      <c r="M82" s="122">
        <f t="shared" si="31"/>
        <v>7408.1258156576405</v>
      </c>
      <c r="N82" s="122">
        <f t="shared" si="31"/>
        <v>8049.6876824472829</v>
      </c>
      <c r="O82" s="122">
        <f t="shared" si="31"/>
        <v>7359.3598567246208</v>
      </c>
      <c r="P82" s="122">
        <f t="shared" si="31"/>
        <v>5986.6757673055181</v>
      </c>
      <c r="Q82" s="122">
        <f t="shared" si="31"/>
        <v>7054.3377277884792</v>
      </c>
      <c r="R82" s="122">
        <f t="shared" ref="R82:V82" si="32">SUM(R83:R84)</f>
        <v>6935.8048819331552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5238.1681100283267</v>
      </c>
      <c r="W82" s="122">
        <f t="shared" ref="W82:Y82" si="33">SUM(W83:W84)</f>
        <v>4447.422365552944</v>
      </c>
      <c r="X82" s="122">
        <f t="shared" si="33"/>
        <v>2973.1710766013543</v>
      </c>
      <c r="Y82" s="122">
        <f t="shared" si="33"/>
        <v>2167.5185071150572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9737.6630453733633</v>
      </c>
      <c r="D83" s="98">
        <v>9978.7738607461542</v>
      </c>
      <c r="E83" s="98">
        <v>9909.8144715200197</v>
      </c>
      <c r="F83" s="98">
        <v>9832.5196284929389</v>
      </c>
      <c r="G83" s="98">
        <v>9917.672216701656</v>
      </c>
      <c r="H83" s="98">
        <v>9519.8502443794641</v>
      </c>
      <c r="I83" s="98">
        <v>11091.293817720312</v>
      </c>
      <c r="J83" s="98">
        <v>9102.1272507560461</v>
      </c>
      <c r="K83" s="98">
        <v>10430.777461425709</v>
      </c>
      <c r="L83" s="98">
        <v>9835.0343288524673</v>
      </c>
      <c r="M83" s="98">
        <v>7348.8418222894024</v>
      </c>
      <c r="N83" s="98">
        <v>7985.7083805659004</v>
      </c>
      <c r="O83" s="98">
        <v>7302.0643344894688</v>
      </c>
      <c r="P83" s="98">
        <v>5940.980528696472</v>
      </c>
      <c r="Q83" s="98">
        <v>7000.2730507587821</v>
      </c>
      <c r="R83" s="98">
        <v>6882.9353982827906</v>
      </c>
      <c r="S83" s="98">
        <v>0</v>
      </c>
      <c r="T83" s="98">
        <v>0</v>
      </c>
      <c r="U83" s="98">
        <v>0</v>
      </c>
      <c r="V83" s="98">
        <v>5198.8111479531053</v>
      </c>
      <c r="W83" s="98">
        <v>4413.9754528016265</v>
      </c>
      <c r="X83" s="98">
        <v>2950.853038450568</v>
      </c>
      <c r="Y83" s="98">
        <v>2151.306238955935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91.693432874210089</v>
      </c>
      <c r="D84" s="98">
        <v>91.976708479601314</v>
      </c>
      <c r="E84" s="98">
        <v>88.895428431667085</v>
      </c>
      <c r="F84" s="98">
        <v>86.567800770163601</v>
      </c>
      <c r="G84" s="98">
        <v>85.751644544239497</v>
      </c>
      <c r="H84" s="98">
        <v>80.84472562262529</v>
      </c>
      <c r="I84" s="98">
        <v>93.077862374936302</v>
      </c>
      <c r="J84" s="98">
        <v>76.374254413653432</v>
      </c>
      <c r="K84" s="98">
        <v>87.040580229984528</v>
      </c>
      <c r="L84" s="98">
        <v>81.188272841081243</v>
      </c>
      <c r="M84" s="98">
        <v>59.283993368237866</v>
      </c>
      <c r="N84" s="98">
        <v>63.979301881382639</v>
      </c>
      <c r="O84" s="98">
        <v>57.295522235152021</v>
      </c>
      <c r="P84" s="98">
        <v>45.695238609046456</v>
      </c>
      <c r="Q84" s="98">
        <v>54.064677029697528</v>
      </c>
      <c r="R84" s="98">
        <v>52.869483650364785</v>
      </c>
      <c r="S84" s="98">
        <v>0</v>
      </c>
      <c r="T84" s="98">
        <v>0</v>
      </c>
      <c r="U84" s="98">
        <v>0</v>
      </c>
      <c r="V84" s="98">
        <v>39.356962075221233</v>
      </c>
      <c r="W84" s="98">
        <v>33.446912751317498</v>
      </c>
      <c r="X84" s="98">
        <v>22.318038150786524</v>
      </c>
      <c r="Y84" s="98">
        <v>16.212268159122395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3.0449298082324652</v>
      </c>
      <c r="E85" s="122">
        <f t="shared" si="34"/>
        <v>1.8126447199084927</v>
      </c>
      <c r="F85" s="122">
        <f t="shared" si="34"/>
        <v>3.4949929531149371</v>
      </c>
      <c r="G85" s="122">
        <f t="shared" si="34"/>
        <v>5.0680274697205876</v>
      </c>
      <c r="H85" s="122">
        <f t="shared" si="34"/>
        <v>6.8090398251393474</v>
      </c>
      <c r="I85" s="122">
        <f t="shared" si="34"/>
        <v>8.0244535567856605</v>
      </c>
      <c r="J85" s="122">
        <f t="shared" si="34"/>
        <v>6.2713903551966332</v>
      </c>
      <c r="K85" s="122">
        <f t="shared" si="34"/>
        <v>5.2032559822756506</v>
      </c>
      <c r="L85" s="122">
        <f t="shared" si="34"/>
        <v>5.7987887562471769</v>
      </c>
      <c r="M85" s="122">
        <f t="shared" si="34"/>
        <v>4.6308119362555633</v>
      </c>
      <c r="N85" s="122">
        <f t="shared" si="34"/>
        <v>5.1466824615314017</v>
      </c>
      <c r="O85" s="122">
        <f t="shared" si="34"/>
        <v>3.2728537723334878</v>
      </c>
      <c r="P85" s="122">
        <f t="shared" si="34"/>
        <v>4.5612705475928106</v>
      </c>
      <c r="Q85" s="122">
        <f t="shared" si="34"/>
        <v>1.586452859890441</v>
      </c>
      <c r="R85" s="122">
        <f t="shared" si="34"/>
        <v>2.0139403934492117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4.041854834288654</v>
      </c>
      <c r="W85" s="122">
        <f t="shared" si="34"/>
        <v>2.7133963754919392</v>
      </c>
      <c r="X85" s="122">
        <f t="shared" si="34"/>
        <v>8.4837356910190937</v>
      </c>
      <c r="Y85" s="122">
        <f t="shared" si="34"/>
        <v>6.5983911366533174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0</v>
      </c>
      <c r="D86" s="98">
        <f>IF(RES_hhdet_in_tes!D86=0,0,RES_hhdet_in_tes!D86*1000*11630/RES_hhdet_in_new!D83)</f>
        <v>3.0449298082324652</v>
      </c>
      <c r="E86" s="98">
        <f>IF(RES_hhdet_in_tes!E86=0,0,RES_hhdet_in_tes!E86*1000*11630/RES_hhdet_in_new!E83)</f>
        <v>1.8126447199084927</v>
      </c>
      <c r="F86" s="98">
        <f>IF(RES_hhdet_in_tes!F86=0,0,RES_hhdet_in_tes!F86*1000*11630/RES_hhdet_in_new!F83)</f>
        <v>3.4949929531149371</v>
      </c>
      <c r="G86" s="98">
        <f>IF(RES_hhdet_in_tes!G86=0,0,RES_hhdet_in_tes!G86*1000*11630/RES_hhdet_in_new!G83)</f>
        <v>5.0680274697205876</v>
      </c>
      <c r="H86" s="98">
        <f>IF(RES_hhdet_in_tes!H86=0,0,RES_hhdet_in_tes!H86*1000*11630/RES_hhdet_in_new!H83)</f>
        <v>6.8090398251393474</v>
      </c>
      <c r="I86" s="98">
        <f>IF(RES_hhdet_in_tes!I86=0,0,RES_hhdet_in_tes!I86*1000*11630/RES_hhdet_in_new!I83)</f>
        <v>8.0244535567856605</v>
      </c>
      <c r="J86" s="98">
        <f>IF(RES_hhdet_in_tes!J86=0,0,RES_hhdet_in_tes!J86*1000*11630/RES_hhdet_in_new!J83)</f>
        <v>6.2713903551966332</v>
      </c>
      <c r="K86" s="98">
        <f>IF(RES_hhdet_in_tes!K86=0,0,RES_hhdet_in_tes!K86*1000*11630/RES_hhdet_in_new!K83)</f>
        <v>5.2032559822756506</v>
      </c>
      <c r="L86" s="98">
        <f>IF(RES_hhdet_in_tes!L86=0,0,RES_hhdet_in_tes!L86*1000*11630/RES_hhdet_in_new!L83)</f>
        <v>5.7987887562471769</v>
      </c>
      <c r="M86" s="98">
        <f>IF(RES_hhdet_in_tes!M86=0,0,RES_hhdet_in_tes!M86*1000*11630/RES_hhdet_in_new!M83)</f>
        <v>4.6308119362555633</v>
      </c>
      <c r="N86" s="98">
        <f>IF(RES_hhdet_in_tes!N86=0,0,RES_hhdet_in_tes!N86*1000*11630/RES_hhdet_in_new!N83)</f>
        <v>5.1466824615314017</v>
      </c>
      <c r="O86" s="98">
        <f>IF(RES_hhdet_in_tes!O86=0,0,RES_hhdet_in_tes!O86*1000*11630/RES_hhdet_in_new!O83)</f>
        <v>3.2728537723334878</v>
      </c>
      <c r="P86" s="98">
        <f>IF(RES_hhdet_in_tes!P86=0,0,RES_hhdet_in_tes!P86*1000*11630/RES_hhdet_in_new!P83)</f>
        <v>4.5612705475928106</v>
      </c>
      <c r="Q86" s="98">
        <f>IF(RES_hhdet_in_tes!Q86=0,0,RES_hhdet_in_tes!Q86*1000*11630/RES_hhdet_in_new!Q83)</f>
        <v>1.586452859890441</v>
      </c>
      <c r="R86" s="98">
        <f>IF(RES_hhdet_in_tes!R86=0,0,RES_hhdet_in_tes!R86*1000*11630/RES_hhdet_in_new!R83)</f>
        <v>2.0139403934492117</v>
      </c>
      <c r="S86" s="98">
        <f>IF(RES_hhdet_in_tes!S86=0,0,RES_hhdet_in_tes!S86*1000*11630/RES_hhdet_in_new!S83)</f>
        <v>0</v>
      </c>
      <c r="T86" s="98">
        <f>IF(RES_hhdet_in_tes!T86=0,0,RES_hhdet_in_tes!T86*1000*11630/RES_hhdet_in_new!T83)</f>
        <v>0</v>
      </c>
      <c r="U86" s="98">
        <f>IF(RES_hhdet_in_tes!U86=0,0,RES_hhdet_in_tes!U86*1000*11630/RES_hhdet_in_new!U83)</f>
        <v>0</v>
      </c>
      <c r="V86" s="98">
        <f>IF(RES_hhdet_in_tes!V86=0,0,RES_hhdet_in_tes!V86*1000*11630/RES_hhdet_in_new!V83)</f>
        <v>4.041854834288654</v>
      </c>
      <c r="W86" s="98">
        <f>IF(RES_hhdet_in_tes!W86=0,0,RES_hhdet_in_tes!W86*1000*11630/RES_hhdet_in_new!W83)</f>
        <v>2.7133963754919392</v>
      </c>
      <c r="X86" s="98">
        <f>IF(RES_hhdet_in_tes!X86=0,0,RES_hhdet_in_tes!X86*1000*11630/RES_hhdet_in_new!X83)</f>
        <v>8.4837356910190937</v>
      </c>
      <c r="Y86" s="98">
        <f>IF(RES_hhdet_in_tes!Y86=0,0,RES_hhdet_in_tes!Y86*1000*11630/RES_hhdet_in_new!Y83)</f>
        <v>6.5983911366533174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1889.29352011984</v>
      </c>
      <c r="D87" s="122">
        <v>1880.5775204520585</v>
      </c>
      <c r="E87" s="122">
        <v>1753.9942044108066</v>
      </c>
      <c r="F87" s="122">
        <v>1749.838408566701</v>
      </c>
      <c r="G87" s="122">
        <v>1626.5353818098447</v>
      </c>
      <c r="H87" s="122">
        <v>1571.1734457960031</v>
      </c>
      <c r="I87" s="122">
        <v>1843.1683503686288</v>
      </c>
      <c r="J87" s="122">
        <v>1581.2947654186207</v>
      </c>
      <c r="K87" s="122">
        <v>1899.8408867134967</v>
      </c>
      <c r="L87" s="122">
        <v>1759.6993178324153</v>
      </c>
      <c r="M87" s="122">
        <v>1732.569233266611</v>
      </c>
      <c r="N87" s="122">
        <v>1919.5147899000406</v>
      </c>
      <c r="O87" s="122">
        <v>1838.3497423424249</v>
      </c>
      <c r="P87" s="122">
        <v>1766.7698012793101</v>
      </c>
      <c r="Q87" s="122">
        <v>1890.8987886702389</v>
      </c>
      <c r="R87" s="122">
        <v>1936.1892770493939</v>
      </c>
      <c r="S87" s="122">
        <v>0</v>
      </c>
      <c r="T87" s="122">
        <v>0</v>
      </c>
      <c r="U87" s="122">
        <v>0</v>
      </c>
      <c r="V87" s="122">
        <v>1998.2402956161109</v>
      </c>
      <c r="W87" s="122">
        <v>2002.8380985797055</v>
      </c>
      <c r="X87" s="122">
        <v>1874.5618119627491</v>
      </c>
      <c r="Y87" s="122">
        <v>1836.0051809563599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1849.1583171303344</v>
      </c>
      <c r="D88" s="98">
        <v>1931.8737100531448</v>
      </c>
      <c r="E88" s="98">
        <v>1735.7758811005642</v>
      </c>
      <c r="F88" s="98">
        <v>1707.3490036165038</v>
      </c>
      <c r="G88" s="98">
        <v>1588.6728293508154</v>
      </c>
      <c r="H88" s="98">
        <v>1507.3152069484827</v>
      </c>
      <c r="I88" s="98">
        <v>1898.8295651797355</v>
      </c>
      <c r="J88" s="98">
        <v>1522.07163424332</v>
      </c>
      <c r="K88" s="98">
        <v>1948.3726438792924</v>
      </c>
      <c r="L88" s="98">
        <v>1752.3914761654828</v>
      </c>
      <c r="M88" s="98">
        <v>1702.812035861303</v>
      </c>
      <c r="N88" s="98">
        <v>1964.0089085635884</v>
      </c>
      <c r="O88" s="98">
        <v>1837.8501656135913</v>
      </c>
      <c r="P88" s="98">
        <v>1717.679109006777</v>
      </c>
      <c r="Q88" s="98">
        <v>1957.7923480760303</v>
      </c>
      <c r="R88" s="98">
        <v>1999.3374060154554</v>
      </c>
      <c r="S88" s="98">
        <v>0</v>
      </c>
      <c r="T88" s="98">
        <v>0</v>
      </c>
      <c r="U88" s="98">
        <v>0</v>
      </c>
      <c r="V88" s="98">
        <v>1954.9213376922307</v>
      </c>
      <c r="W88" s="98">
        <v>1993.3597802097511</v>
      </c>
      <c r="X88" s="98">
        <v>1874.5593008444391</v>
      </c>
      <c r="Y88" s="98">
        <v>1836.147760639969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1508.324672788887</v>
      </c>
      <c r="I89" s="98">
        <v>1901.3962410894248</v>
      </c>
      <c r="J89" s="98">
        <v>1524.084335503828</v>
      </c>
      <c r="K89" s="98">
        <v>1951.0457264004322</v>
      </c>
      <c r="L89" s="98">
        <v>1754.4175138832395</v>
      </c>
      <c r="M89" s="98">
        <v>1704.3113412645785</v>
      </c>
      <c r="N89" s="98">
        <v>1965.2485746808206</v>
      </c>
      <c r="O89" s="98">
        <v>1838.6642633778174</v>
      </c>
      <c r="P89" s="98">
        <v>1718.3031611933941</v>
      </c>
      <c r="Q89" s="98">
        <v>1959.1620505726441</v>
      </c>
      <c r="R89" s="98">
        <v>2000.7639595179203</v>
      </c>
      <c r="S89" s="98">
        <v>0</v>
      </c>
      <c r="T89" s="98">
        <v>0</v>
      </c>
      <c r="U89" s="98">
        <v>0</v>
      </c>
      <c r="V89" s="98">
        <v>0</v>
      </c>
      <c r="W89" s="98">
        <v>1993.412006287514</v>
      </c>
      <c r="X89" s="98">
        <v>1874.8419411608747</v>
      </c>
      <c r="Y89" s="98">
        <v>1837.5190547326185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1177.4212758302754</v>
      </c>
      <c r="I90" s="101">
        <v>1480.261822073574</v>
      </c>
      <c r="J90" s="101">
        <v>1176.2331331031314</v>
      </c>
      <c r="K90" s="101">
        <v>1505.1762928666531</v>
      </c>
      <c r="L90" s="101">
        <v>1356.1824595374492</v>
      </c>
      <c r="M90" s="101">
        <v>1322.7889932003795</v>
      </c>
      <c r="N90" s="101">
        <v>1521.6553251457801</v>
      </c>
      <c r="O90" s="101">
        <v>1421.5848199650302</v>
      </c>
      <c r="P90" s="101">
        <v>1327.3402986831818</v>
      </c>
      <c r="Q90" s="101">
        <v>1509.7999711950958</v>
      </c>
      <c r="R90" s="101">
        <v>1536.0129097820425</v>
      </c>
      <c r="S90" s="101">
        <v>0</v>
      </c>
      <c r="T90" s="101">
        <v>0</v>
      </c>
      <c r="U90" s="101">
        <v>0</v>
      </c>
      <c r="V90" s="101">
        <v>0</v>
      </c>
      <c r="W90" s="101">
        <v>1539.9928018600756</v>
      </c>
      <c r="X90" s="101">
        <v>1427.6825259580776</v>
      </c>
      <c r="Y90" s="101">
        <v>1378.5358734355764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330.90339695861184</v>
      </c>
      <c r="I91" s="104">
        <v>421.13441901585065</v>
      </c>
      <c r="J91" s="104">
        <v>347.85120240069637</v>
      </c>
      <c r="K91" s="104">
        <v>445.86943353377904</v>
      </c>
      <c r="L91" s="104">
        <v>398.23505434579027</v>
      </c>
      <c r="M91" s="104">
        <v>381.52234806419909</v>
      </c>
      <c r="N91" s="104">
        <v>443.59324953504051</v>
      </c>
      <c r="O91" s="104">
        <v>417.07944341278727</v>
      </c>
      <c r="P91" s="104">
        <v>390.96286251021252</v>
      </c>
      <c r="Q91" s="104">
        <v>449.36207937754835</v>
      </c>
      <c r="R91" s="104">
        <v>464.75104973587736</v>
      </c>
      <c r="S91" s="104">
        <v>0</v>
      </c>
      <c r="T91" s="104">
        <v>0</v>
      </c>
      <c r="U91" s="104">
        <v>0</v>
      </c>
      <c r="V91" s="104">
        <v>0</v>
      </c>
      <c r="W91" s="104">
        <v>453.41920442743873</v>
      </c>
      <c r="X91" s="104">
        <v>447.15941520279677</v>
      </c>
      <c r="Y91" s="104">
        <v>458.98318129704199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1902.5968954638597</v>
      </c>
      <c r="D92" s="101">
        <v>1850.615563063971</v>
      </c>
      <c r="E92" s="101">
        <v>1792.9390018269437</v>
      </c>
      <c r="F92" s="101">
        <v>1758.3473310278328</v>
      </c>
      <c r="G92" s="101">
        <v>1723.0853208108051</v>
      </c>
      <c r="H92" s="101">
        <v>1701.3349259065794</v>
      </c>
      <c r="I92" s="101">
        <v>1717.8621405351321</v>
      </c>
      <c r="J92" s="101">
        <v>1715.3510567391666</v>
      </c>
      <c r="K92" s="101">
        <v>1731.7698267679993</v>
      </c>
      <c r="L92" s="101">
        <v>1743.9243529288569</v>
      </c>
      <c r="M92" s="101">
        <v>1860.8633429333113</v>
      </c>
      <c r="N92" s="101">
        <v>1740.5544520597205</v>
      </c>
      <c r="O92" s="101">
        <v>1941.7176917983381</v>
      </c>
      <c r="P92" s="101">
        <v>1797.2464162890021</v>
      </c>
      <c r="Q92" s="101">
        <v>1639.8420968586254</v>
      </c>
      <c r="R92" s="101">
        <v>1979.2394338327833</v>
      </c>
      <c r="S92" s="101">
        <v>0</v>
      </c>
      <c r="T92" s="101">
        <v>0</v>
      </c>
      <c r="U92" s="101">
        <v>0</v>
      </c>
      <c r="V92" s="101">
        <v>2202.6441455646996</v>
      </c>
      <c r="W92" s="101">
        <v>1884.405387372452</v>
      </c>
      <c r="X92" s="101">
        <v>0</v>
      </c>
      <c r="Y92" s="101">
        <v>1850.0888176941269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1980.0189325785998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1519.9304761723104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460.08845640628942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1914.4753001089293</v>
      </c>
      <c r="D96" s="101">
        <v>1854.0731462287256</v>
      </c>
      <c r="E96" s="101">
        <v>1757.8763330446745</v>
      </c>
      <c r="F96" s="101">
        <v>1791.9942705224441</v>
      </c>
      <c r="G96" s="101">
        <v>1689.1435729157238</v>
      </c>
      <c r="H96" s="101">
        <v>1691.9711320177362</v>
      </c>
      <c r="I96" s="101">
        <v>1684.4447222071071</v>
      </c>
      <c r="J96" s="101">
        <v>1757.1966486562137</v>
      </c>
      <c r="K96" s="101">
        <v>1749.6921748171426</v>
      </c>
      <c r="L96" s="101">
        <v>1783.6151870332053</v>
      </c>
      <c r="M96" s="101">
        <v>1835.5530336925726</v>
      </c>
      <c r="N96" s="101">
        <v>1849.2372008849068</v>
      </c>
      <c r="O96" s="101">
        <v>1830.8296042356412</v>
      </c>
      <c r="P96" s="101">
        <v>1822.8784488451067</v>
      </c>
      <c r="Q96" s="101">
        <v>1826.4630476015122</v>
      </c>
      <c r="R96" s="101">
        <v>1874.7848769337495</v>
      </c>
      <c r="S96" s="101">
        <v>0</v>
      </c>
      <c r="T96" s="101">
        <v>0</v>
      </c>
      <c r="U96" s="101">
        <v>0</v>
      </c>
      <c r="V96" s="101">
        <v>2108.3579580860837</v>
      </c>
      <c r="W96" s="101">
        <v>2028.2170844214429</v>
      </c>
      <c r="X96" s="101">
        <v>0</v>
      </c>
      <c r="Y96" s="101">
        <v>1770.9275762620161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1914.483738457272</v>
      </c>
      <c r="D97" s="104">
        <v>1854.2228581058177</v>
      </c>
      <c r="E97" s="104">
        <v>1758.115779383656</v>
      </c>
      <c r="F97" s="104">
        <v>1792.2798416438225</v>
      </c>
      <c r="G97" s="104">
        <v>1689.6547234347263</v>
      </c>
      <c r="H97" s="104">
        <v>1692.3578864834976</v>
      </c>
      <c r="I97" s="104">
        <v>1685.5530782763412</v>
      </c>
      <c r="J97" s="104">
        <v>1758.97868090564</v>
      </c>
      <c r="K97" s="104">
        <v>1751.4285653192162</v>
      </c>
      <c r="L97" s="104">
        <v>1785.0685773913908</v>
      </c>
      <c r="M97" s="104">
        <v>1836.4680480408715</v>
      </c>
      <c r="N97" s="104">
        <v>1849.5225886086844</v>
      </c>
      <c r="O97" s="104">
        <v>1830.8361189932991</v>
      </c>
      <c r="P97" s="104">
        <v>1822.9667546540061</v>
      </c>
      <c r="Q97" s="104">
        <v>1826.9819029727066</v>
      </c>
      <c r="R97" s="104">
        <v>1875.7825859302102</v>
      </c>
      <c r="S97" s="104">
        <v>0</v>
      </c>
      <c r="T97" s="104">
        <v>0</v>
      </c>
      <c r="U97" s="104">
        <v>0</v>
      </c>
      <c r="V97" s="104">
        <v>2107.5196642317528</v>
      </c>
      <c r="W97" s="104">
        <v>2027.4317878110553</v>
      </c>
      <c r="X97" s="104">
        <v>0</v>
      </c>
      <c r="Y97" s="104">
        <v>1770.577507690833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1494.6170741885528</v>
      </c>
      <c r="D98" s="98">
        <v>1439.4927972982546</v>
      </c>
      <c r="E98" s="98">
        <v>1364.6665767809684</v>
      </c>
      <c r="F98" s="98">
        <v>1392.0603529504538</v>
      </c>
      <c r="G98" s="98">
        <v>1309.1804217195804</v>
      </c>
      <c r="H98" s="98">
        <v>1321.3536045503702</v>
      </c>
      <c r="I98" s="98">
        <v>1311.8831173496715</v>
      </c>
      <c r="J98" s="98">
        <v>1358.4315100405706</v>
      </c>
      <c r="K98" s="98">
        <v>1351.0174844618928</v>
      </c>
      <c r="L98" s="98">
        <v>1380.2655270958239</v>
      </c>
      <c r="M98" s="98">
        <v>1426.0610039463684</v>
      </c>
      <c r="N98" s="98">
        <v>1431.6237494906134</v>
      </c>
      <c r="O98" s="98">
        <v>1415.6812364526918</v>
      </c>
      <c r="P98" s="98">
        <v>1408.7722532639175</v>
      </c>
      <c r="Q98" s="98">
        <v>1407.8130812747004</v>
      </c>
      <c r="R98" s="98">
        <v>1439.7734519457101</v>
      </c>
      <c r="S98" s="98">
        <v>0</v>
      </c>
      <c r="T98" s="98">
        <v>0</v>
      </c>
      <c r="U98" s="98">
        <v>0</v>
      </c>
      <c r="V98" s="98">
        <v>1629.555456228863</v>
      </c>
      <c r="W98" s="98">
        <v>1566.3367629263444</v>
      </c>
      <c r="X98" s="98">
        <v>0</v>
      </c>
      <c r="Y98" s="98">
        <v>1328.5126498021009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419.86666426871938</v>
      </c>
      <c r="D99" s="98">
        <v>414.73006080756335</v>
      </c>
      <c r="E99" s="98">
        <v>393.44920260268771</v>
      </c>
      <c r="F99" s="98">
        <v>400.21948869336865</v>
      </c>
      <c r="G99" s="98">
        <v>380.47430171514623</v>
      </c>
      <c r="H99" s="98">
        <v>371.00428193312746</v>
      </c>
      <c r="I99" s="98">
        <v>373.66996092666977</v>
      </c>
      <c r="J99" s="98">
        <v>400.54717086506963</v>
      </c>
      <c r="K99" s="98">
        <v>400.4110808573235</v>
      </c>
      <c r="L99" s="98">
        <v>404.80305029556706</v>
      </c>
      <c r="M99" s="98">
        <v>410.40704409450285</v>
      </c>
      <c r="N99" s="98">
        <v>417.89883911807095</v>
      </c>
      <c r="O99" s="98">
        <v>415.15488254060733</v>
      </c>
      <c r="P99" s="98">
        <v>414.19450139008882</v>
      </c>
      <c r="Q99" s="98">
        <v>419.16882169800647</v>
      </c>
      <c r="R99" s="98">
        <v>436.00913398450012</v>
      </c>
      <c r="S99" s="98">
        <v>0</v>
      </c>
      <c r="T99" s="98">
        <v>0</v>
      </c>
      <c r="U99" s="98">
        <v>0</v>
      </c>
      <c r="V99" s="98">
        <v>477.96420800288979</v>
      </c>
      <c r="W99" s="98">
        <v>461.09502488471099</v>
      </c>
      <c r="X99" s="98">
        <v>0</v>
      </c>
      <c r="Y99" s="98">
        <v>442.06485788873221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346.57703466094773</v>
      </c>
      <c r="D100" s="122">
        <v>344.096641802759</v>
      </c>
      <c r="E100" s="122">
        <v>343.10768538407694</v>
      </c>
      <c r="F100" s="122">
        <v>340.82925482657703</v>
      </c>
      <c r="G100" s="122">
        <v>331.24572948913868</v>
      </c>
      <c r="H100" s="122">
        <v>323.23506204957425</v>
      </c>
      <c r="I100" s="122">
        <v>326.57572671267133</v>
      </c>
      <c r="J100" s="122">
        <v>315.08413041966793</v>
      </c>
      <c r="K100" s="122">
        <v>313.44432696938424</v>
      </c>
      <c r="L100" s="122">
        <v>307.08579803580244</v>
      </c>
      <c r="M100" s="122">
        <v>312.1204175243181</v>
      </c>
      <c r="N100" s="122">
        <v>315.71620577393873</v>
      </c>
      <c r="O100" s="122">
        <v>302.62803804488283</v>
      </c>
      <c r="P100" s="122">
        <v>311.61689601628223</v>
      </c>
      <c r="Q100" s="122">
        <v>316.99636880047177</v>
      </c>
      <c r="R100" s="122">
        <v>319.94970605550787</v>
      </c>
      <c r="S100" s="122">
        <v>0</v>
      </c>
      <c r="T100" s="122">
        <v>0</v>
      </c>
      <c r="U100" s="122">
        <v>0</v>
      </c>
      <c r="V100" s="122">
        <v>348.27668922112377</v>
      </c>
      <c r="W100" s="122">
        <v>350.34930678692319</v>
      </c>
      <c r="X100" s="122">
        <v>317.78109690555482</v>
      </c>
      <c r="Y100" s="122">
        <v>305.90685658294018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346.45855345600398</v>
      </c>
      <c r="D102" s="98">
        <v>343.49606382062888</v>
      </c>
      <c r="E102" s="98">
        <v>343.14319930622275</v>
      </c>
      <c r="F102" s="98">
        <v>333.53990278839632</v>
      </c>
      <c r="G102" s="98">
        <v>334.98183470143516</v>
      </c>
      <c r="H102" s="98">
        <v>324.46408396987874</v>
      </c>
      <c r="I102" s="98">
        <v>325.94840020492046</v>
      </c>
      <c r="J102" s="98">
        <v>318.37349876200938</v>
      </c>
      <c r="K102" s="98">
        <v>306.46572435287078</v>
      </c>
      <c r="L102" s="98">
        <v>310.79804885042142</v>
      </c>
      <c r="M102" s="98">
        <v>312.4881402675469</v>
      </c>
      <c r="N102" s="98">
        <v>312.42623025885598</v>
      </c>
      <c r="O102" s="98">
        <v>315.82480169174255</v>
      </c>
      <c r="P102" s="98">
        <v>302.1224546961501</v>
      </c>
      <c r="Q102" s="98">
        <v>284.60826853672927</v>
      </c>
      <c r="R102" s="98">
        <v>335.74026050279406</v>
      </c>
      <c r="S102" s="98">
        <v>0</v>
      </c>
      <c r="T102" s="98">
        <v>0</v>
      </c>
      <c r="U102" s="98">
        <v>0</v>
      </c>
      <c r="V102" s="98">
        <v>378.57770949789841</v>
      </c>
      <c r="W102" s="98">
        <v>322.87210430694449</v>
      </c>
      <c r="X102" s="98">
        <v>309.34214465248408</v>
      </c>
      <c r="Y102" s="98">
        <v>323.3208185104786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346.57892531847352</v>
      </c>
      <c r="D103" s="33">
        <v>344.10547383190794</v>
      </c>
      <c r="E103" s="33">
        <v>343.10727951068094</v>
      </c>
      <c r="F103" s="33">
        <v>340.93684673857967</v>
      </c>
      <c r="G103" s="33">
        <v>331.19228020140918</v>
      </c>
      <c r="H103" s="33">
        <v>323.21689916405256</v>
      </c>
      <c r="I103" s="33">
        <v>326.58372081303838</v>
      </c>
      <c r="J103" s="33">
        <v>315.04577043899917</v>
      </c>
      <c r="K103" s="33">
        <v>313.52858566574838</v>
      </c>
      <c r="L103" s="33">
        <v>307.02658421912753</v>
      </c>
      <c r="M103" s="33">
        <v>312.113533479203</v>
      </c>
      <c r="N103" s="33">
        <v>315.7720206271635</v>
      </c>
      <c r="O103" s="33">
        <v>302.41700237888824</v>
      </c>
      <c r="P103" s="33">
        <v>311.76656849768256</v>
      </c>
      <c r="Q103" s="33">
        <v>317.57011725509966</v>
      </c>
      <c r="R103" s="33">
        <v>319.5424997803629</v>
      </c>
      <c r="S103" s="33">
        <v>0</v>
      </c>
      <c r="T103" s="33">
        <v>0</v>
      </c>
      <c r="U103" s="33">
        <v>0</v>
      </c>
      <c r="V103" s="33">
        <v>347.86721597414032</v>
      </c>
      <c r="W103" s="33">
        <v>350.90477583975303</v>
      </c>
      <c r="X103" s="33">
        <v>317.95106573240417</v>
      </c>
      <c r="Y103" s="33">
        <v>305.47261529314409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0</v>
      </c>
      <c r="D129" s="98">
        <f>IF(RES_hhdet_in_tes!D129=0,0,RES_hhdet_in_tes!D129*1000*11630/RES_hhdet_in_new!D126)</f>
        <v>0</v>
      </c>
      <c r="E129" s="98">
        <f>IF(RES_hhdet_in_tes!E129=0,0,RES_hhdet_in_tes!E129*1000*11630/RES_hhdet_in_new!E126)</f>
        <v>0</v>
      </c>
      <c r="F129" s="98">
        <f>IF(RES_hhdet_in_tes!F129=0,0,RES_hhdet_in_tes!F129*1000*11630/RES_hhdet_in_new!F126)</f>
        <v>0</v>
      </c>
      <c r="G129" s="98">
        <f>IF(RES_hhdet_in_tes!G129=0,0,RES_hhdet_in_tes!G129*1000*11630/RES_hhdet_in_new!G126)</f>
        <v>0</v>
      </c>
      <c r="H129" s="98">
        <f>IF(RES_hhdet_in_tes!H129=0,0,RES_hhdet_in_tes!H129*1000*11630/RES_hhdet_in_new!H126)</f>
        <v>0</v>
      </c>
      <c r="I129" s="98">
        <f>IF(RES_hhdet_in_tes!I129=0,0,RES_hhdet_in_tes!I129*1000*11630/RES_hhdet_in_new!I126)</f>
        <v>0</v>
      </c>
      <c r="J129" s="98">
        <f>IF(RES_hhdet_in_tes!J129=0,0,RES_hhdet_in_tes!J129*1000*11630/RES_hhdet_in_new!J126)</f>
        <v>0</v>
      </c>
      <c r="K129" s="98">
        <f>IF(RES_hhdet_in_tes!K129=0,0,RES_hhdet_in_tes!K129*1000*11630/RES_hhdet_in_new!K126)</f>
        <v>0</v>
      </c>
      <c r="L129" s="98">
        <f>IF(RES_hhdet_in_tes!L129=0,0,RES_hhdet_in_tes!L129*1000*11630/RES_hhdet_in_new!L126)</f>
        <v>0</v>
      </c>
      <c r="M129" s="98">
        <f>IF(RES_hhdet_in_tes!M129=0,0,RES_hhdet_in_tes!M129*1000*11630/RES_hhdet_in_new!M126)</f>
        <v>0</v>
      </c>
      <c r="N129" s="98">
        <f>IF(RES_hhdet_in_tes!N129=0,0,RES_hhdet_in_tes!N129*1000*11630/RES_hhdet_in_new!N126)</f>
        <v>0</v>
      </c>
      <c r="O129" s="98">
        <f>IF(RES_hhdet_in_tes!O129=0,0,RES_hhdet_in_tes!O129*1000*11630/RES_hhdet_in_new!O126)</f>
        <v>0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0</v>
      </c>
      <c r="S129" s="98">
        <f>IF(RES_hhdet_in_tes!S129=0,0,RES_hhdet_in_tes!S129*1000*11630/RES_hhdet_in_new!S126)</f>
        <v>0</v>
      </c>
      <c r="T129" s="98">
        <f>IF(RES_hhdet_in_tes!T129=0,0,RES_hhdet_in_tes!T129*1000*11630/RES_hhdet_in_new!T126)</f>
        <v>0</v>
      </c>
      <c r="U129" s="98">
        <f>IF(RES_hhdet_in_tes!U129=0,0,RES_hhdet_in_tes!U129*1000*11630/RES_hhdet_in_new!U126)</f>
        <v>0</v>
      </c>
      <c r="V129" s="98">
        <f>IF(RES_hhdet_in_tes!V129=0,0,RES_hhdet_in_tes!V129*1000*11630/RES_hhdet_in_new!V126)</f>
        <v>0</v>
      </c>
      <c r="W129" s="98">
        <f>IF(RES_hhdet_in_tes!W129=0,0,RES_hhdet_in_tes!W129*1000*11630/RES_hhdet_in_new!W126)</f>
        <v>0</v>
      </c>
      <c r="X129" s="98">
        <f>IF(RES_hhdet_in_tes!X129=0,0,RES_hhdet_in_tes!X129*1000*11630/RES_hhdet_in_new!X126)</f>
        <v>0</v>
      </c>
      <c r="Y129" s="98">
        <f>IF(RES_hhdet_in_tes!Y129=0,0,RES_hhdet_in_tes!Y129*1000*11630/RES_hhdet_in_new!Y126)</f>
        <v>0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12776.251425066204</v>
      </c>
      <c r="D143" s="117">
        <f t="shared" si="49"/>
        <v>8504.466365073089</v>
      </c>
      <c r="E143" s="117">
        <f t="shared" si="49"/>
        <v>11240.572026319758</v>
      </c>
      <c r="F143" s="117">
        <f t="shared" si="49"/>
        <v>11888.322367104938</v>
      </c>
      <c r="G143" s="117">
        <f t="shared" si="49"/>
        <v>12198.125405536666</v>
      </c>
      <c r="H143" s="117">
        <f t="shared" si="49"/>
        <v>12216.137932369102</v>
      </c>
      <c r="I143" s="117">
        <f t="shared" si="49"/>
        <v>12331.913728933379</v>
      </c>
      <c r="J143" s="117">
        <f t="shared" si="49"/>
        <v>12856.933098688438</v>
      </c>
      <c r="K143" s="117">
        <f t="shared" si="49"/>
        <v>11848.734750899439</v>
      </c>
      <c r="L143" s="117">
        <f t="shared" si="49"/>
        <v>11426.541520803092</v>
      </c>
      <c r="M143" s="117">
        <f t="shared" si="49"/>
        <v>10596.287111201915</v>
      </c>
      <c r="N143" s="117">
        <f t="shared" si="49"/>
        <v>9828.0727157468682</v>
      </c>
      <c r="O143" s="117">
        <f t="shared" si="49"/>
        <v>9127.4911266368799</v>
      </c>
      <c r="P143" s="117">
        <f t="shared" si="49"/>
        <v>8624.676221719521</v>
      </c>
      <c r="Q143" s="117">
        <f t="shared" si="49"/>
        <v>8546.3594548958808</v>
      </c>
      <c r="R143" s="117">
        <f t="shared" ref="R143:V143" si="50">R144+R146+R148+R157</f>
        <v>8717.4633507950657</v>
      </c>
      <c r="S143" s="117">
        <f t="shared" si="50"/>
        <v>8613.413629358758</v>
      </c>
      <c r="T143" s="117">
        <f t="shared" si="50"/>
        <v>8273.1294764112426</v>
      </c>
      <c r="U143" s="117">
        <f t="shared" si="50"/>
        <v>8074.5077178279726</v>
      </c>
      <c r="V143" s="117">
        <f t="shared" si="50"/>
        <v>7841.2782041720011</v>
      </c>
      <c r="W143" s="117">
        <f t="shared" ref="W143:Y143" si="51">W144+W146+W148+W157</f>
        <v>6630.1472681323085</v>
      </c>
      <c r="X143" s="117">
        <f t="shared" si="51"/>
        <v>5600.1896428471691</v>
      </c>
      <c r="Y143" s="117">
        <f t="shared" si="51"/>
        <v>4546.9443221374977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10516.046799292166</v>
      </c>
      <c r="D144" s="122">
        <f t="shared" si="52"/>
        <v>6293.5341110769741</v>
      </c>
      <c r="E144" s="122">
        <f t="shared" si="52"/>
        <v>9122.8888042121835</v>
      </c>
      <c r="F144" s="122">
        <f t="shared" si="52"/>
        <v>9742.4557431703688</v>
      </c>
      <c r="G144" s="122">
        <f t="shared" si="52"/>
        <v>10158.041320733018</v>
      </c>
      <c r="H144" s="122">
        <f t="shared" si="52"/>
        <v>10178.371678784044</v>
      </c>
      <c r="I144" s="122">
        <f t="shared" si="52"/>
        <v>10293.185808621774</v>
      </c>
      <c r="J144" s="122">
        <f t="shared" si="52"/>
        <v>10757.89044147053</v>
      </c>
      <c r="K144" s="122">
        <f t="shared" si="52"/>
        <v>9756.213375291778</v>
      </c>
      <c r="L144" s="122">
        <f t="shared" si="52"/>
        <v>9305.1926047323359</v>
      </c>
      <c r="M144" s="122">
        <f t="shared" si="52"/>
        <v>8413.1420092161407</v>
      </c>
      <c r="N144" s="122">
        <f t="shared" si="52"/>
        <v>7630.8415042644783</v>
      </c>
      <c r="O144" s="122">
        <f t="shared" si="52"/>
        <v>6953.2163826427141</v>
      </c>
      <c r="P144" s="122">
        <f t="shared" si="52"/>
        <v>6450.5087899425989</v>
      </c>
      <c r="Q144" s="122">
        <f t="shared" si="52"/>
        <v>6408.3151233729977</v>
      </c>
      <c r="R144" s="122">
        <f t="shared" si="52"/>
        <v>6487.1396584726544</v>
      </c>
      <c r="S144" s="122">
        <f t="shared" si="52"/>
        <v>6330.9230265279693</v>
      </c>
      <c r="T144" s="122">
        <f t="shared" si="52"/>
        <v>5906.2416841661643</v>
      </c>
      <c r="U144" s="122">
        <f t="shared" si="52"/>
        <v>5738.6326346952383</v>
      </c>
      <c r="V144" s="122">
        <f t="shared" si="52"/>
        <v>5340.2321063459731</v>
      </c>
      <c r="W144" s="122">
        <f t="shared" si="52"/>
        <v>4237.8027840337654</v>
      </c>
      <c r="X144" s="122">
        <f t="shared" si="52"/>
        <v>3362.6925562153156</v>
      </c>
      <c r="Y144" s="122">
        <f t="shared" si="52"/>
        <v>2426.593414002321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10516.046799292166</v>
      </c>
      <c r="D145" s="98">
        <v>6293.5341110769741</v>
      </c>
      <c r="E145" s="98">
        <v>9122.8888042121835</v>
      </c>
      <c r="F145" s="98">
        <v>9742.4557431703688</v>
      </c>
      <c r="G145" s="98">
        <v>10158.041320733018</v>
      </c>
      <c r="H145" s="98">
        <v>10178.371678784044</v>
      </c>
      <c r="I145" s="98">
        <v>10293.185808621774</v>
      </c>
      <c r="J145" s="98">
        <v>10757.89044147053</v>
      </c>
      <c r="K145" s="98">
        <v>9756.213375291778</v>
      </c>
      <c r="L145" s="98">
        <v>9305.1926047323359</v>
      </c>
      <c r="M145" s="98">
        <v>8413.1420092161407</v>
      </c>
      <c r="N145" s="98">
        <v>7630.8415042644783</v>
      </c>
      <c r="O145" s="98">
        <v>6953.2163826427141</v>
      </c>
      <c r="P145" s="98">
        <v>6450.5087899425989</v>
      </c>
      <c r="Q145" s="98">
        <v>6408.3151233729977</v>
      </c>
      <c r="R145" s="98">
        <v>6487.1396584726544</v>
      </c>
      <c r="S145" s="98">
        <v>6330.9230265279693</v>
      </c>
      <c r="T145" s="98">
        <v>5906.2416841661643</v>
      </c>
      <c r="U145" s="98">
        <v>5738.6326346952383</v>
      </c>
      <c r="V145" s="98">
        <v>5340.2321063459731</v>
      </c>
      <c r="W145" s="98">
        <v>4237.8027840337654</v>
      </c>
      <c r="X145" s="98">
        <v>3362.6925562153156</v>
      </c>
      <c r="Y145" s="98">
        <v>2426.593414002321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13.035411186338255</v>
      </c>
      <c r="E146" s="122">
        <f t="shared" si="53"/>
        <v>13.990034102782118</v>
      </c>
      <c r="F146" s="122">
        <f t="shared" si="53"/>
        <v>15.290594169877851</v>
      </c>
      <c r="G146" s="122">
        <f t="shared" si="53"/>
        <v>17.267052334424253</v>
      </c>
      <c r="H146" s="122">
        <f t="shared" si="53"/>
        <v>21.942835978915017</v>
      </c>
      <c r="I146" s="122">
        <f t="shared" si="53"/>
        <v>25.097910208819801</v>
      </c>
      <c r="J146" s="122">
        <f t="shared" si="53"/>
        <v>27.556746149202937</v>
      </c>
      <c r="K146" s="122">
        <f t="shared" si="53"/>
        <v>28.997949560545038</v>
      </c>
      <c r="L146" s="122">
        <f t="shared" si="53"/>
        <v>32.490657001168387</v>
      </c>
      <c r="M146" s="122">
        <f t="shared" si="53"/>
        <v>33.386011072496935</v>
      </c>
      <c r="N146" s="122">
        <f t="shared" si="53"/>
        <v>38.652452861719681</v>
      </c>
      <c r="O146" s="122">
        <f t="shared" si="53"/>
        <v>32.463879411881173</v>
      </c>
      <c r="P146" s="122">
        <f t="shared" si="53"/>
        <v>41.683893258067215</v>
      </c>
      <c r="Q146" s="122">
        <f t="shared" si="53"/>
        <v>14.373067454402889</v>
      </c>
      <c r="R146" s="122">
        <f t="shared" si="53"/>
        <v>19.523046861937765</v>
      </c>
      <c r="S146" s="122">
        <f t="shared" si="53"/>
        <v>20.952845338755825</v>
      </c>
      <c r="T146" s="122">
        <f t="shared" si="53"/>
        <v>25.633898361060076</v>
      </c>
      <c r="U146" s="122">
        <f t="shared" si="53"/>
        <v>12.420034249939672</v>
      </c>
      <c r="V146" s="122">
        <f t="shared" si="53"/>
        <v>37.126360401316774</v>
      </c>
      <c r="W146" s="122">
        <f t="shared" si="53"/>
        <v>26.423975565159807</v>
      </c>
      <c r="X146" s="122">
        <f t="shared" si="53"/>
        <v>33.372952242178805</v>
      </c>
      <c r="Y146" s="122">
        <f t="shared" si="53"/>
        <v>32.592280752252812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0</v>
      </c>
      <c r="D147" s="98">
        <f>IF(RES_hhdet_in_tes!D147=0,0,RES_hhdet_in_tes!D147*1000*11630/RES_hhdet_in_new!D145)</f>
        <v>13.035411186338255</v>
      </c>
      <c r="E147" s="98">
        <f>IF(RES_hhdet_in_tes!E147=0,0,RES_hhdet_in_tes!E147*1000*11630/RES_hhdet_in_new!E145)</f>
        <v>13.990034102782118</v>
      </c>
      <c r="F147" s="98">
        <f>IF(RES_hhdet_in_tes!F147=0,0,RES_hhdet_in_tes!F147*1000*11630/RES_hhdet_in_new!F145)</f>
        <v>15.290594169877851</v>
      </c>
      <c r="G147" s="98">
        <f>IF(RES_hhdet_in_tes!G147=0,0,RES_hhdet_in_tes!G147*1000*11630/RES_hhdet_in_new!G145)</f>
        <v>17.267052334424253</v>
      </c>
      <c r="H147" s="98">
        <f>IF(RES_hhdet_in_tes!H147=0,0,RES_hhdet_in_tes!H147*1000*11630/RES_hhdet_in_new!H145)</f>
        <v>21.942835978915017</v>
      </c>
      <c r="I147" s="98">
        <f>IF(RES_hhdet_in_tes!I147=0,0,RES_hhdet_in_tes!I147*1000*11630/RES_hhdet_in_new!I145)</f>
        <v>25.097910208819801</v>
      </c>
      <c r="J147" s="98">
        <f>IF(RES_hhdet_in_tes!J147=0,0,RES_hhdet_in_tes!J147*1000*11630/RES_hhdet_in_new!J145)</f>
        <v>27.556746149202937</v>
      </c>
      <c r="K147" s="98">
        <f>IF(RES_hhdet_in_tes!K147=0,0,RES_hhdet_in_tes!K147*1000*11630/RES_hhdet_in_new!K145)</f>
        <v>28.997949560545038</v>
      </c>
      <c r="L147" s="98">
        <f>IF(RES_hhdet_in_tes!L147=0,0,RES_hhdet_in_tes!L147*1000*11630/RES_hhdet_in_new!L145)</f>
        <v>32.490657001168387</v>
      </c>
      <c r="M147" s="98">
        <f>IF(RES_hhdet_in_tes!M147=0,0,RES_hhdet_in_tes!M147*1000*11630/RES_hhdet_in_new!M145)</f>
        <v>33.386011072496935</v>
      </c>
      <c r="N147" s="98">
        <f>IF(RES_hhdet_in_tes!N147=0,0,RES_hhdet_in_tes!N147*1000*11630/RES_hhdet_in_new!N145)</f>
        <v>38.652452861719681</v>
      </c>
      <c r="O147" s="98">
        <f>IF(RES_hhdet_in_tes!O147=0,0,RES_hhdet_in_tes!O147*1000*11630/RES_hhdet_in_new!O145)</f>
        <v>32.463879411881173</v>
      </c>
      <c r="P147" s="98">
        <f>IF(RES_hhdet_in_tes!P147=0,0,RES_hhdet_in_tes!P147*1000*11630/RES_hhdet_in_new!P145)</f>
        <v>41.683893258067215</v>
      </c>
      <c r="Q147" s="98">
        <f>IF(RES_hhdet_in_tes!Q147=0,0,RES_hhdet_in_tes!Q147*1000*11630/RES_hhdet_in_new!Q145)</f>
        <v>14.373067454402889</v>
      </c>
      <c r="R147" s="98">
        <f>IF(RES_hhdet_in_tes!R147=0,0,RES_hhdet_in_tes!R147*1000*11630/RES_hhdet_in_new!R145)</f>
        <v>19.523046861937765</v>
      </c>
      <c r="S147" s="98">
        <f>IF(RES_hhdet_in_tes!S147=0,0,RES_hhdet_in_tes!S147*1000*11630/RES_hhdet_in_new!S145)</f>
        <v>20.952845338755825</v>
      </c>
      <c r="T147" s="98">
        <f>IF(RES_hhdet_in_tes!T147=0,0,RES_hhdet_in_tes!T147*1000*11630/RES_hhdet_in_new!T145)</f>
        <v>25.633898361060076</v>
      </c>
      <c r="U147" s="98">
        <f>IF(RES_hhdet_in_tes!U147=0,0,RES_hhdet_in_tes!U147*1000*11630/RES_hhdet_in_new!U145)</f>
        <v>12.420034249939672</v>
      </c>
      <c r="V147" s="98">
        <f>IF(RES_hhdet_in_tes!V147=0,0,RES_hhdet_in_tes!V147*1000*11630/RES_hhdet_in_new!V145)</f>
        <v>37.126360401316774</v>
      </c>
      <c r="W147" s="98">
        <f>IF(RES_hhdet_in_tes!W147=0,0,RES_hhdet_in_tes!W147*1000*11630/RES_hhdet_in_new!W145)</f>
        <v>26.423975565159807</v>
      </c>
      <c r="X147" s="98">
        <f>IF(RES_hhdet_in_tes!X147=0,0,RES_hhdet_in_tes!X147*1000*11630/RES_hhdet_in_new!X145)</f>
        <v>33.372952242178805</v>
      </c>
      <c r="Y147" s="98">
        <f>IF(RES_hhdet_in_tes!Y147=0,0,RES_hhdet_in_tes!Y147*1000*11630/RES_hhdet_in_new!Y145)</f>
        <v>32.592280752252812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1913.6269287398763</v>
      </c>
      <c r="D148" s="122">
        <v>1853.8002654743837</v>
      </c>
      <c r="E148" s="122">
        <v>1760.5853864040596</v>
      </c>
      <c r="F148" s="122">
        <v>1789.7484560617399</v>
      </c>
      <c r="G148" s="122">
        <v>1691.5714533297</v>
      </c>
      <c r="H148" s="122">
        <v>1692.5879037434979</v>
      </c>
      <c r="I148" s="122">
        <v>1687.0543483249442</v>
      </c>
      <c r="J148" s="122">
        <v>1756.4008936786577</v>
      </c>
      <c r="K148" s="122">
        <v>1750.0792175017605</v>
      </c>
      <c r="L148" s="122">
        <v>1781.7739299374459</v>
      </c>
      <c r="M148" s="122">
        <v>1837.6388255996112</v>
      </c>
      <c r="N148" s="122">
        <v>1842.8613185867914</v>
      </c>
      <c r="O148" s="122">
        <v>1839.1791656571552</v>
      </c>
      <c r="P148" s="122">
        <v>1820.8670340326062</v>
      </c>
      <c r="Q148" s="122">
        <v>1806.6832246346912</v>
      </c>
      <c r="R148" s="122">
        <v>1890.8705418341071</v>
      </c>
      <c r="S148" s="122">
        <v>1939.3871514652228</v>
      </c>
      <c r="T148" s="122">
        <v>2011.1485411893023</v>
      </c>
      <c r="U148" s="122">
        <v>1997.2134612568502</v>
      </c>
      <c r="V148" s="122">
        <v>2115.5944257669976</v>
      </c>
      <c r="W148" s="122">
        <v>2015.5628849643597</v>
      </c>
      <c r="X148" s="122">
        <v>1886.3415943817708</v>
      </c>
      <c r="Y148" s="122">
        <v>1781.8560572702429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1902.5968954638599</v>
      </c>
      <c r="D149" s="98">
        <v>1850.6155630639712</v>
      </c>
      <c r="E149" s="98">
        <v>1792.9390018269441</v>
      </c>
      <c r="F149" s="98">
        <v>1758.3473310278328</v>
      </c>
      <c r="G149" s="98">
        <v>1723.0853208108051</v>
      </c>
      <c r="H149" s="98">
        <v>1701.3349259065797</v>
      </c>
      <c r="I149" s="98">
        <v>1717.8621405351325</v>
      </c>
      <c r="J149" s="98">
        <v>1715.3510567391666</v>
      </c>
      <c r="K149" s="98">
        <v>1731.7698267679989</v>
      </c>
      <c r="L149" s="98">
        <v>1743.9243529288567</v>
      </c>
      <c r="M149" s="98">
        <v>1860.8633429333113</v>
      </c>
      <c r="N149" s="98">
        <v>1740.5544520597202</v>
      </c>
      <c r="O149" s="98">
        <v>1941.7176917983386</v>
      </c>
      <c r="P149" s="98">
        <v>1797.2464162890024</v>
      </c>
      <c r="Q149" s="98">
        <v>1639.8420968586254</v>
      </c>
      <c r="R149" s="98">
        <v>1979.2394338327836</v>
      </c>
      <c r="S149" s="98">
        <v>1994.1143793857859</v>
      </c>
      <c r="T149" s="98">
        <v>2062.015387035894</v>
      </c>
      <c r="U149" s="98">
        <v>1985.6640444436521</v>
      </c>
      <c r="V149" s="98">
        <v>2202.6441455646986</v>
      </c>
      <c r="W149" s="98">
        <v>1884.4053873724522</v>
      </c>
      <c r="X149" s="98">
        <v>1814.7854948760867</v>
      </c>
      <c r="Y149" s="98">
        <v>1850.0888176941269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1719.3737658068605</v>
      </c>
      <c r="J150" s="98">
        <v>1716.9934732016729</v>
      </c>
      <c r="K150" s="98">
        <v>1733.3003961256918</v>
      </c>
      <c r="L150" s="98">
        <v>1745.0562011101215</v>
      </c>
      <c r="M150" s="98">
        <v>1861.5720789777542</v>
      </c>
      <c r="N150" s="98">
        <v>0</v>
      </c>
      <c r="O150" s="98">
        <v>1941.8428572521086</v>
      </c>
      <c r="P150" s="98">
        <v>1797.1749523562196</v>
      </c>
      <c r="Q150" s="98">
        <v>1639.8110178640823</v>
      </c>
      <c r="R150" s="98">
        <v>1980.0189325785996</v>
      </c>
      <c r="S150" s="98">
        <v>1995.0342562981739</v>
      </c>
      <c r="T150" s="98">
        <v>2062.9997157442544</v>
      </c>
      <c r="U150" s="98">
        <v>1986.3046965942222</v>
      </c>
      <c r="V150" s="98">
        <v>2202.9129610417872</v>
      </c>
      <c r="W150" s="98">
        <v>1883.7118896286456</v>
      </c>
      <c r="X150" s="98">
        <v>1814.8297448913574</v>
      </c>
      <c r="Y150" s="98">
        <v>1853.495487977417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1338.0563940869667</v>
      </c>
      <c r="J151" s="101">
        <v>1325.7182075587141</v>
      </c>
      <c r="K151" s="101">
        <v>1336.9911194904034</v>
      </c>
      <c r="L151" s="101">
        <v>1349.0650931420648</v>
      </c>
      <c r="M151" s="101">
        <v>1445.3673261071422</v>
      </c>
      <c r="N151" s="101">
        <v>0</v>
      </c>
      <c r="O151" s="101">
        <v>1501.5729192673809</v>
      </c>
      <c r="P151" s="101">
        <v>1388.3975595867782</v>
      </c>
      <c r="Q151" s="101">
        <v>1262.9316751697918</v>
      </c>
      <c r="R151" s="101">
        <v>1519.9304761723104</v>
      </c>
      <c r="S151" s="101">
        <v>1530.7545049615619</v>
      </c>
      <c r="T151" s="101">
        <v>1579.7297848879111</v>
      </c>
      <c r="U151" s="101">
        <v>1518.1991063188493</v>
      </c>
      <c r="V151" s="101">
        <v>1703.7229065986858</v>
      </c>
      <c r="W151" s="101">
        <v>1455.0607421674661</v>
      </c>
      <c r="X151" s="101">
        <v>1381.8185022589898</v>
      </c>
      <c r="Y151" s="101">
        <v>1390.1376764064323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381.3173717198938</v>
      </c>
      <c r="J152" s="104">
        <v>391.27526564295886</v>
      </c>
      <c r="K152" s="104">
        <v>396.30927663528843</v>
      </c>
      <c r="L152" s="104">
        <v>395.99110796805672</v>
      </c>
      <c r="M152" s="104">
        <v>416.20475287061208</v>
      </c>
      <c r="N152" s="104">
        <v>0</v>
      </c>
      <c r="O152" s="104">
        <v>440.26993798472745</v>
      </c>
      <c r="P152" s="104">
        <v>408.77739276944106</v>
      </c>
      <c r="Q152" s="104">
        <v>376.87934269429064</v>
      </c>
      <c r="R152" s="104">
        <v>460.08845640628937</v>
      </c>
      <c r="S152" s="104">
        <v>464.27975133661192</v>
      </c>
      <c r="T152" s="104">
        <v>483.26993085634342</v>
      </c>
      <c r="U152" s="104">
        <v>468.10559027537289</v>
      </c>
      <c r="V152" s="104">
        <v>499.19005444310108</v>
      </c>
      <c r="W152" s="104">
        <v>428.65114746117951</v>
      </c>
      <c r="X152" s="104">
        <v>433.01124263236761</v>
      </c>
      <c r="Y152" s="104">
        <v>463.35781157098467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1914.4753001089289</v>
      </c>
      <c r="D153" s="101">
        <v>1854.0731462287267</v>
      </c>
      <c r="E153" s="101">
        <v>1757.8763330446748</v>
      </c>
      <c r="F153" s="101">
        <v>1791.9942705224439</v>
      </c>
      <c r="G153" s="101">
        <v>1689.1435729157233</v>
      </c>
      <c r="H153" s="101">
        <v>1691.9711320177364</v>
      </c>
      <c r="I153" s="101">
        <v>1684.4447222071076</v>
      </c>
      <c r="J153" s="101">
        <v>1757.1966486562144</v>
      </c>
      <c r="K153" s="101">
        <v>1749.692174817143</v>
      </c>
      <c r="L153" s="101">
        <v>1783.6151870332055</v>
      </c>
      <c r="M153" s="101">
        <v>1835.5530336925722</v>
      </c>
      <c r="N153" s="101">
        <v>1849.2372008849072</v>
      </c>
      <c r="O153" s="101">
        <v>1830.8296042356415</v>
      </c>
      <c r="P153" s="101">
        <v>1822.8784488451067</v>
      </c>
      <c r="Q153" s="101">
        <v>1826.4630476015118</v>
      </c>
      <c r="R153" s="101">
        <v>1874.7848769337495</v>
      </c>
      <c r="S153" s="101">
        <v>1930.815151888047</v>
      </c>
      <c r="T153" s="101">
        <v>2004.037544564073</v>
      </c>
      <c r="U153" s="101">
        <v>1998.1261527171009</v>
      </c>
      <c r="V153" s="101">
        <v>2108.3579580860837</v>
      </c>
      <c r="W153" s="101">
        <v>2028.2170844214436</v>
      </c>
      <c r="X153" s="101">
        <v>1895.4272769851348</v>
      </c>
      <c r="Y153" s="101">
        <v>1770.9275762620168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1914.483738457272</v>
      </c>
      <c r="D154" s="104">
        <v>1854.222858105818</v>
      </c>
      <c r="E154" s="104">
        <v>1758.1157793836562</v>
      </c>
      <c r="F154" s="104">
        <v>1792.2798416438222</v>
      </c>
      <c r="G154" s="104">
        <v>1689.6547234347265</v>
      </c>
      <c r="H154" s="104">
        <v>1692.3578864834972</v>
      </c>
      <c r="I154" s="104">
        <v>1685.553078276341</v>
      </c>
      <c r="J154" s="104">
        <v>1758.9786809056402</v>
      </c>
      <c r="K154" s="104">
        <v>1751.4285653192167</v>
      </c>
      <c r="L154" s="104">
        <v>1785.0685773913908</v>
      </c>
      <c r="M154" s="104">
        <v>1836.4680480408715</v>
      </c>
      <c r="N154" s="104">
        <v>1849.5225886086841</v>
      </c>
      <c r="O154" s="104">
        <v>1830.8361189932989</v>
      </c>
      <c r="P154" s="104">
        <v>1822.9667546540056</v>
      </c>
      <c r="Q154" s="104">
        <v>1826.9819029727068</v>
      </c>
      <c r="R154" s="104">
        <v>1875.7825859302104</v>
      </c>
      <c r="S154" s="104">
        <v>1932.0806920413102</v>
      </c>
      <c r="T154" s="104">
        <v>2005.2638918576795</v>
      </c>
      <c r="U154" s="104">
        <v>1998.2208808891703</v>
      </c>
      <c r="V154" s="104">
        <v>2107.5196642317519</v>
      </c>
      <c r="W154" s="104">
        <v>2027.4317878110555</v>
      </c>
      <c r="X154" s="104">
        <v>1895.1212205890474</v>
      </c>
      <c r="Y154" s="104">
        <v>1770.577507690833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1494.6170741885528</v>
      </c>
      <c r="D155" s="98">
        <v>1439.4927972982546</v>
      </c>
      <c r="E155" s="98">
        <v>1364.6665767809686</v>
      </c>
      <c r="F155" s="98">
        <v>1392.0603529504533</v>
      </c>
      <c r="G155" s="98">
        <v>1309.18042171958</v>
      </c>
      <c r="H155" s="98">
        <v>1321.3536045503697</v>
      </c>
      <c r="I155" s="98">
        <v>1311.8831173496715</v>
      </c>
      <c r="J155" s="98">
        <v>1358.4315100405706</v>
      </c>
      <c r="K155" s="98">
        <v>1351.0174844618928</v>
      </c>
      <c r="L155" s="98">
        <v>1380.2655270958239</v>
      </c>
      <c r="M155" s="98">
        <v>1426.0610039463686</v>
      </c>
      <c r="N155" s="98">
        <v>1431.6237494906131</v>
      </c>
      <c r="O155" s="98">
        <v>1415.6812364526918</v>
      </c>
      <c r="P155" s="98">
        <v>1408.7722532639168</v>
      </c>
      <c r="Q155" s="98">
        <v>1407.8130812747004</v>
      </c>
      <c r="R155" s="98">
        <v>1439.7734519457101</v>
      </c>
      <c r="S155" s="98">
        <v>1482.3820432036418</v>
      </c>
      <c r="T155" s="98">
        <v>1535.6110427854692</v>
      </c>
      <c r="U155" s="98">
        <v>1527.4963648943142</v>
      </c>
      <c r="V155" s="98">
        <v>1629.5554562288628</v>
      </c>
      <c r="W155" s="98">
        <v>1566.3367629263446</v>
      </c>
      <c r="X155" s="98">
        <v>1443.6889870380287</v>
      </c>
      <c r="Y155" s="98">
        <v>1328.5126498021009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419.86666426871938</v>
      </c>
      <c r="D156" s="98">
        <v>414.73006080756335</v>
      </c>
      <c r="E156" s="98">
        <v>393.44920260268759</v>
      </c>
      <c r="F156" s="98">
        <v>400.21948869336865</v>
      </c>
      <c r="G156" s="98">
        <v>380.47430171514623</v>
      </c>
      <c r="H156" s="98">
        <v>371.00428193312757</v>
      </c>
      <c r="I156" s="98">
        <v>373.66996092666972</v>
      </c>
      <c r="J156" s="98">
        <v>400.54717086506957</v>
      </c>
      <c r="K156" s="98">
        <v>400.4110808573235</v>
      </c>
      <c r="L156" s="98">
        <v>404.80305029556706</v>
      </c>
      <c r="M156" s="98">
        <v>410.40704409450268</v>
      </c>
      <c r="N156" s="98">
        <v>417.8988391180709</v>
      </c>
      <c r="O156" s="98">
        <v>415.15488254060739</v>
      </c>
      <c r="P156" s="98">
        <v>414.19450139008876</v>
      </c>
      <c r="Q156" s="98">
        <v>419.16882169800658</v>
      </c>
      <c r="R156" s="98">
        <v>436.00913398449995</v>
      </c>
      <c r="S156" s="98">
        <v>449.69864883766843</v>
      </c>
      <c r="T156" s="98">
        <v>469.65284907221036</v>
      </c>
      <c r="U156" s="98">
        <v>470.72451599485612</v>
      </c>
      <c r="V156" s="98">
        <v>477.96420800288985</v>
      </c>
      <c r="W156" s="98">
        <v>461.09502488471099</v>
      </c>
      <c r="X156" s="98">
        <v>451.43223355101884</v>
      </c>
      <c r="Y156" s="98">
        <v>442.06485788873215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346.57769703416261</v>
      </c>
      <c r="D157" s="122">
        <v>344.09657733539291</v>
      </c>
      <c r="E157" s="122">
        <v>343.10780160073233</v>
      </c>
      <c r="F157" s="122">
        <v>340.8275737029519</v>
      </c>
      <c r="G157" s="122">
        <v>331.24557913952481</v>
      </c>
      <c r="H157" s="122">
        <v>323.23551386264688</v>
      </c>
      <c r="I157" s="122">
        <v>326.57566177784031</v>
      </c>
      <c r="J157" s="122">
        <v>315.08501739004657</v>
      </c>
      <c r="K157" s="122">
        <v>313.44420854535554</v>
      </c>
      <c r="L157" s="122">
        <v>307.08432913214244</v>
      </c>
      <c r="M157" s="122">
        <v>312.12026531366587</v>
      </c>
      <c r="N157" s="122">
        <v>315.71744003387948</v>
      </c>
      <c r="O157" s="122">
        <v>302.63169892513088</v>
      </c>
      <c r="P157" s="122">
        <v>311.61650448624789</v>
      </c>
      <c r="Q157" s="122">
        <v>316.98803943378965</v>
      </c>
      <c r="R157" s="122">
        <v>319.93010362636568</v>
      </c>
      <c r="S157" s="122">
        <v>322.15060602681041</v>
      </c>
      <c r="T157" s="122">
        <v>330.105352694717</v>
      </c>
      <c r="U157" s="122">
        <v>326.24158762594482</v>
      </c>
      <c r="V157" s="122">
        <v>348.3253116577136</v>
      </c>
      <c r="W157" s="122">
        <v>350.35762356902387</v>
      </c>
      <c r="X157" s="122">
        <v>317.78254000790417</v>
      </c>
      <c r="Y157" s="122">
        <v>305.90257011268153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346.45855345600404</v>
      </c>
      <c r="D158" s="98">
        <v>343.49606382062888</v>
      </c>
      <c r="E158" s="98">
        <v>343.14319930622275</v>
      </c>
      <c r="F158" s="98">
        <v>333.53990278839626</v>
      </c>
      <c r="G158" s="98">
        <v>334.98183470143516</v>
      </c>
      <c r="H158" s="98">
        <v>324.46408396987886</v>
      </c>
      <c r="I158" s="98">
        <v>325.94840020492052</v>
      </c>
      <c r="J158" s="98">
        <v>318.37349876200943</v>
      </c>
      <c r="K158" s="98">
        <v>306.46572435287078</v>
      </c>
      <c r="L158" s="98">
        <v>310.79804885042142</v>
      </c>
      <c r="M158" s="98">
        <v>312.4881402675469</v>
      </c>
      <c r="N158" s="98">
        <v>312.42623025885598</v>
      </c>
      <c r="O158" s="98">
        <v>315.82480169174249</v>
      </c>
      <c r="P158" s="98">
        <v>302.12245469615016</v>
      </c>
      <c r="Q158" s="98">
        <v>284.60826853672921</v>
      </c>
      <c r="R158" s="98">
        <v>335.74026050279417</v>
      </c>
      <c r="S158" s="98">
        <v>332.17812638117164</v>
      </c>
      <c r="T158" s="98">
        <v>352.33691560408448</v>
      </c>
      <c r="U158" s="98">
        <v>338.61927383067331</v>
      </c>
      <c r="V158" s="98">
        <v>378.57770949789841</v>
      </c>
      <c r="W158" s="98">
        <v>322.87210430694449</v>
      </c>
      <c r="X158" s="98">
        <v>309.34214465248408</v>
      </c>
      <c r="Y158" s="98">
        <v>323.32081851047866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346.57892531847341</v>
      </c>
      <c r="D159" s="33">
        <v>344.10547383190794</v>
      </c>
      <c r="E159" s="33">
        <v>343.10727951068088</v>
      </c>
      <c r="F159" s="33">
        <v>340.93684673857962</v>
      </c>
      <c r="G159" s="33">
        <v>331.19228020140912</v>
      </c>
      <c r="H159" s="33">
        <v>323.21689916405251</v>
      </c>
      <c r="I159" s="33">
        <v>326.58372081303844</v>
      </c>
      <c r="J159" s="33">
        <v>315.04577043899923</v>
      </c>
      <c r="K159" s="33">
        <v>313.52858566574832</v>
      </c>
      <c r="L159" s="33">
        <v>307.02658421912747</v>
      </c>
      <c r="M159" s="33">
        <v>312.113533479203</v>
      </c>
      <c r="N159" s="33">
        <v>315.7720206271635</v>
      </c>
      <c r="O159" s="33">
        <v>302.41700237888818</v>
      </c>
      <c r="P159" s="33">
        <v>311.76656849768256</v>
      </c>
      <c r="Q159" s="33">
        <v>317.57011725509972</v>
      </c>
      <c r="R159" s="33">
        <v>319.5424997803629</v>
      </c>
      <c r="S159" s="33">
        <v>321.9314478499935</v>
      </c>
      <c r="T159" s="33">
        <v>329.71328032691599</v>
      </c>
      <c r="U159" s="33">
        <v>326.05368457839865</v>
      </c>
      <c r="V159" s="33">
        <v>347.86721597414027</v>
      </c>
      <c r="W159" s="33">
        <v>350.90477583975297</v>
      </c>
      <c r="X159" s="33">
        <v>317.95106573240412</v>
      </c>
      <c r="Y159" s="33">
        <v>305.47261529314403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13011.621232075417</v>
      </c>
      <c r="D161" s="117">
        <f t="shared" si="54"/>
        <v>11105.019364417964</v>
      </c>
      <c r="E161" s="117">
        <f t="shared" si="54"/>
        <v>12184.197590121707</v>
      </c>
      <c r="F161" s="117">
        <f t="shared" si="54"/>
        <v>12850.410512383456</v>
      </c>
      <c r="G161" s="117">
        <f t="shared" si="54"/>
        <v>12184.287558872873</v>
      </c>
      <c r="H161" s="117">
        <f t="shared" si="54"/>
        <v>13360.38143466681</v>
      </c>
      <c r="I161" s="117">
        <f t="shared" si="54"/>
        <v>12001.446282482817</v>
      </c>
      <c r="J161" s="117">
        <f t="shared" si="54"/>
        <v>12969.920590342916</v>
      </c>
      <c r="K161" s="117">
        <f t="shared" si="54"/>
        <v>10290.912698967157</v>
      </c>
      <c r="L161" s="117">
        <f t="shared" si="54"/>
        <v>11964.038144335715</v>
      </c>
      <c r="M161" s="117">
        <f t="shared" si="54"/>
        <v>10794.324720638309</v>
      </c>
      <c r="N161" s="117">
        <f t="shared" si="54"/>
        <v>9867.3702847467594</v>
      </c>
      <c r="O161" s="117">
        <f t="shared" si="54"/>
        <v>9291.1647388757228</v>
      </c>
      <c r="P161" s="117">
        <f t="shared" si="54"/>
        <v>8338.4577458509957</v>
      </c>
      <c r="Q161" s="117">
        <f t="shared" si="54"/>
        <v>8516.7421540726973</v>
      </c>
      <c r="R161" s="117">
        <f t="shared" ref="R161:V161" si="55">R162+R164+R166+R175</f>
        <v>8269.9646493050404</v>
      </c>
      <c r="S161" s="117">
        <f t="shared" si="55"/>
        <v>8249.5476632053633</v>
      </c>
      <c r="T161" s="117">
        <f t="shared" si="55"/>
        <v>8526.5273067459639</v>
      </c>
      <c r="U161" s="117">
        <f t="shared" si="55"/>
        <v>7895.2273175580312</v>
      </c>
      <c r="V161" s="117">
        <f t="shared" si="55"/>
        <v>8442.4802466151286</v>
      </c>
      <c r="W161" s="117">
        <f t="shared" ref="W161:Y161" si="56">W162+W164+W166+W175</f>
        <v>7132.3763014381757</v>
      </c>
      <c r="X161" s="117">
        <f t="shared" si="56"/>
        <v>5454.2292929242831</v>
      </c>
      <c r="Y161" s="117">
        <f t="shared" si="56"/>
        <v>4145.0113543416292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10751.447457870119</v>
      </c>
      <c r="D162" s="122">
        <f t="shared" si="57"/>
        <v>8894.3961878995306</v>
      </c>
      <c r="E162" s="122">
        <f t="shared" si="57"/>
        <v>10071.630347622538</v>
      </c>
      <c r="F162" s="122">
        <f t="shared" si="57"/>
        <v>10704.726852647069</v>
      </c>
      <c r="G162" s="122">
        <f t="shared" si="57"/>
        <v>10144.607344292703</v>
      </c>
      <c r="H162" s="122">
        <f t="shared" si="57"/>
        <v>11322.889268340648</v>
      </c>
      <c r="I162" s="122">
        <f t="shared" si="57"/>
        <v>9962.7320173506359</v>
      </c>
      <c r="J162" s="122">
        <f t="shared" si="57"/>
        <v>10870.835145028555</v>
      </c>
      <c r="K162" s="122">
        <f t="shared" si="57"/>
        <v>8201.6325841422185</v>
      </c>
      <c r="L162" s="122">
        <f t="shared" si="57"/>
        <v>9846.9752517875368</v>
      </c>
      <c r="M162" s="122">
        <f t="shared" si="57"/>
        <v>8621.7624330007038</v>
      </c>
      <c r="N162" s="122">
        <f t="shared" si="57"/>
        <v>7683.09705566705</v>
      </c>
      <c r="O162" s="122">
        <f t="shared" si="57"/>
        <v>7133.067207877999</v>
      </c>
      <c r="P162" s="122">
        <f t="shared" si="57"/>
        <v>6183.597085459005</v>
      </c>
      <c r="Q162" s="122">
        <f t="shared" si="57"/>
        <v>6385.7625481487094</v>
      </c>
      <c r="R162" s="122">
        <f t="shared" si="57"/>
        <v>6049.3929905646555</v>
      </c>
      <c r="S162" s="122">
        <f t="shared" si="57"/>
        <v>5977.5073294506919</v>
      </c>
      <c r="T162" s="122">
        <f t="shared" si="57"/>
        <v>6172.3999373195775</v>
      </c>
      <c r="U162" s="122">
        <f t="shared" si="57"/>
        <v>5565.5716726864221</v>
      </c>
      <c r="V162" s="122">
        <f t="shared" si="57"/>
        <v>5951.970134846817</v>
      </c>
      <c r="W162" s="122">
        <f t="shared" si="57"/>
        <v>4753.2330200822007</v>
      </c>
      <c r="X162" s="122">
        <f t="shared" si="57"/>
        <v>3217.6353561750925</v>
      </c>
      <c r="Y162" s="122">
        <f t="shared" si="57"/>
        <v>2025.3757243822813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10751.447457870119</v>
      </c>
      <c r="D163" s="33">
        <v>8894.3961878995306</v>
      </c>
      <c r="E163" s="33">
        <v>10071.630347622538</v>
      </c>
      <c r="F163" s="33">
        <v>10704.726852647069</v>
      </c>
      <c r="G163" s="33">
        <v>10144.607344292703</v>
      </c>
      <c r="H163" s="33">
        <v>11322.889268340648</v>
      </c>
      <c r="I163" s="33">
        <v>9962.7320173506359</v>
      </c>
      <c r="J163" s="33">
        <v>10870.835145028555</v>
      </c>
      <c r="K163" s="33">
        <v>8201.6325841422185</v>
      </c>
      <c r="L163" s="33">
        <v>9846.9752517875368</v>
      </c>
      <c r="M163" s="33">
        <v>8621.7624330007038</v>
      </c>
      <c r="N163" s="33">
        <v>7683.09705566705</v>
      </c>
      <c r="O163" s="33">
        <v>7133.067207877999</v>
      </c>
      <c r="P163" s="33">
        <v>6183.597085459005</v>
      </c>
      <c r="Q163" s="33">
        <v>6385.7625481487094</v>
      </c>
      <c r="R163" s="33">
        <v>6049.3929905646555</v>
      </c>
      <c r="S163" s="33">
        <v>5977.5073294506919</v>
      </c>
      <c r="T163" s="33">
        <v>6172.3999373195775</v>
      </c>
      <c r="U163" s="33">
        <v>5565.5716726864221</v>
      </c>
      <c r="V163" s="33">
        <v>5951.970134846817</v>
      </c>
      <c r="W163" s="33">
        <v>4753.2330200822007</v>
      </c>
      <c r="X163" s="33">
        <v>3217.6353561750925</v>
      </c>
      <c r="Y163" s="33">
        <v>2025.3757243822813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12.725599376123082</v>
      </c>
      <c r="E164" s="122">
        <f t="shared" si="58"/>
        <v>8.8912615564660999</v>
      </c>
      <c r="F164" s="122">
        <f t="shared" si="58"/>
        <v>15.122787834283525</v>
      </c>
      <c r="G164" s="122">
        <f t="shared" si="58"/>
        <v>16.863790731905802</v>
      </c>
      <c r="H164" s="122">
        <f t="shared" si="58"/>
        <v>21.670457940141105</v>
      </c>
      <c r="I164" s="122">
        <f t="shared" si="58"/>
        <v>25.088251147316807</v>
      </c>
      <c r="J164" s="122">
        <f t="shared" si="58"/>
        <v>27.592617230244326</v>
      </c>
      <c r="K164" s="122">
        <f t="shared" si="58"/>
        <v>25.755044533761911</v>
      </c>
      <c r="L164" s="122">
        <f t="shared" si="58"/>
        <v>28.189276500572991</v>
      </c>
      <c r="M164" s="122">
        <f t="shared" si="58"/>
        <v>22.806208553867823</v>
      </c>
      <c r="N164" s="122">
        <f t="shared" si="58"/>
        <v>25.698071601099247</v>
      </c>
      <c r="O164" s="122">
        <f t="shared" si="58"/>
        <v>16.270970011061593</v>
      </c>
      <c r="P164" s="122">
        <f t="shared" si="58"/>
        <v>22.376044195738309</v>
      </c>
      <c r="Q164" s="122">
        <f t="shared" si="58"/>
        <v>7.2913373440564646</v>
      </c>
      <c r="R164" s="122">
        <f t="shared" si="58"/>
        <v>9.7896644923711733</v>
      </c>
      <c r="S164" s="122">
        <f t="shared" si="58"/>
        <v>10.504331397042742</v>
      </c>
      <c r="T164" s="122">
        <f t="shared" si="58"/>
        <v>12.882015049558071</v>
      </c>
      <c r="U164" s="122">
        <f t="shared" si="58"/>
        <v>6.1994356460862665</v>
      </c>
      <c r="V164" s="122">
        <f t="shared" si="58"/>
        <v>26.581796554649621</v>
      </c>
      <c r="W164" s="122">
        <f t="shared" si="58"/>
        <v>13.208974328360506</v>
      </c>
      <c r="X164" s="122">
        <f t="shared" si="58"/>
        <v>32.481637281364421</v>
      </c>
      <c r="Y164" s="122">
        <f t="shared" si="58"/>
        <v>31.874877276998607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0</v>
      </c>
      <c r="D165" s="98">
        <f>IF(RES_hhdet_in_tes!D165=0,0,RES_hhdet_in_tes!D165*1000*11630/RES_hhdet_in_new!D163)</f>
        <v>12.725599376123082</v>
      </c>
      <c r="E165" s="98">
        <f>IF(RES_hhdet_in_tes!E165=0,0,RES_hhdet_in_tes!E165*1000*11630/RES_hhdet_in_new!E163)</f>
        <v>8.8912615564660999</v>
      </c>
      <c r="F165" s="98">
        <f>IF(RES_hhdet_in_tes!F165=0,0,RES_hhdet_in_tes!F165*1000*11630/RES_hhdet_in_new!F163)</f>
        <v>15.122787834283525</v>
      </c>
      <c r="G165" s="98">
        <f>IF(RES_hhdet_in_tes!G165=0,0,RES_hhdet_in_tes!G165*1000*11630/RES_hhdet_in_new!G163)</f>
        <v>16.863790731905802</v>
      </c>
      <c r="H165" s="98">
        <f>IF(RES_hhdet_in_tes!H165=0,0,RES_hhdet_in_tes!H165*1000*11630/RES_hhdet_in_new!H163)</f>
        <v>21.670457940141105</v>
      </c>
      <c r="I165" s="98">
        <f>IF(RES_hhdet_in_tes!I165=0,0,RES_hhdet_in_tes!I165*1000*11630/RES_hhdet_in_new!I163)</f>
        <v>25.088251147316807</v>
      </c>
      <c r="J165" s="98">
        <f>IF(RES_hhdet_in_tes!J165=0,0,RES_hhdet_in_tes!J165*1000*11630/RES_hhdet_in_new!J163)</f>
        <v>27.592617230244326</v>
      </c>
      <c r="K165" s="98">
        <f>IF(RES_hhdet_in_tes!K165=0,0,RES_hhdet_in_tes!K165*1000*11630/RES_hhdet_in_new!K163)</f>
        <v>25.755044533761911</v>
      </c>
      <c r="L165" s="98">
        <f>IF(RES_hhdet_in_tes!L165=0,0,RES_hhdet_in_tes!L165*1000*11630/RES_hhdet_in_new!L163)</f>
        <v>28.189276500572991</v>
      </c>
      <c r="M165" s="98">
        <f>IF(RES_hhdet_in_tes!M165=0,0,RES_hhdet_in_tes!M165*1000*11630/RES_hhdet_in_new!M163)</f>
        <v>22.806208553867823</v>
      </c>
      <c r="N165" s="98">
        <f>IF(RES_hhdet_in_tes!N165=0,0,RES_hhdet_in_tes!N165*1000*11630/RES_hhdet_in_new!N163)</f>
        <v>25.698071601099247</v>
      </c>
      <c r="O165" s="98">
        <f>IF(RES_hhdet_in_tes!O165=0,0,RES_hhdet_in_tes!O165*1000*11630/RES_hhdet_in_new!O163)</f>
        <v>16.270970011061593</v>
      </c>
      <c r="P165" s="98">
        <f>IF(RES_hhdet_in_tes!P165=0,0,RES_hhdet_in_tes!P165*1000*11630/RES_hhdet_in_new!P163)</f>
        <v>22.376044195738309</v>
      </c>
      <c r="Q165" s="98">
        <f>IF(RES_hhdet_in_tes!Q165=0,0,RES_hhdet_in_tes!Q165*1000*11630/RES_hhdet_in_new!Q163)</f>
        <v>7.2913373440564646</v>
      </c>
      <c r="R165" s="98">
        <f>IF(RES_hhdet_in_tes!R165=0,0,RES_hhdet_in_tes!R165*1000*11630/RES_hhdet_in_new!R163)</f>
        <v>9.7896644923711733</v>
      </c>
      <c r="S165" s="98">
        <f>IF(RES_hhdet_in_tes!S165=0,0,RES_hhdet_in_tes!S165*1000*11630/RES_hhdet_in_new!S163)</f>
        <v>10.504331397042742</v>
      </c>
      <c r="T165" s="98">
        <f>IF(RES_hhdet_in_tes!T165=0,0,RES_hhdet_in_tes!T165*1000*11630/RES_hhdet_in_new!T163)</f>
        <v>12.882015049558071</v>
      </c>
      <c r="U165" s="98">
        <f>IF(RES_hhdet_in_tes!U165=0,0,RES_hhdet_in_tes!U165*1000*11630/RES_hhdet_in_new!U163)</f>
        <v>6.1994356460862665</v>
      </c>
      <c r="V165" s="98">
        <f>IF(RES_hhdet_in_tes!V165=0,0,RES_hhdet_in_tes!V165*1000*11630/RES_hhdet_in_new!V163)</f>
        <v>26.581796554649621</v>
      </c>
      <c r="W165" s="98">
        <f>IF(RES_hhdet_in_tes!W165=0,0,RES_hhdet_in_tes!W165*1000*11630/RES_hhdet_in_new!W163)</f>
        <v>13.208974328360506</v>
      </c>
      <c r="X165" s="98">
        <f>IF(RES_hhdet_in_tes!X165=0,0,RES_hhdet_in_tes!X165*1000*11630/RES_hhdet_in_new!X163)</f>
        <v>32.481637281364421</v>
      </c>
      <c r="Y165" s="98">
        <f>IF(RES_hhdet_in_tes!Y165=0,0,RES_hhdet_in_tes!Y165*1000*11630/RES_hhdet_in_new!Y163)</f>
        <v>31.874877276998607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1913.5964281555512</v>
      </c>
      <c r="D166" s="122">
        <v>1853.8004046873509</v>
      </c>
      <c r="E166" s="122">
        <v>1760.5681958161304</v>
      </c>
      <c r="F166" s="122">
        <v>1789.7355221369887</v>
      </c>
      <c r="G166" s="122">
        <v>1691.5699134381996</v>
      </c>
      <c r="H166" s="122">
        <v>1692.5862601475158</v>
      </c>
      <c r="I166" s="122">
        <v>1687.0503226953563</v>
      </c>
      <c r="J166" s="122">
        <v>1756.407252282401</v>
      </c>
      <c r="K166" s="122">
        <v>1750.0786586953857</v>
      </c>
      <c r="L166" s="122">
        <v>1781.7871936941781</v>
      </c>
      <c r="M166" s="122">
        <v>1837.6359123855825</v>
      </c>
      <c r="N166" s="122">
        <v>1842.8593245535562</v>
      </c>
      <c r="O166" s="122">
        <v>1839.196421687089</v>
      </c>
      <c r="P166" s="122">
        <v>1820.8664923499339</v>
      </c>
      <c r="Q166" s="122">
        <v>1806.6934854115525</v>
      </c>
      <c r="R166" s="122">
        <v>1890.8525728511986</v>
      </c>
      <c r="S166" s="122">
        <v>1939.3855886157719</v>
      </c>
      <c r="T166" s="122">
        <v>2011.1441862412855</v>
      </c>
      <c r="U166" s="122">
        <v>1997.2125417243399</v>
      </c>
      <c r="V166" s="122">
        <v>2115.601985077546</v>
      </c>
      <c r="W166" s="122">
        <v>2015.5765586614477</v>
      </c>
      <c r="X166" s="122">
        <v>1886.3302856062899</v>
      </c>
      <c r="Y166" s="122">
        <v>1781.8594477976799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1902.5968954638599</v>
      </c>
      <c r="D167" s="98">
        <v>1850.6155630639712</v>
      </c>
      <c r="E167" s="98">
        <v>1792.9390018269439</v>
      </c>
      <c r="F167" s="98">
        <v>1758.347331027833</v>
      </c>
      <c r="G167" s="98">
        <v>1723.0853208108047</v>
      </c>
      <c r="H167" s="98">
        <v>1701.3349259065794</v>
      </c>
      <c r="I167" s="98">
        <v>1717.8621405351325</v>
      </c>
      <c r="J167" s="98">
        <v>1715.3510567391668</v>
      </c>
      <c r="K167" s="98">
        <v>1731.7698267679989</v>
      </c>
      <c r="L167" s="98">
        <v>1743.9243529288567</v>
      </c>
      <c r="M167" s="98">
        <v>1860.8633429333115</v>
      </c>
      <c r="N167" s="98">
        <v>1740.5544520597205</v>
      </c>
      <c r="O167" s="98">
        <v>1941.7176917983386</v>
      </c>
      <c r="P167" s="98">
        <v>1797.2464162890021</v>
      </c>
      <c r="Q167" s="98">
        <v>1639.8420968586254</v>
      </c>
      <c r="R167" s="98">
        <v>1979.2394338327833</v>
      </c>
      <c r="S167" s="98">
        <v>1994.1143793857855</v>
      </c>
      <c r="T167" s="98">
        <v>2062.0153870358931</v>
      </c>
      <c r="U167" s="98">
        <v>1985.664044443653</v>
      </c>
      <c r="V167" s="98">
        <v>2202.6441455646996</v>
      </c>
      <c r="W167" s="98">
        <v>1884.4053873724517</v>
      </c>
      <c r="X167" s="98">
        <v>1814.7854948760867</v>
      </c>
      <c r="Y167" s="98">
        <v>1850.0888176941266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1759.4105157910603</v>
      </c>
      <c r="G168" s="98">
        <v>0</v>
      </c>
      <c r="H168" s="98">
        <v>1702.2064252673888</v>
      </c>
      <c r="I168" s="98">
        <v>1719.3737658068605</v>
      </c>
      <c r="J168" s="98">
        <v>1716.9934732016729</v>
      </c>
      <c r="K168" s="98">
        <v>1733.300396125692</v>
      </c>
      <c r="L168" s="98">
        <v>1745.056201110121</v>
      </c>
      <c r="M168" s="98">
        <v>1861.5720789777542</v>
      </c>
      <c r="N168" s="98">
        <v>1740.7714598703521</v>
      </c>
      <c r="O168" s="98">
        <v>1941.8428572521086</v>
      </c>
      <c r="P168" s="98">
        <v>1797.1749523562196</v>
      </c>
      <c r="Q168" s="98">
        <v>1639.8110178640823</v>
      </c>
      <c r="R168" s="98">
        <v>1980.0189325786</v>
      </c>
      <c r="S168" s="98">
        <v>1995.0342562981734</v>
      </c>
      <c r="T168" s="98">
        <v>2062.9997157442544</v>
      </c>
      <c r="U168" s="98">
        <v>1986.3046965942222</v>
      </c>
      <c r="V168" s="98">
        <v>2202.9129610417867</v>
      </c>
      <c r="W168" s="98">
        <v>1883.7118896286456</v>
      </c>
      <c r="X168" s="98">
        <v>1814.8297448913577</v>
      </c>
      <c r="Y168" s="98">
        <v>1853.4954879774168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1366.6068889872663</v>
      </c>
      <c r="G169" s="101">
        <v>0</v>
      </c>
      <c r="H169" s="101">
        <v>1329.1293946031506</v>
      </c>
      <c r="I169" s="101">
        <v>1338.0563940869667</v>
      </c>
      <c r="J169" s="101">
        <v>1325.7182075587141</v>
      </c>
      <c r="K169" s="101">
        <v>1336.9911194904032</v>
      </c>
      <c r="L169" s="101">
        <v>1349.0650931420646</v>
      </c>
      <c r="M169" s="101">
        <v>1445.3673261071422</v>
      </c>
      <c r="N169" s="101">
        <v>1347.3075925836501</v>
      </c>
      <c r="O169" s="101">
        <v>1501.5729192673809</v>
      </c>
      <c r="P169" s="101">
        <v>1388.3975595867782</v>
      </c>
      <c r="Q169" s="101">
        <v>1262.9316751697918</v>
      </c>
      <c r="R169" s="101">
        <v>1519.9304761723108</v>
      </c>
      <c r="S169" s="101">
        <v>1530.7545049615617</v>
      </c>
      <c r="T169" s="101">
        <v>1579.7297848879111</v>
      </c>
      <c r="U169" s="101">
        <v>1518.1991063188493</v>
      </c>
      <c r="V169" s="101">
        <v>1703.7229065986855</v>
      </c>
      <c r="W169" s="101">
        <v>1455.0607421674661</v>
      </c>
      <c r="X169" s="101">
        <v>1381.8185022589901</v>
      </c>
      <c r="Y169" s="101">
        <v>1390.1376764064321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392.8036268037942</v>
      </c>
      <c r="G170" s="104">
        <v>0</v>
      </c>
      <c r="H170" s="104">
        <v>373.07703066423795</v>
      </c>
      <c r="I170" s="104">
        <v>381.3173717198938</v>
      </c>
      <c r="J170" s="104">
        <v>391.27526564295903</v>
      </c>
      <c r="K170" s="104">
        <v>396.30927663528843</v>
      </c>
      <c r="L170" s="104">
        <v>395.99110796805667</v>
      </c>
      <c r="M170" s="104">
        <v>416.20475287061208</v>
      </c>
      <c r="N170" s="104">
        <v>393.46386728670194</v>
      </c>
      <c r="O170" s="104">
        <v>440.26993798472745</v>
      </c>
      <c r="P170" s="104">
        <v>408.77739276944106</v>
      </c>
      <c r="Q170" s="104">
        <v>376.87934269429064</v>
      </c>
      <c r="R170" s="104">
        <v>460.08845640628931</v>
      </c>
      <c r="S170" s="104">
        <v>464.27975133661187</v>
      </c>
      <c r="T170" s="104">
        <v>483.26993085634342</v>
      </c>
      <c r="U170" s="104">
        <v>468.10559027537289</v>
      </c>
      <c r="V170" s="104">
        <v>499.19005444310119</v>
      </c>
      <c r="W170" s="104">
        <v>428.65114746117951</v>
      </c>
      <c r="X170" s="104">
        <v>433.01124263236773</v>
      </c>
      <c r="Y170" s="104">
        <v>463.35781157098455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1914.4753001089296</v>
      </c>
      <c r="D171" s="101">
        <v>1854.0731462287263</v>
      </c>
      <c r="E171" s="101">
        <v>1757.8763330446745</v>
      </c>
      <c r="F171" s="101">
        <v>1791.9942705224441</v>
      </c>
      <c r="G171" s="101">
        <v>1689.1435729157233</v>
      </c>
      <c r="H171" s="101">
        <v>1691.9711320177364</v>
      </c>
      <c r="I171" s="101">
        <v>1684.4447222071074</v>
      </c>
      <c r="J171" s="101">
        <v>1757.1966486562137</v>
      </c>
      <c r="K171" s="101">
        <v>1749.6921748171428</v>
      </c>
      <c r="L171" s="101">
        <v>1783.6151870332048</v>
      </c>
      <c r="M171" s="101">
        <v>1835.5530336925724</v>
      </c>
      <c r="N171" s="101">
        <v>1849.2372008849068</v>
      </c>
      <c r="O171" s="101">
        <v>1830.8296042356412</v>
      </c>
      <c r="P171" s="101">
        <v>1822.8784488451065</v>
      </c>
      <c r="Q171" s="101">
        <v>1826.4630476015116</v>
      </c>
      <c r="R171" s="101">
        <v>1874.7848769337493</v>
      </c>
      <c r="S171" s="101">
        <v>1930.8151518880466</v>
      </c>
      <c r="T171" s="101">
        <v>2004.0375445640725</v>
      </c>
      <c r="U171" s="101">
        <v>1998.1261527171011</v>
      </c>
      <c r="V171" s="101">
        <v>2108.3579580860837</v>
      </c>
      <c r="W171" s="101">
        <v>2028.2170844214438</v>
      </c>
      <c r="X171" s="101">
        <v>1895.4272769851339</v>
      </c>
      <c r="Y171" s="101">
        <v>1770.9275762620168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1914.4837384572718</v>
      </c>
      <c r="D172" s="104">
        <v>1854.222858105818</v>
      </c>
      <c r="E172" s="104">
        <v>1758.1157793836562</v>
      </c>
      <c r="F172" s="104">
        <v>1792.2798416438225</v>
      </c>
      <c r="G172" s="104">
        <v>1689.6547234347261</v>
      </c>
      <c r="H172" s="104">
        <v>1692.3578864834979</v>
      </c>
      <c r="I172" s="104">
        <v>1685.5530782763412</v>
      </c>
      <c r="J172" s="104">
        <v>1758.9786809056407</v>
      </c>
      <c r="K172" s="104">
        <v>1751.4285653192162</v>
      </c>
      <c r="L172" s="104">
        <v>1785.0685773913906</v>
      </c>
      <c r="M172" s="104">
        <v>1836.4680480408717</v>
      </c>
      <c r="N172" s="104">
        <v>1849.5225886086844</v>
      </c>
      <c r="O172" s="104">
        <v>1830.8361189932984</v>
      </c>
      <c r="P172" s="104">
        <v>1822.9667546540068</v>
      </c>
      <c r="Q172" s="104">
        <v>1826.9819029727066</v>
      </c>
      <c r="R172" s="104">
        <v>1875.78258593021</v>
      </c>
      <c r="S172" s="104">
        <v>1932.0806920413097</v>
      </c>
      <c r="T172" s="104">
        <v>2005.2638918576793</v>
      </c>
      <c r="U172" s="104">
        <v>1998.2208808891701</v>
      </c>
      <c r="V172" s="104">
        <v>2107.5196642317519</v>
      </c>
      <c r="W172" s="104">
        <v>2027.4317878110553</v>
      </c>
      <c r="X172" s="104">
        <v>1895.1212205890474</v>
      </c>
      <c r="Y172" s="104">
        <v>1770.5775076908333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1494.6170741885524</v>
      </c>
      <c r="D173" s="98">
        <v>1439.4927972982546</v>
      </c>
      <c r="E173" s="98">
        <v>1364.6665767809684</v>
      </c>
      <c r="F173" s="98">
        <v>1392.0603529504535</v>
      </c>
      <c r="G173" s="98">
        <v>1309.1804217195802</v>
      </c>
      <c r="H173" s="98">
        <v>1321.3536045503702</v>
      </c>
      <c r="I173" s="98">
        <v>1311.8831173496712</v>
      </c>
      <c r="J173" s="98">
        <v>1358.4315100405709</v>
      </c>
      <c r="K173" s="98">
        <v>1351.0174844618928</v>
      </c>
      <c r="L173" s="98">
        <v>1380.2655270958237</v>
      </c>
      <c r="M173" s="98">
        <v>1426.0610039463691</v>
      </c>
      <c r="N173" s="98">
        <v>1431.6237494906136</v>
      </c>
      <c r="O173" s="98">
        <v>1415.6812364526911</v>
      </c>
      <c r="P173" s="98">
        <v>1408.7722532639175</v>
      </c>
      <c r="Q173" s="98">
        <v>1407.8130812747004</v>
      </c>
      <c r="R173" s="98">
        <v>1439.7734519457099</v>
      </c>
      <c r="S173" s="98">
        <v>1482.3820432036416</v>
      </c>
      <c r="T173" s="98">
        <v>1535.6110427854692</v>
      </c>
      <c r="U173" s="98">
        <v>1527.4963648943144</v>
      </c>
      <c r="V173" s="98">
        <v>1629.5554562288623</v>
      </c>
      <c r="W173" s="98">
        <v>1566.3367629263444</v>
      </c>
      <c r="X173" s="98">
        <v>1443.6889870380285</v>
      </c>
      <c r="Y173" s="98">
        <v>1328.5126498021009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419.86666426871932</v>
      </c>
      <c r="D174" s="33">
        <v>414.7300608075634</v>
      </c>
      <c r="E174" s="33">
        <v>393.44920260268759</v>
      </c>
      <c r="F174" s="33">
        <v>400.21948869336859</v>
      </c>
      <c r="G174" s="33">
        <v>380.47430171514617</v>
      </c>
      <c r="H174" s="33">
        <v>371.00428193312752</v>
      </c>
      <c r="I174" s="33">
        <v>373.66996092666972</v>
      </c>
      <c r="J174" s="33">
        <v>400.54717086506963</v>
      </c>
      <c r="K174" s="33">
        <v>400.4110808573235</v>
      </c>
      <c r="L174" s="33">
        <v>404.80305029556689</v>
      </c>
      <c r="M174" s="33">
        <v>410.40704409450251</v>
      </c>
      <c r="N174" s="33">
        <v>417.89883911807078</v>
      </c>
      <c r="O174" s="33">
        <v>415.15488254060745</v>
      </c>
      <c r="P174" s="33">
        <v>414.19450139008904</v>
      </c>
      <c r="Q174" s="33">
        <v>419.16882169800647</v>
      </c>
      <c r="R174" s="33">
        <v>436.00913398450024</v>
      </c>
      <c r="S174" s="33">
        <v>449.69864883766826</v>
      </c>
      <c r="T174" s="33">
        <v>469.65284907221024</v>
      </c>
      <c r="U174" s="33">
        <v>470.72451599485589</v>
      </c>
      <c r="V174" s="33">
        <v>477.96420800288968</v>
      </c>
      <c r="W174" s="33">
        <v>461.09502488471088</v>
      </c>
      <c r="X174" s="33">
        <v>451.43223355101918</v>
      </c>
      <c r="Y174" s="33">
        <v>442.06485788873204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346.57734604974524</v>
      </c>
      <c r="D175" s="122">
        <v>344.0971724549604</v>
      </c>
      <c r="E175" s="122">
        <v>343.10778512657134</v>
      </c>
      <c r="F175" s="122">
        <v>340.82534976511403</v>
      </c>
      <c r="G175" s="122">
        <v>331.24651041006501</v>
      </c>
      <c r="H175" s="122">
        <v>323.2354482385029</v>
      </c>
      <c r="I175" s="122">
        <v>326.57569128950593</v>
      </c>
      <c r="J175" s="122">
        <v>315.0855758017147</v>
      </c>
      <c r="K175" s="122">
        <v>313.44641159579055</v>
      </c>
      <c r="L175" s="122">
        <v>307.08642235342745</v>
      </c>
      <c r="M175" s="122">
        <v>312.12016669815659</v>
      </c>
      <c r="N175" s="122">
        <v>315.71583292505352</v>
      </c>
      <c r="O175" s="122">
        <v>302.63013929957322</v>
      </c>
      <c r="P175" s="122">
        <v>311.61812384631827</v>
      </c>
      <c r="Q175" s="122">
        <v>316.99478316837906</v>
      </c>
      <c r="R175" s="122">
        <v>319.92942139681526</v>
      </c>
      <c r="S175" s="122">
        <v>322.15041374185614</v>
      </c>
      <c r="T175" s="122">
        <v>330.10116813554322</v>
      </c>
      <c r="U175" s="122">
        <v>326.24366750118287</v>
      </c>
      <c r="V175" s="122">
        <v>348.32633013611604</v>
      </c>
      <c r="W175" s="122">
        <v>350.35774836616616</v>
      </c>
      <c r="X175" s="122">
        <v>317.7820138615358</v>
      </c>
      <c r="Y175" s="122">
        <v>305.90130488466997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346.45855345600393</v>
      </c>
      <c r="D176" s="98">
        <v>343.49606382062893</v>
      </c>
      <c r="E176" s="98">
        <v>343.14319930622287</v>
      </c>
      <c r="F176" s="98">
        <v>333.53990278839626</v>
      </c>
      <c r="G176" s="98">
        <v>334.98183470143528</v>
      </c>
      <c r="H176" s="98">
        <v>324.46408396987874</v>
      </c>
      <c r="I176" s="98">
        <v>325.94840020492052</v>
      </c>
      <c r="J176" s="98">
        <v>318.37349876200943</v>
      </c>
      <c r="K176" s="98">
        <v>306.46572435287084</v>
      </c>
      <c r="L176" s="98">
        <v>310.79804885042142</v>
      </c>
      <c r="M176" s="98">
        <v>312.4881402675469</v>
      </c>
      <c r="N176" s="98">
        <v>312.42623025885598</v>
      </c>
      <c r="O176" s="98">
        <v>315.82480169174249</v>
      </c>
      <c r="P176" s="98">
        <v>302.12245469615004</v>
      </c>
      <c r="Q176" s="98">
        <v>284.60826853672916</v>
      </c>
      <c r="R176" s="98">
        <v>335.74026050279406</v>
      </c>
      <c r="S176" s="98">
        <v>332.17812638117164</v>
      </c>
      <c r="T176" s="98">
        <v>352.33691560408442</v>
      </c>
      <c r="U176" s="98">
        <v>338.61927383067336</v>
      </c>
      <c r="V176" s="98">
        <v>378.57770949789835</v>
      </c>
      <c r="W176" s="98">
        <v>322.87210430694455</v>
      </c>
      <c r="X176" s="98">
        <v>309.34214465248397</v>
      </c>
      <c r="Y176" s="98">
        <v>323.3208185104786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346.57892531847358</v>
      </c>
      <c r="D177" s="33">
        <v>344.105473831908</v>
      </c>
      <c r="E177" s="33">
        <v>343.107279510681</v>
      </c>
      <c r="F177" s="33">
        <v>340.93684673857967</v>
      </c>
      <c r="G177" s="33">
        <v>331.19228020140906</v>
      </c>
      <c r="H177" s="33">
        <v>323.21689916405251</v>
      </c>
      <c r="I177" s="33">
        <v>326.58372081303838</v>
      </c>
      <c r="J177" s="33">
        <v>315.04577043899917</v>
      </c>
      <c r="K177" s="33">
        <v>313.52858566574838</v>
      </c>
      <c r="L177" s="33">
        <v>307.02658421912747</v>
      </c>
      <c r="M177" s="33">
        <v>312.11353347920294</v>
      </c>
      <c r="N177" s="33">
        <v>315.77202062716344</v>
      </c>
      <c r="O177" s="33">
        <v>302.4170023788883</v>
      </c>
      <c r="P177" s="33">
        <v>311.76656849768256</v>
      </c>
      <c r="Q177" s="33">
        <v>317.57011725509966</v>
      </c>
      <c r="R177" s="33">
        <v>319.54249978036296</v>
      </c>
      <c r="S177" s="33">
        <v>321.9314478499935</v>
      </c>
      <c r="T177" s="33">
        <v>329.71328032691605</v>
      </c>
      <c r="U177" s="33">
        <v>326.05368457839865</v>
      </c>
      <c r="V177" s="33">
        <v>347.86721597414027</v>
      </c>
      <c r="W177" s="33">
        <v>350.90477583975297</v>
      </c>
      <c r="X177" s="33">
        <v>317.95106573240412</v>
      </c>
      <c r="Y177" s="33">
        <v>305.47261529314409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5650.6592884642941</v>
      </c>
      <c r="D3" s="117">
        <f t="shared" si="0"/>
        <v>5747.4808479372141</v>
      </c>
      <c r="E3" s="117">
        <f t="shared" si="0"/>
        <v>5710.8808792026466</v>
      </c>
      <c r="F3" s="117">
        <f t="shared" si="0"/>
        <v>6003.1198612817579</v>
      </c>
      <c r="G3" s="117">
        <f t="shared" si="0"/>
        <v>6241.8458593546247</v>
      </c>
      <c r="H3" s="117">
        <f t="shared" si="0"/>
        <v>5989.838767848667</v>
      </c>
      <c r="I3" s="117">
        <f t="shared" si="0"/>
        <v>5774.1960098793679</v>
      </c>
      <c r="J3" s="117">
        <f t="shared" si="0"/>
        <v>6126.4293759408529</v>
      </c>
      <c r="K3" s="117">
        <f t="shared" si="0"/>
        <v>5897.0813399668268</v>
      </c>
      <c r="L3" s="117">
        <f t="shared" si="0"/>
        <v>5469.355882181193</v>
      </c>
      <c r="M3" s="117">
        <f t="shared" si="0"/>
        <v>4630.9193741972658</v>
      </c>
      <c r="N3" s="117">
        <f t="shared" si="0"/>
        <v>4285.2636176170781</v>
      </c>
      <c r="O3" s="117">
        <f t="shared" si="0"/>
        <v>4225.7500544240966</v>
      </c>
      <c r="P3" s="117">
        <f t="shared" si="0"/>
        <v>3411.5770549935955</v>
      </c>
      <c r="Q3" s="117">
        <f t="shared" si="0"/>
        <v>3437.5997917077443</v>
      </c>
      <c r="R3" s="117">
        <f t="shared" ref="R3:V3" si="1">R4+R7+R9+R19</f>
        <v>3506.4935737886412</v>
      </c>
      <c r="S3" s="117">
        <f t="shared" si="1"/>
        <v>0</v>
      </c>
      <c r="T3" s="117">
        <f t="shared" si="1"/>
        <v>0</v>
      </c>
      <c r="U3" s="117">
        <f t="shared" si="1"/>
        <v>2618.8718301442823</v>
      </c>
      <c r="V3" s="117">
        <f t="shared" si="1"/>
        <v>2670.9580154367072</v>
      </c>
      <c r="W3" s="117">
        <f t="shared" ref="W3:Y3" si="2">W4+W7+W9+W19</f>
        <v>2298.6516617363905</v>
      </c>
      <c r="X3" s="117">
        <f t="shared" si="2"/>
        <v>1768.6088635116751</v>
      </c>
      <c r="Y3" s="117">
        <f t="shared" si="2"/>
        <v>1173.3830867297081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5573.9913940087863</v>
      </c>
      <c r="D4" s="122">
        <f t="shared" si="3"/>
        <v>5651.1784078416695</v>
      </c>
      <c r="E4" s="122">
        <f t="shared" si="3"/>
        <v>5623.5629313692571</v>
      </c>
      <c r="F4" s="122">
        <f t="shared" si="3"/>
        <v>5901.2972995644923</v>
      </c>
      <c r="G4" s="122">
        <f t="shared" si="3"/>
        <v>6114.7948828644039</v>
      </c>
      <c r="H4" s="122">
        <f t="shared" si="3"/>
        <v>5854.4501415666227</v>
      </c>
      <c r="I4" s="122">
        <f t="shared" si="3"/>
        <v>5371.7306988383507</v>
      </c>
      <c r="J4" s="122">
        <f t="shared" si="3"/>
        <v>5609.2230779264019</v>
      </c>
      <c r="K4" s="122">
        <f t="shared" si="3"/>
        <v>5512.4936681298168</v>
      </c>
      <c r="L4" s="122">
        <f t="shared" si="3"/>
        <v>5027.2752606882968</v>
      </c>
      <c r="M4" s="122">
        <f t="shared" si="3"/>
        <v>4324.4254340697671</v>
      </c>
      <c r="N4" s="122">
        <f t="shared" si="3"/>
        <v>4004.3548596558871</v>
      </c>
      <c r="O4" s="122">
        <f t="shared" si="3"/>
        <v>3942.9290193455736</v>
      </c>
      <c r="P4" s="122">
        <f t="shared" si="3"/>
        <v>3316.2957245322045</v>
      </c>
      <c r="Q4" s="122">
        <f t="shared" si="3"/>
        <v>3313.6466726114686</v>
      </c>
      <c r="R4" s="122">
        <f t="shared" ref="R4:V4" si="4">SUM(R5:R6)</f>
        <v>3301.3438505106146</v>
      </c>
      <c r="S4" s="122">
        <f t="shared" si="4"/>
        <v>0</v>
      </c>
      <c r="T4" s="122">
        <f t="shared" si="4"/>
        <v>0</v>
      </c>
      <c r="U4" s="122">
        <f t="shared" si="4"/>
        <v>2440.1169924671699</v>
      </c>
      <c r="V4" s="122">
        <f t="shared" si="4"/>
        <v>2445.3041646411612</v>
      </c>
      <c r="W4" s="122">
        <f t="shared" ref="W4:Y4" si="5">SUM(W5:W6)</f>
        <v>2008.6544580919999</v>
      </c>
      <c r="X4" s="122">
        <f t="shared" si="5"/>
        <v>1360.8671983073514</v>
      </c>
      <c r="Y4" s="122">
        <f t="shared" si="5"/>
        <v>835.19376223358495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5573.9913940087863</v>
      </c>
      <c r="D5" s="98">
        <v>5651.1784078416695</v>
      </c>
      <c r="E5" s="98">
        <v>5623.5629313692571</v>
      </c>
      <c r="F5" s="98">
        <v>5901.2972995644923</v>
      </c>
      <c r="G5" s="98">
        <v>6114.7948828644039</v>
      </c>
      <c r="H5" s="98">
        <v>5854.4501415666227</v>
      </c>
      <c r="I5" s="98">
        <v>5371.7306988383507</v>
      </c>
      <c r="J5" s="98">
        <v>5609.2230779264019</v>
      </c>
      <c r="K5" s="98">
        <v>5512.4936681298168</v>
      </c>
      <c r="L5" s="98">
        <v>5027.2752606882968</v>
      </c>
      <c r="M5" s="98">
        <v>4324.4254340697671</v>
      </c>
      <c r="N5" s="98">
        <v>4004.3548596558871</v>
      </c>
      <c r="O5" s="98">
        <v>3942.9290193455736</v>
      </c>
      <c r="P5" s="98">
        <v>3316.2957245322045</v>
      </c>
      <c r="Q5" s="98">
        <v>3313.6466726114686</v>
      </c>
      <c r="R5" s="98">
        <v>3301.3438505106146</v>
      </c>
      <c r="S5" s="98">
        <v>0</v>
      </c>
      <c r="T5" s="98">
        <v>0</v>
      </c>
      <c r="U5" s="98">
        <v>2440.1169924671699</v>
      </c>
      <c r="V5" s="98">
        <v>2445.3041646411612</v>
      </c>
      <c r="W5" s="98">
        <v>2008.6544580919999</v>
      </c>
      <c r="X5" s="98">
        <v>1360.8671983073514</v>
      </c>
      <c r="Y5" s="98">
        <v>835.19376223358495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74.902114047775015</v>
      </c>
      <c r="D9" s="122">
        <v>94.506663829883905</v>
      </c>
      <c r="E9" s="122">
        <v>85.443721520419047</v>
      </c>
      <c r="F9" s="122">
        <v>99.885021150453341</v>
      </c>
      <c r="G9" s="122">
        <v>125.19678057291092</v>
      </c>
      <c r="H9" s="122">
        <v>133.52324816577763</v>
      </c>
      <c r="I9" s="122">
        <v>400.88514354557691</v>
      </c>
      <c r="J9" s="122">
        <v>515.74113663385833</v>
      </c>
      <c r="K9" s="122">
        <v>383.2066318605452</v>
      </c>
      <c r="L9" s="122">
        <v>440.20033426077237</v>
      </c>
      <c r="M9" s="122">
        <v>304.36704686372815</v>
      </c>
      <c r="N9" s="122">
        <v>278.90201188063344</v>
      </c>
      <c r="O9" s="122">
        <v>280.87655483798665</v>
      </c>
      <c r="P9" s="122">
        <v>93.489431685150834</v>
      </c>
      <c r="Q9" s="122">
        <v>122.0648645137146</v>
      </c>
      <c r="R9" s="122">
        <v>205.14972327802653</v>
      </c>
      <c r="S9" s="122">
        <v>0</v>
      </c>
      <c r="T9" s="122">
        <v>0</v>
      </c>
      <c r="U9" s="122">
        <v>176.88641126576283</v>
      </c>
      <c r="V9" s="122">
        <v>223.59697546132588</v>
      </c>
      <c r="W9" s="122">
        <v>287.69870830352676</v>
      </c>
      <c r="X9" s="122">
        <v>405.52454909224269</v>
      </c>
      <c r="Y9" s="122">
        <v>335.35961869030217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1020.2900220024325</v>
      </c>
      <c r="D10" s="98">
        <v>1055.2895325509046</v>
      </c>
      <c r="E10" s="98">
        <v>950.87003381507316</v>
      </c>
      <c r="F10" s="98">
        <v>990.20418257110452</v>
      </c>
      <c r="G10" s="98">
        <v>946.48177495796176</v>
      </c>
      <c r="H10" s="98">
        <v>894.89298989442318</v>
      </c>
      <c r="I10" s="98">
        <v>886.61912752598187</v>
      </c>
      <c r="J10" s="98">
        <v>907.58488085866099</v>
      </c>
      <c r="K10" s="98">
        <v>1040.1570347034099</v>
      </c>
      <c r="L10" s="98">
        <v>913.05869465089791</v>
      </c>
      <c r="M10" s="98">
        <v>935.56869686743005</v>
      </c>
      <c r="N10" s="98">
        <v>943.26586006706009</v>
      </c>
      <c r="O10" s="98">
        <v>942.43924321108182</v>
      </c>
      <c r="P10" s="98">
        <v>925.41782686578517</v>
      </c>
      <c r="Q10" s="98">
        <v>903.10804849418855</v>
      </c>
      <c r="R10" s="98">
        <v>937.33977202174628</v>
      </c>
      <c r="S10" s="98">
        <v>0</v>
      </c>
      <c r="T10" s="98">
        <v>0</v>
      </c>
      <c r="U10" s="98">
        <v>865.27807405895544</v>
      </c>
      <c r="V10" s="98">
        <v>919.4775229441716</v>
      </c>
      <c r="W10" s="98">
        <v>879.88287708764892</v>
      </c>
      <c r="X10" s="98">
        <v>822.09307553772851</v>
      </c>
      <c r="Y10" s="98">
        <v>721.67217076807412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726.74817365603224</v>
      </c>
      <c r="D11" s="98">
        <v>704.26059839599657</v>
      </c>
      <c r="E11" s="98">
        <v>679.43021748338595</v>
      </c>
      <c r="F11" s="98">
        <v>663.47341552568832</v>
      </c>
      <c r="G11" s="98">
        <v>647.09608931782054</v>
      </c>
      <c r="H11" s="98">
        <v>635.6566065555387</v>
      </c>
      <c r="I11" s="98">
        <v>638.23365547356934</v>
      </c>
      <c r="J11" s="98">
        <v>633.17225250349156</v>
      </c>
      <c r="K11" s="98">
        <v>634.33268207924107</v>
      </c>
      <c r="L11" s="98">
        <v>633.09170769737545</v>
      </c>
      <c r="M11" s="98">
        <v>663.48919048409857</v>
      </c>
      <c r="N11" s="98">
        <v>602.86053117651204</v>
      </c>
      <c r="O11" s="98">
        <v>645.56832621480203</v>
      </c>
      <c r="P11" s="98">
        <v>569.82867911933135</v>
      </c>
      <c r="Q11" s="98">
        <v>499.08650635541795</v>
      </c>
      <c r="R11" s="98">
        <v>587.11713529282599</v>
      </c>
      <c r="S11" s="98">
        <v>0</v>
      </c>
      <c r="T11" s="98">
        <v>0</v>
      </c>
      <c r="U11" s="98">
        <v>554.23686455837549</v>
      </c>
      <c r="V11" s="98">
        <v>606.70383330960101</v>
      </c>
      <c r="W11" s="98">
        <v>514.87942437969491</v>
      </c>
      <c r="X11" s="98">
        <v>493.94299355998868</v>
      </c>
      <c r="Y11" s="98">
        <v>502.5693927952525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515.6588373170307</v>
      </c>
      <c r="G12" s="98">
        <v>501.59728208412764</v>
      </c>
      <c r="H12" s="98">
        <v>496.5923333387492</v>
      </c>
      <c r="I12" s="98">
        <v>497.12523693075855</v>
      </c>
      <c r="J12" s="98">
        <v>489.35055035354276</v>
      </c>
      <c r="K12" s="98">
        <v>489.72857110305341</v>
      </c>
      <c r="L12" s="98">
        <v>489.74711671284905</v>
      </c>
      <c r="M12" s="98">
        <v>515.34445062436896</v>
      </c>
      <c r="N12" s="98">
        <v>466.65507646827604</v>
      </c>
      <c r="O12" s="98">
        <v>499.23215937901284</v>
      </c>
      <c r="P12" s="98">
        <v>440.20048686780507</v>
      </c>
      <c r="Q12" s="98">
        <v>384.37368984096008</v>
      </c>
      <c r="R12" s="98">
        <v>0</v>
      </c>
      <c r="S12" s="98">
        <v>0</v>
      </c>
      <c r="T12" s="98">
        <v>0</v>
      </c>
      <c r="U12" s="98">
        <v>423.75844736476745</v>
      </c>
      <c r="V12" s="98">
        <v>469.27926166021535</v>
      </c>
      <c r="W12" s="98">
        <v>397.56882589330098</v>
      </c>
      <c r="X12" s="98">
        <v>376.09930732281344</v>
      </c>
      <c r="Y12" s="98">
        <v>377.62546384348207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515.6588373170307</v>
      </c>
      <c r="G13" s="101">
        <v>501.59728208412764</v>
      </c>
      <c r="H13" s="101">
        <v>496.5923333387492</v>
      </c>
      <c r="I13" s="101">
        <v>497.12523693075855</v>
      </c>
      <c r="J13" s="101">
        <v>489.35055035354276</v>
      </c>
      <c r="K13" s="101">
        <v>489.72857110305341</v>
      </c>
      <c r="L13" s="101">
        <v>489.74711671284905</v>
      </c>
      <c r="M13" s="101">
        <v>515.34445062436896</v>
      </c>
      <c r="N13" s="101">
        <v>466.65507646827604</v>
      </c>
      <c r="O13" s="101">
        <v>499.23215937901284</v>
      </c>
      <c r="P13" s="101">
        <v>440.20048686780507</v>
      </c>
      <c r="Q13" s="101">
        <v>384.37368984096008</v>
      </c>
      <c r="R13" s="101">
        <v>0</v>
      </c>
      <c r="S13" s="101">
        <v>0</v>
      </c>
      <c r="T13" s="101">
        <v>0</v>
      </c>
      <c r="U13" s="101">
        <v>423.75844736476745</v>
      </c>
      <c r="V13" s="101">
        <v>469.27926166021535</v>
      </c>
      <c r="W13" s="101">
        <v>397.56882589330098</v>
      </c>
      <c r="X13" s="101">
        <v>376.09930732281344</v>
      </c>
      <c r="Y13" s="101">
        <v>377.62546384348207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1.7657804077322281</v>
      </c>
      <c r="D19" s="122">
        <v>1.7957762656601801</v>
      </c>
      <c r="E19" s="122">
        <v>1.8742263129708678</v>
      </c>
      <c r="F19" s="122">
        <v>1.937540566812846</v>
      </c>
      <c r="G19" s="122">
        <v>1.8541959173096565</v>
      </c>
      <c r="H19" s="122">
        <v>1.8653781162666547</v>
      </c>
      <c r="I19" s="122">
        <v>1.5801674954397134</v>
      </c>
      <c r="J19" s="122">
        <v>1.4651613805930985</v>
      </c>
      <c r="K19" s="122">
        <v>1.3810399764654893</v>
      </c>
      <c r="L19" s="122">
        <v>1.8802872321239301</v>
      </c>
      <c r="M19" s="122">
        <v>2.1268932637707474</v>
      </c>
      <c r="N19" s="122">
        <v>2.0067460805573263</v>
      </c>
      <c r="O19" s="122">
        <v>1.9444802405356945</v>
      </c>
      <c r="P19" s="122">
        <v>1.7918987762402436</v>
      </c>
      <c r="Q19" s="122">
        <v>1.888254582561544</v>
      </c>
      <c r="R19" s="122">
        <v>0</v>
      </c>
      <c r="S19" s="122">
        <v>0</v>
      </c>
      <c r="T19" s="122">
        <v>0</v>
      </c>
      <c r="U19" s="122">
        <v>1.8684264113495426</v>
      </c>
      <c r="V19" s="122">
        <v>2.0568753342198751</v>
      </c>
      <c r="W19" s="122">
        <v>2.2984953408635369</v>
      </c>
      <c r="X19" s="122">
        <v>2.2171161120810012</v>
      </c>
      <c r="Y19" s="122">
        <v>2.8297058058210092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134.21960731417499</v>
      </c>
      <c r="D21" s="98">
        <v>132.94241640167968</v>
      </c>
      <c r="E21" s="98">
        <v>132.6767120811723</v>
      </c>
      <c r="F21" s="98">
        <v>128.83830676630296</v>
      </c>
      <c r="G21" s="98">
        <v>129.26970232200148</v>
      </c>
      <c r="H21" s="98">
        <v>125.08947825411552</v>
      </c>
      <c r="I21" s="98">
        <v>125.53997371997622</v>
      </c>
      <c r="J21" s="98">
        <v>122.50377098847852</v>
      </c>
      <c r="K21" s="98">
        <v>117.80782495538203</v>
      </c>
      <c r="L21" s="98">
        <v>119.35771580814274</v>
      </c>
      <c r="M21" s="98">
        <v>119.9187380833344</v>
      </c>
      <c r="N21" s="98">
        <v>119.84583891167361</v>
      </c>
      <c r="O21" s="98">
        <v>121.1198512327429</v>
      </c>
      <c r="P21" s="98">
        <v>115.78583139031434</v>
      </c>
      <c r="Q21" s="98">
        <v>108.77133168297227</v>
      </c>
      <c r="R21" s="98">
        <v>0</v>
      </c>
      <c r="S21" s="98">
        <v>0</v>
      </c>
      <c r="T21" s="98">
        <v>0</v>
      </c>
      <c r="U21" s="98">
        <v>124.54396621938523</v>
      </c>
      <c r="V21" s="98">
        <v>138.27041952626314</v>
      </c>
      <c r="W21" s="98">
        <v>117.53109658147746</v>
      </c>
      <c r="X21" s="98">
        <v>112.53614623636409</v>
      </c>
      <c r="Y21" s="98">
        <v>117.61418233938092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4345.7370278684766</v>
      </c>
      <c r="D24" s="117">
        <f t="shared" si="7"/>
        <v>4203.372542140607</v>
      </c>
      <c r="E24" s="117">
        <f t="shared" si="7"/>
        <v>4169.8647574270117</v>
      </c>
      <c r="F24" s="117">
        <f t="shared" si="7"/>
        <v>4175.4880779466948</v>
      </c>
      <c r="G24" s="117">
        <f t="shared" si="7"/>
        <v>4569.8622606186736</v>
      </c>
      <c r="H24" s="117">
        <f t="shared" si="7"/>
        <v>4357.0899284731368</v>
      </c>
      <c r="I24" s="117">
        <f t="shared" si="7"/>
        <v>4274.7802079391176</v>
      </c>
      <c r="J24" s="117">
        <f t="shared" si="7"/>
        <v>3835.0332234993657</v>
      </c>
      <c r="K24" s="117">
        <f t="shared" si="7"/>
        <v>2719.3824973867877</v>
      </c>
      <c r="L24" s="117">
        <f t="shared" si="7"/>
        <v>3585.8543737812652</v>
      </c>
      <c r="M24" s="117">
        <f t="shared" si="7"/>
        <v>3021.8504254724453</v>
      </c>
      <c r="N24" s="117">
        <f t="shared" si="7"/>
        <v>2600.66342032895</v>
      </c>
      <c r="O24" s="117">
        <f t="shared" si="7"/>
        <v>2737.6545490210242</v>
      </c>
      <c r="P24" s="117">
        <f t="shared" si="7"/>
        <v>2071.6086305099993</v>
      </c>
      <c r="Q24" s="117">
        <f t="shared" si="7"/>
        <v>1881.383169012332</v>
      </c>
      <c r="R24" s="117">
        <f t="shared" ref="R24:V24" si="8">R25+R28+R30+R39</f>
        <v>2192.3761077067738</v>
      </c>
      <c r="S24" s="117">
        <f t="shared" si="8"/>
        <v>1915.7342397869618</v>
      </c>
      <c r="T24" s="117">
        <f t="shared" si="8"/>
        <v>1998.4493951531342</v>
      </c>
      <c r="U24" s="117">
        <f t="shared" si="8"/>
        <v>1735.7173156071547</v>
      </c>
      <c r="V24" s="117">
        <f t="shared" si="8"/>
        <v>1800.7037490909311</v>
      </c>
      <c r="W24" s="117">
        <f t="shared" ref="W24:Y24" si="9">W25+W28+W30+W39</f>
        <v>1319.7080949459425</v>
      </c>
      <c r="X24" s="117">
        <f t="shared" si="9"/>
        <v>963.29931971806332</v>
      </c>
      <c r="Y24" s="117">
        <f t="shared" si="9"/>
        <v>715.42234509970797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4290.8751189152035</v>
      </c>
      <c r="D25" s="122">
        <f t="shared" si="10"/>
        <v>4143.5417891993711</v>
      </c>
      <c r="E25" s="122">
        <f t="shared" si="10"/>
        <v>4116.0564068249068</v>
      </c>
      <c r="F25" s="122">
        <f t="shared" si="10"/>
        <v>4128.8759952460077</v>
      </c>
      <c r="G25" s="122">
        <f t="shared" si="10"/>
        <v>4522.3459301839184</v>
      </c>
      <c r="H25" s="122">
        <f t="shared" si="10"/>
        <v>4314.8681723956934</v>
      </c>
      <c r="I25" s="122">
        <f t="shared" si="10"/>
        <v>4232.7965591911707</v>
      </c>
      <c r="J25" s="122">
        <f t="shared" si="10"/>
        <v>3797.2134796835135</v>
      </c>
      <c r="K25" s="122">
        <f t="shared" si="10"/>
        <v>2681.3981928486587</v>
      </c>
      <c r="L25" s="122">
        <f t="shared" si="10"/>
        <v>3533.9037306031091</v>
      </c>
      <c r="M25" s="122">
        <f t="shared" si="10"/>
        <v>2975.9449785655374</v>
      </c>
      <c r="N25" s="122">
        <f t="shared" si="10"/>
        <v>2562.4576447895329</v>
      </c>
      <c r="O25" s="122">
        <f t="shared" si="10"/>
        <v>2687.2612913132675</v>
      </c>
      <c r="P25" s="122">
        <f t="shared" si="10"/>
        <v>2023.82366593854</v>
      </c>
      <c r="Q25" s="122">
        <f t="shared" si="10"/>
        <v>1825.4929343290919</v>
      </c>
      <c r="R25" s="122">
        <f t="shared" ref="R25:V25" si="11">SUM(R26:R27)</f>
        <v>2103.7365213045455</v>
      </c>
      <c r="S25" s="122">
        <f t="shared" si="11"/>
        <v>1843.2263878208162</v>
      </c>
      <c r="T25" s="122">
        <f t="shared" si="11"/>
        <v>1932.542267046533</v>
      </c>
      <c r="U25" s="122">
        <f t="shared" si="11"/>
        <v>1691.0954405314069</v>
      </c>
      <c r="V25" s="122">
        <f t="shared" si="11"/>
        <v>1749.1230932022677</v>
      </c>
      <c r="W25" s="122">
        <f t="shared" ref="W25:Y25" si="12">SUM(W26:W27)</f>
        <v>1274.0817710075974</v>
      </c>
      <c r="X25" s="122">
        <f t="shared" si="12"/>
        <v>906.94275945501158</v>
      </c>
      <c r="Y25" s="122">
        <f t="shared" si="12"/>
        <v>642.23966275640612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4290.8751189152035</v>
      </c>
      <c r="D26" s="98">
        <v>4143.5417891993711</v>
      </c>
      <c r="E26" s="98">
        <v>4116.0564068249068</v>
      </c>
      <c r="F26" s="98">
        <v>4128.8759952460077</v>
      </c>
      <c r="G26" s="98">
        <v>4522.3459301839184</v>
      </c>
      <c r="H26" s="98">
        <v>4314.8681723956934</v>
      </c>
      <c r="I26" s="98">
        <v>4232.7965591911707</v>
      </c>
      <c r="J26" s="98">
        <v>3797.2134796835135</v>
      </c>
      <c r="K26" s="98">
        <v>2681.3981928486587</v>
      </c>
      <c r="L26" s="98">
        <v>3533.9037306031091</v>
      </c>
      <c r="M26" s="98">
        <v>2975.9449785655374</v>
      </c>
      <c r="N26" s="98">
        <v>2562.4576447895329</v>
      </c>
      <c r="O26" s="98">
        <v>2687.2612913132675</v>
      </c>
      <c r="P26" s="98">
        <v>2023.82366593854</v>
      </c>
      <c r="Q26" s="98">
        <v>1825.4929343290919</v>
      </c>
      <c r="R26" s="98">
        <v>2103.7365213045455</v>
      </c>
      <c r="S26" s="98">
        <v>1843.2263878208162</v>
      </c>
      <c r="T26" s="98">
        <v>1932.542267046533</v>
      </c>
      <c r="U26" s="98">
        <v>1691.0954405314069</v>
      </c>
      <c r="V26" s="98">
        <v>1749.1230932022677</v>
      </c>
      <c r="W26" s="98">
        <v>1274.0817710075974</v>
      </c>
      <c r="X26" s="98">
        <v>906.94275945501158</v>
      </c>
      <c r="Y26" s="98">
        <v>642.23966275640612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53.144290578137642</v>
      </c>
      <c r="D30" s="122">
        <v>57.785484996594597</v>
      </c>
      <c r="E30" s="122">
        <v>51.785839747209295</v>
      </c>
      <c r="F30" s="122">
        <v>44.612867595692833</v>
      </c>
      <c r="G30" s="122">
        <v>45.69080948404735</v>
      </c>
      <c r="H30" s="122">
        <v>40.374053296732889</v>
      </c>
      <c r="I30" s="122">
        <v>40.394535156555008</v>
      </c>
      <c r="J30" s="122">
        <v>36.354387703549754</v>
      </c>
      <c r="K30" s="122">
        <v>36.673710688192998</v>
      </c>
      <c r="L30" s="122">
        <v>50.016854803226394</v>
      </c>
      <c r="M30" s="122">
        <v>43.794666038554354</v>
      </c>
      <c r="N30" s="122">
        <v>36.163412913110477</v>
      </c>
      <c r="O30" s="122">
        <v>48.490851667451849</v>
      </c>
      <c r="P30" s="122">
        <v>45.990440230504205</v>
      </c>
      <c r="Q30" s="122">
        <v>54.023643967931847</v>
      </c>
      <c r="R30" s="122">
        <v>85.623301820328436</v>
      </c>
      <c r="S30" s="122">
        <v>69.85960725061453</v>
      </c>
      <c r="T30" s="122">
        <v>63.593835819780956</v>
      </c>
      <c r="U30" s="122">
        <v>42.790346160756933</v>
      </c>
      <c r="V30" s="122">
        <v>49.586370991650085</v>
      </c>
      <c r="W30" s="122">
        <v>43.405532869218476</v>
      </c>
      <c r="X30" s="122">
        <v>54.185141333994409</v>
      </c>
      <c r="Y30" s="122">
        <v>70.365807241341628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726.74817365603235</v>
      </c>
      <c r="D31" s="98">
        <v>704.26059839599668</v>
      </c>
      <c r="E31" s="98">
        <v>679.43021748338595</v>
      </c>
      <c r="F31" s="98">
        <v>663.47341552568832</v>
      </c>
      <c r="G31" s="98">
        <v>647.09608931782054</v>
      </c>
      <c r="H31" s="98">
        <v>635.6566065555387</v>
      </c>
      <c r="I31" s="98">
        <v>638.23365547356912</v>
      </c>
      <c r="J31" s="98">
        <v>633.17225250349156</v>
      </c>
      <c r="K31" s="98">
        <v>634.33268207924095</v>
      </c>
      <c r="L31" s="98">
        <v>633.09170769737557</v>
      </c>
      <c r="M31" s="98">
        <v>663.48919048409846</v>
      </c>
      <c r="N31" s="98">
        <v>602.86053117651215</v>
      </c>
      <c r="O31" s="98">
        <v>645.5683262148018</v>
      </c>
      <c r="P31" s="98">
        <v>569.82867911933124</v>
      </c>
      <c r="Q31" s="98">
        <v>499.08650635541795</v>
      </c>
      <c r="R31" s="98">
        <v>587.11713529282588</v>
      </c>
      <c r="S31" s="98">
        <v>577.89416930562436</v>
      </c>
      <c r="T31" s="98">
        <v>585.47273468319395</v>
      </c>
      <c r="U31" s="98">
        <v>554.23686455837549</v>
      </c>
      <c r="V31" s="98">
        <v>606.70383330960101</v>
      </c>
      <c r="W31" s="98">
        <v>514.87942437969502</v>
      </c>
      <c r="X31" s="98">
        <v>493.94299355998868</v>
      </c>
      <c r="Y31" s="98">
        <v>502.56939279525267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489.72857110305347</v>
      </c>
      <c r="L32" s="98">
        <v>489.74711671284916</v>
      </c>
      <c r="M32" s="98">
        <v>0</v>
      </c>
      <c r="N32" s="98">
        <v>0</v>
      </c>
      <c r="O32" s="98">
        <v>499.23215937901284</v>
      </c>
      <c r="P32" s="98">
        <v>440.20048686780513</v>
      </c>
      <c r="Q32" s="98">
        <v>384.37368984096008</v>
      </c>
      <c r="R32" s="98">
        <v>450.86875885777272</v>
      </c>
      <c r="S32" s="98">
        <v>443.61251902113924</v>
      </c>
      <c r="T32" s="98">
        <v>448.53628301403143</v>
      </c>
      <c r="U32" s="98">
        <v>0</v>
      </c>
      <c r="V32" s="98">
        <v>0</v>
      </c>
      <c r="W32" s="98">
        <v>0</v>
      </c>
      <c r="X32" s="98">
        <v>376.09930732281339</v>
      </c>
      <c r="Y32" s="98">
        <v>377.62546384348207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489.72857110305347</v>
      </c>
      <c r="L33" s="101">
        <v>489.74711671284916</v>
      </c>
      <c r="M33" s="101">
        <v>0</v>
      </c>
      <c r="N33" s="101">
        <v>0</v>
      </c>
      <c r="O33" s="101">
        <v>499.23215937901284</v>
      </c>
      <c r="P33" s="101">
        <v>440.20048686780513</v>
      </c>
      <c r="Q33" s="101">
        <v>384.37368984096008</v>
      </c>
      <c r="R33" s="101">
        <v>450.86875885777272</v>
      </c>
      <c r="S33" s="101">
        <v>443.61251902113924</v>
      </c>
      <c r="T33" s="101">
        <v>448.53628301403143</v>
      </c>
      <c r="U33" s="101">
        <v>0</v>
      </c>
      <c r="V33" s="101">
        <v>0</v>
      </c>
      <c r="W33" s="101">
        <v>0</v>
      </c>
      <c r="X33" s="101">
        <v>376.09930732281339</v>
      </c>
      <c r="Y33" s="101">
        <v>377.62546384348207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1.7176183751356948</v>
      </c>
      <c r="D39" s="122">
        <v>2.0452679446412256</v>
      </c>
      <c r="E39" s="122">
        <v>2.022510854895919</v>
      </c>
      <c r="F39" s="122">
        <v>1.9992151049943556</v>
      </c>
      <c r="G39" s="122">
        <v>1.8255209507078765</v>
      </c>
      <c r="H39" s="122">
        <v>1.8477027807107163</v>
      </c>
      <c r="I39" s="122">
        <v>1.589113591392104</v>
      </c>
      <c r="J39" s="122">
        <v>1.4653561123023744</v>
      </c>
      <c r="K39" s="122">
        <v>1.3105938499362646</v>
      </c>
      <c r="L39" s="122">
        <v>1.9337883749294056</v>
      </c>
      <c r="M39" s="122">
        <v>2.1107808683535212</v>
      </c>
      <c r="N39" s="122">
        <v>2.0423626263066392</v>
      </c>
      <c r="O39" s="122">
        <v>1.9024060403048626</v>
      </c>
      <c r="P39" s="122">
        <v>1.7945243409550065</v>
      </c>
      <c r="Q39" s="122">
        <v>1.8665907153084169</v>
      </c>
      <c r="R39" s="122">
        <v>3.0162845819000488</v>
      </c>
      <c r="S39" s="122">
        <v>2.6482447155311442</v>
      </c>
      <c r="T39" s="122">
        <v>2.3132922868202623</v>
      </c>
      <c r="U39" s="122">
        <v>1.8315289149909593</v>
      </c>
      <c r="V39" s="122">
        <v>1.9942848970134106</v>
      </c>
      <c r="W39" s="122">
        <v>2.2207910691267543</v>
      </c>
      <c r="X39" s="122">
        <v>2.1714189290573609</v>
      </c>
      <c r="Y39" s="122">
        <v>2.8168751019602376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134.21960731417502</v>
      </c>
      <c r="D40" s="98">
        <v>132.94241640167965</v>
      </c>
      <c r="E40" s="98">
        <v>132.6767120811723</v>
      </c>
      <c r="F40" s="98">
        <v>128.83830676630294</v>
      </c>
      <c r="G40" s="98">
        <v>129.26970232200151</v>
      </c>
      <c r="H40" s="98">
        <v>125.08947825411549</v>
      </c>
      <c r="I40" s="98">
        <v>125.5399737199762</v>
      </c>
      <c r="J40" s="98">
        <v>122.50377098847851</v>
      </c>
      <c r="K40" s="98">
        <v>117.807824955382</v>
      </c>
      <c r="L40" s="98">
        <v>119.35771580814276</v>
      </c>
      <c r="M40" s="98">
        <v>119.91873808333442</v>
      </c>
      <c r="N40" s="98">
        <v>119.8458389116736</v>
      </c>
      <c r="O40" s="98">
        <v>121.11985123274292</v>
      </c>
      <c r="P40" s="98">
        <v>115.78583139031433</v>
      </c>
      <c r="Q40" s="98">
        <v>108.77133168297229</v>
      </c>
      <c r="R40" s="98">
        <v>127.38541397047648</v>
      </c>
      <c r="S40" s="98">
        <v>124.76175104280057</v>
      </c>
      <c r="T40" s="98">
        <v>130.883642543778</v>
      </c>
      <c r="U40" s="98">
        <v>124.54396621938523</v>
      </c>
      <c r="V40" s="98">
        <v>138.27041952626314</v>
      </c>
      <c r="W40" s="98">
        <v>117.53109658147744</v>
      </c>
      <c r="X40" s="98">
        <v>112.53614623636409</v>
      </c>
      <c r="Y40" s="98">
        <v>117.61418233938087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6131.3472929323461</v>
      </c>
      <c r="D43" s="117">
        <f t="shared" si="14"/>
        <v>5882.8126573980089</v>
      </c>
      <c r="E43" s="117">
        <f t="shared" si="14"/>
        <v>5978.4056180873376</v>
      </c>
      <c r="F43" s="117">
        <f t="shared" si="14"/>
        <v>5870.2120625994621</v>
      </c>
      <c r="G43" s="117">
        <f t="shared" si="14"/>
        <v>6092.5581604628132</v>
      </c>
      <c r="H43" s="117">
        <f t="shared" si="14"/>
        <v>5687.8196775084616</v>
      </c>
      <c r="I43" s="117">
        <f t="shared" si="14"/>
        <v>5484.7411996991896</v>
      </c>
      <c r="J43" s="117">
        <f t="shared" si="14"/>
        <v>5733.9414254594303</v>
      </c>
      <c r="K43" s="117">
        <f t="shared" si="14"/>
        <v>5219.8401477392053</v>
      </c>
      <c r="L43" s="117">
        <f t="shared" si="14"/>
        <v>5331.3510605302254</v>
      </c>
      <c r="M43" s="117">
        <f t="shared" si="14"/>
        <v>4703.9109768875278</v>
      </c>
      <c r="N43" s="117">
        <f t="shared" si="14"/>
        <v>4089.566887269777</v>
      </c>
      <c r="O43" s="117">
        <f t="shared" si="14"/>
        <v>3670.9005570595023</v>
      </c>
      <c r="P43" s="117">
        <f t="shared" si="14"/>
        <v>3002.982148058546</v>
      </c>
      <c r="Q43" s="117">
        <f t="shared" si="14"/>
        <v>3062.0747477044324</v>
      </c>
      <c r="R43" s="117">
        <f t="shared" ref="R43:V43" si="15">R44+R47+R49+R58</f>
        <v>3061.0789418747381</v>
      </c>
      <c r="S43" s="117">
        <f t="shared" si="15"/>
        <v>2857.203063043677</v>
      </c>
      <c r="T43" s="117">
        <f t="shared" si="15"/>
        <v>2914.0153620812753</v>
      </c>
      <c r="U43" s="117">
        <f t="shared" si="15"/>
        <v>2697.5213193501909</v>
      </c>
      <c r="V43" s="117">
        <f t="shared" si="15"/>
        <v>2880.3703487393113</v>
      </c>
      <c r="W43" s="117">
        <f t="shared" ref="W43:Y43" si="16">W44+W47+W49+W58</f>
        <v>2350.9857410854347</v>
      </c>
      <c r="X43" s="117">
        <f t="shared" si="16"/>
        <v>1739.3685138968415</v>
      </c>
      <c r="Y43" s="117">
        <f t="shared" si="16"/>
        <v>1272.3160217364677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5338.6333466377082</v>
      </c>
      <c r="D44" s="122">
        <f t="shared" si="17"/>
        <v>5108.0239941613572</v>
      </c>
      <c r="E44" s="122">
        <f t="shared" si="17"/>
        <v>5259.0425095956671</v>
      </c>
      <c r="F44" s="122">
        <f t="shared" si="17"/>
        <v>5209.8252830997453</v>
      </c>
      <c r="G44" s="122">
        <f t="shared" si="17"/>
        <v>5410.0153770246825</v>
      </c>
      <c r="H44" s="122">
        <f t="shared" si="17"/>
        <v>5124.5316813756272</v>
      </c>
      <c r="I44" s="122">
        <f t="shared" si="17"/>
        <v>4802.8129369065555</v>
      </c>
      <c r="J44" s="122">
        <f t="shared" si="17"/>
        <v>5015.2582625881832</v>
      </c>
      <c r="K44" s="122">
        <f t="shared" si="17"/>
        <v>4505.5718115822292</v>
      </c>
      <c r="L44" s="122">
        <f t="shared" si="17"/>
        <v>4579.1316233115831</v>
      </c>
      <c r="M44" s="122">
        <f t="shared" si="17"/>
        <v>3861.7138244510597</v>
      </c>
      <c r="N44" s="122">
        <f t="shared" si="17"/>
        <v>3256.7736135200885</v>
      </c>
      <c r="O44" s="122">
        <f t="shared" si="17"/>
        <v>2910.9127521751934</v>
      </c>
      <c r="P44" s="122">
        <f t="shared" si="17"/>
        <v>2312.6810657749124</v>
      </c>
      <c r="Q44" s="122">
        <f t="shared" si="17"/>
        <v>2382.2946329769775</v>
      </c>
      <c r="R44" s="122">
        <f t="shared" ref="R44:V44" si="18">SUM(R45:R46)</f>
        <v>2380.870766758278</v>
      </c>
      <c r="S44" s="122">
        <f t="shared" si="18"/>
        <v>2180.9052638284511</v>
      </c>
      <c r="T44" s="122">
        <f t="shared" si="18"/>
        <v>2240.8451948142738</v>
      </c>
      <c r="U44" s="122">
        <f t="shared" si="18"/>
        <v>2036.8649664302093</v>
      </c>
      <c r="V44" s="122">
        <f t="shared" si="18"/>
        <v>2163.2669409027376</v>
      </c>
      <c r="W44" s="122">
        <f t="shared" ref="W44:Y44" si="19">SUM(W45:W46)</f>
        <v>1701.3273319003372</v>
      </c>
      <c r="X44" s="122">
        <f t="shared" si="19"/>
        <v>1135.5957238014398</v>
      </c>
      <c r="Y44" s="122">
        <f t="shared" si="19"/>
        <v>731.41090012821246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5338.6333466377082</v>
      </c>
      <c r="D45" s="98">
        <v>5108.0239941613572</v>
      </c>
      <c r="E45" s="98">
        <v>5259.0425095956671</v>
      </c>
      <c r="F45" s="98">
        <v>5209.8252830997453</v>
      </c>
      <c r="G45" s="98">
        <v>5410.0153770246825</v>
      </c>
      <c r="H45" s="98">
        <v>5124.5316813756272</v>
      </c>
      <c r="I45" s="98">
        <v>4802.8129369065555</v>
      </c>
      <c r="J45" s="98">
        <v>5015.2582625881832</v>
      </c>
      <c r="K45" s="98">
        <v>4505.5718115822292</v>
      </c>
      <c r="L45" s="98">
        <v>4579.1316233115831</v>
      </c>
      <c r="M45" s="98">
        <v>3861.7138244510597</v>
      </c>
      <c r="N45" s="98">
        <v>3256.7736135200885</v>
      </c>
      <c r="O45" s="98">
        <v>2910.9127521751934</v>
      </c>
      <c r="P45" s="98">
        <v>2312.6810657749124</v>
      </c>
      <c r="Q45" s="98">
        <v>2382.2946329769775</v>
      </c>
      <c r="R45" s="98">
        <v>2380.870766758278</v>
      </c>
      <c r="S45" s="98">
        <v>2180.9052638284511</v>
      </c>
      <c r="T45" s="98">
        <v>2240.8451948142738</v>
      </c>
      <c r="U45" s="98">
        <v>2036.8649664302093</v>
      </c>
      <c r="V45" s="98">
        <v>2163.2669409027376</v>
      </c>
      <c r="W45" s="98">
        <v>1701.3273319003372</v>
      </c>
      <c r="X45" s="98">
        <v>1135.5957238014398</v>
      </c>
      <c r="Y45" s="98">
        <v>731.41090012821246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790.94234133795646</v>
      </c>
      <c r="D49" s="122">
        <v>772.99277719340068</v>
      </c>
      <c r="E49" s="122">
        <v>717.49519444311159</v>
      </c>
      <c r="F49" s="122">
        <v>658.44521040882341</v>
      </c>
      <c r="G49" s="122">
        <v>680.69204364758252</v>
      </c>
      <c r="H49" s="122">
        <v>561.41968666319792</v>
      </c>
      <c r="I49" s="122">
        <v>680.34820218010145</v>
      </c>
      <c r="J49" s="122">
        <v>717.2179034990229</v>
      </c>
      <c r="K49" s="122">
        <v>712.88907328052176</v>
      </c>
      <c r="L49" s="122">
        <v>750.33927765403814</v>
      </c>
      <c r="M49" s="122">
        <v>840.06470625716133</v>
      </c>
      <c r="N49" s="122">
        <v>830.79468112870666</v>
      </c>
      <c r="O49" s="122">
        <v>758.04490547121793</v>
      </c>
      <c r="P49" s="122">
        <v>688.5047422350824</v>
      </c>
      <c r="Q49" s="122">
        <v>677.87348051146341</v>
      </c>
      <c r="R49" s="122">
        <v>677.15881600565604</v>
      </c>
      <c r="S49" s="122">
        <v>673.63033097902417</v>
      </c>
      <c r="T49" s="122">
        <v>670.91671363385035</v>
      </c>
      <c r="U49" s="122">
        <v>658.7806813306097</v>
      </c>
      <c r="V49" s="122">
        <v>715.03506617789947</v>
      </c>
      <c r="W49" s="122">
        <v>647.36185657463648</v>
      </c>
      <c r="X49" s="122">
        <v>601.56434471449029</v>
      </c>
      <c r="Y49" s="122">
        <v>538.07114730699379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956.24102746239441</v>
      </c>
      <c r="D50" s="98">
        <v>940.16723643928367</v>
      </c>
      <c r="E50" s="98">
        <v>882.34736432181694</v>
      </c>
      <c r="F50" s="98">
        <v>873.49452773399173</v>
      </c>
      <c r="G50" s="98">
        <v>840.08368830416202</v>
      </c>
      <c r="H50" s="98">
        <v>791.27525921746587</v>
      </c>
      <c r="I50" s="98">
        <v>803.97104028630019</v>
      </c>
      <c r="J50" s="98">
        <v>825.45055673217416</v>
      </c>
      <c r="K50" s="98">
        <v>834.89897278698118</v>
      </c>
      <c r="L50" s="98">
        <v>809.59978665754261</v>
      </c>
      <c r="M50" s="98">
        <v>842.94054323501359</v>
      </c>
      <c r="N50" s="98">
        <v>831.7935955117274</v>
      </c>
      <c r="O50" s="98">
        <v>758.72334974870887</v>
      </c>
      <c r="P50" s="98">
        <v>689.51259704226209</v>
      </c>
      <c r="Q50" s="98">
        <v>686.02203112169082</v>
      </c>
      <c r="R50" s="98">
        <v>699.03675767722439</v>
      </c>
      <c r="S50" s="98">
        <v>707.33523353209466</v>
      </c>
      <c r="T50" s="98">
        <v>705.58641757161342</v>
      </c>
      <c r="U50" s="98">
        <v>684.56822873413</v>
      </c>
      <c r="V50" s="98">
        <v>753.75079588841947</v>
      </c>
      <c r="W50" s="98">
        <v>692.16886772525743</v>
      </c>
      <c r="X50" s="98">
        <v>601.8773275561947</v>
      </c>
      <c r="Y50" s="98">
        <v>581.47571836881809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746.53006620118038</v>
      </c>
      <c r="D51" s="98">
        <v>729.9694433423125</v>
      </c>
      <c r="E51" s="98">
        <v>685.01931444918148</v>
      </c>
      <c r="F51" s="98">
        <v>678.60456452346557</v>
      </c>
      <c r="G51" s="98">
        <v>651.26189939550761</v>
      </c>
      <c r="H51" s="98">
        <v>618.11625858904893</v>
      </c>
      <c r="I51" s="98">
        <v>626.38922650416896</v>
      </c>
      <c r="J51" s="98">
        <v>638.32756934947361</v>
      </c>
      <c r="K51" s="98">
        <v>644.99268706135297</v>
      </c>
      <c r="L51" s="98">
        <v>626.70915768152997</v>
      </c>
      <c r="M51" s="98">
        <v>655.16339514774552</v>
      </c>
      <c r="N51" s="98">
        <v>644.46990557580136</v>
      </c>
      <c r="O51" s="98">
        <v>586.98372478253316</v>
      </c>
      <c r="P51" s="98">
        <v>532.89792759832392</v>
      </c>
      <c r="Q51" s="98">
        <v>528.88984126781941</v>
      </c>
      <c r="R51" s="98">
        <v>536.85742422854548</v>
      </c>
      <c r="S51" s="98">
        <v>542.92456905968709</v>
      </c>
      <c r="T51" s="98">
        <v>540.36786921645614</v>
      </c>
      <c r="U51" s="98">
        <v>523.19258860392563</v>
      </c>
      <c r="V51" s="98">
        <v>582.94891667776847</v>
      </c>
      <c r="W51" s="98">
        <v>534.54044956310418</v>
      </c>
      <c r="X51" s="98">
        <v>457.97635283618911</v>
      </c>
      <c r="Y51" s="98">
        <v>435.97827013766414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746.53006620118038</v>
      </c>
      <c r="D52" s="101">
        <v>729.9694433423125</v>
      </c>
      <c r="E52" s="101">
        <v>685.01931444918148</v>
      </c>
      <c r="F52" s="101">
        <v>678.60456452346557</v>
      </c>
      <c r="G52" s="101">
        <v>651.26189939550761</v>
      </c>
      <c r="H52" s="101">
        <v>618.11625858904893</v>
      </c>
      <c r="I52" s="101">
        <v>626.38922650416896</v>
      </c>
      <c r="J52" s="101">
        <v>638.32756934947361</v>
      </c>
      <c r="K52" s="101">
        <v>644.99268706135297</v>
      </c>
      <c r="L52" s="101">
        <v>626.70915768152997</v>
      </c>
      <c r="M52" s="101">
        <v>655.16339514774552</v>
      </c>
      <c r="N52" s="101">
        <v>644.46990557580136</v>
      </c>
      <c r="O52" s="101">
        <v>586.98372478253316</v>
      </c>
      <c r="P52" s="101">
        <v>532.89792759832392</v>
      </c>
      <c r="Q52" s="101">
        <v>528.88984126781941</v>
      </c>
      <c r="R52" s="101">
        <v>536.85742422854548</v>
      </c>
      <c r="S52" s="101">
        <v>542.92456905968709</v>
      </c>
      <c r="T52" s="101">
        <v>540.36786921645614</v>
      </c>
      <c r="U52" s="101">
        <v>523.19258860392563</v>
      </c>
      <c r="V52" s="101">
        <v>582.94891667776847</v>
      </c>
      <c r="W52" s="101">
        <v>534.54044956310418</v>
      </c>
      <c r="X52" s="101">
        <v>457.97635283618911</v>
      </c>
      <c r="Y52" s="101">
        <v>435.97827013766414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1.7716049566818557</v>
      </c>
      <c r="D58" s="122">
        <v>1.795886043250694</v>
      </c>
      <c r="E58" s="122">
        <v>1.8679140485590586</v>
      </c>
      <c r="F58" s="122">
        <v>1.9415690908932508</v>
      </c>
      <c r="G58" s="122">
        <v>1.8507397905486405</v>
      </c>
      <c r="H58" s="122">
        <v>1.8683094696359626</v>
      </c>
      <c r="I58" s="122">
        <v>1.5800606125328223</v>
      </c>
      <c r="J58" s="122">
        <v>1.465259372223894</v>
      </c>
      <c r="K58" s="122">
        <v>1.3792628764544543</v>
      </c>
      <c r="L58" s="122">
        <v>1.8801595646040956</v>
      </c>
      <c r="M58" s="122">
        <v>2.1324461793061555</v>
      </c>
      <c r="N58" s="122">
        <v>1.9985926209819525</v>
      </c>
      <c r="O58" s="122">
        <v>1.9428994130907857</v>
      </c>
      <c r="P58" s="122">
        <v>1.7963400485512508</v>
      </c>
      <c r="Q58" s="122">
        <v>1.9066342159914744</v>
      </c>
      <c r="R58" s="122">
        <v>3.0493591108042515</v>
      </c>
      <c r="S58" s="122">
        <v>2.6674682362017728</v>
      </c>
      <c r="T58" s="122">
        <v>2.2534536331513078</v>
      </c>
      <c r="U58" s="122">
        <v>1.8756715893719589</v>
      </c>
      <c r="V58" s="122">
        <v>2.0683416586744738</v>
      </c>
      <c r="W58" s="122">
        <v>2.2965526104609304</v>
      </c>
      <c r="X58" s="122">
        <v>2.2084453809113467</v>
      </c>
      <c r="Y58" s="122">
        <v>2.8339743012613856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134.21960731417502</v>
      </c>
      <c r="D59" s="98">
        <v>132.94241640167965</v>
      </c>
      <c r="E59" s="98">
        <v>132.67671208117233</v>
      </c>
      <c r="F59" s="98">
        <v>128.83830676630294</v>
      </c>
      <c r="G59" s="98">
        <v>129.26970232200151</v>
      </c>
      <c r="H59" s="98">
        <v>125.08947825411551</v>
      </c>
      <c r="I59" s="98">
        <v>125.53997371997623</v>
      </c>
      <c r="J59" s="98">
        <v>122.50377098847852</v>
      </c>
      <c r="K59" s="98">
        <v>117.80782495538203</v>
      </c>
      <c r="L59" s="98">
        <v>119.35771580814276</v>
      </c>
      <c r="M59" s="98">
        <v>119.9187380833344</v>
      </c>
      <c r="N59" s="98">
        <v>119.8458389116736</v>
      </c>
      <c r="O59" s="98">
        <v>121.1198512327429</v>
      </c>
      <c r="P59" s="98">
        <v>115.78583139031433</v>
      </c>
      <c r="Q59" s="98">
        <v>108.77133168297227</v>
      </c>
      <c r="R59" s="98">
        <v>127.38541397047648</v>
      </c>
      <c r="S59" s="98">
        <v>124.76175104280055</v>
      </c>
      <c r="T59" s="98">
        <v>130.883642543778</v>
      </c>
      <c r="U59" s="98">
        <v>124.54396621938524</v>
      </c>
      <c r="V59" s="98">
        <v>138.27041952626314</v>
      </c>
      <c r="W59" s="98">
        <v>117.53109658147747</v>
      </c>
      <c r="X59" s="98">
        <v>112.53614623636409</v>
      </c>
      <c r="Y59" s="98">
        <v>117.61418233938089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4394.2518993372169</v>
      </c>
      <c r="D62" s="117">
        <f t="shared" si="21"/>
        <v>4075.3405359935109</v>
      </c>
      <c r="E62" s="117">
        <f t="shared" si="21"/>
        <v>4290.3561111823474</v>
      </c>
      <c r="F62" s="117">
        <f t="shared" si="21"/>
        <v>4455.5702618028108</v>
      </c>
      <c r="G62" s="117">
        <f t="shared" si="21"/>
        <v>4293.0530609132084</v>
      </c>
      <c r="H62" s="117">
        <f t="shared" si="21"/>
        <v>4265.9497373408694</v>
      </c>
      <c r="I62" s="117">
        <f t="shared" si="21"/>
        <v>3868.76758583221</v>
      </c>
      <c r="J62" s="117">
        <f t="shared" si="21"/>
        <v>4181.9857154015435</v>
      </c>
      <c r="K62" s="117">
        <f t="shared" si="21"/>
        <v>3807.6684370219236</v>
      </c>
      <c r="L62" s="117">
        <f t="shared" si="21"/>
        <v>3926.5858183428049</v>
      </c>
      <c r="M62" s="117">
        <f t="shared" si="21"/>
        <v>3060.9919141338146</v>
      </c>
      <c r="N62" s="117">
        <f t="shared" si="21"/>
        <v>2941.0651614189806</v>
      </c>
      <c r="O62" s="117">
        <f t="shared" si="21"/>
        <v>2734.4939243803819</v>
      </c>
      <c r="P62" s="117">
        <f t="shared" si="21"/>
        <v>2207.2571459938572</v>
      </c>
      <c r="Q62" s="117">
        <f t="shared" si="21"/>
        <v>2142.5619954052008</v>
      </c>
      <c r="R62" s="117">
        <f t="shared" ref="R62:V62" si="22">R63+R66+R68+R77</f>
        <v>2089.6380815363382</v>
      </c>
      <c r="S62" s="117">
        <f t="shared" si="22"/>
        <v>1959.1423751804737</v>
      </c>
      <c r="T62" s="117">
        <f t="shared" si="22"/>
        <v>2032.85719083657</v>
      </c>
      <c r="U62" s="117">
        <f t="shared" si="22"/>
        <v>1923.169764630567</v>
      </c>
      <c r="V62" s="117">
        <f t="shared" si="22"/>
        <v>1849.8002408403452</v>
      </c>
      <c r="W62" s="117">
        <f t="shared" ref="W62:Y62" si="23">W63+W66+W68+W77</f>
        <v>1629.7363388935846</v>
      </c>
      <c r="X62" s="117">
        <f t="shared" si="23"/>
        <v>1313.5955853894147</v>
      </c>
      <c r="Y62" s="117">
        <f t="shared" si="23"/>
        <v>908.26541737781793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3696.7996683421229</v>
      </c>
      <c r="D63" s="122">
        <f t="shared" si="24"/>
        <v>3408.9551534209859</v>
      </c>
      <c r="E63" s="122">
        <f t="shared" si="24"/>
        <v>3639.8526177573522</v>
      </c>
      <c r="F63" s="122">
        <f t="shared" si="24"/>
        <v>3787.3904769090673</v>
      </c>
      <c r="G63" s="122">
        <f t="shared" si="24"/>
        <v>3696.926657683382</v>
      </c>
      <c r="H63" s="122">
        <f t="shared" si="24"/>
        <v>3680.0759239044937</v>
      </c>
      <c r="I63" s="122">
        <f t="shared" si="24"/>
        <v>3291.6098178862167</v>
      </c>
      <c r="J63" s="122">
        <f t="shared" si="24"/>
        <v>3549.9906852088498</v>
      </c>
      <c r="K63" s="122">
        <f t="shared" si="24"/>
        <v>3174.9060722478544</v>
      </c>
      <c r="L63" s="122">
        <f t="shared" si="24"/>
        <v>3365.7707280612531</v>
      </c>
      <c r="M63" s="122">
        <f t="shared" si="24"/>
        <v>2490.5675582345602</v>
      </c>
      <c r="N63" s="122">
        <f t="shared" si="24"/>
        <v>2344.0980849281832</v>
      </c>
      <c r="O63" s="122">
        <f t="shared" si="24"/>
        <v>2153.3654288381549</v>
      </c>
      <c r="P63" s="122">
        <f t="shared" si="24"/>
        <v>1685.0075795817852</v>
      </c>
      <c r="Q63" s="122">
        <f t="shared" si="24"/>
        <v>1642.3216976494311</v>
      </c>
      <c r="R63" s="122">
        <f t="shared" ref="R63:V63" si="25">SUM(R64:R65)</f>
        <v>1587.848019892258</v>
      </c>
      <c r="S63" s="122">
        <f t="shared" si="25"/>
        <v>1457.659368556474</v>
      </c>
      <c r="T63" s="122">
        <f t="shared" si="25"/>
        <v>1514.0446442457931</v>
      </c>
      <c r="U63" s="122">
        <f t="shared" si="25"/>
        <v>1383.9185713737209</v>
      </c>
      <c r="V63" s="122">
        <f t="shared" si="25"/>
        <v>1296.3283515228675</v>
      </c>
      <c r="W63" s="122">
        <f t="shared" ref="W63:Y63" si="26">SUM(W64:W65)</f>
        <v>1093.4688963312121</v>
      </c>
      <c r="X63" s="122">
        <f t="shared" si="26"/>
        <v>775.18591111149669</v>
      </c>
      <c r="Y63" s="122">
        <f t="shared" si="26"/>
        <v>462.67283587376136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3696.7996683421229</v>
      </c>
      <c r="D64" s="98">
        <v>3408.9551534209859</v>
      </c>
      <c r="E64" s="98">
        <v>3639.8526177573522</v>
      </c>
      <c r="F64" s="98">
        <v>3787.3904769090673</v>
      </c>
      <c r="G64" s="98">
        <v>3696.926657683382</v>
      </c>
      <c r="H64" s="98">
        <v>3680.0759239044937</v>
      </c>
      <c r="I64" s="98">
        <v>3291.6098178862167</v>
      </c>
      <c r="J64" s="98">
        <v>3549.9906852088498</v>
      </c>
      <c r="K64" s="98">
        <v>3174.9060722478544</v>
      </c>
      <c r="L64" s="98">
        <v>3365.7707280612531</v>
      </c>
      <c r="M64" s="98">
        <v>2490.5675582345602</v>
      </c>
      <c r="N64" s="98">
        <v>2344.0980849281832</v>
      </c>
      <c r="O64" s="98">
        <v>2153.3654288381549</v>
      </c>
      <c r="P64" s="98">
        <v>1685.0075795817852</v>
      </c>
      <c r="Q64" s="98">
        <v>1642.3216976494311</v>
      </c>
      <c r="R64" s="98">
        <v>1587.848019892258</v>
      </c>
      <c r="S64" s="98">
        <v>1457.659368556474</v>
      </c>
      <c r="T64" s="98">
        <v>1514.0446442457931</v>
      </c>
      <c r="U64" s="98">
        <v>1383.9185713737209</v>
      </c>
      <c r="V64" s="98">
        <v>1296.3283515228675</v>
      </c>
      <c r="W64" s="98">
        <v>1093.4688963312121</v>
      </c>
      <c r="X64" s="98">
        <v>775.18591111149669</v>
      </c>
      <c r="Y64" s="98">
        <v>462.67283587376136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631.83544904002201</v>
      </c>
      <c r="D68" s="122">
        <v>597.30709746647165</v>
      </c>
      <c r="E68" s="122">
        <v>578.24062450126257</v>
      </c>
      <c r="F68" s="122">
        <v>595.5754633627173</v>
      </c>
      <c r="G68" s="122">
        <v>532.16404848129605</v>
      </c>
      <c r="H68" s="122">
        <v>520.82738438864783</v>
      </c>
      <c r="I68" s="122">
        <v>507.1843620281993</v>
      </c>
      <c r="J68" s="122">
        <v>553.28588569558201</v>
      </c>
      <c r="K68" s="122">
        <v>548.07804423051755</v>
      </c>
      <c r="L68" s="122">
        <v>494.79766761209311</v>
      </c>
      <c r="M68" s="122">
        <v>497.89591175302257</v>
      </c>
      <c r="N68" s="122">
        <v>542.68177661866093</v>
      </c>
      <c r="O68" s="122">
        <v>519.66538072037235</v>
      </c>
      <c r="P68" s="122">
        <v>465.45401182345296</v>
      </c>
      <c r="Q68" s="122">
        <v>425.3846137007489</v>
      </c>
      <c r="R68" s="122">
        <v>426.78624592754073</v>
      </c>
      <c r="S68" s="122">
        <v>430.41991656065943</v>
      </c>
      <c r="T68" s="122">
        <v>455.09150750904291</v>
      </c>
      <c r="U68" s="122">
        <v>477.91697428737058</v>
      </c>
      <c r="V68" s="122">
        <v>493.19660758248614</v>
      </c>
      <c r="W68" s="122">
        <v>477.60739353698131</v>
      </c>
      <c r="X68" s="122">
        <v>461.25027540077929</v>
      </c>
      <c r="Y68" s="122">
        <v>395.40689189517474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657.4122056451863</v>
      </c>
      <c r="D69" s="98">
        <v>618.85142639159233</v>
      </c>
      <c r="E69" s="98">
        <v>598.76472459955926</v>
      </c>
      <c r="F69" s="98">
        <v>617.79994184641214</v>
      </c>
      <c r="G69" s="98">
        <v>555.83199349329914</v>
      </c>
      <c r="H69" s="98">
        <v>546.04414620257501</v>
      </c>
      <c r="I69" s="98">
        <v>527.09215930570906</v>
      </c>
      <c r="J69" s="98">
        <v>555.84288402596576</v>
      </c>
      <c r="K69" s="98">
        <v>550.43635825335514</v>
      </c>
      <c r="L69" s="98">
        <v>571.00287777792983</v>
      </c>
      <c r="M69" s="98">
        <v>516.59681075153912</v>
      </c>
      <c r="N69" s="98">
        <v>556.83433429634113</v>
      </c>
      <c r="O69" s="98">
        <v>530.41815541419533</v>
      </c>
      <c r="P69" s="98">
        <v>485.7406646848238</v>
      </c>
      <c r="Q69" s="98">
        <v>467.05748753547249</v>
      </c>
      <c r="R69" s="98">
        <v>470.4993487002402</v>
      </c>
      <c r="S69" s="98">
        <v>482.63466091669301</v>
      </c>
      <c r="T69" s="98">
        <v>498.77716305062683</v>
      </c>
      <c r="U69" s="98">
        <v>496.72925708599382</v>
      </c>
      <c r="V69" s="98">
        <v>493.22406090377575</v>
      </c>
      <c r="W69" s="98">
        <v>484.37511500604495</v>
      </c>
      <c r="X69" s="98">
        <v>462.57012701275801</v>
      </c>
      <c r="Y69" s="98">
        <v>406.30186878938059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513.24523792935054</v>
      </c>
      <c r="D70" s="98">
        <v>480.47933340185966</v>
      </c>
      <c r="E70" s="98">
        <v>464.87784281200231</v>
      </c>
      <c r="F70" s="98">
        <v>479.98252503673365</v>
      </c>
      <c r="G70" s="98">
        <v>430.90740433689047</v>
      </c>
      <c r="H70" s="98">
        <v>426.58529354350418</v>
      </c>
      <c r="I70" s="98">
        <v>410.66564994042301</v>
      </c>
      <c r="J70" s="98">
        <v>429.90335413159045</v>
      </c>
      <c r="K70" s="98">
        <v>425.26790565235422</v>
      </c>
      <c r="L70" s="98">
        <v>442.19858360679473</v>
      </c>
      <c r="M70" s="98">
        <v>401.4923586403425</v>
      </c>
      <c r="N70" s="98">
        <v>431.53539477158978</v>
      </c>
      <c r="O70" s="98">
        <v>410.50571378553974</v>
      </c>
      <c r="P70" s="98">
        <v>375.52073425854962</v>
      </c>
      <c r="Q70" s="98">
        <v>360.06187520116367</v>
      </c>
      <c r="R70" s="98">
        <v>361.28874444143588</v>
      </c>
      <c r="S70" s="98">
        <v>370.41071510017127</v>
      </c>
      <c r="T70" s="98">
        <v>381.99326685893521</v>
      </c>
      <c r="U70" s="98">
        <v>379.65517673022288</v>
      </c>
      <c r="V70" s="98">
        <v>381.13215007824175</v>
      </c>
      <c r="W70" s="98">
        <v>373.96258411753155</v>
      </c>
      <c r="X70" s="98">
        <v>352.17003905245508</v>
      </c>
      <c r="Y70" s="98">
        <v>304.39861748495838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513.24523792935054</v>
      </c>
      <c r="D71" s="101">
        <v>480.47933340185966</v>
      </c>
      <c r="E71" s="101">
        <v>464.87784281200231</v>
      </c>
      <c r="F71" s="101">
        <v>479.98252503673365</v>
      </c>
      <c r="G71" s="101">
        <v>430.90740433689047</v>
      </c>
      <c r="H71" s="101">
        <v>426.58529354350418</v>
      </c>
      <c r="I71" s="101">
        <v>410.66564994042301</v>
      </c>
      <c r="J71" s="101">
        <v>429.90335413159045</v>
      </c>
      <c r="K71" s="101">
        <v>425.26790565235422</v>
      </c>
      <c r="L71" s="101">
        <v>442.19858360679473</v>
      </c>
      <c r="M71" s="101">
        <v>401.4923586403425</v>
      </c>
      <c r="N71" s="101">
        <v>431.53539477158978</v>
      </c>
      <c r="O71" s="101">
        <v>410.50571378553974</v>
      </c>
      <c r="P71" s="101">
        <v>375.52073425854962</v>
      </c>
      <c r="Q71" s="101">
        <v>360.06187520116367</v>
      </c>
      <c r="R71" s="101">
        <v>361.28874444143588</v>
      </c>
      <c r="S71" s="101">
        <v>370.41071510017127</v>
      </c>
      <c r="T71" s="101">
        <v>381.99326685893521</v>
      </c>
      <c r="U71" s="101">
        <v>379.65517673022288</v>
      </c>
      <c r="V71" s="101">
        <v>381.13215007824175</v>
      </c>
      <c r="W71" s="101">
        <v>373.96258411753155</v>
      </c>
      <c r="X71" s="101">
        <v>352.17003905245508</v>
      </c>
      <c r="Y71" s="101">
        <v>304.39861748495838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65.616781955072113</v>
      </c>
      <c r="D77" s="122">
        <v>69.078285106053499</v>
      </c>
      <c r="E77" s="122">
        <v>72.262868923732867</v>
      </c>
      <c r="F77" s="122">
        <v>72.604321531026699</v>
      </c>
      <c r="G77" s="122">
        <v>63.962354748530331</v>
      </c>
      <c r="H77" s="122">
        <v>65.046429047727372</v>
      </c>
      <c r="I77" s="122">
        <v>69.973405917794196</v>
      </c>
      <c r="J77" s="122">
        <v>78.709144497112391</v>
      </c>
      <c r="K77" s="122">
        <v>84.684320543551749</v>
      </c>
      <c r="L77" s="122">
        <v>66.017422669458796</v>
      </c>
      <c r="M77" s="122">
        <v>72.528444146231848</v>
      </c>
      <c r="N77" s="122">
        <v>54.285299872136491</v>
      </c>
      <c r="O77" s="122">
        <v>61.463114821854759</v>
      </c>
      <c r="P77" s="122">
        <v>56.795554588618998</v>
      </c>
      <c r="Q77" s="122">
        <v>74.855684055021072</v>
      </c>
      <c r="R77" s="122">
        <v>75.003815716539577</v>
      </c>
      <c r="S77" s="122">
        <v>71.063090063340269</v>
      </c>
      <c r="T77" s="122">
        <v>63.721039081734098</v>
      </c>
      <c r="U77" s="122">
        <v>61.334218969475565</v>
      </c>
      <c r="V77" s="122">
        <v>60.275281734991601</v>
      </c>
      <c r="W77" s="122">
        <v>58.660049025391046</v>
      </c>
      <c r="X77" s="122">
        <v>77.159398877138671</v>
      </c>
      <c r="Y77" s="122">
        <v>50.18568960888183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120.47284123927972</v>
      </c>
      <c r="D78" s="98">
        <v>114.56084770680422</v>
      </c>
      <c r="E78" s="98">
        <v>118.62175472937857</v>
      </c>
      <c r="F78" s="98">
        <v>121.64083070630025</v>
      </c>
      <c r="G78" s="98">
        <v>112.3173210818544</v>
      </c>
      <c r="H78" s="98">
        <v>112.19472203669139</v>
      </c>
      <c r="I78" s="98">
        <v>109.45556438340822</v>
      </c>
      <c r="J78" s="98">
        <v>108.71069994341116</v>
      </c>
      <c r="K78" s="98">
        <v>104.10411647702249</v>
      </c>
      <c r="L78" s="98">
        <v>108.79567945790977</v>
      </c>
      <c r="M78" s="98">
        <v>107.35701902380983</v>
      </c>
      <c r="N78" s="98">
        <v>105.55174815894765</v>
      </c>
      <c r="O78" s="98">
        <v>105.50848559368292</v>
      </c>
      <c r="P78" s="98">
        <v>105.96657065534433</v>
      </c>
      <c r="Q78" s="98">
        <v>106.02858602776783</v>
      </c>
      <c r="R78" s="98">
        <v>105.63564179313822</v>
      </c>
      <c r="S78" s="98">
        <v>107.78360646584476</v>
      </c>
      <c r="T78" s="98">
        <v>109.08497117925785</v>
      </c>
      <c r="U78" s="98">
        <v>108.1485560870161</v>
      </c>
      <c r="V78" s="98">
        <v>108.36810890531515</v>
      </c>
      <c r="W78" s="98">
        <v>109.21646478806913</v>
      </c>
      <c r="X78" s="98">
        <v>105.16973627646659</v>
      </c>
      <c r="Y78" s="98">
        <v>95.141516501406599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36.352839711239866</v>
      </c>
      <c r="D81" s="117">
        <f t="shared" si="28"/>
        <v>39.351177930246379</v>
      </c>
      <c r="E81" s="117">
        <f t="shared" si="28"/>
        <v>39.885059881334477</v>
      </c>
      <c r="F81" s="117">
        <f t="shared" si="28"/>
        <v>26.000317753898525</v>
      </c>
      <c r="G81" s="117">
        <f t="shared" si="28"/>
        <v>18.251659564091373</v>
      </c>
      <c r="H81" s="117">
        <f t="shared" si="28"/>
        <v>15.70739400127316</v>
      </c>
      <c r="I81" s="117">
        <f t="shared" si="28"/>
        <v>12.569095723835989</v>
      </c>
      <c r="J81" s="117">
        <f t="shared" si="28"/>
        <v>10.535666704528449</v>
      </c>
      <c r="K81" s="117">
        <f t="shared" si="28"/>
        <v>10.308341519878116</v>
      </c>
      <c r="L81" s="117">
        <f t="shared" si="28"/>
        <v>14.107629986309016</v>
      </c>
      <c r="M81" s="117">
        <f t="shared" si="28"/>
        <v>12.364344198837671</v>
      </c>
      <c r="N81" s="117">
        <f t="shared" si="28"/>
        <v>15.408598562230226</v>
      </c>
      <c r="O81" s="117">
        <f t="shared" si="28"/>
        <v>20.873778491611329</v>
      </c>
      <c r="P81" s="117">
        <f t="shared" si="28"/>
        <v>23.713433759635027</v>
      </c>
      <c r="Q81" s="117">
        <f t="shared" si="28"/>
        <v>25.783450377029961</v>
      </c>
      <c r="R81" s="117">
        <f t="shared" ref="R81:V81" si="29">R82+R85+R87+R100</f>
        <v>52.021604491854781</v>
      </c>
      <c r="S81" s="117">
        <f t="shared" si="29"/>
        <v>0</v>
      </c>
      <c r="T81" s="117">
        <f t="shared" si="29"/>
        <v>0</v>
      </c>
      <c r="U81" s="117">
        <f t="shared" si="29"/>
        <v>0</v>
      </c>
      <c r="V81" s="117">
        <f t="shared" si="29"/>
        <v>18.02237448193954</v>
      </c>
      <c r="W81" s="117">
        <f t="shared" ref="W81:Y81" si="30">W82+W85+W87+W100</f>
        <v>21.373302947626978</v>
      </c>
      <c r="X81" s="117">
        <f t="shared" si="30"/>
        <v>2.2218390174997844</v>
      </c>
      <c r="Y81" s="117">
        <f t="shared" si="30"/>
        <v>3.1110547802507029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34.244678339813035</v>
      </c>
      <c r="D87" s="122">
        <v>37.424476243265516</v>
      </c>
      <c r="E87" s="122">
        <v>38.385887993411629</v>
      </c>
      <c r="F87" s="122">
        <v>24.126306019115937</v>
      </c>
      <c r="G87" s="122">
        <v>16.428391548266244</v>
      </c>
      <c r="H87" s="122">
        <v>13.885702570387982</v>
      </c>
      <c r="I87" s="122">
        <v>10.989453670405824</v>
      </c>
      <c r="J87" s="122">
        <v>9.123519488522934</v>
      </c>
      <c r="K87" s="122">
        <v>8.9029148361998747</v>
      </c>
      <c r="L87" s="122">
        <v>12.233656187388901</v>
      </c>
      <c r="M87" s="122">
        <v>10.160630788424175</v>
      </c>
      <c r="N87" s="122">
        <v>13.409316726817693</v>
      </c>
      <c r="O87" s="122">
        <v>18.967379993719259</v>
      </c>
      <c r="P87" s="122">
        <v>21.916487658435816</v>
      </c>
      <c r="Q87" s="122">
        <v>23.890128676717129</v>
      </c>
      <c r="R87" s="122">
        <v>48.819177883658448</v>
      </c>
      <c r="S87" s="122">
        <v>0</v>
      </c>
      <c r="T87" s="122">
        <v>0</v>
      </c>
      <c r="U87" s="122">
        <v>0</v>
      </c>
      <c r="V87" s="122">
        <v>16.17876888825603</v>
      </c>
      <c r="W87" s="122">
        <v>19.044417282208006</v>
      </c>
      <c r="X87" s="122">
        <v>0</v>
      </c>
      <c r="Y87" s="122">
        <v>0.24953793088145612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726.74817365603224</v>
      </c>
      <c r="D92" s="101">
        <v>704.26059839599657</v>
      </c>
      <c r="E92" s="101">
        <v>679.43021748338583</v>
      </c>
      <c r="F92" s="101">
        <v>663.47341552568821</v>
      </c>
      <c r="G92" s="101">
        <v>647.09608931782043</v>
      </c>
      <c r="H92" s="101">
        <v>635.6566065555387</v>
      </c>
      <c r="I92" s="101">
        <v>638.233655473569</v>
      </c>
      <c r="J92" s="101">
        <v>633.17225250349156</v>
      </c>
      <c r="K92" s="101">
        <v>634.33268207924107</v>
      </c>
      <c r="L92" s="101">
        <v>633.09170769737557</v>
      </c>
      <c r="M92" s="101">
        <v>663.48919048409857</v>
      </c>
      <c r="N92" s="101">
        <v>602.86053117651215</v>
      </c>
      <c r="O92" s="101">
        <v>645.56832621480191</v>
      </c>
      <c r="P92" s="101">
        <v>569.82867911933124</v>
      </c>
      <c r="Q92" s="101">
        <v>499.0865063554179</v>
      </c>
      <c r="R92" s="101">
        <v>587.11713529282599</v>
      </c>
      <c r="S92" s="101">
        <v>0</v>
      </c>
      <c r="T92" s="101">
        <v>0</v>
      </c>
      <c r="U92" s="101">
        <v>0</v>
      </c>
      <c r="V92" s="101">
        <v>606.70383330960112</v>
      </c>
      <c r="W92" s="101">
        <v>514.87942437969502</v>
      </c>
      <c r="X92" s="101">
        <v>0</v>
      </c>
      <c r="Y92" s="101">
        <v>502.56939279525261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0</v>
      </c>
      <c r="F93" s="104">
        <v>0</v>
      </c>
      <c r="G93" s="104">
        <v>0</v>
      </c>
      <c r="H93" s="104">
        <v>0</v>
      </c>
      <c r="I93" s="104">
        <v>0</v>
      </c>
      <c r="J93" s="104">
        <v>0</v>
      </c>
      <c r="K93" s="104">
        <v>0</v>
      </c>
      <c r="L93" s="104">
        <v>0</v>
      </c>
      <c r="M93" s="104">
        <v>0</v>
      </c>
      <c r="N93" s="104">
        <v>0</v>
      </c>
      <c r="O93" s="104">
        <v>0</v>
      </c>
      <c r="P93" s="104">
        <v>0</v>
      </c>
      <c r="Q93" s="104">
        <v>0</v>
      </c>
      <c r="R93" s="104">
        <v>450.86875885777266</v>
      </c>
      <c r="S93" s="104">
        <v>0</v>
      </c>
      <c r="T93" s="104">
        <v>0</v>
      </c>
      <c r="U93" s="104">
        <v>0</v>
      </c>
      <c r="V93" s="104">
        <v>0</v>
      </c>
      <c r="W93" s="104">
        <v>0</v>
      </c>
      <c r="X93" s="104">
        <v>0</v>
      </c>
      <c r="Y93" s="104">
        <v>0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0</v>
      </c>
      <c r="F94" s="98">
        <v>0</v>
      </c>
      <c r="G94" s="98">
        <v>0</v>
      </c>
      <c r="H94" s="98">
        <v>0</v>
      </c>
      <c r="I94" s="98">
        <v>0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98">
        <v>450.86875885777266</v>
      </c>
      <c r="S94" s="98">
        <v>0</v>
      </c>
      <c r="T94" s="98">
        <v>0</v>
      </c>
      <c r="U94" s="98">
        <v>0</v>
      </c>
      <c r="V94" s="98">
        <v>0</v>
      </c>
      <c r="W94" s="98">
        <v>0</v>
      </c>
      <c r="X94" s="98">
        <v>0</v>
      </c>
      <c r="Y94" s="98">
        <v>0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2.1081613714268332</v>
      </c>
      <c r="D100" s="122">
        <v>1.9267016869808646</v>
      </c>
      <c r="E100" s="122">
        <v>1.4991718879228508</v>
      </c>
      <c r="F100" s="122">
        <v>1.8740117347825882</v>
      </c>
      <c r="G100" s="122">
        <v>1.8232680158251269</v>
      </c>
      <c r="H100" s="122">
        <v>1.821691430885177</v>
      </c>
      <c r="I100" s="122">
        <v>1.5796420534301643</v>
      </c>
      <c r="J100" s="122">
        <v>1.4121472160055157</v>
      </c>
      <c r="K100" s="122">
        <v>1.4054266836782414</v>
      </c>
      <c r="L100" s="122">
        <v>1.873973798920116</v>
      </c>
      <c r="M100" s="122">
        <v>2.2037134104134961</v>
      </c>
      <c r="N100" s="122">
        <v>1.9992818354125343</v>
      </c>
      <c r="O100" s="122">
        <v>1.9063984978920709</v>
      </c>
      <c r="P100" s="122">
        <v>1.7969461011992101</v>
      </c>
      <c r="Q100" s="122">
        <v>1.8933217003128333</v>
      </c>
      <c r="R100" s="122">
        <v>3.2024266081963364</v>
      </c>
      <c r="S100" s="122">
        <v>0</v>
      </c>
      <c r="T100" s="122">
        <v>0</v>
      </c>
      <c r="U100" s="122">
        <v>0</v>
      </c>
      <c r="V100" s="122">
        <v>1.8436055936835085</v>
      </c>
      <c r="W100" s="122">
        <v>2.328885665418972</v>
      </c>
      <c r="X100" s="122">
        <v>2.2218390174997844</v>
      </c>
      <c r="Y100" s="122">
        <v>2.8615168493692469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134.21960731417505</v>
      </c>
      <c r="D102" s="98">
        <v>132.94241640167965</v>
      </c>
      <c r="E102" s="98">
        <v>132.6767120811723</v>
      </c>
      <c r="F102" s="98">
        <v>128.83830676630294</v>
      </c>
      <c r="G102" s="98">
        <v>129.26970232200148</v>
      </c>
      <c r="H102" s="98">
        <v>125.08947825411549</v>
      </c>
      <c r="I102" s="98">
        <v>125.53997371997622</v>
      </c>
      <c r="J102" s="98">
        <v>122.50377098847849</v>
      </c>
      <c r="K102" s="98">
        <v>117.807824955382</v>
      </c>
      <c r="L102" s="98">
        <v>119.35771580814277</v>
      </c>
      <c r="M102" s="98">
        <v>119.91873808333442</v>
      </c>
      <c r="N102" s="98">
        <v>119.84583891167358</v>
      </c>
      <c r="O102" s="98">
        <v>121.1198512327429</v>
      </c>
      <c r="P102" s="98">
        <v>115.78583139031433</v>
      </c>
      <c r="Q102" s="98">
        <v>108.77133168297227</v>
      </c>
      <c r="R102" s="98">
        <v>127.38541397047649</v>
      </c>
      <c r="S102" s="98">
        <v>0</v>
      </c>
      <c r="T102" s="98">
        <v>0</v>
      </c>
      <c r="U102" s="98">
        <v>0</v>
      </c>
      <c r="V102" s="98">
        <v>138.27041952626314</v>
      </c>
      <c r="W102" s="98">
        <v>117.53109658147746</v>
      </c>
      <c r="X102" s="98">
        <v>112.53614623636409</v>
      </c>
      <c r="Y102" s="98">
        <v>117.61418233938087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</v>
      </c>
      <c r="D124" s="117">
        <f t="shared" si="42"/>
        <v>0</v>
      </c>
      <c r="E124" s="117">
        <f t="shared" si="42"/>
        <v>0</v>
      </c>
      <c r="F124" s="117">
        <f t="shared" si="42"/>
        <v>0</v>
      </c>
      <c r="G124" s="117">
        <f t="shared" si="42"/>
        <v>0</v>
      </c>
      <c r="H124" s="117">
        <f t="shared" si="42"/>
        <v>0</v>
      </c>
      <c r="I124" s="117">
        <f t="shared" si="42"/>
        <v>0</v>
      </c>
      <c r="J124" s="117">
        <f t="shared" si="42"/>
        <v>0</v>
      </c>
      <c r="K124" s="117">
        <f t="shared" si="42"/>
        <v>0</v>
      </c>
      <c r="L124" s="117">
        <f t="shared" si="42"/>
        <v>0</v>
      </c>
      <c r="M124" s="117">
        <f t="shared" si="42"/>
        <v>0</v>
      </c>
      <c r="N124" s="117">
        <f t="shared" si="42"/>
        <v>0</v>
      </c>
      <c r="O124" s="117">
        <f t="shared" si="42"/>
        <v>0</v>
      </c>
      <c r="P124" s="117">
        <f t="shared" si="42"/>
        <v>0</v>
      </c>
      <c r="Q124" s="117">
        <f t="shared" si="42"/>
        <v>0</v>
      </c>
      <c r="R124" s="117">
        <f t="shared" ref="R124:V124" si="43">R125+R128+R130+R139</f>
        <v>0</v>
      </c>
      <c r="S124" s="117">
        <f t="shared" si="43"/>
        <v>0</v>
      </c>
      <c r="T124" s="117">
        <f t="shared" si="43"/>
        <v>0</v>
      </c>
      <c r="U124" s="117">
        <f t="shared" si="43"/>
        <v>0</v>
      </c>
      <c r="V124" s="117">
        <f t="shared" si="43"/>
        <v>0</v>
      </c>
      <c r="W124" s="117">
        <f t="shared" ref="W124:Y124" si="44">W125+W128+W130+W139</f>
        <v>0</v>
      </c>
      <c r="X124" s="117">
        <f t="shared" si="44"/>
        <v>0</v>
      </c>
      <c r="Y124" s="117">
        <f t="shared" si="44"/>
        <v>0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0</v>
      </c>
      <c r="D139" s="122">
        <v>0</v>
      </c>
      <c r="E139" s="122">
        <v>0</v>
      </c>
      <c r="F139" s="122">
        <v>0</v>
      </c>
      <c r="G139" s="122">
        <v>0</v>
      </c>
      <c r="H139" s="122">
        <v>0</v>
      </c>
      <c r="I139" s="122">
        <v>0</v>
      </c>
      <c r="J139" s="122">
        <v>0</v>
      </c>
      <c r="K139" s="122">
        <v>0</v>
      </c>
      <c r="L139" s="122">
        <v>0</v>
      </c>
      <c r="M139" s="122">
        <v>0</v>
      </c>
      <c r="N139" s="122">
        <v>0</v>
      </c>
      <c r="O139" s="122">
        <v>0</v>
      </c>
      <c r="P139" s="122">
        <v>0</v>
      </c>
      <c r="Q139" s="122">
        <v>0</v>
      </c>
      <c r="R139" s="122">
        <v>0</v>
      </c>
      <c r="S139" s="122">
        <v>0</v>
      </c>
      <c r="T139" s="122">
        <v>0</v>
      </c>
      <c r="U139" s="122">
        <v>0</v>
      </c>
      <c r="V139" s="122">
        <v>0</v>
      </c>
      <c r="W139" s="122">
        <v>0</v>
      </c>
      <c r="X139" s="122">
        <v>0</v>
      </c>
      <c r="Y139" s="122">
        <v>0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53.280171662310224</v>
      </c>
      <c r="D143" s="117">
        <f t="shared" si="49"/>
        <v>58.487236607002352</v>
      </c>
      <c r="E143" s="117">
        <f t="shared" si="49"/>
        <v>54.268268382894156</v>
      </c>
      <c r="F143" s="117">
        <f t="shared" si="49"/>
        <v>46.386169890883572</v>
      </c>
      <c r="G143" s="117">
        <f t="shared" si="49"/>
        <v>47.324193374277122</v>
      </c>
      <c r="H143" s="117">
        <f t="shared" si="49"/>
        <v>41.972885299359312</v>
      </c>
      <c r="I143" s="117">
        <f t="shared" si="49"/>
        <v>42.672493085894324</v>
      </c>
      <c r="J143" s="117">
        <f t="shared" si="49"/>
        <v>38.300398312823937</v>
      </c>
      <c r="K143" s="117">
        <f t="shared" si="49"/>
        <v>38.304807818582091</v>
      </c>
      <c r="L143" s="117">
        <f t="shared" si="49"/>
        <v>51.974153685002783</v>
      </c>
      <c r="M143" s="117">
        <f t="shared" si="49"/>
        <v>46.184241868980081</v>
      </c>
      <c r="N143" s="117">
        <f t="shared" si="49"/>
        <v>37.851334057193192</v>
      </c>
      <c r="O143" s="117">
        <f t="shared" si="49"/>
        <v>50.407913148126866</v>
      </c>
      <c r="P143" s="117">
        <f t="shared" si="49"/>
        <v>47.818470588514742</v>
      </c>
      <c r="Q143" s="117">
        <f t="shared" si="49"/>
        <v>55.936993555305641</v>
      </c>
      <c r="R143" s="117">
        <f t="shared" ref="R143:V143" si="50">R144+R146+R148+R157</f>
        <v>88.726850778716681</v>
      </c>
      <c r="S143" s="117">
        <f t="shared" si="50"/>
        <v>72.702047141004016</v>
      </c>
      <c r="T143" s="117">
        <f t="shared" si="50"/>
        <v>65.760419820741205</v>
      </c>
      <c r="U143" s="117">
        <f t="shared" si="50"/>
        <v>44.436648716068305</v>
      </c>
      <c r="V143" s="117">
        <f t="shared" si="50"/>
        <v>51.372118630202714</v>
      </c>
      <c r="W143" s="117">
        <f t="shared" ref="W143:Y143" si="51">W144+W146+W148+W157</f>
        <v>45.790842045352512</v>
      </c>
      <c r="X143" s="117">
        <f t="shared" si="51"/>
        <v>56.447075154329283</v>
      </c>
      <c r="Y143" s="117">
        <f t="shared" si="51"/>
        <v>73.130943348651471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51.910583832573742</v>
      </c>
      <c r="D148" s="122">
        <v>56.546471404058124</v>
      </c>
      <c r="E148" s="122">
        <v>52.339827800318979</v>
      </c>
      <c r="F148" s="122">
        <v>44.482876722745004</v>
      </c>
      <c r="G148" s="122">
        <v>45.506054101112547</v>
      </c>
      <c r="H148" s="122">
        <v>40.105878161238188</v>
      </c>
      <c r="I148" s="122">
        <v>41.080019846317455</v>
      </c>
      <c r="J148" s="122">
        <v>36.855599027422883</v>
      </c>
      <c r="K148" s="122">
        <v>36.897405833872682</v>
      </c>
      <c r="L148" s="122">
        <v>50.146667127174759</v>
      </c>
      <c r="M148" s="122">
        <v>44.02925397530494</v>
      </c>
      <c r="N148" s="122">
        <v>35.896263275599821</v>
      </c>
      <c r="O148" s="122">
        <v>48.468443953046915</v>
      </c>
      <c r="P148" s="122">
        <v>46.016823834516074</v>
      </c>
      <c r="Q148" s="122">
        <v>54.016185644682309</v>
      </c>
      <c r="R148" s="122">
        <v>85.678585205115851</v>
      </c>
      <c r="S148" s="122">
        <v>70.033615823300849</v>
      </c>
      <c r="T148" s="122">
        <v>63.492178708741299</v>
      </c>
      <c r="U148" s="122">
        <v>42.574245741063905</v>
      </c>
      <c r="V148" s="122">
        <v>49.309596179958163</v>
      </c>
      <c r="W148" s="122">
        <v>43.496825711569556</v>
      </c>
      <c r="X148" s="122">
        <v>54.244100426038443</v>
      </c>
      <c r="Y148" s="122">
        <v>70.297673022949382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726.74817365603235</v>
      </c>
      <c r="D149" s="98">
        <v>704.26059839599657</v>
      </c>
      <c r="E149" s="98">
        <v>679.43021748338595</v>
      </c>
      <c r="F149" s="98">
        <v>663.47341552568821</v>
      </c>
      <c r="G149" s="98">
        <v>647.09608931782043</v>
      </c>
      <c r="H149" s="98">
        <v>635.6566065555387</v>
      </c>
      <c r="I149" s="98">
        <v>638.23365547356923</v>
      </c>
      <c r="J149" s="98">
        <v>633.17225250349156</v>
      </c>
      <c r="K149" s="98">
        <v>634.33268207924107</v>
      </c>
      <c r="L149" s="98">
        <v>633.09170769737534</v>
      </c>
      <c r="M149" s="98">
        <v>663.48919048409846</v>
      </c>
      <c r="N149" s="98">
        <v>602.86053117651204</v>
      </c>
      <c r="O149" s="98">
        <v>645.56832621480203</v>
      </c>
      <c r="P149" s="98">
        <v>569.82867911933124</v>
      </c>
      <c r="Q149" s="98">
        <v>499.08650635541801</v>
      </c>
      <c r="R149" s="98">
        <v>587.11713529282611</v>
      </c>
      <c r="S149" s="98">
        <v>577.89416930562447</v>
      </c>
      <c r="T149" s="98">
        <v>585.47273468319395</v>
      </c>
      <c r="U149" s="98">
        <v>554.23686455837537</v>
      </c>
      <c r="V149" s="98">
        <v>606.7038333096009</v>
      </c>
      <c r="W149" s="98">
        <v>514.87942437969502</v>
      </c>
      <c r="X149" s="98">
        <v>493.94299355998868</v>
      </c>
      <c r="Y149" s="98">
        <v>502.56939279525261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497.12523693075838</v>
      </c>
      <c r="J150" s="98">
        <v>489.35055035354287</v>
      </c>
      <c r="K150" s="98">
        <v>489.72857110305347</v>
      </c>
      <c r="L150" s="98">
        <v>489.74711671284916</v>
      </c>
      <c r="M150" s="98">
        <v>515.34445062436896</v>
      </c>
      <c r="N150" s="98">
        <v>0</v>
      </c>
      <c r="O150" s="98">
        <v>499.23215937901284</v>
      </c>
      <c r="P150" s="98">
        <v>440.20048686780513</v>
      </c>
      <c r="Q150" s="98">
        <v>384.37368984096008</v>
      </c>
      <c r="R150" s="98">
        <v>450.86875885777266</v>
      </c>
      <c r="S150" s="98">
        <v>443.61251902113924</v>
      </c>
      <c r="T150" s="98">
        <v>448.53628301403143</v>
      </c>
      <c r="U150" s="98">
        <v>423.75844736476745</v>
      </c>
      <c r="V150" s="98">
        <v>469.27926166021535</v>
      </c>
      <c r="W150" s="98">
        <v>397.56882589330098</v>
      </c>
      <c r="X150" s="98">
        <v>376.09930732281344</v>
      </c>
      <c r="Y150" s="98">
        <v>377.62546384348212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497.12523693075838</v>
      </c>
      <c r="J151" s="101">
        <v>489.35055035354287</v>
      </c>
      <c r="K151" s="101">
        <v>489.72857110305347</v>
      </c>
      <c r="L151" s="101">
        <v>489.74711671284916</v>
      </c>
      <c r="M151" s="101">
        <v>515.34445062436896</v>
      </c>
      <c r="N151" s="101">
        <v>0</v>
      </c>
      <c r="O151" s="101">
        <v>499.23215937901284</v>
      </c>
      <c r="P151" s="101">
        <v>440.20048686780513</v>
      </c>
      <c r="Q151" s="101">
        <v>384.37368984096008</v>
      </c>
      <c r="R151" s="101">
        <v>450.86875885777266</v>
      </c>
      <c r="S151" s="101">
        <v>443.61251902113924</v>
      </c>
      <c r="T151" s="101">
        <v>448.53628301403143</v>
      </c>
      <c r="U151" s="101">
        <v>423.75844736476745</v>
      </c>
      <c r="V151" s="101">
        <v>469.27926166021535</v>
      </c>
      <c r="W151" s="101">
        <v>397.56882589330098</v>
      </c>
      <c r="X151" s="101">
        <v>376.09930732281344</v>
      </c>
      <c r="Y151" s="101">
        <v>377.62546384348212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1.3695878297364799</v>
      </c>
      <c r="D157" s="122">
        <v>1.9407652029442286</v>
      </c>
      <c r="E157" s="122">
        <v>1.9284405825751785</v>
      </c>
      <c r="F157" s="122">
        <v>1.9032931681385659</v>
      </c>
      <c r="G157" s="122">
        <v>1.818139273164578</v>
      </c>
      <c r="H157" s="122">
        <v>1.8670071381211273</v>
      </c>
      <c r="I157" s="122">
        <v>1.5924732395768653</v>
      </c>
      <c r="J157" s="122">
        <v>1.4447992854010503</v>
      </c>
      <c r="K157" s="122">
        <v>1.4074019847094126</v>
      </c>
      <c r="L157" s="122">
        <v>1.8274865578280231</v>
      </c>
      <c r="M157" s="122">
        <v>2.1549878936751425</v>
      </c>
      <c r="N157" s="122">
        <v>1.9550707815933701</v>
      </c>
      <c r="O157" s="122">
        <v>1.9394691950799505</v>
      </c>
      <c r="P157" s="122">
        <v>1.8016467539986671</v>
      </c>
      <c r="Q157" s="122">
        <v>1.92080791062333</v>
      </c>
      <c r="R157" s="122">
        <v>3.0482655736008231</v>
      </c>
      <c r="S157" s="122">
        <v>2.6684313177031598</v>
      </c>
      <c r="T157" s="122">
        <v>2.2682411119998998</v>
      </c>
      <c r="U157" s="122">
        <v>1.8624029750044013</v>
      </c>
      <c r="V157" s="122">
        <v>2.0625224502445532</v>
      </c>
      <c r="W157" s="122">
        <v>2.2940163337829564</v>
      </c>
      <c r="X157" s="122">
        <v>2.2029747282908385</v>
      </c>
      <c r="Y157" s="122">
        <v>2.8332703257020815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134.21960731417502</v>
      </c>
      <c r="D158" s="98">
        <v>132.94241640167965</v>
      </c>
      <c r="E158" s="98">
        <v>132.6767120811723</v>
      </c>
      <c r="F158" s="98">
        <v>128.83830676630294</v>
      </c>
      <c r="G158" s="98">
        <v>129.26970232200148</v>
      </c>
      <c r="H158" s="98">
        <v>125.08947825411552</v>
      </c>
      <c r="I158" s="98">
        <v>125.53997371997622</v>
      </c>
      <c r="J158" s="98">
        <v>122.50377098847852</v>
      </c>
      <c r="K158" s="98">
        <v>117.807824955382</v>
      </c>
      <c r="L158" s="98">
        <v>119.35771580814276</v>
      </c>
      <c r="M158" s="98">
        <v>119.9187380833344</v>
      </c>
      <c r="N158" s="98">
        <v>119.84583891167358</v>
      </c>
      <c r="O158" s="98">
        <v>121.11985123274292</v>
      </c>
      <c r="P158" s="98">
        <v>115.78583139031434</v>
      </c>
      <c r="Q158" s="98">
        <v>108.77133168297229</v>
      </c>
      <c r="R158" s="98">
        <v>127.38541397047651</v>
      </c>
      <c r="S158" s="98">
        <v>124.76175104280057</v>
      </c>
      <c r="T158" s="98">
        <v>130.88364254377802</v>
      </c>
      <c r="U158" s="98">
        <v>124.54396621938524</v>
      </c>
      <c r="V158" s="98">
        <v>138.27041952626314</v>
      </c>
      <c r="W158" s="98">
        <v>117.53109658147746</v>
      </c>
      <c r="X158" s="98">
        <v>112.53614623636409</v>
      </c>
      <c r="Y158" s="98">
        <v>117.6141823393809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55.537645063424264</v>
      </c>
      <c r="D161" s="117">
        <f t="shared" si="54"/>
        <v>58.343656723223773</v>
      </c>
      <c r="E161" s="117">
        <f t="shared" si="54"/>
        <v>53.870899983302039</v>
      </c>
      <c r="F161" s="117">
        <f t="shared" si="54"/>
        <v>46.662857901791739</v>
      </c>
      <c r="G161" s="117">
        <f t="shared" si="54"/>
        <v>47.329597401324975</v>
      </c>
      <c r="H161" s="117">
        <f t="shared" si="54"/>
        <v>41.831875909915325</v>
      </c>
      <c r="I161" s="117">
        <f t="shared" si="54"/>
        <v>42.608053940591915</v>
      </c>
      <c r="J161" s="117">
        <f t="shared" si="54"/>
        <v>38.238648102846575</v>
      </c>
      <c r="K161" s="117">
        <f t="shared" si="54"/>
        <v>38.31079978092805</v>
      </c>
      <c r="L161" s="117">
        <f t="shared" si="54"/>
        <v>51.882689473025664</v>
      </c>
      <c r="M161" s="117">
        <f t="shared" si="54"/>
        <v>46.188355255986728</v>
      </c>
      <c r="N161" s="117">
        <f t="shared" si="54"/>
        <v>37.889192511558335</v>
      </c>
      <c r="O161" s="117">
        <f t="shared" si="54"/>
        <v>50.503297529447664</v>
      </c>
      <c r="P161" s="117">
        <f t="shared" si="54"/>
        <v>47.836051279691752</v>
      </c>
      <c r="Q161" s="117">
        <f t="shared" si="54"/>
        <v>55.897955338788464</v>
      </c>
      <c r="R161" s="117">
        <f t="shared" ref="R161:V161" si="55">R162+R164+R166+R175</f>
        <v>88.619890194435371</v>
      </c>
      <c r="S161" s="117">
        <f t="shared" si="55"/>
        <v>72.686607987274755</v>
      </c>
      <c r="T161" s="117">
        <f t="shared" si="55"/>
        <v>65.665801050702456</v>
      </c>
      <c r="U161" s="117">
        <f t="shared" si="55"/>
        <v>44.505333061583727</v>
      </c>
      <c r="V161" s="117">
        <f t="shared" si="55"/>
        <v>51.429701044178401</v>
      </c>
      <c r="W161" s="117">
        <f t="shared" ref="W161:Y161" si="56">W162+W164+W166+W175</f>
        <v>45.750171373108202</v>
      </c>
      <c r="X161" s="117">
        <f t="shared" si="56"/>
        <v>56.527636361298569</v>
      </c>
      <c r="Y161" s="117">
        <f t="shared" si="56"/>
        <v>73.157849010861071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53.776695085542144</v>
      </c>
      <c r="D166" s="122">
        <v>56.53271648520527</v>
      </c>
      <c r="E166" s="122">
        <v>52.003309901221023</v>
      </c>
      <c r="F166" s="122">
        <v>44.720828684370275</v>
      </c>
      <c r="G166" s="122">
        <v>45.479690524472325</v>
      </c>
      <c r="H166" s="122">
        <v>39.971450707281683</v>
      </c>
      <c r="I166" s="122">
        <v>41.021412235011816</v>
      </c>
      <c r="J166" s="122">
        <v>36.773291990544202</v>
      </c>
      <c r="K166" s="122">
        <v>36.940144458585038</v>
      </c>
      <c r="L166" s="122">
        <v>49.988957534245081</v>
      </c>
      <c r="M166" s="122">
        <v>44.064936057235293</v>
      </c>
      <c r="N166" s="122">
        <v>35.876555270542767</v>
      </c>
      <c r="O166" s="122">
        <v>48.577917269555634</v>
      </c>
      <c r="P166" s="122">
        <v>46.05384632780509</v>
      </c>
      <c r="Q166" s="122">
        <v>53.999401185776584</v>
      </c>
      <c r="R166" s="122">
        <v>85.576989936151421</v>
      </c>
      <c r="S166" s="122">
        <v>70.020517897270594</v>
      </c>
      <c r="T166" s="122">
        <v>63.421768707116634</v>
      </c>
      <c r="U166" s="122">
        <v>42.622315381914305</v>
      </c>
      <c r="V166" s="122">
        <v>49.362593013572209</v>
      </c>
      <c r="W166" s="122">
        <v>43.456678269691047</v>
      </c>
      <c r="X166" s="122">
        <v>54.317783827518618</v>
      </c>
      <c r="Y166" s="122">
        <v>70.332916149510098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726.74817365603224</v>
      </c>
      <c r="D167" s="98">
        <v>704.26059839599657</v>
      </c>
      <c r="E167" s="98">
        <v>679.43021748338583</v>
      </c>
      <c r="F167" s="98">
        <v>663.47341552568832</v>
      </c>
      <c r="G167" s="98">
        <v>647.09608931782054</v>
      </c>
      <c r="H167" s="98">
        <v>635.65660655553859</v>
      </c>
      <c r="I167" s="98">
        <v>638.23365547356923</v>
      </c>
      <c r="J167" s="98">
        <v>633.17225250349168</v>
      </c>
      <c r="K167" s="98">
        <v>634.33268207924107</v>
      </c>
      <c r="L167" s="98">
        <v>633.09170769737545</v>
      </c>
      <c r="M167" s="98">
        <v>663.48919048409869</v>
      </c>
      <c r="N167" s="98">
        <v>602.86053117651215</v>
      </c>
      <c r="O167" s="98">
        <v>645.5683262148018</v>
      </c>
      <c r="P167" s="98">
        <v>569.82867911933113</v>
      </c>
      <c r="Q167" s="98">
        <v>499.0865063554179</v>
      </c>
      <c r="R167" s="98">
        <v>587.11713529282588</v>
      </c>
      <c r="S167" s="98">
        <v>577.89416930562447</v>
      </c>
      <c r="T167" s="98">
        <v>585.47273468319383</v>
      </c>
      <c r="U167" s="98">
        <v>554.2368645583756</v>
      </c>
      <c r="V167" s="98">
        <v>606.70383330960101</v>
      </c>
      <c r="W167" s="98">
        <v>514.87942437969502</v>
      </c>
      <c r="X167" s="98">
        <v>493.94299355998868</v>
      </c>
      <c r="Y167" s="98">
        <v>502.56939279525255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515.6588373170307</v>
      </c>
      <c r="G168" s="98">
        <v>0</v>
      </c>
      <c r="H168" s="98">
        <v>496.5923333387492</v>
      </c>
      <c r="I168" s="98">
        <v>497.12523693075838</v>
      </c>
      <c r="J168" s="98">
        <v>489.35055035354276</v>
      </c>
      <c r="K168" s="98">
        <v>489.72857110305353</v>
      </c>
      <c r="L168" s="98">
        <v>489.74711671284905</v>
      </c>
      <c r="M168" s="98">
        <v>515.34445062436896</v>
      </c>
      <c r="N168" s="98">
        <v>466.65507646827598</v>
      </c>
      <c r="O168" s="98">
        <v>499.23215937901284</v>
      </c>
      <c r="P168" s="98">
        <v>440.20048686780513</v>
      </c>
      <c r="Q168" s="98">
        <v>384.37368984096008</v>
      </c>
      <c r="R168" s="98">
        <v>450.86875885777272</v>
      </c>
      <c r="S168" s="98">
        <v>443.61251902113924</v>
      </c>
      <c r="T168" s="98">
        <v>448.53628301403143</v>
      </c>
      <c r="U168" s="98">
        <v>423.75844736476745</v>
      </c>
      <c r="V168" s="98">
        <v>469.2792616602153</v>
      </c>
      <c r="W168" s="98">
        <v>397.56882589330098</v>
      </c>
      <c r="X168" s="98">
        <v>376.09930732281339</v>
      </c>
      <c r="Y168" s="98">
        <v>377.62546384348212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515.6588373170307</v>
      </c>
      <c r="G169" s="101">
        <v>0</v>
      </c>
      <c r="H169" s="101">
        <v>496.5923333387492</v>
      </c>
      <c r="I169" s="101">
        <v>497.12523693075838</v>
      </c>
      <c r="J169" s="101">
        <v>489.35055035354276</v>
      </c>
      <c r="K169" s="101">
        <v>489.72857110305353</v>
      </c>
      <c r="L169" s="101">
        <v>489.74711671284905</v>
      </c>
      <c r="M169" s="101">
        <v>515.34445062436896</v>
      </c>
      <c r="N169" s="101">
        <v>466.65507646827598</v>
      </c>
      <c r="O169" s="101">
        <v>499.23215937901284</v>
      </c>
      <c r="P169" s="101">
        <v>440.20048686780513</v>
      </c>
      <c r="Q169" s="101">
        <v>384.37368984096008</v>
      </c>
      <c r="R169" s="101">
        <v>450.86875885777272</v>
      </c>
      <c r="S169" s="101">
        <v>443.61251902113924</v>
      </c>
      <c r="T169" s="101">
        <v>448.53628301403143</v>
      </c>
      <c r="U169" s="101">
        <v>423.75844736476745</v>
      </c>
      <c r="V169" s="101">
        <v>469.2792616602153</v>
      </c>
      <c r="W169" s="101">
        <v>397.56882589330098</v>
      </c>
      <c r="X169" s="101">
        <v>376.09930732281339</v>
      </c>
      <c r="Y169" s="101">
        <v>377.62546384348212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1.7609499778821176</v>
      </c>
      <c r="D175" s="122">
        <v>1.8109402380185018</v>
      </c>
      <c r="E175" s="122">
        <v>1.8675900820810176</v>
      </c>
      <c r="F175" s="122">
        <v>1.9420292174214639</v>
      </c>
      <c r="G175" s="122">
        <v>1.849906876852647</v>
      </c>
      <c r="H175" s="122">
        <v>1.8604252026336447</v>
      </c>
      <c r="I175" s="122">
        <v>1.5866417055800996</v>
      </c>
      <c r="J175" s="122">
        <v>1.4653561123023746</v>
      </c>
      <c r="K175" s="122">
        <v>1.3706553223430138</v>
      </c>
      <c r="L175" s="122">
        <v>1.8937319387805813</v>
      </c>
      <c r="M175" s="122">
        <v>2.1234191987514381</v>
      </c>
      <c r="N175" s="122">
        <v>2.0126372410155664</v>
      </c>
      <c r="O175" s="122">
        <v>1.9253802598920315</v>
      </c>
      <c r="P175" s="122">
        <v>1.7822049518866654</v>
      </c>
      <c r="Q175" s="122">
        <v>1.8985541530118797</v>
      </c>
      <c r="R175" s="122">
        <v>3.0429002582839493</v>
      </c>
      <c r="S175" s="122">
        <v>2.666090090004166</v>
      </c>
      <c r="T175" s="122">
        <v>2.2440323435858232</v>
      </c>
      <c r="U175" s="122">
        <v>1.8830176796694198</v>
      </c>
      <c r="V175" s="122">
        <v>2.0671080306061946</v>
      </c>
      <c r="W175" s="122">
        <v>2.2934931034171577</v>
      </c>
      <c r="X175" s="122">
        <v>2.2098525337799533</v>
      </c>
      <c r="Y175" s="122">
        <v>2.8249328613509666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134.21960731417502</v>
      </c>
      <c r="D176" s="98">
        <v>132.94241640167965</v>
      </c>
      <c r="E176" s="98">
        <v>132.6767120811723</v>
      </c>
      <c r="F176" s="98">
        <v>128.83830676630291</v>
      </c>
      <c r="G176" s="98">
        <v>129.26970232200151</v>
      </c>
      <c r="H176" s="98">
        <v>125.08947825411551</v>
      </c>
      <c r="I176" s="98">
        <v>125.5399737199762</v>
      </c>
      <c r="J176" s="98">
        <v>122.50377098847851</v>
      </c>
      <c r="K176" s="98">
        <v>117.80782495538203</v>
      </c>
      <c r="L176" s="98">
        <v>119.35771580814276</v>
      </c>
      <c r="M176" s="98">
        <v>119.91873808333442</v>
      </c>
      <c r="N176" s="98">
        <v>119.84583891167358</v>
      </c>
      <c r="O176" s="98">
        <v>121.1198512327429</v>
      </c>
      <c r="P176" s="98">
        <v>115.78583139031433</v>
      </c>
      <c r="Q176" s="98">
        <v>108.77133168297227</v>
      </c>
      <c r="R176" s="98">
        <v>127.38541397047648</v>
      </c>
      <c r="S176" s="98">
        <v>124.7617510428006</v>
      </c>
      <c r="T176" s="98">
        <v>130.883642543778</v>
      </c>
      <c r="U176" s="98">
        <v>124.54396621938523</v>
      </c>
      <c r="V176" s="98">
        <v>138.27041952626311</v>
      </c>
      <c r="W176" s="98">
        <v>117.53109658147744</v>
      </c>
      <c r="X176" s="98">
        <v>112.53614623636408</v>
      </c>
      <c r="Y176" s="98">
        <v>117.6141823393809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167.60592892289304</v>
      </c>
      <c r="D3" s="118">
        <f t="shared" si="0"/>
        <v>166.62778159623909</v>
      </c>
      <c r="E3" s="118">
        <f t="shared" si="0"/>
        <v>163.75387926974381</v>
      </c>
      <c r="F3" s="118">
        <f t="shared" si="0"/>
        <v>163.82298270721506</v>
      </c>
      <c r="G3" s="118">
        <f t="shared" si="0"/>
        <v>169.01541254666807</v>
      </c>
      <c r="H3" s="118">
        <f t="shared" si="0"/>
        <v>162.38632533007609</v>
      </c>
      <c r="I3" s="118">
        <f t="shared" si="0"/>
        <v>150.60891374608772</v>
      </c>
      <c r="J3" s="118">
        <f t="shared" si="0"/>
        <v>153.26231435486056</v>
      </c>
      <c r="K3" s="118">
        <f t="shared" si="0"/>
        <v>151.27388655844442</v>
      </c>
      <c r="L3" s="118">
        <f t="shared" si="0"/>
        <v>139.35430254974884</v>
      </c>
      <c r="M3" s="118">
        <f t="shared" si="0"/>
        <v>122.21405389281782</v>
      </c>
      <c r="N3" s="118">
        <f t="shared" si="0"/>
        <v>114.94499339615432</v>
      </c>
      <c r="O3" s="118">
        <f t="shared" si="0"/>
        <v>111.63376860537613</v>
      </c>
      <c r="P3" s="118">
        <f t="shared" si="0"/>
        <v>96.616542638396126</v>
      </c>
      <c r="Q3" s="118">
        <f t="shared" si="0"/>
        <v>96.502088053177303</v>
      </c>
      <c r="R3" s="118">
        <f t="shared" ref="R3:V3" si="1">R4+R7+R9+R19</f>
        <v>95.655749599534204</v>
      </c>
      <c r="S3" s="118">
        <f t="shared" si="1"/>
        <v>0</v>
      </c>
      <c r="T3" s="118">
        <f t="shared" si="1"/>
        <v>0</v>
      </c>
      <c r="U3" s="118">
        <f t="shared" si="1"/>
        <v>75.755119760338289</v>
      </c>
      <c r="V3" s="118">
        <f t="shared" si="1"/>
        <v>76.324051349437937</v>
      </c>
      <c r="W3" s="118">
        <f t="shared" ref="W3:Y3" si="2">W4+W7+W9+W19</f>
        <v>64.762688284364529</v>
      </c>
      <c r="X3" s="118">
        <f t="shared" si="2"/>
        <v>47.259431026428011</v>
      </c>
      <c r="Y3" s="118">
        <f t="shared" si="2"/>
        <v>35.097936698366617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137.36634802121236</v>
      </c>
      <c r="D4" s="123">
        <f t="shared" si="3"/>
        <v>137.56817417795696</v>
      </c>
      <c r="E4" s="123">
        <f t="shared" si="3"/>
        <v>136.23108805212109</v>
      </c>
      <c r="F4" s="123">
        <f t="shared" si="3"/>
        <v>136.13185746860734</v>
      </c>
      <c r="G4" s="123">
        <f t="shared" si="3"/>
        <v>142.90873860189373</v>
      </c>
      <c r="H4" s="123">
        <f t="shared" si="3"/>
        <v>136.63665272570151</v>
      </c>
      <c r="I4" s="123">
        <f t="shared" si="3"/>
        <v>125.75032041094593</v>
      </c>
      <c r="J4" s="123">
        <f t="shared" si="3"/>
        <v>128.7738229765269</v>
      </c>
      <c r="K4" s="123">
        <f t="shared" si="3"/>
        <v>125.84021029134472</v>
      </c>
      <c r="L4" s="123">
        <f t="shared" si="3"/>
        <v>114.97338989586049</v>
      </c>
      <c r="M4" s="123">
        <f t="shared" si="3"/>
        <v>97.075977963869676</v>
      </c>
      <c r="N4" s="123">
        <f t="shared" si="3"/>
        <v>89.844184316586279</v>
      </c>
      <c r="O4" s="123">
        <f t="shared" si="3"/>
        <v>87.465498971564628</v>
      </c>
      <c r="P4" s="123">
        <f t="shared" si="3"/>
        <v>73.228859160322656</v>
      </c>
      <c r="Q4" s="123">
        <f t="shared" si="3"/>
        <v>73.91813155131284</v>
      </c>
      <c r="R4" s="123">
        <f t="shared" ref="R4:V4" si="4">SUM(R5:R6)</f>
        <v>72.576452436916654</v>
      </c>
      <c r="S4" s="123">
        <f t="shared" si="4"/>
        <v>0</v>
      </c>
      <c r="T4" s="123">
        <f t="shared" si="4"/>
        <v>0</v>
      </c>
      <c r="U4" s="123">
        <f t="shared" si="4"/>
        <v>52.806151244392488</v>
      </c>
      <c r="V4" s="123">
        <f t="shared" si="4"/>
        <v>52.447959665469412</v>
      </c>
      <c r="W4" s="123">
        <f t="shared" ref="W4:Y4" si="5">SUM(W5:W6)</f>
        <v>42.470520605447405</v>
      </c>
      <c r="X4" s="123">
        <f t="shared" si="5"/>
        <v>27.381968381452502</v>
      </c>
      <c r="Y4" s="123">
        <f t="shared" si="5"/>
        <v>16.807008783942045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136.54126424364375</v>
      </c>
      <c r="D5" s="99">
        <v>136.75261590484968</v>
      </c>
      <c r="E5" s="99">
        <v>135.43826627863189</v>
      </c>
      <c r="F5" s="99">
        <v>135.3474289784256</v>
      </c>
      <c r="G5" s="99">
        <v>142.09268934888536</v>
      </c>
      <c r="H5" s="99">
        <v>135.86320969132262</v>
      </c>
      <c r="I5" s="99">
        <v>125.04025726525018</v>
      </c>
      <c r="J5" s="99">
        <v>128.03982394892404</v>
      </c>
      <c r="K5" s="99">
        <v>125.11990893621689</v>
      </c>
      <c r="L5" s="99">
        <v>114.31589852915124</v>
      </c>
      <c r="M5" s="99">
        <v>96.528116942275034</v>
      </c>
      <c r="N5" s="99">
        <v>89.336063296302726</v>
      </c>
      <c r="O5" s="99">
        <v>86.977112564461862</v>
      </c>
      <c r="P5" s="99">
        <v>72.824839057027432</v>
      </c>
      <c r="Q5" s="99">
        <v>73.503423079219473</v>
      </c>
      <c r="R5" s="99">
        <v>72.161544838653541</v>
      </c>
      <c r="S5" s="99">
        <v>0</v>
      </c>
      <c r="T5" s="99">
        <v>0</v>
      </c>
      <c r="U5" s="99">
        <v>52.479349407062138</v>
      </c>
      <c r="V5" s="99">
        <v>52.117502121532418</v>
      </c>
      <c r="W5" s="99">
        <v>42.198634769938735</v>
      </c>
      <c r="X5" s="99">
        <v>27.205853319377155</v>
      </c>
      <c r="Y5" s="99">
        <v>16.698709358146179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0.82508377756861895</v>
      </c>
      <c r="D6" s="99">
        <v>0.81555827310729112</v>
      </c>
      <c r="E6" s="99">
        <v>0.79282177348921956</v>
      </c>
      <c r="F6" s="99">
        <v>0.78442849018175187</v>
      </c>
      <c r="G6" s="99">
        <v>0.81604925300837816</v>
      </c>
      <c r="H6" s="99">
        <v>0.77344303437888973</v>
      </c>
      <c r="I6" s="99">
        <v>0.71006314569575413</v>
      </c>
      <c r="J6" s="99">
        <v>0.73399902760287239</v>
      </c>
      <c r="K6" s="99">
        <v>0.72030135512783711</v>
      </c>
      <c r="L6" s="99">
        <v>0.65749136670925157</v>
      </c>
      <c r="M6" s="99">
        <v>0.54786102159464378</v>
      </c>
      <c r="N6" s="99">
        <v>0.50812102028355155</v>
      </c>
      <c r="O6" s="99">
        <v>0.48838640710276665</v>
      </c>
      <c r="P6" s="99">
        <v>0.40402010329522181</v>
      </c>
      <c r="Q6" s="99">
        <v>0.41470847209337142</v>
      </c>
      <c r="R6" s="99">
        <v>0.41490759826310725</v>
      </c>
      <c r="S6" s="99">
        <v>0</v>
      </c>
      <c r="T6" s="99">
        <v>0</v>
      </c>
      <c r="U6" s="99">
        <v>0.32680183733035384</v>
      </c>
      <c r="V6" s="99">
        <v>0.33045754393699606</v>
      </c>
      <c r="W6" s="99">
        <v>0.27188583550866641</v>
      </c>
      <c r="X6" s="99">
        <v>0.17611506207534669</v>
      </c>
      <c r="Y6" s="99">
        <v>0.10829942579586554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7.955839616444433E-3</v>
      </c>
      <c r="E7" s="123">
        <f t="shared" si="6"/>
        <v>4.6367637146179303E-3</v>
      </c>
      <c r="F7" s="123">
        <f t="shared" si="6"/>
        <v>9.5962901950986494E-3</v>
      </c>
      <c r="G7" s="123">
        <f t="shared" si="6"/>
        <v>1.2426587495268924E-2</v>
      </c>
      <c r="H7" s="123">
        <f t="shared" si="6"/>
        <v>1.5798358859957635E-2</v>
      </c>
      <c r="I7" s="123">
        <f t="shared" si="6"/>
        <v>1.7683956944169091E-2</v>
      </c>
      <c r="J7" s="123">
        <f t="shared" si="6"/>
        <v>1.3202611661751471E-2</v>
      </c>
      <c r="K7" s="123">
        <f t="shared" si="6"/>
        <v>1.037962663769962E-2</v>
      </c>
      <c r="L7" s="123">
        <f t="shared" si="6"/>
        <v>1.085210175212625E-2</v>
      </c>
      <c r="M7" s="123">
        <f t="shared" si="6"/>
        <v>8.2849771664669225E-3</v>
      </c>
      <c r="N7" s="123">
        <f t="shared" si="6"/>
        <v>8.8757210028962297E-3</v>
      </c>
      <c r="O7" s="123">
        <f t="shared" si="6"/>
        <v>5.3208262027982694E-3</v>
      </c>
      <c r="P7" s="123">
        <f t="shared" si="6"/>
        <v>6.9442967072829136E-3</v>
      </c>
      <c r="Q7" s="123">
        <f t="shared" si="6"/>
        <v>2.1513900930066471E-3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1.7846055778452862E-3</v>
      </c>
      <c r="V7" s="123">
        <f t="shared" si="6"/>
        <v>7.5108066554971046E-3</v>
      </c>
      <c r="W7" s="123">
        <f t="shared" si="6"/>
        <v>3.6633015782954418E-3</v>
      </c>
      <c r="X7" s="123">
        <f t="shared" si="6"/>
        <v>1.1497110783850691E-2</v>
      </c>
      <c r="Y7" s="123">
        <f t="shared" si="6"/>
        <v>8.7516954636407927E-3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0</v>
      </c>
      <c r="D8" s="99">
        <f>RES_hhdet_in_fech!D8/RES_summary!D$21</f>
        <v>7.955839616444433E-3</v>
      </c>
      <c r="E8" s="99">
        <f>RES_hhdet_in_fech!E8/RES_summary!E$21</f>
        <v>4.6367637146179303E-3</v>
      </c>
      <c r="F8" s="99">
        <f>RES_hhdet_in_fech!F8/RES_summary!F$21</f>
        <v>9.5962901950986494E-3</v>
      </c>
      <c r="G8" s="99">
        <f>RES_hhdet_in_fech!G8/RES_summary!G$21</f>
        <v>1.2426587495268924E-2</v>
      </c>
      <c r="H8" s="99">
        <f>RES_hhdet_in_fech!H8/RES_summary!H$21</f>
        <v>1.5798358859957635E-2</v>
      </c>
      <c r="I8" s="99">
        <f>RES_hhdet_in_fech!I8/RES_summary!I$21</f>
        <v>1.7683956944169091E-2</v>
      </c>
      <c r="J8" s="99">
        <f>RES_hhdet_in_fech!J8/RES_summary!J$21</f>
        <v>1.3202611661751471E-2</v>
      </c>
      <c r="K8" s="99">
        <f>RES_hhdet_in_fech!K8/RES_summary!K$21</f>
        <v>1.037962663769962E-2</v>
      </c>
      <c r="L8" s="99">
        <f>RES_hhdet_in_fech!L8/RES_summary!L$21</f>
        <v>1.085210175212625E-2</v>
      </c>
      <c r="M8" s="99">
        <f>RES_hhdet_in_fech!M8/RES_summary!M$21</f>
        <v>8.2849771664669225E-3</v>
      </c>
      <c r="N8" s="99">
        <f>RES_hhdet_in_fech!N8/RES_summary!N$21</f>
        <v>8.8757210028962297E-3</v>
      </c>
      <c r="O8" s="99">
        <f>RES_hhdet_in_fech!O8/RES_summary!O$21</f>
        <v>5.3208262027982694E-3</v>
      </c>
      <c r="P8" s="99">
        <f>RES_hhdet_in_fech!P8/RES_summary!P$21</f>
        <v>6.9442967072829136E-3</v>
      </c>
      <c r="Q8" s="99">
        <f>RES_hhdet_in_fech!Q8/RES_summary!Q$21</f>
        <v>2.1513900930066471E-3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1.7846055778452862E-3</v>
      </c>
      <c r="V8" s="99">
        <f>RES_hhdet_in_fech!V8/RES_summary!V$21</f>
        <v>7.5108066554971046E-3</v>
      </c>
      <c r="W8" s="99">
        <f>RES_hhdet_in_fech!W8/RES_summary!W$21</f>
        <v>3.6633015782954418E-3</v>
      </c>
      <c r="X8" s="99">
        <f>RES_hhdet_in_fech!X8/RES_summary!X$21</f>
        <v>1.1497110783850691E-2</v>
      </c>
      <c r="Y8" s="99">
        <f>RES_hhdet_in_fech!Y8/RES_summary!Y$21</f>
        <v>8.7516954636407927E-3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26.069705414658134</v>
      </c>
      <c r="D9" s="123">
        <v>24.962638093086653</v>
      </c>
      <c r="E9" s="123">
        <v>23.470833220028283</v>
      </c>
      <c r="F9" s="123">
        <v>23.678018638601511</v>
      </c>
      <c r="G9" s="123">
        <v>22.224506742558649</v>
      </c>
      <c r="H9" s="123">
        <v>21.978831497678165</v>
      </c>
      <c r="I9" s="123">
        <v>21.069753675934553</v>
      </c>
      <c r="J9" s="123">
        <v>20.882769102710125</v>
      </c>
      <c r="K9" s="123">
        <v>21.881706278808707</v>
      </c>
      <c r="L9" s="123">
        <v>20.927254454956937</v>
      </c>
      <c r="M9" s="123">
        <v>21.690331952124783</v>
      </c>
      <c r="N9" s="123">
        <v>21.646798276696376</v>
      </c>
      <c r="O9" s="123">
        <v>20.901605730507978</v>
      </c>
      <c r="P9" s="123">
        <v>20.07221805351999</v>
      </c>
      <c r="Q9" s="123">
        <v>19.270345979850713</v>
      </c>
      <c r="R9" s="123">
        <v>19.842288896848824</v>
      </c>
      <c r="S9" s="123">
        <v>0</v>
      </c>
      <c r="T9" s="123">
        <v>0</v>
      </c>
      <c r="U9" s="123">
        <v>19.882221423206005</v>
      </c>
      <c r="V9" s="123">
        <v>20.666442509319197</v>
      </c>
      <c r="W9" s="123">
        <v>19.142257055684595</v>
      </c>
      <c r="X9" s="123">
        <v>17.073319269497542</v>
      </c>
      <c r="Y9" s="123">
        <v>15.622445520520694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24.993165516747421</v>
      </c>
      <c r="D10" s="99">
        <v>25.536904641532864</v>
      </c>
      <c r="E10" s="99">
        <v>22.900817579160705</v>
      </c>
      <c r="F10" s="99">
        <v>22.710530154881898</v>
      </c>
      <c r="G10" s="99">
        <v>21.9938924199014</v>
      </c>
      <c r="H10" s="99">
        <v>20.767626505874663</v>
      </c>
      <c r="I10" s="99">
        <v>20.638243057514931</v>
      </c>
      <c r="J10" s="99">
        <v>20.717130830675949</v>
      </c>
      <c r="K10" s="99">
        <v>23.608980127066371</v>
      </c>
      <c r="L10" s="99">
        <v>20.762166318018718</v>
      </c>
      <c r="M10" s="99">
        <v>20.883395021049214</v>
      </c>
      <c r="N10" s="99">
        <v>21.0440037243437</v>
      </c>
      <c r="O10" s="99">
        <v>20.789277143909015</v>
      </c>
      <c r="P10" s="99">
        <v>20.321892225552766</v>
      </c>
      <c r="Q10" s="99">
        <v>20.032773416485476</v>
      </c>
      <c r="R10" s="99">
        <v>20.488591631356048</v>
      </c>
      <c r="S10" s="99">
        <v>0</v>
      </c>
      <c r="T10" s="99">
        <v>0</v>
      </c>
      <c r="U10" s="99">
        <v>18.609448039988045</v>
      </c>
      <c r="V10" s="99">
        <v>19.597100616632872</v>
      </c>
      <c r="W10" s="99">
        <v>18.484939518076125</v>
      </c>
      <c r="X10" s="99">
        <v>16.434920068448729</v>
      </c>
      <c r="Y10" s="99">
        <v>14.428979688845079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28.805811415955979</v>
      </c>
      <c r="D11" s="99">
        <v>27.619188462651568</v>
      </c>
      <c r="E11" s="99">
        <v>26.496393316520031</v>
      </c>
      <c r="F11" s="99">
        <v>25.811374044149641</v>
      </c>
      <c r="G11" s="99">
        <v>25.08899689498757</v>
      </c>
      <c r="H11" s="99">
        <v>24.555744813461747</v>
      </c>
      <c r="I11" s="99">
        <v>24.57818545089841</v>
      </c>
      <c r="J11" s="99">
        <v>24.13476921840736</v>
      </c>
      <c r="K11" s="99">
        <v>24.026134937328667</v>
      </c>
      <c r="L11" s="99">
        <v>23.827337636655631</v>
      </c>
      <c r="M11" s="99">
        <v>24.627395269095679</v>
      </c>
      <c r="N11" s="99">
        <v>22.284322532912096</v>
      </c>
      <c r="O11" s="99">
        <v>23.738163228724474</v>
      </c>
      <c r="P11" s="99">
        <v>20.854190999852385</v>
      </c>
      <c r="Q11" s="99">
        <v>18.190618613482915</v>
      </c>
      <c r="R11" s="99">
        <v>21.215080603971796</v>
      </c>
      <c r="S11" s="99">
        <v>0</v>
      </c>
      <c r="T11" s="99">
        <v>0</v>
      </c>
      <c r="U11" s="99">
        <v>19.654209006768085</v>
      </c>
      <c r="V11" s="99">
        <v>21.396256056055211</v>
      </c>
      <c r="W11" s="99">
        <v>17.939037318972527</v>
      </c>
      <c r="X11" s="99">
        <v>16.970018147389013</v>
      </c>
      <c r="Y11" s="99">
        <v>17.157876906969129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23.532206228005023</v>
      </c>
      <c r="G12" s="99">
        <v>22.868652247224546</v>
      </c>
      <c r="H12" s="99">
        <v>22.457485859434264</v>
      </c>
      <c r="I12" s="99">
        <v>22.479854983311547</v>
      </c>
      <c r="J12" s="99">
        <v>22.040623635130899</v>
      </c>
      <c r="K12" s="99">
        <v>21.958906904928678</v>
      </c>
      <c r="L12" s="99">
        <v>21.817879375657331</v>
      </c>
      <c r="M12" s="99">
        <v>22.637882502455771</v>
      </c>
      <c r="N12" s="99">
        <v>20.553424343182549</v>
      </c>
      <c r="O12" s="99">
        <v>22.034769092303613</v>
      </c>
      <c r="P12" s="99">
        <v>19.508496585974335</v>
      </c>
      <c r="Q12" s="99">
        <v>17.129953863122047</v>
      </c>
      <c r="R12" s="99">
        <v>0</v>
      </c>
      <c r="S12" s="99">
        <v>0</v>
      </c>
      <c r="T12" s="99">
        <v>0</v>
      </c>
      <c r="U12" s="99">
        <v>18.798036431663899</v>
      </c>
      <c r="V12" s="99">
        <v>20.548855445950842</v>
      </c>
      <c r="W12" s="99">
        <v>17.244365584916274</v>
      </c>
      <c r="X12" s="99">
        <v>16.300729540404557</v>
      </c>
      <c r="Y12" s="99">
        <v>16.485737136144614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20.060883854126114</v>
      </c>
      <c r="G13" s="102">
        <v>19.4477649617845</v>
      </c>
      <c r="H13" s="102">
        <v>19.183619721763133</v>
      </c>
      <c r="I13" s="102">
        <v>19.144142839881919</v>
      </c>
      <c r="J13" s="102">
        <v>18.652685036317596</v>
      </c>
      <c r="K13" s="102">
        <v>18.549075373854485</v>
      </c>
      <c r="L13" s="102">
        <v>18.432353108743811</v>
      </c>
      <c r="M13" s="102">
        <v>19.128558034232913</v>
      </c>
      <c r="N13" s="102">
        <v>17.249582113702946</v>
      </c>
      <c r="O13" s="102">
        <v>18.357242769101447</v>
      </c>
      <c r="P13" s="102">
        <v>16.11014918651852</v>
      </c>
      <c r="Q13" s="102">
        <v>14.009585728961426</v>
      </c>
      <c r="R13" s="102">
        <v>0</v>
      </c>
      <c r="S13" s="102">
        <v>0</v>
      </c>
      <c r="T13" s="102">
        <v>0</v>
      </c>
      <c r="U13" s="102">
        <v>15.027216025276593</v>
      </c>
      <c r="V13" s="102">
        <v>16.549787050965726</v>
      </c>
      <c r="W13" s="102">
        <v>13.851790665654104</v>
      </c>
      <c r="X13" s="102">
        <v>12.921353584729905</v>
      </c>
      <c r="Y13" s="102">
        <v>12.892251932666429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3.471322373878905</v>
      </c>
      <c r="G14" s="105">
        <v>3.4208872854400458</v>
      </c>
      <c r="H14" s="105">
        <v>3.2738661376711367</v>
      </c>
      <c r="I14" s="105">
        <v>3.3357121434296291</v>
      </c>
      <c r="J14" s="105">
        <v>3.3879385988133</v>
      </c>
      <c r="K14" s="105">
        <v>3.4098315310741967</v>
      </c>
      <c r="L14" s="105">
        <v>3.3855262669135153</v>
      </c>
      <c r="M14" s="105">
        <v>3.5093244682228586</v>
      </c>
      <c r="N14" s="105">
        <v>3.303842229479605</v>
      </c>
      <c r="O14" s="105">
        <v>3.677526323202164</v>
      </c>
      <c r="P14" s="105">
        <v>3.3983473994558113</v>
      </c>
      <c r="Q14" s="105">
        <v>3.12036813416062</v>
      </c>
      <c r="R14" s="105">
        <v>0</v>
      </c>
      <c r="S14" s="105">
        <v>0</v>
      </c>
      <c r="T14" s="105">
        <v>0</v>
      </c>
      <c r="U14" s="105">
        <v>3.7708204063873105</v>
      </c>
      <c r="V14" s="105">
        <v>3.9990683949851222</v>
      </c>
      <c r="W14" s="105">
        <v>3.392574919262167</v>
      </c>
      <c r="X14" s="105">
        <v>3.3793759556746537</v>
      </c>
      <c r="Y14" s="105">
        <v>3.5934852034781843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25.898351848671236</v>
      </c>
      <c r="D15" s="102">
        <v>24.770540491707891</v>
      </c>
      <c r="E15" s="102">
        <v>23.307331350707834</v>
      </c>
      <c r="F15" s="102">
        <v>23.654243160953516</v>
      </c>
      <c r="G15" s="102">
        <v>22.172809928984485</v>
      </c>
      <c r="H15" s="102">
        <v>22.077878131665738</v>
      </c>
      <c r="I15" s="102">
        <v>21.856442503610733</v>
      </c>
      <c r="J15" s="102">
        <v>22.504905596068745</v>
      </c>
      <c r="K15" s="102">
        <v>22.195179725940154</v>
      </c>
      <c r="L15" s="102">
        <v>22.39907178137269</v>
      </c>
      <c r="M15" s="102">
        <v>22.574943136231656</v>
      </c>
      <c r="N15" s="102">
        <v>22.391116580498831</v>
      </c>
      <c r="O15" s="102">
        <v>21.675835414121302</v>
      </c>
      <c r="P15" s="102">
        <v>21.014584860921385</v>
      </c>
      <c r="Q15" s="102">
        <v>20.540720670164422</v>
      </c>
      <c r="R15" s="102">
        <v>20.617237252568792</v>
      </c>
      <c r="S15" s="102">
        <v>0</v>
      </c>
      <c r="T15" s="102">
        <v>0</v>
      </c>
      <c r="U15" s="102">
        <v>20.744582921851666</v>
      </c>
      <c r="V15" s="102">
        <v>21.500981706603369</v>
      </c>
      <c r="W15" s="102">
        <v>20.207603049993285</v>
      </c>
      <c r="X15" s="102">
        <v>18.341989792756742</v>
      </c>
      <c r="Y15" s="102">
        <v>16.794165789859797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23.999071194704602</v>
      </c>
      <c r="D16" s="105">
        <v>22.926383031541583</v>
      </c>
      <c r="E16" s="105">
        <v>21.579320395837733</v>
      </c>
      <c r="F16" s="105">
        <v>21.911992122348096</v>
      </c>
      <c r="G16" s="105">
        <v>20.536142644115056</v>
      </c>
      <c r="H16" s="105">
        <v>20.497510216823287</v>
      </c>
      <c r="I16" s="105">
        <v>20.29109852105746</v>
      </c>
      <c r="J16" s="105">
        <v>20.866031022698149</v>
      </c>
      <c r="K16" s="105">
        <v>20.583038379234139</v>
      </c>
      <c r="L16" s="105">
        <v>20.79457297358568</v>
      </c>
      <c r="M16" s="105">
        <v>20.999157253439105</v>
      </c>
      <c r="N16" s="105">
        <v>20.843546228915717</v>
      </c>
      <c r="O16" s="105">
        <v>20.228490949494461</v>
      </c>
      <c r="P16" s="105">
        <v>19.684050426246948</v>
      </c>
      <c r="Q16" s="105">
        <v>19.303013817572182</v>
      </c>
      <c r="R16" s="105">
        <v>19.412245705366647</v>
      </c>
      <c r="S16" s="105">
        <v>0</v>
      </c>
      <c r="T16" s="105">
        <v>0</v>
      </c>
      <c r="U16" s="105">
        <v>19.650412840885902</v>
      </c>
      <c r="V16" s="105">
        <v>20.447191493096081</v>
      </c>
      <c r="W16" s="105">
        <v>19.255134108274806</v>
      </c>
      <c r="X16" s="105">
        <v>17.49367266739489</v>
      </c>
      <c r="Y16" s="105">
        <v>16.026981895638098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20.218656706704063</v>
      </c>
      <c r="D17" s="99">
        <v>19.231719468849629</v>
      </c>
      <c r="E17" s="99">
        <v>18.093841694301872</v>
      </c>
      <c r="F17" s="99">
        <v>18.375133573285822</v>
      </c>
      <c r="G17" s="99">
        <v>17.185163605381877</v>
      </c>
      <c r="H17" s="99">
        <v>17.241833089262482</v>
      </c>
      <c r="I17" s="99">
        <v>17.02228487987465</v>
      </c>
      <c r="J17" s="99">
        <v>17.397809696238088</v>
      </c>
      <c r="K17" s="99">
        <v>17.1379150642044</v>
      </c>
      <c r="L17" s="99">
        <v>17.333708999304452</v>
      </c>
      <c r="M17" s="99">
        <v>17.538717477491627</v>
      </c>
      <c r="N17" s="99">
        <v>17.334528128092892</v>
      </c>
      <c r="O17" s="99">
        <v>16.760747919530996</v>
      </c>
      <c r="P17" s="99">
        <v>16.24066820510291</v>
      </c>
      <c r="Q17" s="99">
        <v>15.832510433890896</v>
      </c>
      <c r="R17" s="99">
        <v>15.833363717582207</v>
      </c>
      <c r="S17" s="99">
        <v>0</v>
      </c>
      <c r="T17" s="99">
        <v>0</v>
      </c>
      <c r="U17" s="99">
        <v>15.858495701729323</v>
      </c>
      <c r="V17" s="99">
        <v>16.618165772039134</v>
      </c>
      <c r="W17" s="99">
        <v>15.605780954584469</v>
      </c>
      <c r="X17" s="99">
        <v>13.970532652820166</v>
      </c>
      <c r="Y17" s="99">
        <v>12.598630228456834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3.7804144880005364</v>
      </c>
      <c r="D18" s="99">
        <v>3.6946635626919497</v>
      </c>
      <c r="E18" s="99">
        <v>3.4854787015358597</v>
      </c>
      <c r="F18" s="99">
        <v>3.5368585490622722</v>
      </c>
      <c r="G18" s="99">
        <v>3.350979038733171</v>
      </c>
      <c r="H18" s="99">
        <v>3.2556771275608076</v>
      </c>
      <c r="I18" s="99">
        <v>3.2688136411828164</v>
      </c>
      <c r="J18" s="99">
        <v>3.4682213264600592</v>
      </c>
      <c r="K18" s="99">
        <v>3.4451233150297371</v>
      </c>
      <c r="L18" s="99">
        <v>3.4608639742812271</v>
      </c>
      <c r="M18" s="99">
        <v>3.4604397759474765</v>
      </c>
      <c r="N18" s="99">
        <v>3.5090181008228218</v>
      </c>
      <c r="O18" s="99">
        <v>3.467743029963466</v>
      </c>
      <c r="P18" s="99">
        <v>3.443382221144033</v>
      </c>
      <c r="Q18" s="99">
        <v>3.4705033836812853</v>
      </c>
      <c r="R18" s="99">
        <v>3.5788819877844418</v>
      </c>
      <c r="S18" s="99">
        <v>0</v>
      </c>
      <c r="T18" s="99">
        <v>0</v>
      </c>
      <c r="U18" s="99">
        <v>3.7919171391565758</v>
      </c>
      <c r="V18" s="99">
        <v>3.8290257210569472</v>
      </c>
      <c r="W18" s="99">
        <v>3.6493531536903325</v>
      </c>
      <c r="X18" s="99">
        <v>3.5231400145747203</v>
      </c>
      <c r="Y18" s="99">
        <v>3.4283516671812597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4.1698754870225541</v>
      </c>
      <c r="D19" s="123">
        <v>4.0890134855790565</v>
      </c>
      <c r="E19" s="123">
        <v>4.0473212338798206</v>
      </c>
      <c r="F19" s="123">
        <v>4.0035103098111122</v>
      </c>
      <c r="G19" s="123">
        <v>3.8697406147204263</v>
      </c>
      <c r="H19" s="123">
        <v>3.755042747836451</v>
      </c>
      <c r="I19" s="123">
        <v>3.7711557022630586</v>
      </c>
      <c r="J19" s="123">
        <v>3.5925196639618155</v>
      </c>
      <c r="K19" s="123">
        <v>3.5415903616532671</v>
      </c>
      <c r="L19" s="123">
        <v>3.4428060971792784</v>
      </c>
      <c r="M19" s="123">
        <v>3.4394589996568925</v>
      </c>
      <c r="N19" s="123">
        <v>3.4451350818687665</v>
      </c>
      <c r="O19" s="123">
        <v>3.2613430771007148</v>
      </c>
      <c r="P19" s="123">
        <v>3.3085211278461935</v>
      </c>
      <c r="Q19" s="123">
        <v>3.3114591319207434</v>
      </c>
      <c r="R19" s="123">
        <v>3.2370082657687274</v>
      </c>
      <c r="S19" s="123">
        <v>0</v>
      </c>
      <c r="T19" s="123">
        <v>0</v>
      </c>
      <c r="U19" s="123">
        <v>3.0649624871619552</v>
      </c>
      <c r="V19" s="123">
        <v>3.2021383679938418</v>
      </c>
      <c r="W19" s="123">
        <v>3.1462473216542359</v>
      </c>
      <c r="X19" s="123">
        <v>2.7926462646941212</v>
      </c>
      <c r="Y19" s="123">
        <v>2.6597306984402382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5.3200060719322861</v>
      </c>
      <c r="D21" s="99">
        <v>5.2136406063905723</v>
      </c>
      <c r="E21" s="99">
        <v>5.1741212810149833</v>
      </c>
      <c r="F21" s="99">
        <v>5.0122486437908895</v>
      </c>
      <c r="G21" s="99">
        <v>5.0120024115610828</v>
      </c>
      <c r="H21" s="99">
        <v>4.8322715050531846</v>
      </c>
      <c r="I21" s="99">
        <v>4.8345064995060696</v>
      </c>
      <c r="J21" s="99">
        <v>4.6695038032723195</v>
      </c>
      <c r="K21" s="99">
        <v>4.462117086216316</v>
      </c>
      <c r="L21" s="99">
        <v>4.4922031982451074</v>
      </c>
      <c r="M21" s="99">
        <v>4.4511443521704406</v>
      </c>
      <c r="N21" s="99">
        <v>4.4300185373276815</v>
      </c>
      <c r="O21" s="99">
        <v>4.4536924784705354</v>
      </c>
      <c r="P21" s="99">
        <v>4.2374487830660037</v>
      </c>
      <c r="Q21" s="99">
        <v>3.9644786735960209</v>
      </c>
      <c r="R21" s="99">
        <v>0</v>
      </c>
      <c r="S21" s="99">
        <v>0</v>
      </c>
      <c r="T21" s="99">
        <v>0</v>
      </c>
      <c r="U21" s="99">
        <v>4.4165469659946135</v>
      </c>
      <c r="V21" s="99">
        <v>4.876299009062623</v>
      </c>
      <c r="W21" s="99">
        <v>4.0949290802501839</v>
      </c>
      <c r="X21" s="99">
        <v>3.866317507824689</v>
      </c>
      <c r="Y21" s="99">
        <v>4.015385122975565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4.1545427623999442</v>
      </c>
      <c r="D22" s="110">
        <v>4.0736140922802537</v>
      </c>
      <c r="E22" s="110">
        <v>4.0311756821695877</v>
      </c>
      <c r="F22" s="110">
        <v>3.988108736582527</v>
      </c>
      <c r="G22" s="110">
        <v>3.853118013437709</v>
      </c>
      <c r="H22" s="110">
        <v>3.7387355567295382</v>
      </c>
      <c r="I22" s="110">
        <v>3.75760072491008</v>
      </c>
      <c r="J22" s="110">
        <v>3.5794828687314264</v>
      </c>
      <c r="K22" s="110">
        <v>3.5306711886617901</v>
      </c>
      <c r="L22" s="110">
        <v>3.4260099517879516</v>
      </c>
      <c r="M22" s="110">
        <v>3.4211916334855523</v>
      </c>
      <c r="N22" s="110">
        <v>3.4283629651919982</v>
      </c>
      <c r="O22" s="110">
        <v>3.241888555319282</v>
      </c>
      <c r="P22" s="110">
        <v>3.2939190846458817</v>
      </c>
      <c r="Q22" s="110">
        <v>3.2999225334664146</v>
      </c>
      <c r="R22" s="110">
        <v>3.2370082657687274</v>
      </c>
      <c r="S22" s="110">
        <v>0</v>
      </c>
      <c r="T22" s="110">
        <v>0</v>
      </c>
      <c r="U22" s="110">
        <v>3.0443769968403092</v>
      </c>
      <c r="V22" s="110">
        <v>3.1768579177378737</v>
      </c>
      <c r="W22" s="110">
        <v>3.1273243729520557</v>
      </c>
      <c r="X22" s="110">
        <v>2.7710683573327071</v>
      </c>
      <c r="Y22" s="110">
        <v>2.626310646255106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202.43334402222629</v>
      </c>
      <c r="D24" s="118">
        <f t="shared" si="7"/>
        <v>193.5282928170902</v>
      </c>
      <c r="E24" s="118">
        <f t="shared" si="7"/>
        <v>189.98955875100302</v>
      </c>
      <c r="F24" s="118">
        <f t="shared" si="7"/>
        <v>190.29103335893251</v>
      </c>
      <c r="G24" s="118">
        <f t="shared" si="7"/>
        <v>203.53942925682156</v>
      </c>
      <c r="H24" s="118">
        <f t="shared" si="7"/>
        <v>194.54060198639129</v>
      </c>
      <c r="I24" s="118">
        <f t="shared" si="7"/>
        <v>190.08981934410266</v>
      </c>
      <c r="J24" s="118">
        <f t="shared" si="7"/>
        <v>171.14621824561794</v>
      </c>
      <c r="K24" s="118">
        <f t="shared" si="7"/>
        <v>127.29623279965196</v>
      </c>
      <c r="L24" s="118">
        <f t="shared" si="7"/>
        <v>159.11637555833212</v>
      </c>
      <c r="M24" s="118">
        <f t="shared" si="7"/>
        <v>137.25948381628382</v>
      </c>
      <c r="N24" s="118">
        <f t="shared" si="7"/>
        <v>121.21816266615875</v>
      </c>
      <c r="O24" s="118">
        <f t="shared" si="7"/>
        <v>124.28793842501697</v>
      </c>
      <c r="P24" s="118">
        <f t="shared" si="7"/>
        <v>98.425077627323887</v>
      </c>
      <c r="Q24" s="118">
        <f t="shared" si="7"/>
        <v>89.98080908486665</v>
      </c>
      <c r="R24" s="118">
        <f t="shared" ref="R24:V24" si="8">R25+R28+R30+R39</f>
        <v>100.12123498042288</v>
      </c>
      <c r="S24" s="118">
        <f t="shared" si="8"/>
        <v>90.367058200406831</v>
      </c>
      <c r="T24" s="118">
        <f t="shared" si="8"/>
        <v>93.520528725359483</v>
      </c>
      <c r="U24" s="118">
        <f t="shared" si="8"/>
        <v>84.01197110941466</v>
      </c>
      <c r="V24" s="118">
        <f t="shared" si="8"/>
        <v>86.697568765605013</v>
      </c>
      <c r="W24" s="118">
        <f t="shared" ref="W24:Y24" si="9">W25+W28+W30+W39</f>
        <v>67.581797507657186</v>
      </c>
      <c r="X24" s="118">
        <f t="shared" si="9"/>
        <v>52.015955009791533</v>
      </c>
      <c r="Y24" s="118">
        <f t="shared" si="9"/>
        <v>41.346305914632282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172.17375664710698</v>
      </c>
      <c r="D25" s="123">
        <f t="shared" si="10"/>
        <v>164.48049982021033</v>
      </c>
      <c r="E25" s="123">
        <f t="shared" si="10"/>
        <v>162.44328202280752</v>
      </c>
      <c r="F25" s="123">
        <f t="shared" si="10"/>
        <v>162.5379643684399</v>
      </c>
      <c r="G25" s="123">
        <f t="shared" si="10"/>
        <v>177.40902912308599</v>
      </c>
      <c r="H25" s="123">
        <f t="shared" si="10"/>
        <v>168.63965801105974</v>
      </c>
      <c r="I25" s="123">
        <f t="shared" si="10"/>
        <v>164.91346601059172</v>
      </c>
      <c r="J25" s="123">
        <f t="shared" si="10"/>
        <v>146.45543781823267</v>
      </c>
      <c r="K25" s="123">
        <f t="shared" si="10"/>
        <v>102.77493369980645</v>
      </c>
      <c r="L25" s="123">
        <f t="shared" si="10"/>
        <v>134.59908053406247</v>
      </c>
      <c r="M25" s="123">
        <f t="shared" si="10"/>
        <v>111.78989005323753</v>
      </c>
      <c r="N25" s="123">
        <f t="shared" si="10"/>
        <v>95.896212485192933</v>
      </c>
      <c r="O25" s="123">
        <f t="shared" si="10"/>
        <v>100.08001610456752</v>
      </c>
      <c r="P25" s="123">
        <f t="shared" si="10"/>
        <v>75.051997356590249</v>
      </c>
      <c r="Q25" s="123">
        <f t="shared" si="10"/>
        <v>67.463592078009981</v>
      </c>
      <c r="R25" s="123">
        <f t="shared" ref="R25:V25" si="11">SUM(R26:R27)</f>
        <v>77.088901858019582</v>
      </c>
      <c r="S25" s="123">
        <f t="shared" si="11"/>
        <v>67.150930602476748</v>
      </c>
      <c r="T25" s="123">
        <f t="shared" si="11"/>
        <v>69.922986306254487</v>
      </c>
      <c r="U25" s="123">
        <f t="shared" si="11"/>
        <v>60.814297692794213</v>
      </c>
      <c r="V25" s="123">
        <f t="shared" si="11"/>
        <v>62.553504728440352</v>
      </c>
      <c r="W25" s="123">
        <f t="shared" ref="W25:Y25" si="12">SUM(W26:W27)</f>
        <v>45.018429416927241</v>
      </c>
      <c r="X25" s="123">
        <f t="shared" si="12"/>
        <v>31.600251383388557</v>
      </c>
      <c r="Y25" s="123">
        <f t="shared" si="12"/>
        <v>22.236310051905612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170.07561073471584</v>
      </c>
      <c r="D26" s="99">
        <v>162.49845843913175</v>
      </c>
      <c r="E26" s="99">
        <v>160.51780839565291</v>
      </c>
      <c r="F26" s="99">
        <v>160.62732914590921</v>
      </c>
      <c r="G26" s="99">
        <v>175.33891005284335</v>
      </c>
      <c r="H26" s="99">
        <v>166.68559824968833</v>
      </c>
      <c r="I26" s="99">
        <v>163.00371802005918</v>
      </c>
      <c r="J26" s="99">
        <v>144.73924061396195</v>
      </c>
      <c r="K26" s="99">
        <v>101.56127316492777</v>
      </c>
      <c r="L26" s="99">
        <v>133.00366493627712</v>
      </c>
      <c r="M26" s="99">
        <v>110.46114139815883</v>
      </c>
      <c r="N26" s="99">
        <v>94.719474373247877</v>
      </c>
      <c r="O26" s="99">
        <v>98.81316133561667</v>
      </c>
      <c r="P26" s="99">
        <v>74.066481428649382</v>
      </c>
      <c r="Q26" s="99">
        <v>66.535250557025691</v>
      </c>
      <c r="R26" s="99">
        <v>76.017096395483975</v>
      </c>
      <c r="S26" s="99">
        <v>66.216343349553412</v>
      </c>
      <c r="T26" s="99">
        <v>68.946555274552352</v>
      </c>
      <c r="U26" s="99">
        <v>59.969203356908956</v>
      </c>
      <c r="V26" s="99">
        <v>61.685263090495788</v>
      </c>
      <c r="W26" s="99">
        <v>44.390588078099263</v>
      </c>
      <c r="X26" s="99">
        <v>31.159132303241012</v>
      </c>
      <c r="Y26" s="99">
        <v>21.926263788286711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2.0981459123911366</v>
      </c>
      <c r="D27" s="99">
        <v>1.9820413810785757</v>
      </c>
      <c r="E27" s="99">
        <v>1.9254736271546038</v>
      </c>
      <c r="F27" s="99">
        <v>1.9106352225306797</v>
      </c>
      <c r="G27" s="99">
        <v>2.0701190702426469</v>
      </c>
      <c r="H27" s="99">
        <v>1.9540597613713973</v>
      </c>
      <c r="I27" s="99">
        <v>1.909747990532539</v>
      </c>
      <c r="J27" s="99">
        <v>1.7161972042707194</v>
      </c>
      <c r="K27" s="99">
        <v>1.213660534878678</v>
      </c>
      <c r="L27" s="99">
        <v>1.5954155977853528</v>
      </c>
      <c r="M27" s="99">
        <v>1.328748655078702</v>
      </c>
      <c r="N27" s="99">
        <v>1.1767381119450597</v>
      </c>
      <c r="O27" s="99">
        <v>1.2668547689508542</v>
      </c>
      <c r="P27" s="99">
        <v>0.98551592794087006</v>
      </c>
      <c r="Q27" s="99">
        <v>0.92834152098428335</v>
      </c>
      <c r="R27" s="99">
        <v>1.0718054625356115</v>
      </c>
      <c r="S27" s="99">
        <v>0.93458725292333755</v>
      </c>
      <c r="T27" s="99">
        <v>0.97643103170212842</v>
      </c>
      <c r="U27" s="99">
        <v>0.84509433588525673</v>
      </c>
      <c r="V27" s="99">
        <v>0.86824163794456111</v>
      </c>
      <c r="W27" s="99">
        <v>0.6278413388279801</v>
      </c>
      <c r="X27" s="99">
        <v>0.44111908014754264</v>
      </c>
      <c r="Y27" s="99">
        <v>0.31004626361889986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9.1076317818231736E-3</v>
      </c>
      <c r="E28" s="123">
        <f t="shared" si="13"/>
        <v>5.2295836230564939E-3</v>
      </c>
      <c r="F28" s="123">
        <f t="shared" si="13"/>
        <v>9.8544328920413277E-3</v>
      </c>
      <c r="G28" s="123">
        <f t="shared" si="13"/>
        <v>1.2206479034514123E-2</v>
      </c>
      <c r="H28" s="123">
        <f t="shared" si="13"/>
        <v>1.5841260891176021E-2</v>
      </c>
      <c r="I28" s="123">
        <f t="shared" si="13"/>
        <v>1.840535212546348E-2</v>
      </c>
      <c r="J28" s="123">
        <f t="shared" si="13"/>
        <v>1.3183239408595471E-2</v>
      </c>
      <c r="K28" s="123">
        <f t="shared" si="13"/>
        <v>1.0439036012500234E-2</v>
      </c>
      <c r="L28" s="123">
        <f t="shared" si="13"/>
        <v>1.0699690715177826E-2</v>
      </c>
      <c r="M28" s="123">
        <f t="shared" si="13"/>
        <v>8.0691407414434559E-3</v>
      </c>
      <c r="N28" s="123">
        <f t="shared" si="13"/>
        <v>8.7187328618842166E-3</v>
      </c>
      <c r="O28" s="123">
        <f t="shared" si="13"/>
        <v>5.5527417951453661E-3</v>
      </c>
      <c r="P28" s="123">
        <f t="shared" si="13"/>
        <v>7.0385892876667485E-3</v>
      </c>
      <c r="Q28" s="123">
        <f t="shared" si="13"/>
        <v>2.1091311896055094E-3</v>
      </c>
      <c r="R28" s="123">
        <f t="shared" si="13"/>
        <v>2.8966334480211124E-3</v>
      </c>
      <c r="S28" s="123">
        <f t="shared" si="13"/>
        <v>3.1345290587305413E-3</v>
      </c>
      <c r="T28" s="123">
        <f t="shared" si="13"/>
        <v>3.5072056933070942E-3</v>
      </c>
      <c r="U28" s="123">
        <f t="shared" si="13"/>
        <v>1.7007699399971619E-3</v>
      </c>
      <c r="V28" s="123">
        <f t="shared" si="13"/>
        <v>7.5654525885354975E-3</v>
      </c>
      <c r="W28" s="123">
        <f t="shared" si="13"/>
        <v>3.617907394863173E-3</v>
      </c>
      <c r="X28" s="123">
        <f t="shared" si="13"/>
        <v>1.144469326657304E-2</v>
      </c>
      <c r="Y28" s="123">
        <f t="shared" si="13"/>
        <v>8.7507096797539048E-3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9.1076317818231736E-3</v>
      </c>
      <c r="E29" s="99">
        <f>RES_hhdet_in_fech!E29/RES_summary!E$21</f>
        <v>5.2295836230564939E-3</v>
      </c>
      <c r="F29" s="99">
        <f>RES_hhdet_in_fech!F29/RES_summary!F$21</f>
        <v>9.8544328920413277E-3</v>
      </c>
      <c r="G29" s="99">
        <f>RES_hhdet_in_fech!G29/RES_summary!G$21</f>
        <v>1.2206479034514123E-2</v>
      </c>
      <c r="H29" s="99">
        <f>RES_hhdet_in_fech!H29/RES_summary!H$21</f>
        <v>1.5841260891176021E-2</v>
      </c>
      <c r="I29" s="99">
        <f>RES_hhdet_in_fech!I29/RES_summary!I$21</f>
        <v>1.840535212546348E-2</v>
      </c>
      <c r="J29" s="99">
        <f>RES_hhdet_in_fech!J29/RES_summary!J$21</f>
        <v>1.3183239408595471E-2</v>
      </c>
      <c r="K29" s="99">
        <f>RES_hhdet_in_fech!K29/RES_summary!K$21</f>
        <v>1.0439036012500234E-2</v>
      </c>
      <c r="L29" s="99">
        <f>RES_hhdet_in_fech!L29/RES_summary!L$21</f>
        <v>1.0699690715177826E-2</v>
      </c>
      <c r="M29" s="99">
        <f>RES_hhdet_in_fech!M29/RES_summary!M$21</f>
        <v>8.0691407414434559E-3</v>
      </c>
      <c r="N29" s="99">
        <f>RES_hhdet_in_fech!N29/RES_summary!N$21</f>
        <v>8.7187328618842166E-3</v>
      </c>
      <c r="O29" s="99">
        <f>RES_hhdet_in_fech!O29/RES_summary!O$21</f>
        <v>5.5527417951453661E-3</v>
      </c>
      <c r="P29" s="99">
        <f>RES_hhdet_in_fech!P29/RES_summary!P$21</f>
        <v>7.0385892876667485E-3</v>
      </c>
      <c r="Q29" s="99">
        <f>RES_hhdet_in_fech!Q29/RES_summary!Q$21</f>
        <v>2.1091311896055094E-3</v>
      </c>
      <c r="R29" s="99">
        <f>RES_hhdet_in_fech!R29/RES_summary!R$21</f>
        <v>2.8966334480211124E-3</v>
      </c>
      <c r="S29" s="99">
        <f>RES_hhdet_in_fech!S29/RES_summary!S$21</f>
        <v>3.1345290587305413E-3</v>
      </c>
      <c r="T29" s="99">
        <f>RES_hhdet_in_fech!T29/RES_summary!T$21</f>
        <v>3.5072056933070942E-3</v>
      </c>
      <c r="U29" s="99">
        <f>RES_hhdet_in_fech!U29/RES_summary!U$21</f>
        <v>1.7007699399971619E-3</v>
      </c>
      <c r="V29" s="99">
        <f>RES_hhdet_in_fech!V29/RES_summary!V$21</f>
        <v>7.5654525885354975E-3</v>
      </c>
      <c r="W29" s="99">
        <f>RES_hhdet_in_fech!W29/RES_summary!W$21</f>
        <v>3.617907394863173E-3</v>
      </c>
      <c r="X29" s="99">
        <f>RES_hhdet_in_fech!X29/RES_summary!X$21</f>
        <v>1.144469326657304E-2</v>
      </c>
      <c r="Y29" s="99">
        <f>RES_hhdet_in_fech!Y29/RES_summary!Y$21</f>
        <v>8.7507096797539048E-3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26.09013009139078</v>
      </c>
      <c r="D30" s="123">
        <v>24.947532403369941</v>
      </c>
      <c r="E30" s="123">
        <v>23.492448511200923</v>
      </c>
      <c r="F30" s="123">
        <v>23.739213994871697</v>
      </c>
      <c r="G30" s="123">
        <v>22.248710106956239</v>
      </c>
      <c r="H30" s="123">
        <v>22.130214484914358</v>
      </c>
      <c r="I30" s="123">
        <v>21.386715537809625</v>
      </c>
      <c r="J30" s="123">
        <v>21.085075791320122</v>
      </c>
      <c r="K30" s="123">
        <v>20.969826683480257</v>
      </c>
      <c r="L30" s="123">
        <v>21.063311323768115</v>
      </c>
      <c r="M30" s="123">
        <v>22.022204008072361</v>
      </c>
      <c r="N30" s="123">
        <v>21.86779868788577</v>
      </c>
      <c r="O30" s="123">
        <v>20.941447453861464</v>
      </c>
      <c r="P30" s="123">
        <v>20.057499158077942</v>
      </c>
      <c r="Q30" s="123">
        <v>19.203781102666451</v>
      </c>
      <c r="R30" s="123">
        <v>19.760084041949167</v>
      </c>
      <c r="S30" s="123">
        <v>20.009251803119323</v>
      </c>
      <c r="T30" s="123">
        <v>20.406492454626722</v>
      </c>
      <c r="U30" s="123">
        <v>20.13141667970552</v>
      </c>
      <c r="V30" s="123">
        <v>20.935129497251825</v>
      </c>
      <c r="W30" s="123">
        <v>19.414142581902091</v>
      </c>
      <c r="X30" s="123">
        <v>17.61205741266501</v>
      </c>
      <c r="Y30" s="123">
        <v>16.441665990781118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28.805811415955983</v>
      </c>
      <c r="D31" s="99">
        <v>27.619188462651568</v>
      </c>
      <c r="E31" s="99">
        <v>26.496393316520027</v>
      </c>
      <c r="F31" s="99">
        <v>25.811374044149645</v>
      </c>
      <c r="G31" s="99">
        <v>25.088996894987567</v>
      </c>
      <c r="H31" s="99">
        <v>24.55574481346175</v>
      </c>
      <c r="I31" s="99">
        <v>24.578185450898403</v>
      </c>
      <c r="J31" s="99">
        <v>24.134769218407357</v>
      </c>
      <c r="K31" s="99">
        <v>24.02613493732866</v>
      </c>
      <c r="L31" s="99">
        <v>23.827337636655638</v>
      </c>
      <c r="M31" s="99">
        <v>24.627395269095675</v>
      </c>
      <c r="N31" s="99">
        <v>22.284322532912093</v>
      </c>
      <c r="O31" s="99">
        <v>23.738163228724471</v>
      </c>
      <c r="P31" s="99">
        <v>20.854190999852381</v>
      </c>
      <c r="Q31" s="99">
        <v>18.190618613482915</v>
      </c>
      <c r="R31" s="99">
        <v>21.215080603971799</v>
      </c>
      <c r="S31" s="99">
        <v>20.76035748364411</v>
      </c>
      <c r="T31" s="99">
        <v>20.8876819678926</v>
      </c>
      <c r="U31" s="99">
        <v>19.654209006768085</v>
      </c>
      <c r="V31" s="99">
        <v>21.396256056055215</v>
      </c>
      <c r="W31" s="99">
        <v>17.939037318972527</v>
      </c>
      <c r="X31" s="99">
        <v>16.970018147389005</v>
      </c>
      <c r="Y31" s="99">
        <v>17.157876906969136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21.958906904928686</v>
      </c>
      <c r="L32" s="99">
        <v>21.817879375657334</v>
      </c>
      <c r="M32" s="99">
        <v>0</v>
      </c>
      <c r="N32" s="99">
        <v>0</v>
      </c>
      <c r="O32" s="99">
        <v>22.034769092303613</v>
      </c>
      <c r="P32" s="99">
        <v>19.508496585974331</v>
      </c>
      <c r="Q32" s="99">
        <v>17.129953863122047</v>
      </c>
      <c r="R32" s="99">
        <v>20.068369308251874</v>
      </c>
      <c r="S32" s="99">
        <v>19.725172102844695</v>
      </c>
      <c r="T32" s="99">
        <v>19.918817493648159</v>
      </c>
      <c r="U32" s="99">
        <v>0</v>
      </c>
      <c r="V32" s="99">
        <v>0</v>
      </c>
      <c r="W32" s="99">
        <v>0</v>
      </c>
      <c r="X32" s="99">
        <v>16.300729540404557</v>
      </c>
      <c r="Y32" s="99">
        <v>16.485737136144614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18.549075373854485</v>
      </c>
      <c r="L33" s="102">
        <v>18.432353108743815</v>
      </c>
      <c r="M33" s="102">
        <v>0</v>
      </c>
      <c r="N33" s="102">
        <v>0</v>
      </c>
      <c r="O33" s="102">
        <v>18.357242769101447</v>
      </c>
      <c r="P33" s="102">
        <v>16.11014918651852</v>
      </c>
      <c r="Q33" s="102">
        <v>14.009585728961426</v>
      </c>
      <c r="R33" s="102">
        <v>16.291837669172612</v>
      </c>
      <c r="S33" s="102">
        <v>15.936403182895191</v>
      </c>
      <c r="T33" s="102">
        <v>16.002253692868155</v>
      </c>
      <c r="U33" s="102">
        <v>0</v>
      </c>
      <c r="V33" s="102">
        <v>0</v>
      </c>
      <c r="W33" s="102">
        <v>0</v>
      </c>
      <c r="X33" s="102">
        <v>12.921353584729902</v>
      </c>
      <c r="Y33" s="102">
        <v>12.892251932666429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3.4098315310741971</v>
      </c>
      <c r="L34" s="105">
        <v>3.3855262669135158</v>
      </c>
      <c r="M34" s="105">
        <v>0</v>
      </c>
      <c r="N34" s="105">
        <v>0</v>
      </c>
      <c r="O34" s="105">
        <v>3.6775263232021644</v>
      </c>
      <c r="P34" s="105">
        <v>3.3983473994558109</v>
      </c>
      <c r="Q34" s="105">
        <v>3.12036813416062</v>
      </c>
      <c r="R34" s="105">
        <v>3.7765316390792676</v>
      </c>
      <c r="S34" s="105">
        <v>3.7887689199495029</v>
      </c>
      <c r="T34" s="105">
        <v>3.9165638007800063</v>
      </c>
      <c r="U34" s="105">
        <v>0</v>
      </c>
      <c r="V34" s="105">
        <v>0</v>
      </c>
      <c r="W34" s="105">
        <v>0</v>
      </c>
      <c r="X34" s="105">
        <v>3.3793759556746537</v>
      </c>
      <c r="Y34" s="105">
        <v>3.5934852034781843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25.898351848671236</v>
      </c>
      <c r="D35" s="102">
        <v>24.770540491707887</v>
      </c>
      <c r="E35" s="102">
        <v>23.307331350707834</v>
      </c>
      <c r="F35" s="102">
        <v>23.654243160953524</v>
      </c>
      <c r="G35" s="102">
        <v>22.172809928984481</v>
      </c>
      <c r="H35" s="102">
        <v>22.077878131665738</v>
      </c>
      <c r="I35" s="102">
        <v>21.856442503610729</v>
      </c>
      <c r="J35" s="102">
        <v>22.504905596068738</v>
      </c>
      <c r="K35" s="102">
        <v>22.195179725940154</v>
      </c>
      <c r="L35" s="102">
        <v>22.39907178137269</v>
      </c>
      <c r="M35" s="102">
        <v>22.574943136231656</v>
      </c>
      <c r="N35" s="102">
        <v>22.391116580498835</v>
      </c>
      <c r="O35" s="102">
        <v>21.675835414121302</v>
      </c>
      <c r="P35" s="102">
        <v>21.014584860921389</v>
      </c>
      <c r="Q35" s="102">
        <v>20.540720670164422</v>
      </c>
      <c r="R35" s="102">
        <v>20.617237252568788</v>
      </c>
      <c r="S35" s="102">
        <v>20.834151583965212</v>
      </c>
      <c r="T35" s="102">
        <v>21.20045176364097</v>
      </c>
      <c r="U35" s="102">
        <v>20.74458292185167</v>
      </c>
      <c r="V35" s="102">
        <v>21.500981706603365</v>
      </c>
      <c r="W35" s="102">
        <v>20.207603049993281</v>
      </c>
      <c r="X35" s="102">
        <v>18.341989792756735</v>
      </c>
      <c r="Y35" s="102">
        <v>16.794165789859797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23.999071194704602</v>
      </c>
      <c r="D36" s="105">
        <v>22.926383031541576</v>
      </c>
      <c r="E36" s="105">
        <v>21.57932039583773</v>
      </c>
      <c r="F36" s="105">
        <v>21.911992122348103</v>
      </c>
      <c r="G36" s="105">
        <v>20.536142644115053</v>
      </c>
      <c r="H36" s="105">
        <v>20.497510216823294</v>
      </c>
      <c r="I36" s="105">
        <v>20.291098521057467</v>
      </c>
      <c r="J36" s="105">
        <v>20.866031022698149</v>
      </c>
      <c r="K36" s="105">
        <v>20.583038379234136</v>
      </c>
      <c r="L36" s="105">
        <v>20.794572973585684</v>
      </c>
      <c r="M36" s="105">
        <v>20.999157253439108</v>
      </c>
      <c r="N36" s="105">
        <v>20.843546228915717</v>
      </c>
      <c r="O36" s="105">
        <v>20.228490949494461</v>
      </c>
      <c r="P36" s="105">
        <v>19.684050426246944</v>
      </c>
      <c r="Q36" s="105">
        <v>19.303013817572179</v>
      </c>
      <c r="R36" s="105">
        <v>19.412245705366654</v>
      </c>
      <c r="S36" s="105">
        <v>19.665185355773868</v>
      </c>
      <c r="T36" s="105">
        <v>20.051235810664188</v>
      </c>
      <c r="U36" s="105">
        <v>19.650412840885906</v>
      </c>
      <c r="V36" s="105">
        <v>20.447191493096078</v>
      </c>
      <c r="W36" s="105">
        <v>19.255134108274802</v>
      </c>
      <c r="X36" s="105">
        <v>17.493672667394886</v>
      </c>
      <c r="Y36" s="105">
        <v>16.026981895638098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20.218656706704067</v>
      </c>
      <c r="D37" s="99">
        <v>19.231719468849626</v>
      </c>
      <c r="E37" s="99">
        <v>18.093841694301869</v>
      </c>
      <c r="F37" s="99">
        <v>18.375133573285826</v>
      </c>
      <c r="G37" s="99">
        <v>17.185163605381884</v>
      </c>
      <c r="H37" s="99">
        <v>17.241833089262485</v>
      </c>
      <c r="I37" s="99">
        <v>17.022284879874654</v>
      </c>
      <c r="J37" s="99">
        <v>17.397809696238088</v>
      </c>
      <c r="K37" s="99">
        <v>17.137915064204396</v>
      </c>
      <c r="L37" s="99">
        <v>17.333708999304452</v>
      </c>
      <c r="M37" s="99">
        <v>17.538717477491634</v>
      </c>
      <c r="N37" s="99">
        <v>17.334528128092892</v>
      </c>
      <c r="O37" s="99">
        <v>16.760747919530996</v>
      </c>
      <c r="P37" s="99">
        <v>16.24066820510291</v>
      </c>
      <c r="Q37" s="99">
        <v>15.832510433890901</v>
      </c>
      <c r="R37" s="99">
        <v>15.833363717582207</v>
      </c>
      <c r="S37" s="99">
        <v>15.995405962736861</v>
      </c>
      <c r="T37" s="99">
        <v>16.245028906067425</v>
      </c>
      <c r="U37" s="99">
        <v>15.858495701729328</v>
      </c>
      <c r="V37" s="99">
        <v>16.618165772039131</v>
      </c>
      <c r="W37" s="99">
        <v>15.605780954584469</v>
      </c>
      <c r="X37" s="99">
        <v>13.97053265282017</v>
      </c>
      <c r="Y37" s="99">
        <v>12.598630228456834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3.7804144880005359</v>
      </c>
      <c r="D38" s="99">
        <v>3.6946635626919502</v>
      </c>
      <c r="E38" s="99">
        <v>3.4854787015358601</v>
      </c>
      <c r="F38" s="99">
        <v>3.5368585490622726</v>
      </c>
      <c r="G38" s="99">
        <v>3.350979038733171</v>
      </c>
      <c r="H38" s="99">
        <v>3.2556771275608072</v>
      </c>
      <c r="I38" s="99">
        <v>3.2688136411828155</v>
      </c>
      <c r="J38" s="99">
        <v>3.4682213264600601</v>
      </c>
      <c r="K38" s="99">
        <v>3.4451233150297367</v>
      </c>
      <c r="L38" s="99">
        <v>3.4608639742812266</v>
      </c>
      <c r="M38" s="99">
        <v>3.4604397759474756</v>
      </c>
      <c r="N38" s="99">
        <v>3.5090181008228227</v>
      </c>
      <c r="O38" s="99">
        <v>3.4677430299634668</v>
      </c>
      <c r="P38" s="99">
        <v>3.4433822211440326</v>
      </c>
      <c r="Q38" s="99">
        <v>3.4705033836812835</v>
      </c>
      <c r="R38" s="99">
        <v>3.5788819877844418</v>
      </c>
      <c r="S38" s="99">
        <v>3.6697793930370057</v>
      </c>
      <c r="T38" s="99">
        <v>3.8062069045967641</v>
      </c>
      <c r="U38" s="99">
        <v>3.7919171391565758</v>
      </c>
      <c r="V38" s="99">
        <v>3.8290257210569467</v>
      </c>
      <c r="W38" s="99">
        <v>3.6493531536903325</v>
      </c>
      <c r="X38" s="99">
        <v>3.5231400145747211</v>
      </c>
      <c r="Y38" s="99">
        <v>3.4283516671812606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4.1694572837285122</v>
      </c>
      <c r="D39" s="123">
        <v>4.0911529617281053</v>
      </c>
      <c r="E39" s="123">
        <v>4.0485986333714994</v>
      </c>
      <c r="F39" s="123">
        <v>4.0040005627288631</v>
      </c>
      <c r="G39" s="123">
        <v>3.8694835477448351</v>
      </c>
      <c r="H39" s="123">
        <v>3.7548882295260482</v>
      </c>
      <c r="I39" s="123">
        <v>3.771232443575852</v>
      </c>
      <c r="J39" s="123">
        <v>3.5925213966565575</v>
      </c>
      <c r="K39" s="123">
        <v>3.5410333803527543</v>
      </c>
      <c r="L39" s="123">
        <v>3.4432840097863577</v>
      </c>
      <c r="M39" s="123">
        <v>3.4393206142324817</v>
      </c>
      <c r="N39" s="123">
        <v>3.4454327602181687</v>
      </c>
      <c r="O39" s="123">
        <v>3.2609221247928617</v>
      </c>
      <c r="P39" s="123">
        <v>3.3085425233680259</v>
      </c>
      <c r="Q39" s="123">
        <v>3.3113267730006202</v>
      </c>
      <c r="R39" s="123">
        <v>3.2693524470061104</v>
      </c>
      <c r="S39" s="123">
        <v>3.2037412657520319</v>
      </c>
      <c r="T39" s="123">
        <v>3.1875427587849781</v>
      </c>
      <c r="U39" s="123">
        <v>3.064555966974932</v>
      </c>
      <c r="V39" s="123">
        <v>3.2013690873242888</v>
      </c>
      <c r="W39" s="123">
        <v>3.145607601432979</v>
      </c>
      <c r="X39" s="123">
        <v>2.7922015204713944</v>
      </c>
      <c r="Y39" s="123">
        <v>2.6595791622657994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5.3200060719322853</v>
      </c>
      <c r="D40" s="99">
        <v>5.2136406063905723</v>
      </c>
      <c r="E40" s="99">
        <v>5.1741212810149833</v>
      </c>
      <c r="F40" s="99">
        <v>5.0122486437908886</v>
      </c>
      <c r="G40" s="99">
        <v>5.0120024115610837</v>
      </c>
      <c r="H40" s="99">
        <v>4.8322715050531846</v>
      </c>
      <c r="I40" s="99">
        <v>4.8345064995060687</v>
      </c>
      <c r="J40" s="99">
        <v>4.6695038032723195</v>
      </c>
      <c r="K40" s="99">
        <v>4.462117086216316</v>
      </c>
      <c r="L40" s="99">
        <v>4.4922031982451074</v>
      </c>
      <c r="M40" s="99">
        <v>4.4511443521704406</v>
      </c>
      <c r="N40" s="99">
        <v>4.4300185373276806</v>
      </c>
      <c r="O40" s="99">
        <v>4.4536924784705354</v>
      </c>
      <c r="P40" s="99">
        <v>4.2374487830660037</v>
      </c>
      <c r="Q40" s="99">
        <v>3.9644786735960222</v>
      </c>
      <c r="R40" s="99">
        <v>4.6029857803521619</v>
      </c>
      <c r="S40" s="99">
        <v>4.4819600015105054</v>
      </c>
      <c r="T40" s="99">
        <v>4.6694845691372704</v>
      </c>
      <c r="U40" s="99">
        <v>4.4165469659946144</v>
      </c>
      <c r="V40" s="99">
        <v>4.876299009062623</v>
      </c>
      <c r="W40" s="99">
        <v>4.094929080250183</v>
      </c>
      <c r="X40" s="99">
        <v>3.8663175078246881</v>
      </c>
      <c r="Y40" s="99">
        <v>4.0153851229755642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4.1545427623999451</v>
      </c>
      <c r="D41" s="110">
        <v>4.0736140922802537</v>
      </c>
      <c r="E41" s="110">
        <v>4.0311756821695877</v>
      </c>
      <c r="F41" s="110">
        <v>3.9881087365825265</v>
      </c>
      <c r="G41" s="110">
        <v>3.853118013437709</v>
      </c>
      <c r="H41" s="110">
        <v>3.7387355567295395</v>
      </c>
      <c r="I41" s="110">
        <v>3.7576007249100796</v>
      </c>
      <c r="J41" s="110">
        <v>3.5794828687314268</v>
      </c>
      <c r="K41" s="110">
        <v>3.5306711886617901</v>
      </c>
      <c r="L41" s="110">
        <v>3.4260099517879521</v>
      </c>
      <c r="M41" s="110">
        <v>3.4211916334855532</v>
      </c>
      <c r="N41" s="110">
        <v>3.4283629651919978</v>
      </c>
      <c r="O41" s="110">
        <v>3.2418885553192816</v>
      </c>
      <c r="P41" s="110">
        <v>3.2939190846458812</v>
      </c>
      <c r="Q41" s="110">
        <v>3.2999225334664142</v>
      </c>
      <c r="R41" s="110">
        <v>3.2370082657687274</v>
      </c>
      <c r="S41" s="110">
        <v>3.1760208594343782</v>
      </c>
      <c r="T41" s="110">
        <v>3.1608790330305339</v>
      </c>
      <c r="U41" s="110">
        <v>3.04437699684031</v>
      </c>
      <c r="V41" s="110">
        <v>3.1768579177378737</v>
      </c>
      <c r="W41" s="110">
        <v>3.1273243729520552</v>
      </c>
      <c r="X41" s="110">
        <v>2.7710683573327066</v>
      </c>
      <c r="Y41" s="110">
        <v>2.626310646255106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216.65351414973759</v>
      </c>
      <c r="D43" s="118">
        <f t="shared" si="14"/>
        <v>207.28439262460077</v>
      </c>
      <c r="E43" s="118">
        <f t="shared" si="14"/>
        <v>209.20897060276781</v>
      </c>
      <c r="F43" s="118">
        <f t="shared" si="14"/>
        <v>207.81910930181439</v>
      </c>
      <c r="G43" s="118">
        <f t="shared" si="14"/>
        <v>212.14199266077966</v>
      </c>
      <c r="H43" s="118">
        <f t="shared" si="14"/>
        <v>200.75165209050837</v>
      </c>
      <c r="I43" s="118">
        <f t="shared" si="14"/>
        <v>189.95003456899133</v>
      </c>
      <c r="J43" s="118">
        <f t="shared" si="14"/>
        <v>196.16711474000823</v>
      </c>
      <c r="K43" s="118">
        <f t="shared" si="14"/>
        <v>178.65749359673225</v>
      </c>
      <c r="L43" s="118">
        <f t="shared" si="14"/>
        <v>179.62227606629855</v>
      </c>
      <c r="M43" s="118">
        <f t="shared" si="14"/>
        <v>155.27870200790974</v>
      </c>
      <c r="N43" s="118">
        <f t="shared" si="14"/>
        <v>134.69552097038428</v>
      </c>
      <c r="O43" s="118">
        <f t="shared" si="14"/>
        <v>120.36266371649594</v>
      </c>
      <c r="P43" s="118">
        <f t="shared" si="14"/>
        <v>98.97029471179755</v>
      </c>
      <c r="Q43" s="118">
        <f t="shared" si="14"/>
        <v>100.92408795454763</v>
      </c>
      <c r="R43" s="118">
        <f t="shared" ref="R43:V43" si="15">R44+R47+R49+R58</f>
        <v>100.48826490594379</v>
      </c>
      <c r="S43" s="118">
        <f t="shared" si="15"/>
        <v>93.700050929475637</v>
      </c>
      <c r="T43" s="118">
        <f t="shared" si="15"/>
        <v>94.828885024674705</v>
      </c>
      <c r="U43" s="118">
        <f t="shared" si="15"/>
        <v>87.332611402553255</v>
      </c>
      <c r="V43" s="118">
        <f t="shared" si="15"/>
        <v>92.88656829241792</v>
      </c>
      <c r="W43" s="118">
        <f t="shared" ref="W43:Y43" si="16">W44+W47+W49+W58</f>
        <v>75.717664178019049</v>
      </c>
      <c r="X43" s="118">
        <f t="shared" si="16"/>
        <v>54.724833214381377</v>
      </c>
      <c r="Y43" s="118">
        <f t="shared" si="16"/>
        <v>41.630558519167352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181.44093123219989</v>
      </c>
      <c r="D44" s="123">
        <f t="shared" si="17"/>
        <v>172.92637607507089</v>
      </c>
      <c r="E44" s="123">
        <f t="shared" si="17"/>
        <v>176.94647528054793</v>
      </c>
      <c r="F44" s="123">
        <f t="shared" si="17"/>
        <v>176.00425234318033</v>
      </c>
      <c r="G44" s="123">
        <f t="shared" si="17"/>
        <v>181.49913292039832</v>
      </c>
      <c r="H44" s="123">
        <f t="shared" si="17"/>
        <v>171.96990662684502</v>
      </c>
      <c r="I44" s="123">
        <f t="shared" si="17"/>
        <v>160.43647972136409</v>
      </c>
      <c r="J44" s="123">
        <f t="shared" si="17"/>
        <v>166.31428820826898</v>
      </c>
      <c r="K44" s="123">
        <f t="shared" si="17"/>
        <v>148.80466019502296</v>
      </c>
      <c r="L44" s="123">
        <f t="shared" si="17"/>
        <v>150.31293080812253</v>
      </c>
      <c r="M44" s="123">
        <f t="shared" si="17"/>
        <v>124.91205259617668</v>
      </c>
      <c r="N44" s="123">
        <f t="shared" si="17"/>
        <v>104.80171777666818</v>
      </c>
      <c r="O44" s="123">
        <f t="shared" si="17"/>
        <v>93.125058855820399</v>
      </c>
      <c r="P44" s="123">
        <f t="shared" si="17"/>
        <v>73.907757275593809</v>
      </c>
      <c r="Q44" s="123">
        <f t="shared" si="17"/>
        <v>76.041906992683209</v>
      </c>
      <c r="R44" s="123">
        <f t="shared" ref="R44:V44" si="18">SUM(R45:R46)</f>
        <v>75.442390545644884</v>
      </c>
      <c r="S44" s="123">
        <f t="shared" si="18"/>
        <v>68.63495847184123</v>
      </c>
      <c r="T44" s="123">
        <f t="shared" si="18"/>
        <v>69.975539901096894</v>
      </c>
      <c r="U44" s="123">
        <f t="shared" si="18"/>
        <v>63.309637365837361</v>
      </c>
      <c r="V44" s="123">
        <f t="shared" si="18"/>
        <v>66.819621638685021</v>
      </c>
      <c r="W44" s="123">
        <f t="shared" ref="W44:Y44" si="19">SUM(W45:W46)</f>
        <v>51.841570060743052</v>
      </c>
      <c r="X44" s="123">
        <f t="shared" si="19"/>
        <v>34.094454095699199</v>
      </c>
      <c r="Y44" s="123">
        <f t="shared" si="19"/>
        <v>21.873101566947348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179.33721968304656</v>
      </c>
      <c r="D45" s="99">
        <v>170.94303910054117</v>
      </c>
      <c r="E45" s="99">
        <v>174.94949765497142</v>
      </c>
      <c r="F45" s="99">
        <v>174.03365477405714</v>
      </c>
      <c r="G45" s="99">
        <v>179.48120240181106</v>
      </c>
      <c r="H45" s="99">
        <v>170.07055563003331</v>
      </c>
      <c r="I45" s="99">
        <v>158.66488021782487</v>
      </c>
      <c r="J45" s="99">
        <v>164.45513620012292</v>
      </c>
      <c r="K45" s="99">
        <v>147.12761179470715</v>
      </c>
      <c r="L45" s="99">
        <v>148.61172585601233</v>
      </c>
      <c r="M45" s="99">
        <v>123.49320369258301</v>
      </c>
      <c r="N45" s="99">
        <v>103.57123285991251</v>
      </c>
      <c r="O45" s="99">
        <v>91.995369196395657</v>
      </c>
      <c r="P45" s="99">
        <v>72.976198344338059</v>
      </c>
      <c r="Q45" s="99">
        <v>75.036310408510957</v>
      </c>
      <c r="R45" s="99">
        <v>74.433830412433025</v>
      </c>
      <c r="S45" s="99">
        <v>67.716087367309925</v>
      </c>
      <c r="T45" s="99">
        <v>69.035352155575282</v>
      </c>
      <c r="U45" s="99">
        <v>62.463182868864294</v>
      </c>
      <c r="V45" s="99">
        <v>65.927655245004402</v>
      </c>
      <c r="W45" s="99">
        <v>51.146897761142263</v>
      </c>
      <c r="X45" s="99">
        <v>33.637715457236979</v>
      </c>
      <c r="Y45" s="99">
        <v>21.580828110266928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2.1037115491533349</v>
      </c>
      <c r="D46" s="99">
        <v>1.9833369745297271</v>
      </c>
      <c r="E46" s="99">
        <v>1.996977625576505</v>
      </c>
      <c r="F46" s="99">
        <v>1.9705975691231852</v>
      </c>
      <c r="G46" s="99">
        <v>2.017930518587272</v>
      </c>
      <c r="H46" s="99">
        <v>1.8993509968117077</v>
      </c>
      <c r="I46" s="99">
        <v>1.77159950353921</v>
      </c>
      <c r="J46" s="99">
        <v>1.8591520081460575</v>
      </c>
      <c r="K46" s="99">
        <v>1.6770484003157977</v>
      </c>
      <c r="L46" s="99">
        <v>1.7012049521101937</v>
      </c>
      <c r="M46" s="99">
        <v>1.4188489035936758</v>
      </c>
      <c r="N46" s="99">
        <v>1.230484916755668</v>
      </c>
      <c r="O46" s="99">
        <v>1.1296896594247448</v>
      </c>
      <c r="P46" s="99">
        <v>0.93155893125575195</v>
      </c>
      <c r="Q46" s="99">
        <v>1.0055965841722589</v>
      </c>
      <c r="R46" s="99">
        <v>1.0085601332118566</v>
      </c>
      <c r="S46" s="99">
        <v>0.91887110453130327</v>
      </c>
      <c r="T46" s="99">
        <v>0.94018774552160622</v>
      </c>
      <c r="U46" s="99">
        <v>0.84645449697306452</v>
      </c>
      <c r="V46" s="99">
        <v>0.8919663936806167</v>
      </c>
      <c r="W46" s="99">
        <v>0.69467229960078947</v>
      </c>
      <c r="X46" s="99">
        <v>0.45673863846221757</v>
      </c>
      <c r="Y46" s="99">
        <v>0.29227345668041943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7.953664986255337E-3</v>
      </c>
      <c r="E47" s="123">
        <f t="shared" si="20"/>
        <v>4.7426237293440579E-3</v>
      </c>
      <c r="F47" s="123">
        <f t="shared" si="20"/>
        <v>9.5921269886628299E-3</v>
      </c>
      <c r="G47" s="123">
        <f t="shared" si="20"/>
        <v>1.2416268222802512E-2</v>
      </c>
      <c r="H47" s="123">
        <f t="shared" si="20"/>
        <v>1.5779046169949459E-2</v>
      </c>
      <c r="I47" s="123">
        <f t="shared" si="20"/>
        <v>1.7690482526702432E-2</v>
      </c>
      <c r="J47" s="123">
        <f t="shared" si="20"/>
        <v>1.31877190631585E-2</v>
      </c>
      <c r="K47" s="123">
        <f t="shared" si="20"/>
        <v>1.0379838717848318E-2</v>
      </c>
      <c r="L47" s="123">
        <f t="shared" si="20"/>
        <v>1.0838553388578418E-2</v>
      </c>
      <c r="M47" s="123">
        <f t="shared" si="20"/>
        <v>8.2204672750733343E-3</v>
      </c>
      <c r="N47" s="123">
        <f t="shared" si="20"/>
        <v>8.8667078655174179E-3</v>
      </c>
      <c r="O47" s="123">
        <f t="shared" si="20"/>
        <v>5.2928715758791631E-3</v>
      </c>
      <c r="P47" s="123">
        <f t="shared" si="20"/>
        <v>6.8891396084315246E-3</v>
      </c>
      <c r="Q47" s="123">
        <f t="shared" si="20"/>
        <v>2.1559976829916695E-3</v>
      </c>
      <c r="R47" s="123">
        <f t="shared" si="20"/>
        <v>2.8540187087072949E-3</v>
      </c>
      <c r="S47" s="123">
        <f t="shared" si="20"/>
        <v>3.0517283822132936E-3</v>
      </c>
      <c r="T47" s="123">
        <f t="shared" si="20"/>
        <v>3.7132545395207775E-3</v>
      </c>
      <c r="U47" s="123">
        <f t="shared" si="20"/>
        <v>1.7708875613680879E-3</v>
      </c>
      <c r="V47" s="123">
        <f t="shared" si="20"/>
        <v>7.5490663776417739E-3</v>
      </c>
      <c r="W47" s="123">
        <f t="shared" si="20"/>
        <v>3.6764675138802692E-3</v>
      </c>
      <c r="X47" s="123">
        <f t="shared" si="20"/>
        <v>1.1506971579759957E-2</v>
      </c>
      <c r="Y47" s="123">
        <f t="shared" si="20"/>
        <v>8.7598125965833041E-3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0</v>
      </c>
      <c r="D48" s="99">
        <f>RES_hhdet_in_fech!D48/RES_summary!D$21</f>
        <v>7.953664986255337E-3</v>
      </c>
      <c r="E48" s="99">
        <f>RES_hhdet_in_fech!E48/RES_summary!E$21</f>
        <v>4.7426237293440579E-3</v>
      </c>
      <c r="F48" s="99">
        <f>RES_hhdet_in_fech!F48/RES_summary!F$21</f>
        <v>9.5921269886628299E-3</v>
      </c>
      <c r="G48" s="99">
        <f>RES_hhdet_in_fech!G48/RES_summary!G$21</f>
        <v>1.2416268222802512E-2</v>
      </c>
      <c r="H48" s="99">
        <f>RES_hhdet_in_fech!H48/RES_summary!H$21</f>
        <v>1.5779046169949459E-2</v>
      </c>
      <c r="I48" s="99">
        <f>RES_hhdet_in_fech!I48/RES_summary!I$21</f>
        <v>1.7690482526702432E-2</v>
      </c>
      <c r="J48" s="99">
        <f>RES_hhdet_in_fech!J48/RES_summary!J$21</f>
        <v>1.31877190631585E-2</v>
      </c>
      <c r="K48" s="99">
        <f>RES_hhdet_in_fech!K48/RES_summary!K$21</f>
        <v>1.0379838717848318E-2</v>
      </c>
      <c r="L48" s="99">
        <f>RES_hhdet_in_fech!L48/RES_summary!L$21</f>
        <v>1.0838553388578418E-2</v>
      </c>
      <c r="M48" s="99">
        <f>RES_hhdet_in_fech!M48/RES_summary!M$21</f>
        <v>8.2204672750733343E-3</v>
      </c>
      <c r="N48" s="99">
        <f>RES_hhdet_in_fech!N48/RES_summary!N$21</f>
        <v>8.8667078655174179E-3</v>
      </c>
      <c r="O48" s="99">
        <f>RES_hhdet_in_fech!O48/RES_summary!O$21</f>
        <v>5.2928715758791631E-3</v>
      </c>
      <c r="P48" s="99">
        <f>RES_hhdet_in_fech!P48/RES_summary!P$21</f>
        <v>6.8891396084315246E-3</v>
      </c>
      <c r="Q48" s="99">
        <f>RES_hhdet_in_fech!Q48/RES_summary!Q$21</f>
        <v>2.1559976829916695E-3</v>
      </c>
      <c r="R48" s="99">
        <f>RES_hhdet_in_fech!R48/RES_summary!R$21</f>
        <v>2.8540187087072949E-3</v>
      </c>
      <c r="S48" s="99">
        <f>RES_hhdet_in_fech!S48/RES_summary!S$21</f>
        <v>3.0517283822132936E-3</v>
      </c>
      <c r="T48" s="99">
        <f>RES_hhdet_in_fech!T48/RES_summary!T$21</f>
        <v>3.7132545395207775E-3</v>
      </c>
      <c r="U48" s="99">
        <f>RES_hhdet_in_fech!U48/RES_summary!U$21</f>
        <v>1.7708875613680879E-3</v>
      </c>
      <c r="V48" s="99">
        <f>RES_hhdet_in_fech!V48/RES_summary!V$21</f>
        <v>7.5490663776417739E-3</v>
      </c>
      <c r="W48" s="99">
        <f>RES_hhdet_in_fech!W48/RES_summary!W$21</f>
        <v>3.6764675138802692E-3</v>
      </c>
      <c r="X48" s="99">
        <f>RES_hhdet_in_fech!X48/RES_summary!X$21</f>
        <v>1.1506971579759957E-2</v>
      </c>
      <c r="Y48" s="99">
        <f>RES_hhdet_in_fech!Y48/RES_summary!Y$21</f>
        <v>8.7598125965833041E-3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31.042656854461239</v>
      </c>
      <c r="D49" s="123">
        <v>30.261048457584341</v>
      </c>
      <c r="E49" s="123">
        <v>28.210485841710604</v>
      </c>
      <c r="F49" s="123">
        <v>27.80172249896486</v>
      </c>
      <c r="G49" s="123">
        <v>26.760733841120345</v>
      </c>
      <c r="H49" s="123">
        <v>25.010898043678424</v>
      </c>
      <c r="I49" s="123">
        <v>25.724709579699383</v>
      </c>
      <c r="J49" s="123">
        <v>26.247118276798858</v>
      </c>
      <c r="K49" s="123">
        <v>26.300877251954201</v>
      </c>
      <c r="L49" s="123">
        <v>25.85570174803086</v>
      </c>
      <c r="M49" s="123">
        <v>26.918922252167363</v>
      </c>
      <c r="N49" s="123">
        <v>26.43986954951184</v>
      </c>
      <c r="O49" s="123">
        <v>23.970984728175083</v>
      </c>
      <c r="P49" s="123">
        <v>21.747090977167872</v>
      </c>
      <c r="Q49" s="123">
        <v>21.568453538901213</v>
      </c>
      <c r="R49" s="123">
        <v>21.773313230251819</v>
      </c>
      <c r="S49" s="123">
        <v>21.858098241988902</v>
      </c>
      <c r="T49" s="123">
        <v>21.662778829170396</v>
      </c>
      <c r="U49" s="123">
        <v>20.956160837846884</v>
      </c>
      <c r="V49" s="123">
        <v>22.857118290137286</v>
      </c>
      <c r="W49" s="123">
        <v>20.726186322131067</v>
      </c>
      <c r="X49" s="123">
        <v>17.826310269614233</v>
      </c>
      <c r="Y49" s="123">
        <v>17.088916028401727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32.122379657327542</v>
      </c>
      <c r="D50" s="99">
        <v>31.463251708173438</v>
      </c>
      <c r="E50" s="99">
        <v>29.352534774844049</v>
      </c>
      <c r="F50" s="99">
        <v>29.178991007590604</v>
      </c>
      <c r="G50" s="99">
        <v>27.870388527047506</v>
      </c>
      <c r="H50" s="99">
        <v>26.260472440925266</v>
      </c>
      <c r="I50" s="99">
        <v>26.559845340923747</v>
      </c>
      <c r="J50" s="99">
        <v>27.067316701613247</v>
      </c>
      <c r="K50" s="99">
        <v>27.263285792101478</v>
      </c>
      <c r="L50" s="99">
        <v>26.27485546284111</v>
      </c>
      <c r="M50" s="99">
        <v>26.956277170863512</v>
      </c>
      <c r="N50" s="99">
        <v>26.452525841676092</v>
      </c>
      <c r="O50" s="99">
        <v>23.978401491388176</v>
      </c>
      <c r="P50" s="99">
        <v>21.757435033877304</v>
      </c>
      <c r="Q50" s="99">
        <v>21.60797466516469</v>
      </c>
      <c r="R50" s="99">
        <v>21.854182175477224</v>
      </c>
      <c r="S50" s="99">
        <v>21.96242783501463</v>
      </c>
      <c r="T50" s="99">
        <v>21.737515347321594</v>
      </c>
      <c r="U50" s="99">
        <v>20.993198450742572</v>
      </c>
      <c r="V50" s="99">
        <v>22.971285546129764</v>
      </c>
      <c r="W50" s="99">
        <v>20.80862961946654</v>
      </c>
      <c r="X50" s="99">
        <v>17.828332618869116</v>
      </c>
      <c r="Y50" s="99">
        <v>17.156877927594078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28.8553429038522</v>
      </c>
      <c r="D51" s="99">
        <v>28.218988211626144</v>
      </c>
      <c r="E51" s="99">
        <v>26.343455348236603</v>
      </c>
      <c r="F51" s="99">
        <v>26.212970139991977</v>
      </c>
      <c r="G51" s="99">
        <v>25.039109989129582</v>
      </c>
      <c r="H51" s="99">
        <v>23.682114089897741</v>
      </c>
      <c r="I51" s="99">
        <v>23.956319183056859</v>
      </c>
      <c r="J51" s="99">
        <v>24.373905297515257</v>
      </c>
      <c r="K51" s="99">
        <v>24.572208057389254</v>
      </c>
      <c r="L51" s="99">
        <v>23.731097481033625</v>
      </c>
      <c r="M51" s="99">
        <v>24.450177355761472</v>
      </c>
      <c r="N51" s="99">
        <v>24.079125889274504</v>
      </c>
      <c r="O51" s="99">
        <v>21.967280558875586</v>
      </c>
      <c r="P51" s="99">
        <v>20.09504760410131</v>
      </c>
      <c r="Q51" s="99">
        <v>20.09907308148227</v>
      </c>
      <c r="R51" s="99">
        <v>20.408241007949243</v>
      </c>
      <c r="S51" s="99">
        <v>20.598372071568104</v>
      </c>
      <c r="T51" s="99">
        <v>20.459349659516239</v>
      </c>
      <c r="U51" s="99">
        <v>19.817120395005517</v>
      </c>
      <c r="V51" s="99">
        <v>21.79444109348756</v>
      </c>
      <c r="W51" s="99">
        <v>19.764264999055815</v>
      </c>
      <c r="X51" s="99">
        <v>16.89851158645379</v>
      </c>
      <c r="Y51" s="99">
        <v>16.232652680773224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25.077696442037709</v>
      </c>
      <c r="D52" s="102">
        <v>24.428858446651109</v>
      </c>
      <c r="E52" s="102">
        <v>22.788137712933455</v>
      </c>
      <c r="F52" s="102">
        <v>22.668712690516365</v>
      </c>
      <c r="G52" s="102">
        <v>21.606088085886</v>
      </c>
      <c r="H52" s="102">
        <v>20.513752685782521</v>
      </c>
      <c r="I52" s="102">
        <v>20.69328389396599</v>
      </c>
      <c r="J52" s="102">
        <v>20.931374190785306</v>
      </c>
      <c r="K52" s="102">
        <v>21.061973405560458</v>
      </c>
      <c r="L52" s="102">
        <v>20.339299499206064</v>
      </c>
      <c r="M52" s="102">
        <v>20.951378141130334</v>
      </c>
      <c r="N52" s="102">
        <v>20.495297058567072</v>
      </c>
      <c r="O52" s="102">
        <v>18.550808310311961</v>
      </c>
      <c r="P52" s="102">
        <v>16.815489795464497</v>
      </c>
      <c r="Q52" s="102">
        <v>16.658704491008983</v>
      </c>
      <c r="R52" s="102">
        <v>16.783924196394739</v>
      </c>
      <c r="S52" s="102">
        <v>16.857553678313629</v>
      </c>
      <c r="T52" s="102">
        <v>16.647507034955073</v>
      </c>
      <c r="U52" s="102">
        <v>16.044399052567851</v>
      </c>
      <c r="V52" s="102">
        <v>17.765932847909536</v>
      </c>
      <c r="W52" s="102">
        <v>16.06985628830224</v>
      </c>
      <c r="X52" s="102">
        <v>13.565812128349053</v>
      </c>
      <c r="Y52" s="102">
        <v>12.863866406698534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3.7776464618144896</v>
      </c>
      <c r="D53" s="105">
        <v>3.7901297649750334</v>
      </c>
      <c r="E53" s="105">
        <v>3.555317635303147</v>
      </c>
      <c r="F53" s="105">
        <v>3.5442574494756114</v>
      </c>
      <c r="G53" s="105">
        <v>3.4330219032435778</v>
      </c>
      <c r="H53" s="105">
        <v>3.168361404115219</v>
      </c>
      <c r="I53" s="105">
        <v>3.2630352890908676</v>
      </c>
      <c r="J53" s="105">
        <v>3.4425311067299513</v>
      </c>
      <c r="K53" s="105">
        <v>3.5102346518287897</v>
      </c>
      <c r="L53" s="105">
        <v>3.391797981827557</v>
      </c>
      <c r="M53" s="105">
        <v>3.4987992146311333</v>
      </c>
      <c r="N53" s="105">
        <v>3.5838288307074273</v>
      </c>
      <c r="O53" s="105">
        <v>3.416472248563625</v>
      </c>
      <c r="P53" s="105">
        <v>3.2795578086368171</v>
      </c>
      <c r="Q53" s="105">
        <v>3.4403685904732884</v>
      </c>
      <c r="R53" s="105">
        <v>3.6243168115545044</v>
      </c>
      <c r="S53" s="105">
        <v>3.7408183932544734</v>
      </c>
      <c r="T53" s="105">
        <v>3.8118426245611707</v>
      </c>
      <c r="U53" s="105">
        <v>3.7727213424376678</v>
      </c>
      <c r="V53" s="105">
        <v>4.0285082455780215</v>
      </c>
      <c r="W53" s="105">
        <v>3.694408710753573</v>
      </c>
      <c r="X53" s="105">
        <v>3.3326994581047367</v>
      </c>
      <c r="Y53" s="105">
        <v>3.3687862740746888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25.898351848671236</v>
      </c>
      <c r="D54" s="102">
        <v>24.770540491707898</v>
      </c>
      <c r="E54" s="102">
        <v>23.307331350707834</v>
      </c>
      <c r="F54" s="102">
        <v>23.654243160953513</v>
      </c>
      <c r="G54" s="102">
        <v>22.172809928984481</v>
      </c>
      <c r="H54" s="102">
        <v>22.077878131665731</v>
      </c>
      <c r="I54" s="102">
        <v>21.856442503610733</v>
      </c>
      <c r="J54" s="102">
        <v>22.504905596068738</v>
      </c>
      <c r="K54" s="102">
        <v>22.19517972594015</v>
      </c>
      <c r="L54" s="102">
        <v>22.399071781372683</v>
      </c>
      <c r="M54" s="102">
        <v>22.574943136231656</v>
      </c>
      <c r="N54" s="102">
        <v>0</v>
      </c>
      <c r="O54" s="102">
        <v>0</v>
      </c>
      <c r="P54" s="102">
        <v>0</v>
      </c>
      <c r="Q54" s="102">
        <v>20.540720670164426</v>
      </c>
      <c r="R54" s="102">
        <v>20.617237252568792</v>
      </c>
      <c r="S54" s="102">
        <v>20.834151583965209</v>
      </c>
      <c r="T54" s="102">
        <v>21.20045176364097</v>
      </c>
      <c r="U54" s="102">
        <v>20.74458292185167</v>
      </c>
      <c r="V54" s="102">
        <v>21.500981706603369</v>
      </c>
      <c r="W54" s="102">
        <v>20.207603049993285</v>
      </c>
      <c r="X54" s="102">
        <v>0</v>
      </c>
      <c r="Y54" s="102">
        <v>16.7941657898598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23.999071194704602</v>
      </c>
      <c r="D55" s="105">
        <v>22.926383031541576</v>
      </c>
      <c r="E55" s="105">
        <v>21.579320395837733</v>
      </c>
      <c r="F55" s="105">
        <v>21.911992122348103</v>
      </c>
      <c r="G55" s="105">
        <v>20.536142644115049</v>
      </c>
      <c r="H55" s="105">
        <v>20.497510216823294</v>
      </c>
      <c r="I55" s="105">
        <v>20.291098521057467</v>
      </c>
      <c r="J55" s="105">
        <v>20.866031022698149</v>
      </c>
      <c r="K55" s="105">
        <v>20.583038379234132</v>
      </c>
      <c r="L55" s="105">
        <v>20.79457297358568</v>
      </c>
      <c r="M55" s="105">
        <v>0</v>
      </c>
      <c r="N55" s="105">
        <v>0</v>
      </c>
      <c r="O55" s="105">
        <v>20.228490949494461</v>
      </c>
      <c r="P55" s="105">
        <v>19.684050426246944</v>
      </c>
      <c r="Q55" s="105">
        <v>19.303013817572182</v>
      </c>
      <c r="R55" s="105">
        <v>19.412245705366647</v>
      </c>
      <c r="S55" s="105">
        <v>19.665185355773861</v>
      </c>
      <c r="T55" s="105">
        <v>20.051235810664192</v>
      </c>
      <c r="U55" s="105">
        <v>19.650412840885902</v>
      </c>
      <c r="V55" s="105">
        <v>20.447191493096081</v>
      </c>
      <c r="W55" s="105">
        <v>19.255134108274799</v>
      </c>
      <c r="X55" s="105">
        <v>0</v>
      </c>
      <c r="Y55" s="105">
        <v>16.026981895638091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20.218656706704063</v>
      </c>
      <c r="D56" s="99">
        <v>19.231719468849626</v>
      </c>
      <c r="E56" s="99">
        <v>18.093841694301872</v>
      </c>
      <c r="F56" s="99">
        <v>18.375133573285826</v>
      </c>
      <c r="G56" s="99">
        <v>17.185163605381877</v>
      </c>
      <c r="H56" s="99">
        <v>17.241833089262485</v>
      </c>
      <c r="I56" s="99">
        <v>17.02228487987465</v>
      </c>
      <c r="J56" s="99">
        <v>17.397809696238088</v>
      </c>
      <c r="K56" s="99">
        <v>17.137915064204396</v>
      </c>
      <c r="L56" s="99">
        <v>17.333708999304452</v>
      </c>
      <c r="M56" s="99">
        <v>0</v>
      </c>
      <c r="N56" s="99">
        <v>0</v>
      </c>
      <c r="O56" s="99">
        <v>16.760747919530992</v>
      </c>
      <c r="P56" s="99">
        <v>16.240668205102907</v>
      </c>
      <c r="Q56" s="99">
        <v>15.832510433890894</v>
      </c>
      <c r="R56" s="99">
        <v>15.833363717582209</v>
      </c>
      <c r="S56" s="99">
        <v>15.995405962736857</v>
      </c>
      <c r="T56" s="99">
        <v>16.245028906067429</v>
      </c>
      <c r="U56" s="99">
        <v>15.85849570172933</v>
      </c>
      <c r="V56" s="99">
        <v>16.618165772039134</v>
      </c>
      <c r="W56" s="99">
        <v>15.605780954584469</v>
      </c>
      <c r="X56" s="99">
        <v>0</v>
      </c>
      <c r="Y56" s="99">
        <v>12.598630228456834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3.7804144880005364</v>
      </c>
      <c r="D57" s="99">
        <v>3.6946635626919506</v>
      </c>
      <c r="E57" s="99">
        <v>3.4854787015358606</v>
      </c>
      <c r="F57" s="99">
        <v>3.5368585490622726</v>
      </c>
      <c r="G57" s="99">
        <v>3.3509790387331702</v>
      </c>
      <c r="H57" s="99">
        <v>3.2556771275608067</v>
      </c>
      <c r="I57" s="99">
        <v>3.2688136411828155</v>
      </c>
      <c r="J57" s="99">
        <v>3.4682213264600597</v>
      </c>
      <c r="K57" s="99">
        <v>3.4451233150297362</v>
      </c>
      <c r="L57" s="99">
        <v>3.4608639742812275</v>
      </c>
      <c r="M57" s="99">
        <v>0</v>
      </c>
      <c r="N57" s="99">
        <v>0</v>
      </c>
      <c r="O57" s="99">
        <v>3.4677430299634668</v>
      </c>
      <c r="P57" s="99">
        <v>3.443382221144033</v>
      </c>
      <c r="Q57" s="99">
        <v>3.4705033836812862</v>
      </c>
      <c r="R57" s="99">
        <v>3.5788819877844409</v>
      </c>
      <c r="S57" s="99">
        <v>3.6697793930370053</v>
      </c>
      <c r="T57" s="99">
        <v>3.8062069045967637</v>
      </c>
      <c r="U57" s="99">
        <v>3.7919171391565754</v>
      </c>
      <c r="V57" s="99">
        <v>3.8290257210569458</v>
      </c>
      <c r="W57" s="99">
        <v>3.6493531536903321</v>
      </c>
      <c r="X57" s="99">
        <v>0</v>
      </c>
      <c r="Y57" s="99">
        <v>3.4283516671812588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4.1699260630764643</v>
      </c>
      <c r="D58" s="123">
        <v>4.0890144269592961</v>
      </c>
      <c r="E58" s="123">
        <v>4.0472668567799142</v>
      </c>
      <c r="F58" s="123">
        <v>4.0035423326805635</v>
      </c>
      <c r="G58" s="123">
        <v>3.8697096310381771</v>
      </c>
      <c r="H58" s="123">
        <v>3.7550683738150017</v>
      </c>
      <c r="I58" s="123">
        <v>3.7711547854011527</v>
      </c>
      <c r="J58" s="123">
        <v>3.5925205358772523</v>
      </c>
      <c r="K58" s="123">
        <v>3.5415763110372285</v>
      </c>
      <c r="L58" s="123">
        <v>3.4428049567565862</v>
      </c>
      <c r="M58" s="123">
        <v>3.4395066922906188</v>
      </c>
      <c r="N58" s="123">
        <v>3.4450669363387254</v>
      </c>
      <c r="O58" s="123">
        <v>3.2613272609245874</v>
      </c>
      <c r="P58" s="123">
        <v>3.3085573194274414</v>
      </c>
      <c r="Q58" s="123">
        <v>3.3115714252802184</v>
      </c>
      <c r="R58" s="123">
        <v>3.2697071113383949</v>
      </c>
      <c r="S58" s="123">
        <v>3.203942487263292</v>
      </c>
      <c r="T58" s="123">
        <v>3.1868530398679034</v>
      </c>
      <c r="U58" s="123">
        <v>3.0650423113076393</v>
      </c>
      <c r="V58" s="123">
        <v>3.2022792972179763</v>
      </c>
      <c r="W58" s="123">
        <v>3.1462313276310603</v>
      </c>
      <c r="X58" s="123">
        <v>2.7925618774881849</v>
      </c>
      <c r="Y58" s="123">
        <v>2.659781111221692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5.3200060719322853</v>
      </c>
      <c r="D59" s="99">
        <v>5.2136406063905723</v>
      </c>
      <c r="E59" s="99">
        <v>5.174121281014985</v>
      </c>
      <c r="F59" s="99">
        <v>5.0122486437908895</v>
      </c>
      <c r="G59" s="99">
        <v>5.0120024115610828</v>
      </c>
      <c r="H59" s="99">
        <v>4.8322715050531855</v>
      </c>
      <c r="I59" s="99">
        <v>4.8345064995060696</v>
      </c>
      <c r="J59" s="99">
        <v>4.6695038032723195</v>
      </c>
      <c r="K59" s="99">
        <v>4.462117086216316</v>
      </c>
      <c r="L59" s="99">
        <v>4.4922031982451074</v>
      </c>
      <c r="M59" s="99">
        <v>4.4511443521704406</v>
      </c>
      <c r="N59" s="99">
        <v>4.4300185373276815</v>
      </c>
      <c r="O59" s="99">
        <v>4.4536924784705354</v>
      </c>
      <c r="P59" s="99">
        <v>4.2374487830660028</v>
      </c>
      <c r="Q59" s="99">
        <v>3.9644786735960214</v>
      </c>
      <c r="R59" s="99">
        <v>4.602985780352161</v>
      </c>
      <c r="S59" s="99">
        <v>4.4819600015105046</v>
      </c>
      <c r="T59" s="99">
        <v>4.6694845691372704</v>
      </c>
      <c r="U59" s="99">
        <v>4.4165469659946144</v>
      </c>
      <c r="V59" s="99">
        <v>4.876299009062623</v>
      </c>
      <c r="W59" s="99">
        <v>4.0949290802501839</v>
      </c>
      <c r="X59" s="99">
        <v>3.8663175078246885</v>
      </c>
      <c r="Y59" s="99">
        <v>4.0153851229755642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4.154542762399946</v>
      </c>
      <c r="D60" s="110">
        <v>4.0736140922802537</v>
      </c>
      <c r="E60" s="110">
        <v>4.0311756821695885</v>
      </c>
      <c r="F60" s="110">
        <v>3.988108736582527</v>
      </c>
      <c r="G60" s="110">
        <v>3.853118013437709</v>
      </c>
      <c r="H60" s="110">
        <v>3.7387355567295395</v>
      </c>
      <c r="I60" s="110">
        <v>3.75760072491008</v>
      </c>
      <c r="J60" s="110">
        <v>3.5794828687314255</v>
      </c>
      <c r="K60" s="110">
        <v>3.5306711886617888</v>
      </c>
      <c r="L60" s="110">
        <v>3.4260099517879512</v>
      </c>
      <c r="M60" s="110">
        <v>3.4211916334855519</v>
      </c>
      <c r="N60" s="110">
        <v>3.4283629651919987</v>
      </c>
      <c r="O60" s="110">
        <v>3.241888555319282</v>
      </c>
      <c r="P60" s="110">
        <v>3.2939190846458812</v>
      </c>
      <c r="Q60" s="110">
        <v>3.2999225334664146</v>
      </c>
      <c r="R60" s="110">
        <v>3.2370082657687269</v>
      </c>
      <c r="S60" s="110">
        <v>3.1760208594343782</v>
      </c>
      <c r="T60" s="110">
        <v>3.1608790330305343</v>
      </c>
      <c r="U60" s="110">
        <v>3.0443769968403092</v>
      </c>
      <c r="V60" s="110">
        <v>3.1768579177378733</v>
      </c>
      <c r="W60" s="110">
        <v>3.1273243729520548</v>
      </c>
      <c r="X60" s="110">
        <v>2.7710683573327071</v>
      </c>
      <c r="Y60" s="110">
        <v>2.6263106462551065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200.91354572869244</v>
      </c>
      <c r="D62" s="118">
        <f t="shared" si="21"/>
        <v>184.15354627179909</v>
      </c>
      <c r="E62" s="118">
        <f t="shared" si="21"/>
        <v>192.5547510682303</v>
      </c>
      <c r="F62" s="118">
        <f t="shared" si="21"/>
        <v>199.4750492508075</v>
      </c>
      <c r="G62" s="118">
        <f t="shared" si="21"/>
        <v>191.79904748844496</v>
      </c>
      <c r="H62" s="118">
        <f t="shared" si="21"/>
        <v>189.90232813333969</v>
      </c>
      <c r="I62" s="118">
        <f t="shared" si="21"/>
        <v>171.47072082809422</v>
      </c>
      <c r="J62" s="118">
        <f t="shared" si="21"/>
        <v>182.25032768697957</v>
      </c>
      <c r="K62" s="118">
        <f t="shared" si="21"/>
        <v>164.62850532115783</v>
      </c>
      <c r="L62" s="118">
        <f t="shared" si="21"/>
        <v>172.11929159171868</v>
      </c>
      <c r="M62" s="118">
        <f t="shared" si="21"/>
        <v>131.00182822146712</v>
      </c>
      <c r="N62" s="118">
        <f t="shared" si="21"/>
        <v>125.76068021128643</v>
      </c>
      <c r="O62" s="118">
        <f t="shared" si="21"/>
        <v>116.06582700963222</v>
      </c>
      <c r="P62" s="118">
        <f t="shared" si="21"/>
        <v>94.199040262163095</v>
      </c>
      <c r="Q62" s="118">
        <f t="shared" si="21"/>
        <v>91.524293311822262</v>
      </c>
      <c r="R62" s="118">
        <f t="shared" ref="R62:V62" si="22">R63+R66+R68+R77</f>
        <v>88.656025626240051</v>
      </c>
      <c r="S62" s="118">
        <f t="shared" si="22"/>
        <v>83.299354048045089</v>
      </c>
      <c r="T62" s="118">
        <f t="shared" si="22"/>
        <v>85.616093109686943</v>
      </c>
      <c r="U62" s="118">
        <f t="shared" si="22"/>
        <v>79.653864225584172</v>
      </c>
      <c r="V62" s="118">
        <f t="shared" si="22"/>
        <v>75.609653040094372</v>
      </c>
      <c r="W62" s="118">
        <f t="shared" ref="W62:Y62" si="23">W63+W66+W68+W77</f>
        <v>66.275163071344807</v>
      </c>
      <c r="X62" s="118">
        <f t="shared" si="23"/>
        <v>52.070840590847965</v>
      </c>
      <c r="Y62" s="118">
        <f t="shared" si="23"/>
        <v>36.88750818712434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166.92138268187085</v>
      </c>
      <c r="D63" s="123">
        <f t="shared" si="24"/>
        <v>152.27403487597371</v>
      </c>
      <c r="E63" s="123">
        <f t="shared" si="24"/>
        <v>161.64509152670985</v>
      </c>
      <c r="F63" s="123">
        <f t="shared" si="24"/>
        <v>167.77199702810967</v>
      </c>
      <c r="G63" s="123">
        <f t="shared" si="24"/>
        <v>163.19541839849052</v>
      </c>
      <c r="H63" s="123">
        <f t="shared" si="24"/>
        <v>161.84653566763279</v>
      </c>
      <c r="I63" s="123">
        <f t="shared" si="24"/>
        <v>144.30868888796573</v>
      </c>
      <c r="J63" s="123">
        <f t="shared" si="24"/>
        <v>154.07326856595429</v>
      </c>
      <c r="K63" s="123">
        <f t="shared" si="24"/>
        <v>136.93705228966377</v>
      </c>
      <c r="L63" s="123">
        <f t="shared" si="24"/>
        <v>144.25843206809571</v>
      </c>
      <c r="M63" s="123">
        <f t="shared" si="24"/>
        <v>105.2826211695875</v>
      </c>
      <c r="N63" s="123">
        <f t="shared" si="24"/>
        <v>98.7250759877017</v>
      </c>
      <c r="O63" s="123">
        <f t="shared" si="24"/>
        <v>90.260996907138775</v>
      </c>
      <c r="P63" s="123">
        <f t="shared" si="24"/>
        <v>70.33758029913497</v>
      </c>
      <c r="Q63" s="123">
        <f t="shared" si="24"/>
        <v>68.329297610457274</v>
      </c>
      <c r="R63" s="123">
        <f t="shared" ref="R63:V63" si="25">SUM(R64:R65)</f>
        <v>65.513517789756321</v>
      </c>
      <c r="S63" s="123">
        <f t="shared" si="25"/>
        <v>59.8034186522735</v>
      </c>
      <c r="T63" s="123">
        <f t="shared" si="25"/>
        <v>61.703808154967653</v>
      </c>
      <c r="U63" s="123">
        <f t="shared" si="25"/>
        <v>56.067115777552416</v>
      </c>
      <c r="V63" s="123">
        <f t="shared" si="25"/>
        <v>52.236491319322752</v>
      </c>
      <c r="W63" s="123">
        <f t="shared" ref="W63:Y63" si="26">SUM(W64:W65)</f>
        <v>43.540603171939118</v>
      </c>
      <c r="X63" s="123">
        <f t="shared" si="26"/>
        <v>30.457451616682679</v>
      </c>
      <c r="Y63" s="123">
        <f t="shared" si="26"/>
        <v>18.071736097108111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164.81190476454907</v>
      </c>
      <c r="D64" s="99">
        <v>150.37142245630429</v>
      </c>
      <c r="E64" s="99">
        <v>159.65855731777307</v>
      </c>
      <c r="F64" s="99">
        <v>165.7273474395567</v>
      </c>
      <c r="G64" s="99">
        <v>161.22109085523181</v>
      </c>
      <c r="H64" s="99">
        <v>159.90197323961377</v>
      </c>
      <c r="I64" s="99">
        <v>142.57551928766065</v>
      </c>
      <c r="J64" s="99">
        <v>152.20011736777278</v>
      </c>
      <c r="K64" s="99">
        <v>135.25838687884934</v>
      </c>
      <c r="L64" s="99">
        <v>142.4819731572718</v>
      </c>
      <c r="M64" s="99">
        <v>103.97991398162836</v>
      </c>
      <c r="N64" s="99">
        <v>97.459653231543271</v>
      </c>
      <c r="O64" s="99">
        <v>89.061320883803603</v>
      </c>
      <c r="P64" s="99">
        <v>69.3613281264211</v>
      </c>
      <c r="Q64" s="99">
        <v>67.328101569633702</v>
      </c>
      <c r="R64" s="99">
        <v>64.535006818910446</v>
      </c>
      <c r="S64" s="99">
        <v>58.899154587478073</v>
      </c>
      <c r="T64" s="99">
        <v>60.755940868294459</v>
      </c>
      <c r="U64" s="99">
        <v>55.199760870717441</v>
      </c>
      <c r="V64" s="99">
        <v>51.422123303422225</v>
      </c>
      <c r="W64" s="99">
        <v>42.855366516375454</v>
      </c>
      <c r="X64" s="99">
        <v>29.976840026902135</v>
      </c>
      <c r="Y64" s="99">
        <v>17.786675965348525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2.1094779173217817</v>
      </c>
      <c r="D65" s="99">
        <v>1.902612419669411</v>
      </c>
      <c r="E65" s="99">
        <v>1.9865342089367817</v>
      </c>
      <c r="F65" s="99">
        <v>2.0446495885529727</v>
      </c>
      <c r="G65" s="99">
        <v>1.9743275432587026</v>
      </c>
      <c r="H65" s="99">
        <v>1.9445624280190335</v>
      </c>
      <c r="I65" s="99">
        <v>1.7331696003050656</v>
      </c>
      <c r="J65" s="99">
        <v>1.8731511981815148</v>
      </c>
      <c r="K65" s="99">
        <v>1.6786654108144223</v>
      </c>
      <c r="L65" s="99">
        <v>1.7764589108239213</v>
      </c>
      <c r="M65" s="99">
        <v>1.3027071879591445</v>
      </c>
      <c r="N65" s="99">
        <v>1.265422756158423</v>
      </c>
      <c r="O65" s="99">
        <v>1.1996760233351744</v>
      </c>
      <c r="P65" s="99">
        <v>0.97625217271387266</v>
      </c>
      <c r="Q65" s="99">
        <v>1.0011960408235698</v>
      </c>
      <c r="R65" s="99">
        <v>0.97851097084587446</v>
      </c>
      <c r="S65" s="99">
        <v>0.90426406479542709</v>
      </c>
      <c r="T65" s="99">
        <v>0.94786728667319542</v>
      </c>
      <c r="U65" s="99">
        <v>0.86735490683497674</v>
      </c>
      <c r="V65" s="99">
        <v>0.81436801590052599</v>
      </c>
      <c r="W65" s="99">
        <v>0.6852366555636612</v>
      </c>
      <c r="X65" s="99">
        <v>0.48061158978054547</v>
      </c>
      <c r="Y65" s="99">
        <v>0.28506013175958705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7.981587806503097E-3</v>
      </c>
      <c r="E66" s="123">
        <f t="shared" si="27"/>
        <v>4.7236925723934441E-3</v>
      </c>
      <c r="F66" s="123">
        <f t="shared" si="27"/>
        <v>9.6358998840606405E-3</v>
      </c>
      <c r="G66" s="123">
        <f t="shared" si="27"/>
        <v>1.2429208136260212E-2</v>
      </c>
      <c r="H66" s="123">
        <f t="shared" si="27"/>
        <v>1.5768270271097399E-2</v>
      </c>
      <c r="I66" s="123">
        <f t="shared" si="27"/>
        <v>1.7692419059031923E-2</v>
      </c>
      <c r="J66" s="123">
        <f t="shared" si="27"/>
        <v>1.3190095424396295E-2</v>
      </c>
      <c r="K66" s="123">
        <f t="shared" si="27"/>
        <v>1.0345497446821006E-2</v>
      </c>
      <c r="L66" s="123">
        <f t="shared" si="27"/>
        <v>1.0838105113997968E-2</v>
      </c>
      <c r="M66" s="123">
        <f t="shared" si="27"/>
        <v>8.302582503969683E-3</v>
      </c>
      <c r="N66" s="123">
        <f t="shared" si="27"/>
        <v>8.8793675235759161E-3</v>
      </c>
      <c r="O66" s="123">
        <f t="shared" si="27"/>
        <v>5.3252027350453477E-3</v>
      </c>
      <c r="P66" s="123">
        <f t="shared" si="27"/>
        <v>6.9199341195034132E-3</v>
      </c>
      <c r="Q66" s="123">
        <f t="shared" si="27"/>
        <v>2.1922004487480687E-3</v>
      </c>
      <c r="R66" s="123">
        <f t="shared" si="27"/>
        <v>2.8238798454456289E-3</v>
      </c>
      <c r="S66" s="123">
        <f t="shared" si="27"/>
        <v>3.034388294039183E-3</v>
      </c>
      <c r="T66" s="123">
        <f t="shared" si="27"/>
        <v>3.7244262876569762E-3</v>
      </c>
      <c r="U66" s="123">
        <f t="shared" si="27"/>
        <v>1.780389580090405E-3</v>
      </c>
      <c r="V66" s="123">
        <f t="shared" si="27"/>
        <v>7.5329423498610073E-3</v>
      </c>
      <c r="W66" s="123">
        <f t="shared" si="27"/>
        <v>3.6679482689006009E-3</v>
      </c>
      <c r="X66" s="123">
        <f t="shared" si="27"/>
        <v>1.1518704769622641E-2</v>
      </c>
      <c r="Y66" s="123">
        <f t="shared" si="27"/>
        <v>8.7664188519241681E-3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0</v>
      </c>
      <c r="D67" s="99">
        <f>RES_hhdet_in_fech!D67/RES_summary!D$21</f>
        <v>7.981587806503097E-3</v>
      </c>
      <c r="E67" s="99">
        <f>RES_hhdet_in_fech!E67/RES_summary!E$21</f>
        <v>4.7236925723934441E-3</v>
      </c>
      <c r="F67" s="99">
        <f>RES_hhdet_in_fech!F67/RES_summary!F$21</f>
        <v>9.6358998840606405E-3</v>
      </c>
      <c r="G67" s="99">
        <f>RES_hhdet_in_fech!G67/RES_summary!G$21</f>
        <v>1.2429208136260212E-2</v>
      </c>
      <c r="H67" s="99">
        <f>RES_hhdet_in_fech!H67/RES_summary!H$21</f>
        <v>1.5768270271097399E-2</v>
      </c>
      <c r="I67" s="99">
        <f>RES_hhdet_in_fech!I67/RES_summary!I$21</f>
        <v>1.7692419059031923E-2</v>
      </c>
      <c r="J67" s="99">
        <f>RES_hhdet_in_fech!J67/RES_summary!J$21</f>
        <v>1.3190095424396295E-2</v>
      </c>
      <c r="K67" s="99">
        <f>RES_hhdet_in_fech!K67/RES_summary!K$21</f>
        <v>1.0345497446821006E-2</v>
      </c>
      <c r="L67" s="99">
        <f>RES_hhdet_in_fech!L67/RES_summary!L$21</f>
        <v>1.0838105113997968E-2</v>
      </c>
      <c r="M67" s="99">
        <f>RES_hhdet_in_fech!M67/RES_summary!M$21</f>
        <v>8.302582503969683E-3</v>
      </c>
      <c r="N67" s="99">
        <f>RES_hhdet_in_fech!N67/RES_summary!N$21</f>
        <v>8.8793675235759161E-3</v>
      </c>
      <c r="O67" s="99">
        <f>RES_hhdet_in_fech!O67/RES_summary!O$21</f>
        <v>5.3252027350453477E-3</v>
      </c>
      <c r="P67" s="99">
        <f>RES_hhdet_in_fech!P67/RES_summary!P$21</f>
        <v>6.9199341195034132E-3</v>
      </c>
      <c r="Q67" s="99">
        <f>RES_hhdet_in_fech!Q67/RES_summary!Q$21</f>
        <v>2.1922004487480687E-3</v>
      </c>
      <c r="R67" s="99">
        <f>RES_hhdet_in_fech!R67/RES_summary!R$21</f>
        <v>2.8238798454456289E-3</v>
      </c>
      <c r="S67" s="99">
        <f>RES_hhdet_in_fech!S67/RES_summary!S$21</f>
        <v>3.034388294039183E-3</v>
      </c>
      <c r="T67" s="99">
        <f>RES_hhdet_in_fech!T67/RES_summary!T$21</f>
        <v>3.7244262876569762E-3</v>
      </c>
      <c r="U67" s="99">
        <f>RES_hhdet_in_fech!U67/RES_summary!U$21</f>
        <v>1.780389580090405E-3</v>
      </c>
      <c r="V67" s="99">
        <f>RES_hhdet_in_fech!V67/RES_summary!V$21</f>
        <v>7.5329423498610073E-3</v>
      </c>
      <c r="W67" s="99">
        <f>RES_hhdet_in_fech!W67/RES_summary!W$21</f>
        <v>3.6679482689006009E-3</v>
      </c>
      <c r="X67" s="99">
        <f>RES_hhdet_in_fech!X67/RES_summary!X$21</f>
        <v>1.1518704769622641E-2</v>
      </c>
      <c r="Y67" s="99">
        <f>RES_hhdet_in_fech!Y67/RES_summary!Y$21</f>
        <v>8.7664188519241681E-3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29.175086718925154</v>
      </c>
      <c r="D68" s="123">
        <v>27.207145232010099</v>
      </c>
      <c r="E68" s="123">
        <v>26.159761564099345</v>
      </c>
      <c r="F68" s="123">
        <v>26.908713104988088</v>
      </c>
      <c r="G68" s="123">
        <v>24.142985877276033</v>
      </c>
      <c r="H68" s="123">
        <v>23.642557249042568</v>
      </c>
      <c r="I68" s="123">
        <v>22.758034022024482</v>
      </c>
      <c r="J68" s="123">
        <v>23.801489834254333</v>
      </c>
      <c r="K68" s="123">
        <v>23.414739750428925</v>
      </c>
      <c r="L68" s="123">
        <v>23.708228706471829</v>
      </c>
      <c r="M68" s="123">
        <v>21.572982287997277</v>
      </c>
      <c r="N68" s="123">
        <v>23.104571353626536</v>
      </c>
      <c r="O68" s="123">
        <v>21.904091337507317</v>
      </c>
      <c r="P68" s="123">
        <v>19.988161722014869</v>
      </c>
      <c r="Q68" s="123">
        <v>19.153850807343431</v>
      </c>
      <c r="R68" s="123">
        <v>19.152643681385133</v>
      </c>
      <c r="S68" s="123">
        <v>19.539448212845333</v>
      </c>
      <c r="T68" s="123">
        <v>20.037068649477455</v>
      </c>
      <c r="U68" s="123">
        <v>19.820735134467416</v>
      </c>
      <c r="V68" s="123">
        <v>19.564796183523562</v>
      </c>
      <c r="W68" s="123">
        <v>18.984238423717574</v>
      </c>
      <c r="X68" s="123">
        <v>17.880045092733379</v>
      </c>
      <c r="Y68" s="123">
        <v>15.636729479141296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29.308961141634498</v>
      </c>
      <c r="D69" s="99">
        <v>27.29797403824179</v>
      </c>
      <c r="E69" s="99">
        <v>26.264226094198492</v>
      </c>
      <c r="F69" s="99">
        <v>27.033480237843584</v>
      </c>
      <c r="G69" s="99">
        <v>24.239550475524329</v>
      </c>
      <c r="H69" s="99">
        <v>23.726014967944963</v>
      </c>
      <c r="I69" s="99">
        <v>22.830907210540953</v>
      </c>
      <c r="J69" s="99">
        <v>23.830865962347232</v>
      </c>
      <c r="K69" s="99">
        <v>23.449869760747074</v>
      </c>
      <c r="L69" s="99">
        <v>24.17206140215719</v>
      </c>
      <c r="M69" s="99">
        <v>21.567651022968018</v>
      </c>
      <c r="N69" s="99">
        <v>23.151284272987787</v>
      </c>
      <c r="O69" s="99">
        <v>21.937633487237225</v>
      </c>
      <c r="P69" s="99">
        <v>19.994935355668911</v>
      </c>
      <c r="Q69" s="99">
        <v>19.147341233239118</v>
      </c>
      <c r="R69" s="99">
        <v>19.122534585346038</v>
      </c>
      <c r="S69" s="99">
        <v>19.501657325303995</v>
      </c>
      <c r="T69" s="99">
        <v>20.015047733189554</v>
      </c>
      <c r="U69" s="99">
        <v>19.812824811953131</v>
      </c>
      <c r="V69" s="99">
        <v>19.564972444067688</v>
      </c>
      <c r="W69" s="99">
        <v>18.983688657850895</v>
      </c>
      <c r="X69" s="99">
        <v>17.887826003962051</v>
      </c>
      <c r="Y69" s="99">
        <v>15.619589316551238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26.66835166579142</v>
      </c>
      <c r="D70" s="99">
        <v>24.829732287773901</v>
      </c>
      <c r="E70" s="99">
        <v>23.929752900876306</v>
      </c>
      <c r="F70" s="99">
        <v>24.676811792012209</v>
      </c>
      <c r="G70" s="99">
        <v>22.151829544965132</v>
      </c>
      <c r="H70" s="99">
        <v>21.774490011961088</v>
      </c>
      <c r="I70" s="99">
        <v>20.97933250759402</v>
      </c>
      <c r="J70" s="99">
        <v>21.896640553620998</v>
      </c>
      <c r="K70" s="99">
        <v>21.585330522631057</v>
      </c>
      <c r="L70" s="99">
        <v>22.314619543405914</v>
      </c>
      <c r="M70" s="99">
        <v>19.996130222238296</v>
      </c>
      <c r="N70" s="99">
        <v>21.551491262391952</v>
      </c>
      <c r="O70" s="99">
        <v>20.54958298753105</v>
      </c>
      <c r="P70" s="99">
        <v>18.869729901528661</v>
      </c>
      <c r="Q70" s="99">
        <v>18.183168302864029</v>
      </c>
      <c r="R70" s="99">
        <v>18.220875535859133</v>
      </c>
      <c r="S70" s="99">
        <v>18.643549063731349</v>
      </c>
      <c r="T70" s="99">
        <v>19.183400852090855</v>
      </c>
      <c r="U70" s="99">
        <v>19.027633598375761</v>
      </c>
      <c r="V70" s="99">
        <v>18.845300642404776</v>
      </c>
      <c r="W70" s="99">
        <v>18.308248995818627</v>
      </c>
      <c r="X70" s="99">
        <v>17.236985200146943</v>
      </c>
      <c r="Y70" s="99">
        <v>15.017176805046589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22.881663293484724</v>
      </c>
      <c r="D71" s="102">
        <v>21.194283166790612</v>
      </c>
      <c r="E71" s="102">
        <v>20.39140962748473</v>
      </c>
      <c r="F71" s="102">
        <v>21.002912474078204</v>
      </c>
      <c r="G71" s="102">
        <v>18.791652693570885</v>
      </c>
      <c r="H71" s="102">
        <v>18.535441008030805</v>
      </c>
      <c r="I71" s="102">
        <v>17.787912764053022</v>
      </c>
      <c r="J71" s="102">
        <v>18.431412011374853</v>
      </c>
      <c r="K71" s="102">
        <v>18.11740240528087</v>
      </c>
      <c r="L71" s="102">
        <v>18.719435104226239</v>
      </c>
      <c r="M71" s="102">
        <v>16.762099376776742</v>
      </c>
      <c r="N71" s="102">
        <v>17.941779058645832</v>
      </c>
      <c r="O71" s="102">
        <v>16.978159215556268</v>
      </c>
      <c r="P71" s="102">
        <v>15.457863325247796</v>
      </c>
      <c r="Q71" s="102">
        <v>14.760982905842035</v>
      </c>
      <c r="R71" s="102">
        <v>14.683881135995453</v>
      </c>
      <c r="S71" s="102">
        <v>14.967061880272226</v>
      </c>
      <c r="T71" s="102">
        <v>15.328715980451895</v>
      </c>
      <c r="U71" s="102">
        <v>15.143141657558523</v>
      </c>
      <c r="V71" s="102">
        <v>15.118564978694019</v>
      </c>
      <c r="W71" s="102">
        <v>14.656387263998889</v>
      </c>
      <c r="X71" s="102">
        <v>13.618597515280298</v>
      </c>
      <c r="Y71" s="102">
        <v>11.702090880870919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3.7866883723066969</v>
      </c>
      <c r="D72" s="105">
        <v>3.6354491209832882</v>
      </c>
      <c r="E72" s="105">
        <v>3.538343273391575</v>
      </c>
      <c r="F72" s="105">
        <v>3.6738993179340018</v>
      </c>
      <c r="G72" s="105">
        <v>3.3601768513942485</v>
      </c>
      <c r="H72" s="105">
        <v>3.2390490039302868</v>
      </c>
      <c r="I72" s="105">
        <v>3.1914197435409917</v>
      </c>
      <c r="J72" s="105">
        <v>3.4652285422461486</v>
      </c>
      <c r="K72" s="105">
        <v>3.4679281173501879</v>
      </c>
      <c r="L72" s="105">
        <v>3.595184439179675</v>
      </c>
      <c r="M72" s="105">
        <v>3.2340308454615552</v>
      </c>
      <c r="N72" s="105">
        <v>3.6097122037461218</v>
      </c>
      <c r="O72" s="105">
        <v>3.5714237719747799</v>
      </c>
      <c r="P72" s="105">
        <v>3.4118665762808686</v>
      </c>
      <c r="Q72" s="105">
        <v>3.4221853970219978</v>
      </c>
      <c r="R72" s="105">
        <v>3.5369943998636777</v>
      </c>
      <c r="S72" s="105">
        <v>3.6764871834591268</v>
      </c>
      <c r="T72" s="105">
        <v>3.8546848716389546</v>
      </c>
      <c r="U72" s="105">
        <v>3.8844919408172371</v>
      </c>
      <c r="V72" s="105">
        <v>3.726735663710758</v>
      </c>
      <c r="W72" s="105">
        <v>3.6518617318197353</v>
      </c>
      <c r="X72" s="105">
        <v>3.6183876848666436</v>
      </c>
      <c r="Y72" s="105">
        <v>3.3150859241756687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25.898351848671233</v>
      </c>
      <c r="D73" s="102">
        <v>24.770540491707887</v>
      </c>
      <c r="E73" s="102">
        <v>23.307331350707837</v>
      </c>
      <c r="F73" s="102">
        <v>23.654243160953516</v>
      </c>
      <c r="G73" s="102">
        <v>22.172809928984485</v>
      </c>
      <c r="H73" s="102">
        <v>22.077878131665734</v>
      </c>
      <c r="I73" s="102">
        <v>21.856442503610729</v>
      </c>
      <c r="J73" s="102">
        <v>22.504905596068738</v>
      </c>
      <c r="K73" s="102">
        <v>0</v>
      </c>
      <c r="L73" s="102">
        <v>22.39907178137269</v>
      </c>
      <c r="M73" s="102">
        <v>22.57494313623166</v>
      </c>
      <c r="N73" s="102">
        <v>22.391116580498835</v>
      </c>
      <c r="O73" s="102">
        <v>21.675835414121302</v>
      </c>
      <c r="P73" s="102">
        <v>21.014584860921396</v>
      </c>
      <c r="Q73" s="102">
        <v>20.540720670164422</v>
      </c>
      <c r="R73" s="102">
        <v>20.617237252568788</v>
      </c>
      <c r="S73" s="102">
        <v>20.834151583965212</v>
      </c>
      <c r="T73" s="102">
        <v>21.200451763640967</v>
      </c>
      <c r="U73" s="102">
        <v>20.744582921851666</v>
      </c>
      <c r="V73" s="102">
        <v>0</v>
      </c>
      <c r="W73" s="102">
        <v>20.207603049993285</v>
      </c>
      <c r="X73" s="102">
        <v>0</v>
      </c>
      <c r="Y73" s="102">
        <v>16.7941657898598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23.999071194704612</v>
      </c>
      <c r="D74" s="105">
        <v>22.926383031541576</v>
      </c>
      <c r="E74" s="105">
        <v>21.57932039583773</v>
      </c>
      <c r="F74" s="105">
        <v>21.911992122348092</v>
      </c>
      <c r="G74" s="105">
        <v>20.536142644115049</v>
      </c>
      <c r="H74" s="105">
        <v>20.497510216823294</v>
      </c>
      <c r="I74" s="105">
        <v>20.291098521057467</v>
      </c>
      <c r="J74" s="105">
        <v>20.866031022698149</v>
      </c>
      <c r="K74" s="105">
        <v>0</v>
      </c>
      <c r="L74" s="105">
        <v>20.794572973585677</v>
      </c>
      <c r="M74" s="105">
        <v>20.999157253439108</v>
      </c>
      <c r="N74" s="105">
        <v>20.84354622891572</v>
      </c>
      <c r="O74" s="105">
        <v>20.228490949494461</v>
      </c>
      <c r="P74" s="105">
        <v>19.684050426246944</v>
      </c>
      <c r="Q74" s="105">
        <v>19.303013817572182</v>
      </c>
      <c r="R74" s="105">
        <v>19.412245705366647</v>
      </c>
      <c r="S74" s="105">
        <v>19.665185355773861</v>
      </c>
      <c r="T74" s="105">
        <v>20.051235810664188</v>
      </c>
      <c r="U74" s="105">
        <v>19.650412840885899</v>
      </c>
      <c r="V74" s="105">
        <v>0</v>
      </c>
      <c r="W74" s="105">
        <v>19.255134108274799</v>
      </c>
      <c r="X74" s="105">
        <v>0</v>
      </c>
      <c r="Y74" s="105">
        <v>16.026981895638098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20.218656706704071</v>
      </c>
      <c r="D75" s="99">
        <v>19.231719468849626</v>
      </c>
      <c r="E75" s="99">
        <v>18.093841694301869</v>
      </c>
      <c r="F75" s="99">
        <v>18.375133573285826</v>
      </c>
      <c r="G75" s="99">
        <v>17.185163605381877</v>
      </c>
      <c r="H75" s="99">
        <v>17.241833089262485</v>
      </c>
      <c r="I75" s="99">
        <v>17.02228487987465</v>
      </c>
      <c r="J75" s="99">
        <v>17.397809696238088</v>
      </c>
      <c r="K75" s="99">
        <v>0</v>
      </c>
      <c r="L75" s="99">
        <v>17.333708999304449</v>
      </c>
      <c r="M75" s="99">
        <v>17.53871747749163</v>
      </c>
      <c r="N75" s="99">
        <v>17.334528128092899</v>
      </c>
      <c r="O75" s="99">
        <v>16.760747919530992</v>
      </c>
      <c r="P75" s="99">
        <v>16.240668205102907</v>
      </c>
      <c r="Q75" s="99">
        <v>15.832510433890896</v>
      </c>
      <c r="R75" s="99">
        <v>15.833363717582207</v>
      </c>
      <c r="S75" s="99">
        <v>15.995405962736861</v>
      </c>
      <c r="T75" s="99">
        <v>16.245028906067422</v>
      </c>
      <c r="U75" s="99">
        <v>15.858495701729323</v>
      </c>
      <c r="V75" s="99">
        <v>0</v>
      </c>
      <c r="W75" s="99">
        <v>15.605780954584469</v>
      </c>
      <c r="X75" s="99">
        <v>0</v>
      </c>
      <c r="Y75" s="99">
        <v>12.598630228456839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3.7804144880005355</v>
      </c>
      <c r="D76" s="99">
        <v>3.6946635626919502</v>
      </c>
      <c r="E76" s="99">
        <v>3.4854787015358601</v>
      </c>
      <c r="F76" s="99">
        <v>3.5368585490622726</v>
      </c>
      <c r="G76" s="99">
        <v>3.350979038733171</v>
      </c>
      <c r="H76" s="99">
        <v>3.2556771275608072</v>
      </c>
      <c r="I76" s="99">
        <v>3.2688136411828159</v>
      </c>
      <c r="J76" s="99">
        <v>3.4682213264600592</v>
      </c>
      <c r="K76" s="99">
        <v>0</v>
      </c>
      <c r="L76" s="99">
        <v>3.4608639742812266</v>
      </c>
      <c r="M76" s="99">
        <v>3.4604397759474774</v>
      </c>
      <c r="N76" s="99">
        <v>3.5090181008228218</v>
      </c>
      <c r="O76" s="99">
        <v>3.4677430299634664</v>
      </c>
      <c r="P76" s="99">
        <v>3.4433822211440326</v>
      </c>
      <c r="Q76" s="99">
        <v>3.470503383681284</v>
      </c>
      <c r="R76" s="99">
        <v>3.5788819877844409</v>
      </c>
      <c r="S76" s="99">
        <v>3.6697793930370044</v>
      </c>
      <c r="T76" s="99">
        <v>3.8062069045967624</v>
      </c>
      <c r="U76" s="99">
        <v>3.7919171391565776</v>
      </c>
      <c r="V76" s="99">
        <v>0</v>
      </c>
      <c r="W76" s="99">
        <v>3.6493531536903316</v>
      </c>
      <c r="X76" s="99">
        <v>0</v>
      </c>
      <c r="Y76" s="99">
        <v>3.4283516671812606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4.8170763278964461</v>
      </c>
      <c r="D77" s="123">
        <v>4.6643845760087705</v>
      </c>
      <c r="E77" s="123">
        <v>4.7451742848487237</v>
      </c>
      <c r="F77" s="123">
        <v>4.7847032178256566</v>
      </c>
      <c r="G77" s="123">
        <v>4.4482140045421463</v>
      </c>
      <c r="H77" s="123">
        <v>4.3974669463932345</v>
      </c>
      <c r="I77" s="123">
        <v>4.3863054990449557</v>
      </c>
      <c r="J77" s="123">
        <v>4.3623791913465428</v>
      </c>
      <c r="K77" s="123">
        <v>4.2663677836183043</v>
      </c>
      <c r="L77" s="123">
        <v>4.1417927120371312</v>
      </c>
      <c r="M77" s="123">
        <v>4.137922181378368</v>
      </c>
      <c r="N77" s="123">
        <v>3.9221535024346115</v>
      </c>
      <c r="O77" s="123">
        <v>3.8954135622510657</v>
      </c>
      <c r="P77" s="123">
        <v>3.8663783068937461</v>
      </c>
      <c r="Q77" s="123">
        <v>4.0389526935728153</v>
      </c>
      <c r="R77" s="123">
        <v>3.9870402752531566</v>
      </c>
      <c r="S77" s="123">
        <v>3.9534527946322102</v>
      </c>
      <c r="T77" s="123">
        <v>3.8714918789541737</v>
      </c>
      <c r="U77" s="123">
        <v>3.7642329239842525</v>
      </c>
      <c r="V77" s="123">
        <v>3.8008325948981914</v>
      </c>
      <c r="W77" s="123">
        <v>3.7466535274192068</v>
      </c>
      <c r="X77" s="123">
        <v>3.7218251766622852</v>
      </c>
      <c r="Y77" s="123">
        <v>3.1702761920230067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5.3709587260234732</v>
      </c>
      <c r="D78" s="99">
        <v>5.0533600039251692</v>
      </c>
      <c r="E78" s="99">
        <v>5.2032266730251049</v>
      </c>
      <c r="F78" s="99">
        <v>5.3227181977157736</v>
      </c>
      <c r="G78" s="99">
        <v>4.8981012347431641</v>
      </c>
      <c r="H78" s="99">
        <v>4.8749422054593792</v>
      </c>
      <c r="I78" s="99">
        <v>4.7410491505065293</v>
      </c>
      <c r="J78" s="99">
        <v>4.6607956915093993</v>
      </c>
      <c r="K78" s="99">
        <v>4.4350776185830583</v>
      </c>
      <c r="L78" s="99">
        <v>4.6056087394515295</v>
      </c>
      <c r="M78" s="99">
        <v>4.4821003013998393</v>
      </c>
      <c r="N78" s="99">
        <v>4.3884839289348205</v>
      </c>
      <c r="O78" s="99">
        <v>4.363739180345787</v>
      </c>
      <c r="P78" s="99">
        <v>4.361987546359388</v>
      </c>
      <c r="Q78" s="99">
        <v>4.3467144223811012</v>
      </c>
      <c r="R78" s="99">
        <v>4.2933560252842922</v>
      </c>
      <c r="S78" s="99">
        <v>4.3551761379714522</v>
      </c>
      <c r="T78" s="99">
        <v>4.3773874725391941</v>
      </c>
      <c r="U78" s="99">
        <v>4.3136746323093824</v>
      </c>
      <c r="V78" s="99">
        <v>4.2986934997922894</v>
      </c>
      <c r="W78" s="99">
        <v>4.2804250251831473</v>
      </c>
      <c r="X78" s="99">
        <v>4.0669680844827321</v>
      </c>
      <c r="Y78" s="99">
        <v>3.657554958173737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4.1545427623999451</v>
      </c>
      <c r="D79" s="110">
        <v>4.0736140922802546</v>
      </c>
      <c r="E79" s="110">
        <v>4.0311756821695885</v>
      </c>
      <c r="F79" s="110">
        <v>3.988108736582527</v>
      </c>
      <c r="G79" s="110">
        <v>3.8531180134377081</v>
      </c>
      <c r="H79" s="110">
        <v>3.7387355567295395</v>
      </c>
      <c r="I79" s="110">
        <v>3.7576007249100796</v>
      </c>
      <c r="J79" s="110">
        <v>3.5794828687314255</v>
      </c>
      <c r="K79" s="110">
        <v>3.5306711886617892</v>
      </c>
      <c r="L79" s="110">
        <v>3.4260099517879525</v>
      </c>
      <c r="M79" s="110">
        <v>3.4211916334855532</v>
      </c>
      <c r="N79" s="110">
        <v>3.4283629651919978</v>
      </c>
      <c r="O79" s="110">
        <v>3.2418885553192816</v>
      </c>
      <c r="P79" s="110">
        <v>3.2939190846458817</v>
      </c>
      <c r="Q79" s="110">
        <v>3.2999225334664142</v>
      </c>
      <c r="R79" s="110">
        <v>3.2370082657687282</v>
      </c>
      <c r="S79" s="110">
        <v>3.1760208594343786</v>
      </c>
      <c r="T79" s="110">
        <v>3.1608790330305347</v>
      </c>
      <c r="U79" s="110">
        <v>3.0443769968403087</v>
      </c>
      <c r="V79" s="110">
        <v>3.1768579177378733</v>
      </c>
      <c r="W79" s="110">
        <v>3.1273243729520552</v>
      </c>
      <c r="X79" s="110">
        <v>2.7710683573327071</v>
      </c>
      <c r="Y79" s="110">
        <v>2.626310646255106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186.77976839684476</v>
      </c>
      <c r="D81" s="118">
        <f t="shared" si="28"/>
        <v>184.96991750470102</v>
      </c>
      <c r="E81" s="118">
        <f t="shared" si="28"/>
        <v>177.6743057513992</v>
      </c>
      <c r="F81" s="118">
        <f t="shared" si="28"/>
        <v>173.09195837446481</v>
      </c>
      <c r="G81" s="118">
        <f t="shared" si="28"/>
        <v>168.92717184680151</v>
      </c>
      <c r="H81" s="118">
        <f t="shared" si="28"/>
        <v>158.82226761562234</v>
      </c>
      <c r="I81" s="118">
        <f t="shared" si="28"/>
        <v>180.5521971221776</v>
      </c>
      <c r="J81" s="118">
        <f t="shared" si="28"/>
        <v>145.20221177545758</v>
      </c>
      <c r="K81" s="118">
        <f t="shared" si="28"/>
        <v>163.02508573161896</v>
      </c>
      <c r="L81" s="118">
        <f t="shared" si="28"/>
        <v>149.86630560976559</v>
      </c>
      <c r="M81" s="118">
        <f t="shared" si="28"/>
        <v>114.55517979958086</v>
      </c>
      <c r="N81" s="118">
        <f t="shared" si="28"/>
        <v>122.6331919989682</v>
      </c>
      <c r="O81" s="118">
        <f t="shared" si="28"/>
        <v>111.23406705991698</v>
      </c>
      <c r="P81" s="118">
        <f t="shared" si="28"/>
        <v>92.763176204392892</v>
      </c>
      <c r="Q81" s="118">
        <f t="shared" si="28"/>
        <v>104.8375045783347</v>
      </c>
      <c r="R81" s="118">
        <f t="shared" ref="R81:V81" si="29">R82+R85+R87+R100</f>
        <v>101.5010215221466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76.070479934159849</v>
      </c>
      <c r="W81" s="118">
        <f t="shared" ref="W81:Y81" si="30">W82+W85+W87+W100</f>
        <v>66.571001195364076</v>
      </c>
      <c r="X81" s="118">
        <f t="shared" si="30"/>
        <v>48.739847713459156</v>
      </c>
      <c r="Y81" s="118">
        <f t="shared" si="30"/>
        <v>39.836037871013794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155.774955586516</v>
      </c>
      <c r="D82" s="123">
        <f t="shared" si="31"/>
        <v>154.77721718920932</v>
      </c>
      <c r="E82" s="123">
        <f t="shared" si="31"/>
        <v>149.81141437596716</v>
      </c>
      <c r="F82" s="123">
        <f t="shared" si="31"/>
        <v>145.37619000757641</v>
      </c>
      <c r="G82" s="123">
        <f t="shared" si="31"/>
        <v>143.30936615831536</v>
      </c>
      <c r="H82" s="123">
        <f t="shared" si="31"/>
        <v>134.44107116551604</v>
      </c>
      <c r="I82" s="123">
        <f t="shared" si="31"/>
        <v>153.20713776340997</v>
      </c>
      <c r="J82" s="123">
        <f t="shared" si="31"/>
        <v>122.1564113437849</v>
      </c>
      <c r="K82" s="123">
        <f t="shared" si="31"/>
        <v>136.59037749146543</v>
      </c>
      <c r="L82" s="123">
        <f t="shared" si="31"/>
        <v>125.71513836971288</v>
      </c>
      <c r="M82" s="123">
        <f t="shared" si="31"/>
        <v>91.157013396819806</v>
      </c>
      <c r="N82" s="123">
        <f t="shared" si="31"/>
        <v>97.301775328155429</v>
      </c>
      <c r="O82" s="123">
        <f t="shared" si="31"/>
        <v>87.524341684922192</v>
      </c>
      <c r="P82" s="123">
        <f t="shared" si="31"/>
        <v>70.201030645754017</v>
      </c>
      <c r="Q82" s="123">
        <f t="shared" si="31"/>
        <v>81.469875949399025</v>
      </c>
      <c r="R82" s="123">
        <f t="shared" ref="R82:V82" si="32">SUM(R83:R84)</f>
        <v>78.117467587268933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53.899886728691506</v>
      </c>
      <c r="W82" s="123">
        <f t="shared" ref="W82:Y82" si="33">SUM(W83:W84)</f>
        <v>44.729227496355975</v>
      </c>
      <c r="X82" s="123">
        <f t="shared" si="33"/>
        <v>29.206827483716474</v>
      </c>
      <c r="Y82" s="123">
        <f t="shared" si="33"/>
        <v>20.971716940055064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154.94936210269915</v>
      </c>
      <c r="D83" s="99">
        <v>153.95783362975811</v>
      </c>
      <c r="E83" s="99">
        <v>149.02390960937251</v>
      </c>
      <c r="F83" s="99">
        <v>144.6111646280601</v>
      </c>
      <c r="G83" s="99">
        <v>142.55411945148316</v>
      </c>
      <c r="H83" s="99">
        <v>133.73163373605544</v>
      </c>
      <c r="I83" s="99">
        <v>152.39290537109028</v>
      </c>
      <c r="J83" s="99">
        <v>121.49510891246864</v>
      </c>
      <c r="K83" s="99">
        <v>135.84148330087012</v>
      </c>
      <c r="L83" s="99">
        <v>125.02101917173584</v>
      </c>
      <c r="M83" s="99">
        <v>90.657147003977826</v>
      </c>
      <c r="N83" s="99">
        <v>96.764553140954405</v>
      </c>
      <c r="O83" s="99">
        <v>87.04575849528662</v>
      </c>
      <c r="P83" s="99">
        <v>69.821145901535417</v>
      </c>
      <c r="Q83" s="99">
        <v>81.022248084785602</v>
      </c>
      <c r="R83" s="99">
        <v>77.683500433850355</v>
      </c>
      <c r="S83" s="99">
        <v>0</v>
      </c>
      <c r="T83" s="99">
        <v>0</v>
      </c>
      <c r="U83" s="99">
        <v>0</v>
      </c>
      <c r="V83" s="99">
        <v>53.584593621874241</v>
      </c>
      <c r="W83" s="99">
        <v>44.464510702760677</v>
      </c>
      <c r="X83" s="99">
        <v>29.03264946227274</v>
      </c>
      <c r="Y83" s="99">
        <v>20.845985714013779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0.82559348381684206</v>
      </c>
      <c r="D84" s="99">
        <v>0.81938355945122121</v>
      </c>
      <c r="E84" s="99">
        <v>0.78750476659465063</v>
      </c>
      <c r="F84" s="99">
        <v>0.7650253795163221</v>
      </c>
      <c r="G84" s="99">
        <v>0.75524670683219797</v>
      </c>
      <c r="H84" s="99">
        <v>0.70943742946059096</v>
      </c>
      <c r="I84" s="99">
        <v>0.81423239231969313</v>
      </c>
      <c r="J84" s="99">
        <v>0.66130243131625799</v>
      </c>
      <c r="K84" s="99">
        <v>0.74889419059530371</v>
      </c>
      <c r="L84" s="99">
        <v>0.69411919797702681</v>
      </c>
      <c r="M84" s="99">
        <v>0.49986639284197576</v>
      </c>
      <c r="N84" s="99">
        <v>0.53722218720102499</v>
      </c>
      <c r="O84" s="99">
        <v>0.47858318963557228</v>
      </c>
      <c r="P84" s="99">
        <v>0.37988474421860119</v>
      </c>
      <c r="Q84" s="99">
        <v>0.44762786461341775</v>
      </c>
      <c r="R84" s="99">
        <v>0.43396715341858189</v>
      </c>
      <c r="S84" s="99">
        <v>0</v>
      </c>
      <c r="T84" s="99">
        <v>0</v>
      </c>
      <c r="U84" s="99">
        <v>0</v>
      </c>
      <c r="V84" s="99">
        <v>0.31529310681726558</v>
      </c>
      <c r="W84" s="99">
        <v>0.26471679359530037</v>
      </c>
      <c r="X84" s="99">
        <v>0.17417802144373207</v>
      </c>
      <c r="Y84" s="99">
        <v>0.12573122604128545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8.5796531278044385E-3</v>
      </c>
      <c r="E85" s="123">
        <f t="shared" si="34"/>
        <v>4.8454899106286147E-3</v>
      </c>
      <c r="F85" s="123">
        <f t="shared" si="34"/>
        <v>8.9073834972217721E-3</v>
      </c>
      <c r="G85" s="123">
        <f t="shared" si="34"/>
        <v>1.2319745301258555E-2</v>
      </c>
      <c r="H85" s="123">
        <f t="shared" si="34"/>
        <v>1.580418443104584E-2</v>
      </c>
      <c r="I85" s="123">
        <f t="shared" si="34"/>
        <v>1.7814186841963495E-2</v>
      </c>
      <c r="J85" s="123">
        <f t="shared" si="34"/>
        <v>1.3233895467802372E-2</v>
      </c>
      <c r="K85" s="123">
        <f t="shared" si="34"/>
        <v>1.0485243891206036E-2</v>
      </c>
      <c r="L85" s="123">
        <f t="shared" si="34"/>
        <v>1.1166330473958392E-2</v>
      </c>
      <c r="M85" s="123">
        <f t="shared" si="34"/>
        <v>8.424405360611141E-3</v>
      </c>
      <c r="N85" s="123">
        <f t="shared" si="34"/>
        <v>8.8904409928527439E-3</v>
      </c>
      <c r="O85" s="123">
        <f t="shared" si="34"/>
        <v>5.3418191792122469E-3</v>
      </c>
      <c r="P85" s="123">
        <f t="shared" si="34"/>
        <v>7.0480880586352591E-3</v>
      </c>
      <c r="Q85" s="123">
        <f t="shared" si="34"/>
        <v>2.3532690905781234E-3</v>
      </c>
      <c r="R85" s="123">
        <f t="shared" si="34"/>
        <v>2.9387074534113632E-3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5.7222332306013941E-3</v>
      </c>
      <c r="W85" s="123">
        <f t="shared" si="34"/>
        <v>3.7578717307655998E-3</v>
      </c>
      <c r="X85" s="123">
        <f t="shared" si="34"/>
        <v>1.1461279430177957E-2</v>
      </c>
      <c r="Y85" s="123">
        <f t="shared" si="34"/>
        <v>8.7521453991435232E-3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0</v>
      </c>
      <c r="D86" s="99">
        <f>RES_hhdet_in_fech!D86/RES_summary!D$21</f>
        <v>8.5796531278044385E-3</v>
      </c>
      <c r="E86" s="99">
        <f>RES_hhdet_in_fech!E86/RES_summary!E$21</f>
        <v>4.8454899106286147E-3</v>
      </c>
      <c r="F86" s="99">
        <f>RES_hhdet_in_fech!F86/RES_summary!F$21</f>
        <v>8.9073834972217721E-3</v>
      </c>
      <c r="G86" s="99">
        <f>RES_hhdet_in_fech!G86/RES_summary!G$21</f>
        <v>1.2319745301258555E-2</v>
      </c>
      <c r="H86" s="99">
        <f>RES_hhdet_in_fech!H86/RES_summary!H$21</f>
        <v>1.580418443104584E-2</v>
      </c>
      <c r="I86" s="99">
        <f>RES_hhdet_in_fech!I86/RES_summary!I$21</f>
        <v>1.7814186841963495E-2</v>
      </c>
      <c r="J86" s="99">
        <f>RES_hhdet_in_fech!J86/RES_summary!J$21</f>
        <v>1.3233895467802372E-2</v>
      </c>
      <c r="K86" s="99">
        <f>RES_hhdet_in_fech!K86/RES_summary!K$21</f>
        <v>1.0485243891206036E-2</v>
      </c>
      <c r="L86" s="99">
        <f>RES_hhdet_in_fech!L86/RES_summary!L$21</f>
        <v>1.1166330473958392E-2</v>
      </c>
      <c r="M86" s="99">
        <f>RES_hhdet_in_fech!M86/RES_summary!M$21</f>
        <v>8.424405360611141E-3</v>
      </c>
      <c r="N86" s="99">
        <f>RES_hhdet_in_fech!N86/RES_summary!N$21</f>
        <v>8.8904409928527439E-3</v>
      </c>
      <c r="O86" s="99">
        <f>RES_hhdet_in_fech!O86/RES_summary!O$21</f>
        <v>5.3418191792122469E-3</v>
      </c>
      <c r="P86" s="99">
        <f>RES_hhdet_in_fech!P86/RES_summary!P$21</f>
        <v>7.0480880586352591E-3</v>
      </c>
      <c r="Q86" s="99">
        <f>RES_hhdet_in_fech!Q86/RES_summary!Q$21</f>
        <v>2.3532690905781234E-3</v>
      </c>
      <c r="R86" s="99">
        <f>RES_hhdet_in_fech!R86/RES_summary!R$21</f>
        <v>2.9387074534113632E-3</v>
      </c>
      <c r="S86" s="99">
        <f>RES_hhdet_in_fech!S86/RES_summary!S$21</f>
        <v>0</v>
      </c>
      <c r="T86" s="99">
        <f>RES_hhdet_in_fech!T86/RES_summary!T$21</f>
        <v>0</v>
      </c>
      <c r="U86" s="99">
        <f>RES_hhdet_in_fech!U86/RES_summary!U$21</f>
        <v>0</v>
      </c>
      <c r="V86" s="99">
        <f>RES_hhdet_in_fech!V86/RES_summary!V$21</f>
        <v>5.7222332306013941E-3</v>
      </c>
      <c r="W86" s="99">
        <f>RES_hhdet_in_fech!W86/RES_summary!W$21</f>
        <v>3.7578717307655998E-3</v>
      </c>
      <c r="X86" s="99">
        <f>RES_hhdet_in_fech!X86/RES_summary!X$21</f>
        <v>1.1461279430177957E-2</v>
      </c>
      <c r="Y86" s="99">
        <f>RES_hhdet_in_fech!Y86/RES_summary!Y$21</f>
        <v>8.7521453991435232E-3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26.831964341496349</v>
      </c>
      <c r="D87" s="123">
        <v>26.093984446690701</v>
      </c>
      <c r="E87" s="123">
        <v>23.813955563816844</v>
      </c>
      <c r="F87" s="123">
        <v>23.703855666340147</v>
      </c>
      <c r="G87" s="123">
        <v>21.736022592679166</v>
      </c>
      <c r="H87" s="123">
        <v>20.610731428144902</v>
      </c>
      <c r="I87" s="123">
        <v>23.556093977004121</v>
      </c>
      <c r="J87" s="123">
        <v>19.440518584654534</v>
      </c>
      <c r="K87" s="123">
        <v>22.882439821454284</v>
      </c>
      <c r="L87" s="123">
        <v>20.69725120875222</v>
      </c>
      <c r="M87" s="123">
        <v>19.949623208288202</v>
      </c>
      <c r="N87" s="123">
        <v>21.877453533118704</v>
      </c>
      <c r="O87" s="123">
        <v>20.443421486490774</v>
      </c>
      <c r="P87" s="123">
        <v>19.246535212477092</v>
      </c>
      <c r="Q87" s="123">
        <v>20.053785269544399</v>
      </c>
      <c r="R87" s="123">
        <v>20.109266744808465</v>
      </c>
      <c r="S87" s="123">
        <v>0</v>
      </c>
      <c r="T87" s="123">
        <v>0</v>
      </c>
      <c r="U87" s="123">
        <v>0</v>
      </c>
      <c r="V87" s="123">
        <v>18.965353839948868</v>
      </c>
      <c r="W87" s="123">
        <v>18.691518309530743</v>
      </c>
      <c r="X87" s="123">
        <v>16.72886672031461</v>
      </c>
      <c r="Y87" s="123">
        <v>16.195462384905625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28.037964774754563</v>
      </c>
      <c r="D88" s="99">
        <v>28.291588390887146</v>
      </c>
      <c r="E88" s="99">
        <v>24.683797518402574</v>
      </c>
      <c r="F88" s="99">
        <v>23.660133276309839</v>
      </c>
      <c r="G88" s="99">
        <v>21.441105523077635</v>
      </c>
      <c r="H88" s="99">
        <v>19.814784481870248</v>
      </c>
      <c r="I88" s="99">
        <v>24.335563211102901</v>
      </c>
      <c r="J88" s="99">
        <v>18.891658605353843</v>
      </c>
      <c r="K88" s="99">
        <v>23.523938477939261</v>
      </c>
      <c r="L88" s="99">
        <v>20.593105624811699</v>
      </c>
      <c r="M88" s="99">
        <v>19.370307162348947</v>
      </c>
      <c r="N88" s="99">
        <v>21.898388240453404</v>
      </c>
      <c r="O88" s="99">
        <v>20.125449788893537</v>
      </c>
      <c r="P88" s="99">
        <v>18.517682958108299</v>
      </c>
      <c r="Q88" s="99">
        <v>20.751561763784821</v>
      </c>
      <c r="R88" s="99">
        <v>20.615215144759404</v>
      </c>
      <c r="S88" s="99">
        <v>0</v>
      </c>
      <c r="T88" s="99">
        <v>0</v>
      </c>
      <c r="U88" s="99">
        <v>0</v>
      </c>
      <c r="V88" s="99">
        <v>18.238713769095764</v>
      </c>
      <c r="W88" s="99">
        <v>18.14990250694829</v>
      </c>
      <c r="X88" s="99">
        <v>16.733302430046901</v>
      </c>
      <c r="Y88" s="99">
        <v>16.199158168894595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18.381861779947677</v>
      </c>
      <c r="I89" s="99">
        <v>22.655189193488635</v>
      </c>
      <c r="J89" s="99">
        <v>17.611120327346853</v>
      </c>
      <c r="K89" s="99">
        <v>22.00919331661667</v>
      </c>
      <c r="L89" s="99">
        <v>19.341794020288788</v>
      </c>
      <c r="M89" s="99">
        <v>18.264253923976323</v>
      </c>
      <c r="N89" s="99">
        <v>20.690985093667404</v>
      </c>
      <c r="O89" s="99">
        <v>19.050938590573164</v>
      </c>
      <c r="P89" s="99">
        <v>17.559827443021764</v>
      </c>
      <c r="Q89" s="99">
        <v>19.723567998896286</v>
      </c>
      <c r="R89" s="99">
        <v>19.652668815154563</v>
      </c>
      <c r="S89" s="99">
        <v>0</v>
      </c>
      <c r="T89" s="99">
        <v>0</v>
      </c>
      <c r="U89" s="99">
        <v>0</v>
      </c>
      <c r="V89" s="99">
        <v>0</v>
      </c>
      <c r="W89" s="99">
        <v>17.610516499365779</v>
      </c>
      <c r="X89" s="99">
        <v>16.234038656846</v>
      </c>
      <c r="Y89" s="99">
        <v>15.721499531313972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15.478082299837766</v>
      </c>
      <c r="I90" s="102">
        <v>18.971162973567889</v>
      </c>
      <c r="J90" s="102">
        <v>14.59917804850032</v>
      </c>
      <c r="K90" s="102">
        <v>18.172947881956322</v>
      </c>
      <c r="L90" s="102">
        <v>15.937083132179245</v>
      </c>
      <c r="M90" s="102">
        <v>15.047361992778804</v>
      </c>
      <c r="N90" s="102">
        <v>16.966215852129775</v>
      </c>
      <c r="O90" s="102">
        <v>15.567119915516956</v>
      </c>
      <c r="P90" s="102">
        <v>14.309580118691979</v>
      </c>
      <c r="Q90" s="102">
        <v>16.00307988945049</v>
      </c>
      <c r="R90" s="102">
        <v>15.837865337292621</v>
      </c>
      <c r="S90" s="102">
        <v>0</v>
      </c>
      <c r="T90" s="102">
        <v>0</v>
      </c>
      <c r="U90" s="102">
        <v>0</v>
      </c>
      <c r="V90" s="102">
        <v>0</v>
      </c>
      <c r="W90" s="102">
        <v>14.021913902678119</v>
      </c>
      <c r="X90" s="102">
        <v>12.744245258172441</v>
      </c>
      <c r="Y90" s="102">
        <v>12.161940958114883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2.9037794801099088</v>
      </c>
      <c r="I91" s="105">
        <v>3.6840262199207472</v>
      </c>
      <c r="J91" s="105">
        <v>3.0119422788465338</v>
      </c>
      <c r="K91" s="105">
        <v>3.8362454346603498</v>
      </c>
      <c r="L91" s="105">
        <v>3.4047108881095434</v>
      </c>
      <c r="M91" s="105">
        <v>3.2168919311975248</v>
      </c>
      <c r="N91" s="105">
        <v>3.7247692415376275</v>
      </c>
      <c r="O91" s="105">
        <v>3.4838186750562095</v>
      </c>
      <c r="P91" s="105">
        <v>3.2502473243297829</v>
      </c>
      <c r="Q91" s="105">
        <v>3.7204881094457996</v>
      </c>
      <c r="R91" s="105">
        <v>3.814803477861938</v>
      </c>
      <c r="S91" s="105">
        <v>0</v>
      </c>
      <c r="T91" s="105">
        <v>0</v>
      </c>
      <c r="U91" s="105">
        <v>0</v>
      </c>
      <c r="V91" s="105">
        <v>0</v>
      </c>
      <c r="W91" s="105">
        <v>3.5886025966876605</v>
      </c>
      <c r="X91" s="105">
        <v>3.4897933986735574</v>
      </c>
      <c r="Y91" s="105">
        <v>3.559558573199086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28.805811415955979</v>
      </c>
      <c r="D92" s="102">
        <v>27.619188462651564</v>
      </c>
      <c r="E92" s="102">
        <v>26.496393316520027</v>
      </c>
      <c r="F92" s="102">
        <v>25.811374044149641</v>
      </c>
      <c r="G92" s="102">
        <v>25.08899689498757</v>
      </c>
      <c r="H92" s="102">
        <v>24.55574481346175</v>
      </c>
      <c r="I92" s="102">
        <v>24.578185450898399</v>
      </c>
      <c r="J92" s="102">
        <v>24.134769218407357</v>
      </c>
      <c r="K92" s="102">
        <v>24.026134937328667</v>
      </c>
      <c r="L92" s="102">
        <v>23.827337636655635</v>
      </c>
      <c r="M92" s="102">
        <v>24.627395269095679</v>
      </c>
      <c r="N92" s="102">
        <v>22.284322532912093</v>
      </c>
      <c r="O92" s="102">
        <v>23.738163228724467</v>
      </c>
      <c r="P92" s="102">
        <v>20.854190999852378</v>
      </c>
      <c r="Q92" s="102">
        <v>18.190618613482915</v>
      </c>
      <c r="R92" s="102">
        <v>21.215080603971796</v>
      </c>
      <c r="S92" s="102">
        <v>0</v>
      </c>
      <c r="T92" s="102">
        <v>0</v>
      </c>
      <c r="U92" s="102">
        <v>0</v>
      </c>
      <c r="V92" s="102">
        <v>21.396256056055215</v>
      </c>
      <c r="W92" s="102">
        <v>17.939037318972527</v>
      </c>
      <c r="X92" s="102">
        <v>0</v>
      </c>
      <c r="Y92" s="102">
        <v>17.157876906969136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20.068369308251874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16.291837669172605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3.7765316390792685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25.898351848671236</v>
      </c>
      <c r="D96" s="102">
        <v>24.770540491707887</v>
      </c>
      <c r="E96" s="102">
        <v>23.307331350707837</v>
      </c>
      <c r="F96" s="102">
        <v>23.654243160953513</v>
      </c>
      <c r="G96" s="102">
        <v>22.172809928984485</v>
      </c>
      <c r="H96" s="102">
        <v>22.077878131665731</v>
      </c>
      <c r="I96" s="102">
        <v>21.856442503610729</v>
      </c>
      <c r="J96" s="102">
        <v>22.504905596068738</v>
      </c>
      <c r="K96" s="102">
        <v>22.19517972594015</v>
      </c>
      <c r="L96" s="102">
        <v>22.39907178137269</v>
      </c>
      <c r="M96" s="102">
        <v>22.574943136231663</v>
      </c>
      <c r="N96" s="102">
        <v>22.391116580498835</v>
      </c>
      <c r="O96" s="102">
        <v>21.675835414121302</v>
      </c>
      <c r="P96" s="102">
        <v>21.014584860921392</v>
      </c>
      <c r="Q96" s="102">
        <v>20.540720670164426</v>
      </c>
      <c r="R96" s="102">
        <v>20.617237252568792</v>
      </c>
      <c r="S96" s="102">
        <v>0</v>
      </c>
      <c r="T96" s="102">
        <v>0</v>
      </c>
      <c r="U96" s="102">
        <v>0</v>
      </c>
      <c r="V96" s="102">
        <v>21.500981706603365</v>
      </c>
      <c r="W96" s="102">
        <v>20.207603049993278</v>
      </c>
      <c r="X96" s="102">
        <v>0</v>
      </c>
      <c r="Y96" s="102">
        <v>16.7941657898598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23.999071194704612</v>
      </c>
      <c r="D97" s="105">
        <v>22.926383031541572</v>
      </c>
      <c r="E97" s="105">
        <v>21.57932039583773</v>
      </c>
      <c r="F97" s="105">
        <v>21.911992122348103</v>
      </c>
      <c r="G97" s="105">
        <v>20.536142644115053</v>
      </c>
      <c r="H97" s="105">
        <v>20.497510216823294</v>
      </c>
      <c r="I97" s="105">
        <v>20.291098521057467</v>
      </c>
      <c r="J97" s="105">
        <v>20.866031022698145</v>
      </c>
      <c r="K97" s="105">
        <v>20.583038379234136</v>
      </c>
      <c r="L97" s="105">
        <v>20.79457297358568</v>
      </c>
      <c r="M97" s="105">
        <v>20.999157253439108</v>
      </c>
      <c r="N97" s="105">
        <v>20.843546228915717</v>
      </c>
      <c r="O97" s="105">
        <v>20.228490949494464</v>
      </c>
      <c r="P97" s="105">
        <v>19.684050426246944</v>
      </c>
      <c r="Q97" s="105">
        <v>19.303013817572182</v>
      </c>
      <c r="R97" s="105">
        <v>19.412245705366654</v>
      </c>
      <c r="S97" s="105">
        <v>0</v>
      </c>
      <c r="T97" s="105">
        <v>0</v>
      </c>
      <c r="U97" s="105">
        <v>0</v>
      </c>
      <c r="V97" s="105">
        <v>20.447191493096085</v>
      </c>
      <c r="W97" s="105">
        <v>19.255134108274799</v>
      </c>
      <c r="X97" s="105">
        <v>0</v>
      </c>
      <c r="Y97" s="105">
        <v>16.026981895638098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20.218656706704071</v>
      </c>
      <c r="D98" s="99">
        <v>19.231719468849626</v>
      </c>
      <c r="E98" s="99">
        <v>18.093841694301865</v>
      </c>
      <c r="F98" s="99">
        <v>18.375133573285826</v>
      </c>
      <c r="G98" s="99">
        <v>17.185163605381874</v>
      </c>
      <c r="H98" s="99">
        <v>17.241833089262489</v>
      </c>
      <c r="I98" s="99">
        <v>17.02228487987465</v>
      </c>
      <c r="J98" s="99">
        <v>17.397809696238085</v>
      </c>
      <c r="K98" s="99">
        <v>17.137915064204396</v>
      </c>
      <c r="L98" s="99">
        <v>17.333708999304456</v>
      </c>
      <c r="M98" s="99">
        <v>17.538717477491634</v>
      </c>
      <c r="N98" s="99">
        <v>17.334528128092892</v>
      </c>
      <c r="O98" s="99">
        <v>16.760747919530996</v>
      </c>
      <c r="P98" s="99">
        <v>16.24066820510291</v>
      </c>
      <c r="Q98" s="99">
        <v>15.832510433890899</v>
      </c>
      <c r="R98" s="99">
        <v>15.833363717582209</v>
      </c>
      <c r="S98" s="99">
        <v>0</v>
      </c>
      <c r="T98" s="99">
        <v>0</v>
      </c>
      <c r="U98" s="99">
        <v>0</v>
      </c>
      <c r="V98" s="99">
        <v>16.618165772039138</v>
      </c>
      <c r="W98" s="99">
        <v>15.605780954584468</v>
      </c>
      <c r="X98" s="99">
        <v>0</v>
      </c>
      <c r="Y98" s="99">
        <v>12.598630228456836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3.7804144880005359</v>
      </c>
      <c r="D99" s="99">
        <v>3.6946635626919497</v>
      </c>
      <c r="E99" s="99">
        <v>3.4854787015358601</v>
      </c>
      <c r="F99" s="99">
        <v>3.5368585490622726</v>
      </c>
      <c r="G99" s="99">
        <v>3.3509790387331715</v>
      </c>
      <c r="H99" s="99">
        <v>3.2556771275608072</v>
      </c>
      <c r="I99" s="99">
        <v>3.2688136411828159</v>
      </c>
      <c r="J99" s="99">
        <v>3.4682213264600597</v>
      </c>
      <c r="K99" s="99">
        <v>3.4451233150297362</v>
      </c>
      <c r="L99" s="99">
        <v>3.4608639742812275</v>
      </c>
      <c r="M99" s="99">
        <v>3.4604397759474783</v>
      </c>
      <c r="N99" s="99">
        <v>3.5090181008228223</v>
      </c>
      <c r="O99" s="99">
        <v>3.467743029963466</v>
      </c>
      <c r="P99" s="99">
        <v>3.4433822211440326</v>
      </c>
      <c r="Q99" s="99">
        <v>3.4705033836812844</v>
      </c>
      <c r="R99" s="99">
        <v>3.5788819877844422</v>
      </c>
      <c r="S99" s="99">
        <v>0</v>
      </c>
      <c r="T99" s="99">
        <v>0</v>
      </c>
      <c r="U99" s="99">
        <v>0</v>
      </c>
      <c r="V99" s="99">
        <v>3.8290257210569467</v>
      </c>
      <c r="W99" s="99">
        <v>3.649353153690333</v>
      </c>
      <c r="X99" s="99">
        <v>0</v>
      </c>
      <c r="Y99" s="99">
        <v>3.4283516671812597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4.1728484688323899</v>
      </c>
      <c r="D100" s="123">
        <v>4.0901362156731578</v>
      </c>
      <c r="E100" s="123">
        <v>4.0440903217045641</v>
      </c>
      <c r="F100" s="123">
        <v>4.0030053170510111</v>
      </c>
      <c r="G100" s="123">
        <v>3.8694633505057396</v>
      </c>
      <c r="H100" s="123">
        <v>3.7546608375303689</v>
      </c>
      <c r="I100" s="123">
        <v>3.7711511949215519</v>
      </c>
      <c r="J100" s="123">
        <v>3.5920479515503407</v>
      </c>
      <c r="K100" s="123">
        <v>3.5417831748080548</v>
      </c>
      <c r="L100" s="123">
        <v>3.4427497008265315</v>
      </c>
      <c r="M100" s="123">
        <v>3.440118789112228</v>
      </c>
      <c r="N100" s="123">
        <v>3.4450726967012133</v>
      </c>
      <c r="O100" s="123">
        <v>3.2609620693248109</v>
      </c>
      <c r="P100" s="123">
        <v>3.3085622581031444</v>
      </c>
      <c r="Q100" s="123">
        <v>3.3114900903006976</v>
      </c>
      <c r="R100" s="123">
        <v>3.2713484826157972</v>
      </c>
      <c r="S100" s="123">
        <v>0</v>
      </c>
      <c r="T100" s="123">
        <v>0</v>
      </c>
      <c r="U100" s="123">
        <v>0</v>
      </c>
      <c r="V100" s="123">
        <v>3.1995171322888702</v>
      </c>
      <c r="W100" s="123">
        <v>3.1464975177466021</v>
      </c>
      <c r="X100" s="123">
        <v>2.7926922299978987</v>
      </c>
      <c r="Y100" s="123">
        <v>2.6601064006539654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5.320006071932287</v>
      </c>
      <c r="D102" s="99">
        <v>5.2136406063905723</v>
      </c>
      <c r="E102" s="99">
        <v>5.1741212810149833</v>
      </c>
      <c r="F102" s="99">
        <v>5.0122486437908895</v>
      </c>
      <c r="G102" s="99">
        <v>5.0120024115610837</v>
      </c>
      <c r="H102" s="99">
        <v>4.8322715050531846</v>
      </c>
      <c r="I102" s="99">
        <v>4.8345064995060678</v>
      </c>
      <c r="J102" s="99">
        <v>4.6695038032723186</v>
      </c>
      <c r="K102" s="99">
        <v>4.462117086216316</v>
      </c>
      <c r="L102" s="99">
        <v>4.4922031982451083</v>
      </c>
      <c r="M102" s="99">
        <v>4.4511443521704406</v>
      </c>
      <c r="N102" s="99">
        <v>4.4300185373276806</v>
      </c>
      <c r="O102" s="99">
        <v>4.4536924784705354</v>
      </c>
      <c r="P102" s="99">
        <v>4.2374487830660037</v>
      </c>
      <c r="Q102" s="99">
        <v>3.9644786735960214</v>
      </c>
      <c r="R102" s="99">
        <v>4.6029857803521619</v>
      </c>
      <c r="S102" s="99">
        <v>0</v>
      </c>
      <c r="T102" s="99">
        <v>0</v>
      </c>
      <c r="U102" s="99">
        <v>0</v>
      </c>
      <c r="V102" s="99">
        <v>4.8762990090626239</v>
      </c>
      <c r="W102" s="99">
        <v>4.0949290802501839</v>
      </c>
      <c r="X102" s="99">
        <v>3.8663175078246881</v>
      </c>
      <c r="Y102" s="99">
        <v>4.0153851229755642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4.1545427623999451</v>
      </c>
      <c r="D103" s="110">
        <v>4.0736140922802537</v>
      </c>
      <c r="E103" s="110">
        <v>4.0311756821695885</v>
      </c>
      <c r="F103" s="110">
        <v>3.9881087365825265</v>
      </c>
      <c r="G103" s="110">
        <v>3.8531180134377099</v>
      </c>
      <c r="H103" s="110">
        <v>3.7387355567295391</v>
      </c>
      <c r="I103" s="110">
        <v>3.7576007249100796</v>
      </c>
      <c r="J103" s="110">
        <v>3.5794828687314255</v>
      </c>
      <c r="K103" s="110">
        <v>3.5306711886617901</v>
      </c>
      <c r="L103" s="110">
        <v>3.4260099517879516</v>
      </c>
      <c r="M103" s="110">
        <v>3.4211916334855532</v>
      </c>
      <c r="N103" s="110">
        <v>3.4283629651919982</v>
      </c>
      <c r="O103" s="110">
        <v>3.241888555319282</v>
      </c>
      <c r="P103" s="110">
        <v>3.2939190846458812</v>
      </c>
      <c r="Q103" s="110">
        <v>3.2999225334664142</v>
      </c>
      <c r="R103" s="110">
        <v>3.2370082657687274</v>
      </c>
      <c r="S103" s="110">
        <v>0</v>
      </c>
      <c r="T103" s="110">
        <v>0</v>
      </c>
      <c r="U103" s="110">
        <v>0</v>
      </c>
      <c r="V103" s="110">
        <v>3.1768579177378733</v>
      </c>
      <c r="W103" s="110">
        <v>3.1273243729520552</v>
      </c>
      <c r="X103" s="110">
        <v>2.7710683573327071</v>
      </c>
      <c r="Y103" s="110">
        <v>2.626310646255106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0</v>
      </c>
      <c r="D129" s="99">
        <f>RES_hhdet_in_fech!D129/RES_summary!D$21</f>
        <v>0</v>
      </c>
      <c r="E129" s="99">
        <f>RES_hhdet_in_fech!E129/RES_summary!E$21</f>
        <v>0</v>
      </c>
      <c r="F129" s="99">
        <f>RES_hhdet_in_fech!F129/RES_summary!F$21</f>
        <v>0</v>
      </c>
      <c r="G129" s="99">
        <f>RES_hhdet_in_fech!G129/RES_summary!G$21</f>
        <v>0</v>
      </c>
      <c r="H129" s="99">
        <f>RES_hhdet_in_fech!H129/RES_summary!H$21</f>
        <v>0</v>
      </c>
      <c r="I129" s="99">
        <f>RES_hhdet_in_fech!I129/RES_summary!I$21</f>
        <v>0</v>
      </c>
      <c r="J129" s="99">
        <f>RES_hhdet_in_fech!J129/RES_summary!J$21</f>
        <v>0</v>
      </c>
      <c r="K129" s="99">
        <f>RES_hhdet_in_fech!K129/RES_summary!K$21</f>
        <v>0</v>
      </c>
      <c r="L129" s="99">
        <f>RES_hhdet_in_fech!L129/RES_summary!L$21</f>
        <v>0</v>
      </c>
      <c r="M129" s="99">
        <f>RES_hhdet_in_fech!M129/RES_summary!M$21</f>
        <v>0</v>
      </c>
      <c r="N129" s="99">
        <f>RES_hhdet_in_fech!N129/RES_summary!N$21</f>
        <v>0</v>
      </c>
      <c r="O129" s="99">
        <f>RES_hhdet_in_fech!O129/RES_summary!O$21</f>
        <v>0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0</v>
      </c>
      <c r="S129" s="99">
        <f>RES_hhdet_in_fech!S129/RES_summary!S$21</f>
        <v>0</v>
      </c>
      <c r="T129" s="99">
        <f>RES_hhdet_in_fech!T129/RES_summary!T$21</f>
        <v>0</v>
      </c>
      <c r="U129" s="99">
        <f>RES_hhdet_in_fech!U129/RES_summary!U$21</f>
        <v>0</v>
      </c>
      <c r="V129" s="99">
        <f>RES_hhdet_in_fech!V129/RES_summary!V$21</f>
        <v>0</v>
      </c>
      <c r="W129" s="99">
        <f>RES_hhdet_in_fech!W129/RES_summary!W$21</f>
        <v>0</v>
      </c>
      <c r="X129" s="99">
        <f>RES_hhdet_in_fech!X129/RES_summary!X$21</f>
        <v>0</v>
      </c>
      <c r="Y129" s="99">
        <f>RES_hhdet_in_fech!Y129/RES_summary!Y$21</f>
        <v>0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86.066176187339067</v>
      </c>
      <c r="D143" s="118">
        <f t="shared" si="49"/>
        <v>60.349082425997224</v>
      </c>
      <c r="E143" s="118">
        <f t="shared" si="49"/>
        <v>70.344766602290406</v>
      </c>
      <c r="F143" s="118">
        <f t="shared" si="49"/>
        <v>71.087931366237456</v>
      </c>
      <c r="G143" s="118">
        <f t="shared" si="49"/>
        <v>69.01168048916216</v>
      </c>
      <c r="H143" s="118">
        <f t="shared" si="49"/>
        <v>66.74048375161486</v>
      </c>
      <c r="I143" s="118">
        <f t="shared" si="49"/>
        <v>64.509454345633145</v>
      </c>
      <c r="J143" s="118">
        <f t="shared" si="49"/>
        <v>63.599355009326509</v>
      </c>
      <c r="K143" s="118">
        <f t="shared" si="49"/>
        <v>58.076339571779911</v>
      </c>
      <c r="L143" s="118">
        <f t="shared" si="49"/>
        <v>54.963984238346526</v>
      </c>
      <c r="M143" s="118">
        <f t="shared" si="49"/>
        <v>51.277113059945371</v>
      </c>
      <c r="N143" s="118">
        <f t="shared" si="49"/>
        <v>47.295173378034953</v>
      </c>
      <c r="O143" s="118">
        <f t="shared" si="49"/>
        <v>42.824070871759503</v>
      </c>
      <c r="P143" s="118">
        <f t="shared" si="49"/>
        <v>39.456027807473291</v>
      </c>
      <c r="Q143" s="118">
        <f t="shared" si="49"/>
        <v>37.625760893397512</v>
      </c>
      <c r="R143" s="118">
        <f t="shared" ref="R143:V143" si="50">R144+R146+R148+R157</f>
        <v>38.198692272274073</v>
      </c>
      <c r="S143" s="118">
        <f t="shared" si="50"/>
        <v>37.932649638953045</v>
      </c>
      <c r="T143" s="118">
        <f t="shared" si="50"/>
        <v>37.239381675388003</v>
      </c>
      <c r="U143" s="118">
        <f t="shared" si="50"/>
        <v>36.355962221521828</v>
      </c>
      <c r="V143" s="118">
        <f t="shared" si="50"/>
        <v>36.316134282943828</v>
      </c>
      <c r="W143" s="118">
        <f t="shared" ref="W143:Y143" si="51">W144+W146+W148+W157</f>
        <v>31.957638753893239</v>
      </c>
      <c r="X143" s="118">
        <f t="shared" si="51"/>
        <v>27.626313574642964</v>
      </c>
      <c r="Y143" s="118">
        <f t="shared" si="51"/>
        <v>24.174510128784924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55.813093824976491</v>
      </c>
      <c r="D144" s="123">
        <f t="shared" si="52"/>
        <v>31.281162891103939</v>
      </c>
      <c r="E144" s="123">
        <f t="shared" si="52"/>
        <v>42.764348174587504</v>
      </c>
      <c r="F144" s="123">
        <f t="shared" si="52"/>
        <v>43.308229258281166</v>
      </c>
      <c r="G144" s="123">
        <f t="shared" si="52"/>
        <v>42.853612302871205</v>
      </c>
      <c r="H144" s="123">
        <f t="shared" si="52"/>
        <v>40.806424538074388</v>
      </c>
      <c r="I144" s="123">
        <f t="shared" si="52"/>
        <v>39.292834417581865</v>
      </c>
      <c r="J144" s="123">
        <f t="shared" si="52"/>
        <v>38.862888927326935</v>
      </c>
      <c r="K144" s="123">
        <f t="shared" si="52"/>
        <v>33.50449612172887</v>
      </c>
      <c r="L144" s="123">
        <f t="shared" si="52"/>
        <v>30.394846732123181</v>
      </c>
      <c r="M144" s="123">
        <f t="shared" si="52"/>
        <v>25.755099944691629</v>
      </c>
      <c r="N144" s="123">
        <f t="shared" si="52"/>
        <v>21.916483603214058</v>
      </c>
      <c r="O144" s="123">
        <f t="shared" si="52"/>
        <v>18.568910479307085</v>
      </c>
      <c r="P144" s="123">
        <f t="shared" si="52"/>
        <v>16.025492875623151</v>
      </c>
      <c r="Q144" s="123">
        <f t="shared" si="52"/>
        <v>15.089387727549806</v>
      </c>
      <c r="R144" s="123">
        <f t="shared" si="52"/>
        <v>15.139998305296702</v>
      </c>
      <c r="S144" s="123">
        <f t="shared" si="52"/>
        <v>14.689083561059668</v>
      </c>
      <c r="T144" s="123">
        <f t="shared" si="52"/>
        <v>13.608904519307629</v>
      </c>
      <c r="U144" s="123">
        <f t="shared" si="52"/>
        <v>13.1426449429048</v>
      </c>
      <c r="V144" s="123">
        <f t="shared" si="52"/>
        <v>12.127187911772502</v>
      </c>
      <c r="W144" s="123">
        <f t="shared" si="52"/>
        <v>9.3614491203014243</v>
      </c>
      <c r="X144" s="123">
        <f t="shared" si="52"/>
        <v>7.177084244291847</v>
      </c>
      <c r="Y144" s="123">
        <f t="shared" si="52"/>
        <v>5.0301144863206639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55.813093824976491</v>
      </c>
      <c r="D145" s="99">
        <v>31.281162891103939</v>
      </c>
      <c r="E145" s="99">
        <v>42.764348174587504</v>
      </c>
      <c r="F145" s="99">
        <v>43.308229258281166</v>
      </c>
      <c r="G145" s="99">
        <v>42.853612302871205</v>
      </c>
      <c r="H145" s="99">
        <v>40.806424538074388</v>
      </c>
      <c r="I145" s="99">
        <v>39.292834417581865</v>
      </c>
      <c r="J145" s="99">
        <v>38.862888927326935</v>
      </c>
      <c r="K145" s="99">
        <v>33.50449612172887</v>
      </c>
      <c r="L145" s="99">
        <v>30.394846732123181</v>
      </c>
      <c r="M145" s="99">
        <v>25.755099944691629</v>
      </c>
      <c r="N145" s="99">
        <v>21.916483603214058</v>
      </c>
      <c r="O145" s="99">
        <v>18.568910479307085</v>
      </c>
      <c r="P145" s="99">
        <v>16.025492875623151</v>
      </c>
      <c r="Q145" s="99">
        <v>15.089387727549806</v>
      </c>
      <c r="R145" s="99">
        <v>15.139998305296702</v>
      </c>
      <c r="S145" s="99">
        <v>14.689083561059668</v>
      </c>
      <c r="T145" s="99">
        <v>13.608904519307629</v>
      </c>
      <c r="U145" s="99">
        <v>13.1426449429048</v>
      </c>
      <c r="V145" s="99">
        <v>12.127187911772502</v>
      </c>
      <c r="W145" s="99">
        <v>9.3614491203014243</v>
      </c>
      <c r="X145" s="99">
        <v>7.177084244291847</v>
      </c>
      <c r="Y145" s="99">
        <v>5.0301144863206639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3.6729682915746742E-2</v>
      </c>
      <c r="E146" s="123">
        <f t="shared" si="53"/>
        <v>3.7397603816043533E-2</v>
      </c>
      <c r="F146" s="123">
        <f t="shared" si="53"/>
        <v>3.8969802800345253E-2</v>
      </c>
      <c r="G146" s="123">
        <f t="shared" si="53"/>
        <v>4.1974059559573951E-2</v>
      </c>
      <c r="H146" s="123">
        <f t="shared" si="53"/>
        <v>5.0930621006297937E-2</v>
      </c>
      <c r="I146" s="123">
        <f t="shared" si="53"/>
        <v>5.57170477265286E-2</v>
      </c>
      <c r="J146" s="123">
        <f t="shared" si="53"/>
        <v>5.8150278856287665E-2</v>
      </c>
      <c r="K146" s="123">
        <f t="shared" si="53"/>
        <v>5.8434675234684257E-2</v>
      </c>
      <c r="L146" s="123">
        <f t="shared" si="53"/>
        <v>6.256503360296084E-2</v>
      </c>
      <c r="M146" s="123">
        <f t="shared" si="53"/>
        <v>6.0736064111467342E-2</v>
      </c>
      <c r="N146" s="123">
        <f t="shared" si="53"/>
        <v>6.6768710516850349E-2</v>
      </c>
      <c r="O146" s="123">
        <f t="shared" si="53"/>
        <v>5.2986227230793062E-2</v>
      </c>
      <c r="P146" s="123">
        <f t="shared" si="53"/>
        <v>6.4410068914824106E-2</v>
      </c>
      <c r="Q146" s="123">
        <f t="shared" si="53"/>
        <v>2.1320328030154354E-2</v>
      </c>
      <c r="R146" s="123">
        <f t="shared" si="53"/>
        <v>2.848769681222578E-2</v>
      </c>
      <c r="S146" s="123">
        <f t="shared" si="53"/>
        <v>3.0370019439492163E-2</v>
      </c>
      <c r="T146" s="123">
        <f t="shared" si="53"/>
        <v>3.6863647663404921E-2</v>
      </c>
      <c r="U146" s="123">
        <f t="shared" si="53"/>
        <v>1.7734619015435337E-2</v>
      </c>
      <c r="V146" s="123">
        <f t="shared" si="53"/>
        <v>5.2561435759007909E-2</v>
      </c>
      <c r="W146" s="123">
        <f t="shared" si="53"/>
        <v>3.6595431352248436E-2</v>
      </c>
      <c r="X146" s="123">
        <f t="shared" si="53"/>
        <v>4.5085884920072108E-2</v>
      </c>
      <c r="Y146" s="123">
        <f t="shared" si="53"/>
        <v>4.3230595780974358E-2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</v>
      </c>
      <c r="D147" s="99">
        <f>RES_hhdet_in_fech!D147/RES_summary!D$21</f>
        <v>3.6729682915746742E-2</v>
      </c>
      <c r="E147" s="99">
        <f>RES_hhdet_in_fech!E147/RES_summary!E$21</f>
        <v>3.7397603816043533E-2</v>
      </c>
      <c r="F147" s="99">
        <f>RES_hhdet_in_fech!F147/RES_summary!F$21</f>
        <v>3.8969802800345253E-2</v>
      </c>
      <c r="G147" s="99">
        <f>RES_hhdet_in_fech!G147/RES_summary!G$21</f>
        <v>4.1974059559573951E-2</v>
      </c>
      <c r="H147" s="99">
        <f>RES_hhdet_in_fech!H147/RES_summary!H$21</f>
        <v>5.0930621006297937E-2</v>
      </c>
      <c r="I147" s="99">
        <f>RES_hhdet_in_fech!I147/RES_summary!I$21</f>
        <v>5.57170477265286E-2</v>
      </c>
      <c r="J147" s="99">
        <f>RES_hhdet_in_fech!J147/RES_summary!J$21</f>
        <v>5.8150278856287665E-2</v>
      </c>
      <c r="K147" s="99">
        <f>RES_hhdet_in_fech!K147/RES_summary!K$21</f>
        <v>5.8434675234684257E-2</v>
      </c>
      <c r="L147" s="99">
        <f>RES_hhdet_in_fech!L147/RES_summary!L$21</f>
        <v>6.256503360296084E-2</v>
      </c>
      <c r="M147" s="99">
        <f>RES_hhdet_in_fech!M147/RES_summary!M$21</f>
        <v>6.0736064111467342E-2</v>
      </c>
      <c r="N147" s="99">
        <f>RES_hhdet_in_fech!N147/RES_summary!N$21</f>
        <v>6.6768710516850349E-2</v>
      </c>
      <c r="O147" s="99">
        <f>RES_hhdet_in_fech!O147/RES_summary!O$21</f>
        <v>5.2986227230793062E-2</v>
      </c>
      <c r="P147" s="99">
        <f>RES_hhdet_in_fech!P147/RES_summary!P$21</f>
        <v>6.4410068914824106E-2</v>
      </c>
      <c r="Q147" s="99">
        <f>RES_hhdet_in_fech!Q147/RES_summary!Q$21</f>
        <v>2.1320328030154354E-2</v>
      </c>
      <c r="R147" s="99">
        <f>RES_hhdet_in_fech!R147/RES_summary!R$21</f>
        <v>2.848769681222578E-2</v>
      </c>
      <c r="S147" s="99">
        <f>RES_hhdet_in_fech!S147/RES_summary!S$21</f>
        <v>3.0370019439492163E-2</v>
      </c>
      <c r="T147" s="99">
        <f>RES_hhdet_in_fech!T147/RES_summary!T$21</f>
        <v>3.6863647663404921E-2</v>
      </c>
      <c r="U147" s="99">
        <f>RES_hhdet_in_fech!U147/RES_summary!U$21</f>
        <v>1.7734619015435337E-2</v>
      </c>
      <c r="V147" s="99">
        <f>RES_hhdet_in_fech!V147/RES_summary!V$21</f>
        <v>5.2561435759007909E-2</v>
      </c>
      <c r="W147" s="99">
        <f>RES_hhdet_in_fech!W147/RES_summary!W$21</f>
        <v>3.6595431352248436E-2</v>
      </c>
      <c r="X147" s="99">
        <f>RES_hhdet_in_fech!X147/RES_summary!X$21</f>
        <v>4.5085884920072108E-2</v>
      </c>
      <c r="Y147" s="99">
        <f>RES_hhdet_in_fech!Y147/RES_summary!Y$21</f>
        <v>4.3230595780974358E-2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26.086647117212316</v>
      </c>
      <c r="D148" s="123">
        <v>24.940933036863555</v>
      </c>
      <c r="E148" s="123">
        <v>23.495232560338703</v>
      </c>
      <c r="F148" s="123">
        <v>23.737494229035104</v>
      </c>
      <c r="G148" s="123">
        <v>22.246676754670272</v>
      </c>
      <c r="H148" s="123">
        <v>22.128071603740114</v>
      </c>
      <c r="I148" s="123">
        <v>21.389641617047698</v>
      </c>
      <c r="J148" s="123">
        <v>21.085977318175804</v>
      </c>
      <c r="K148" s="123">
        <v>20.971609982318711</v>
      </c>
      <c r="L148" s="123">
        <v>21.064238030934529</v>
      </c>
      <c r="M148" s="123">
        <v>22.021576753578877</v>
      </c>
      <c r="N148" s="123">
        <v>21.867217877706903</v>
      </c>
      <c r="O148" s="123">
        <v>20.940881223622899</v>
      </c>
      <c r="P148" s="123">
        <v>20.057524299579576</v>
      </c>
      <c r="Q148" s="123">
        <v>19.203394816044945</v>
      </c>
      <c r="R148" s="123">
        <v>19.760510885029809</v>
      </c>
      <c r="S148" s="123">
        <v>20.009243490169609</v>
      </c>
      <c r="T148" s="123">
        <v>20.406590023472642</v>
      </c>
      <c r="U148" s="123">
        <v>20.130686535979475</v>
      </c>
      <c r="V148" s="123">
        <v>20.934177160374997</v>
      </c>
      <c r="W148" s="123">
        <v>19.413383755152669</v>
      </c>
      <c r="X148" s="123">
        <v>17.611634810637192</v>
      </c>
      <c r="Y148" s="123">
        <v>16.441392249718106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28.805811415955979</v>
      </c>
      <c r="D149" s="99">
        <v>27.619188462651561</v>
      </c>
      <c r="E149" s="99">
        <v>26.496393316520034</v>
      </c>
      <c r="F149" s="99">
        <v>25.811374044149641</v>
      </c>
      <c r="G149" s="99">
        <v>25.088996894987567</v>
      </c>
      <c r="H149" s="99">
        <v>24.555744813461747</v>
      </c>
      <c r="I149" s="99">
        <v>24.578185450898403</v>
      </c>
      <c r="J149" s="99">
        <v>24.134769218407357</v>
      </c>
      <c r="K149" s="99">
        <v>24.026134937328663</v>
      </c>
      <c r="L149" s="99">
        <v>23.827337636655635</v>
      </c>
      <c r="M149" s="99">
        <v>24.627395269095668</v>
      </c>
      <c r="N149" s="99">
        <v>22.284322532912096</v>
      </c>
      <c r="O149" s="99">
        <v>23.738163228724471</v>
      </c>
      <c r="P149" s="99">
        <v>20.854190999852381</v>
      </c>
      <c r="Q149" s="99">
        <v>18.190618613482915</v>
      </c>
      <c r="R149" s="99">
        <v>21.215080603971803</v>
      </c>
      <c r="S149" s="99">
        <v>20.76035748364411</v>
      </c>
      <c r="T149" s="99">
        <v>20.887681967892604</v>
      </c>
      <c r="U149" s="99">
        <v>19.654209006768085</v>
      </c>
      <c r="V149" s="99">
        <v>21.396256056055211</v>
      </c>
      <c r="W149" s="99">
        <v>17.939037318972527</v>
      </c>
      <c r="X149" s="99">
        <v>16.970018147389005</v>
      </c>
      <c r="Y149" s="99">
        <v>17.157876906969136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22.479854983311544</v>
      </c>
      <c r="J150" s="99">
        <v>22.040623635130899</v>
      </c>
      <c r="K150" s="99">
        <v>21.958906904928686</v>
      </c>
      <c r="L150" s="99">
        <v>21.817879375657334</v>
      </c>
      <c r="M150" s="99">
        <v>22.637882502455767</v>
      </c>
      <c r="N150" s="99">
        <v>0</v>
      </c>
      <c r="O150" s="99">
        <v>22.034769092303613</v>
      </c>
      <c r="P150" s="99">
        <v>19.508496585974331</v>
      </c>
      <c r="Q150" s="99">
        <v>17.129953863122047</v>
      </c>
      <c r="R150" s="99">
        <v>20.068369308251871</v>
      </c>
      <c r="S150" s="99">
        <v>19.725172102844695</v>
      </c>
      <c r="T150" s="99">
        <v>19.918817493648159</v>
      </c>
      <c r="U150" s="99">
        <v>18.798036431663899</v>
      </c>
      <c r="V150" s="99">
        <v>20.548855445950842</v>
      </c>
      <c r="W150" s="99">
        <v>17.244365584916274</v>
      </c>
      <c r="X150" s="99">
        <v>16.300729540404557</v>
      </c>
      <c r="Y150" s="99">
        <v>16.485737136144614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19.144142839881912</v>
      </c>
      <c r="J151" s="102">
        <v>18.6526850363176</v>
      </c>
      <c r="K151" s="102">
        <v>18.549075373854485</v>
      </c>
      <c r="L151" s="102">
        <v>18.432353108743815</v>
      </c>
      <c r="M151" s="102">
        <v>19.12855803423291</v>
      </c>
      <c r="N151" s="102">
        <v>0</v>
      </c>
      <c r="O151" s="102">
        <v>18.357242769101447</v>
      </c>
      <c r="P151" s="102">
        <v>16.11014918651852</v>
      </c>
      <c r="Q151" s="102">
        <v>14.009585728961426</v>
      </c>
      <c r="R151" s="102">
        <v>16.291837669172605</v>
      </c>
      <c r="S151" s="102">
        <v>15.936403182895191</v>
      </c>
      <c r="T151" s="102">
        <v>16.002253692868155</v>
      </c>
      <c r="U151" s="102">
        <v>15.027216025276593</v>
      </c>
      <c r="V151" s="102">
        <v>16.549787050965726</v>
      </c>
      <c r="W151" s="102">
        <v>13.851790665654104</v>
      </c>
      <c r="X151" s="102">
        <v>12.921353584729905</v>
      </c>
      <c r="Y151" s="102">
        <v>12.892251932666429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3.3357121434296291</v>
      </c>
      <c r="J152" s="105">
        <v>3.3879385988132986</v>
      </c>
      <c r="K152" s="105">
        <v>3.4098315310741971</v>
      </c>
      <c r="L152" s="105">
        <v>3.3855262669135158</v>
      </c>
      <c r="M152" s="105">
        <v>3.5093244682228586</v>
      </c>
      <c r="N152" s="105">
        <v>0</v>
      </c>
      <c r="O152" s="105">
        <v>3.6775263232021644</v>
      </c>
      <c r="P152" s="105">
        <v>3.3983473994558109</v>
      </c>
      <c r="Q152" s="105">
        <v>3.12036813416062</v>
      </c>
      <c r="R152" s="105">
        <v>3.776531639079268</v>
      </c>
      <c r="S152" s="105">
        <v>3.7887689199495034</v>
      </c>
      <c r="T152" s="105">
        <v>3.9165638007800063</v>
      </c>
      <c r="U152" s="105">
        <v>3.7708204063873105</v>
      </c>
      <c r="V152" s="105">
        <v>3.9990683949851222</v>
      </c>
      <c r="W152" s="105">
        <v>3.392574919262167</v>
      </c>
      <c r="X152" s="105">
        <v>3.3793759556746537</v>
      </c>
      <c r="Y152" s="105">
        <v>3.5934852034781839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25.898351848671229</v>
      </c>
      <c r="D153" s="102">
        <v>24.770540491707898</v>
      </c>
      <c r="E153" s="102">
        <v>23.307331350707841</v>
      </c>
      <c r="F153" s="102">
        <v>23.654243160953509</v>
      </c>
      <c r="G153" s="102">
        <v>22.172809928984485</v>
      </c>
      <c r="H153" s="102">
        <v>22.077878131665738</v>
      </c>
      <c r="I153" s="102">
        <v>21.856442503610733</v>
      </c>
      <c r="J153" s="102">
        <v>22.504905596068738</v>
      </c>
      <c r="K153" s="102">
        <v>22.195179725940154</v>
      </c>
      <c r="L153" s="102">
        <v>22.39907178137269</v>
      </c>
      <c r="M153" s="102">
        <v>22.574943136231653</v>
      </c>
      <c r="N153" s="102">
        <v>22.391116580498831</v>
      </c>
      <c r="O153" s="102">
        <v>21.675835414121302</v>
      </c>
      <c r="P153" s="102">
        <v>21.014584860921392</v>
      </c>
      <c r="Q153" s="102">
        <v>20.540720670164422</v>
      </c>
      <c r="R153" s="102">
        <v>20.617237252568792</v>
      </c>
      <c r="S153" s="102">
        <v>20.834151583965212</v>
      </c>
      <c r="T153" s="102">
        <v>21.20045176364097</v>
      </c>
      <c r="U153" s="102">
        <v>20.74458292185167</v>
      </c>
      <c r="V153" s="102">
        <v>21.500981706603365</v>
      </c>
      <c r="W153" s="102">
        <v>20.207603049993281</v>
      </c>
      <c r="X153" s="102">
        <v>18.341989792756738</v>
      </c>
      <c r="Y153" s="102">
        <v>16.7941657898598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23.999071194704612</v>
      </c>
      <c r="D154" s="105">
        <v>22.926383031541583</v>
      </c>
      <c r="E154" s="105">
        <v>21.57932039583773</v>
      </c>
      <c r="F154" s="105">
        <v>21.911992122348089</v>
      </c>
      <c r="G154" s="105">
        <v>20.536142644115049</v>
      </c>
      <c r="H154" s="105">
        <v>20.49751021682329</v>
      </c>
      <c r="I154" s="105">
        <v>20.291098521057467</v>
      </c>
      <c r="J154" s="105">
        <v>20.866031022698145</v>
      </c>
      <c r="K154" s="105">
        <v>20.583038379234139</v>
      </c>
      <c r="L154" s="105">
        <v>20.794572973585684</v>
      </c>
      <c r="M154" s="105">
        <v>20.999157253439108</v>
      </c>
      <c r="N154" s="105">
        <v>20.843546228915713</v>
      </c>
      <c r="O154" s="105">
        <v>20.228490949494464</v>
      </c>
      <c r="P154" s="105">
        <v>19.684050426246937</v>
      </c>
      <c r="Q154" s="105">
        <v>19.303013817572182</v>
      </c>
      <c r="R154" s="105">
        <v>19.412245705366651</v>
      </c>
      <c r="S154" s="105">
        <v>19.665185355773872</v>
      </c>
      <c r="T154" s="105">
        <v>20.051235810664188</v>
      </c>
      <c r="U154" s="105">
        <v>19.650412840885902</v>
      </c>
      <c r="V154" s="105">
        <v>20.447191493096085</v>
      </c>
      <c r="W154" s="105">
        <v>19.255134108274799</v>
      </c>
      <c r="X154" s="105">
        <v>17.49367266739489</v>
      </c>
      <c r="Y154" s="105">
        <v>16.026981895638094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20.218656706704071</v>
      </c>
      <c r="D155" s="99">
        <v>19.231719468849626</v>
      </c>
      <c r="E155" s="99">
        <v>18.093841694301872</v>
      </c>
      <c r="F155" s="99">
        <v>18.375133573285822</v>
      </c>
      <c r="G155" s="99">
        <v>17.185163605381877</v>
      </c>
      <c r="H155" s="99">
        <v>17.241833089262482</v>
      </c>
      <c r="I155" s="99">
        <v>17.02228487987465</v>
      </c>
      <c r="J155" s="99">
        <v>17.397809696238085</v>
      </c>
      <c r="K155" s="99">
        <v>17.137915064204396</v>
      </c>
      <c r="L155" s="99">
        <v>17.333708999304452</v>
      </c>
      <c r="M155" s="99">
        <v>17.538717477491634</v>
      </c>
      <c r="N155" s="99">
        <v>17.334528128092888</v>
      </c>
      <c r="O155" s="99">
        <v>16.760747919530999</v>
      </c>
      <c r="P155" s="99">
        <v>16.240668205102907</v>
      </c>
      <c r="Q155" s="99">
        <v>15.832510433890896</v>
      </c>
      <c r="R155" s="99">
        <v>15.833363717582207</v>
      </c>
      <c r="S155" s="99">
        <v>15.995405962736859</v>
      </c>
      <c r="T155" s="99">
        <v>16.245028906067429</v>
      </c>
      <c r="U155" s="99">
        <v>15.858495701729327</v>
      </c>
      <c r="V155" s="99">
        <v>16.618165772039134</v>
      </c>
      <c r="W155" s="99">
        <v>15.605780954584468</v>
      </c>
      <c r="X155" s="99">
        <v>13.970532652820168</v>
      </c>
      <c r="Y155" s="99">
        <v>12.598630228456836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3.7804144880005359</v>
      </c>
      <c r="D156" s="99">
        <v>3.6946635626919497</v>
      </c>
      <c r="E156" s="99">
        <v>3.4854787015358593</v>
      </c>
      <c r="F156" s="99">
        <v>3.5368585490622726</v>
      </c>
      <c r="G156" s="99">
        <v>3.3509790387331715</v>
      </c>
      <c r="H156" s="99">
        <v>3.2556771275608081</v>
      </c>
      <c r="I156" s="99">
        <v>3.2688136411828155</v>
      </c>
      <c r="J156" s="99">
        <v>3.4682213264600592</v>
      </c>
      <c r="K156" s="99">
        <v>3.4451233150297362</v>
      </c>
      <c r="L156" s="99">
        <v>3.4608639742812275</v>
      </c>
      <c r="M156" s="99">
        <v>3.460439775947477</v>
      </c>
      <c r="N156" s="99">
        <v>3.5090181008228218</v>
      </c>
      <c r="O156" s="99">
        <v>3.4677430299634664</v>
      </c>
      <c r="P156" s="99">
        <v>3.4433822211440321</v>
      </c>
      <c r="Q156" s="99">
        <v>3.4705033836812853</v>
      </c>
      <c r="R156" s="99">
        <v>3.5788819877844404</v>
      </c>
      <c r="S156" s="99">
        <v>3.6697793930370062</v>
      </c>
      <c r="T156" s="99">
        <v>3.8062069045967637</v>
      </c>
      <c r="U156" s="99">
        <v>3.791917139156578</v>
      </c>
      <c r="V156" s="99">
        <v>3.8290257210569472</v>
      </c>
      <c r="W156" s="99">
        <v>3.649353153690333</v>
      </c>
      <c r="X156" s="99">
        <v>3.5231400145747211</v>
      </c>
      <c r="Y156" s="99">
        <v>3.4283516671812593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4.1664352451502751</v>
      </c>
      <c r="D157" s="123">
        <v>4.0902568151139818</v>
      </c>
      <c r="E157" s="123">
        <v>4.0477882635481546</v>
      </c>
      <c r="F157" s="123">
        <v>4.0032380761208319</v>
      </c>
      <c r="G157" s="123">
        <v>3.8694173720611036</v>
      </c>
      <c r="H157" s="123">
        <v>3.7550569887940712</v>
      </c>
      <c r="I157" s="123">
        <v>3.7712612632770481</v>
      </c>
      <c r="J157" s="123">
        <v>3.5923384849674762</v>
      </c>
      <c r="K157" s="123">
        <v>3.5417987924976475</v>
      </c>
      <c r="L157" s="123">
        <v>3.4423344416858606</v>
      </c>
      <c r="M157" s="123">
        <v>3.4397002975633995</v>
      </c>
      <c r="N157" s="123">
        <v>3.444703186597148</v>
      </c>
      <c r="O157" s="123">
        <v>3.2612929415987253</v>
      </c>
      <c r="P157" s="123">
        <v>3.3086005633557383</v>
      </c>
      <c r="Q157" s="123">
        <v>3.3116580217726046</v>
      </c>
      <c r="R157" s="123">
        <v>3.269695385135333</v>
      </c>
      <c r="S157" s="123">
        <v>3.2039525682842709</v>
      </c>
      <c r="T157" s="123">
        <v>3.1870234849443273</v>
      </c>
      <c r="U157" s="123">
        <v>3.0648961236221166</v>
      </c>
      <c r="V157" s="123">
        <v>3.2022077750373201</v>
      </c>
      <c r="W157" s="123">
        <v>3.1462104470868986</v>
      </c>
      <c r="X157" s="123">
        <v>2.7925086347938533</v>
      </c>
      <c r="Y157" s="123">
        <v>2.6597727969651777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5.3200060719322861</v>
      </c>
      <c r="D158" s="99">
        <v>5.2136406063905723</v>
      </c>
      <c r="E158" s="99">
        <v>5.1741212810149833</v>
      </c>
      <c r="F158" s="99">
        <v>5.0122486437908886</v>
      </c>
      <c r="G158" s="99">
        <v>5.0120024115610837</v>
      </c>
      <c r="H158" s="99">
        <v>4.8322715050531855</v>
      </c>
      <c r="I158" s="99">
        <v>4.8345064995060687</v>
      </c>
      <c r="J158" s="99">
        <v>4.6695038032723195</v>
      </c>
      <c r="K158" s="99">
        <v>4.462117086216316</v>
      </c>
      <c r="L158" s="99">
        <v>4.4922031982451083</v>
      </c>
      <c r="M158" s="99">
        <v>4.4511443521704415</v>
      </c>
      <c r="N158" s="99">
        <v>4.4300185373276806</v>
      </c>
      <c r="O158" s="99">
        <v>4.4536924784705345</v>
      </c>
      <c r="P158" s="99">
        <v>4.2374487830660046</v>
      </c>
      <c r="Q158" s="99">
        <v>3.9644786735960222</v>
      </c>
      <c r="R158" s="99">
        <v>4.602985780352161</v>
      </c>
      <c r="S158" s="99">
        <v>4.4819600015105054</v>
      </c>
      <c r="T158" s="99">
        <v>4.6694845691372704</v>
      </c>
      <c r="U158" s="99">
        <v>4.4165469659946144</v>
      </c>
      <c r="V158" s="99">
        <v>4.8762990090626239</v>
      </c>
      <c r="W158" s="99">
        <v>4.094929080250183</v>
      </c>
      <c r="X158" s="99">
        <v>3.8663175078246885</v>
      </c>
      <c r="Y158" s="99">
        <v>4.015385122975565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4.1545427623999451</v>
      </c>
      <c r="D159" s="110">
        <v>4.0736140922802537</v>
      </c>
      <c r="E159" s="110">
        <v>4.0311756821695877</v>
      </c>
      <c r="F159" s="110">
        <v>3.9881087365825261</v>
      </c>
      <c r="G159" s="110">
        <v>3.8531180134377085</v>
      </c>
      <c r="H159" s="110">
        <v>3.7387355567295395</v>
      </c>
      <c r="I159" s="110">
        <v>3.75760072491008</v>
      </c>
      <c r="J159" s="110">
        <v>3.5794828687314264</v>
      </c>
      <c r="K159" s="110">
        <v>3.5306711886617892</v>
      </c>
      <c r="L159" s="110">
        <v>3.4260099517879516</v>
      </c>
      <c r="M159" s="110">
        <v>3.4211916334855523</v>
      </c>
      <c r="N159" s="110">
        <v>3.4283629651919982</v>
      </c>
      <c r="O159" s="110">
        <v>3.2418885553192816</v>
      </c>
      <c r="P159" s="110">
        <v>3.2939190846458817</v>
      </c>
      <c r="Q159" s="110">
        <v>3.2999225334664142</v>
      </c>
      <c r="R159" s="110">
        <v>3.2370082657687274</v>
      </c>
      <c r="S159" s="110">
        <v>3.1760208594343782</v>
      </c>
      <c r="T159" s="110">
        <v>3.1608790330305339</v>
      </c>
      <c r="U159" s="110">
        <v>3.0443769968403092</v>
      </c>
      <c r="V159" s="110">
        <v>3.1768579177378737</v>
      </c>
      <c r="W159" s="110">
        <v>3.1273243729520548</v>
      </c>
      <c r="X159" s="110">
        <v>2.7710683573327066</v>
      </c>
      <c r="Y159" s="110">
        <v>2.6263106462551056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164.84401164491129</v>
      </c>
      <c r="D161" s="118">
        <f t="shared" si="54"/>
        <v>138.61661304572664</v>
      </c>
      <c r="E161" s="118">
        <f t="shared" si="54"/>
        <v>150.24890642649197</v>
      </c>
      <c r="F161" s="118">
        <f t="shared" si="54"/>
        <v>157.15673066746638</v>
      </c>
      <c r="G161" s="118">
        <f t="shared" si="54"/>
        <v>147.69280252092884</v>
      </c>
      <c r="H161" s="118">
        <f t="shared" si="54"/>
        <v>160.36904968460539</v>
      </c>
      <c r="I161" s="118">
        <f t="shared" si="54"/>
        <v>142.50963022648085</v>
      </c>
      <c r="J161" s="118">
        <f t="shared" si="54"/>
        <v>150.75295478836051</v>
      </c>
      <c r="K161" s="118">
        <f t="shared" si="54"/>
        <v>118.55020013816727</v>
      </c>
      <c r="L161" s="118">
        <f t="shared" si="54"/>
        <v>136.11279909395435</v>
      </c>
      <c r="M161" s="118">
        <f t="shared" si="54"/>
        <v>121.43475378487443</v>
      </c>
      <c r="N161" s="118">
        <f t="shared" si="54"/>
        <v>110.25127613348805</v>
      </c>
      <c r="O161" s="118">
        <f t="shared" si="54"/>
        <v>102.48225107998886</v>
      </c>
      <c r="P161" s="118">
        <f t="shared" si="54"/>
        <v>90.714393339326577</v>
      </c>
      <c r="Q161" s="118">
        <f t="shared" si="54"/>
        <v>91.111878166101462</v>
      </c>
      <c r="R161" s="118">
        <f t="shared" ref="R161:V161" si="55">R162+R164+R166+R175</f>
        <v>86.084353203557328</v>
      </c>
      <c r="S161" s="118">
        <f t="shared" si="55"/>
        <v>83.427496943922691</v>
      </c>
      <c r="T161" s="118">
        <f t="shared" si="55"/>
        <v>83.472017470224429</v>
      </c>
      <c r="U161" s="118">
        <f t="shared" si="55"/>
        <v>75.29662940242109</v>
      </c>
      <c r="V161" s="118">
        <f t="shared" si="55"/>
        <v>78.222145305934433</v>
      </c>
      <c r="W161" s="118">
        <f t="shared" ref="W161:Y161" si="56">W162+W164+W166+W175</f>
        <v>64.39091474026101</v>
      </c>
      <c r="X161" s="118">
        <f t="shared" si="56"/>
        <v>47.903646558799636</v>
      </c>
      <c r="Y161" s="118">
        <f t="shared" si="56"/>
        <v>36.05707478873304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134.58012127998384</v>
      </c>
      <c r="D162" s="123">
        <f t="shared" si="57"/>
        <v>109.55161838612467</v>
      </c>
      <c r="E162" s="123">
        <f t="shared" si="57"/>
        <v>122.68548990019244</v>
      </c>
      <c r="F162" s="123">
        <f t="shared" si="57"/>
        <v>129.37651484282296</v>
      </c>
      <c r="G162" s="123">
        <f t="shared" si="57"/>
        <v>121.53504574108909</v>
      </c>
      <c r="H162" s="123">
        <f t="shared" si="57"/>
        <v>134.4364367389193</v>
      </c>
      <c r="I162" s="123">
        <f t="shared" si="57"/>
        <v>117.29352662271756</v>
      </c>
      <c r="J162" s="123">
        <f t="shared" si="57"/>
        <v>126.01708437398877</v>
      </c>
      <c r="K162" s="123">
        <f t="shared" si="57"/>
        <v>93.985174348731661</v>
      </c>
      <c r="L162" s="123">
        <f t="shared" si="57"/>
        <v>111.55237154709513</v>
      </c>
      <c r="M162" s="123">
        <f t="shared" si="57"/>
        <v>95.930468943296404</v>
      </c>
      <c r="N162" s="123">
        <f t="shared" si="57"/>
        <v>84.894344282450078</v>
      </c>
      <c r="O162" s="123">
        <f t="shared" si="57"/>
        <v>78.253173066317913</v>
      </c>
      <c r="P162" s="123">
        <f t="shared" si="57"/>
        <v>67.31317737855484</v>
      </c>
      <c r="Q162" s="123">
        <f t="shared" si="57"/>
        <v>68.585787561164764</v>
      </c>
      <c r="R162" s="123">
        <f t="shared" si="57"/>
        <v>63.040280442265356</v>
      </c>
      <c r="S162" s="123">
        <f t="shared" si="57"/>
        <v>60.199070079478133</v>
      </c>
      <c r="T162" s="123">
        <f t="shared" si="57"/>
        <v>59.860327615176018</v>
      </c>
      <c r="U162" s="123">
        <f t="shared" si="57"/>
        <v>52.09195755625025</v>
      </c>
      <c r="V162" s="123">
        <f t="shared" si="57"/>
        <v>54.04805233117478</v>
      </c>
      <c r="W162" s="123">
        <f t="shared" si="57"/>
        <v>41.812866246088369</v>
      </c>
      <c r="X162" s="123">
        <f t="shared" si="57"/>
        <v>27.455685081918869</v>
      </c>
      <c r="Y162" s="123">
        <f t="shared" si="57"/>
        <v>16.913631373062977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134.58012127998384</v>
      </c>
      <c r="D163" s="110">
        <v>109.55161838612467</v>
      </c>
      <c r="E163" s="110">
        <v>122.68548990019244</v>
      </c>
      <c r="F163" s="110">
        <v>129.37651484282296</v>
      </c>
      <c r="G163" s="110">
        <v>121.53504574108909</v>
      </c>
      <c r="H163" s="110">
        <v>134.4364367389193</v>
      </c>
      <c r="I163" s="110">
        <v>117.29352662271756</v>
      </c>
      <c r="J163" s="110">
        <v>126.01708437398877</v>
      </c>
      <c r="K163" s="110">
        <v>93.985174348731661</v>
      </c>
      <c r="L163" s="110">
        <v>111.55237154709513</v>
      </c>
      <c r="M163" s="110">
        <v>95.930468943296404</v>
      </c>
      <c r="N163" s="110">
        <v>84.894344282450078</v>
      </c>
      <c r="O163" s="110">
        <v>78.253173066317913</v>
      </c>
      <c r="P163" s="110">
        <v>67.31317737855484</v>
      </c>
      <c r="Q163" s="110">
        <v>68.585787561164764</v>
      </c>
      <c r="R163" s="110">
        <v>63.040280442265356</v>
      </c>
      <c r="S163" s="110">
        <v>60.199070079478133</v>
      </c>
      <c r="T163" s="110">
        <v>59.860327615176018</v>
      </c>
      <c r="U163" s="110">
        <v>52.09195755625025</v>
      </c>
      <c r="V163" s="110">
        <v>54.04805233117478</v>
      </c>
      <c r="W163" s="110">
        <v>41.812866246088369</v>
      </c>
      <c r="X163" s="110">
        <v>27.455685081918869</v>
      </c>
      <c r="Y163" s="110">
        <v>16.913631373062977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3.5856730817029454E-2</v>
      </c>
      <c r="E164" s="123">
        <f t="shared" si="58"/>
        <v>2.3767767445785789E-2</v>
      </c>
      <c r="F164" s="123">
        <f t="shared" si="58"/>
        <v>3.854212943892403E-2</v>
      </c>
      <c r="G164" s="123">
        <f t="shared" si="58"/>
        <v>4.0993780691219943E-2</v>
      </c>
      <c r="H164" s="123">
        <f t="shared" si="58"/>
        <v>5.0298415457454435E-2</v>
      </c>
      <c r="I164" s="123">
        <f t="shared" si="58"/>
        <v>5.5695604730427402E-2</v>
      </c>
      <c r="J164" s="123">
        <f t="shared" si="58"/>
        <v>5.8225974054630002E-2</v>
      </c>
      <c r="K164" s="123">
        <f t="shared" si="58"/>
        <v>5.1899795874978401E-2</v>
      </c>
      <c r="L164" s="123">
        <f t="shared" si="58"/>
        <v>5.4282159681722675E-2</v>
      </c>
      <c r="M164" s="123">
        <f t="shared" si="58"/>
        <v>4.148921360684181E-2</v>
      </c>
      <c r="N164" s="123">
        <f t="shared" si="58"/>
        <v>4.4391157004020215E-2</v>
      </c>
      <c r="O164" s="123">
        <f t="shared" si="58"/>
        <v>2.6556817296333437E-2</v>
      </c>
      <c r="P164" s="123">
        <f t="shared" si="58"/>
        <v>3.4575526325380516E-2</v>
      </c>
      <c r="Q164" s="123">
        <f t="shared" si="58"/>
        <v>1.0815624740297052E-2</v>
      </c>
      <c r="R164" s="123">
        <f t="shared" si="58"/>
        <v>1.4284911362672485E-2</v>
      </c>
      <c r="S164" s="123">
        <f t="shared" si="58"/>
        <v>1.5225461915522305E-2</v>
      </c>
      <c r="T164" s="123">
        <f t="shared" si="58"/>
        <v>1.8525393886361263E-2</v>
      </c>
      <c r="U164" s="123">
        <f t="shared" si="58"/>
        <v>8.8522001696237865E-3</v>
      </c>
      <c r="V164" s="123">
        <f t="shared" si="58"/>
        <v>3.7633028846982781E-2</v>
      </c>
      <c r="W164" s="123">
        <f t="shared" si="58"/>
        <v>1.8293542244433473E-2</v>
      </c>
      <c r="X164" s="123">
        <f t="shared" si="58"/>
        <v>4.3881744409541346E-2</v>
      </c>
      <c r="Y164" s="123">
        <f t="shared" si="58"/>
        <v>4.2279027528162316E-2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</v>
      </c>
      <c r="D165" s="99">
        <f>RES_hhdet_in_fech!D165/RES_summary!D$21</f>
        <v>3.5856730817029454E-2</v>
      </c>
      <c r="E165" s="99">
        <f>RES_hhdet_in_fech!E165/RES_summary!E$21</f>
        <v>2.3767767445785789E-2</v>
      </c>
      <c r="F165" s="99">
        <f>RES_hhdet_in_fech!F165/RES_summary!F$21</f>
        <v>3.854212943892403E-2</v>
      </c>
      <c r="G165" s="99">
        <f>RES_hhdet_in_fech!G165/RES_summary!G$21</f>
        <v>4.0993780691219943E-2</v>
      </c>
      <c r="H165" s="99">
        <f>RES_hhdet_in_fech!H165/RES_summary!H$21</f>
        <v>5.0298415457454435E-2</v>
      </c>
      <c r="I165" s="99">
        <f>RES_hhdet_in_fech!I165/RES_summary!I$21</f>
        <v>5.5695604730427402E-2</v>
      </c>
      <c r="J165" s="99">
        <f>RES_hhdet_in_fech!J165/RES_summary!J$21</f>
        <v>5.8225974054630002E-2</v>
      </c>
      <c r="K165" s="99">
        <f>RES_hhdet_in_fech!K165/RES_summary!K$21</f>
        <v>5.1899795874978401E-2</v>
      </c>
      <c r="L165" s="99">
        <f>RES_hhdet_in_fech!L165/RES_summary!L$21</f>
        <v>5.4282159681722675E-2</v>
      </c>
      <c r="M165" s="99">
        <f>RES_hhdet_in_fech!M165/RES_summary!M$21</f>
        <v>4.148921360684181E-2</v>
      </c>
      <c r="N165" s="99">
        <f>RES_hhdet_in_fech!N165/RES_summary!N$21</f>
        <v>4.4391157004020215E-2</v>
      </c>
      <c r="O165" s="99">
        <f>RES_hhdet_in_fech!O165/RES_summary!O$21</f>
        <v>2.6556817296333437E-2</v>
      </c>
      <c r="P165" s="99">
        <f>RES_hhdet_in_fech!P165/RES_summary!P$21</f>
        <v>3.4575526325380516E-2</v>
      </c>
      <c r="Q165" s="99">
        <f>RES_hhdet_in_fech!Q165/RES_summary!Q$21</f>
        <v>1.0815624740297052E-2</v>
      </c>
      <c r="R165" s="99">
        <f>RES_hhdet_in_fech!R165/RES_summary!R$21</f>
        <v>1.4284911362672485E-2</v>
      </c>
      <c r="S165" s="99">
        <f>RES_hhdet_in_fech!S165/RES_summary!S$21</f>
        <v>1.5225461915522305E-2</v>
      </c>
      <c r="T165" s="99">
        <f>RES_hhdet_in_fech!T165/RES_summary!T$21</f>
        <v>1.8525393886361263E-2</v>
      </c>
      <c r="U165" s="99">
        <f>RES_hhdet_in_fech!U165/RES_summary!U$21</f>
        <v>8.8522001696237865E-3</v>
      </c>
      <c r="V165" s="99">
        <f>RES_hhdet_in_fech!V165/RES_summary!V$21</f>
        <v>3.7633028846982781E-2</v>
      </c>
      <c r="W165" s="99">
        <f>RES_hhdet_in_fech!W165/RES_summary!W$21</f>
        <v>1.8293542244433473E-2</v>
      </c>
      <c r="X165" s="99">
        <f>RES_hhdet_in_fech!X165/RES_summary!X$21</f>
        <v>4.3881744409541346E-2</v>
      </c>
      <c r="Y165" s="99">
        <f>RES_hhdet_in_fech!Y165/RES_summary!Y$21</f>
        <v>4.2279027528162316E-2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26.094056821767435</v>
      </c>
      <c r="D166" s="123">
        <v>24.939994406976552</v>
      </c>
      <c r="E166" s="123">
        <v>23.492384692888077</v>
      </c>
      <c r="F166" s="123">
        <v>23.738127704963148</v>
      </c>
      <c r="G166" s="123">
        <v>22.247060835062527</v>
      </c>
      <c r="H166" s="123">
        <v>22.127315080910819</v>
      </c>
      <c r="I166" s="123">
        <v>21.38919675976371</v>
      </c>
      <c r="J166" s="123">
        <v>21.085123043660541</v>
      </c>
      <c r="K166" s="123">
        <v>20.971617738027948</v>
      </c>
      <c r="L166" s="123">
        <v>21.063219191726056</v>
      </c>
      <c r="M166" s="123">
        <v>22.023366466209275</v>
      </c>
      <c r="N166" s="123">
        <v>21.867356374630091</v>
      </c>
      <c r="O166" s="123">
        <v>20.941369214550516</v>
      </c>
      <c r="P166" s="123">
        <v>20.058198300817836</v>
      </c>
      <c r="Q166" s="123">
        <v>19.203752921374981</v>
      </c>
      <c r="R166" s="123">
        <v>19.760149998069192</v>
      </c>
      <c r="S166" s="123">
        <v>20.009273340961503</v>
      </c>
      <c r="T166" s="123">
        <v>20.406420014005352</v>
      </c>
      <c r="U166" s="123">
        <v>20.130696398741385</v>
      </c>
      <c r="V166" s="123">
        <v>20.934195810854735</v>
      </c>
      <c r="W166" s="123">
        <v>19.413548812468655</v>
      </c>
      <c r="X166" s="123">
        <v>17.611504159978939</v>
      </c>
      <c r="Y166" s="123">
        <v>16.441490060244824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28.805811415955983</v>
      </c>
      <c r="D167" s="99">
        <v>27.619188462651568</v>
      </c>
      <c r="E167" s="99">
        <v>26.496393316520027</v>
      </c>
      <c r="F167" s="99">
        <v>25.811374044149641</v>
      </c>
      <c r="G167" s="99">
        <v>25.088996894987567</v>
      </c>
      <c r="H167" s="99">
        <v>24.55574481346175</v>
      </c>
      <c r="I167" s="99">
        <v>24.578185450898399</v>
      </c>
      <c r="J167" s="99">
        <v>24.13476921840736</v>
      </c>
      <c r="K167" s="99">
        <v>24.026134937328667</v>
      </c>
      <c r="L167" s="99">
        <v>23.827337636655635</v>
      </c>
      <c r="M167" s="99">
        <v>24.627395269095679</v>
      </c>
      <c r="N167" s="99">
        <v>22.284322532912096</v>
      </c>
      <c r="O167" s="99">
        <v>23.738163228724471</v>
      </c>
      <c r="P167" s="99">
        <v>20.854190999852381</v>
      </c>
      <c r="Q167" s="99">
        <v>18.190618613482918</v>
      </c>
      <c r="R167" s="99">
        <v>21.215080603971799</v>
      </c>
      <c r="S167" s="99">
        <v>20.760357483644114</v>
      </c>
      <c r="T167" s="99">
        <v>20.887681967892604</v>
      </c>
      <c r="U167" s="99">
        <v>19.654209006768092</v>
      </c>
      <c r="V167" s="99">
        <v>21.396256056055211</v>
      </c>
      <c r="W167" s="99">
        <v>17.939037318972524</v>
      </c>
      <c r="X167" s="99">
        <v>16.970018147389009</v>
      </c>
      <c r="Y167" s="99">
        <v>17.157876906969133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23.532206228005023</v>
      </c>
      <c r="G168" s="99">
        <v>0</v>
      </c>
      <c r="H168" s="99">
        <v>22.457485859434264</v>
      </c>
      <c r="I168" s="99">
        <v>22.479854983311544</v>
      </c>
      <c r="J168" s="99">
        <v>22.040623635130899</v>
      </c>
      <c r="K168" s="99">
        <v>21.958906904928686</v>
      </c>
      <c r="L168" s="99">
        <v>21.817879375657331</v>
      </c>
      <c r="M168" s="99">
        <v>22.637882502455767</v>
      </c>
      <c r="N168" s="99">
        <v>20.553424343182549</v>
      </c>
      <c r="O168" s="99">
        <v>22.034769092303613</v>
      </c>
      <c r="P168" s="99">
        <v>19.508496585974331</v>
      </c>
      <c r="Q168" s="99">
        <v>17.129953863122047</v>
      </c>
      <c r="R168" s="99">
        <v>20.068369308251874</v>
      </c>
      <c r="S168" s="99">
        <v>19.725172102844695</v>
      </c>
      <c r="T168" s="99">
        <v>19.918817493648159</v>
      </c>
      <c r="U168" s="99">
        <v>18.798036431663899</v>
      </c>
      <c r="V168" s="99">
        <v>20.548855445950842</v>
      </c>
      <c r="W168" s="99">
        <v>17.244365584916274</v>
      </c>
      <c r="X168" s="99">
        <v>16.300729540404557</v>
      </c>
      <c r="Y168" s="99">
        <v>16.485737136144614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20.060883854126114</v>
      </c>
      <c r="G169" s="102">
        <v>0</v>
      </c>
      <c r="H169" s="102">
        <v>19.183619721763133</v>
      </c>
      <c r="I169" s="102">
        <v>19.144142839881912</v>
      </c>
      <c r="J169" s="102">
        <v>18.652685036317596</v>
      </c>
      <c r="K169" s="102">
        <v>18.549075373854485</v>
      </c>
      <c r="L169" s="102">
        <v>18.432353108743811</v>
      </c>
      <c r="M169" s="102">
        <v>19.12855803423291</v>
      </c>
      <c r="N169" s="102">
        <v>17.249582113702942</v>
      </c>
      <c r="O169" s="102">
        <v>18.357242769101447</v>
      </c>
      <c r="P169" s="102">
        <v>16.11014918651852</v>
      </c>
      <c r="Q169" s="102">
        <v>14.009585728961426</v>
      </c>
      <c r="R169" s="102">
        <v>16.291837669172612</v>
      </c>
      <c r="S169" s="102">
        <v>15.936403182895191</v>
      </c>
      <c r="T169" s="102">
        <v>16.002253692868155</v>
      </c>
      <c r="U169" s="102">
        <v>15.027216025276593</v>
      </c>
      <c r="V169" s="102">
        <v>16.549787050965719</v>
      </c>
      <c r="W169" s="102">
        <v>13.851790665654104</v>
      </c>
      <c r="X169" s="102">
        <v>12.921353584729903</v>
      </c>
      <c r="Y169" s="102">
        <v>12.892251932666429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3.471322373878905</v>
      </c>
      <c r="G170" s="105">
        <v>0</v>
      </c>
      <c r="H170" s="105">
        <v>3.2738661376711367</v>
      </c>
      <c r="I170" s="105">
        <v>3.3357121434296291</v>
      </c>
      <c r="J170" s="105">
        <v>3.3879385988133</v>
      </c>
      <c r="K170" s="105">
        <v>3.4098315310741971</v>
      </c>
      <c r="L170" s="105">
        <v>3.3855262669135153</v>
      </c>
      <c r="M170" s="105">
        <v>3.5093244682228586</v>
      </c>
      <c r="N170" s="105">
        <v>3.3038422294796037</v>
      </c>
      <c r="O170" s="105">
        <v>3.6775263232021644</v>
      </c>
      <c r="P170" s="105">
        <v>3.3983473994558109</v>
      </c>
      <c r="Q170" s="105">
        <v>3.12036813416062</v>
      </c>
      <c r="R170" s="105">
        <v>3.7765316390792676</v>
      </c>
      <c r="S170" s="105">
        <v>3.7887689199495029</v>
      </c>
      <c r="T170" s="105">
        <v>3.9165638007800063</v>
      </c>
      <c r="U170" s="105">
        <v>3.7708204063873105</v>
      </c>
      <c r="V170" s="105">
        <v>3.9990683949851231</v>
      </c>
      <c r="W170" s="105">
        <v>3.392574919262167</v>
      </c>
      <c r="X170" s="105">
        <v>3.3793759556746545</v>
      </c>
      <c r="Y170" s="105">
        <v>3.593485203478183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25.898351848671236</v>
      </c>
      <c r="D171" s="102">
        <v>24.770540491707891</v>
      </c>
      <c r="E171" s="102">
        <v>23.307331350707841</v>
      </c>
      <c r="F171" s="102">
        <v>23.654243160953513</v>
      </c>
      <c r="G171" s="102">
        <v>22.172809928984481</v>
      </c>
      <c r="H171" s="102">
        <v>22.077878131665738</v>
      </c>
      <c r="I171" s="102">
        <v>21.856442503610729</v>
      </c>
      <c r="J171" s="102">
        <v>22.504905596068735</v>
      </c>
      <c r="K171" s="102">
        <v>22.195179725940154</v>
      </c>
      <c r="L171" s="102">
        <v>22.39907178137269</v>
      </c>
      <c r="M171" s="102">
        <v>22.574943136231653</v>
      </c>
      <c r="N171" s="102">
        <v>22.391116580498831</v>
      </c>
      <c r="O171" s="102">
        <v>21.675835414121298</v>
      </c>
      <c r="P171" s="102">
        <v>21.014584860921392</v>
      </c>
      <c r="Q171" s="102">
        <v>20.540720670164418</v>
      </c>
      <c r="R171" s="102">
        <v>20.617237252568788</v>
      </c>
      <c r="S171" s="102">
        <v>20.834151583965212</v>
      </c>
      <c r="T171" s="102">
        <v>21.200451763640963</v>
      </c>
      <c r="U171" s="102">
        <v>20.744582921851674</v>
      </c>
      <c r="V171" s="102">
        <v>21.500981706603365</v>
      </c>
      <c r="W171" s="102">
        <v>20.207603049993285</v>
      </c>
      <c r="X171" s="102">
        <v>18.341989792756738</v>
      </c>
      <c r="Y171" s="102">
        <v>16.794165789859804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23.999071194704598</v>
      </c>
      <c r="D172" s="105">
        <v>22.926383031541576</v>
      </c>
      <c r="E172" s="105">
        <v>21.579320395837733</v>
      </c>
      <c r="F172" s="105">
        <v>21.911992122348092</v>
      </c>
      <c r="G172" s="105">
        <v>20.536142644115049</v>
      </c>
      <c r="H172" s="105">
        <v>20.497510216823294</v>
      </c>
      <c r="I172" s="105">
        <v>20.291098521057467</v>
      </c>
      <c r="J172" s="105">
        <v>20.866031022698145</v>
      </c>
      <c r="K172" s="105">
        <v>20.583038379234136</v>
      </c>
      <c r="L172" s="105">
        <v>20.79457297358568</v>
      </c>
      <c r="M172" s="105">
        <v>20.999157253439108</v>
      </c>
      <c r="N172" s="105">
        <v>20.843546228915717</v>
      </c>
      <c r="O172" s="105">
        <v>20.228490949494461</v>
      </c>
      <c r="P172" s="105">
        <v>19.684050426246944</v>
      </c>
      <c r="Q172" s="105">
        <v>19.303013817572179</v>
      </c>
      <c r="R172" s="105">
        <v>19.412245705366647</v>
      </c>
      <c r="S172" s="105">
        <v>19.665185355773861</v>
      </c>
      <c r="T172" s="105">
        <v>20.051235810664185</v>
      </c>
      <c r="U172" s="105">
        <v>19.650412840885899</v>
      </c>
      <c r="V172" s="105">
        <v>20.447191493096081</v>
      </c>
      <c r="W172" s="105">
        <v>19.255134108274802</v>
      </c>
      <c r="X172" s="105">
        <v>17.49367266739489</v>
      </c>
      <c r="Y172" s="105">
        <v>16.026981895638094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20.218656706704067</v>
      </c>
      <c r="D173" s="99">
        <v>19.231719468849626</v>
      </c>
      <c r="E173" s="99">
        <v>18.093841694301865</v>
      </c>
      <c r="F173" s="99">
        <v>18.375133573285826</v>
      </c>
      <c r="G173" s="99">
        <v>17.185163605381877</v>
      </c>
      <c r="H173" s="99">
        <v>17.241833089262489</v>
      </c>
      <c r="I173" s="99">
        <v>17.02228487987465</v>
      </c>
      <c r="J173" s="99">
        <v>17.397809696238088</v>
      </c>
      <c r="K173" s="99">
        <v>17.1379150642044</v>
      </c>
      <c r="L173" s="99">
        <v>17.333708999304456</v>
      </c>
      <c r="M173" s="99">
        <v>17.538717477491634</v>
      </c>
      <c r="N173" s="99">
        <v>17.334528128092892</v>
      </c>
      <c r="O173" s="99">
        <v>16.760747919530992</v>
      </c>
      <c r="P173" s="99">
        <v>16.240668205102914</v>
      </c>
      <c r="Q173" s="99">
        <v>15.832510433890892</v>
      </c>
      <c r="R173" s="99">
        <v>15.833363717582206</v>
      </c>
      <c r="S173" s="99">
        <v>15.995405962736859</v>
      </c>
      <c r="T173" s="99">
        <v>16.245028906067429</v>
      </c>
      <c r="U173" s="99">
        <v>15.858495701729323</v>
      </c>
      <c r="V173" s="99">
        <v>16.618165772039131</v>
      </c>
      <c r="W173" s="99">
        <v>15.605780954584468</v>
      </c>
      <c r="X173" s="99">
        <v>13.970532652820165</v>
      </c>
      <c r="Y173" s="99">
        <v>12.598630228456836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3.7804144880005355</v>
      </c>
      <c r="D174" s="110">
        <v>3.6946635626919502</v>
      </c>
      <c r="E174" s="110">
        <v>3.4854787015358593</v>
      </c>
      <c r="F174" s="110">
        <v>3.5368585490622722</v>
      </c>
      <c r="G174" s="110">
        <v>3.350979038733171</v>
      </c>
      <c r="H174" s="110">
        <v>3.2556771275608076</v>
      </c>
      <c r="I174" s="110">
        <v>3.2688136411828155</v>
      </c>
      <c r="J174" s="110">
        <v>3.4682213264600597</v>
      </c>
      <c r="K174" s="110">
        <v>3.4451233150297362</v>
      </c>
      <c r="L174" s="110">
        <v>3.4608639742812257</v>
      </c>
      <c r="M174" s="110">
        <v>3.4604397759474752</v>
      </c>
      <c r="N174" s="110">
        <v>3.509018100822821</v>
      </c>
      <c r="O174" s="110">
        <v>3.4677430299634668</v>
      </c>
      <c r="P174" s="110">
        <v>3.4433822211440348</v>
      </c>
      <c r="Q174" s="110">
        <v>3.4705033836812844</v>
      </c>
      <c r="R174" s="110">
        <v>3.5788819877844431</v>
      </c>
      <c r="S174" s="110">
        <v>3.6697793930370048</v>
      </c>
      <c r="T174" s="110">
        <v>3.8062069045967624</v>
      </c>
      <c r="U174" s="110">
        <v>3.7919171391565762</v>
      </c>
      <c r="V174" s="110">
        <v>3.8290257210569458</v>
      </c>
      <c r="W174" s="110">
        <v>3.6493531536903321</v>
      </c>
      <c r="X174" s="110">
        <v>3.5231400145747238</v>
      </c>
      <c r="Y174" s="110">
        <v>3.4283516671812584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4.1698335431600126</v>
      </c>
      <c r="D175" s="123">
        <v>4.0891435218083929</v>
      </c>
      <c r="E175" s="123">
        <v>4.0472640659656536</v>
      </c>
      <c r="F175" s="123">
        <v>4.0035459902413599</v>
      </c>
      <c r="G175" s="123">
        <v>3.8697021640859841</v>
      </c>
      <c r="H175" s="123">
        <v>3.7549994493178054</v>
      </c>
      <c r="I175" s="123">
        <v>3.7712112392691579</v>
      </c>
      <c r="J175" s="123">
        <v>3.5925213966565566</v>
      </c>
      <c r="K175" s="123">
        <v>3.5415082555326971</v>
      </c>
      <c r="L175" s="123">
        <v>3.4429261954514416</v>
      </c>
      <c r="M175" s="123">
        <v>3.4394291617619253</v>
      </c>
      <c r="N175" s="123">
        <v>3.4451843194038609</v>
      </c>
      <c r="O175" s="123">
        <v>3.2611519818240891</v>
      </c>
      <c r="P175" s="123">
        <v>3.3084421336285152</v>
      </c>
      <c r="Q175" s="123">
        <v>3.3115220588214043</v>
      </c>
      <c r="R175" s="123">
        <v>3.2696378518601095</v>
      </c>
      <c r="S175" s="123">
        <v>3.2039280615675336</v>
      </c>
      <c r="T175" s="123">
        <v>3.1867444471567015</v>
      </c>
      <c r="U175" s="123">
        <v>3.0651232472598404</v>
      </c>
      <c r="V175" s="123">
        <v>3.2022641350579297</v>
      </c>
      <c r="W175" s="123">
        <v>3.1462061394595575</v>
      </c>
      <c r="X175" s="123">
        <v>2.7925755724922841</v>
      </c>
      <c r="Y175" s="123">
        <v>2.6596743278970743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5.3200060719322861</v>
      </c>
      <c r="D176" s="99">
        <v>5.2136406063905723</v>
      </c>
      <c r="E176" s="99">
        <v>5.174121281014985</v>
      </c>
      <c r="F176" s="99">
        <v>5.0122486437908886</v>
      </c>
      <c r="G176" s="99">
        <v>5.0120024115610837</v>
      </c>
      <c r="H176" s="99">
        <v>4.8322715050531855</v>
      </c>
      <c r="I176" s="99">
        <v>4.8345064995060678</v>
      </c>
      <c r="J176" s="99">
        <v>4.6695038032723195</v>
      </c>
      <c r="K176" s="99">
        <v>4.462117086216316</v>
      </c>
      <c r="L176" s="99">
        <v>4.4922031982451074</v>
      </c>
      <c r="M176" s="99">
        <v>4.4511443521704406</v>
      </c>
      <c r="N176" s="99">
        <v>4.4300185373276815</v>
      </c>
      <c r="O176" s="99">
        <v>4.4536924784705345</v>
      </c>
      <c r="P176" s="99">
        <v>4.2374487830660037</v>
      </c>
      <c r="Q176" s="99">
        <v>3.9644786735960209</v>
      </c>
      <c r="R176" s="99">
        <v>4.602985780352161</v>
      </c>
      <c r="S176" s="99">
        <v>4.4819600015105063</v>
      </c>
      <c r="T176" s="99">
        <v>4.6694845691372695</v>
      </c>
      <c r="U176" s="99">
        <v>4.4165469659946144</v>
      </c>
      <c r="V176" s="99">
        <v>4.876299009062623</v>
      </c>
      <c r="W176" s="99">
        <v>4.0949290802501821</v>
      </c>
      <c r="X176" s="99">
        <v>3.8663175078246881</v>
      </c>
      <c r="Y176" s="99">
        <v>4.015385122975565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4.154542762399946</v>
      </c>
      <c r="D177" s="110">
        <v>4.0736140922802546</v>
      </c>
      <c r="E177" s="110">
        <v>4.0311756821695885</v>
      </c>
      <c r="F177" s="110">
        <v>3.988108736582527</v>
      </c>
      <c r="G177" s="110">
        <v>3.853118013437709</v>
      </c>
      <c r="H177" s="110">
        <v>3.7387355567295391</v>
      </c>
      <c r="I177" s="110">
        <v>3.7576007249100791</v>
      </c>
      <c r="J177" s="110">
        <v>3.5794828687314251</v>
      </c>
      <c r="K177" s="110">
        <v>3.5306711886617892</v>
      </c>
      <c r="L177" s="110">
        <v>3.4260099517879521</v>
      </c>
      <c r="M177" s="110">
        <v>3.4211916334855532</v>
      </c>
      <c r="N177" s="110">
        <v>3.4283629651919987</v>
      </c>
      <c r="O177" s="110">
        <v>3.241888555319282</v>
      </c>
      <c r="P177" s="110">
        <v>3.2939190846458821</v>
      </c>
      <c r="Q177" s="110">
        <v>3.2999225334664142</v>
      </c>
      <c r="R177" s="110">
        <v>3.2370082657687282</v>
      </c>
      <c r="S177" s="110">
        <v>3.1760208594343791</v>
      </c>
      <c r="T177" s="110">
        <v>3.1608790330305339</v>
      </c>
      <c r="U177" s="110">
        <v>3.0443769968403092</v>
      </c>
      <c r="V177" s="110">
        <v>3.1768579177378733</v>
      </c>
      <c r="W177" s="110">
        <v>3.1273243729520548</v>
      </c>
      <c r="X177" s="110">
        <v>2.7710683573327071</v>
      </c>
      <c r="Y177" s="110">
        <v>2.6263106462551056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108.78443778677664</v>
      </c>
      <c r="D3" s="118">
        <f t="shared" si="0"/>
        <v>108.92604445850652</v>
      </c>
      <c r="E3" s="118">
        <f t="shared" si="0"/>
        <v>107.82168941460998</v>
      </c>
      <c r="F3" s="118">
        <f t="shared" si="0"/>
        <v>108.72376212991234</v>
      </c>
      <c r="G3" s="118">
        <f t="shared" si="0"/>
        <v>113.07830761308719</v>
      </c>
      <c r="H3" s="118">
        <f t="shared" si="0"/>
        <v>109.55160323984568</v>
      </c>
      <c r="I3" s="118">
        <f t="shared" si="0"/>
        <v>102.87984306897728</v>
      </c>
      <c r="J3" s="118">
        <f t="shared" si="0"/>
        <v>105.89487877192779</v>
      </c>
      <c r="K3" s="118">
        <f t="shared" si="0"/>
        <v>105.45953964941808</v>
      </c>
      <c r="L3" s="118">
        <f t="shared" si="0"/>
        <v>98.091756967156627</v>
      </c>
      <c r="M3" s="118">
        <f t="shared" si="0"/>
        <v>86.538876221859596</v>
      </c>
      <c r="N3" s="118">
        <f t="shared" si="0"/>
        <v>82.092367138148219</v>
      </c>
      <c r="O3" s="118">
        <f t="shared" si="0"/>
        <v>80.654211532634733</v>
      </c>
      <c r="P3" s="118">
        <f t="shared" si="0"/>
        <v>70.698452067949702</v>
      </c>
      <c r="Q3" s="118">
        <f t="shared" si="0"/>
        <v>71.71982332073101</v>
      </c>
      <c r="R3" s="118">
        <f t="shared" ref="R3:V3" si="1">R4+R7+R9+R19</f>
        <v>72.594819332606804</v>
      </c>
      <c r="S3" s="118">
        <f t="shared" si="1"/>
        <v>0</v>
      </c>
      <c r="T3" s="118">
        <f t="shared" si="1"/>
        <v>0</v>
      </c>
      <c r="U3" s="118">
        <f t="shared" si="1"/>
        <v>62.001823580646423</v>
      </c>
      <c r="V3" s="118">
        <f t="shared" si="1"/>
        <v>63.756802356226565</v>
      </c>
      <c r="W3" s="118">
        <f t="shared" ref="W3:Y3" si="2">W4+W7+W9+W19</f>
        <v>54.969184752508397</v>
      </c>
      <c r="X3" s="118">
        <f t="shared" si="2"/>
        <v>40.617510910366498</v>
      </c>
      <c r="Y3" s="118">
        <f t="shared" si="2"/>
        <v>30.293210409485418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88.447365530166906</v>
      </c>
      <c r="D4" s="123">
        <f t="shared" si="3"/>
        <v>89.29743278379631</v>
      </c>
      <c r="E4" s="123">
        <f t="shared" si="3"/>
        <v>89.174382252710117</v>
      </c>
      <c r="F4" s="123">
        <f t="shared" si="3"/>
        <v>89.881164900741936</v>
      </c>
      <c r="G4" s="123">
        <f t="shared" si="3"/>
        <v>95.196851475943859</v>
      </c>
      <c r="H4" s="123">
        <f t="shared" si="3"/>
        <v>91.85003217657561</v>
      </c>
      <c r="I4" s="123">
        <f t="shared" si="3"/>
        <v>85.322223084674448</v>
      </c>
      <c r="J4" s="123">
        <f t="shared" si="3"/>
        <v>88.210500139974968</v>
      </c>
      <c r="K4" s="123">
        <f t="shared" si="3"/>
        <v>87.039844729605335</v>
      </c>
      <c r="L4" s="123">
        <f t="shared" si="3"/>
        <v>80.305080066706751</v>
      </c>
      <c r="M4" s="123">
        <f t="shared" si="3"/>
        <v>68.460694816188052</v>
      </c>
      <c r="N4" s="123">
        <f t="shared" si="3"/>
        <v>63.930293046215056</v>
      </c>
      <c r="O4" s="123">
        <f t="shared" si="3"/>
        <v>62.731103213453991</v>
      </c>
      <c r="P4" s="123">
        <f t="shared" si="3"/>
        <v>52.93193416924035</v>
      </c>
      <c r="Q4" s="123">
        <f t="shared" si="3"/>
        <v>54.110997816833773</v>
      </c>
      <c r="R4" s="123">
        <f t="shared" ref="R4:V4" si="4">SUM(R5:R6)</f>
        <v>54.430608110631013</v>
      </c>
      <c r="S4" s="123">
        <f t="shared" si="4"/>
        <v>0</v>
      </c>
      <c r="T4" s="123">
        <f t="shared" si="4"/>
        <v>0</v>
      </c>
      <c r="U4" s="123">
        <f t="shared" si="4"/>
        <v>43.334608252831877</v>
      </c>
      <c r="V4" s="123">
        <f t="shared" si="4"/>
        <v>43.981854215797647</v>
      </c>
      <c r="W4" s="123">
        <f t="shared" ref="W4:Y4" si="5">SUM(W5:W6)</f>
        <v>36.152548807981113</v>
      </c>
      <c r="X4" s="123">
        <f t="shared" si="5"/>
        <v>23.461748975360525</v>
      </c>
      <c r="Y4" s="123">
        <f t="shared" si="5"/>
        <v>14.479220761617324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87.622281752598283</v>
      </c>
      <c r="D5" s="99">
        <v>88.481874510689025</v>
      </c>
      <c r="E5" s="99">
        <v>88.381560479220894</v>
      </c>
      <c r="F5" s="99">
        <v>89.096736410560183</v>
      </c>
      <c r="G5" s="99">
        <v>94.380802222935486</v>
      </c>
      <c r="H5" s="99">
        <v>91.076589142196724</v>
      </c>
      <c r="I5" s="99">
        <v>84.612159938978692</v>
      </c>
      <c r="J5" s="99">
        <v>87.476501112372091</v>
      </c>
      <c r="K5" s="99">
        <v>86.319543374477504</v>
      </c>
      <c r="L5" s="99">
        <v>79.647588699997499</v>
      </c>
      <c r="M5" s="99">
        <v>67.912833794593411</v>
      </c>
      <c r="N5" s="99">
        <v>63.422172025931502</v>
      </c>
      <c r="O5" s="99">
        <v>62.242716806351226</v>
      </c>
      <c r="P5" s="99">
        <v>52.527914065945126</v>
      </c>
      <c r="Q5" s="99">
        <v>53.6962893447404</v>
      </c>
      <c r="R5" s="99">
        <v>54.015700512367907</v>
      </c>
      <c r="S5" s="99">
        <v>0</v>
      </c>
      <c r="T5" s="99">
        <v>0</v>
      </c>
      <c r="U5" s="99">
        <v>43.007806415501527</v>
      </c>
      <c r="V5" s="99">
        <v>43.651396671860653</v>
      </c>
      <c r="W5" s="99">
        <v>35.880662972472443</v>
      </c>
      <c r="X5" s="99">
        <v>23.285633913285178</v>
      </c>
      <c r="Y5" s="99">
        <v>14.370921335821459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0.82508377756861895</v>
      </c>
      <c r="D6" s="99">
        <v>0.81555827310729112</v>
      </c>
      <c r="E6" s="99">
        <v>0.79282177348921956</v>
      </c>
      <c r="F6" s="99">
        <v>0.78442849018175187</v>
      </c>
      <c r="G6" s="99">
        <v>0.81604925300837816</v>
      </c>
      <c r="H6" s="99">
        <v>0.77344303437888973</v>
      </c>
      <c r="I6" s="99">
        <v>0.71006314569575413</v>
      </c>
      <c r="J6" s="99">
        <v>0.73399902760287239</v>
      </c>
      <c r="K6" s="99">
        <v>0.72030135512783711</v>
      </c>
      <c r="L6" s="99">
        <v>0.65749136670925157</v>
      </c>
      <c r="M6" s="99">
        <v>0.54786102159464378</v>
      </c>
      <c r="N6" s="99">
        <v>0.50812102028355155</v>
      </c>
      <c r="O6" s="99">
        <v>0.48838640710276665</v>
      </c>
      <c r="P6" s="99">
        <v>0.40402010329522181</v>
      </c>
      <c r="Q6" s="99">
        <v>0.41470847209337142</v>
      </c>
      <c r="R6" s="99">
        <v>0.41490759826310725</v>
      </c>
      <c r="S6" s="99">
        <v>0</v>
      </c>
      <c r="T6" s="99">
        <v>0</v>
      </c>
      <c r="U6" s="99">
        <v>0.32680183733035384</v>
      </c>
      <c r="V6" s="99">
        <v>0.33045754393699606</v>
      </c>
      <c r="W6" s="99">
        <v>0.27188583550866641</v>
      </c>
      <c r="X6" s="99">
        <v>0.17611506207534669</v>
      </c>
      <c r="Y6" s="99">
        <v>0.10829942579586554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2.5153762586465345E-2</v>
      </c>
      <c r="E7" s="123">
        <f t="shared" si="6"/>
        <v>1.5366102494856686E-2</v>
      </c>
      <c r="F7" s="123">
        <f t="shared" si="6"/>
        <v>3.3275070541168537E-2</v>
      </c>
      <c r="G7" s="123">
        <f t="shared" si="6"/>
        <v>4.5023110476716352E-2</v>
      </c>
      <c r="H7" s="123">
        <f t="shared" si="6"/>
        <v>5.9729401929066304E-2</v>
      </c>
      <c r="I7" s="123">
        <f t="shared" si="6"/>
        <v>6.9683649663668606E-2</v>
      </c>
      <c r="J7" s="123">
        <f t="shared" si="6"/>
        <v>5.4173777405714267E-2</v>
      </c>
      <c r="K7" s="123">
        <f t="shared" si="6"/>
        <v>4.4317685533993248E-2</v>
      </c>
      <c r="L7" s="123">
        <f t="shared" si="6"/>
        <v>4.8181622671802565E-2</v>
      </c>
      <c r="M7" s="123">
        <f t="shared" si="6"/>
        <v>3.8399510939215342E-2</v>
      </c>
      <c r="N7" s="123">
        <f t="shared" si="6"/>
        <v>4.314417375359321E-2</v>
      </c>
      <c r="O7" s="123">
        <f t="shared" si="6"/>
        <v>2.7230351660574519E-2</v>
      </c>
      <c r="P7" s="123">
        <f t="shared" si="6"/>
        <v>3.7361446610780849E-2</v>
      </c>
      <c r="Q7" s="123">
        <f t="shared" si="6"/>
        <v>1.2008209223131647E-2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1.0067814322133977E-2</v>
      </c>
      <c r="V7" s="123">
        <f t="shared" si="6"/>
        <v>4.2500559417107293E-2</v>
      </c>
      <c r="W7" s="123">
        <f t="shared" si="6"/>
        <v>2.0934829009946698E-2</v>
      </c>
      <c r="X7" s="123">
        <f t="shared" si="6"/>
        <v>6.6417126510468785E-2</v>
      </c>
      <c r="Y7" s="123">
        <f t="shared" si="6"/>
        <v>5.1169962745146701E-2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0</v>
      </c>
      <c r="D8" s="99">
        <f>RES_hhdet_in_tesh!D8/RES_summary!D$21</f>
        <v>2.5153762586465345E-2</v>
      </c>
      <c r="E8" s="99">
        <f>RES_hhdet_in_tesh!E8/RES_summary!E$21</f>
        <v>1.5366102494856686E-2</v>
      </c>
      <c r="F8" s="99">
        <f>RES_hhdet_in_tesh!F8/RES_summary!F$21</f>
        <v>3.3275070541168537E-2</v>
      </c>
      <c r="G8" s="99">
        <f>RES_hhdet_in_tesh!G8/RES_summary!G$21</f>
        <v>4.5023110476716352E-2</v>
      </c>
      <c r="H8" s="99">
        <f>RES_hhdet_in_tesh!H8/RES_summary!H$21</f>
        <v>5.9729401929066304E-2</v>
      </c>
      <c r="I8" s="99">
        <f>RES_hhdet_in_tesh!I8/RES_summary!I$21</f>
        <v>6.9683649663668606E-2</v>
      </c>
      <c r="J8" s="99">
        <f>RES_hhdet_in_tesh!J8/RES_summary!J$21</f>
        <v>5.4173777405714267E-2</v>
      </c>
      <c r="K8" s="99">
        <f>RES_hhdet_in_tesh!K8/RES_summary!K$21</f>
        <v>4.4317685533993248E-2</v>
      </c>
      <c r="L8" s="99">
        <f>RES_hhdet_in_tesh!L8/RES_summary!L$21</f>
        <v>4.8181622671802565E-2</v>
      </c>
      <c r="M8" s="99">
        <f>RES_hhdet_in_tesh!M8/RES_summary!M$21</f>
        <v>3.8399510939215342E-2</v>
      </c>
      <c r="N8" s="99">
        <f>RES_hhdet_in_tesh!N8/RES_summary!N$21</f>
        <v>4.314417375359321E-2</v>
      </c>
      <c r="O8" s="99">
        <f>RES_hhdet_in_tesh!O8/RES_summary!O$21</f>
        <v>2.7230351660574519E-2</v>
      </c>
      <c r="P8" s="99">
        <f>RES_hhdet_in_tesh!P8/RES_summary!P$21</f>
        <v>3.7361446610780849E-2</v>
      </c>
      <c r="Q8" s="99">
        <f>RES_hhdet_in_tesh!Q8/RES_summary!Q$21</f>
        <v>1.2008209223131647E-2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1.0067814322133977E-2</v>
      </c>
      <c r="V8" s="99">
        <f>RES_hhdet_in_tesh!V8/RES_summary!V$21</f>
        <v>4.2500559417107293E-2</v>
      </c>
      <c r="W8" s="99">
        <f>RES_hhdet_in_tesh!W8/RES_summary!W$21</f>
        <v>2.0934829009946698E-2</v>
      </c>
      <c r="X8" s="99">
        <f>RES_hhdet_in_tesh!X8/RES_summary!X$21</f>
        <v>6.6417126510468785E-2</v>
      </c>
      <c r="Y8" s="99">
        <f>RES_hhdet_in_tesh!Y8/RES_summary!Y$21</f>
        <v>5.1169962745146701E-2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17.216543490354329</v>
      </c>
      <c r="D9" s="123">
        <v>16.538033767459289</v>
      </c>
      <c r="E9" s="123">
        <v>15.592425727461164</v>
      </c>
      <c r="F9" s="123">
        <v>15.797344987162308</v>
      </c>
      <c r="G9" s="123">
        <v>14.919020393632787</v>
      </c>
      <c r="H9" s="123">
        <v>14.80535036550936</v>
      </c>
      <c r="I9" s="123">
        <v>14.631096627700709</v>
      </c>
      <c r="J9" s="123">
        <v>14.901970641959068</v>
      </c>
      <c r="K9" s="123">
        <v>15.678500331153971</v>
      </c>
      <c r="L9" s="123">
        <v>15.1130633175356</v>
      </c>
      <c r="M9" s="123">
        <v>15.408070054466986</v>
      </c>
      <c r="N9" s="123">
        <v>15.46792195677153</v>
      </c>
      <c r="O9" s="123">
        <v>15.368024069275982</v>
      </c>
      <c r="P9" s="123">
        <v>15.138543772390166</v>
      </c>
      <c r="Q9" s="123">
        <v>14.972236832940677</v>
      </c>
      <c r="R9" s="123">
        <v>15.541319159269117</v>
      </c>
      <c r="S9" s="123">
        <v>0</v>
      </c>
      <c r="T9" s="123">
        <v>0</v>
      </c>
      <c r="U9" s="123">
        <v>16.029106419352782</v>
      </c>
      <c r="V9" s="123">
        <v>16.941983875269852</v>
      </c>
      <c r="W9" s="123">
        <v>16.02279156134291</v>
      </c>
      <c r="X9" s="123">
        <v>14.609263662137955</v>
      </c>
      <c r="Y9" s="123">
        <v>13.390453474486886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16.628055686646832</v>
      </c>
      <c r="D10" s="99">
        <v>17.126430703877297</v>
      </c>
      <c r="E10" s="99">
        <v>15.48670302238798</v>
      </c>
      <c r="F10" s="99">
        <v>15.489346029793333</v>
      </c>
      <c r="G10" s="99">
        <v>15.132563852486761</v>
      </c>
      <c r="H10" s="99">
        <v>14.417610706749176</v>
      </c>
      <c r="I10" s="99">
        <v>14.45969296597128</v>
      </c>
      <c r="J10" s="99">
        <v>14.651433603566469</v>
      </c>
      <c r="K10" s="99">
        <v>16.856370942243245</v>
      </c>
      <c r="L10" s="99">
        <v>14.967270930227032</v>
      </c>
      <c r="M10" s="99">
        <v>15.198650861297875</v>
      </c>
      <c r="N10" s="99">
        <v>15.451074602695812</v>
      </c>
      <c r="O10" s="99">
        <v>15.383671073123248</v>
      </c>
      <c r="P10" s="99">
        <v>15.154248105343882</v>
      </c>
      <c r="Q10" s="99">
        <v>15.125642787768827</v>
      </c>
      <c r="R10" s="99">
        <v>15.842731206679691</v>
      </c>
      <c r="S10" s="99">
        <v>0</v>
      </c>
      <c r="T10" s="99">
        <v>0</v>
      </c>
      <c r="U10" s="99">
        <v>15.724580219350482</v>
      </c>
      <c r="V10" s="99">
        <v>16.916375106758654</v>
      </c>
      <c r="W10" s="99">
        <v>16.194020487561577</v>
      </c>
      <c r="X10" s="99">
        <v>14.475950780220012</v>
      </c>
      <c r="Y10" s="99">
        <v>12.766184924445332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17.130688098241276</v>
      </c>
      <c r="D11" s="99">
        <v>16.486390873353368</v>
      </c>
      <c r="E11" s="99">
        <v>15.883246586043761</v>
      </c>
      <c r="F11" s="99">
        <v>15.539037867122401</v>
      </c>
      <c r="G11" s="99">
        <v>15.175854889428855</v>
      </c>
      <c r="H11" s="99">
        <v>14.929739289620386</v>
      </c>
      <c r="I11" s="99">
        <v>15.027622730837422</v>
      </c>
      <c r="J11" s="99">
        <v>14.85272534692964</v>
      </c>
      <c r="K11" s="99">
        <v>14.900088663104041</v>
      </c>
      <c r="L11" s="99">
        <v>14.909682529606361</v>
      </c>
      <c r="M11" s="99">
        <v>15.690289974667801</v>
      </c>
      <c r="N11" s="99">
        <v>14.615108983396071</v>
      </c>
      <c r="O11" s="99">
        <v>16.218954118242433</v>
      </c>
      <c r="P11" s="99">
        <v>14.941304957199184</v>
      </c>
      <c r="Q11" s="99">
        <v>13.577053567097256</v>
      </c>
      <c r="R11" s="99">
        <v>16.246137539652182</v>
      </c>
      <c r="S11" s="99">
        <v>0</v>
      </c>
      <c r="T11" s="99">
        <v>0</v>
      </c>
      <c r="U11" s="99">
        <v>15.995498995457321</v>
      </c>
      <c r="V11" s="99">
        <v>17.645633180239599</v>
      </c>
      <c r="W11" s="99">
        <v>14.914194194479007</v>
      </c>
      <c r="X11" s="99">
        <v>14.163240725133416</v>
      </c>
      <c r="Y11" s="99">
        <v>14.348019231538952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15.548433546806391</v>
      </c>
      <c r="G12" s="99">
        <v>15.184468755798655</v>
      </c>
      <c r="H12" s="99">
        <v>14.937386965601069</v>
      </c>
      <c r="I12" s="99">
        <v>15.040846221685678</v>
      </c>
      <c r="J12" s="99">
        <v>14.866946552861245</v>
      </c>
      <c r="K12" s="99">
        <v>14.913257629777405</v>
      </c>
      <c r="L12" s="99">
        <v>14.919359266459091</v>
      </c>
      <c r="M12" s="99">
        <v>15.696265842855563</v>
      </c>
      <c r="N12" s="99">
        <v>14.616931157243538</v>
      </c>
      <c r="O12" s="99">
        <v>16.219999611498462</v>
      </c>
      <c r="P12" s="99">
        <v>14.940710845894536</v>
      </c>
      <c r="Q12" s="99">
        <v>13.576796248923431</v>
      </c>
      <c r="R12" s="99">
        <v>0</v>
      </c>
      <c r="S12" s="99">
        <v>0</v>
      </c>
      <c r="T12" s="99">
        <v>0</v>
      </c>
      <c r="U12" s="99">
        <v>16.000659763140835</v>
      </c>
      <c r="V12" s="99">
        <v>17.647786691650609</v>
      </c>
      <c r="W12" s="99">
        <v>14.908705481650086</v>
      </c>
      <c r="X12" s="99">
        <v>14.163586068216738</v>
      </c>
      <c r="Y12" s="99">
        <v>14.374439028400969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12.077111172927488</v>
      </c>
      <c r="G13" s="102">
        <v>11.763581470358606</v>
      </c>
      <c r="H13" s="102">
        <v>11.663520827929929</v>
      </c>
      <c r="I13" s="102">
        <v>11.705134078256048</v>
      </c>
      <c r="J13" s="102">
        <v>11.479007954047946</v>
      </c>
      <c r="K13" s="102">
        <v>11.50342609870321</v>
      </c>
      <c r="L13" s="102">
        <v>11.533832999545579</v>
      </c>
      <c r="M13" s="102">
        <v>12.186941374632706</v>
      </c>
      <c r="N13" s="102">
        <v>11.313088927763932</v>
      </c>
      <c r="O13" s="102">
        <v>12.542473288296298</v>
      </c>
      <c r="P13" s="102">
        <v>11.542363446438724</v>
      </c>
      <c r="Q13" s="102">
        <v>10.456428114762813</v>
      </c>
      <c r="R13" s="102">
        <v>0</v>
      </c>
      <c r="S13" s="102">
        <v>0</v>
      </c>
      <c r="T13" s="102">
        <v>0</v>
      </c>
      <c r="U13" s="102">
        <v>12.229839356753523</v>
      </c>
      <c r="V13" s="102">
        <v>13.648718296665486</v>
      </c>
      <c r="W13" s="102">
        <v>11.51613056238792</v>
      </c>
      <c r="X13" s="102">
        <v>10.784210112542084</v>
      </c>
      <c r="Y13" s="102">
        <v>10.780953824922785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3.471322373878905</v>
      </c>
      <c r="G14" s="105">
        <v>3.4208872854400458</v>
      </c>
      <c r="H14" s="105">
        <v>3.2738661376711367</v>
      </c>
      <c r="I14" s="105">
        <v>3.3357121434296291</v>
      </c>
      <c r="J14" s="105">
        <v>3.3879385988133</v>
      </c>
      <c r="K14" s="105">
        <v>3.4098315310741967</v>
      </c>
      <c r="L14" s="105">
        <v>3.3855262669135153</v>
      </c>
      <c r="M14" s="105">
        <v>3.5093244682228586</v>
      </c>
      <c r="N14" s="105">
        <v>3.303842229479605</v>
      </c>
      <c r="O14" s="105">
        <v>3.677526323202164</v>
      </c>
      <c r="P14" s="105">
        <v>3.3983473994558113</v>
      </c>
      <c r="Q14" s="105">
        <v>3.12036813416062</v>
      </c>
      <c r="R14" s="105">
        <v>0</v>
      </c>
      <c r="S14" s="105">
        <v>0</v>
      </c>
      <c r="T14" s="105">
        <v>0</v>
      </c>
      <c r="U14" s="105">
        <v>3.7708204063873105</v>
      </c>
      <c r="V14" s="105">
        <v>3.9990683949851222</v>
      </c>
      <c r="W14" s="105">
        <v>3.392574919262167</v>
      </c>
      <c r="X14" s="105">
        <v>3.3793759556746537</v>
      </c>
      <c r="Y14" s="105">
        <v>3.5934852034781843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17.23763941597155</v>
      </c>
      <c r="D15" s="102">
        <v>16.517193093257379</v>
      </c>
      <c r="E15" s="102">
        <v>15.572634226300288</v>
      </c>
      <c r="F15" s="102">
        <v>15.836385869814178</v>
      </c>
      <c r="G15" s="102">
        <v>14.876917260207479</v>
      </c>
      <c r="H15" s="102">
        <v>14.847569107022345</v>
      </c>
      <c r="I15" s="102">
        <v>14.735291732078874</v>
      </c>
      <c r="J15" s="102">
        <v>15.215054143289906</v>
      </c>
      <c r="K15" s="102">
        <v>15.054291935880562</v>
      </c>
      <c r="L15" s="102">
        <v>15.249019344782567</v>
      </c>
      <c r="M15" s="102">
        <v>15.476880380221326</v>
      </c>
      <c r="N15" s="102">
        <v>15.527697622502123</v>
      </c>
      <c r="O15" s="102">
        <v>15.292718130366492</v>
      </c>
      <c r="P15" s="102">
        <v>15.154395389108004</v>
      </c>
      <c r="Q15" s="102">
        <v>15.122179558089075</v>
      </c>
      <c r="R15" s="102">
        <v>15.388746023993601</v>
      </c>
      <c r="S15" s="102">
        <v>0</v>
      </c>
      <c r="T15" s="102">
        <v>0</v>
      </c>
      <c r="U15" s="102">
        <v>16.095887397476798</v>
      </c>
      <c r="V15" s="102">
        <v>16.890295791056197</v>
      </c>
      <c r="W15" s="102">
        <v>16.052397041700182</v>
      </c>
      <c r="X15" s="102">
        <v>14.792598285979571</v>
      </c>
      <c r="Y15" s="102">
        <v>13.734098968037209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17.237715393554534</v>
      </c>
      <c r="D16" s="105">
        <v>16.518526816248468</v>
      </c>
      <c r="E16" s="105">
        <v>15.574755427993319</v>
      </c>
      <c r="F16" s="105">
        <v>15.838909546672864</v>
      </c>
      <c r="G16" s="105">
        <v>14.881419153415759</v>
      </c>
      <c r="H16" s="105">
        <v>14.850962996876115</v>
      </c>
      <c r="I16" s="105">
        <v>14.744987479174554</v>
      </c>
      <c r="J16" s="105">
        <v>15.230484241668959</v>
      </c>
      <c r="K16" s="105">
        <v>15.069231780676764</v>
      </c>
      <c r="L16" s="105">
        <v>15.261445106711831</v>
      </c>
      <c r="M16" s="105">
        <v>15.484595530562862</v>
      </c>
      <c r="N16" s="105">
        <v>15.530093969643461</v>
      </c>
      <c r="O16" s="105">
        <v>15.29277254742</v>
      </c>
      <c r="P16" s="105">
        <v>15.155129514383377</v>
      </c>
      <c r="Q16" s="105">
        <v>15.126475415099812</v>
      </c>
      <c r="R16" s="105">
        <v>15.396935491778027</v>
      </c>
      <c r="S16" s="105">
        <v>0</v>
      </c>
      <c r="T16" s="105">
        <v>0</v>
      </c>
      <c r="U16" s="105">
        <v>16.096650479421807</v>
      </c>
      <c r="V16" s="105">
        <v>16.883580123488848</v>
      </c>
      <c r="W16" s="105">
        <v>16.046181783440961</v>
      </c>
      <c r="X16" s="105">
        <v>14.790209711448041</v>
      </c>
      <c r="Y16" s="105">
        <v>13.731384076436512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13.457300905554</v>
      </c>
      <c r="D17" s="99">
        <v>12.823863253556517</v>
      </c>
      <c r="E17" s="99">
        <v>12.089276726457458</v>
      </c>
      <c r="F17" s="99">
        <v>12.302050997610593</v>
      </c>
      <c r="G17" s="99">
        <v>11.530440114682587</v>
      </c>
      <c r="H17" s="99">
        <v>11.59528586931531</v>
      </c>
      <c r="I17" s="99">
        <v>11.476173837991738</v>
      </c>
      <c r="J17" s="99">
        <v>11.762262915208897</v>
      </c>
      <c r="K17" s="99">
        <v>11.624108465647028</v>
      </c>
      <c r="L17" s="99">
        <v>11.800581132430604</v>
      </c>
      <c r="M17" s="99">
        <v>12.024155754615386</v>
      </c>
      <c r="N17" s="99">
        <v>12.021075868820638</v>
      </c>
      <c r="O17" s="99">
        <v>11.825029517456533</v>
      </c>
      <c r="P17" s="99">
        <v>11.711747293239341</v>
      </c>
      <c r="Q17" s="99">
        <v>11.655972031418527</v>
      </c>
      <c r="R17" s="99">
        <v>11.818053503993587</v>
      </c>
      <c r="S17" s="99">
        <v>0</v>
      </c>
      <c r="T17" s="99">
        <v>0</v>
      </c>
      <c r="U17" s="99">
        <v>12.304733340265232</v>
      </c>
      <c r="V17" s="99">
        <v>13.054554402431897</v>
      </c>
      <c r="W17" s="99">
        <v>12.396828629750626</v>
      </c>
      <c r="X17" s="99">
        <v>11.267069696873319</v>
      </c>
      <c r="Y17" s="99">
        <v>10.303032409255254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3.7804144880005364</v>
      </c>
      <c r="D18" s="99">
        <v>3.6946635626919497</v>
      </c>
      <c r="E18" s="99">
        <v>3.4854787015358597</v>
      </c>
      <c r="F18" s="99">
        <v>3.5368585490622722</v>
      </c>
      <c r="G18" s="99">
        <v>3.350979038733171</v>
      </c>
      <c r="H18" s="99">
        <v>3.2556771275608076</v>
      </c>
      <c r="I18" s="99">
        <v>3.2688136411828164</v>
      </c>
      <c r="J18" s="99">
        <v>3.4682213264600592</v>
      </c>
      <c r="K18" s="99">
        <v>3.4451233150297371</v>
      </c>
      <c r="L18" s="99">
        <v>3.4608639742812271</v>
      </c>
      <c r="M18" s="99">
        <v>3.4604397759474765</v>
      </c>
      <c r="N18" s="99">
        <v>3.5090181008228218</v>
      </c>
      <c r="O18" s="99">
        <v>3.467743029963466</v>
      </c>
      <c r="P18" s="99">
        <v>3.443382221144033</v>
      </c>
      <c r="Q18" s="99">
        <v>3.4705033836812853</v>
      </c>
      <c r="R18" s="99">
        <v>3.5788819877844418</v>
      </c>
      <c r="S18" s="99">
        <v>0</v>
      </c>
      <c r="T18" s="99">
        <v>0</v>
      </c>
      <c r="U18" s="99">
        <v>3.7919171391565758</v>
      </c>
      <c r="V18" s="99">
        <v>3.8290257210569472</v>
      </c>
      <c r="W18" s="99">
        <v>3.6493531536903325</v>
      </c>
      <c r="X18" s="99">
        <v>3.5231400145747203</v>
      </c>
      <c r="Y18" s="99">
        <v>3.4283516671812597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3.1205287662554002</v>
      </c>
      <c r="D19" s="123">
        <v>3.0654241446644486</v>
      </c>
      <c r="E19" s="123">
        <v>3.0395153319438482</v>
      </c>
      <c r="F19" s="123">
        <v>3.0119771714669334</v>
      </c>
      <c r="G19" s="123">
        <v>2.9174126330338233</v>
      </c>
      <c r="H19" s="123">
        <v>2.8364912958316517</v>
      </c>
      <c r="I19" s="123">
        <v>2.8568397069384486</v>
      </c>
      <c r="J19" s="123">
        <v>2.7282342125880485</v>
      </c>
      <c r="K19" s="123">
        <v>2.6968769031247728</v>
      </c>
      <c r="L19" s="123">
        <v>2.6254319602424712</v>
      </c>
      <c r="M19" s="123">
        <v>2.6317118402653326</v>
      </c>
      <c r="N19" s="123">
        <v>2.6510079614080477</v>
      </c>
      <c r="O19" s="123">
        <v>2.5278538982441781</v>
      </c>
      <c r="P19" s="123">
        <v>2.5906126797084044</v>
      </c>
      <c r="Q19" s="123">
        <v>2.6245804617334301</v>
      </c>
      <c r="R19" s="123">
        <v>2.6228920627066712</v>
      </c>
      <c r="S19" s="123">
        <v>0</v>
      </c>
      <c r="T19" s="123">
        <v>0</v>
      </c>
      <c r="U19" s="123">
        <v>2.6280410941396259</v>
      </c>
      <c r="V19" s="123">
        <v>2.7904637057419626</v>
      </c>
      <c r="W19" s="123">
        <v>2.7729095541744324</v>
      </c>
      <c r="X19" s="123">
        <v>2.4800811463575458</v>
      </c>
      <c r="Y19" s="123">
        <v>2.3723662106360597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3.1194592151248433</v>
      </c>
      <c r="D21" s="99">
        <v>3.06006848998355</v>
      </c>
      <c r="E21" s="99">
        <v>3.0398290423439382</v>
      </c>
      <c r="F21" s="99">
        <v>2.947591234204896</v>
      </c>
      <c r="G21" s="99">
        <v>2.9503099194365467</v>
      </c>
      <c r="H21" s="99">
        <v>2.8472725203913085</v>
      </c>
      <c r="I21" s="99">
        <v>2.8513519638273799</v>
      </c>
      <c r="J21" s="99">
        <v>2.7567034259694458</v>
      </c>
      <c r="K21" s="99">
        <v>2.6368206643156413</v>
      </c>
      <c r="L21" s="99">
        <v>2.6571681457388943</v>
      </c>
      <c r="M21" s="99">
        <v>2.6348144011014507</v>
      </c>
      <c r="N21" s="99">
        <v>2.6233844043783496</v>
      </c>
      <c r="O21" s="99">
        <v>2.6380497997612005</v>
      </c>
      <c r="P21" s="99">
        <v>2.5116776915619634</v>
      </c>
      <c r="Q21" s="99">
        <v>2.3564108489252358</v>
      </c>
      <c r="R21" s="99">
        <v>0</v>
      </c>
      <c r="S21" s="99">
        <v>0</v>
      </c>
      <c r="T21" s="99">
        <v>0</v>
      </c>
      <c r="U21" s="99">
        <v>2.7277445394437798</v>
      </c>
      <c r="V21" s="99">
        <v>3.0328291592024681</v>
      </c>
      <c r="W21" s="99">
        <v>2.5553828788020208</v>
      </c>
      <c r="X21" s="99">
        <v>2.4142176987376285</v>
      </c>
      <c r="Y21" s="99">
        <v>2.507454386826216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3.1205430247519303</v>
      </c>
      <c r="D22" s="110">
        <v>3.0654974790445979</v>
      </c>
      <c r="E22" s="110">
        <v>3.0395108368894688</v>
      </c>
      <c r="F22" s="110">
        <v>3.012960225936292</v>
      </c>
      <c r="G22" s="110">
        <v>2.9169338999827246</v>
      </c>
      <c r="H22" s="110">
        <v>2.836328088631618</v>
      </c>
      <c r="I22" s="110">
        <v>2.8569096614951026</v>
      </c>
      <c r="J22" s="110">
        <v>2.7278895953446964</v>
      </c>
      <c r="K22" s="110">
        <v>2.697589282725795</v>
      </c>
      <c r="L22" s="110">
        <v>2.6249240061179342</v>
      </c>
      <c r="M22" s="110">
        <v>2.6316558192754846</v>
      </c>
      <c r="N22" s="110">
        <v>2.651478378002988</v>
      </c>
      <c r="O22" s="110">
        <v>2.5260559281493178</v>
      </c>
      <c r="P22" s="110">
        <v>2.591853478279158</v>
      </c>
      <c r="Q22" s="110">
        <v>2.6293180919928312</v>
      </c>
      <c r="R22" s="110">
        <v>2.6228920627066712</v>
      </c>
      <c r="S22" s="110">
        <v>0</v>
      </c>
      <c r="T22" s="110">
        <v>0</v>
      </c>
      <c r="U22" s="110">
        <v>2.6265225473225473</v>
      </c>
      <c r="V22" s="110">
        <v>2.7868038969759041</v>
      </c>
      <c r="W22" s="110">
        <v>2.7772484655977112</v>
      </c>
      <c r="X22" s="110">
        <v>2.4814048246998124</v>
      </c>
      <c r="Y22" s="110">
        <v>2.3690359711471745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111.57608956047324</v>
      </c>
      <c r="D24" s="118">
        <f t="shared" si="7"/>
        <v>107.60552811019157</v>
      </c>
      <c r="E24" s="118">
        <f t="shared" si="7"/>
        <v>106.43727235643813</v>
      </c>
      <c r="F24" s="118">
        <f t="shared" si="7"/>
        <v>107.57852332824784</v>
      </c>
      <c r="G24" s="118">
        <f t="shared" si="7"/>
        <v>115.6986159816358</v>
      </c>
      <c r="H24" s="118">
        <f t="shared" si="7"/>
        <v>111.74338033535588</v>
      </c>
      <c r="I24" s="118">
        <f t="shared" si="7"/>
        <v>110.62422601584873</v>
      </c>
      <c r="J24" s="118">
        <f t="shared" si="7"/>
        <v>101.52017260434687</v>
      </c>
      <c r="K24" s="118">
        <f t="shared" si="7"/>
        <v>77.189919566427946</v>
      </c>
      <c r="L24" s="118">
        <f t="shared" si="7"/>
        <v>96.808293167406347</v>
      </c>
      <c r="M24" s="118">
        <f t="shared" si="7"/>
        <v>85.376851002566525</v>
      </c>
      <c r="N24" s="118">
        <f t="shared" si="7"/>
        <v>78.09467070076488</v>
      </c>
      <c r="O24" s="118">
        <f t="shared" si="7"/>
        <v>83.767594635618252</v>
      </c>
      <c r="P24" s="118">
        <f t="shared" si="7"/>
        <v>70.003680056707978</v>
      </c>
      <c r="Q24" s="118">
        <f t="shared" si="7"/>
        <v>66.603669326284759</v>
      </c>
      <c r="R24" s="118">
        <f t="shared" ref="R24:V24" si="8">R25+R28+R30+R39</f>
        <v>75.049074152723804</v>
      </c>
      <c r="S24" s="118">
        <f t="shared" si="8"/>
        <v>68.378549031731467</v>
      </c>
      <c r="T24" s="118">
        <f t="shared" si="8"/>
        <v>71.077474585827744</v>
      </c>
      <c r="U24" s="118">
        <f t="shared" si="8"/>
        <v>64.057680040151894</v>
      </c>
      <c r="V24" s="118">
        <f t="shared" si="8"/>
        <v>66.525621362169318</v>
      </c>
      <c r="W24" s="118">
        <f t="shared" ref="W24:Y24" si="9">W25+W28+W30+W39</f>
        <v>52.516473484591479</v>
      </c>
      <c r="X24" s="118">
        <f t="shared" si="9"/>
        <v>41.038751060028432</v>
      </c>
      <c r="Y24" s="118">
        <f t="shared" si="9"/>
        <v>33.00926962071722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91.225741093261831</v>
      </c>
      <c r="D25" s="123">
        <f t="shared" si="10"/>
        <v>87.996612032127942</v>
      </c>
      <c r="E25" s="123">
        <f t="shared" si="10"/>
        <v>87.784045891415673</v>
      </c>
      <c r="F25" s="123">
        <f t="shared" si="10"/>
        <v>88.715928466841802</v>
      </c>
      <c r="G25" s="123">
        <f t="shared" si="10"/>
        <v>97.838602566173208</v>
      </c>
      <c r="H25" s="123">
        <f t="shared" si="10"/>
        <v>93.993985203916282</v>
      </c>
      <c r="I25" s="123">
        <f t="shared" si="10"/>
        <v>92.9370902192301</v>
      </c>
      <c r="J25" s="123">
        <f t="shared" si="10"/>
        <v>83.529344635121589</v>
      </c>
      <c r="K25" s="123">
        <f t="shared" si="10"/>
        <v>59.390767900591513</v>
      </c>
      <c r="L25" s="123">
        <f t="shared" si="10"/>
        <v>78.901985248401218</v>
      </c>
      <c r="M25" s="123">
        <f t="shared" si="10"/>
        <v>67.213404076990642</v>
      </c>
      <c r="N25" s="123">
        <f t="shared" si="10"/>
        <v>59.927534860012855</v>
      </c>
      <c r="O25" s="123">
        <f t="shared" si="10"/>
        <v>65.848900028037107</v>
      </c>
      <c r="P25" s="123">
        <f t="shared" si="10"/>
        <v>52.237516064846346</v>
      </c>
      <c r="Q25" s="123">
        <f t="shared" si="10"/>
        <v>49.008859066123897</v>
      </c>
      <c r="R25" s="123">
        <f t="shared" ref="R25:V25" si="11">SUM(R26:R27)</f>
        <v>56.885989742796234</v>
      </c>
      <c r="S25" s="123">
        <f t="shared" si="11"/>
        <v>49.905773338435125</v>
      </c>
      <c r="T25" s="123">
        <f t="shared" si="11"/>
        <v>52.083344859648406</v>
      </c>
      <c r="U25" s="123">
        <f t="shared" si="11"/>
        <v>45.331568337987299</v>
      </c>
      <c r="V25" s="123">
        <f t="shared" si="11"/>
        <v>46.743980703741066</v>
      </c>
      <c r="W25" s="123">
        <f t="shared" ref="W25:Y25" si="12">SUM(W26:W27)</f>
        <v>33.770227644501574</v>
      </c>
      <c r="X25" s="123">
        <f t="shared" si="12"/>
        <v>23.770724830929399</v>
      </c>
      <c r="Y25" s="123">
        <f t="shared" si="12"/>
        <v>16.766829601809672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89.127595180870699</v>
      </c>
      <c r="D26" s="99">
        <v>86.014570651049368</v>
      </c>
      <c r="E26" s="99">
        <v>85.85857226426107</v>
      </c>
      <c r="F26" s="99">
        <v>86.805293244311116</v>
      </c>
      <c r="G26" s="99">
        <v>95.768483495930568</v>
      </c>
      <c r="H26" s="99">
        <v>92.039925442544885</v>
      </c>
      <c r="I26" s="99">
        <v>91.027342228697563</v>
      </c>
      <c r="J26" s="99">
        <v>81.813147430850876</v>
      </c>
      <c r="K26" s="99">
        <v>58.177107365712835</v>
      </c>
      <c r="L26" s="99">
        <v>77.30656965061587</v>
      </c>
      <c r="M26" s="99">
        <v>65.884655421911944</v>
      </c>
      <c r="N26" s="99">
        <v>58.750796748067792</v>
      </c>
      <c r="O26" s="99">
        <v>64.582045259086257</v>
      </c>
      <c r="P26" s="99">
        <v>51.25200013690548</v>
      </c>
      <c r="Q26" s="99">
        <v>48.080517545139614</v>
      </c>
      <c r="R26" s="99">
        <v>55.814184280260619</v>
      </c>
      <c r="S26" s="99">
        <v>48.971186085511789</v>
      </c>
      <c r="T26" s="99">
        <v>51.106913827946279</v>
      </c>
      <c r="U26" s="99">
        <v>44.486474002102042</v>
      </c>
      <c r="V26" s="99">
        <v>45.875739065796502</v>
      </c>
      <c r="W26" s="99">
        <v>33.142386305673597</v>
      </c>
      <c r="X26" s="99">
        <v>23.329605750781855</v>
      </c>
      <c r="Y26" s="99">
        <v>16.456783338190771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2.0981459123911366</v>
      </c>
      <c r="D27" s="99">
        <v>1.9820413810785757</v>
      </c>
      <c r="E27" s="99">
        <v>1.9254736271546038</v>
      </c>
      <c r="F27" s="99">
        <v>1.9106352225306797</v>
      </c>
      <c r="G27" s="99">
        <v>2.0701190702426469</v>
      </c>
      <c r="H27" s="99">
        <v>1.9540597613713973</v>
      </c>
      <c r="I27" s="99">
        <v>1.909747990532539</v>
      </c>
      <c r="J27" s="99">
        <v>1.7161972042707194</v>
      </c>
      <c r="K27" s="99">
        <v>1.213660534878678</v>
      </c>
      <c r="L27" s="99">
        <v>1.5954155977853528</v>
      </c>
      <c r="M27" s="99">
        <v>1.328748655078702</v>
      </c>
      <c r="N27" s="99">
        <v>1.1767381119450597</v>
      </c>
      <c r="O27" s="99">
        <v>1.2668547689508542</v>
      </c>
      <c r="P27" s="99">
        <v>0.98551592794087006</v>
      </c>
      <c r="Q27" s="99">
        <v>0.92834152098428335</v>
      </c>
      <c r="R27" s="99">
        <v>1.0718054625356115</v>
      </c>
      <c r="S27" s="99">
        <v>0.93458725292333755</v>
      </c>
      <c r="T27" s="99">
        <v>0.97643103170212842</v>
      </c>
      <c r="U27" s="99">
        <v>0.84509433588525673</v>
      </c>
      <c r="V27" s="99">
        <v>0.86824163794456111</v>
      </c>
      <c r="W27" s="99">
        <v>0.6278413388279801</v>
      </c>
      <c r="X27" s="99">
        <v>0.44111908014754264</v>
      </c>
      <c r="Y27" s="99">
        <v>0.31004626361889986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2.8795352672947704E-2</v>
      </c>
      <c r="E28" s="123">
        <f t="shared" si="13"/>
        <v>1.7330690736724677E-2</v>
      </c>
      <c r="F28" s="123">
        <f t="shared" si="13"/>
        <v>3.4170178575192181E-2</v>
      </c>
      <c r="G28" s="123">
        <f t="shared" si="13"/>
        <v>4.4225629466809448E-2</v>
      </c>
      <c r="H28" s="123">
        <f t="shared" si="13"/>
        <v>5.9891603122806211E-2</v>
      </c>
      <c r="I28" s="123">
        <f t="shared" si="13"/>
        <v>7.2526308082318081E-2</v>
      </c>
      <c r="J28" s="123">
        <f t="shared" si="13"/>
        <v>5.4094287971562328E-2</v>
      </c>
      <c r="K28" s="123">
        <f t="shared" si="13"/>
        <v>4.4571344560669787E-2</v>
      </c>
      <c r="L28" s="123">
        <f t="shared" si="13"/>
        <v>4.7504941671108074E-2</v>
      </c>
      <c r="M28" s="123">
        <f t="shared" si="13"/>
        <v>3.7399144493147733E-2</v>
      </c>
      <c r="N28" s="123">
        <f t="shared" si="13"/>
        <v>4.2381066888149188E-2</v>
      </c>
      <c r="O28" s="123">
        <f t="shared" si="13"/>
        <v>2.8417224318031491E-2</v>
      </c>
      <c r="P28" s="123">
        <f t="shared" si="13"/>
        <v>3.7868756041282099E-2</v>
      </c>
      <c r="Q28" s="123">
        <f t="shared" si="13"/>
        <v>1.1772336725981779E-2</v>
      </c>
      <c r="R28" s="123">
        <f t="shared" si="13"/>
        <v>1.6294295569508729E-2</v>
      </c>
      <c r="S28" s="123">
        <f t="shared" si="13"/>
        <v>1.7647720328145669E-2</v>
      </c>
      <c r="T28" s="123">
        <f t="shared" si="13"/>
        <v>1.9764827140718103E-2</v>
      </c>
      <c r="U28" s="123">
        <f t="shared" si="13"/>
        <v>9.5948573584716361E-3</v>
      </c>
      <c r="V28" s="123">
        <f t="shared" si="13"/>
        <v>4.2809778230815082E-2</v>
      </c>
      <c r="W28" s="123">
        <f t="shared" si="13"/>
        <v>2.0675412893667543E-2</v>
      </c>
      <c r="X28" s="123">
        <f t="shared" si="13"/>
        <v>6.6114318183938217E-2</v>
      </c>
      <c r="Y28" s="123">
        <f t="shared" si="13"/>
        <v>5.1164199001998131E-2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2.8795352672947704E-2</v>
      </c>
      <c r="E29" s="99">
        <f>RES_hhdet_in_tesh!E29/RES_summary!E$21</f>
        <v>1.7330690736724677E-2</v>
      </c>
      <c r="F29" s="99">
        <f>RES_hhdet_in_tesh!F29/RES_summary!F$21</f>
        <v>3.4170178575192181E-2</v>
      </c>
      <c r="G29" s="99">
        <f>RES_hhdet_in_tesh!G29/RES_summary!G$21</f>
        <v>4.4225629466809448E-2</v>
      </c>
      <c r="H29" s="99">
        <f>RES_hhdet_in_tesh!H29/RES_summary!H$21</f>
        <v>5.9891603122806211E-2</v>
      </c>
      <c r="I29" s="99">
        <f>RES_hhdet_in_tesh!I29/RES_summary!I$21</f>
        <v>7.2526308082318081E-2</v>
      </c>
      <c r="J29" s="99">
        <f>RES_hhdet_in_tesh!J29/RES_summary!J$21</f>
        <v>5.4094287971562328E-2</v>
      </c>
      <c r="K29" s="99">
        <f>RES_hhdet_in_tesh!K29/RES_summary!K$21</f>
        <v>4.4571344560669787E-2</v>
      </c>
      <c r="L29" s="99">
        <f>RES_hhdet_in_tesh!L29/RES_summary!L$21</f>
        <v>4.7504941671108074E-2</v>
      </c>
      <c r="M29" s="99">
        <f>RES_hhdet_in_tesh!M29/RES_summary!M$21</f>
        <v>3.7399144493147733E-2</v>
      </c>
      <c r="N29" s="99">
        <f>RES_hhdet_in_tesh!N29/RES_summary!N$21</f>
        <v>4.2381066888149188E-2</v>
      </c>
      <c r="O29" s="99">
        <f>RES_hhdet_in_tesh!O29/RES_summary!O$21</f>
        <v>2.8417224318031491E-2</v>
      </c>
      <c r="P29" s="99">
        <f>RES_hhdet_in_tesh!P29/RES_summary!P$21</f>
        <v>3.7868756041282099E-2</v>
      </c>
      <c r="Q29" s="99">
        <f>RES_hhdet_in_tesh!Q29/RES_summary!Q$21</f>
        <v>1.1772336725981779E-2</v>
      </c>
      <c r="R29" s="99">
        <f>RES_hhdet_in_tesh!R29/RES_summary!R$21</f>
        <v>1.6294295569508729E-2</v>
      </c>
      <c r="S29" s="99">
        <f>RES_hhdet_in_tesh!S29/RES_summary!S$21</f>
        <v>1.7647720328145669E-2</v>
      </c>
      <c r="T29" s="99">
        <f>RES_hhdet_in_tesh!T29/RES_summary!T$21</f>
        <v>1.9764827140718103E-2</v>
      </c>
      <c r="U29" s="99">
        <f>RES_hhdet_in_tesh!U29/RES_summary!U$21</f>
        <v>9.5948573584716361E-3</v>
      </c>
      <c r="V29" s="99">
        <f>RES_hhdet_in_tesh!V29/RES_summary!V$21</f>
        <v>4.2809778230815082E-2</v>
      </c>
      <c r="W29" s="99">
        <f>RES_hhdet_in_tesh!W29/RES_summary!W$21</f>
        <v>2.0675412893667543E-2</v>
      </c>
      <c r="X29" s="99">
        <f>RES_hhdet_in_tesh!X29/RES_summary!X$21</f>
        <v>6.6114318183938217E-2</v>
      </c>
      <c r="Y29" s="99">
        <f>RES_hhdet_in_tesh!Y29/RES_summary!Y$21</f>
        <v>5.1164199001998131E-2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17.229819312052513</v>
      </c>
      <c r="D30" s="123">
        <v>16.514706769254722</v>
      </c>
      <c r="E30" s="123">
        <v>15.596380086703366</v>
      </c>
      <c r="F30" s="123">
        <v>15.816478803317963</v>
      </c>
      <c r="G30" s="123">
        <v>14.898382556523851</v>
      </c>
      <c r="H30" s="123">
        <v>14.853013778950171</v>
      </c>
      <c r="I30" s="123">
        <v>14.757770177644602</v>
      </c>
      <c r="J30" s="123">
        <v>15.208499422863275</v>
      </c>
      <c r="K30" s="123">
        <v>15.057667080040316</v>
      </c>
      <c r="L30" s="123">
        <v>15.233356563913501</v>
      </c>
      <c r="M30" s="123">
        <v>15.494336365207442</v>
      </c>
      <c r="N30" s="123">
        <v>15.473755161600911</v>
      </c>
      <c r="O30" s="123">
        <v>15.362462389067527</v>
      </c>
      <c r="P30" s="123">
        <v>15.137684374181674</v>
      </c>
      <c r="Q30" s="123">
        <v>14.958403107064104</v>
      </c>
      <c r="R30" s="123">
        <v>15.520749872916344</v>
      </c>
      <c r="S30" s="123">
        <v>15.826221761467849</v>
      </c>
      <c r="T30" s="123">
        <v>16.299029457188258</v>
      </c>
      <c r="U30" s="123">
        <v>16.088505738775915</v>
      </c>
      <c r="V30" s="123">
        <v>16.948478541939412</v>
      </c>
      <c r="W30" s="123">
        <v>15.952514189256011</v>
      </c>
      <c r="X30" s="123">
        <v>14.721803482102139</v>
      </c>
      <c r="Y30" s="123">
        <v>13.818924709537715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17.130688098241276</v>
      </c>
      <c r="D31" s="99">
        <v>16.486390873353372</v>
      </c>
      <c r="E31" s="99">
        <v>15.883246586043761</v>
      </c>
      <c r="F31" s="99">
        <v>15.539037867122403</v>
      </c>
      <c r="G31" s="99">
        <v>15.175854889428852</v>
      </c>
      <c r="H31" s="99">
        <v>14.929739289620386</v>
      </c>
      <c r="I31" s="99">
        <v>15.027622730837418</v>
      </c>
      <c r="J31" s="99">
        <v>14.85272534692964</v>
      </c>
      <c r="K31" s="99">
        <v>14.900088663104036</v>
      </c>
      <c r="L31" s="99">
        <v>14.909682529606362</v>
      </c>
      <c r="M31" s="99">
        <v>15.690289974667801</v>
      </c>
      <c r="N31" s="99">
        <v>14.615108983396071</v>
      </c>
      <c r="O31" s="99">
        <v>16.218954118242433</v>
      </c>
      <c r="P31" s="99">
        <v>14.941304957199184</v>
      </c>
      <c r="Q31" s="99">
        <v>13.577053567097257</v>
      </c>
      <c r="R31" s="99">
        <v>16.246137539652182</v>
      </c>
      <c r="S31" s="99">
        <v>16.273030563341457</v>
      </c>
      <c r="T31" s="99">
        <v>16.711188314997457</v>
      </c>
      <c r="U31" s="99">
        <v>15.995498995457321</v>
      </c>
      <c r="V31" s="99">
        <v>17.645633180239603</v>
      </c>
      <c r="W31" s="99">
        <v>14.914194194479009</v>
      </c>
      <c r="X31" s="99">
        <v>14.163240725133415</v>
      </c>
      <c r="Y31" s="99">
        <v>14.348019231538954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14.913257629777407</v>
      </c>
      <c r="L32" s="99">
        <v>14.919359266459097</v>
      </c>
      <c r="M32" s="99">
        <v>0</v>
      </c>
      <c r="N32" s="99">
        <v>0</v>
      </c>
      <c r="O32" s="99">
        <v>16.219999611498466</v>
      </c>
      <c r="P32" s="99">
        <v>14.940710845894539</v>
      </c>
      <c r="Q32" s="99">
        <v>13.576796248923431</v>
      </c>
      <c r="R32" s="99">
        <v>16.252535878135163</v>
      </c>
      <c r="S32" s="99">
        <v>16.280537246641341</v>
      </c>
      <c r="T32" s="99">
        <v>16.719165608723145</v>
      </c>
      <c r="U32" s="99">
        <v>0</v>
      </c>
      <c r="V32" s="99">
        <v>0</v>
      </c>
      <c r="W32" s="99">
        <v>0</v>
      </c>
      <c r="X32" s="99">
        <v>14.163586068216739</v>
      </c>
      <c r="Y32" s="99">
        <v>14.374439028400969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11.50342609870321</v>
      </c>
      <c r="L33" s="102">
        <v>11.533832999545581</v>
      </c>
      <c r="M33" s="102">
        <v>0</v>
      </c>
      <c r="N33" s="102">
        <v>0</v>
      </c>
      <c r="O33" s="102">
        <v>12.542473288296298</v>
      </c>
      <c r="P33" s="102">
        <v>11.542363446438726</v>
      </c>
      <c r="Q33" s="102">
        <v>10.456428114762813</v>
      </c>
      <c r="R33" s="102">
        <v>12.476004239055895</v>
      </c>
      <c r="S33" s="102">
        <v>12.49176832669184</v>
      </c>
      <c r="T33" s="102">
        <v>12.802601807943141</v>
      </c>
      <c r="U33" s="102">
        <v>0</v>
      </c>
      <c r="V33" s="102">
        <v>0</v>
      </c>
      <c r="W33" s="102">
        <v>0</v>
      </c>
      <c r="X33" s="102">
        <v>10.784210112542084</v>
      </c>
      <c r="Y33" s="102">
        <v>10.780953824922785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3.4098315310741971</v>
      </c>
      <c r="L34" s="105">
        <v>3.3855262669135158</v>
      </c>
      <c r="M34" s="105">
        <v>0</v>
      </c>
      <c r="N34" s="105">
        <v>0</v>
      </c>
      <c r="O34" s="105">
        <v>3.6775263232021644</v>
      </c>
      <c r="P34" s="105">
        <v>3.3983473994558109</v>
      </c>
      <c r="Q34" s="105">
        <v>3.12036813416062</v>
      </c>
      <c r="R34" s="105">
        <v>3.7765316390792676</v>
      </c>
      <c r="S34" s="105">
        <v>3.7887689199495029</v>
      </c>
      <c r="T34" s="105">
        <v>3.9165638007800063</v>
      </c>
      <c r="U34" s="105">
        <v>0</v>
      </c>
      <c r="V34" s="105">
        <v>0</v>
      </c>
      <c r="W34" s="105">
        <v>0</v>
      </c>
      <c r="X34" s="105">
        <v>3.3793759556746537</v>
      </c>
      <c r="Y34" s="105">
        <v>3.5934852034781843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17.23763941597155</v>
      </c>
      <c r="D35" s="102">
        <v>16.517193093257379</v>
      </c>
      <c r="E35" s="102">
        <v>15.572634226300288</v>
      </c>
      <c r="F35" s="102">
        <v>15.836385869814182</v>
      </c>
      <c r="G35" s="102">
        <v>14.876917260207474</v>
      </c>
      <c r="H35" s="102">
        <v>14.847569107022345</v>
      </c>
      <c r="I35" s="102">
        <v>14.735291732078869</v>
      </c>
      <c r="J35" s="102">
        <v>15.215054143289903</v>
      </c>
      <c r="K35" s="102">
        <v>15.054291935880556</v>
      </c>
      <c r="L35" s="102">
        <v>15.249019344782569</v>
      </c>
      <c r="M35" s="102">
        <v>15.476880380221324</v>
      </c>
      <c r="N35" s="102">
        <v>15.527697622502123</v>
      </c>
      <c r="O35" s="102">
        <v>15.292718130366493</v>
      </c>
      <c r="P35" s="102">
        <v>15.154395389108005</v>
      </c>
      <c r="Q35" s="102">
        <v>15.122179558089073</v>
      </c>
      <c r="R35" s="102">
        <v>15.388746023993598</v>
      </c>
      <c r="S35" s="102">
        <v>15.756475307356649</v>
      </c>
      <c r="T35" s="102">
        <v>16.241318570215096</v>
      </c>
      <c r="U35" s="102">
        <v>16.095887397476798</v>
      </c>
      <c r="V35" s="102">
        <v>16.890295791056197</v>
      </c>
      <c r="W35" s="102">
        <v>16.052397041700182</v>
      </c>
      <c r="X35" s="102">
        <v>14.792598285979571</v>
      </c>
      <c r="Y35" s="102">
        <v>13.734098968037209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17.237715393554538</v>
      </c>
      <c r="D36" s="105">
        <v>16.518526816248464</v>
      </c>
      <c r="E36" s="105">
        <v>15.574755427993319</v>
      </c>
      <c r="F36" s="105">
        <v>15.838909546672866</v>
      </c>
      <c r="G36" s="105">
        <v>14.881419153415759</v>
      </c>
      <c r="H36" s="105">
        <v>14.85096299687612</v>
      </c>
      <c r="I36" s="105">
        <v>14.744987479174554</v>
      </c>
      <c r="J36" s="105">
        <v>15.230484241668961</v>
      </c>
      <c r="K36" s="105">
        <v>15.069231780676764</v>
      </c>
      <c r="L36" s="105">
        <v>15.261445106711831</v>
      </c>
      <c r="M36" s="105">
        <v>15.484595530562867</v>
      </c>
      <c r="N36" s="105">
        <v>15.530093969643461</v>
      </c>
      <c r="O36" s="105">
        <v>15.292772547420002</v>
      </c>
      <c r="P36" s="105">
        <v>15.155129514383376</v>
      </c>
      <c r="Q36" s="105">
        <v>15.12647541509981</v>
      </c>
      <c r="R36" s="105">
        <v>15.396935491778027</v>
      </c>
      <c r="S36" s="105">
        <v>15.766802785963735</v>
      </c>
      <c r="T36" s="105">
        <v>16.25125725481071</v>
      </c>
      <c r="U36" s="105">
        <v>16.096650479421811</v>
      </c>
      <c r="V36" s="105">
        <v>16.883580123488844</v>
      </c>
      <c r="W36" s="105">
        <v>16.046181783440957</v>
      </c>
      <c r="X36" s="105">
        <v>14.790209711448043</v>
      </c>
      <c r="Y36" s="105">
        <v>13.731384076436514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13.457300905554002</v>
      </c>
      <c r="D37" s="99">
        <v>12.823863253556512</v>
      </c>
      <c r="E37" s="99">
        <v>12.089276726457456</v>
      </c>
      <c r="F37" s="99">
        <v>12.302050997610593</v>
      </c>
      <c r="G37" s="99">
        <v>11.530440114682589</v>
      </c>
      <c r="H37" s="99">
        <v>11.595285869315315</v>
      </c>
      <c r="I37" s="99">
        <v>11.476173837991739</v>
      </c>
      <c r="J37" s="99">
        <v>11.762262915208897</v>
      </c>
      <c r="K37" s="99">
        <v>11.624108465647026</v>
      </c>
      <c r="L37" s="99">
        <v>11.800581132430604</v>
      </c>
      <c r="M37" s="99">
        <v>12.024155754615391</v>
      </c>
      <c r="N37" s="99">
        <v>12.021075868820638</v>
      </c>
      <c r="O37" s="99">
        <v>11.825029517456535</v>
      </c>
      <c r="P37" s="99">
        <v>11.711747293239343</v>
      </c>
      <c r="Q37" s="99">
        <v>11.655972031418527</v>
      </c>
      <c r="R37" s="99">
        <v>11.818053503993589</v>
      </c>
      <c r="S37" s="99">
        <v>12.097023392926731</v>
      </c>
      <c r="T37" s="99">
        <v>12.445050350213945</v>
      </c>
      <c r="U37" s="99">
        <v>12.304733340265235</v>
      </c>
      <c r="V37" s="99">
        <v>13.054554402431895</v>
      </c>
      <c r="W37" s="99">
        <v>12.396828629750626</v>
      </c>
      <c r="X37" s="99">
        <v>11.267069696873323</v>
      </c>
      <c r="Y37" s="99">
        <v>10.303032409255254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3.7804144880005359</v>
      </c>
      <c r="D38" s="99">
        <v>3.6946635626919502</v>
      </c>
      <c r="E38" s="99">
        <v>3.4854787015358601</v>
      </c>
      <c r="F38" s="99">
        <v>3.5368585490622726</v>
      </c>
      <c r="G38" s="99">
        <v>3.350979038733171</v>
      </c>
      <c r="H38" s="99">
        <v>3.2556771275608072</v>
      </c>
      <c r="I38" s="99">
        <v>3.2688136411828155</v>
      </c>
      <c r="J38" s="99">
        <v>3.4682213264600601</v>
      </c>
      <c r="K38" s="99">
        <v>3.4451233150297367</v>
      </c>
      <c r="L38" s="99">
        <v>3.4608639742812266</v>
      </c>
      <c r="M38" s="99">
        <v>3.4604397759474756</v>
      </c>
      <c r="N38" s="99">
        <v>3.5090181008228227</v>
      </c>
      <c r="O38" s="99">
        <v>3.4677430299634668</v>
      </c>
      <c r="P38" s="99">
        <v>3.4433822211440326</v>
      </c>
      <c r="Q38" s="99">
        <v>3.4705033836812835</v>
      </c>
      <c r="R38" s="99">
        <v>3.5788819877844418</v>
      </c>
      <c r="S38" s="99">
        <v>3.6697793930370057</v>
      </c>
      <c r="T38" s="99">
        <v>3.8062069045967641</v>
      </c>
      <c r="U38" s="99">
        <v>3.7919171391565758</v>
      </c>
      <c r="V38" s="99">
        <v>3.8290257210569467</v>
      </c>
      <c r="W38" s="99">
        <v>3.6493531536903325</v>
      </c>
      <c r="X38" s="99">
        <v>3.5231400145747211</v>
      </c>
      <c r="Y38" s="99">
        <v>3.4283516671812606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3.1205291551588963</v>
      </c>
      <c r="D39" s="123">
        <v>3.0654139561359668</v>
      </c>
      <c r="E39" s="123">
        <v>3.0395156875823726</v>
      </c>
      <c r="F39" s="123">
        <v>3.0119458795128744</v>
      </c>
      <c r="G39" s="123">
        <v>2.9174052294719219</v>
      </c>
      <c r="H39" s="123">
        <v>2.8364897493666215</v>
      </c>
      <c r="I39" s="123">
        <v>2.8568393108917136</v>
      </c>
      <c r="J39" s="123">
        <v>2.7282342583904469</v>
      </c>
      <c r="K39" s="123">
        <v>2.6969132412354471</v>
      </c>
      <c r="L39" s="123">
        <v>2.6254464134205246</v>
      </c>
      <c r="M39" s="123">
        <v>2.6317114158752819</v>
      </c>
      <c r="N39" s="123">
        <v>2.6509996122629627</v>
      </c>
      <c r="O39" s="123">
        <v>2.5278149941955772</v>
      </c>
      <c r="P39" s="123">
        <v>2.5906108616386625</v>
      </c>
      <c r="Q39" s="123">
        <v>2.6246348163707669</v>
      </c>
      <c r="R39" s="123">
        <v>2.6260402414417161</v>
      </c>
      <c r="S39" s="123">
        <v>2.6289062115003485</v>
      </c>
      <c r="T39" s="123">
        <v>2.6753354418503714</v>
      </c>
      <c r="U39" s="123">
        <v>2.6280111060302129</v>
      </c>
      <c r="V39" s="123">
        <v>2.7903523382580189</v>
      </c>
      <c r="W39" s="123">
        <v>2.7730562379402346</v>
      </c>
      <c r="X39" s="123">
        <v>2.4801084288129571</v>
      </c>
      <c r="Y39" s="123">
        <v>2.3723511103678332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3.1194592151248433</v>
      </c>
      <c r="D40" s="99">
        <v>3.0600684899835495</v>
      </c>
      <c r="E40" s="99">
        <v>3.0398290423439378</v>
      </c>
      <c r="F40" s="99">
        <v>2.9475912342048951</v>
      </c>
      <c r="G40" s="99">
        <v>2.9503099194365472</v>
      </c>
      <c r="H40" s="99">
        <v>2.8472725203913085</v>
      </c>
      <c r="I40" s="99">
        <v>2.8513519638273794</v>
      </c>
      <c r="J40" s="99">
        <v>2.7567034259694458</v>
      </c>
      <c r="K40" s="99">
        <v>2.6368206643156413</v>
      </c>
      <c r="L40" s="99">
        <v>2.6571681457388947</v>
      </c>
      <c r="M40" s="99">
        <v>2.6348144011014507</v>
      </c>
      <c r="N40" s="99">
        <v>2.6233844043783496</v>
      </c>
      <c r="O40" s="99">
        <v>2.6380497997612005</v>
      </c>
      <c r="P40" s="99">
        <v>2.5116776915619634</v>
      </c>
      <c r="Q40" s="99">
        <v>2.3564108489252367</v>
      </c>
      <c r="R40" s="99">
        <v>2.7558477041680995</v>
      </c>
      <c r="S40" s="99">
        <v>2.7107496234690851</v>
      </c>
      <c r="T40" s="99">
        <v>2.8554435548849422</v>
      </c>
      <c r="U40" s="99">
        <v>2.7277445394437798</v>
      </c>
      <c r="V40" s="99">
        <v>3.0328291592024681</v>
      </c>
      <c r="W40" s="99">
        <v>2.5553828788020208</v>
      </c>
      <c r="X40" s="99">
        <v>2.414217698737628</v>
      </c>
      <c r="Y40" s="99">
        <v>2.5074543868262156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3.1205430247519303</v>
      </c>
      <c r="D41" s="110">
        <v>3.0654974790445992</v>
      </c>
      <c r="E41" s="110">
        <v>3.0395108368894688</v>
      </c>
      <c r="F41" s="110">
        <v>3.0129602259362929</v>
      </c>
      <c r="G41" s="110">
        <v>2.9169338999827237</v>
      </c>
      <c r="H41" s="110">
        <v>2.8363280886316184</v>
      </c>
      <c r="I41" s="110">
        <v>2.8569096614951017</v>
      </c>
      <c r="J41" s="110">
        <v>2.727889595344696</v>
      </c>
      <c r="K41" s="110">
        <v>2.697589282725795</v>
      </c>
      <c r="L41" s="110">
        <v>2.6249240061179342</v>
      </c>
      <c r="M41" s="110">
        <v>2.6316558192754846</v>
      </c>
      <c r="N41" s="110">
        <v>2.6514783780029876</v>
      </c>
      <c r="O41" s="110">
        <v>2.5260559281493173</v>
      </c>
      <c r="P41" s="110">
        <v>2.591853478279158</v>
      </c>
      <c r="Q41" s="110">
        <v>2.6293180919928316</v>
      </c>
      <c r="R41" s="110">
        <v>2.6228920627066712</v>
      </c>
      <c r="S41" s="110">
        <v>2.6271312941323517</v>
      </c>
      <c r="T41" s="110">
        <v>2.6720948602711507</v>
      </c>
      <c r="U41" s="110">
        <v>2.6265225473225478</v>
      </c>
      <c r="V41" s="110">
        <v>2.786803896975905</v>
      </c>
      <c r="W41" s="110">
        <v>2.7772484655977112</v>
      </c>
      <c r="X41" s="110">
        <v>2.4814048246998119</v>
      </c>
      <c r="Y41" s="110">
        <v>2.3690359711471745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111.81550896661311</v>
      </c>
      <c r="D43" s="118">
        <f t="shared" si="14"/>
        <v>108.01285975332901</v>
      </c>
      <c r="E43" s="118">
        <f t="shared" si="14"/>
        <v>109.92525353570151</v>
      </c>
      <c r="F43" s="118">
        <f t="shared" si="14"/>
        <v>110.40563734767186</v>
      </c>
      <c r="G43" s="118">
        <f t="shared" si="14"/>
        <v>113.50479030048221</v>
      </c>
      <c r="H43" s="118">
        <f t="shared" si="14"/>
        <v>108.8191627192018</v>
      </c>
      <c r="I43" s="118">
        <f t="shared" si="14"/>
        <v>103.84853365729928</v>
      </c>
      <c r="J43" s="118">
        <f t="shared" si="14"/>
        <v>108.38177944939257</v>
      </c>
      <c r="K43" s="118">
        <f t="shared" si="14"/>
        <v>100.10750572368758</v>
      </c>
      <c r="L43" s="118">
        <f t="shared" si="14"/>
        <v>101.76412958780465</v>
      </c>
      <c r="M43" s="118">
        <f t="shared" si="14"/>
        <v>90.07913655894653</v>
      </c>
      <c r="N43" s="118">
        <f t="shared" si="14"/>
        <v>81.217775202953106</v>
      </c>
      <c r="O43" s="118">
        <f t="shared" si="14"/>
        <v>76.329813530654292</v>
      </c>
      <c r="P43" s="118">
        <f t="shared" si="14"/>
        <v>66.414399869146251</v>
      </c>
      <c r="Q43" s="118">
        <f t="shared" si="14"/>
        <v>70.704379274546227</v>
      </c>
      <c r="R43" s="118">
        <f t="shared" ref="R43:V43" si="15">R44+R47+R49+R58</f>
        <v>71.754476934839872</v>
      </c>
      <c r="S43" s="118">
        <f t="shared" si="15"/>
        <v>67.774942913225644</v>
      </c>
      <c r="T43" s="118">
        <f t="shared" si="15"/>
        <v>69.121376245537007</v>
      </c>
      <c r="U43" s="118">
        <f t="shared" si="15"/>
        <v>64.064184513157628</v>
      </c>
      <c r="V43" s="118">
        <f t="shared" si="15"/>
        <v>68.596794641868996</v>
      </c>
      <c r="W43" s="118">
        <f t="shared" ref="W43:Y43" si="16">W44+W47+W49+W58</f>
        <v>56.401122037531103</v>
      </c>
      <c r="X43" s="118">
        <f t="shared" si="16"/>
        <v>41.147006099790147</v>
      </c>
      <c r="Y43" s="118">
        <f t="shared" si="16"/>
        <v>31.73752906349501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91.467730620915276</v>
      </c>
      <c r="D44" s="123">
        <f t="shared" si="17"/>
        <v>88.054132442832142</v>
      </c>
      <c r="E44" s="123">
        <f t="shared" si="17"/>
        <v>91.043976430253366</v>
      </c>
      <c r="F44" s="123">
        <f t="shared" si="17"/>
        <v>91.500141375865184</v>
      </c>
      <c r="G44" s="123">
        <f t="shared" si="17"/>
        <v>95.372051227502681</v>
      </c>
      <c r="H44" s="123">
        <f t="shared" si="17"/>
        <v>91.362389738822102</v>
      </c>
      <c r="I44" s="123">
        <f t="shared" si="17"/>
        <v>86.214151662416143</v>
      </c>
      <c r="J44" s="123">
        <f t="shared" si="17"/>
        <v>90.487123758892807</v>
      </c>
      <c r="K44" s="123">
        <f t="shared" si="17"/>
        <v>82.066763678008499</v>
      </c>
      <c r="L44" s="123">
        <f t="shared" si="17"/>
        <v>84.133844637242063</v>
      </c>
      <c r="M44" s="123">
        <f t="shared" si="17"/>
        <v>71.771033834678349</v>
      </c>
      <c r="N44" s="123">
        <f t="shared" si="17"/>
        <v>62.664688935508977</v>
      </c>
      <c r="O44" s="123">
        <f t="shared" si="17"/>
        <v>58.719297009689903</v>
      </c>
      <c r="P44" s="123">
        <f t="shared" si="17"/>
        <v>49.377512079889108</v>
      </c>
      <c r="Q44" s="123">
        <f t="shared" si="17"/>
        <v>53.087296169647651</v>
      </c>
      <c r="R44" s="123">
        <f t="shared" ref="R44:V44" si="18">SUM(R45:R46)</f>
        <v>53.529248915333483</v>
      </c>
      <c r="S44" s="123">
        <f t="shared" si="18"/>
        <v>49.066550957696748</v>
      </c>
      <c r="T44" s="123">
        <f t="shared" si="18"/>
        <v>50.150108909848186</v>
      </c>
      <c r="U44" s="123">
        <f t="shared" si="18"/>
        <v>45.404528518507313</v>
      </c>
      <c r="V44" s="123">
        <f t="shared" si="18"/>
        <v>48.021262828740888</v>
      </c>
      <c r="W44" s="123">
        <f t="shared" ref="W44:Y44" si="19">SUM(W45:W46)</f>
        <v>37.364920474399625</v>
      </c>
      <c r="X44" s="123">
        <f t="shared" si="19"/>
        <v>24.612420961041487</v>
      </c>
      <c r="Y44" s="123">
        <f t="shared" si="19"/>
        <v>15.80570327825672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89.364019071761945</v>
      </c>
      <c r="D45" s="99">
        <v>86.070795468302421</v>
      </c>
      <c r="E45" s="99">
        <v>89.046998804676861</v>
      </c>
      <c r="F45" s="99">
        <v>89.529543806741998</v>
      </c>
      <c r="G45" s="99">
        <v>93.354120708915403</v>
      </c>
      <c r="H45" s="99">
        <v>89.463038742010397</v>
      </c>
      <c r="I45" s="99">
        <v>84.442552158876936</v>
      </c>
      <c r="J45" s="99">
        <v>88.627971750746752</v>
      </c>
      <c r="K45" s="99">
        <v>80.389715277692702</v>
      </c>
      <c r="L45" s="99">
        <v>82.432639685131875</v>
      </c>
      <c r="M45" s="99">
        <v>70.352184931084679</v>
      </c>
      <c r="N45" s="99">
        <v>61.434204018753306</v>
      </c>
      <c r="O45" s="99">
        <v>57.589607350265162</v>
      </c>
      <c r="P45" s="99">
        <v>48.445953148633357</v>
      </c>
      <c r="Q45" s="99">
        <v>52.081699585475391</v>
      </c>
      <c r="R45" s="99">
        <v>52.520688782121624</v>
      </c>
      <c r="S45" s="99">
        <v>48.147679853165442</v>
      </c>
      <c r="T45" s="99">
        <v>49.20992116432658</v>
      </c>
      <c r="U45" s="99">
        <v>44.558074021534246</v>
      </c>
      <c r="V45" s="99">
        <v>47.129296435060269</v>
      </c>
      <c r="W45" s="99">
        <v>36.670248174798836</v>
      </c>
      <c r="X45" s="99">
        <v>24.155682322579271</v>
      </c>
      <c r="Y45" s="99">
        <v>15.513429821576301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2.1037115491533349</v>
      </c>
      <c r="D46" s="99">
        <v>1.9833369745297271</v>
      </c>
      <c r="E46" s="99">
        <v>1.996977625576505</v>
      </c>
      <c r="F46" s="99">
        <v>1.9705975691231852</v>
      </c>
      <c r="G46" s="99">
        <v>2.017930518587272</v>
      </c>
      <c r="H46" s="99">
        <v>1.8993509968117077</v>
      </c>
      <c r="I46" s="99">
        <v>1.77159950353921</v>
      </c>
      <c r="J46" s="99">
        <v>1.8591520081460575</v>
      </c>
      <c r="K46" s="99">
        <v>1.6770484003157977</v>
      </c>
      <c r="L46" s="99">
        <v>1.7012049521101937</v>
      </c>
      <c r="M46" s="99">
        <v>1.4188489035936758</v>
      </c>
      <c r="N46" s="99">
        <v>1.230484916755668</v>
      </c>
      <c r="O46" s="99">
        <v>1.1296896594247448</v>
      </c>
      <c r="P46" s="99">
        <v>0.93155893125575195</v>
      </c>
      <c r="Q46" s="99">
        <v>1.0055965841722589</v>
      </c>
      <c r="R46" s="99">
        <v>1.0085601332118566</v>
      </c>
      <c r="S46" s="99">
        <v>0.91887110453130327</v>
      </c>
      <c r="T46" s="99">
        <v>0.94018774552160622</v>
      </c>
      <c r="U46" s="99">
        <v>0.84645449697306452</v>
      </c>
      <c r="V46" s="99">
        <v>0.8919663936806167</v>
      </c>
      <c r="W46" s="99">
        <v>0.69467229960078947</v>
      </c>
      <c r="X46" s="99">
        <v>0.45673863846221757</v>
      </c>
      <c r="Y46" s="99">
        <v>0.29227345668041943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2.5146887117108611E-2</v>
      </c>
      <c r="E47" s="123">
        <f t="shared" si="20"/>
        <v>1.5716919559625481E-2</v>
      </c>
      <c r="F47" s="123">
        <f t="shared" si="20"/>
        <v>3.3260634651359776E-2</v>
      </c>
      <c r="G47" s="123">
        <f t="shared" si="20"/>
        <v>4.4985722437202558E-2</v>
      </c>
      <c r="H47" s="123">
        <f t="shared" si="20"/>
        <v>5.9656385773777326E-2</v>
      </c>
      <c r="I47" s="123">
        <f t="shared" si="20"/>
        <v>6.9709363728034421E-2</v>
      </c>
      <c r="J47" s="123">
        <f t="shared" si="20"/>
        <v>5.4112669168810988E-2</v>
      </c>
      <c r="K47" s="123">
        <f t="shared" si="20"/>
        <v>4.4318591048388527E-2</v>
      </c>
      <c r="L47" s="123">
        <f t="shared" si="20"/>
        <v>4.8121470071394612E-2</v>
      </c>
      <c r="M47" s="123">
        <f t="shared" si="20"/>
        <v>3.810051816826579E-2</v>
      </c>
      <c r="N47" s="123">
        <f t="shared" si="20"/>
        <v>4.3100361609767435E-2</v>
      </c>
      <c r="O47" s="123">
        <f t="shared" si="20"/>
        <v>2.7087288479682212E-2</v>
      </c>
      <c r="P47" s="123">
        <f t="shared" si="20"/>
        <v>3.706469244102014E-2</v>
      </c>
      <c r="Q47" s="123">
        <f t="shared" si="20"/>
        <v>1.2033926969408536E-2</v>
      </c>
      <c r="R47" s="123">
        <f t="shared" si="20"/>
        <v>1.6054576885575395E-2</v>
      </c>
      <c r="S47" s="123">
        <f t="shared" si="20"/>
        <v>1.7181544020707182E-2</v>
      </c>
      <c r="T47" s="123">
        <f t="shared" si="20"/>
        <v>2.092601361909591E-2</v>
      </c>
      <c r="U47" s="123">
        <f t="shared" si="20"/>
        <v>9.9904244246266736E-3</v>
      </c>
      <c r="V47" s="123">
        <f t="shared" si="20"/>
        <v>4.2717055416655013E-2</v>
      </c>
      <c r="W47" s="123">
        <f t="shared" si="20"/>
        <v>2.1010068955207385E-2</v>
      </c>
      <c r="X47" s="123">
        <f t="shared" si="20"/>
        <v>6.6474090885407178E-2</v>
      </c>
      <c r="Y47" s="123">
        <f t="shared" si="20"/>
        <v>5.1217422507885392E-2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</v>
      </c>
      <c r="D48" s="99">
        <f>RES_hhdet_in_tesh!D48/RES_summary!D$21</f>
        <v>2.5146887117108611E-2</v>
      </c>
      <c r="E48" s="99">
        <f>RES_hhdet_in_tesh!E48/RES_summary!E$21</f>
        <v>1.5716919559625481E-2</v>
      </c>
      <c r="F48" s="99">
        <f>RES_hhdet_in_tesh!F48/RES_summary!F$21</f>
        <v>3.3260634651359776E-2</v>
      </c>
      <c r="G48" s="99">
        <f>RES_hhdet_in_tesh!G48/RES_summary!G$21</f>
        <v>4.4985722437202558E-2</v>
      </c>
      <c r="H48" s="99">
        <f>RES_hhdet_in_tesh!H48/RES_summary!H$21</f>
        <v>5.9656385773777326E-2</v>
      </c>
      <c r="I48" s="99">
        <f>RES_hhdet_in_tesh!I48/RES_summary!I$21</f>
        <v>6.9709363728034421E-2</v>
      </c>
      <c r="J48" s="99">
        <f>RES_hhdet_in_tesh!J48/RES_summary!J$21</f>
        <v>5.4112669168810988E-2</v>
      </c>
      <c r="K48" s="99">
        <f>RES_hhdet_in_tesh!K48/RES_summary!K$21</f>
        <v>4.4318591048388527E-2</v>
      </c>
      <c r="L48" s="99">
        <f>RES_hhdet_in_tesh!L48/RES_summary!L$21</f>
        <v>4.8121470071394612E-2</v>
      </c>
      <c r="M48" s="99">
        <f>RES_hhdet_in_tesh!M48/RES_summary!M$21</f>
        <v>3.810051816826579E-2</v>
      </c>
      <c r="N48" s="99">
        <f>RES_hhdet_in_tesh!N48/RES_summary!N$21</f>
        <v>4.3100361609767435E-2</v>
      </c>
      <c r="O48" s="99">
        <f>RES_hhdet_in_tesh!O48/RES_summary!O$21</f>
        <v>2.7087288479682212E-2</v>
      </c>
      <c r="P48" s="99">
        <f>RES_hhdet_in_tesh!P48/RES_summary!P$21</f>
        <v>3.706469244102014E-2</v>
      </c>
      <c r="Q48" s="99">
        <f>RES_hhdet_in_tesh!Q48/RES_summary!Q$21</f>
        <v>1.2033926969408536E-2</v>
      </c>
      <c r="R48" s="99">
        <f>RES_hhdet_in_tesh!R48/RES_summary!R$21</f>
        <v>1.6054576885575395E-2</v>
      </c>
      <c r="S48" s="99">
        <f>RES_hhdet_in_tesh!S48/RES_summary!S$21</f>
        <v>1.7181544020707182E-2</v>
      </c>
      <c r="T48" s="99">
        <f>RES_hhdet_in_tesh!T48/RES_summary!T$21</f>
        <v>2.092601361909591E-2</v>
      </c>
      <c r="U48" s="99">
        <f>RES_hhdet_in_tesh!U48/RES_summary!U$21</f>
        <v>9.9904244246266736E-3</v>
      </c>
      <c r="V48" s="99">
        <f>RES_hhdet_in_tesh!V48/RES_summary!V$21</f>
        <v>4.2717055416655013E-2</v>
      </c>
      <c r="W48" s="99">
        <f>RES_hhdet_in_tesh!W48/RES_summary!W$21</f>
        <v>2.1010068955207385E-2</v>
      </c>
      <c r="X48" s="99">
        <f>RES_hhdet_in_tesh!X48/RES_summary!X$21</f>
        <v>6.6474090885407178E-2</v>
      </c>
      <c r="Y48" s="99">
        <f>RES_hhdet_in_tesh!Y48/RES_summary!Y$21</f>
        <v>5.1217422507885392E-2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17.227249626475068</v>
      </c>
      <c r="D49" s="123">
        <v>16.868156283198317</v>
      </c>
      <c r="E49" s="123">
        <v>15.82604486908372</v>
      </c>
      <c r="F49" s="123">
        <v>15.860260209650029</v>
      </c>
      <c r="G49" s="123">
        <v>15.170341609842538</v>
      </c>
      <c r="H49" s="123">
        <v>14.560625042301877</v>
      </c>
      <c r="I49" s="123">
        <v>14.707832919484908</v>
      </c>
      <c r="J49" s="123">
        <v>15.112308785694516</v>
      </c>
      <c r="K49" s="123">
        <v>15.299545634827313</v>
      </c>
      <c r="L49" s="123">
        <v>14.956731554737736</v>
      </c>
      <c r="M49" s="123">
        <v>15.638290219574383</v>
      </c>
      <c r="N49" s="123">
        <v>15.858976033111905</v>
      </c>
      <c r="O49" s="123">
        <v>15.055576795957863</v>
      </c>
      <c r="P49" s="123">
        <v>14.409213492462426</v>
      </c>
      <c r="Q49" s="123">
        <v>14.980514830691261</v>
      </c>
      <c r="R49" s="123">
        <v>15.583098680388451</v>
      </c>
      <c r="S49" s="123">
        <v>16.062291315941454</v>
      </c>
      <c r="T49" s="123">
        <v>16.275089705354588</v>
      </c>
      <c r="U49" s="123">
        <v>16.02161858763257</v>
      </c>
      <c r="V49" s="123">
        <v>17.742330649879953</v>
      </c>
      <c r="W49" s="123">
        <v>16.242278272674351</v>
      </c>
      <c r="X49" s="123">
        <v>13.988024724844454</v>
      </c>
      <c r="Y49" s="123">
        <v>13.508237128564323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17.225078377657628</v>
      </c>
      <c r="D50" s="99">
        <v>16.944003500669794</v>
      </c>
      <c r="E50" s="99">
        <v>15.884213762107732</v>
      </c>
      <c r="F50" s="99">
        <v>15.868018828900636</v>
      </c>
      <c r="G50" s="99">
        <v>15.238819085039799</v>
      </c>
      <c r="H50" s="99">
        <v>14.443162176557689</v>
      </c>
      <c r="I50" s="99">
        <v>14.70203190537795</v>
      </c>
      <c r="J50" s="99">
        <v>15.094621510748066</v>
      </c>
      <c r="K50" s="99">
        <v>15.338047679570115</v>
      </c>
      <c r="L50" s="99">
        <v>14.933621781648169</v>
      </c>
      <c r="M50" s="99">
        <v>15.638091876830664</v>
      </c>
      <c r="N50" s="99">
        <v>15.858910280998764</v>
      </c>
      <c r="O50" s="99">
        <v>15.055522321732557</v>
      </c>
      <c r="P50" s="99">
        <v>14.409122073595803</v>
      </c>
      <c r="Q50" s="99">
        <v>14.979070838674625</v>
      </c>
      <c r="R50" s="99">
        <v>15.588679148369469</v>
      </c>
      <c r="S50" s="99">
        <v>16.076603434613094</v>
      </c>
      <c r="T50" s="99">
        <v>16.276403400208238</v>
      </c>
      <c r="U50" s="99">
        <v>16.018834933626831</v>
      </c>
      <c r="V50" s="99">
        <v>17.786420251330561</v>
      </c>
      <c r="W50" s="99">
        <v>16.255665682943786</v>
      </c>
      <c r="X50" s="99">
        <v>13.988050084870119</v>
      </c>
      <c r="Y50" s="99">
        <v>13.490753431074543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17.225133583045508</v>
      </c>
      <c r="D51" s="99">
        <v>16.945879427362772</v>
      </c>
      <c r="E51" s="99">
        <v>15.887187896225337</v>
      </c>
      <c r="F51" s="99">
        <v>15.871879049087413</v>
      </c>
      <c r="G51" s="99">
        <v>15.246680947024778</v>
      </c>
      <c r="H51" s="99">
        <v>14.450849088107303</v>
      </c>
      <c r="I51" s="99">
        <v>14.717669761956756</v>
      </c>
      <c r="J51" s="99">
        <v>15.115323596386441</v>
      </c>
      <c r="K51" s="99">
        <v>15.359486968067047</v>
      </c>
      <c r="L51" s="99">
        <v>14.951877026006091</v>
      </c>
      <c r="M51" s="99">
        <v>15.653280868030834</v>
      </c>
      <c r="N51" s="99">
        <v>15.87124059545247</v>
      </c>
      <c r="O51" s="99">
        <v>15.06412560453863</v>
      </c>
      <c r="P51" s="99">
        <v>14.415817428067413</v>
      </c>
      <c r="Q51" s="99">
        <v>14.988508502616639</v>
      </c>
      <c r="R51" s="99">
        <v>15.596359830475626</v>
      </c>
      <c r="S51" s="99">
        <v>16.080629246582703</v>
      </c>
      <c r="T51" s="99">
        <v>16.276999556221256</v>
      </c>
      <c r="U51" s="99">
        <v>16.015380822619548</v>
      </c>
      <c r="V51" s="99">
        <v>17.784479680231829</v>
      </c>
      <c r="W51" s="99">
        <v>16.248152814652432</v>
      </c>
      <c r="X51" s="99">
        <v>13.976390236705541</v>
      </c>
      <c r="Y51" s="99">
        <v>13.483869600740809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13.447487121231019</v>
      </c>
      <c r="D52" s="102">
        <v>13.155749662387741</v>
      </c>
      <c r="E52" s="102">
        <v>12.331870260922193</v>
      </c>
      <c r="F52" s="102">
        <v>12.327621599611804</v>
      </c>
      <c r="G52" s="102">
        <v>11.8136590437812</v>
      </c>
      <c r="H52" s="102">
        <v>11.282487683992082</v>
      </c>
      <c r="I52" s="102">
        <v>11.454634472865891</v>
      </c>
      <c r="J52" s="102">
        <v>11.672792489656489</v>
      </c>
      <c r="K52" s="102">
        <v>11.849252316238257</v>
      </c>
      <c r="L52" s="102">
        <v>11.560079044178533</v>
      </c>
      <c r="M52" s="102">
        <v>12.154481653399705</v>
      </c>
      <c r="N52" s="102">
        <v>12.287411764745041</v>
      </c>
      <c r="O52" s="102">
        <v>11.647653355975006</v>
      </c>
      <c r="P52" s="102">
        <v>11.1362596194306</v>
      </c>
      <c r="Q52" s="102">
        <v>11.54813991214335</v>
      </c>
      <c r="R52" s="102">
        <v>11.97204301892112</v>
      </c>
      <c r="S52" s="102">
        <v>12.339810853328233</v>
      </c>
      <c r="T52" s="102">
        <v>12.465156931660088</v>
      </c>
      <c r="U52" s="102">
        <v>12.24265948018188</v>
      </c>
      <c r="V52" s="102">
        <v>13.75597143465381</v>
      </c>
      <c r="W52" s="102">
        <v>12.553744103898852</v>
      </c>
      <c r="X52" s="102">
        <v>10.643690778600803</v>
      </c>
      <c r="Y52" s="102">
        <v>10.115083326666118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3.7776464618144896</v>
      </c>
      <c r="D53" s="105">
        <v>3.7901297649750334</v>
      </c>
      <c r="E53" s="105">
        <v>3.555317635303147</v>
      </c>
      <c r="F53" s="105">
        <v>3.5442574494756114</v>
      </c>
      <c r="G53" s="105">
        <v>3.4330219032435778</v>
      </c>
      <c r="H53" s="105">
        <v>3.168361404115219</v>
      </c>
      <c r="I53" s="105">
        <v>3.2630352890908676</v>
      </c>
      <c r="J53" s="105">
        <v>3.4425311067299513</v>
      </c>
      <c r="K53" s="105">
        <v>3.5102346518287897</v>
      </c>
      <c r="L53" s="105">
        <v>3.391797981827557</v>
      </c>
      <c r="M53" s="105">
        <v>3.4987992146311333</v>
      </c>
      <c r="N53" s="105">
        <v>3.5838288307074273</v>
      </c>
      <c r="O53" s="105">
        <v>3.416472248563625</v>
      </c>
      <c r="P53" s="105">
        <v>3.2795578086368171</v>
      </c>
      <c r="Q53" s="105">
        <v>3.4403685904732884</v>
      </c>
      <c r="R53" s="105">
        <v>3.6243168115545044</v>
      </c>
      <c r="S53" s="105">
        <v>3.7408183932544734</v>
      </c>
      <c r="T53" s="105">
        <v>3.8118426245611707</v>
      </c>
      <c r="U53" s="105">
        <v>3.7727213424376678</v>
      </c>
      <c r="V53" s="105">
        <v>4.0285082455780215</v>
      </c>
      <c r="W53" s="105">
        <v>3.694408710753573</v>
      </c>
      <c r="X53" s="105">
        <v>3.3326994581047367</v>
      </c>
      <c r="Y53" s="105">
        <v>3.3687862740746888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17.23763941597155</v>
      </c>
      <c r="D54" s="102">
        <v>16.517193093257383</v>
      </c>
      <c r="E54" s="102">
        <v>15.572634226300288</v>
      </c>
      <c r="F54" s="102">
        <v>15.836385869814178</v>
      </c>
      <c r="G54" s="102">
        <v>14.876917260207478</v>
      </c>
      <c r="H54" s="102">
        <v>14.847569107022343</v>
      </c>
      <c r="I54" s="102">
        <v>14.735291732078871</v>
      </c>
      <c r="J54" s="102">
        <v>15.215054143289901</v>
      </c>
      <c r="K54" s="102">
        <v>15.054291935880554</v>
      </c>
      <c r="L54" s="102">
        <v>15.249019344782567</v>
      </c>
      <c r="M54" s="102">
        <v>15.476880380221324</v>
      </c>
      <c r="N54" s="102">
        <v>0</v>
      </c>
      <c r="O54" s="102">
        <v>0</v>
      </c>
      <c r="P54" s="102">
        <v>0</v>
      </c>
      <c r="Q54" s="102">
        <v>15.122179558089078</v>
      </c>
      <c r="R54" s="102">
        <v>15.388746023993598</v>
      </c>
      <c r="S54" s="102">
        <v>15.756475307356649</v>
      </c>
      <c r="T54" s="102">
        <v>16.241318570215093</v>
      </c>
      <c r="U54" s="102">
        <v>16.095887397476798</v>
      </c>
      <c r="V54" s="102">
        <v>16.890295791056197</v>
      </c>
      <c r="W54" s="102">
        <v>16.052397041700182</v>
      </c>
      <c r="X54" s="102">
        <v>0</v>
      </c>
      <c r="Y54" s="102">
        <v>13.734098968037207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17.237715393554534</v>
      </c>
      <c r="D55" s="105">
        <v>16.518526816248468</v>
      </c>
      <c r="E55" s="105">
        <v>15.574755427993317</v>
      </c>
      <c r="F55" s="105">
        <v>15.838909546672868</v>
      </c>
      <c r="G55" s="105">
        <v>14.881419153415756</v>
      </c>
      <c r="H55" s="105">
        <v>14.850962996876122</v>
      </c>
      <c r="I55" s="105">
        <v>14.744987479174554</v>
      </c>
      <c r="J55" s="105">
        <v>15.230484241668961</v>
      </c>
      <c r="K55" s="105">
        <v>15.069231780676764</v>
      </c>
      <c r="L55" s="105">
        <v>15.261445106711829</v>
      </c>
      <c r="M55" s="105">
        <v>0</v>
      </c>
      <c r="N55" s="105">
        <v>0</v>
      </c>
      <c r="O55" s="105">
        <v>15.29277254742</v>
      </c>
      <c r="P55" s="105">
        <v>15.155129514383374</v>
      </c>
      <c r="Q55" s="105">
        <v>15.126475415099813</v>
      </c>
      <c r="R55" s="105">
        <v>15.396935491778025</v>
      </c>
      <c r="S55" s="105">
        <v>15.766802785963733</v>
      </c>
      <c r="T55" s="105">
        <v>16.251257254810714</v>
      </c>
      <c r="U55" s="105">
        <v>16.096650479421811</v>
      </c>
      <c r="V55" s="105">
        <v>16.883580123488848</v>
      </c>
      <c r="W55" s="105">
        <v>16.046181783440954</v>
      </c>
      <c r="X55" s="105">
        <v>0</v>
      </c>
      <c r="Y55" s="105">
        <v>13.731384076436512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13.457300905554</v>
      </c>
      <c r="D56" s="99">
        <v>12.823863253556516</v>
      </c>
      <c r="E56" s="99">
        <v>12.089276726457456</v>
      </c>
      <c r="F56" s="99">
        <v>12.302050997610593</v>
      </c>
      <c r="G56" s="99">
        <v>11.530440114682584</v>
      </c>
      <c r="H56" s="99">
        <v>11.595285869315315</v>
      </c>
      <c r="I56" s="99">
        <v>11.476173837991738</v>
      </c>
      <c r="J56" s="99">
        <v>11.7622629152089</v>
      </c>
      <c r="K56" s="99">
        <v>11.624108465647028</v>
      </c>
      <c r="L56" s="99">
        <v>11.800581132430601</v>
      </c>
      <c r="M56" s="99">
        <v>0</v>
      </c>
      <c r="N56" s="99">
        <v>0</v>
      </c>
      <c r="O56" s="99">
        <v>11.825029517456533</v>
      </c>
      <c r="P56" s="99">
        <v>11.711747293239339</v>
      </c>
      <c r="Q56" s="99">
        <v>11.655972031418525</v>
      </c>
      <c r="R56" s="99">
        <v>11.818053503993587</v>
      </c>
      <c r="S56" s="99">
        <v>12.097023392926731</v>
      </c>
      <c r="T56" s="99">
        <v>12.445050350213945</v>
      </c>
      <c r="U56" s="99">
        <v>12.304733340265235</v>
      </c>
      <c r="V56" s="99">
        <v>13.054554402431899</v>
      </c>
      <c r="W56" s="99">
        <v>12.396828629750624</v>
      </c>
      <c r="X56" s="99">
        <v>0</v>
      </c>
      <c r="Y56" s="99">
        <v>10.303032409255252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3.7804144880005364</v>
      </c>
      <c r="D57" s="99">
        <v>3.6946635626919506</v>
      </c>
      <c r="E57" s="99">
        <v>3.4854787015358606</v>
      </c>
      <c r="F57" s="99">
        <v>3.5368585490622726</v>
      </c>
      <c r="G57" s="99">
        <v>3.3509790387331702</v>
      </c>
      <c r="H57" s="99">
        <v>3.2556771275608067</v>
      </c>
      <c r="I57" s="99">
        <v>3.2688136411828155</v>
      </c>
      <c r="J57" s="99">
        <v>3.4682213264600597</v>
      </c>
      <c r="K57" s="99">
        <v>3.4451233150297362</v>
      </c>
      <c r="L57" s="99">
        <v>3.4608639742812275</v>
      </c>
      <c r="M57" s="99">
        <v>0</v>
      </c>
      <c r="N57" s="99">
        <v>0</v>
      </c>
      <c r="O57" s="99">
        <v>3.4677430299634668</v>
      </c>
      <c r="P57" s="99">
        <v>3.443382221144033</v>
      </c>
      <c r="Q57" s="99">
        <v>3.4705033836812862</v>
      </c>
      <c r="R57" s="99">
        <v>3.5788819877844409</v>
      </c>
      <c r="S57" s="99">
        <v>3.6697793930370053</v>
      </c>
      <c r="T57" s="99">
        <v>3.8062069045967637</v>
      </c>
      <c r="U57" s="99">
        <v>3.7919171391565754</v>
      </c>
      <c r="V57" s="99">
        <v>3.8290257210569458</v>
      </c>
      <c r="W57" s="99">
        <v>3.6493531536903321</v>
      </c>
      <c r="X57" s="99">
        <v>0</v>
      </c>
      <c r="Y57" s="99">
        <v>3.4283516671812588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3.120528719222762</v>
      </c>
      <c r="D58" s="123">
        <v>3.0654241401814457</v>
      </c>
      <c r="E58" s="123">
        <v>3.0395153168048163</v>
      </c>
      <c r="F58" s="123">
        <v>3.01197512750529</v>
      </c>
      <c r="G58" s="123">
        <v>2.9174117406997966</v>
      </c>
      <c r="H58" s="123">
        <v>2.8364915523040382</v>
      </c>
      <c r="I58" s="123">
        <v>2.8568397116701907</v>
      </c>
      <c r="J58" s="123">
        <v>2.7282342356364344</v>
      </c>
      <c r="K58" s="123">
        <v>2.696877819803376</v>
      </c>
      <c r="L58" s="123">
        <v>2.6254319257534622</v>
      </c>
      <c r="M58" s="123">
        <v>2.6317119865255276</v>
      </c>
      <c r="N58" s="123">
        <v>2.6510098727224531</v>
      </c>
      <c r="O58" s="123">
        <v>2.5278524365268451</v>
      </c>
      <c r="P58" s="123">
        <v>2.5906096043536966</v>
      </c>
      <c r="Q58" s="123">
        <v>2.624534347237907</v>
      </c>
      <c r="R58" s="123">
        <v>2.6260747622323577</v>
      </c>
      <c r="S58" s="123">
        <v>2.6289190955667308</v>
      </c>
      <c r="T58" s="123">
        <v>2.6752516167151263</v>
      </c>
      <c r="U58" s="123">
        <v>2.6280469825931165</v>
      </c>
      <c r="V58" s="123">
        <v>2.7904841078315079</v>
      </c>
      <c r="W58" s="123">
        <v>2.7729132215019159</v>
      </c>
      <c r="X58" s="123">
        <v>2.4800863230187944</v>
      </c>
      <c r="Y58" s="123">
        <v>2.3723712341660828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3.1194592151248437</v>
      </c>
      <c r="D59" s="99">
        <v>3.0600684899835495</v>
      </c>
      <c r="E59" s="99">
        <v>3.0398290423439382</v>
      </c>
      <c r="F59" s="99">
        <v>2.947591234204896</v>
      </c>
      <c r="G59" s="99">
        <v>2.9503099194365472</v>
      </c>
      <c r="H59" s="99">
        <v>2.847272520391309</v>
      </c>
      <c r="I59" s="99">
        <v>2.8513519638273799</v>
      </c>
      <c r="J59" s="99">
        <v>2.7567034259694463</v>
      </c>
      <c r="K59" s="99">
        <v>2.6368206643156418</v>
      </c>
      <c r="L59" s="99">
        <v>2.6571681457388947</v>
      </c>
      <c r="M59" s="99">
        <v>2.6348144011014507</v>
      </c>
      <c r="N59" s="99">
        <v>2.6233844043783496</v>
      </c>
      <c r="O59" s="99">
        <v>2.6380497997612005</v>
      </c>
      <c r="P59" s="99">
        <v>2.511677691561963</v>
      </c>
      <c r="Q59" s="99">
        <v>2.3564108489252358</v>
      </c>
      <c r="R59" s="99">
        <v>2.7558477041680995</v>
      </c>
      <c r="S59" s="99">
        <v>2.7107496234690847</v>
      </c>
      <c r="T59" s="99">
        <v>2.8554435548849417</v>
      </c>
      <c r="U59" s="99">
        <v>2.7277445394437798</v>
      </c>
      <c r="V59" s="99">
        <v>3.0328291592024681</v>
      </c>
      <c r="W59" s="99">
        <v>2.5553828788020208</v>
      </c>
      <c r="X59" s="99">
        <v>2.414217698737628</v>
      </c>
      <c r="Y59" s="99">
        <v>2.5074543868262147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3.1205430247519308</v>
      </c>
      <c r="D60" s="110">
        <v>3.0654974790445984</v>
      </c>
      <c r="E60" s="110">
        <v>3.0395108368894688</v>
      </c>
      <c r="F60" s="110">
        <v>3.0129602259362929</v>
      </c>
      <c r="G60" s="110">
        <v>2.9169338999827241</v>
      </c>
      <c r="H60" s="110">
        <v>2.8363280886316184</v>
      </c>
      <c r="I60" s="110">
        <v>2.8569096614951026</v>
      </c>
      <c r="J60" s="110">
        <v>2.7278895953446951</v>
      </c>
      <c r="K60" s="110">
        <v>2.6975892827257946</v>
      </c>
      <c r="L60" s="110">
        <v>2.6249240061179338</v>
      </c>
      <c r="M60" s="110">
        <v>2.6316558192754846</v>
      </c>
      <c r="N60" s="110">
        <v>2.651478378002988</v>
      </c>
      <c r="O60" s="110">
        <v>2.5260559281493178</v>
      </c>
      <c r="P60" s="110">
        <v>2.5918534782791576</v>
      </c>
      <c r="Q60" s="110">
        <v>2.6293180919928316</v>
      </c>
      <c r="R60" s="110">
        <v>2.6228920627066712</v>
      </c>
      <c r="S60" s="110">
        <v>2.6271312941323512</v>
      </c>
      <c r="T60" s="110">
        <v>2.6720948602711512</v>
      </c>
      <c r="U60" s="110">
        <v>2.6265225473225473</v>
      </c>
      <c r="V60" s="110">
        <v>2.7868038969759032</v>
      </c>
      <c r="W60" s="110">
        <v>2.7772484655977103</v>
      </c>
      <c r="X60" s="110">
        <v>2.4814048246998124</v>
      </c>
      <c r="Y60" s="110">
        <v>2.369035971147174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112.11737311603169</v>
      </c>
      <c r="D62" s="118">
        <f t="shared" si="21"/>
        <v>103.7601007379306</v>
      </c>
      <c r="E62" s="118">
        <f t="shared" si="21"/>
        <v>109.4319212703722</v>
      </c>
      <c r="F62" s="118">
        <f t="shared" si="21"/>
        <v>114.48055399293901</v>
      </c>
      <c r="G62" s="118">
        <f t="shared" si="21"/>
        <v>111.16636417455476</v>
      </c>
      <c r="H62" s="118">
        <f t="shared" si="21"/>
        <v>111.22372871726714</v>
      </c>
      <c r="I62" s="118">
        <f t="shared" si="21"/>
        <v>101.62213702732451</v>
      </c>
      <c r="J62" s="118">
        <f t="shared" si="21"/>
        <v>109.1619206981168</v>
      </c>
      <c r="K62" s="118">
        <f t="shared" si="21"/>
        <v>99.976410581630859</v>
      </c>
      <c r="L62" s="118">
        <f t="shared" si="21"/>
        <v>106.35381025438434</v>
      </c>
      <c r="M62" s="118">
        <f t="shared" si="21"/>
        <v>83.057255639557823</v>
      </c>
      <c r="N62" s="118">
        <f t="shared" si="21"/>
        <v>83.074724427944801</v>
      </c>
      <c r="O62" s="118">
        <f t="shared" si="21"/>
        <v>80.681393502528934</v>
      </c>
      <c r="P62" s="118">
        <f t="shared" si="21"/>
        <v>69.374820756966955</v>
      </c>
      <c r="Q62" s="118">
        <f t="shared" si="21"/>
        <v>70.387516119144223</v>
      </c>
      <c r="R62" s="118">
        <f t="shared" ref="R62:V62" si="22">R63+R66+R68+R77</f>
        <v>69.770786852122015</v>
      </c>
      <c r="S62" s="118">
        <f t="shared" si="22"/>
        <v>66.742102963359429</v>
      </c>
      <c r="T62" s="118">
        <f t="shared" si="22"/>
        <v>69.714462128214478</v>
      </c>
      <c r="U62" s="118">
        <f t="shared" si="22"/>
        <v>65.686409393631536</v>
      </c>
      <c r="V62" s="118">
        <f t="shared" si="22"/>
        <v>63.08667941821998</v>
      </c>
      <c r="W62" s="118">
        <f t="shared" ref="W62:Y62" si="23">W63+W66+W68+W77</f>
        <v>55.691284434132243</v>
      </c>
      <c r="X62" s="118">
        <f t="shared" si="23"/>
        <v>43.70671043921007</v>
      </c>
      <c r="Y62" s="118">
        <f t="shared" si="23"/>
        <v>31.107449649749203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91.718447792908123</v>
      </c>
      <c r="D63" s="123">
        <f t="shared" si="24"/>
        <v>84.470207604873437</v>
      </c>
      <c r="E63" s="123">
        <f t="shared" si="24"/>
        <v>90.56785182764358</v>
      </c>
      <c r="F63" s="123">
        <f t="shared" si="24"/>
        <v>94.938575662581954</v>
      </c>
      <c r="G63" s="123">
        <f t="shared" si="24"/>
        <v>93.311274031061288</v>
      </c>
      <c r="H63" s="123">
        <f t="shared" si="24"/>
        <v>93.537145434608391</v>
      </c>
      <c r="I63" s="123">
        <f t="shared" si="24"/>
        <v>84.343976434221759</v>
      </c>
      <c r="J63" s="123">
        <f t="shared" si="24"/>
        <v>91.168480869937142</v>
      </c>
      <c r="K63" s="123">
        <f t="shared" si="24"/>
        <v>82.145892472639872</v>
      </c>
      <c r="L63" s="123">
        <f t="shared" si="24"/>
        <v>87.855562507216902</v>
      </c>
      <c r="M63" s="123">
        <f t="shared" si="24"/>
        <v>65.896122854861545</v>
      </c>
      <c r="N63" s="123">
        <f t="shared" si="24"/>
        <v>64.443962137837204</v>
      </c>
      <c r="O63" s="123">
        <f t="shared" si="24"/>
        <v>62.357066068474971</v>
      </c>
      <c r="P63" s="123">
        <f t="shared" si="24"/>
        <v>51.746488422601971</v>
      </c>
      <c r="Q63" s="123">
        <f t="shared" si="24"/>
        <v>52.854983379671822</v>
      </c>
      <c r="R63" s="123">
        <f t="shared" ref="R63:V63" si="25">SUM(R64:R65)</f>
        <v>51.934392010903323</v>
      </c>
      <c r="S63" s="123">
        <f t="shared" si="25"/>
        <v>48.286553571766269</v>
      </c>
      <c r="T63" s="123">
        <f t="shared" si="25"/>
        <v>50.559739674516578</v>
      </c>
      <c r="U63" s="123">
        <f t="shared" si="25"/>
        <v>46.525644017352469</v>
      </c>
      <c r="V63" s="123">
        <f t="shared" si="25"/>
        <v>43.843558241592561</v>
      </c>
      <c r="W63" s="123">
        <f t="shared" ref="W63:Y63" si="26">SUM(W64:W65)</f>
        <v>36.857397590192718</v>
      </c>
      <c r="X63" s="123">
        <f t="shared" si="26"/>
        <v>25.898870317302251</v>
      </c>
      <c r="Y63" s="123">
        <f t="shared" si="26"/>
        <v>15.415617655555117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89.60896987558634</v>
      </c>
      <c r="D64" s="99">
        <v>82.567595185204027</v>
      </c>
      <c r="E64" s="99">
        <v>88.581317618706791</v>
      </c>
      <c r="F64" s="99">
        <v>92.893926074028982</v>
      </c>
      <c r="G64" s="99">
        <v>91.336946487802592</v>
      </c>
      <c r="H64" s="99">
        <v>91.592583006589351</v>
      </c>
      <c r="I64" s="99">
        <v>82.610806833916698</v>
      </c>
      <c r="J64" s="99">
        <v>89.295329671755624</v>
      </c>
      <c r="K64" s="99">
        <v>80.467227061825454</v>
      </c>
      <c r="L64" s="99">
        <v>86.079103596392983</v>
      </c>
      <c r="M64" s="99">
        <v>64.593415666902402</v>
      </c>
      <c r="N64" s="99">
        <v>63.178539381678775</v>
      </c>
      <c r="O64" s="99">
        <v>61.157390045139799</v>
      </c>
      <c r="P64" s="99">
        <v>50.7702362498881</v>
      </c>
      <c r="Q64" s="99">
        <v>51.85378733884825</v>
      </c>
      <c r="R64" s="99">
        <v>50.955881040057449</v>
      </c>
      <c r="S64" s="99">
        <v>47.382289506970842</v>
      </c>
      <c r="T64" s="99">
        <v>49.611872387843384</v>
      </c>
      <c r="U64" s="99">
        <v>45.658289110517494</v>
      </c>
      <c r="V64" s="99">
        <v>43.029190225692034</v>
      </c>
      <c r="W64" s="99">
        <v>36.172160934629055</v>
      </c>
      <c r="X64" s="99">
        <v>25.418258727521707</v>
      </c>
      <c r="Y64" s="99">
        <v>15.130557523795529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2.1094779173217817</v>
      </c>
      <c r="D65" s="99">
        <v>1.902612419669411</v>
      </c>
      <c r="E65" s="99">
        <v>1.9865342089367817</v>
      </c>
      <c r="F65" s="99">
        <v>2.0446495885529727</v>
      </c>
      <c r="G65" s="99">
        <v>1.9743275432587026</v>
      </c>
      <c r="H65" s="99">
        <v>1.9445624280190335</v>
      </c>
      <c r="I65" s="99">
        <v>1.7331696003050656</v>
      </c>
      <c r="J65" s="99">
        <v>1.8731511981815148</v>
      </c>
      <c r="K65" s="99">
        <v>1.6786654108144223</v>
      </c>
      <c r="L65" s="99">
        <v>1.7764589108239213</v>
      </c>
      <c r="M65" s="99">
        <v>1.3027071879591445</v>
      </c>
      <c r="N65" s="99">
        <v>1.265422756158423</v>
      </c>
      <c r="O65" s="99">
        <v>1.1996760233351744</v>
      </c>
      <c r="P65" s="99">
        <v>0.97625217271387266</v>
      </c>
      <c r="Q65" s="99">
        <v>1.0011960408235698</v>
      </c>
      <c r="R65" s="99">
        <v>0.97851097084587446</v>
      </c>
      <c r="S65" s="99">
        <v>0.90426406479542709</v>
      </c>
      <c r="T65" s="99">
        <v>0.94786728667319542</v>
      </c>
      <c r="U65" s="99">
        <v>0.86735490683497674</v>
      </c>
      <c r="V65" s="99">
        <v>0.81436801590052599</v>
      </c>
      <c r="W65" s="99">
        <v>0.6852366555636612</v>
      </c>
      <c r="X65" s="99">
        <v>0.48061158978054547</v>
      </c>
      <c r="Y65" s="99">
        <v>0.28506013175958705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2.5235169941438682E-2</v>
      </c>
      <c r="E66" s="123">
        <f t="shared" si="27"/>
        <v>1.5654182246285085E-2</v>
      </c>
      <c r="F66" s="123">
        <f t="shared" si="27"/>
        <v>3.3412416866417979E-2</v>
      </c>
      <c r="G66" s="123">
        <f t="shared" si="27"/>
        <v>4.5032605393073348E-2</v>
      </c>
      <c r="H66" s="123">
        <f t="shared" si="27"/>
        <v>5.9615644960165783E-2</v>
      </c>
      <c r="I66" s="123">
        <f t="shared" si="27"/>
        <v>6.9716994635576013E-2</v>
      </c>
      <c r="J66" s="123">
        <f t="shared" si="27"/>
        <v>5.4122420002057477E-2</v>
      </c>
      <c r="K66" s="123">
        <f t="shared" si="27"/>
        <v>4.4171964806101707E-2</v>
      </c>
      <c r="L66" s="123">
        <f t="shared" si="27"/>
        <v>4.81194798028566E-2</v>
      </c>
      <c r="M66" s="123">
        <f t="shared" si="27"/>
        <v>3.8481108792346667E-2</v>
      </c>
      <c r="N66" s="123">
        <f t="shared" si="27"/>
        <v>4.3161899200545542E-2</v>
      </c>
      <c r="O66" s="123">
        <f t="shared" si="27"/>
        <v>2.7252749406262784E-2</v>
      </c>
      <c r="P66" s="123">
        <f t="shared" si="27"/>
        <v>3.7230371923020221E-2</v>
      </c>
      <c r="Q66" s="123">
        <f t="shared" si="27"/>
        <v>1.2235996499742441E-2</v>
      </c>
      <c r="R66" s="123">
        <f t="shared" si="27"/>
        <v>1.5885038159006416E-2</v>
      </c>
      <c r="S66" s="123">
        <f t="shared" si="27"/>
        <v>1.7083917544503443E-2</v>
      </c>
      <c r="T66" s="123">
        <f t="shared" si="27"/>
        <v>2.0988971908423786E-2</v>
      </c>
      <c r="U66" s="123">
        <f t="shared" si="27"/>
        <v>1.0044029860678955E-2</v>
      </c>
      <c r="V66" s="123">
        <f t="shared" si="27"/>
        <v>4.2625816188677015E-2</v>
      </c>
      <c r="W66" s="123">
        <f t="shared" si="27"/>
        <v>2.0961383655039936E-2</v>
      </c>
      <c r="X66" s="123">
        <f t="shared" si="27"/>
        <v>6.6541871806208241E-2</v>
      </c>
      <c r="Y66" s="123">
        <f t="shared" si="27"/>
        <v>5.1256048376562093E-2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</v>
      </c>
      <c r="D67" s="99">
        <f>RES_hhdet_in_tesh!D67/RES_summary!D$21</f>
        <v>2.5235169941438682E-2</v>
      </c>
      <c r="E67" s="99">
        <f>RES_hhdet_in_tesh!E67/RES_summary!E$21</f>
        <v>1.5654182246285085E-2</v>
      </c>
      <c r="F67" s="99">
        <f>RES_hhdet_in_tesh!F67/RES_summary!F$21</f>
        <v>3.3412416866417979E-2</v>
      </c>
      <c r="G67" s="99">
        <f>RES_hhdet_in_tesh!G67/RES_summary!G$21</f>
        <v>4.5032605393073348E-2</v>
      </c>
      <c r="H67" s="99">
        <f>RES_hhdet_in_tesh!H67/RES_summary!H$21</f>
        <v>5.9615644960165783E-2</v>
      </c>
      <c r="I67" s="99">
        <f>RES_hhdet_in_tesh!I67/RES_summary!I$21</f>
        <v>6.9716994635576013E-2</v>
      </c>
      <c r="J67" s="99">
        <f>RES_hhdet_in_tesh!J67/RES_summary!J$21</f>
        <v>5.4122420002057477E-2</v>
      </c>
      <c r="K67" s="99">
        <f>RES_hhdet_in_tesh!K67/RES_summary!K$21</f>
        <v>4.4171964806101707E-2</v>
      </c>
      <c r="L67" s="99">
        <f>RES_hhdet_in_tesh!L67/RES_summary!L$21</f>
        <v>4.81194798028566E-2</v>
      </c>
      <c r="M67" s="99">
        <f>RES_hhdet_in_tesh!M67/RES_summary!M$21</f>
        <v>3.8481108792346667E-2</v>
      </c>
      <c r="N67" s="99">
        <f>RES_hhdet_in_tesh!N67/RES_summary!N$21</f>
        <v>4.3161899200545542E-2</v>
      </c>
      <c r="O67" s="99">
        <f>RES_hhdet_in_tesh!O67/RES_summary!O$21</f>
        <v>2.7252749406262784E-2</v>
      </c>
      <c r="P67" s="99">
        <f>RES_hhdet_in_tesh!P67/RES_summary!P$21</f>
        <v>3.7230371923020221E-2</v>
      </c>
      <c r="Q67" s="99">
        <f>RES_hhdet_in_tesh!Q67/RES_summary!Q$21</f>
        <v>1.2235996499742441E-2</v>
      </c>
      <c r="R67" s="99">
        <f>RES_hhdet_in_tesh!R67/RES_summary!R$21</f>
        <v>1.5885038159006416E-2</v>
      </c>
      <c r="S67" s="99">
        <f>RES_hhdet_in_tesh!S67/RES_summary!S$21</f>
        <v>1.7083917544503443E-2</v>
      </c>
      <c r="T67" s="99">
        <f>RES_hhdet_in_tesh!T67/RES_summary!T$21</f>
        <v>2.0988971908423786E-2</v>
      </c>
      <c r="U67" s="99">
        <f>RES_hhdet_in_tesh!U67/RES_summary!U$21</f>
        <v>1.0044029860678955E-2</v>
      </c>
      <c r="V67" s="99">
        <f>RES_hhdet_in_tesh!V67/RES_summary!V$21</f>
        <v>4.2625816188677015E-2</v>
      </c>
      <c r="W67" s="99">
        <f>RES_hhdet_in_tesh!W67/RES_summary!W$21</f>
        <v>2.0961383655039936E-2</v>
      </c>
      <c r="X67" s="99">
        <f>RES_hhdet_in_tesh!X67/RES_summary!X$21</f>
        <v>6.6541871806208241E-2</v>
      </c>
      <c r="Y67" s="99">
        <f>RES_hhdet_in_tesh!Y67/RES_summary!Y$21</f>
        <v>5.1256048376562093E-2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17.264918237493912</v>
      </c>
      <c r="D68" s="123">
        <v>16.261002424517244</v>
      </c>
      <c r="E68" s="123">
        <v>15.799724601066728</v>
      </c>
      <c r="F68" s="123">
        <v>16.426591928447909</v>
      </c>
      <c r="G68" s="123">
        <v>14.912702063419475</v>
      </c>
      <c r="H68" s="123">
        <v>14.76969229267681</v>
      </c>
      <c r="I68" s="123">
        <v>14.389832116985019</v>
      </c>
      <c r="J68" s="123">
        <v>15.193221732234027</v>
      </c>
      <c r="K68" s="123">
        <v>15.149493436913492</v>
      </c>
      <c r="L68" s="123">
        <v>15.763192610137098</v>
      </c>
      <c r="M68" s="123">
        <v>14.474242459072535</v>
      </c>
      <c r="N68" s="123">
        <v>15.961403692042198</v>
      </c>
      <c r="O68" s="123">
        <v>15.734671204103993</v>
      </c>
      <c r="P68" s="123">
        <v>15.000428648713003</v>
      </c>
      <c r="Q68" s="123">
        <v>14.918970539289299</v>
      </c>
      <c r="R68" s="123">
        <v>15.227041878340371</v>
      </c>
      <c r="S68" s="123">
        <v>15.794706975095288</v>
      </c>
      <c r="T68" s="123">
        <v>16.443542875343002</v>
      </c>
      <c r="U68" s="123">
        <v>16.484141505096556</v>
      </c>
      <c r="V68" s="123">
        <v>16.455620019219726</v>
      </c>
      <c r="W68" s="123">
        <v>16.071146950618157</v>
      </c>
      <c r="X68" s="123">
        <v>15.189282069914229</v>
      </c>
      <c r="Y68" s="123">
        <v>13.298296755246707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17.266021233329241</v>
      </c>
      <c r="D69" s="99">
        <v>16.251779242849331</v>
      </c>
      <c r="E69" s="99">
        <v>15.807751426206966</v>
      </c>
      <c r="F69" s="99">
        <v>16.44853652310298</v>
      </c>
      <c r="G69" s="99">
        <v>14.914248623067135</v>
      </c>
      <c r="H69" s="99">
        <v>14.765923392542705</v>
      </c>
      <c r="I69" s="99">
        <v>14.376562176111852</v>
      </c>
      <c r="J69" s="99">
        <v>15.192869052588467</v>
      </c>
      <c r="K69" s="99">
        <v>15.149059084658543</v>
      </c>
      <c r="L69" s="99">
        <v>15.83772537988153</v>
      </c>
      <c r="M69" s="99">
        <v>14.437059408558886</v>
      </c>
      <c r="N69" s="99">
        <v>15.971471535691242</v>
      </c>
      <c r="O69" s="99">
        <v>15.742901004577558</v>
      </c>
      <c r="P69" s="99">
        <v>14.993856625546011</v>
      </c>
      <c r="Q69" s="99">
        <v>14.899099166363117</v>
      </c>
      <c r="R69" s="99">
        <v>15.209968299217168</v>
      </c>
      <c r="S69" s="99">
        <v>15.798273971161199</v>
      </c>
      <c r="T69" s="99">
        <v>16.461812903859748</v>
      </c>
      <c r="U69" s="99">
        <v>16.498795625301184</v>
      </c>
      <c r="V69" s="99">
        <v>16.455623210422189</v>
      </c>
      <c r="W69" s="99">
        <v>16.071531740563756</v>
      </c>
      <c r="X69" s="99">
        <v>15.189363456389156</v>
      </c>
      <c r="Y69" s="99">
        <v>13.286639843228318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17.266363832996358</v>
      </c>
      <c r="D70" s="99">
        <v>16.253411565909978</v>
      </c>
      <c r="E70" s="99">
        <v>15.81139991953598</v>
      </c>
      <c r="F70" s="99">
        <v>16.45313343362875</v>
      </c>
      <c r="G70" s="99">
        <v>14.922411909888377</v>
      </c>
      <c r="H70" s="99">
        <v>14.774610384185262</v>
      </c>
      <c r="I70" s="99">
        <v>14.392421590615765</v>
      </c>
      <c r="J70" s="99">
        <v>15.215788911540551</v>
      </c>
      <c r="K70" s="99">
        <v>15.172112502952116</v>
      </c>
      <c r="L70" s="99">
        <v>15.860306040301827</v>
      </c>
      <c r="M70" s="99">
        <v>14.454326660568436</v>
      </c>
      <c r="N70" s="99">
        <v>15.987280988090777</v>
      </c>
      <c r="O70" s="99">
        <v>15.755303128239831</v>
      </c>
      <c r="P70" s="99">
        <v>15.003451260766463</v>
      </c>
      <c r="Q70" s="99">
        <v>14.908132475948472</v>
      </c>
      <c r="R70" s="99">
        <v>15.2164799613182</v>
      </c>
      <c r="S70" s="99">
        <v>15.801289716065302</v>
      </c>
      <c r="T70" s="99">
        <v>16.46212193051586</v>
      </c>
      <c r="U70" s="99">
        <v>16.494687695554411</v>
      </c>
      <c r="V70" s="99">
        <v>16.442593530768875</v>
      </c>
      <c r="W70" s="99">
        <v>16.059913578895213</v>
      </c>
      <c r="X70" s="99">
        <v>15.182555816871778</v>
      </c>
      <c r="Y70" s="99">
        <v>13.269346807469375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13.479675460689661</v>
      </c>
      <c r="D71" s="102">
        <v>12.617962444926693</v>
      </c>
      <c r="E71" s="102">
        <v>12.273056646144406</v>
      </c>
      <c r="F71" s="102">
        <v>12.77923411569475</v>
      </c>
      <c r="G71" s="102">
        <v>11.562235058494126</v>
      </c>
      <c r="H71" s="102">
        <v>11.535561380254975</v>
      </c>
      <c r="I71" s="102">
        <v>11.201001847074773</v>
      </c>
      <c r="J71" s="102">
        <v>11.750560369294403</v>
      </c>
      <c r="K71" s="102">
        <v>11.704184385601925</v>
      </c>
      <c r="L71" s="102">
        <v>12.26512160112215</v>
      </c>
      <c r="M71" s="102">
        <v>11.220295815106882</v>
      </c>
      <c r="N71" s="102">
        <v>12.377568784344655</v>
      </c>
      <c r="O71" s="102">
        <v>12.183879356265052</v>
      </c>
      <c r="P71" s="102">
        <v>11.591584684485598</v>
      </c>
      <c r="Q71" s="102">
        <v>11.485947078926474</v>
      </c>
      <c r="R71" s="102">
        <v>11.679485561454523</v>
      </c>
      <c r="S71" s="102">
        <v>12.124802532606177</v>
      </c>
      <c r="T71" s="102">
        <v>12.607437058876904</v>
      </c>
      <c r="U71" s="102">
        <v>12.610195754737171</v>
      </c>
      <c r="V71" s="102">
        <v>12.715857867058112</v>
      </c>
      <c r="W71" s="102">
        <v>12.408051847075479</v>
      </c>
      <c r="X71" s="102">
        <v>11.564168132005134</v>
      </c>
      <c r="Y71" s="102">
        <v>9.9542608832937081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3.7866883723066969</v>
      </c>
      <c r="D72" s="105">
        <v>3.6354491209832882</v>
      </c>
      <c r="E72" s="105">
        <v>3.538343273391575</v>
      </c>
      <c r="F72" s="105">
        <v>3.6738993179340018</v>
      </c>
      <c r="G72" s="105">
        <v>3.3601768513942485</v>
      </c>
      <c r="H72" s="105">
        <v>3.2390490039302868</v>
      </c>
      <c r="I72" s="105">
        <v>3.1914197435409917</v>
      </c>
      <c r="J72" s="105">
        <v>3.4652285422461486</v>
      </c>
      <c r="K72" s="105">
        <v>3.4679281173501879</v>
      </c>
      <c r="L72" s="105">
        <v>3.595184439179675</v>
      </c>
      <c r="M72" s="105">
        <v>3.2340308454615552</v>
      </c>
      <c r="N72" s="105">
        <v>3.6097122037461218</v>
      </c>
      <c r="O72" s="105">
        <v>3.5714237719747799</v>
      </c>
      <c r="P72" s="105">
        <v>3.4118665762808686</v>
      </c>
      <c r="Q72" s="105">
        <v>3.4221853970219978</v>
      </c>
      <c r="R72" s="105">
        <v>3.5369943998636777</v>
      </c>
      <c r="S72" s="105">
        <v>3.6764871834591268</v>
      </c>
      <c r="T72" s="105">
        <v>3.8546848716389546</v>
      </c>
      <c r="U72" s="105">
        <v>3.8844919408172371</v>
      </c>
      <c r="V72" s="105">
        <v>3.726735663710758</v>
      </c>
      <c r="W72" s="105">
        <v>3.6518617318197353</v>
      </c>
      <c r="X72" s="105">
        <v>3.6183876848666436</v>
      </c>
      <c r="Y72" s="105">
        <v>3.3150859241756687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17.23763941597155</v>
      </c>
      <c r="D73" s="102">
        <v>16.517193093257379</v>
      </c>
      <c r="E73" s="102">
        <v>15.572634226300289</v>
      </c>
      <c r="F73" s="102">
        <v>15.836385869814178</v>
      </c>
      <c r="G73" s="102">
        <v>14.876917260207478</v>
      </c>
      <c r="H73" s="102">
        <v>14.847569107022343</v>
      </c>
      <c r="I73" s="102">
        <v>14.735291732078869</v>
      </c>
      <c r="J73" s="102">
        <v>15.215054143289903</v>
      </c>
      <c r="K73" s="102">
        <v>0</v>
      </c>
      <c r="L73" s="102">
        <v>15.249019344782569</v>
      </c>
      <c r="M73" s="102">
        <v>15.476880380221328</v>
      </c>
      <c r="N73" s="102">
        <v>15.527697622502124</v>
      </c>
      <c r="O73" s="102">
        <v>15.292718130366492</v>
      </c>
      <c r="P73" s="102">
        <v>15.154395389108009</v>
      </c>
      <c r="Q73" s="102">
        <v>15.122179558089076</v>
      </c>
      <c r="R73" s="102">
        <v>15.388746023993599</v>
      </c>
      <c r="S73" s="102">
        <v>15.756475307356649</v>
      </c>
      <c r="T73" s="102">
        <v>16.241318570215093</v>
      </c>
      <c r="U73" s="102">
        <v>16.095887397476798</v>
      </c>
      <c r="V73" s="102">
        <v>0</v>
      </c>
      <c r="W73" s="102">
        <v>16.052397041700182</v>
      </c>
      <c r="X73" s="102">
        <v>0</v>
      </c>
      <c r="Y73" s="102">
        <v>13.734098968037207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17.237715393554542</v>
      </c>
      <c r="D74" s="105">
        <v>16.518526816248464</v>
      </c>
      <c r="E74" s="105">
        <v>15.574755427993319</v>
      </c>
      <c r="F74" s="105">
        <v>15.838909546672866</v>
      </c>
      <c r="G74" s="105">
        <v>14.881419153415756</v>
      </c>
      <c r="H74" s="105">
        <v>14.85096299687612</v>
      </c>
      <c r="I74" s="105">
        <v>14.744987479174554</v>
      </c>
      <c r="J74" s="105">
        <v>15.230484241668957</v>
      </c>
      <c r="K74" s="105">
        <v>0</v>
      </c>
      <c r="L74" s="105">
        <v>15.261445106711832</v>
      </c>
      <c r="M74" s="105">
        <v>15.484595530562867</v>
      </c>
      <c r="N74" s="105">
        <v>15.530093969643465</v>
      </c>
      <c r="O74" s="105">
        <v>15.292772547420002</v>
      </c>
      <c r="P74" s="105">
        <v>15.155129514383374</v>
      </c>
      <c r="Q74" s="105">
        <v>15.126475415099812</v>
      </c>
      <c r="R74" s="105">
        <v>15.396935491778025</v>
      </c>
      <c r="S74" s="105">
        <v>15.766802785963735</v>
      </c>
      <c r="T74" s="105">
        <v>16.25125725481071</v>
      </c>
      <c r="U74" s="105">
        <v>16.096650479421811</v>
      </c>
      <c r="V74" s="105">
        <v>0</v>
      </c>
      <c r="W74" s="105">
        <v>16.046181783440961</v>
      </c>
      <c r="X74" s="105">
        <v>0</v>
      </c>
      <c r="Y74" s="105">
        <v>13.731384076436518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13.457300905554005</v>
      </c>
      <c r="D75" s="99">
        <v>12.823863253556516</v>
      </c>
      <c r="E75" s="99">
        <v>12.089276726457456</v>
      </c>
      <c r="F75" s="99">
        <v>12.302050997610593</v>
      </c>
      <c r="G75" s="99">
        <v>11.530440114682584</v>
      </c>
      <c r="H75" s="99">
        <v>11.595285869315315</v>
      </c>
      <c r="I75" s="99">
        <v>11.476173837991738</v>
      </c>
      <c r="J75" s="99">
        <v>11.7622629152089</v>
      </c>
      <c r="K75" s="99">
        <v>0</v>
      </c>
      <c r="L75" s="99">
        <v>11.800581132430603</v>
      </c>
      <c r="M75" s="99">
        <v>12.024155754615389</v>
      </c>
      <c r="N75" s="99">
        <v>12.02107586882064</v>
      </c>
      <c r="O75" s="99">
        <v>11.825029517456533</v>
      </c>
      <c r="P75" s="99">
        <v>11.711747293239343</v>
      </c>
      <c r="Q75" s="99">
        <v>11.655972031418525</v>
      </c>
      <c r="R75" s="99">
        <v>11.818053503993585</v>
      </c>
      <c r="S75" s="99">
        <v>12.097023392926731</v>
      </c>
      <c r="T75" s="99">
        <v>12.445050350213942</v>
      </c>
      <c r="U75" s="99">
        <v>12.304733340265232</v>
      </c>
      <c r="V75" s="99">
        <v>0</v>
      </c>
      <c r="W75" s="99">
        <v>12.396828629750624</v>
      </c>
      <c r="X75" s="99">
        <v>0</v>
      </c>
      <c r="Y75" s="99">
        <v>10.303032409255255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3.7804144880005355</v>
      </c>
      <c r="D76" s="99">
        <v>3.6946635626919502</v>
      </c>
      <c r="E76" s="99">
        <v>3.4854787015358601</v>
      </c>
      <c r="F76" s="99">
        <v>3.5368585490622726</v>
      </c>
      <c r="G76" s="99">
        <v>3.350979038733171</v>
      </c>
      <c r="H76" s="99">
        <v>3.2556771275608072</v>
      </c>
      <c r="I76" s="99">
        <v>3.2688136411828159</v>
      </c>
      <c r="J76" s="99">
        <v>3.4682213264600592</v>
      </c>
      <c r="K76" s="99">
        <v>0</v>
      </c>
      <c r="L76" s="99">
        <v>3.4608639742812266</v>
      </c>
      <c r="M76" s="99">
        <v>3.4604397759474774</v>
      </c>
      <c r="N76" s="99">
        <v>3.5090181008228218</v>
      </c>
      <c r="O76" s="99">
        <v>3.4677430299634664</v>
      </c>
      <c r="P76" s="99">
        <v>3.4433822211440326</v>
      </c>
      <c r="Q76" s="99">
        <v>3.470503383681284</v>
      </c>
      <c r="R76" s="99">
        <v>3.5788819877844409</v>
      </c>
      <c r="S76" s="99">
        <v>3.6697793930370044</v>
      </c>
      <c r="T76" s="99">
        <v>3.8062069045967624</v>
      </c>
      <c r="U76" s="99">
        <v>3.7919171391565776</v>
      </c>
      <c r="V76" s="99">
        <v>0</v>
      </c>
      <c r="W76" s="99">
        <v>3.6493531536903316</v>
      </c>
      <c r="X76" s="99">
        <v>0</v>
      </c>
      <c r="Y76" s="99">
        <v>3.4283516671812606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3.1340070856296482</v>
      </c>
      <c r="D77" s="123">
        <v>3.0036555385984833</v>
      </c>
      <c r="E77" s="123">
        <v>3.0486906594156169</v>
      </c>
      <c r="F77" s="123">
        <v>3.0819739850427395</v>
      </c>
      <c r="G77" s="123">
        <v>2.8973554746809262</v>
      </c>
      <c r="H77" s="123">
        <v>2.8572753450217698</v>
      </c>
      <c r="I77" s="123">
        <v>2.8186114814821641</v>
      </c>
      <c r="J77" s="123">
        <v>2.7460956759435806</v>
      </c>
      <c r="K77" s="123">
        <v>2.6368527072714021</v>
      </c>
      <c r="L77" s="123">
        <v>2.6869356572274889</v>
      </c>
      <c r="M77" s="123">
        <v>2.6484092168314071</v>
      </c>
      <c r="N77" s="123">
        <v>2.6261966988648635</v>
      </c>
      <c r="O77" s="123">
        <v>2.5624034805437077</v>
      </c>
      <c r="P77" s="123">
        <v>2.5906733137289524</v>
      </c>
      <c r="Q77" s="123">
        <v>2.6013262036833629</v>
      </c>
      <c r="R77" s="123">
        <v>2.5934679247193149</v>
      </c>
      <c r="S77" s="123">
        <v>2.6437584989533631</v>
      </c>
      <c r="T77" s="123">
        <v>2.6901906064464773</v>
      </c>
      <c r="U77" s="123">
        <v>2.6665798413218353</v>
      </c>
      <c r="V77" s="123">
        <v>2.7448753412190214</v>
      </c>
      <c r="W77" s="123">
        <v>2.7417785096663225</v>
      </c>
      <c r="X77" s="123">
        <v>2.5520161801873771</v>
      </c>
      <c r="Y77" s="123">
        <v>2.3422791905708169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3.1452631286678456</v>
      </c>
      <c r="D78" s="99">
        <v>2.9629375340421458</v>
      </c>
      <c r="E78" s="99">
        <v>3.0545798020769044</v>
      </c>
      <c r="F78" s="99">
        <v>3.128585450590244</v>
      </c>
      <c r="G78" s="99">
        <v>2.8825543608062123</v>
      </c>
      <c r="H78" s="99">
        <v>2.8724587670182817</v>
      </c>
      <c r="I78" s="99">
        <v>2.7970019172143932</v>
      </c>
      <c r="J78" s="99">
        <v>2.753035285566289</v>
      </c>
      <c r="K78" s="99">
        <v>2.6229246047200498</v>
      </c>
      <c r="L78" s="99">
        <v>2.7271182367311204</v>
      </c>
      <c r="M78" s="99">
        <v>2.6564542944295679</v>
      </c>
      <c r="N78" s="99">
        <v>2.6023209553543523</v>
      </c>
      <c r="O78" s="99">
        <v>2.5884506704152197</v>
      </c>
      <c r="P78" s="99">
        <v>2.5896515807697464</v>
      </c>
      <c r="Q78" s="99">
        <v>2.5896692613773951</v>
      </c>
      <c r="R78" s="99">
        <v>2.5814510017311716</v>
      </c>
      <c r="S78" s="99">
        <v>2.6523502945931745</v>
      </c>
      <c r="T78" s="99">
        <v>2.7030732306563334</v>
      </c>
      <c r="U78" s="99">
        <v>2.697154220466246</v>
      </c>
      <c r="V78" s="99">
        <v>2.7114211170748246</v>
      </c>
      <c r="W78" s="99">
        <v>2.7112085754616149</v>
      </c>
      <c r="X78" s="99">
        <v>2.57764945261061</v>
      </c>
      <c r="Y78" s="99">
        <v>2.3183107404973695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3.1205430247519312</v>
      </c>
      <c r="D79" s="110">
        <v>3.0654974790445984</v>
      </c>
      <c r="E79" s="110">
        <v>3.0395108368894697</v>
      </c>
      <c r="F79" s="110">
        <v>3.0129602259362929</v>
      </c>
      <c r="G79" s="110">
        <v>2.9169338999827237</v>
      </c>
      <c r="H79" s="110">
        <v>2.8363280886316184</v>
      </c>
      <c r="I79" s="110">
        <v>2.8569096614951022</v>
      </c>
      <c r="J79" s="110">
        <v>2.7278895953446947</v>
      </c>
      <c r="K79" s="110">
        <v>2.6975892827257946</v>
      </c>
      <c r="L79" s="110">
        <v>2.6249240061179346</v>
      </c>
      <c r="M79" s="110">
        <v>2.6316558192754851</v>
      </c>
      <c r="N79" s="110">
        <v>2.6514783780029867</v>
      </c>
      <c r="O79" s="110">
        <v>2.5260559281493173</v>
      </c>
      <c r="P79" s="110">
        <v>2.5918534782791585</v>
      </c>
      <c r="Q79" s="110">
        <v>2.6293180919928316</v>
      </c>
      <c r="R79" s="110">
        <v>2.6228920627066716</v>
      </c>
      <c r="S79" s="110">
        <v>2.6271312941323521</v>
      </c>
      <c r="T79" s="110">
        <v>2.6720948602711512</v>
      </c>
      <c r="U79" s="110">
        <v>2.6265225473225469</v>
      </c>
      <c r="V79" s="110">
        <v>2.7868038969759041</v>
      </c>
      <c r="W79" s="110">
        <v>2.7772484655977112</v>
      </c>
      <c r="X79" s="110">
        <v>2.4814048246998119</v>
      </c>
      <c r="Y79" s="110">
        <v>2.3690359711471745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108.63343760838376</v>
      </c>
      <c r="D81" s="118">
        <f t="shared" si="28"/>
        <v>109.56212734123444</v>
      </c>
      <c r="E81" s="118">
        <f t="shared" si="28"/>
        <v>107.17015570646038</v>
      </c>
      <c r="F81" s="118">
        <f t="shared" si="28"/>
        <v>106.16466081156892</v>
      </c>
      <c r="G81" s="118">
        <f t="shared" si="28"/>
        <v>105.39142805189711</v>
      </c>
      <c r="H81" s="118">
        <f t="shared" si="28"/>
        <v>100.93283374487395</v>
      </c>
      <c r="I81" s="118">
        <f t="shared" si="28"/>
        <v>116.89017251460076</v>
      </c>
      <c r="J81" s="118">
        <f t="shared" si="28"/>
        <v>95.948466897281506</v>
      </c>
      <c r="K81" s="118">
        <f t="shared" si="28"/>
        <v>109.58274784895721</v>
      </c>
      <c r="L81" s="118">
        <f t="shared" si="28"/>
        <v>102.49830998568136</v>
      </c>
      <c r="M81" s="118">
        <f t="shared" si="28"/>
        <v>79.742596408928577</v>
      </c>
      <c r="N81" s="118">
        <f t="shared" si="28"/>
        <v>86.403747100941743</v>
      </c>
      <c r="O81" s="118">
        <f t="shared" si="28"/>
        <v>79.382612189387061</v>
      </c>
      <c r="P81" s="118">
        <f t="shared" si="28"/>
        <v>67.086353893344693</v>
      </c>
      <c r="Q81" s="118">
        <f t="shared" si="28"/>
        <v>76.699684457727145</v>
      </c>
      <c r="R81" s="118">
        <f t="shared" ref="R81:V81" si="29">R82+R85+R87+R100</f>
        <v>75.466515312678567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60.794156118700563</v>
      </c>
      <c r="W81" s="118">
        <f t="shared" ref="W81:Y81" si="30">W82+W85+W87+W100</f>
        <v>53.8451458294318</v>
      </c>
      <c r="X81" s="118">
        <f t="shared" si="30"/>
        <v>40.37974484752754</v>
      </c>
      <c r="Y81" s="118">
        <f t="shared" si="30"/>
        <v>33.472158516038483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88.502005042026497</v>
      </c>
      <c r="D82" s="123">
        <f t="shared" si="31"/>
        <v>89.716272566849966</v>
      </c>
      <c r="E82" s="123">
        <f t="shared" si="31"/>
        <v>88.576340143990137</v>
      </c>
      <c r="F82" s="123">
        <f t="shared" si="31"/>
        <v>87.657923125187921</v>
      </c>
      <c r="G82" s="123">
        <f t="shared" si="31"/>
        <v>88.103883819451667</v>
      </c>
      <c r="H82" s="123">
        <f t="shared" si="31"/>
        <v>84.249062732267447</v>
      </c>
      <c r="I82" s="123">
        <f t="shared" si="31"/>
        <v>97.839351670895226</v>
      </c>
      <c r="J82" s="123">
        <f t="shared" si="31"/>
        <v>79.473972057834757</v>
      </c>
      <c r="K82" s="123">
        <f t="shared" si="31"/>
        <v>90.49494854379401</v>
      </c>
      <c r="L82" s="123">
        <f t="shared" si="31"/>
        <v>84.778752378710237</v>
      </c>
      <c r="M82" s="123">
        <f t="shared" si="31"/>
        <v>62.463287622865693</v>
      </c>
      <c r="N82" s="123">
        <f t="shared" si="31"/>
        <v>67.591716318928107</v>
      </c>
      <c r="O82" s="123">
        <f t="shared" si="31"/>
        <v>61.47192270020701</v>
      </c>
      <c r="P82" s="123">
        <f t="shared" si="31"/>
        <v>49.76988548063548</v>
      </c>
      <c r="Q82" s="123">
        <f t="shared" si="31"/>
        <v>58.406307164607746</v>
      </c>
      <c r="R82" s="123">
        <f t="shared" ref="R82:V82" si="32">SUM(R83:R84)</f>
        <v>56.930979715714841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41.963561473200208</v>
      </c>
      <c r="W82" s="123">
        <f t="shared" ref="W82:Y82" si="33">SUM(W83:W84)</f>
        <v>35.199284224724927</v>
      </c>
      <c r="X82" s="123">
        <f t="shared" si="33"/>
        <v>23.203699717571475</v>
      </c>
      <c r="Y82" s="123">
        <f t="shared" si="33"/>
        <v>16.809786063981882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87.676411558209651</v>
      </c>
      <c r="D83" s="99">
        <v>88.896889007398741</v>
      </c>
      <c r="E83" s="99">
        <v>87.788835377395486</v>
      </c>
      <c r="F83" s="99">
        <v>86.892897745671604</v>
      </c>
      <c r="G83" s="99">
        <v>87.348637112619471</v>
      </c>
      <c r="H83" s="99">
        <v>83.539625302806854</v>
      </c>
      <c r="I83" s="99">
        <v>97.025119278575531</v>
      </c>
      <c r="J83" s="99">
        <v>78.812669626518499</v>
      </c>
      <c r="K83" s="99">
        <v>89.746054353198701</v>
      </c>
      <c r="L83" s="99">
        <v>84.084633180733206</v>
      </c>
      <c r="M83" s="99">
        <v>61.963421230023719</v>
      </c>
      <c r="N83" s="99">
        <v>67.054494131727083</v>
      </c>
      <c r="O83" s="99">
        <v>60.993339510571438</v>
      </c>
      <c r="P83" s="99">
        <v>49.39000073641688</v>
      </c>
      <c r="Q83" s="99">
        <v>57.95867929999433</v>
      </c>
      <c r="R83" s="99">
        <v>56.497012562296256</v>
      </c>
      <c r="S83" s="99">
        <v>0</v>
      </c>
      <c r="T83" s="99">
        <v>0</v>
      </c>
      <c r="U83" s="99">
        <v>0</v>
      </c>
      <c r="V83" s="99">
        <v>41.648268366382943</v>
      </c>
      <c r="W83" s="99">
        <v>34.934567431129629</v>
      </c>
      <c r="X83" s="99">
        <v>23.029521696127741</v>
      </c>
      <c r="Y83" s="99">
        <v>16.684054837940597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0.82559348381684206</v>
      </c>
      <c r="D84" s="99">
        <v>0.81938355945122121</v>
      </c>
      <c r="E84" s="99">
        <v>0.78750476659465063</v>
      </c>
      <c r="F84" s="99">
        <v>0.7650253795163221</v>
      </c>
      <c r="G84" s="99">
        <v>0.75524670683219797</v>
      </c>
      <c r="H84" s="99">
        <v>0.70943742946059096</v>
      </c>
      <c r="I84" s="99">
        <v>0.81423239231969313</v>
      </c>
      <c r="J84" s="99">
        <v>0.66130243131625799</v>
      </c>
      <c r="K84" s="99">
        <v>0.74889419059530371</v>
      </c>
      <c r="L84" s="99">
        <v>0.69411919797702681</v>
      </c>
      <c r="M84" s="99">
        <v>0.49986639284197576</v>
      </c>
      <c r="N84" s="99">
        <v>0.53722218720102499</v>
      </c>
      <c r="O84" s="99">
        <v>0.47858318963557228</v>
      </c>
      <c r="P84" s="99">
        <v>0.37988474421860119</v>
      </c>
      <c r="Q84" s="99">
        <v>0.44762786461341775</v>
      </c>
      <c r="R84" s="99">
        <v>0.43396715341858189</v>
      </c>
      <c r="S84" s="99">
        <v>0</v>
      </c>
      <c r="T84" s="99">
        <v>0</v>
      </c>
      <c r="U84" s="99">
        <v>0</v>
      </c>
      <c r="V84" s="99">
        <v>0.31529310681726558</v>
      </c>
      <c r="W84" s="99">
        <v>0.26471679359530037</v>
      </c>
      <c r="X84" s="99">
        <v>0.17417802144373207</v>
      </c>
      <c r="Y84" s="99">
        <v>0.12573122604128545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2.7126056865820303E-2</v>
      </c>
      <c r="E85" s="123">
        <f t="shared" si="34"/>
        <v>1.6057815145891791E-2</v>
      </c>
      <c r="F85" s="123">
        <f t="shared" si="34"/>
        <v>3.0886291283550336E-2</v>
      </c>
      <c r="G85" s="123">
        <f t="shared" si="34"/>
        <v>4.4636007588949693E-2</v>
      </c>
      <c r="H85" s="123">
        <f t="shared" si="34"/>
        <v>5.9751426867230985E-2</v>
      </c>
      <c r="I85" s="123">
        <f t="shared" si="34"/>
        <v>7.0196820703515114E-2</v>
      </c>
      <c r="J85" s="123">
        <f t="shared" si="34"/>
        <v>5.4302143064632706E-2</v>
      </c>
      <c r="K85" s="123">
        <f t="shared" si="34"/>
        <v>4.4768637421883008E-2</v>
      </c>
      <c r="L85" s="123">
        <f t="shared" si="34"/>
        <v>4.9576748708562463E-2</v>
      </c>
      <c r="M85" s="123">
        <f t="shared" si="34"/>
        <v>3.9045737761414193E-2</v>
      </c>
      <c r="N85" s="123">
        <f t="shared" si="34"/>
        <v>4.3215726453833307E-2</v>
      </c>
      <c r="O85" s="123">
        <f t="shared" si="34"/>
        <v>2.7337787255793562E-2</v>
      </c>
      <c r="P85" s="123">
        <f t="shared" si="34"/>
        <v>3.791986097521096E-2</v>
      </c>
      <c r="Q85" s="123">
        <f t="shared" si="34"/>
        <v>1.3135018000616746E-2</v>
      </c>
      <c r="R85" s="123">
        <f t="shared" si="34"/>
        <v>1.6530972488395447E-2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3.2379759534580145E-2</v>
      </c>
      <c r="W85" s="123">
        <f t="shared" si="34"/>
        <v>2.1475273177344063E-2</v>
      </c>
      <c r="X85" s="123">
        <f t="shared" si="34"/>
        <v>6.6210134023863693E-2</v>
      </c>
      <c r="Y85" s="123">
        <f t="shared" si="34"/>
        <v>5.1172593456305253E-2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</v>
      </c>
      <c r="D86" s="99">
        <f>RES_hhdet_in_tesh!D86/RES_summary!D$21</f>
        <v>2.7126056865820303E-2</v>
      </c>
      <c r="E86" s="99">
        <f>RES_hhdet_in_tesh!E86/RES_summary!E$21</f>
        <v>1.6057815145891791E-2</v>
      </c>
      <c r="F86" s="99">
        <f>RES_hhdet_in_tesh!F86/RES_summary!F$21</f>
        <v>3.0886291283550336E-2</v>
      </c>
      <c r="G86" s="99">
        <f>RES_hhdet_in_tesh!G86/RES_summary!G$21</f>
        <v>4.4636007588949693E-2</v>
      </c>
      <c r="H86" s="99">
        <f>RES_hhdet_in_tesh!H86/RES_summary!H$21</f>
        <v>5.9751426867230985E-2</v>
      </c>
      <c r="I86" s="99">
        <f>RES_hhdet_in_tesh!I86/RES_summary!I$21</f>
        <v>7.0196820703515114E-2</v>
      </c>
      <c r="J86" s="99">
        <f>RES_hhdet_in_tesh!J86/RES_summary!J$21</f>
        <v>5.4302143064632706E-2</v>
      </c>
      <c r="K86" s="99">
        <f>RES_hhdet_in_tesh!K86/RES_summary!K$21</f>
        <v>4.4768637421883008E-2</v>
      </c>
      <c r="L86" s="99">
        <f>RES_hhdet_in_tesh!L86/RES_summary!L$21</f>
        <v>4.9576748708562463E-2</v>
      </c>
      <c r="M86" s="99">
        <f>RES_hhdet_in_tesh!M86/RES_summary!M$21</f>
        <v>3.9045737761414193E-2</v>
      </c>
      <c r="N86" s="99">
        <f>RES_hhdet_in_tesh!N86/RES_summary!N$21</f>
        <v>4.3215726453833307E-2</v>
      </c>
      <c r="O86" s="99">
        <f>RES_hhdet_in_tesh!O86/RES_summary!O$21</f>
        <v>2.7337787255793562E-2</v>
      </c>
      <c r="P86" s="99">
        <f>RES_hhdet_in_tesh!P86/RES_summary!P$21</f>
        <v>3.791986097521096E-2</v>
      </c>
      <c r="Q86" s="99">
        <f>RES_hhdet_in_tesh!Q86/RES_summary!Q$21</f>
        <v>1.3135018000616746E-2</v>
      </c>
      <c r="R86" s="99">
        <f>RES_hhdet_in_tesh!R86/RES_summary!R$21</f>
        <v>1.6530972488395447E-2</v>
      </c>
      <c r="S86" s="99">
        <f>RES_hhdet_in_tesh!S86/RES_summary!S$21</f>
        <v>0</v>
      </c>
      <c r="T86" s="99">
        <f>RES_hhdet_in_tesh!T86/RES_summary!T$21</f>
        <v>0</v>
      </c>
      <c r="U86" s="99">
        <f>RES_hhdet_in_tesh!U86/RES_summary!U$21</f>
        <v>0</v>
      </c>
      <c r="V86" s="99">
        <f>RES_hhdet_in_tesh!V86/RES_summary!V$21</f>
        <v>3.2379759534580145E-2</v>
      </c>
      <c r="W86" s="99">
        <f>RES_hhdet_in_tesh!W86/RES_summary!W$21</f>
        <v>2.1475273177344063E-2</v>
      </c>
      <c r="X86" s="99">
        <f>RES_hhdet_in_tesh!X86/RES_summary!X$21</f>
        <v>6.6210134023863693E-2</v>
      </c>
      <c r="Y86" s="99">
        <f>RES_hhdet_in_tesh!Y86/RES_summary!Y$21</f>
        <v>5.1172593456305253E-2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17.010906564793185</v>
      </c>
      <c r="D87" s="123">
        <v>16.75330991947494</v>
      </c>
      <c r="E87" s="123">
        <v>15.538243314893021</v>
      </c>
      <c r="F87" s="123">
        <v>15.463841990859065</v>
      </c>
      <c r="G87" s="123">
        <v>14.325503577067655</v>
      </c>
      <c r="H87" s="123">
        <v>13.787532112179109</v>
      </c>
      <c r="I87" s="123">
        <v>16.123784292802071</v>
      </c>
      <c r="J87" s="123">
        <v>13.691970953133957</v>
      </c>
      <c r="K87" s="123">
        <v>16.346166343972005</v>
      </c>
      <c r="L87" s="123">
        <v>15.044550603575699</v>
      </c>
      <c r="M87" s="123">
        <v>14.608549184643273</v>
      </c>
      <c r="N87" s="123">
        <v>16.11780534440134</v>
      </c>
      <c r="O87" s="123">
        <v>15.355533016089556</v>
      </c>
      <c r="P87" s="123">
        <v>14.687939367040876</v>
      </c>
      <c r="Q87" s="123">
        <v>15.655674526782478</v>
      </c>
      <c r="R87" s="123">
        <v>15.892770101508454</v>
      </c>
      <c r="S87" s="123">
        <v>0</v>
      </c>
      <c r="T87" s="123">
        <v>0</v>
      </c>
      <c r="U87" s="123">
        <v>0</v>
      </c>
      <c r="V87" s="123">
        <v>16.008130652160183</v>
      </c>
      <c r="W87" s="123">
        <v>15.851534145723011</v>
      </c>
      <c r="X87" s="123">
        <v>14.629756669277056</v>
      </c>
      <c r="Y87" s="123">
        <v>14.238796210011081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16.649535406345461</v>
      </c>
      <c r="D88" s="99">
        <v>17.21028707289139</v>
      </c>
      <c r="E88" s="99">
        <v>15.376851253464276</v>
      </c>
      <c r="F88" s="99">
        <v>15.088350493347779</v>
      </c>
      <c r="G88" s="99">
        <v>13.992033960141642</v>
      </c>
      <c r="H88" s="99">
        <v>13.227156349023739</v>
      </c>
      <c r="I88" s="99">
        <v>16.610700976733906</v>
      </c>
      <c r="J88" s="99">
        <v>13.179175104099958</v>
      </c>
      <c r="K88" s="99">
        <v>16.763731931251098</v>
      </c>
      <c r="L88" s="99">
        <v>14.982072205904606</v>
      </c>
      <c r="M88" s="99">
        <v>14.357644647297326</v>
      </c>
      <c r="N88" s="99">
        <v>16.491414106033805</v>
      </c>
      <c r="O88" s="99">
        <v>15.351360106671407</v>
      </c>
      <c r="P88" s="99">
        <v>14.279826713619402</v>
      </c>
      <c r="Q88" s="99">
        <v>16.209518973809459</v>
      </c>
      <c r="R88" s="99">
        <v>16.411107181407701</v>
      </c>
      <c r="S88" s="99">
        <v>0</v>
      </c>
      <c r="T88" s="99">
        <v>0</v>
      </c>
      <c r="U88" s="99">
        <v>0</v>
      </c>
      <c r="V88" s="99">
        <v>15.661097545239929</v>
      </c>
      <c r="W88" s="99">
        <v>15.776517654179381</v>
      </c>
      <c r="X88" s="99">
        <v>14.629737071603826</v>
      </c>
      <c r="Y88" s="99">
        <v>14.239901960190686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13.23601472346226</v>
      </c>
      <c r="I89" s="99">
        <v>16.633153906065665</v>
      </c>
      <c r="J89" s="99">
        <v>13.196602498282799</v>
      </c>
      <c r="K89" s="99">
        <v>16.786731042306815</v>
      </c>
      <c r="L89" s="99">
        <v>14.99939381685294</v>
      </c>
      <c r="M89" s="99">
        <v>14.370286379763773</v>
      </c>
      <c r="N89" s="99">
        <v>16.501823349700345</v>
      </c>
      <c r="O89" s="99">
        <v>15.35816017567295</v>
      </c>
      <c r="P89" s="99">
        <v>14.285014735665207</v>
      </c>
      <c r="Q89" s="99">
        <v>16.220859409698463</v>
      </c>
      <c r="R89" s="99">
        <v>16.422816721957748</v>
      </c>
      <c r="S89" s="99">
        <v>0</v>
      </c>
      <c r="T89" s="99">
        <v>0</v>
      </c>
      <c r="U89" s="99">
        <v>0</v>
      </c>
      <c r="V89" s="99">
        <v>0</v>
      </c>
      <c r="W89" s="99">
        <v>15.776930999349689</v>
      </c>
      <c r="X89" s="99">
        <v>14.631942898601896</v>
      </c>
      <c r="Y89" s="99">
        <v>14.250536776111552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10.332235243352352</v>
      </c>
      <c r="I90" s="102">
        <v>12.949127686144918</v>
      </c>
      <c r="J90" s="102">
        <v>10.184660219436262</v>
      </c>
      <c r="K90" s="102">
        <v>12.950485607646465</v>
      </c>
      <c r="L90" s="102">
        <v>11.594682928743397</v>
      </c>
      <c r="M90" s="102">
        <v>11.153394448566248</v>
      </c>
      <c r="N90" s="102">
        <v>12.777054108162719</v>
      </c>
      <c r="O90" s="102">
        <v>11.874341500616742</v>
      </c>
      <c r="P90" s="102">
        <v>11.034767411335427</v>
      </c>
      <c r="Q90" s="102">
        <v>12.500371300252663</v>
      </c>
      <c r="R90" s="102">
        <v>12.608013244095808</v>
      </c>
      <c r="S90" s="102">
        <v>0</v>
      </c>
      <c r="T90" s="102">
        <v>0</v>
      </c>
      <c r="U90" s="102">
        <v>0</v>
      </c>
      <c r="V90" s="102">
        <v>0</v>
      </c>
      <c r="W90" s="102">
        <v>12.18832840266203</v>
      </c>
      <c r="X90" s="102">
        <v>11.142149499928335</v>
      </c>
      <c r="Y90" s="102">
        <v>10.690978202912465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2.9037794801099088</v>
      </c>
      <c r="I91" s="105">
        <v>3.6840262199207472</v>
      </c>
      <c r="J91" s="105">
        <v>3.0119422788465338</v>
      </c>
      <c r="K91" s="105">
        <v>3.8362454346603498</v>
      </c>
      <c r="L91" s="105">
        <v>3.4047108881095434</v>
      </c>
      <c r="M91" s="105">
        <v>3.2168919311975248</v>
      </c>
      <c r="N91" s="105">
        <v>3.7247692415376275</v>
      </c>
      <c r="O91" s="105">
        <v>3.4838186750562095</v>
      </c>
      <c r="P91" s="105">
        <v>3.2502473243297829</v>
      </c>
      <c r="Q91" s="105">
        <v>3.7204881094457996</v>
      </c>
      <c r="R91" s="105">
        <v>3.814803477861938</v>
      </c>
      <c r="S91" s="105">
        <v>0</v>
      </c>
      <c r="T91" s="105">
        <v>0</v>
      </c>
      <c r="U91" s="105">
        <v>0</v>
      </c>
      <c r="V91" s="105">
        <v>0</v>
      </c>
      <c r="W91" s="105">
        <v>3.5886025966876605</v>
      </c>
      <c r="X91" s="105">
        <v>3.4897933986735574</v>
      </c>
      <c r="Y91" s="105">
        <v>3.559558573199086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17.130688098241276</v>
      </c>
      <c r="D92" s="102">
        <v>16.486390873353368</v>
      </c>
      <c r="E92" s="102">
        <v>15.883246586043754</v>
      </c>
      <c r="F92" s="102">
        <v>15.539037867122399</v>
      </c>
      <c r="G92" s="102">
        <v>15.175854889428852</v>
      </c>
      <c r="H92" s="102">
        <v>14.929739289620384</v>
      </c>
      <c r="I92" s="102">
        <v>15.027622730837416</v>
      </c>
      <c r="J92" s="102">
        <v>14.85272534692964</v>
      </c>
      <c r="K92" s="102">
        <v>14.900088663104041</v>
      </c>
      <c r="L92" s="102">
        <v>14.909682529606362</v>
      </c>
      <c r="M92" s="102">
        <v>15.690289974667799</v>
      </c>
      <c r="N92" s="102">
        <v>14.615108983396071</v>
      </c>
      <c r="O92" s="102">
        <v>16.218954118242433</v>
      </c>
      <c r="P92" s="102">
        <v>14.941304957199181</v>
      </c>
      <c r="Q92" s="102">
        <v>13.577053567097256</v>
      </c>
      <c r="R92" s="102">
        <v>16.246137539652182</v>
      </c>
      <c r="S92" s="102">
        <v>0</v>
      </c>
      <c r="T92" s="102">
        <v>0</v>
      </c>
      <c r="U92" s="102">
        <v>0</v>
      </c>
      <c r="V92" s="102">
        <v>17.645633180239603</v>
      </c>
      <c r="W92" s="102">
        <v>14.914194194479009</v>
      </c>
      <c r="X92" s="102">
        <v>0</v>
      </c>
      <c r="Y92" s="102">
        <v>14.348019231538958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16.252535878135159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12.476004239055891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3.7765316390792685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17.23763941597155</v>
      </c>
      <c r="D96" s="102">
        <v>16.517193093257372</v>
      </c>
      <c r="E96" s="102">
        <v>15.572634226300289</v>
      </c>
      <c r="F96" s="102">
        <v>15.836385869814176</v>
      </c>
      <c r="G96" s="102">
        <v>14.876917260207479</v>
      </c>
      <c r="H96" s="102">
        <v>14.847569107022343</v>
      </c>
      <c r="I96" s="102">
        <v>14.735291732078869</v>
      </c>
      <c r="J96" s="102">
        <v>15.215054143289899</v>
      </c>
      <c r="K96" s="102">
        <v>15.054291935880556</v>
      </c>
      <c r="L96" s="102">
        <v>15.249019344782569</v>
      </c>
      <c r="M96" s="102">
        <v>15.476880380221326</v>
      </c>
      <c r="N96" s="102">
        <v>15.527697622502123</v>
      </c>
      <c r="O96" s="102">
        <v>15.29271813036649</v>
      </c>
      <c r="P96" s="102">
        <v>15.154395389108009</v>
      </c>
      <c r="Q96" s="102">
        <v>15.122179558089078</v>
      </c>
      <c r="R96" s="102">
        <v>15.388746023993598</v>
      </c>
      <c r="S96" s="102">
        <v>0</v>
      </c>
      <c r="T96" s="102">
        <v>0</v>
      </c>
      <c r="U96" s="102">
        <v>0</v>
      </c>
      <c r="V96" s="102">
        <v>16.890295791056197</v>
      </c>
      <c r="W96" s="102">
        <v>16.052397041700178</v>
      </c>
      <c r="X96" s="102">
        <v>0</v>
      </c>
      <c r="Y96" s="102">
        <v>13.734098968037205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17.237715393554538</v>
      </c>
      <c r="D97" s="105">
        <v>16.51852681624846</v>
      </c>
      <c r="E97" s="105">
        <v>15.574755427993315</v>
      </c>
      <c r="F97" s="105">
        <v>15.838909546672866</v>
      </c>
      <c r="G97" s="105">
        <v>14.881419153415756</v>
      </c>
      <c r="H97" s="105">
        <v>14.850962996876122</v>
      </c>
      <c r="I97" s="105">
        <v>14.744987479174556</v>
      </c>
      <c r="J97" s="105">
        <v>15.230484241668952</v>
      </c>
      <c r="K97" s="105">
        <v>15.069231780676764</v>
      </c>
      <c r="L97" s="105">
        <v>15.261445106711832</v>
      </c>
      <c r="M97" s="105">
        <v>15.484595530562867</v>
      </c>
      <c r="N97" s="105">
        <v>15.53009396964346</v>
      </c>
      <c r="O97" s="105">
        <v>15.292772547420004</v>
      </c>
      <c r="P97" s="105">
        <v>15.155129514383374</v>
      </c>
      <c r="Q97" s="105">
        <v>15.12647541509981</v>
      </c>
      <c r="R97" s="105">
        <v>15.396935491778027</v>
      </c>
      <c r="S97" s="105">
        <v>0</v>
      </c>
      <c r="T97" s="105">
        <v>0</v>
      </c>
      <c r="U97" s="105">
        <v>0</v>
      </c>
      <c r="V97" s="105">
        <v>16.883580123488851</v>
      </c>
      <c r="W97" s="105">
        <v>16.046181783440957</v>
      </c>
      <c r="X97" s="105">
        <v>0</v>
      </c>
      <c r="Y97" s="105">
        <v>13.731384076436512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13.457300905554005</v>
      </c>
      <c r="D98" s="99">
        <v>12.823863253556514</v>
      </c>
      <c r="E98" s="99">
        <v>12.089276726457456</v>
      </c>
      <c r="F98" s="99">
        <v>12.302050997610593</v>
      </c>
      <c r="G98" s="99">
        <v>11.530440114682587</v>
      </c>
      <c r="H98" s="99">
        <v>11.595285869315315</v>
      </c>
      <c r="I98" s="99">
        <v>11.476173837991739</v>
      </c>
      <c r="J98" s="99">
        <v>11.762262915208895</v>
      </c>
      <c r="K98" s="99">
        <v>11.624108465647028</v>
      </c>
      <c r="L98" s="99">
        <v>11.800581132430606</v>
      </c>
      <c r="M98" s="99">
        <v>12.024155754615386</v>
      </c>
      <c r="N98" s="99">
        <v>12.021075868820637</v>
      </c>
      <c r="O98" s="99">
        <v>11.825029517456537</v>
      </c>
      <c r="P98" s="99">
        <v>11.711747293239343</v>
      </c>
      <c r="Q98" s="99">
        <v>11.655972031418527</v>
      </c>
      <c r="R98" s="99">
        <v>11.818053503993587</v>
      </c>
      <c r="S98" s="99">
        <v>0</v>
      </c>
      <c r="T98" s="99">
        <v>0</v>
      </c>
      <c r="U98" s="99">
        <v>0</v>
      </c>
      <c r="V98" s="99">
        <v>13.054554402431906</v>
      </c>
      <c r="W98" s="99">
        <v>12.396828629750624</v>
      </c>
      <c r="X98" s="99">
        <v>0</v>
      </c>
      <c r="Y98" s="99">
        <v>10.303032409255254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3.7804144880005359</v>
      </c>
      <c r="D99" s="99">
        <v>3.6946635626919497</v>
      </c>
      <c r="E99" s="99">
        <v>3.4854787015358601</v>
      </c>
      <c r="F99" s="99">
        <v>3.5368585490622726</v>
      </c>
      <c r="G99" s="99">
        <v>3.3509790387331715</v>
      </c>
      <c r="H99" s="99">
        <v>3.2556771275608072</v>
      </c>
      <c r="I99" s="99">
        <v>3.2688136411828159</v>
      </c>
      <c r="J99" s="99">
        <v>3.4682213264600597</v>
      </c>
      <c r="K99" s="99">
        <v>3.4451233150297362</v>
      </c>
      <c r="L99" s="99">
        <v>3.4608639742812275</v>
      </c>
      <c r="M99" s="99">
        <v>3.4604397759474783</v>
      </c>
      <c r="N99" s="99">
        <v>3.5090181008228223</v>
      </c>
      <c r="O99" s="99">
        <v>3.467743029963466</v>
      </c>
      <c r="P99" s="99">
        <v>3.4433822211440326</v>
      </c>
      <c r="Q99" s="99">
        <v>3.4705033836812844</v>
      </c>
      <c r="R99" s="99">
        <v>3.5788819877844422</v>
      </c>
      <c r="S99" s="99">
        <v>0</v>
      </c>
      <c r="T99" s="99">
        <v>0</v>
      </c>
      <c r="U99" s="99">
        <v>0</v>
      </c>
      <c r="V99" s="99">
        <v>3.8290257210569467</v>
      </c>
      <c r="W99" s="99">
        <v>3.649353153690333</v>
      </c>
      <c r="X99" s="99">
        <v>0</v>
      </c>
      <c r="Y99" s="99">
        <v>3.4283516671812597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3.1205260015640701</v>
      </c>
      <c r="D100" s="123">
        <v>3.065418798043714</v>
      </c>
      <c r="E100" s="123">
        <v>3.0395144324313281</v>
      </c>
      <c r="F100" s="123">
        <v>3.0120094042383814</v>
      </c>
      <c r="G100" s="123">
        <v>2.9174046477888429</v>
      </c>
      <c r="H100" s="123">
        <v>2.8364874735601577</v>
      </c>
      <c r="I100" s="123">
        <v>2.8568397301999453</v>
      </c>
      <c r="J100" s="123">
        <v>2.7282217432481506</v>
      </c>
      <c r="K100" s="123">
        <v>2.6968643237693231</v>
      </c>
      <c r="L100" s="123">
        <v>2.6254302546868629</v>
      </c>
      <c r="M100" s="123">
        <v>2.6317138636581983</v>
      </c>
      <c r="N100" s="123">
        <v>2.6510097111584621</v>
      </c>
      <c r="O100" s="123">
        <v>2.5278186858347089</v>
      </c>
      <c r="P100" s="123">
        <v>2.590609184693129</v>
      </c>
      <c r="Q100" s="123">
        <v>2.6245677483363017</v>
      </c>
      <c r="R100" s="123">
        <v>2.6262345229668749</v>
      </c>
      <c r="S100" s="123">
        <v>0</v>
      </c>
      <c r="T100" s="123">
        <v>0</v>
      </c>
      <c r="U100" s="123">
        <v>0</v>
      </c>
      <c r="V100" s="123">
        <v>2.7900842338055925</v>
      </c>
      <c r="W100" s="123">
        <v>2.7728521858065145</v>
      </c>
      <c r="X100" s="123">
        <v>2.4800783266551489</v>
      </c>
      <c r="Y100" s="123">
        <v>2.3724036485892159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3.1194592151248437</v>
      </c>
      <c r="D102" s="99">
        <v>3.0600684899835495</v>
      </c>
      <c r="E102" s="99">
        <v>3.0398290423439378</v>
      </c>
      <c r="F102" s="99">
        <v>2.947591234204896</v>
      </c>
      <c r="G102" s="99">
        <v>2.9503099194365467</v>
      </c>
      <c r="H102" s="99">
        <v>2.8472725203913085</v>
      </c>
      <c r="I102" s="99">
        <v>2.851351963827379</v>
      </c>
      <c r="J102" s="99">
        <v>2.7567034259694454</v>
      </c>
      <c r="K102" s="99">
        <v>2.6368206643156409</v>
      </c>
      <c r="L102" s="99">
        <v>2.6571681457388947</v>
      </c>
      <c r="M102" s="99">
        <v>2.6348144011014507</v>
      </c>
      <c r="N102" s="99">
        <v>2.6233844043783501</v>
      </c>
      <c r="O102" s="99">
        <v>2.6380497997612009</v>
      </c>
      <c r="P102" s="99">
        <v>2.5116776915619634</v>
      </c>
      <c r="Q102" s="99">
        <v>2.3564108489252367</v>
      </c>
      <c r="R102" s="99">
        <v>2.7558477041680995</v>
      </c>
      <c r="S102" s="99">
        <v>0</v>
      </c>
      <c r="T102" s="99">
        <v>0</v>
      </c>
      <c r="U102" s="99">
        <v>0</v>
      </c>
      <c r="V102" s="99">
        <v>3.0328291592024681</v>
      </c>
      <c r="W102" s="99">
        <v>2.5553828788020203</v>
      </c>
      <c r="X102" s="99">
        <v>2.4142176987376285</v>
      </c>
      <c r="Y102" s="99">
        <v>2.5074543868262151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3.1205430247519308</v>
      </c>
      <c r="D103" s="110">
        <v>3.0654974790445984</v>
      </c>
      <c r="E103" s="110">
        <v>3.0395108368894692</v>
      </c>
      <c r="F103" s="110">
        <v>3.012960225936292</v>
      </c>
      <c r="G103" s="110">
        <v>2.9169338999827246</v>
      </c>
      <c r="H103" s="110">
        <v>2.8363280886316189</v>
      </c>
      <c r="I103" s="110">
        <v>2.8569096614951022</v>
      </c>
      <c r="J103" s="110">
        <v>2.7278895953446947</v>
      </c>
      <c r="K103" s="110">
        <v>2.697589282725795</v>
      </c>
      <c r="L103" s="110">
        <v>2.6249240061179346</v>
      </c>
      <c r="M103" s="110">
        <v>2.6316558192754851</v>
      </c>
      <c r="N103" s="110">
        <v>2.651478378002988</v>
      </c>
      <c r="O103" s="110">
        <v>2.5260559281493173</v>
      </c>
      <c r="P103" s="110">
        <v>2.5918534782791585</v>
      </c>
      <c r="Q103" s="110">
        <v>2.6293180919928312</v>
      </c>
      <c r="R103" s="110">
        <v>2.6228920627066712</v>
      </c>
      <c r="S103" s="110">
        <v>0</v>
      </c>
      <c r="T103" s="110">
        <v>0</v>
      </c>
      <c r="U103" s="110">
        <v>0</v>
      </c>
      <c r="V103" s="110">
        <v>2.786803896975905</v>
      </c>
      <c r="W103" s="110">
        <v>2.7772484655977112</v>
      </c>
      <c r="X103" s="110">
        <v>2.4814048246998124</v>
      </c>
      <c r="Y103" s="110">
        <v>2.369035971147174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</v>
      </c>
      <c r="D129" s="99">
        <f>RES_hhdet_in_tesh!D129/RES_summary!D$21</f>
        <v>0</v>
      </c>
      <c r="E129" s="99">
        <f>RES_hhdet_in_tesh!E129/RES_summary!E$21</f>
        <v>0</v>
      </c>
      <c r="F129" s="99">
        <f>RES_hhdet_in_tesh!F129/RES_summary!F$21</f>
        <v>0</v>
      </c>
      <c r="G129" s="99">
        <f>RES_hhdet_in_tesh!G129/RES_summary!G$21</f>
        <v>0</v>
      </c>
      <c r="H129" s="99">
        <f>RES_hhdet_in_tesh!H129/RES_summary!H$21</f>
        <v>0</v>
      </c>
      <c r="I129" s="99">
        <f>RES_hhdet_in_tesh!I129/RES_summary!I$21</f>
        <v>0</v>
      </c>
      <c r="J129" s="99">
        <f>RES_hhdet_in_tesh!J129/RES_summary!J$21</f>
        <v>0</v>
      </c>
      <c r="K129" s="99">
        <f>RES_hhdet_in_tesh!K129/RES_summary!K$21</f>
        <v>0</v>
      </c>
      <c r="L129" s="99">
        <f>RES_hhdet_in_tesh!L129/RES_summary!L$21</f>
        <v>0</v>
      </c>
      <c r="M129" s="99">
        <f>RES_hhdet_in_tesh!M129/RES_summary!M$21</f>
        <v>0</v>
      </c>
      <c r="N129" s="99">
        <f>RES_hhdet_in_tesh!N129/RES_summary!N$21</f>
        <v>0</v>
      </c>
      <c r="O129" s="99">
        <f>RES_hhdet_in_tesh!O129/RES_summary!O$21</f>
        <v>0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0</v>
      </c>
      <c r="S129" s="99">
        <f>RES_hhdet_in_tesh!S129/RES_summary!S$21</f>
        <v>0</v>
      </c>
      <c r="T129" s="99">
        <f>RES_hhdet_in_tesh!T129/RES_summary!T$21</f>
        <v>0</v>
      </c>
      <c r="U129" s="99">
        <f>RES_hhdet_in_tesh!U129/RES_summary!U$21</f>
        <v>0</v>
      </c>
      <c r="V129" s="99">
        <f>RES_hhdet_in_tesh!V129/RES_summary!V$21</f>
        <v>0</v>
      </c>
      <c r="W129" s="99">
        <f>RES_hhdet_in_tesh!W129/RES_summary!W$21</f>
        <v>0</v>
      </c>
      <c r="X129" s="99">
        <f>RES_hhdet_in_tesh!X129/RES_summary!X$21</f>
        <v>0</v>
      </c>
      <c r="Y129" s="99">
        <f>RES_hhdet_in_tesh!Y129/RES_summary!Y$21</f>
        <v>0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115.0353912325498</v>
      </c>
      <c r="D143" s="118">
        <f t="shared" si="49"/>
        <v>75.762875587054069</v>
      </c>
      <c r="E143" s="118">
        <f t="shared" si="49"/>
        <v>99.577719643724251</v>
      </c>
      <c r="F143" s="118">
        <f t="shared" si="49"/>
        <v>105.0606374401678</v>
      </c>
      <c r="G143" s="118">
        <f t="shared" si="49"/>
        <v>107.43343863574461</v>
      </c>
      <c r="H143" s="118">
        <f t="shared" si="49"/>
        <v>107.20038228753064</v>
      </c>
      <c r="I143" s="118">
        <f t="shared" si="49"/>
        <v>107.87789234933386</v>
      </c>
      <c r="J143" s="118">
        <f t="shared" si="49"/>
        <v>111.32444018874996</v>
      </c>
      <c r="K143" s="118">
        <f t="shared" si="49"/>
        <v>101.94611062342709</v>
      </c>
      <c r="L143" s="118">
        <f t="shared" si="49"/>
        <v>97.691225081188861</v>
      </c>
      <c r="M143" s="118">
        <f t="shared" si="49"/>
        <v>89.344990356742883</v>
      </c>
      <c r="N143" s="118">
        <f t="shared" si="49"/>
        <v>82.524481591141566</v>
      </c>
      <c r="O143" s="118">
        <f t="shared" si="49"/>
        <v>76.240928546353999</v>
      </c>
      <c r="P143" s="118">
        <f t="shared" si="49"/>
        <v>71.700750891965669</v>
      </c>
      <c r="Q143" s="118">
        <f t="shared" si="49"/>
        <v>70.759483699724214</v>
      </c>
      <c r="R143" s="118">
        <f t="shared" ref="R143:V143" si="50">R144+R146+R148+R157</f>
        <v>71.555318761832552</v>
      </c>
      <c r="S143" s="118">
        <f t="shared" si="50"/>
        <v>70.290021823336971</v>
      </c>
      <c r="T143" s="118">
        <f t="shared" si="50"/>
        <v>67.047911234746778</v>
      </c>
      <c r="U143" s="118">
        <f t="shared" si="50"/>
        <v>65.044124886451712</v>
      </c>
      <c r="V143" s="118">
        <f t="shared" si="50"/>
        <v>62.817372989477661</v>
      </c>
      <c r="W143" s="118">
        <f t="shared" ref="W143:Y143" si="51">W144+W146+W148+W157</f>
        <v>52.474538948755139</v>
      </c>
      <c r="X143" s="118">
        <f t="shared" si="51"/>
        <v>43.705900362323057</v>
      </c>
      <c r="Y143" s="118">
        <f t="shared" si="51"/>
        <v>35.262979784980082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94.684858455664653</v>
      </c>
      <c r="D144" s="123">
        <f t="shared" si="52"/>
        <v>56.066568011678875</v>
      </c>
      <c r="E144" s="123">
        <f t="shared" si="52"/>
        <v>80.817636465440643</v>
      </c>
      <c r="F144" s="123">
        <f t="shared" si="52"/>
        <v>86.096976428084417</v>
      </c>
      <c r="G144" s="123">
        <f t="shared" si="52"/>
        <v>89.465657435771831</v>
      </c>
      <c r="H144" s="123">
        <f t="shared" si="52"/>
        <v>89.318354218895109</v>
      </c>
      <c r="I144" s="123">
        <f t="shared" si="52"/>
        <v>90.0433797220728</v>
      </c>
      <c r="J144" s="123">
        <f t="shared" si="52"/>
        <v>93.149440991552041</v>
      </c>
      <c r="K144" s="123">
        <f t="shared" si="52"/>
        <v>83.942127909290377</v>
      </c>
      <c r="L144" s="123">
        <f t="shared" si="52"/>
        <v>79.554750973226305</v>
      </c>
      <c r="M144" s="123">
        <f t="shared" si="52"/>
        <v>70.937308870074958</v>
      </c>
      <c r="N144" s="123">
        <f t="shared" si="52"/>
        <v>64.074743589820656</v>
      </c>
      <c r="O144" s="123">
        <f t="shared" si="52"/>
        <v>58.079450973044032</v>
      </c>
      <c r="P144" s="123">
        <f t="shared" si="52"/>
        <v>53.625934699946143</v>
      </c>
      <c r="Q144" s="123">
        <f t="shared" si="52"/>
        <v>53.057570525569716</v>
      </c>
      <c r="R144" s="123">
        <f t="shared" si="52"/>
        <v>53.24821309081851</v>
      </c>
      <c r="S144" s="123">
        <f t="shared" si="52"/>
        <v>51.663688387114689</v>
      </c>
      <c r="T144" s="123">
        <f t="shared" si="52"/>
        <v>47.865945927720873</v>
      </c>
      <c r="U144" s="123">
        <f t="shared" si="52"/>
        <v>46.227503993146456</v>
      </c>
      <c r="V144" s="123">
        <f t="shared" si="52"/>
        <v>42.78120777505837</v>
      </c>
      <c r="W144" s="123">
        <f t="shared" si="52"/>
        <v>33.540242509660814</v>
      </c>
      <c r="X144" s="123">
        <f t="shared" si="52"/>
        <v>26.243665872777807</v>
      </c>
      <c r="Y144" s="123">
        <f t="shared" si="52"/>
        <v>18.818993249537765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94.684858455664653</v>
      </c>
      <c r="D145" s="99">
        <v>56.066568011678875</v>
      </c>
      <c r="E145" s="99">
        <v>80.817636465440643</v>
      </c>
      <c r="F145" s="99">
        <v>86.096976428084417</v>
      </c>
      <c r="G145" s="99">
        <v>89.465657435771831</v>
      </c>
      <c r="H145" s="99">
        <v>89.318354218895109</v>
      </c>
      <c r="I145" s="99">
        <v>90.0433797220728</v>
      </c>
      <c r="J145" s="99">
        <v>93.149440991552041</v>
      </c>
      <c r="K145" s="99">
        <v>83.942127909290377</v>
      </c>
      <c r="L145" s="99">
        <v>79.554750973226305</v>
      </c>
      <c r="M145" s="99">
        <v>70.937308870074958</v>
      </c>
      <c r="N145" s="99">
        <v>64.074743589820656</v>
      </c>
      <c r="O145" s="99">
        <v>58.079450973044032</v>
      </c>
      <c r="P145" s="99">
        <v>53.625934699946143</v>
      </c>
      <c r="Q145" s="99">
        <v>53.057570525569716</v>
      </c>
      <c r="R145" s="99">
        <v>53.24821309081851</v>
      </c>
      <c r="S145" s="99">
        <v>51.663688387114689</v>
      </c>
      <c r="T145" s="99">
        <v>47.865945927720873</v>
      </c>
      <c r="U145" s="99">
        <v>46.227503993146456</v>
      </c>
      <c r="V145" s="99">
        <v>42.78120777505837</v>
      </c>
      <c r="W145" s="99">
        <v>33.540242509660814</v>
      </c>
      <c r="X145" s="99">
        <v>26.243665872777807</v>
      </c>
      <c r="Y145" s="99">
        <v>18.818993249537765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0.11612724344382196</v>
      </c>
      <c r="E146" s="123">
        <f t="shared" si="53"/>
        <v>0.12393459073355438</v>
      </c>
      <c r="F146" s="123">
        <f t="shared" si="53"/>
        <v>0.13512752436553271</v>
      </c>
      <c r="G146" s="123">
        <f t="shared" si="53"/>
        <v>0.15207736809695011</v>
      </c>
      <c r="H146" s="123">
        <f t="shared" si="53"/>
        <v>0.19255516092196648</v>
      </c>
      <c r="I146" s="123">
        <f t="shared" si="53"/>
        <v>0.21955308115300043</v>
      </c>
      <c r="J146" s="123">
        <f t="shared" si="53"/>
        <v>0.2386058412947995</v>
      </c>
      <c r="K146" s="123">
        <f t="shared" si="53"/>
        <v>0.24949737131447522</v>
      </c>
      <c r="L146" s="123">
        <f t="shared" si="53"/>
        <v>0.27777889577158454</v>
      </c>
      <c r="M146" s="123">
        <f t="shared" si="53"/>
        <v>0.28150170017278897</v>
      </c>
      <c r="N146" s="123">
        <f t="shared" si="53"/>
        <v>0.32455739053789151</v>
      </c>
      <c r="O146" s="123">
        <f t="shared" si="53"/>
        <v>0.27116721081827583</v>
      </c>
      <c r="P146" s="123">
        <f t="shared" si="53"/>
        <v>0.34653665481115159</v>
      </c>
      <c r="Q146" s="123">
        <f t="shared" si="53"/>
        <v>0.11900164480821596</v>
      </c>
      <c r="R146" s="123">
        <f t="shared" si="53"/>
        <v>0.16025049778738007</v>
      </c>
      <c r="S146" s="123">
        <f t="shared" si="53"/>
        <v>0.17098632661761476</v>
      </c>
      <c r="T146" s="123">
        <f t="shared" si="53"/>
        <v>0.20774476536518827</v>
      </c>
      <c r="U146" s="123">
        <f t="shared" si="53"/>
        <v>0.10004947509845143</v>
      </c>
      <c r="V146" s="123">
        <f t="shared" si="53"/>
        <v>0.29742350269251233</v>
      </c>
      <c r="W146" s="123">
        <f t="shared" si="53"/>
        <v>0.20913350471708739</v>
      </c>
      <c r="X146" s="123">
        <f t="shared" si="53"/>
        <v>0.26045455931232969</v>
      </c>
      <c r="Y146" s="123">
        <f t="shared" si="53"/>
        <v>0.2527633627967551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</v>
      </c>
      <c r="D147" s="99">
        <f>RES_hhdet_in_tesh!D147/RES_summary!D$21</f>
        <v>0.11612724344382196</v>
      </c>
      <c r="E147" s="99">
        <f>RES_hhdet_in_tesh!E147/RES_summary!E$21</f>
        <v>0.12393459073355438</v>
      </c>
      <c r="F147" s="99">
        <f>RES_hhdet_in_tesh!F147/RES_summary!F$21</f>
        <v>0.13512752436553271</v>
      </c>
      <c r="G147" s="99">
        <f>RES_hhdet_in_tesh!G147/RES_summary!G$21</f>
        <v>0.15207736809695011</v>
      </c>
      <c r="H147" s="99">
        <f>RES_hhdet_in_tesh!H147/RES_summary!H$21</f>
        <v>0.19255516092196648</v>
      </c>
      <c r="I147" s="99">
        <f>RES_hhdet_in_tesh!I147/RES_summary!I$21</f>
        <v>0.21955308115300043</v>
      </c>
      <c r="J147" s="99">
        <f>RES_hhdet_in_tesh!J147/RES_summary!J$21</f>
        <v>0.2386058412947995</v>
      </c>
      <c r="K147" s="99">
        <f>RES_hhdet_in_tesh!K147/RES_summary!K$21</f>
        <v>0.24949737131447522</v>
      </c>
      <c r="L147" s="99">
        <f>RES_hhdet_in_tesh!L147/RES_summary!L$21</f>
        <v>0.27777889577158454</v>
      </c>
      <c r="M147" s="99">
        <f>RES_hhdet_in_tesh!M147/RES_summary!M$21</f>
        <v>0.28150170017278897</v>
      </c>
      <c r="N147" s="99">
        <f>RES_hhdet_in_tesh!N147/RES_summary!N$21</f>
        <v>0.32455739053789151</v>
      </c>
      <c r="O147" s="99">
        <f>RES_hhdet_in_tesh!O147/RES_summary!O$21</f>
        <v>0.27116721081827583</v>
      </c>
      <c r="P147" s="99">
        <f>RES_hhdet_in_tesh!P147/RES_summary!P$21</f>
        <v>0.34653665481115159</v>
      </c>
      <c r="Q147" s="99">
        <f>RES_hhdet_in_tesh!Q147/RES_summary!Q$21</f>
        <v>0.11900164480821596</v>
      </c>
      <c r="R147" s="99">
        <f>RES_hhdet_in_tesh!R147/RES_summary!R$21</f>
        <v>0.16025049778738007</v>
      </c>
      <c r="S147" s="99">
        <f>RES_hhdet_in_tesh!S147/RES_summary!S$21</f>
        <v>0.17098632661761476</v>
      </c>
      <c r="T147" s="99">
        <f>RES_hhdet_in_tesh!T147/RES_summary!T$21</f>
        <v>0.20774476536518827</v>
      </c>
      <c r="U147" s="99">
        <f>RES_hhdet_in_tesh!U147/RES_summary!U$21</f>
        <v>0.10004947509845143</v>
      </c>
      <c r="V147" s="99">
        <f>RES_hhdet_in_tesh!V147/RES_summary!V$21</f>
        <v>0.29742350269251233</v>
      </c>
      <c r="W147" s="99">
        <f>RES_hhdet_in_tesh!W147/RES_summary!W$21</f>
        <v>0.20913350471708739</v>
      </c>
      <c r="X147" s="99">
        <f>RES_hhdet_in_tesh!X147/RES_summary!X$21</f>
        <v>0.26045455931232969</v>
      </c>
      <c r="Y147" s="99">
        <f>RES_hhdet_in_tesh!Y147/RES_summary!Y$21</f>
        <v>0.2527633627967551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17.230000811415128</v>
      </c>
      <c r="D148" s="123">
        <v>16.514762108201541</v>
      </c>
      <c r="E148" s="123">
        <v>15.596633125581313</v>
      </c>
      <c r="F148" s="123">
        <v>15.816538940068495</v>
      </c>
      <c r="G148" s="123">
        <v>14.898300508272092</v>
      </c>
      <c r="H148" s="123">
        <v>14.852981469354189</v>
      </c>
      <c r="I148" s="123">
        <v>14.758120383949139</v>
      </c>
      <c r="J148" s="123">
        <v>15.208163932636717</v>
      </c>
      <c r="K148" s="123">
        <v>15.057622037969224</v>
      </c>
      <c r="L148" s="123">
        <v>15.233277515897015</v>
      </c>
      <c r="M148" s="123">
        <v>15.494467206235463</v>
      </c>
      <c r="N148" s="123">
        <v>15.474160535775539</v>
      </c>
      <c r="O148" s="123">
        <v>15.362461097727291</v>
      </c>
      <c r="P148" s="123">
        <v>15.137673607477723</v>
      </c>
      <c r="Q148" s="123">
        <v>14.958412743904541</v>
      </c>
      <c r="R148" s="123">
        <v>15.520781552349003</v>
      </c>
      <c r="S148" s="123">
        <v>15.826427368557523</v>
      </c>
      <c r="T148" s="123">
        <v>16.298948209866982</v>
      </c>
      <c r="U148" s="123">
        <v>16.088535219561074</v>
      </c>
      <c r="V148" s="123">
        <v>16.948267958042493</v>
      </c>
      <c r="W148" s="123">
        <v>15.952244925099745</v>
      </c>
      <c r="X148" s="123">
        <v>14.721690341086402</v>
      </c>
      <c r="Y148" s="123">
        <v>13.818852766978047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17.130688098241276</v>
      </c>
      <c r="D149" s="99">
        <v>16.486390873353368</v>
      </c>
      <c r="E149" s="99">
        <v>15.883246586043757</v>
      </c>
      <c r="F149" s="99">
        <v>15.539037867122399</v>
      </c>
      <c r="G149" s="99">
        <v>15.175854889428852</v>
      </c>
      <c r="H149" s="99">
        <v>14.929739289620386</v>
      </c>
      <c r="I149" s="99">
        <v>15.02762273083742</v>
      </c>
      <c r="J149" s="99">
        <v>14.85272534692964</v>
      </c>
      <c r="K149" s="99">
        <v>14.900088663104038</v>
      </c>
      <c r="L149" s="99">
        <v>14.909682529606361</v>
      </c>
      <c r="M149" s="99">
        <v>15.690289974667799</v>
      </c>
      <c r="N149" s="99">
        <v>14.61510898339607</v>
      </c>
      <c r="O149" s="99">
        <v>16.218954118242436</v>
      </c>
      <c r="P149" s="99">
        <v>14.941304957199183</v>
      </c>
      <c r="Q149" s="99">
        <v>13.577053567097256</v>
      </c>
      <c r="R149" s="99">
        <v>16.246137539652182</v>
      </c>
      <c r="S149" s="99">
        <v>16.273030563341457</v>
      </c>
      <c r="T149" s="99">
        <v>16.711188314997461</v>
      </c>
      <c r="U149" s="99">
        <v>15.99549899545732</v>
      </c>
      <c r="V149" s="99">
        <v>17.645633180239596</v>
      </c>
      <c r="W149" s="99">
        <v>14.914194194479011</v>
      </c>
      <c r="X149" s="99">
        <v>14.163240725133413</v>
      </c>
      <c r="Y149" s="99">
        <v>14.348019231538958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15.040846221685673</v>
      </c>
      <c r="J150" s="99">
        <v>14.866946552861245</v>
      </c>
      <c r="K150" s="99">
        <v>14.913257629777407</v>
      </c>
      <c r="L150" s="99">
        <v>14.919359266459097</v>
      </c>
      <c r="M150" s="99">
        <v>15.696265842855562</v>
      </c>
      <c r="N150" s="99">
        <v>0</v>
      </c>
      <c r="O150" s="99">
        <v>16.219999611498466</v>
      </c>
      <c r="P150" s="99">
        <v>14.940710845894539</v>
      </c>
      <c r="Q150" s="99">
        <v>13.576796248923431</v>
      </c>
      <c r="R150" s="99">
        <v>16.252535878135159</v>
      </c>
      <c r="S150" s="99">
        <v>16.280537246641344</v>
      </c>
      <c r="T150" s="99">
        <v>16.719165608723145</v>
      </c>
      <c r="U150" s="99">
        <v>16.000659763140835</v>
      </c>
      <c r="V150" s="99">
        <v>17.647786691650609</v>
      </c>
      <c r="W150" s="99">
        <v>14.908705481650086</v>
      </c>
      <c r="X150" s="99">
        <v>14.163586068216738</v>
      </c>
      <c r="Y150" s="99">
        <v>14.374439028400969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11.705134078256044</v>
      </c>
      <c r="J151" s="102">
        <v>11.479007954047946</v>
      </c>
      <c r="K151" s="102">
        <v>11.50342609870321</v>
      </c>
      <c r="L151" s="102">
        <v>11.533832999545581</v>
      </c>
      <c r="M151" s="102">
        <v>12.186941374632703</v>
      </c>
      <c r="N151" s="102">
        <v>0</v>
      </c>
      <c r="O151" s="102">
        <v>12.542473288296298</v>
      </c>
      <c r="P151" s="102">
        <v>11.542363446438726</v>
      </c>
      <c r="Q151" s="102">
        <v>10.456428114762813</v>
      </c>
      <c r="R151" s="102">
        <v>12.476004239055891</v>
      </c>
      <c r="S151" s="102">
        <v>12.491768326691842</v>
      </c>
      <c r="T151" s="102">
        <v>12.802601807943141</v>
      </c>
      <c r="U151" s="102">
        <v>12.229839356753523</v>
      </c>
      <c r="V151" s="102">
        <v>13.648718296665486</v>
      </c>
      <c r="W151" s="102">
        <v>11.51613056238792</v>
      </c>
      <c r="X151" s="102">
        <v>10.784210112542084</v>
      </c>
      <c r="Y151" s="102">
        <v>10.780953824922786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3.3357121434296291</v>
      </c>
      <c r="J152" s="105">
        <v>3.3879385988132986</v>
      </c>
      <c r="K152" s="105">
        <v>3.4098315310741971</v>
      </c>
      <c r="L152" s="105">
        <v>3.3855262669135158</v>
      </c>
      <c r="M152" s="105">
        <v>3.5093244682228586</v>
      </c>
      <c r="N152" s="105">
        <v>0</v>
      </c>
      <c r="O152" s="105">
        <v>3.6775263232021644</v>
      </c>
      <c r="P152" s="105">
        <v>3.3983473994558109</v>
      </c>
      <c r="Q152" s="105">
        <v>3.12036813416062</v>
      </c>
      <c r="R152" s="105">
        <v>3.776531639079268</v>
      </c>
      <c r="S152" s="105">
        <v>3.7887689199495034</v>
      </c>
      <c r="T152" s="105">
        <v>3.9165638007800063</v>
      </c>
      <c r="U152" s="105">
        <v>3.7708204063873105</v>
      </c>
      <c r="V152" s="105">
        <v>3.9990683949851222</v>
      </c>
      <c r="W152" s="105">
        <v>3.392574919262167</v>
      </c>
      <c r="X152" s="105">
        <v>3.3793759556746537</v>
      </c>
      <c r="Y152" s="105">
        <v>3.5934852034781839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17.237639415971543</v>
      </c>
      <c r="D153" s="102">
        <v>16.517193093257383</v>
      </c>
      <c r="E153" s="102">
        <v>15.572634226300291</v>
      </c>
      <c r="F153" s="102">
        <v>15.836385869814174</v>
      </c>
      <c r="G153" s="102">
        <v>14.876917260207476</v>
      </c>
      <c r="H153" s="102">
        <v>14.847569107022345</v>
      </c>
      <c r="I153" s="102">
        <v>14.735291732078872</v>
      </c>
      <c r="J153" s="102">
        <v>15.215054143289905</v>
      </c>
      <c r="K153" s="102">
        <v>15.054291935880562</v>
      </c>
      <c r="L153" s="102">
        <v>15.249019344782571</v>
      </c>
      <c r="M153" s="102">
        <v>15.476880380221322</v>
      </c>
      <c r="N153" s="102">
        <v>15.527697622502126</v>
      </c>
      <c r="O153" s="102">
        <v>15.292718130366492</v>
      </c>
      <c r="P153" s="102">
        <v>15.154395389108009</v>
      </c>
      <c r="Q153" s="102">
        <v>15.122179558089075</v>
      </c>
      <c r="R153" s="102">
        <v>15.388746023993598</v>
      </c>
      <c r="S153" s="102">
        <v>15.75647530735665</v>
      </c>
      <c r="T153" s="102">
        <v>16.241318570215096</v>
      </c>
      <c r="U153" s="102">
        <v>16.095887397476798</v>
      </c>
      <c r="V153" s="102">
        <v>16.890295791056197</v>
      </c>
      <c r="W153" s="102">
        <v>16.052397041700182</v>
      </c>
      <c r="X153" s="102">
        <v>14.792598285979574</v>
      </c>
      <c r="Y153" s="102">
        <v>13.734098968037211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17.237715393554538</v>
      </c>
      <c r="D154" s="105">
        <v>16.518526816248464</v>
      </c>
      <c r="E154" s="105">
        <v>15.574755427993317</v>
      </c>
      <c r="F154" s="105">
        <v>15.838909546672864</v>
      </c>
      <c r="G154" s="105">
        <v>14.881419153415758</v>
      </c>
      <c r="H154" s="105">
        <v>14.850962996876117</v>
      </c>
      <c r="I154" s="105">
        <v>14.744987479174554</v>
      </c>
      <c r="J154" s="105">
        <v>15.230484241668954</v>
      </c>
      <c r="K154" s="105">
        <v>15.069231780676768</v>
      </c>
      <c r="L154" s="105">
        <v>15.261445106711832</v>
      </c>
      <c r="M154" s="105">
        <v>15.484595530562867</v>
      </c>
      <c r="N154" s="105">
        <v>15.530093969643458</v>
      </c>
      <c r="O154" s="105">
        <v>15.292772547420002</v>
      </c>
      <c r="P154" s="105">
        <v>15.15512951438337</v>
      </c>
      <c r="Q154" s="105">
        <v>15.126475415099812</v>
      </c>
      <c r="R154" s="105">
        <v>15.396935491778031</v>
      </c>
      <c r="S154" s="105">
        <v>15.766802785963735</v>
      </c>
      <c r="T154" s="105">
        <v>16.25125725481071</v>
      </c>
      <c r="U154" s="105">
        <v>16.096650479421811</v>
      </c>
      <c r="V154" s="105">
        <v>16.883580123488844</v>
      </c>
      <c r="W154" s="105">
        <v>16.046181783440961</v>
      </c>
      <c r="X154" s="105">
        <v>14.790209711448043</v>
      </c>
      <c r="Y154" s="105">
        <v>13.731384076436512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13.457300905554005</v>
      </c>
      <c r="D155" s="99">
        <v>12.823863253556514</v>
      </c>
      <c r="E155" s="99">
        <v>12.089276726457458</v>
      </c>
      <c r="F155" s="99">
        <v>12.302050997610589</v>
      </c>
      <c r="G155" s="99">
        <v>11.530440114682582</v>
      </c>
      <c r="H155" s="99">
        <v>11.59528586931531</v>
      </c>
      <c r="I155" s="99">
        <v>11.476173837991739</v>
      </c>
      <c r="J155" s="99">
        <v>11.762262915208895</v>
      </c>
      <c r="K155" s="99">
        <v>11.624108465647028</v>
      </c>
      <c r="L155" s="99">
        <v>11.800581132430606</v>
      </c>
      <c r="M155" s="99">
        <v>12.024155754615387</v>
      </c>
      <c r="N155" s="99">
        <v>12.021075868820635</v>
      </c>
      <c r="O155" s="99">
        <v>11.825029517456537</v>
      </c>
      <c r="P155" s="99">
        <v>11.711747293239338</v>
      </c>
      <c r="Q155" s="99">
        <v>11.655972031418527</v>
      </c>
      <c r="R155" s="99">
        <v>11.818053503993587</v>
      </c>
      <c r="S155" s="99">
        <v>12.097023392926731</v>
      </c>
      <c r="T155" s="99">
        <v>12.445050350213945</v>
      </c>
      <c r="U155" s="99">
        <v>12.304733340265232</v>
      </c>
      <c r="V155" s="99">
        <v>13.054554402431904</v>
      </c>
      <c r="W155" s="99">
        <v>12.396828629750626</v>
      </c>
      <c r="X155" s="99">
        <v>11.267069696873323</v>
      </c>
      <c r="Y155" s="99">
        <v>10.303032409255254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3.7804144880005359</v>
      </c>
      <c r="D156" s="99">
        <v>3.6946635626919497</v>
      </c>
      <c r="E156" s="99">
        <v>3.4854787015358593</v>
      </c>
      <c r="F156" s="99">
        <v>3.5368585490622726</v>
      </c>
      <c r="G156" s="99">
        <v>3.3509790387331715</v>
      </c>
      <c r="H156" s="99">
        <v>3.2556771275608081</v>
      </c>
      <c r="I156" s="99">
        <v>3.2688136411828155</v>
      </c>
      <c r="J156" s="99">
        <v>3.4682213264600592</v>
      </c>
      <c r="K156" s="99">
        <v>3.4451233150297362</v>
      </c>
      <c r="L156" s="99">
        <v>3.4608639742812275</v>
      </c>
      <c r="M156" s="99">
        <v>3.460439775947477</v>
      </c>
      <c r="N156" s="99">
        <v>3.5090181008228218</v>
      </c>
      <c r="O156" s="99">
        <v>3.4677430299634664</v>
      </c>
      <c r="P156" s="99">
        <v>3.4433822211440321</v>
      </c>
      <c r="Q156" s="99">
        <v>3.4705033836812853</v>
      </c>
      <c r="R156" s="99">
        <v>3.5788819877844404</v>
      </c>
      <c r="S156" s="99">
        <v>3.6697793930370062</v>
      </c>
      <c r="T156" s="99">
        <v>3.8062069045967637</v>
      </c>
      <c r="U156" s="99">
        <v>3.791917139156578</v>
      </c>
      <c r="V156" s="99">
        <v>3.8290257210569472</v>
      </c>
      <c r="W156" s="99">
        <v>3.649353153690333</v>
      </c>
      <c r="X156" s="99">
        <v>3.5231400145747211</v>
      </c>
      <c r="Y156" s="99">
        <v>3.4283516671812593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3.1205319654700219</v>
      </c>
      <c r="D157" s="123">
        <v>3.0654182237298384</v>
      </c>
      <c r="E157" s="123">
        <v>3.0395154619687483</v>
      </c>
      <c r="F157" s="123">
        <v>3.0119945476493504</v>
      </c>
      <c r="G157" s="123">
        <v>2.9174033236037342</v>
      </c>
      <c r="H157" s="123">
        <v>2.8364914383593747</v>
      </c>
      <c r="I157" s="123">
        <v>2.8568391621589369</v>
      </c>
      <c r="J157" s="123">
        <v>2.7282294232664031</v>
      </c>
      <c r="K157" s="123">
        <v>2.69686330485301</v>
      </c>
      <c r="L157" s="123">
        <v>2.6254176962939484</v>
      </c>
      <c r="M157" s="123">
        <v>2.6317125802596726</v>
      </c>
      <c r="N157" s="123">
        <v>2.6510200750074797</v>
      </c>
      <c r="O157" s="123">
        <v>2.5278492647643991</v>
      </c>
      <c r="P157" s="123">
        <v>2.5906059297306538</v>
      </c>
      <c r="Q157" s="123">
        <v>2.6244987854417405</v>
      </c>
      <c r="R157" s="123">
        <v>2.6260736208776625</v>
      </c>
      <c r="S157" s="123">
        <v>2.6289197410471399</v>
      </c>
      <c r="T157" s="123">
        <v>2.6752723317937317</v>
      </c>
      <c r="U157" s="123">
        <v>2.6280361986457299</v>
      </c>
      <c r="V157" s="123">
        <v>2.7904737536842896</v>
      </c>
      <c r="W157" s="123">
        <v>2.7729180092774905</v>
      </c>
      <c r="X157" s="123">
        <v>2.4800895891465138</v>
      </c>
      <c r="Y157" s="123">
        <v>2.3723704056675148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3.1194592151248441</v>
      </c>
      <c r="D158" s="99">
        <v>3.0600684899835495</v>
      </c>
      <c r="E158" s="99">
        <v>3.0398290423439378</v>
      </c>
      <c r="F158" s="99">
        <v>2.9475912342048955</v>
      </c>
      <c r="G158" s="99">
        <v>2.9503099194365467</v>
      </c>
      <c r="H158" s="99">
        <v>2.8472725203913094</v>
      </c>
      <c r="I158" s="99">
        <v>2.8513519638273794</v>
      </c>
      <c r="J158" s="99">
        <v>2.7567034259694458</v>
      </c>
      <c r="K158" s="99">
        <v>2.6368206643156409</v>
      </c>
      <c r="L158" s="99">
        <v>2.6571681457388947</v>
      </c>
      <c r="M158" s="99">
        <v>2.6348144011014507</v>
      </c>
      <c r="N158" s="99">
        <v>2.6233844043783501</v>
      </c>
      <c r="O158" s="99">
        <v>2.6380497997612005</v>
      </c>
      <c r="P158" s="99">
        <v>2.5116776915619639</v>
      </c>
      <c r="Q158" s="99">
        <v>2.3564108489252362</v>
      </c>
      <c r="R158" s="99">
        <v>2.7558477041681004</v>
      </c>
      <c r="S158" s="99">
        <v>2.7107496234690851</v>
      </c>
      <c r="T158" s="99">
        <v>2.8554435548849422</v>
      </c>
      <c r="U158" s="99">
        <v>2.7277445394437794</v>
      </c>
      <c r="V158" s="99">
        <v>3.0328291592024681</v>
      </c>
      <c r="W158" s="99">
        <v>2.5553828788020203</v>
      </c>
      <c r="X158" s="99">
        <v>2.4142176987376285</v>
      </c>
      <c r="Y158" s="99">
        <v>2.5074543868262156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3.1205430247519299</v>
      </c>
      <c r="D159" s="110">
        <v>3.0654974790445984</v>
      </c>
      <c r="E159" s="110">
        <v>3.0395108368894688</v>
      </c>
      <c r="F159" s="110">
        <v>3.0129602259362915</v>
      </c>
      <c r="G159" s="110">
        <v>2.9169338999827241</v>
      </c>
      <c r="H159" s="110">
        <v>2.8363280886316184</v>
      </c>
      <c r="I159" s="110">
        <v>2.8569096614951026</v>
      </c>
      <c r="J159" s="110">
        <v>2.7278895953446951</v>
      </c>
      <c r="K159" s="110">
        <v>2.6975892827257946</v>
      </c>
      <c r="L159" s="110">
        <v>2.6249240061179342</v>
      </c>
      <c r="M159" s="110">
        <v>2.6316558192754851</v>
      </c>
      <c r="N159" s="110">
        <v>2.651478378002988</v>
      </c>
      <c r="O159" s="110">
        <v>2.5260559281493169</v>
      </c>
      <c r="P159" s="110">
        <v>2.5918534782791585</v>
      </c>
      <c r="Q159" s="110">
        <v>2.6293180919928316</v>
      </c>
      <c r="R159" s="110">
        <v>2.6228920627066712</v>
      </c>
      <c r="S159" s="110">
        <v>2.6271312941323517</v>
      </c>
      <c r="T159" s="110">
        <v>2.6720948602711507</v>
      </c>
      <c r="U159" s="110">
        <v>2.6265225473225473</v>
      </c>
      <c r="V159" s="110">
        <v>2.7868038969759041</v>
      </c>
      <c r="W159" s="110">
        <v>2.7772484655977108</v>
      </c>
      <c r="X159" s="110">
        <v>2.4814048246998119</v>
      </c>
      <c r="Y159" s="110">
        <v>2.3690359711471736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117.1546245610763</v>
      </c>
      <c r="D161" s="118">
        <f t="shared" si="54"/>
        <v>98.930157917203289</v>
      </c>
      <c r="E161" s="118">
        <f t="shared" si="54"/>
        <v>107.93708797666187</v>
      </c>
      <c r="F161" s="118">
        <f t="shared" si="54"/>
        <v>113.56289626991421</v>
      </c>
      <c r="G161" s="118">
        <f t="shared" si="54"/>
        <v>107.31156356060143</v>
      </c>
      <c r="H161" s="118">
        <f t="shared" si="54"/>
        <v>117.24147232395826</v>
      </c>
      <c r="I161" s="118">
        <f t="shared" si="54"/>
        <v>104.9870083878681</v>
      </c>
      <c r="J161" s="118">
        <f t="shared" si="54"/>
        <v>112.30276598077333</v>
      </c>
      <c r="K161" s="118">
        <f t="shared" si="54"/>
        <v>88.542662696141264</v>
      </c>
      <c r="L161" s="118">
        <f t="shared" si="54"/>
        <v>102.2865528568161</v>
      </c>
      <c r="M161" s="118">
        <f t="shared" si="54"/>
        <v>91.014789232488909</v>
      </c>
      <c r="N161" s="118">
        <f t="shared" si="54"/>
        <v>82.85445590078541</v>
      </c>
      <c r="O161" s="118">
        <f t="shared" si="54"/>
        <v>77.608076210755286</v>
      </c>
      <c r="P161" s="118">
        <f t="shared" si="54"/>
        <v>69.321290015829064</v>
      </c>
      <c r="Q161" s="118">
        <f t="shared" si="54"/>
        <v>70.514267602052655</v>
      </c>
      <c r="R161" s="118">
        <f t="shared" ref="R161:V161" si="55">R162+R164+R166+R175</f>
        <v>67.882127267691715</v>
      </c>
      <c r="S161" s="118">
        <f t="shared" si="55"/>
        <v>67.320682627258478</v>
      </c>
      <c r="T161" s="118">
        <f t="shared" si="55"/>
        <v>69.101522904164241</v>
      </c>
      <c r="U161" s="118">
        <f t="shared" si="55"/>
        <v>63.599933221478238</v>
      </c>
      <c r="V161" s="118">
        <f t="shared" si="55"/>
        <v>67.633671041763606</v>
      </c>
      <c r="W161" s="118">
        <f t="shared" ref="W161:Y161" si="56">W162+W164+W166+W175</f>
        <v>56.449448691118711</v>
      </c>
      <c r="X161" s="118">
        <f t="shared" si="56"/>
        <v>42.566773133171544</v>
      </c>
      <c r="Y161" s="118">
        <f t="shared" si="56"/>
        <v>32.145863516523129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96.804369566943095</v>
      </c>
      <c r="D162" s="123">
        <f t="shared" si="57"/>
        <v>79.236603788956117</v>
      </c>
      <c r="E162" s="123">
        <f t="shared" si="57"/>
        <v>89.222326120278595</v>
      </c>
      <c r="F162" s="123">
        <f t="shared" si="57"/>
        <v>94.60085216681901</v>
      </c>
      <c r="G162" s="123">
        <f t="shared" si="57"/>
        <v>89.347339396273753</v>
      </c>
      <c r="H162" s="123">
        <f t="shared" si="57"/>
        <v>99.361849455648468</v>
      </c>
      <c r="I162" s="123">
        <f t="shared" si="57"/>
        <v>87.152615214246453</v>
      </c>
      <c r="J162" s="123">
        <f t="shared" si="57"/>
        <v>94.127396293906699</v>
      </c>
      <c r="K162" s="123">
        <f t="shared" si="57"/>
        <v>70.566567679489694</v>
      </c>
      <c r="L162" s="123">
        <f t="shared" si="57"/>
        <v>84.186722110091523</v>
      </c>
      <c r="M162" s="123">
        <f t="shared" si="57"/>
        <v>72.696339137530316</v>
      </c>
      <c r="N162" s="123">
        <f t="shared" si="57"/>
        <v>64.513523645125602</v>
      </c>
      <c r="O162" s="123">
        <f t="shared" si="57"/>
        <v>59.581725116674832</v>
      </c>
      <c r="P162" s="123">
        <f t="shared" si="57"/>
        <v>51.406979559910447</v>
      </c>
      <c r="Q162" s="123">
        <f t="shared" si="57"/>
        <v>52.870846741320783</v>
      </c>
      <c r="R162" s="123">
        <f t="shared" si="57"/>
        <v>49.655068950300823</v>
      </c>
      <c r="S162" s="123">
        <f t="shared" si="57"/>
        <v>48.779628927158043</v>
      </c>
      <c r="T162" s="123">
        <f t="shared" si="57"/>
        <v>50.022971873308556</v>
      </c>
      <c r="U162" s="123">
        <f t="shared" si="57"/>
        <v>44.833412957600466</v>
      </c>
      <c r="V162" s="123">
        <f t="shared" si="57"/>
        <v>47.681910811935637</v>
      </c>
      <c r="W162" s="123">
        <f t="shared" si="57"/>
        <v>37.619633645795972</v>
      </c>
      <c r="X162" s="123">
        <f t="shared" si="57"/>
        <v>25.111587151141457</v>
      </c>
      <c r="Y162" s="123">
        <f t="shared" si="57"/>
        <v>15.707424187747076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96.804369566943095</v>
      </c>
      <c r="D163" s="110">
        <v>79.236603788956117</v>
      </c>
      <c r="E163" s="110">
        <v>89.222326120278595</v>
      </c>
      <c r="F163" s="110">
        <v>94.60085216681901</v>
      </c>
      <c r="G163" s="110">
        <v>89.347339396273753</v>
      </c>
      <c r="H163" s="110">
        <v>99.361849455648468</v>
      </c>
      <c r="I163" s="110">
        <v>87.152615214246453</v>
      </c>
      <c r="J163" s="110">
        <v>94.127396293906699</v>
      </c>
      <c r="K163" s="110">
        <v>70.566567679489694</v>
      </c>
      <c r="L163" s="110">
        <v>84.186722110091523</v>
      </c>
      <c r="M163" s="110">
        <v>72.696339137530316</v>
      </c>
      <c r="N163" s="110">
        <v>64.513523645125602</v>
      </c>
      <c r="O163" s="110">
        <v>59.581725116674832</v>
      </c>
      <c r="P163" s="110">
        <v>51.406979559910447</v>
      </c>
      <c r="Q163" s="110">
        <v>52.870846741320783</v>
      </c>
      <c r="R163" s="110">
        <v>49.655068950300823</v>
      </c>
      <c r="S163" s="110">
        <v>48.779628927158043</v>
      </c>
      <c r="T163" s="110">
        <v>50.022971873308556</v>
      </c>
      <c r="U163" s="110">
        <v>44.833412957600466</v>
      </c>
      <c r="V163" s="110">
        <v>47.681910811935637</v>
      </c>
      <c r="W163" s="110">
        <v>37.619633645795972</v>
      </c>
      <c r="X163" s="110">
        <v>25.111587151141457</v>
      </c>
      <c r="Y163" s="110">
        <v>15.707424187747076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0.11336725444214514</v>
      </c>
      <c r="E164" s="123">
        <f t="shared" si="58"/>
        <v>7.8765702357114081E-2</v>
      </c>
      <c r="F164" s="123">
        <f t="shared" si="58"/>
        <v>0.13364456991328633</v>
      </c>
      <c r="G164" s="123">
        <f t="shared" si="58"/>
        <v>0.14852569280357644</v>
      </c>
      <c r="H164" s="123">
        <f t="shared" si="58"/>
        <v>0.19016495953058216</v>
      </c>
      <c r="I164" s="123">
        <f t="shared" si="58"/>
        <v>0.21946858500585573</v>
      </c>
      <c r="J164" s="123">
        <f t="shared" si="58"/>
        <v>0.23891643854106701</v>
      </c>
      <c r="K164" s="123">
        <f t="shared" si="58"/>
        <v>0.22159552680938116</v>
      </c>
      <c r="L164" s="123">
        <f t="shared" si="58"/>
        <v>0.24100424003883503</v>
      </c>
      <c r="M164" s="123">
        <f t="shared" si="58"/>
        <v>0.19229570338511379</v>
      </c>
      <c r="N164" s="123">
        <f t="shared" si="58"/>
        <v>0.21578188299063594</v>
      </c>
      <c r="O164" s="123">
        <f t="shared" si="58"/>
        <v>0.13590962125101466</v>
      </c>
      <c r="P164" s="123">
        <f t="shared" si="58"/>
        <v>0.18602195950103484</v>
      </c>
      <c r="Q164" s="123">
        <f t="shared" si="58"/>
        <v>6.036854273083455E-2</v>
      </c>
      <c r="R164" s="123">
        <f t="shared" si="58"/>
        <v>8.0356238407256919E-2</v>
      </c>
      <c r="S164" s="123">
        <f t="shared" si="58"/>
        <v>8.5720913323033568E-2</v>
      </c>
      <c r="T164" s="123">
        <f t="shared" si="58"/>
        <v>0.10439969591073131</v>
      </c>
      <c r="U164" s="123">
        <f t="shared" si="58"/>
        <v>4.993949854047889E-2</v>
      </c>
      <c r="V164" s="123">
        <f t="shared" si="58"/>
        <v>0.21294980045669223</v>
      </c>
      <c r="W164" s="123">
        <f t="shared" si="58"/>
        <v>0.10454290226677182</v>
      </c>
      <c r="X164" s="123">
        <f t="shared" si="58"/>
        <v>0.25349841579698329</v>
      </c>
      <c r="Y164" s="123">
        <f t="shared" si="58"/>
        <v>0.24719967376665258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</v>
      </c>
      <c r="D165" s="99">
        <f>RES_hhdet_in_tesh!D165/RES_summary!D$21</f>
        <v>0.11336725444214514</v>
      </c>
      <c r="E165" s="99">
        <f>RES_hhdet_in_tesh!E165/RES_summary!E$21</f>
        <v>7.8765702357114081E-2</v>
      </c>
      <c r="F165" s="99">
        <f>RES_hhdet_in_tesh!F165/RES_summary!F$21</f>
        <v>0.13364456991328633</v>
      </c>
      <c r="G165" s="99">
        <f>RES_hhdet_in_tesh!G165/RES_summary!G$21</f>
        <v>0.14852569280357644</v>
      </c>
      <c r="H165" s="99">
        <f>RES_hhdet_in_tesh!H165/RES_summary!H$21</f>
        <v>0.19016495953058216</v>
      </c>
      <c r="I165" s="99">
        <f>RES_hhdet_in_tesh!I165/RES_summary!I$21</f>
        <v>0.21946858500585573</v>
      </c>
      <c r="J165" s="99">
        <f>RES_hhdet_in_tesh!J165/RES_summary!J$21</f>
        <v>0.23891643854106701</v>
      </c>
      <c r="K165" s="99">
        <f>RES_hhdet_in_tesh!K165/RES_summary!K$21</f>
        <v>0.22159552680938116</v>
      </c>
      <c r="L165" s="99">
        <f>RES_hhdet_in_tesh!L165/RES_summary!L$21</f>
        <v>0.24100424003883503</v>
      </c>
      <c r="M165" s="99">
        <f>RES_hhdet_in_tesh!M165/RES_summary!M$21</f>
        <v>0.19229570338511379</v>
      </c>
      <c r="N165" s="99">
        <f>RES_hhdet_in_tesh!N165/RES_summary!N$21</f>
        <v>0.21578188299063594</v>
      </c>
      <c r="O165" s="99">
        <f>RES_hhdet_in_tesh!O165/RES_summary!O$21</f>
        <v>0.13590962125101466</v>
      </c>
      <c r="P165" s="99">
        <f>RES_hhdet_in_tesh!P165/RES_summary!P$21</f>
        <v>0.18602195950103484</v>
      </c>
      <c r="Q165" s="99">
        <f>RES_hhdet_in_tesh!Q165/RES_summary!Q$21</f>
        <v>6.036854273083455E-2</v>
      </c>
      <c r="R165" s="99">
        <f>RES_hhdet_in_tesh!R165/RES_summary!R$21</f>
        <v>8.0356238407256919E-2</v>
      </c>
      <c r="S165" s="99">
        <f>RES_hhdet_in_tesh!S165/RES_summary!S$21</f>
        <v>8.5720913323033568E-2</v>
      </c>
      <c r="T165" s="99">
        <f>RES_hhdet_in_tesh!T165/RES_summary!T$21</f>
        <v>0.10439969591073131</v>
      </c>
      <c r="U165" s="99">
        <f>RES_hhdet_in_tesh!U165/RES_summary!U$21</f>
        <v>4.993949854047889E-2</v>
      </c>
      <c r="V165" s="99">
        <f>RES_hhdet_in_tesh!V165/RES_summary!V$21</f>
        <v>0.21294980045669223</v>
      </c>
      <c r="W165" s="99">
        <f>RES_hhdet_in_tesh!W165/RES_summary!W$21</f>
        <v>0.10454290226677182</v>
      </c>
      <c r="X165" s="99">
        <f>RES_hhdet_in_tesh!X165/RES_summary!X$21</f>
        <v>0.25349841579698329</v>
      </c>
      <c r="Y165" s="99">
        <f>RES_hhdet_in_tesh!Y165/RES_summary!Y$21</f>
        <v>0.24719967376665258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17.229726188872572</v>
      </c>
      <c r="D166" s="123">
        <v>16.514763348393963</v>
      </c>
      <c r="E166" s="123">
        <v>15.596480837998321</v>
      </c>
      <c r="F166" s="123">
        <v>15.81642463913208</v>
      </c>
      <c r="G166" s="123">
        <v>14.898286945873483</v>
      </c>
      <c r="H166" s="123">
        <v>14.852967046291958</v>
      </c>
      <c r="I166" s="123">
        <v>14.758085168292846</v>
      </c>
      <c r="J166" s="123">
        <v>15.208218989935116</v>
      </c>
      <c r="K166" s="123">
        <v>15.05761723001819</v>
      </c>
      <c r="L166" s="123">
        <v>15.233390914394889</v>
      </c>
      <c r="M166" s="123">
        <v>15.494442642812768</v>
      </c>
      <c r="N166" s="123">
        <v>15.4741437922528</v>
      </c>
      <c r="O166" s="123">
        <v>15.362605235445633</v>
      </c>
      <c r="P166" s="123">
        <v>15.137669104229909</v>
      </c>
      <c r="Q166" s="123">
        <v>14.958497697887216</v>
      </c>
      <c r="R166" s="123">
        <v>15.520634058032353</v>
      </c>
      <c r="S166" s="123">
        <v>15.826414614877422</v>
      </c>
      <c r="T166" s="123">
        <v>16.298912916068076</v>
      </c>
      <c r="U166" s="123">
        <v>16.088527812275139</v>
      </c>
      <c r="V166" s="123">
        <v>16.948328516540471</v>
      </c>
      <c r="W166" s="123">
        <v>15.952353146067002</v>
      </c>
      <c r="X166" s="123">
        <v>14.721602083322663</v>
      </c>
      <c r="Y166" s="123">
        <v>13.81887906158207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17.130688098241276</v>
      </c>
      <c r="D167" s="99">
        <v>16.486390873353368</v>
      </c>
      <c r="E167" s="99">
        <v>15.883246586043755</v>
      </c>
      <c r="F167" s="99">
        <v>15.539037867122401</v>
      </c>
      <c r="G167" s="99">
        <v>15.175854889428848</v>
      </c>
      <c r="H167" s="99">
        <v>14.929739289620384</v>
      </c>
      <c r="I167" s="99">
        <v>15.02762273083742</v>
      </c>
      <c r="J167" s="99">
        <v>14.852725346929642</v>
      </c>
      <c r="K167" s="99">
        <v>14.900088663104038</v>
      </c>
      <c r="L167" s="99">
        <v>14.909682529606361</v>
      </c>
      <c r="M167" s="99">
        <v>15.690289974667801</v>
      </c>
      <c r="N167" s="99">
        <v>14.615108983396071</v>
      </c>
      <c r="O167" s="99">
        <v>16.218954118242436</v>
      </c>
      <c r="P167" s="99">
        <v>14.941304957199181</v>
      </c>
      <c r="Q167" s="99">
        <v>13.577053567097256</v>
      </c>
      <c r="R167" s="99">
        <v>16.246137539652182</v>
      </c>
      <c r="S167" s="99">
        <v>16.273030563341454</v>
      </c>
      <c r="T167" s="99">
        <v>16.711188314997454</v>
      </c>
      <c r="U167" s="99">
        <v>15.995498995457327</v>
      </c>
      <c r="V167" s="99">
        <v>17.645633180239603</v>
      </c>
      <c r="W167" s="99">
        <v>14.914194194479007</v>
      </c>
      <c r="X167" s="99">
        <v>14.163240725133413</v>
      </c>
      <c r="Y167" s="99">
        <v>14.348019231538956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15.548433546806391</v>
      </c>
      <c r="G168" s="99">
        <v>0</v>
      </c>
      <c r="H168" s="99">
        <v>14.937386965601069</v>
      </c>
      <c r="I168" s="99">
        <v>15.040846221685673</v>
      </c>
      <c r="J168" s="99">
        <v>14.866946552861245</v>
      </c>
      <c r="K168" s="99">
        <v>14.913257629777409</v>
      </c>
      <c r="L168" s="99">
        <v>14.919359266459091</v>
      </c>
      <c r="M168" s="99">
        <v>15.696265842855562</v>
      </c>
      <c r="N168" s="99">
        <v>14.616931157243535</v>
      </c>
      <c r="O168" s="99">
        <v>16.219999611498466</v>
      </c>
      <c r="P168" s="99">
        <v>14.940710845894539</v>
      </c>
      <c r="Q168" s="99">
        <v>13.576796248923431</v>
      </c>
      <c r="R168" s="99">
        <v>16.252535878135163</v>
      </c>
      <c r="S168" s="99">
        <v>16.280537246641341</v>
      </c>
      <c r="T168" s="99">
        <v>16.719165608723145</v>
      </c>
      <c r="U168" s="99">
        <v>16.000659763140835</v>
      </c>
      <c r="V168" s="99">
        <v>17.647786691650605</v>
      </c>
      <c r="W168" s="99">
        <v>14.908705481650086</v>
      </c>
      <c r="X168" s="99">
        <v>14.163586068216739</v>
      </c>
      <c r="Y168" s="99">
        <v>14.374439028400968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12.077111172927488</v>
      </c>
      <c r="G169" s="102">
        <v>0</v>
      </c>
      <c r="H169" s="102">
        <v>11.663520827929929</v>
      </c>
      <c r="I169" s="102">
        <v>11.705134078256044</v>
      </c>
      <c r="J169" s="102">
        <v>11.479007954047946</v>
      </c>
      <c r="K169" s="102">
        <v>11.503426098703208</v>
      </c>
      <c r="L169" s="102">
        <v>11.533832999545579</v>
      </c>
      <c r="M169" s="102">
        <v>12.186941374632703</v>
      </c>
      <c r="N169" s="102">
        <v>11.313088927763932</v>
      </c>
      <c r="O169" s="102">
        <v>12.542473288296298</v>
      </c>
      <c r="P169" s="102">
        <v>11.542363446438726</v>
      </c>
      <c r="Q169" s="102">
        <v>10.456428114762813</v>
      </c>
      <c r="R169" s="102">
        <v>12.476004239055895</v>
      </c>
      <c r="S169" s="102">
        <v>12.49176832669184</v>
      </c>
      <c r="T169" s="102">
        <v>12.802601807943141</v>
      </c>
      <c r="U169" s="102">
        <v>12.229839356753523</v>
      </c>
      <c r="V169" s="102">
        <v>13.648718296665484</v>
      </c>
      <c r="W169" s="102">
        <v>11.51613056238792</v>
      </c>
      <c r="X169" s="102">
        <v>10.784210112542086</v>
      </c>
      <c r="Y169" s="102">
        <v>10.780953824922785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3.471322373878905</v>
      </c>
      <c r="G170" s="105">
        <v>0</v>
      </c>
      <c r="H170" s="105">
        <v>3.2738661376711367</v>
      </c>
      <c r="I170" s="105">
        <v>3.3357121434296291</v>
      </c>
      <c r="J170" s="105">
        <v>3.3879385988133</v>
      </c>
      <c r="K170" s="105">
        <v>3.4098315310741971</v>
      </c>
      <c r="L170" s="105">
        <v>3.3855262669135153</v>
      </c>
      <c r="M170" s="105">
        <v>3.5093244682228586</v>
      </c>
      <c r="N170" s="105">
        <v>3.3038422294796037</v>
      </c>
      <c r="O170" s="105">
        <v>3.6775263232021644</v>
      </c>
      <c r="P170" s="105">
        <v>3.3983473994558109</v>
      </c>
      <c r="Q170" s="105">
        <v>3.12036813416062</v>
      </c>
      <c r="R170" s="105">
        <v>3.7765316390792676</v>
      </c>
      <c r="S170" s="105">
        <v>3.7887689199495029</v>
      </c>
      <c r="T170" s="105">
        <v>3.9165638007800063</v>
      </c>
      <c r="U170" s="105">
        <v>3.7708204063873105</v>
      </c>
      <c r="V170" s="105">
        <v>3.9990683949851231</v>
      </c>
      <c r="W170" s="105">
        <v>3.392574919262167</v>
      </c>
      <c r="X170" s="105">
        <v>3.3793759556746545</v>
      </c>
      <c r="Y170" s="105">
        <v>3.593485203478183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17.23763941597155</v>
      </c>
      <c r="D171" s="102">
        <v>16.517193093257379</v>
      </c>
      <c r="E171" s="102">
        <v>15.572634226300289</v>
      </c>
      <c r="F171" s="102">
        <v>15.836385869814176</v>
      </c>
      <c r="G171" s="102">
        <v>14.876917260207476</v>
      </c>
      <c r="H171" s="102">
        <v>14.847569107022345</v>
      </c>
      <c r="I171" s="102">
        <v>14.735291732078871</v>
      </c>
      <c r="J171" s="102">
        <v>15.215054143289899</v>
      </c>
      <c r="K171" s="102">
        <v>15.054291935880558</v>
      </c>
      <c r="L171" s="102">
        <v>15.249019344782566</v>
      </c>
      <c r="M171" s="102">
        <v>15.476880380221324</v>
      </c>
      <c r="N171" s="102">
        <v>15.527697622502123</v>
      </c>
      <c r="O171" s="102">
        <v>15.29271813036649</v>
      </c>
      <c r="P171" s="102">
        <v>15.154395389108007</v>
      </c>
      <c r="Q171" s="102">
        <v>15.122179558089073</v>
      </c>
      <c r="R171" s="102">
        <v>15.388746023993596</v>
      </c>
      <c r="S171" s="102">
        <v>15.756475307356647</v>
      </c>
      <c r="T171" s="102">
        <v>16.241318570215093</v>
      </c>
      <c r="U171" s="102">
        <v>16.095887397476798</v>
      </c>
      <c r="V171" s="102">
        <v>16.890295791056197</v>
      </c>
      <c r="W171" s="102">
        <v>16.052397041700186</v>
      </c>
      <c r="X171" s="102">
        <v>14.792598285979567</v>
      </c>
      <c r="Y171" s="102">
        <v>13.734098968037211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17.237715393554538</v>
      </c>
      <c r="D172" s="105">
        <v>16.518526816248464</v>
      </c>
      <c r="E172" s="105">
        <v>15.574755427993317</v>
      </c>
      <c r="F172" s="105">
        <v>15.838909546672866</v>
      </c>
      <c r="G172" s="105">
        <v>14.881419153415754</v>
      </c>
      <c r="H172" s="105">
        <v>14.850962996876124</v>
      </c>
      <c r="I172" s="105">
        <v>14.744987479174556</v>
      </c>
      <c r="J172" s="105">
        <v>15.230484241668959</v>
      </c>
      <c r="K172" s="105">
        <v>15.069231780676764</v>
      </c>
      <c r="L172" s="105">
        <v>15.261445106711831</v>
      </c>
      <c r="M172" s="105">
        <v>15.484595530562869</v>
      </c>
      <c r="N172" s="105">
        <v>15.53009396964346</v>
      </c>
      <c r="O172" s="105">
        <v>15.292772547419998</v>
      </c>
      <c r="P172" s="105">
        <v>15.155129514383379</v>
      </c>
      <c r="Q172" s="105">
        <v>15.12647541509981</v>
      </c>
      <c r="R172" s="105">
        <v>15.396935491778025</v>
      </c>
      <c r="S172" s="105">
        <v>15.766802785963732</v>
      </c>
      <c r="T172" s="105">
        <v>16.251257254810707</v>
      </c>
      <c r="U172" s="105">
        <v>16.096650479421807</v>
      </c>
      <c r="V172" s="105">
        <v>16.883580123488844</v>
      </c>
      <c r="W172" s="105">
        <v>16.046181783440957</v>
      </c>
      <c r="X172" s="105">
        <v>14.790209711448043</v>
      </c>
      <c r="Y172" s="105">
        <v>13.731384076436514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13.457300905554002</v>
      </c>
      <c r="D173" s="99">
        <v>12.823863253556514</v>
      </c>
      <c r="E173" s="99">
        <v>12.089276726457456</v>
      </c>
      <c r="F173" s="99">
        <v>12.302050997610591</v>
      </c>
      <c r="G173" s="99">
        <v>11.530440114682584</v>
      </c>
      <c r="H173" s="99">
        <v>11.595285869315315</v>
      </c>
      <c r="I173" s="99">
        <v>11.476173837991738</v>
      </c>
      <c r="J173" s="99">
        <v>11.762262915208897</v>
      </c>
      <c r="K173" s="99">
        <v>11.624108465647028</v>
      </c>
      <c r="L173" s="99">
        <v>11.800581132430604</v>
      </c>
      <c r="M173" s="99">
        <v>12.024155754615391</v>
      </c>
      <c r="N173" s="99">
        <v>12.021075868820638</v>
      </c>
      <c r="O173" s="99">
        <v>11.825029517456532</v>
      </c>
      <c r="P173" s="99">
        <v>11.711747293239343</v>
      </c>
      <c r="Q173" s="99">
        <v>11.655972031418527</v>
      </c>
      <c r="R173" s="99">
        <v>11.818053503993585</v>
      </c>
      <c r="S173" s="99">
        <v>12.097023392926729</v>
      </c>
      <c r="T173" s="99">
        <v>12.445050350213945</v>
      </c>
      <c r="U173" s="99">
        <v>12.304733340265233</v>
      </c>
      <c r="V173" s="99">
        <v>13.054554402431899</v>
      </c>
      <c r="W173" s="99">
        <v>12.396828629750624</v>
      </c>
      <c r="X173" s="99">
        <v>11.267069696873321</v>
      </c>
      <c r="Y173" s="99">
        <v>10.303032409255254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3.7804144880005355</v>
      </c>
      <c r="D174" s="110">
        <v>3.6946635626919502</v>
      </c>
      <c r="E174" s="110">
        <v>3.4854787015358593</v>
      </c>
      <c r="F174" s="110">
        <v>3.5368585490622722</v>
      </c>
      <c r="G174" s="110">
        <v>3.350979038733171</v>
      </c>
      <c r="H174" s="110">
        <v>3.2556771275608076</v>
      </c>
      <c r="I174" s="110">
        <v>3.2688136411828155</v>
      </c>
      <c r="J174" s="110">
        <v>3.4682213264600597</v>
      </c>
      <c r="K174" s="110">
        <v>3.4451233150297362</v>
      </c>
      <c r="L174" s="110">
        <v>3.4608639742812257</v>
      </c>
      <c r="M174" s="110">
        <v>3.4604397759474752</v>
      </c>
      <c r="N174" s="110">
        <v>3.509018100822821</v>
      </c>
      <c r="O174" s="110">
        <v>3.4677430299634668</v>
      </c>
      <c r="P174" s="110">
        <v>3.4433822211440348</v>
      </c>
      <c r="Q174" s="110">
        <v>3.4705033836812844</v>
      </c>
      <c r="R174" s="110">
        <v>3.5788819877844431</v>
      </c>
      <c r="S174" s="110">
        <v>3.6697793930370048</v>
      </c>
      <c r="T174" s="110">
        <v>3.8062069045967624</v>
      </c>
      <c r="U174" s="110">
        <v>3.7919171391565762</v>
      </c>
      <c r="V174" s="110">
        <v>3.8290257210569458</v>
      </c>
      <c r="W174" s="110">
        <v>3.6493531536903321</v>
      </c>
      <c r="X174" s="110">
        <v>3.5231400145747238</v>
      </c>
      <c r="Y174" s="110">
        <v>3.4283516671812584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3.1205288052606281</v>
      </c>
      <c r="D175" s="123">
        <v>3.0654235254110747</v>
      </c>
      <c r="E175" s="123">
        <v>3.0395153160278321</v>
      </c>
      <c r="F175" s="123">
        <v>3.0119748940498217</v>
      </c>
      <c r="G175" s="123">
        <v>2.917411525650615</v>
      </c>
      <c r="H175" s="123">
        <v>2.8364908624872487</v>
      </c>
      <c r="I175" s="123">
        <v>2.8568394203229461</v>
      </c>
      <c r="J175" s="123">
        <v>2.7282342583904464</v>
      </c>
      <c r="K175" s="123">
        <v>2.6968822598239903</v>
      </c>
      <c r="L175" s="123">
        <v>2.6254355922908541</v>
      </c>
      <c r="M175" s="123">
        <v>2.6317117487607118</v>
      </c>
      <c r="N175" s="123">
        <v>2.6510065804163672</v>
      </c>
      <c r="O175" s="123">
        <v>2.5278362373838132</v>
      </c>
      <c r="P175" s="123">
        <v>2.5906193921876817</v>
      </c>
      <c r="Q175" s="123">
        <v>2.6245546201138334</v>
      </c>
      <c r="R175" s="123">
        <v>2.6260680209512866</v>
      </c>
      <c r="S175" s="123">
        <v>2.6289181718999686</v>
      </c>
      <c r="T175" s="123">
        <v>2.6752384188768796</v>
      </c>
      <c r="U175" s="123">
        <v>2.6280529530621553</v>
      </c>
      <c r="V175" s="123">
        <v>2.7904819128307987</v>
      </c>
      <c r="W175" s="123">
        <v>2.7729189969889605</v>
      </c>
      <c r="X175" s="123">
        <v>2.4800854829104364</v>
      </c>
      <c r="Y175" s="123">
        <v>2.3723605934273304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3.1194592151248433</v>
      </c>
      <c r="D176" s="99">
        <v>3.06006848998355</v>
      </c>
      <c r="E176" s="99">
        <v>3.0398290423439387</v>
      </c>
      <c r="F176" s="99">
        <v>2.9475912342048955</v>
      </c>
      <c r="G176" s="99">
        <v>2.9503099194365476</v>
      </c>
      <c r="H176" s="99">
        <v>2.8472725203913085</v>
      </c>
      <c r="I176" s="99">
        <v>2.8513519638273794</v>
      </c>
      <c r="J176" s="99">
        <v>2.7567034259694458</v>
      </c>
      <c r="K176" s="99">
        <v>2.6368206643156413</v>
      </c>
      <c r="L176" s="99">
        <v>2.6571681457388947</v>
      </c>
      <c r="M176" s="99">
        <v>2.6348144011014507</v>
      </c>
      <c r="N176" s="99">
        <v>2.6233844043783501</v>
      </c>
      <c r="O176" s="99">
        <v>2.6380497997612005</v>
      </c>
      <c r="P176" s="99">
        <v>2.511677691561963</v>
      </c>
      <c r="Q176" s="99">
        <v>2.3564108489252358</v>
      </c>
      <c r="R176" s="99">
        <v>2.7558477041680995</v>
      </c>
      <c r="S176" s="99">
        <v>2.7107496234690851</v>
      </c>
      <c r="T176" s="99">
        <v>2.8554435548849417</v>
      </c>
      <c r="U176" s="99">
        <v>2.7277445394437798</v>
      </c>
      <c r="V176" s="99">
        <v>3.0328291592024677</v>
      </c>
      <c r="W176" s="99">
        <v>2.5553828788020208</v>
      </c>
      <c r="X176" s="99">
        <v>2.4142176987376276</v>
      </c>
      <c r="Y176" s="99">
        <v>2.5074543868262151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3.1205430247519312</v>
      </c>
      <c r="D177" s="110">
        <v>3.0654974790445992</v>
      </c>
      <c r="E177" s="110">
        <v>3.0395108368894697</v>
      </c>
      <c r="F177" s="110">
        <v>3.012960225936292</v>
      </c>
      <c r="G177" s="110">
        <v>2.9169338999827237</v>
      </c>
      <c r="H177" s="110">
        <v>2.8363280886316184</v>
      </c>
      <c r="I177" s="110">
        <v>2.8569096614951022</v>
      </c>
      <c r="J177" s="110">
        <v>2.7278895953446947</v>
      </c>
      <c r="K177" s="110">
        <v>2.697589282725795</v>
      </c>
      <c r="L177" s="110">
        <v>2.6249240061179342</v>
      </c>
      <c r="M177" s="110">
        <v>2.6316558192754846</v>
      </c>
      <c r="N177" s="110">
        <v>2.6514783780029876</v>
      </c>
      <c r="O177" s="110">
        <v>2.5260559281493178</v>
      </c>
      <c r="P177" s="110">
        <v>2.5918534782791585</v>
      </c>
      <c r="Q177" s="110">
        <v>2.6293180919928312</v>
      </c>
      <c r="R177" s="110">
        <v>2.6228920627066716</v>
      </c>
      <c r="S177" s="110">
        <v>2.6271312941323517</v>
      </c>
      <c r="T177" s="110">
        <v>2.6720948602711512</v>
      </c>
      <c r="U177" s="110">
        <v>2.6265225473225473</v>
      </c>
      <c r="V177" s="110">
        <v>2.7868038969759041</v>
      </c>
      <c r="W177" s="110">
        <v>2.7772484655977108</v>
      </c>
      <c r="X177" s="110">
        <v>2.4814048246998119</v>
      </c>
      <c r="Y177" s="110">
        <v>2.369035971147174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50.877662026517548</v>
      </c>
      <c r="D3" s="118">
        <f t="shared" si="0"/>
        <v>51.201998776733468</v>
      </c>
      <c r="E3" s="118">
        <f t="shared" si="0"/>
        <v>50.591419527083922</v>
      </c>
      <c r="F3" s="118">
        <f t="shared" si="0"/>
        <v>53.051354075081342</v>
      </c>
      <c r="G3" s="118">
        <f t="shared" si="0"/>
        <v>54.974263816010399</v>
      </c>
      <c r="H3" s="118">
        <f t="shared" si="0"/>
        <v>52.562684647873994</v>
      </c>
      <c r="I3" s="118">
        <f t="shared" si="0"/>
        <v>50.511875873429148</v>
      </c>
      <c r="J3" s="118">
        <f t="shared" si="0"/>
        <v>53.046968153089537</v>
      </c>
      <c r="K3" s="118">
        <f t="shared" si="0"/>
        <v>50.738287190872413</v>
      </c>
      <c r="L3" s="118">
        <f t="shared" si="0"/>
        <v>46.760262111027124</v>
      </c>
      <c r="M3" s="118">
        <f t="shared" si="0"/>
        <v>39.04664364870893</v>
      </c>
      <c r="N3" s="118">
        <f t="shared" si="0"/>
        <v>35.98255413379438</v>
      </c>
      <c r="O3" s="118">
        <f t="shared" si="0"/>
        <v>35.297224996898763</v>
      </c>
      <c r="P3" s="118">
        <f t="shared" si="0"/>
        <v>28.361950093017256</v>
      </c>
      <c r="Q3" s="118">
        <f t="shared" si="0"/>
        <v>28.461567490959567</v>
      </c>
      <c r="R3" s="118">
        <f t="shared" ref="R3:V3" si="1">R4+R7+R9+R19</f>
        <v>28.782256410160862</v>
      </c>
      <c r="S3" s="118">
        <f t="shared" si="1"/>
        <v>0</v>
      </c>
      <c r="T3" s="118">
        <f t="shared" si="1"/>
        <v>0</v>
      </c>
      <c r="U3" s="118">
        <f t="shared" si="1"/>
        <v>21.096298664178722</v>
      </c>
      <c r="V3" s="118">
        <f t="shared" si="1"/>
        <v>21.397348943142067</v>
      </c>
      <c r="W3" s="118">
        <f t="shared" ref="W3:Y3" si="2">W4+W7+W9+W19</f>
        <v>18.192761227668083</v>
      </c>
      <c r="X3" s="118">
        <f t="shared" si="2"/>
        <v>13.802861634746998</v>
      </c>
      <c r="Y3" s="118">
        <f t="shared" si="2"/>
        <v>9.0999539769899993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50.187356166039429</v>
      </c>
      <c r="D4" s="123">
        <f t="shared" si="3"/>
        <v>50.344079011461311</v>
      </c>
      <c r="E4" s="123">
        <f t="shared" si="3"/>
        <v>49.817889309150218</v>
      </c>
      <c r="F4" s="123">
        <f t="shared" si="3"/>
        <v>52.151517840037194</v>
      </c>
      <c r="G4" s="123">
        <f t="shared" si="3"/>
        <v>53.855278493874088</v>
      </c>
      <c r="H4" s="123">
        <f t="shared" si="3"/>
        <v>51.374607648811811</v>
      </c>
      <c r="I4" s="123">
        <f t="shared" si="3"/>
        <v>46.991164453192894</v>
      </c>
      <c r="J4" s="123">
        <f t="shared" si="3"/>
        <v>48.568629411914301</v>
      </c>
      <c r="K4" s="123">
        <f t="shared" si="3"/>
        <v>47.429307948635099</v>
      </c>
      <c r="L4" s="123">
        <f t="shared" si="3"/>
        <v>42.980693514556563</v>
      </c>
      <c r="M4" s="123">
        <f t="shared" si="3"/>
        <v>36.462370701240118</v>
      </c>
      <c r="N4" s="123">
        <f t="shared" si="3"/>
        <v>33.623816027592135</v>
      </c>
      <c r="O4" s="123">
        <f t="shared" si="3"/>
        <v>32.934852026313095</v>
      </c>
      <c r="P4" s="123">
        <f t="shared" si="3"/>
        <v>27.569834219396064</v>
      </c>
      <c r="Q4" s="123">
        <f t="shared" si="3"/>
        <v>27.435299083164193</v>
      </c>
      <c r="R4" s="123">
        <f t="shared" ref="R4:V4" si="4">SUM(R5:R6)</f>
        <v>27.098331482421177</v>
      </c>
      <c r="S4" s="123">
        <f t="shared" si="4"/>
        <v>0</v>
      </c>
      <c r="T4" s="123">
        <f t="shared" si="4"/>
        <v>0</v>
      </c>
      <c r="U4" s="123">
        <f t="shared" si="4"/>
        <v>19.656340663983123</v>
      </c>
      <c r="V4" s="123">
        <f t="shared" si="4"/>
        <v>19.589610237430303</v>
      </c>
      <c r="W4" s="123">
        <f t="shared" ref="W4:Y4" si="5">SUM(W5:W6)</f>
        <v>15.897567932217445</v>
      </c>
      <c r="X4" s="123">
        <f t="shared" si="5"/>
        <v>10.620698577867428</v>
      </c>
      <c r="Y4" s="123">
        <f t="shared" si="5"/>
        <v>6.4771896613722744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50.187356166039429</v>
      </c>
      <c r="D5" s="99">
        <v>50.344079011461311</v>
      </c>
      <c r="E5" s="99">
        <v>49.817889309150218</v>
      </c>
      <c r="F5" s="99">
        <v>52.151517840037194</v>
      </c>
      <c r="G5" s="99">
        <v>53.855278493874088</v>
      </c>
      <c r="H5" s="99">
        <v>51.374607648811811</v>
      </c>
      <c r="I5" s="99">
        <v>46.991164453192894</v>
      </c>
      <c r="J5" s="99">
        <v>48.568629411914301</v>
      </c>
      <c r="K5" s="99">
        <v>47.429307948635099</v>
      </c>
      <c r="L5" s="99">
        <v>42.980693514556563</v>
      </c>
      <c r="M5" s="99">
        <v>36.462370701240118</v>
      </c>
      <c r="N5" s="99">
        <v>33.623816027592135</v>
      </c>
      <c r="O5" s="99">
        <v>32.934852026313095</v>
      </c>
      <c r="P5" s="99">
        <v>27.569834219396064</v>
      </c>
      <c r="Q5" s="99">
        <v>27.435299083164193</v>
      </c>
      <c r="R5" s="99">
        <v>27.098331482421177</v>
      </c>
      <c r="S5" s="99">
        <v>0</v>
      </c>
      <c r="T5" s="99">
        <v>0</v>
      </c>
      <c r="U5" s="99">
        <v>19.656340663983123</v>
      </c>
      <c r="V5" s="99">
        <v>19.589610237430303</v>
      </c>
      <c r="W5" s="99">
        <v>15.897567932217445</v>
      </c>
      <c r="X5" s="99">
        <v>10.620698577867428</v>
      </c>
      <c r="Y5" s="99">
        <v>6.4771896613722744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0.67440704686869568</v>
      </c>
      <c r="D9" s="123">
        <v>0.84192191567677543</v>
      </c>
      <c r="E9" s="123">
        <v>0.75692686519463648</v>
      </c>
      <c r="F9" s="123">
        <v>0.88271361330410991</v>
      </c>
      <c r="G9" s="123">
        <v>1.1026547273376592</v>
      </c>
      <c r="H9" s="123">
        <v>1.171707730126152</v>
      </c>
      <c r="I9" s="123">
        <v>3.5068883314023576</v>
      </c>
      <c r="J9" s="123">
        <v>4.4656523353871123</v>
      </c>
      <c r="K9" s="123">
        <v>3.2970968212720351</v>
      </c>
      <c r="L9" s="123">
        <v>3.7634930794056438</v>
      </c>
      <c r="M9" s="123">
        <v>2.566339566073307</v>
      </c>
      <c r="N9" s="123">
        <v>2.3418878360859376</v>
      </c>
      <c r="O9" s="123">
        <v>2.3461309412019484</v>
      </c>
      <c r="P9" s="123">
        <v>0.77721902596269266</v>
      </c>
      <c r="Q9" s="123">
        <v>1.0106346259423111</v>
      </c>
      <c r="R9" s="123">
        <v>1.6839249277396846</v>
      </c>
      <c r="S9" s="123">
        <v>0</v>
      </c>
      <c r="T9" s="123">
        <v>0</v>
      </c>
      <c r="U9" s="123">
        <v>1.4249069079076282</v>
      </c>
      <c r="V9" s="123">
        <v>1.7912608430855128</v>
      </c>
      <c r="W9" s="123">
        <v>2.2770017714301383</v>
      </c>
      <c r="X9" s="123">
        <v>3.164859882868297</v>
      </c>
      <c r="Y9" s="123">
        <v>2.6008190592963998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9.18653351024739</v>
      </c>
      <c r="D10" s="99">
        <v>9.4011506578858128</v>
      </c>
      <c r="E10" s="99">
        <v>8.4235454764357431</v>
      </c>
      <c r="F10" s="99">
        <v>8.7507286061401128</v>
      </c>
      <c r="G10" s="99">
        <v>8.3360178969502208</v>
      </c>
      <c r="H10" s="99">
        <v>7.8529622990683583</v>
      </c>
      <c r="I10" s="99">
        <v>7.756022698220816</v>
      </c>
      <c r="J10" s="99">
        <v>7.8585132247184752</v>
      </c>
      <c r="K10" s="99">
        <v>8.9494757334794919</v>
      </c>
      <c r="L10" s="99">
        <v>7.8061959770665803</v>
      </c>
      <c r="M10" s="99">
        <v>7.8884589783647137</v>
      </c>
      <c r="N10" s="99">
        <v>7.9204263497088805</v>
      </c>
      <c r="O10" s="99">
        <v>7.8720912465472646</v>
      </c>
      <c r="P10" s="99">
        <v>7.6934080038843362</v>
      </c>
      <c r="Q10" s="99">
        <v>7.4772725829951421</v>
      </c>
      <c r="R10" s="99">
        <v>7.6939407114389908</v>
      </c>
      <c r="S10" s="99">
        <v>0</v>
      </c>
      <c r="T10" s="99">
        <v>0</v>
      </c>
      <c r="U10" s="99">
        <v>6.9702398062403068</v>
      </c>
      <c r="V10" s="99">
        <v>7.3660391852305303</v>
      </c>
      <c r="W10" s="99">
        <v>6.9638646679842013</v>
      </c>
      <c r="X10" s="99">
        <v>6.4159109493550108</v>
      </c>
      <c r="Y10" s="99">
        <v>5.5967941030811108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6.5435281212485608</v>
      </c>
      <c r="D11" s="99">
        <v>6.2739748511759315</v>
      </c>
      <c r="E11" s="99">
        <v>6.0189207057806904</v>
      </c>
      <c r="F11" s="99">
        <v>5.863311727869033</v>
      </c>
      <c r="G11" s="99">
        <v>5.6992165346653767</v>
      </c>
      <c r="H11" s="99">
        <v>5.5780829918259727</v>
      </c>
      <c r="I11" s="99">
        <v>5.5831806070260841</v>
      </c>
      <c r="J11" s="99">
        <v>5.482454175653416</v>
      </c>
      <c r="K11" s="99">
        <v>5.4577768123635799</v>
      </c>
      <c r="L11" s="99">
        <v>5.4126180175426946</v>
      </c>
      <c r="M11" s="99">
        <v>5.5943591093277751</v>
      </c>
      <c r="N11" s="99">
        <v>5.0621067065763121</v>
      </c>
      <c r="O11" s="99">
        <v>5.392361159037053</v>
      </c>
      <c r="P11" s="99">
        <v>4.7372380275264687</v>
      </c>
      <c r="Q11" s="99">
        <v>4.1321809242387806</v>
      </c>
      <c r="R11" s="99">
        <v>4.8192177099982345</v>
      </c>
      <c r="S11" s="99">
        <v>0</v>
      </c>
      <c r="T11" s="99">
        <v>0</v>
      </c>
      <c r="U11" s="99">
        <v>4.4646501179774383</v>
      </c>
      <c r="V11" s="99">
        <v>4.8603735256935039</v>
      </c>
      <c r="W11" s="99">
        <v>4.075031717377799</v>
      </c>
      <c r="X11" s="99">
        <v>3.8549093223608875</v>
      </c>
      <c r="Y11" s="99">
        <v>3.8975833181871082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4.5570303763032891</v>
      </c>
      <c r="G12" s="99">
        <v>4.4177542887189674</v>
      </c>
      <c r="H12" s="99">
        <v>4.3577510559957142</v>
      </c>
      <c r="I12" s="99">
        <v>4.3487834875075766</v>
      </c>
      <c r="J12" s="99">
        <v>4.2371439328499054</v>
      </c>
      <c r="K12" s="99">
        <v>4.2136079619247848</v>
      </c>
      <c r="L12" s="99">
        <v>4.1870933321822452</v>
      </c>
      <c r="M12" s="99">
        <v>4.3452432430563492</v>
      </c>
      <c r="N12" s="99">
        <v>3.9184150729487617</v>
      </c>
      <c r="O12" s="99">
        <v>4.1700312674290858</v>
      </c>
      <c r="P12" s="99">
        <v>3.6595814892095477</v>
      </c>
      <c r="Q12" s="99">
        <v>3.1824174941908776</v>
      </c>
      <c r="R12" s="99">
        <v>0</v>
      </c>
      <c r="S12" s="99">
        <v>0</v>
      </c>
      <c r="T12" s="99">
        <v>0</v>
      </c>
      <c r="U12" s="99">
        <v>3.4135823923018309</v>
      </c>
      <c r="V12" s="99">
        <v>3.7594496264973749</v>
      </c>
      <c r="W12" s="99">
        <v>3.1465727676099866</v>
      </c>
      <c r="X12" s="99">
        <v>2.9352146803072454</v>
      </c>
      <c r="Y12" s="99">
        <v>2.9286039490245064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4.5570303763032891</v>
      </c>
      <c r="G13" s="102">
        <v>4.4177542887189674</v>
      </c>
      <c r="H13" s="102">
        <v>4.3577510559957142</v>
      </c>
      <c r="I13" s="102">
        <v>4.3487834875075766</v>
      </c>
      <c r="J13" s="102">
        <v>4.2371439328499054</v>
      </c>
      <c r="K13" s="102">
        <v>4.2136079619247848</v>
      </c>
      <c r="L13" s="102">
        <v>4.1870933321822452</v>
      </c>
      <c r="M13" s="102">
        <v>4.3452432430563492</v>
      </c>
      <c r="N13" s="102">
        <v>3.9184150729487617</v>
      </c>
      <c r="O13" s="102">
        <v>4.1700312674290858</v>
      </c>
      <c r="P13" s="102">
        <v>3.6595814892095477</v>
      </c>
      <c r="Q13" s="102">
        <v>3.1824174941908776</v>
      </c>
      <c r="R13" s="102">
        <v>0</v>
      </c>
      <c r="S13" s="102">
        <v>0</v>
      </c>
      <c r="T13" s="102">
        <v>0</v>
      </c>
      <c r="U13" s="102">
        <v>3.4135823923018309</v>
      </c>
      <c r="V13" s="102">
        <v>3.7594496264973749</v>
      </c>
      <c r="W13" s="102">
        <v>3.1465727676099866</v>
      </c>
      <c r="X13" s="102">
        <v>2.9352146803072454</v>
      </c>
      <c r="Y13" s="102">
        <v>2.9286039490245064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1.5898813609422656E-2</v>
      </c>
      <c r="D19" s="123">
        <v>1.5997849595378762E-2</v>
      </c>
      <c r="E19" s="123">
        <v>1.6603352739069495E-2</v>
      </c>
      <c r="F19" s="123">
        <v>1.7122621740035524E-2</v>
      </c>
      <c r="G19" s="123">
        <v>1.6330594798649806E-2</v>
      </c>
      <c r="H19" s="123">
        <v>1.6369268936029333E-2</v>
      </c>
      <c r="I19" s="123">
        <v>1.3823088833893904E-2</v>
      </c>
      <c r="J19" s="123">
        <v>1.2686405788122343E-2</v>
      </c>
      <c r="K19" s="123">
        <v>1.1882420965279724E-2</v>
      </c>
      <c r="L19" s="123">
        <v>1.6075517064921521E-2</v>
      </c>
      <c r="M19" s="123">
        <v>1.7933381395501317E-2</v>
      </c>
      <c r="N19" s="123">
        <v>1.6850270116307704E-2</v>
      </c>
      <c r="O19" s="123">
        <v>1.6242029383719925E-2</v>
      </c>
      <c r="P19" s="123">
        <v>1.4896847658497307E-2</v>
      </c>
      <c r="Q19" s="123">
        <v>1.5633781853061655E-2</v>
      </c>
      <c r="R19" s="123">
        <v>0</v>
      </c>
      <c r="S19" s="123">
        <v>0</v>
      </c>
      <c r="T19" s="123">
        <v>0</v>
      </c>
      <c r="U19" s="123">
        <v>1.5051092287971189E-2</v>
      </c>
      <c r="V19" s="123">
        <v>1.6477862626248969E-2</v>
      </c>
      <c r="W19" s="123">
        <v>1.8191524020499176E-2</v>
      </c>
      <c r="X19" s="123">
        <v>1.7303174011272991E-2</v>
      </c>
      <c r="Y19" s="123">
        <v>2.1945256321326378E-2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1.2084925793001382</v>
      </c>
      <c r="D21" s="99">
        <v>1.184330600147683</v>
      </c>
      <c r="E21" s="99">
        <v>1.1753533901953639</v>
      </c>
      <c r="F21" s="99">
        <v>1.1385824019235389</v>
      </c>
      <c r="G21" s="99">
        <v>1.1385264678102158</v>
      </c>
      <c r="H21" s="99">
        <v>1.097698795087882</v>
      </c>
      <c r="I21" s="99">
        <v>1.0982064964277989</v>
      </c>
      <c r="J21" s="99">
        <v>1.0607244839513403</v>
      </c>
      <c r="K21" s="99">
        <v>1.0136145173048985</v>
      </c>
      <c r="L21" s="99">
        <v>1.0204488785133587</v>
      </c>
      <c r="M21" s="99">
        <v>1.0111219510390375</v>
      </c>
      <c r="N21" s="99">
        <v>1.0063230109393564</v>
      </c>
      <c r="O21" s="99">
        <v>1.011700783409367</v>
      </c>
      <c r="P21" s="99">
        <v>0.96257886556127359</v>
      </c>
      <c r="Q21" s="99">
        <v>0.90057097549407239</v>
      </c>
      <c r="R21" s="99">
        <v>0</v>
      </c>
      <c r="S21" s="99">
        <v>0</v>
      </c>
      <c r="T21" s="99">
        <v>0</v>
      </c>
      <c r="U21" s="99">
        <v>1.0032628087953366</v>
      </c>
      <c r="V21" s="99">
        <v>1.1077000828986658</v>
      </c>
      <c r="W21" s="99">
        <v>0.93020408986963188</v>
      </c>
      <c r="X21" s="99">
        <v>0.87827268507745648</v>
      </c>
      <c r="Y21" s="99">
        <v>0.9121348845351297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39.128343875092291</v>
      </c>
      <c r="D24" s="118">
        <f t="shared" si="7"/>
        <v>37.446157969901165</v>
      </c>
      <c r="E24" s="118">
        <f t="shared" si="7"/>
        <v>36.939901527703746</v>
      </c>
      <c r="F24" s="118">
        <f t="shared" si="7"/>
        <v>36.900028914654058</v>
      </c>
      <c r="G24" s="118">
        <f t="shared" si="7"/>
        <v>40.24848084666673</v>
      </c>
      <c r="H24" s="118">
        <f t="shared" si="7"/>
        <v>38.234809444631708</v>
      </c>
      <c r="I24" s="118">
        <f t="shared" si="7"/>
        <v>37.395191794696871</v>
      </c>
      <c r="J24" s="118">
        <f t="shared" si="7"/>
        <v>33.206436047713154</v>
      </c>
      <c r="K24" s="118">
        <f t="shared" si="7"/>
        <v>23.397474475910627</v>
      </c>
      <c r="L24" s="118">
        <f t="shared" si="7"/>
        <v>30.657264588735369</v>
      </c>
      <c r="M24" s="118">
        <f t="shared" si="7"/>
        <v>25.479415033775062</v>
      </c>
      <c r="N24" s="118">
        <f t="shared" si="7"/>
        <v>21.837282523543283</v>
      </c>
      <c r="O24" s="118">
        <f t="shared" si="7"/>
        <v>22.867327062898873</v>
      </c>
      <c r="P24" s="118">
        <f t="shared" si="7"/>
        <v>17.222199482432245</v>
      </c>
      <c r="Q24" s="118">
        <f t="shared" si="7"/>
        <v>15.576890064505887</v>
      </c>
      <c r="R24" s="118">
        <f t="shared" ref="R24:V24" si="8">R25+R28+R30+R39</f>
        <v>17.99562153805628</v>
      </c>
      <c r="S24" s="118">
        <f t="shared" si="8"/>
        <v>15.633407069104633</v>
      </c>
      <c r="T24" s="118">
        <f t="shared" si="8"/>
        <v>16.196030539036641</v>
      </c>
      <c r="U24" s="118">
        <f t="shared" si="8"/>
        <v>13.982055351146276</v>
      </c>
      <c r="V24" s="118">
        <f t="shared" si="8"/>
        <v>14.425642874144172</v>
      </c>
      <c r="W24" s="118">
        <f t="shared" ref="W24:Y24" si="9">W25+W28+W30+W39</f>
        <v>10.44487716918181</v>
      </c>
      <c r="X24" s="118">
        <f t="shared" si="9"/>
        <v>7.5179354221451717</v>
      </c>
      <c r="Y24" s="118">
        <f t="shared" si="9"/>
        <v>5.5483247441909542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38.634375734498065</v>
      </c>
      <c r="D25" s="123">
        <f t="shared" si="10"/>
        <v>36.913149819033173</v>
      </c>
      <c r="E25" s="123">
        <f t="shared" si="10"/>
        <v>36.46322535515651</v>
      </c>
      <c r="F25" s="123">
        <f t="shared" si="10"/>
        <v>36.488104088784738</v>
      </c>
      <c r="G25" s="123">
        <f t="shared" si="10"/>
        <v>39.829986807603895</v>
      </c>
      <c r="H25" s="123">
        <f t="shared" si="10"/>
        <v>37.864300498399217</v>
      </c>
      <c r="I25" s="123">
        <f t="shared" si="10"/>
        <v>37.027924585436644</v>
      </c>
      <c r="J25" s="123">
        <f t="shared" si="10"/>
        <v>32.878965897867609</v>
      </c>
      <c r="K25" s="123">
        <f t="shared" si="10"/>
        <v>23.070658812145002</v>
      </c>
      <c r="L25" s="123">
        <f t="shared" si="10"/>
        <v>30.213112526924714</v>
      </c>
      <c r="M25" s="123">
        <f t="shared" si="10"/>
        <v>25.092352880005766</v>
      </c>
      <c r="N25" s="123">
        <f t="shared" si="10"/>
        <v>21.516475798626992</v>
      </c>
      <c r="O25" s="123">
        <f t="shared" si="10"/>
        <v>22.44639772899869</v>
      </c>
      <c r="P25" s="123">
        <f t="shared" si="10"/>
        <v>16.824941921331995</v>
      </c>
      <c r="Q25" s="123">
        <f t="shared" si="10"/>
        <v>15.11414751653396</v>
      </c>
      <c r="R25" s="123">
        <f t="shared" ref="R25:V25" si="11">SUM(R26:R27)</f>
        <v>17.268043617198146</v>
      </c>
      <c r="S25" s="123">
        <f t="shared" si="11"/>
        <v>15.041704555284559</v>
      </c>
      <c r="T25" s="123">
        <f t="shared" si="11"/>
        <v>15.661899496167317</v>
      </c>
      <c r="U25" s="123">
        <f t="shared" si="11"/>
        <v>13.622604234555437</v>
      </c>
      <c r="V25" s="123">
        <f t="shared" si="11"/>
        <v>14.012424363637029</v>
      </c>
      <c r="W25" s="123">
        <f t="shared" ref="W25:Y25" si="12">SUM(W26:W27)</f>
        <v>10.08376598782103</v>
      </c>
      <c r="X25" s="123">
        <f t="shared" si="12"/>
        <v>7.0781084940042289</v>
      </c>
      <c r="Y25" s="123">
        <f t="shared" si="12"/>
        <v>4.9807700821472087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38.634375734498065</v>
      </c>
      <c r="D26" s="99">
        <v>36.913149819033173</v>
      </c>
      <c r="E26" s="99">
        <v>36.46322535515651</v>
      </c>
      <c r="F26" s="99">
        <v>36.488104088784738</v>
      </c>
      <c r="G26" s="99">
        <v>39.829986807603895</v>
      </c>
      <c r="H26" s="99">
        <v>37.864300498399217</v>
      </c>
      <c r="I26" s="99">
        <v>37.027924585436644</v>
      </c>
      <c r="J26" s="99">
        <v>32.878965897867609</v>
      </c>
      <c r="K26" s="99">
        <v>23.070658812145002</v>
      </c>
      <c r="L26" s="99">
        <v>30.213112526924714</v>
      </c>
      <c r="M26" s="99">
        <v>25.092352880005766</v>
      </c>
      <c r="N26" s="99">
        <v>21.516475798626992</v>
      </c>
      <c r="O26" s="99">
        <v>22.44639772899869</v>
      </c>
      <c r="P26" s="99">
        <v>16.824941921331995</v>
      </c>
      <c r="Q26" s="99">
        <v>15.11414751653396</v>
      </c>
      <c r="R26" s="99">
        <v>17.268043617198146</v>
      </c>
      <c r="S26" s="99">
        <v>15.041704555284559</v>
      </c>
      <c r="T26" s="99">
        <v>15.661899496167317</v>
      </c>
      <c r="U26" s="99">
        <v>13.622604234555437</v>
      </c>
      <c r="V26" s="99">
        <v>14.012424363637029</v>
      </c>
      <c r="W26" s="99">
        <v>10.08376598782103</v>
      </c>
      <c r="X26" s="99">
        <v>7.0781084940042289</v>
      </c>
      <c r="Y26" s="99">
        <v>4.9807700821472087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0.47850297047521473</v>
      </c>
      <c r="D30" s="123">
        <v>0.51478768009648668</v>
      </c>
      <c r="E30" s="123">
        <v>0.45875920013572341</v>
      </c>
      <c r="F30" s="123">
        <v>0.39425716790843496</v>
      </c>
      <c r="G30" s="123">
        <v>0.40241599538678746</v>
      </c>
      <c r="H30" s="123">
        <v>0.35429478382351087</v>
      </c>
      <c r="I30" s="123">
        <v>0.3533658612041824</v>
      </c>
      <c r="J30" s="123">
        <v>0.31478205793225356</v>
      </c>
      <c r="K30" s="123">
        <v>0.31553935887595724</v>
      </c>
      <c r="L30" s="123">
        <v>0.4276191366862257</v>
      </c>
      <c r="M30" s="123">
        <v>0.3692646276784009</v>
      </c>
      <c r="N30" s="123">
        <v>0.30365738935154435</v>
      </c>
      <c r="O30" s="123">
        <v>0.40503874567909226</v>
      </c>
      <c r="P30" s="123">
        <v>0.38233888596014781</v>
      </c>
      <c r="Q30" s="123">
        <v>0.44728813185580535</v>
      </c>
      <c r="R30" s="123">
        <v>0.70281943366419908</v>
      </c>
      <c r="S30" s="123">
        <v>0.57009143291090403</v>
      </c>
      <c r="T30" s="123">
        <v>0.51538343153929689</v>
      </c>
      <c r="U30" s="123">
        <v>0.34469725175561111</v>
      </c>
      <c r="V30" s="123">
        <v>0.397242067003796</v>
      </c>
      <c r="W30" s="123">
        <v>0.34353465059289595</v>
      </c>
      <c r="X30" s="123">
        <v>0.42288039143223372</v>
      </c>
      <c r="Y30" s="123">
        <v>0.5457089118563877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6.5435281212485616</v>
      </c>
      <c r="D31" s="99">
        <v>6.2739748511759323</v>
      </c>
      <c r="E31" s="99">
        <v>6.0189207057806904</v>
      </c>
      <c r="F31" s="99">
        <v>5.863311727869033</v>
      </c>
      <c r="G31" s="99">
        <v>5.6992165346653767</v>
      </c>
      <c r="H31" s="99">
        <v>5.5780829918259727</v>
      </c>
      <c r="I31" s="99">
        <v>5.5831806070260814</v>
      </c>
      <c r="J31" s="99">
        <v>5.482454175653416</v>
      </c>
      <c r="K31" s="99">
        <v>5.457776812363579</v>
      </c>
      <c r="L31" s="99">
        <v>5.4126180175426954</v>
      </c>
      <c r="M31" s="99">
        <v>5.5943591093277742</v>
      </c>
      <c r="N31" s="99">
        <v>5.062106706576313</v>
      </c>
      <c r="O31" s="99">
        <v>5.3923611590370513</v>
      </c>
      <c r="P31" s="99">
        <v>4.7372380275264678</v>
      </c>
      <c r="Q31" s="99">
        <v>4.1321809242387806</v>
      </c>
      <c r="R31" s="99">
        <v>4.8192177099982336</v>
      </c>
      <c r="S31" s="99">
        <v>4.7159228059845972</v>
      </c>
      <c r="T31" s="99">
        <v>4.7448458358264842</v>
      </c>
      <c r="U31" s="99">
        <v>4.4646501179774383</v>
      </c>
      <c r="V31" s="99">
        <v>4.8603735256935039</v>
      </c>
      <c r="W31" s="99">
        <v>4.0750317173777999</v>
      </c>
      <c r="X31" s="99">
        <v>3.8549093223608875</v>
      </c>
      <c r="Y31" s="99">
        <v>3.8975833181871096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4.2136079619247857</v>
      </c>
      <c r="L32" s="99">
        <v>4.1870933321822461</v>
      </c>
      <c r="M32" s="99">
        <v>0</v>
      </c>
      <c r="N32" s="99">
        <v>0</v>
      </c>
      <c r="O32" s="99">
        <v>4.1700312674290858</v>
      </c>
      <c r="P32" s="99">
        <v>3.6595814892095482</v>
      </c>
      <c r="Q32" s="99">
        <v>3.1824174941908776</v>
      </c>
      <c r="R32" s="99">
        <v>3.7008538449292501</v>
      </c>
      <c r="S32" s="99">
        <v>3.6201133470264715</v>
      </c>
      <c r="T32" s="99">
        <v>3.6350719488719307</v>
      </c>
      <c r="U32" s="99">
        <v>0</v>
      </c>
      <c r="V32" s="99">
        <v>0</v>
      </c>
      <c r="W32" s="99">
        <v>0</v>
      </c>
      <c r="X32" s="99">
        <v>2.935214680307245</v>
      </c>
      <c r="Y32" s="99">
        <v>2.9286039490245064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4.2136079619247857</v>
      </c>
      <c r="L33" s="102">
        <v>4.1870933321822461</v>
      </c>
      <c r="M33" s="102">
        <v>0</v>
      </c>
      <c r="N33" s="102">
        <v>0</v>
      </c>
      <c r="O33" s="102">
        <v>4.1700312674290858</v>
      </c>
      <c r="P33" s="102">
        <v>3.6595814892095482</v>
      </c>
      <c r="Q33" s="102">
        <v>3.1824174941908776</v>
      </c>
      <c r="R33" s="102">
        <v>3.7008538449292501</v>
      </c>
      <c r="S33" s="102">
        <v>3.6201133470264715</v>
      </c>
      <c r="T33" s="102">
        <v>3.6350719488719307</v>
      </c>
      <c r="U33" s="102">
        <v>0</v>
      </c>
      <c r="V33" s="102">
        <v>0</v>
      </c>
      <c r="W33" s="102">
        <v>0</v>
      </c>
      <c r="X33" s="102">
        <v>2.935214680307245</v>
      </c>
      <c r="Y33" s="102">
        <v>2.9286039490245064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1.5465170119014566E-2</v>
      </c>
      <c r="D39" s="123">
        <v>1.8220470771502812E-2</v>
      </c>
      <c r="E39" s="123">
        <v>1.791697241151469E-2</v>
      </c>
      <c r="F39" s="123">
        <v>1.7667657960882495E-2</v>
      </c>
      <c r="G39" s="123">
        <v>1.6078043676048946E-2</v>
      </c>
      <c r="H39" s="123">
        <v>1.6214162408979049E-2</v>
      </c>
      <c r="I39" s="123">
        <v>1.3901348056048085E-2</v>
      </c>
      <c r="J39" s="123">
        <v>1.2688091913293544E-2</v>
      </c>
      <c r="K39" s="123">
        <v>1.1276304889671303E-2</v>
      </c>
      <c r="L39" s="123">
        <v>1.6532925124428857E-2</v>
      </c>
      <c r="M39" s="123">
        <v>1.7797526090896153E-2</v>
      </c>
      <c r="N39" s="123">
        <v>1.7149335564747039E-2</v>
      </c>
      <c r="O39" s="123">
        <v>1.5890588221089533E-2</v>
      </c>
      <c r="P39" s="123">
        <v>1.4918675140100601E-2</v>
      </c>
      <c r="Q39" s="123">
        <v>1.5454416116122929E-2</v>
      </c>
      <c r="R39" s="123">
        <v>2.4758487193935173E-2</v>
      </c>
      <c r="S39" s="123">
        <v>2.1611080909170136E-2</v>
      </c>
      <c r="T39" s="123">
        <v>1.8747611330027187E-2</v>
      </c>
      <c r="U39" s="123">
        <v>1.475386483522554E-2</v>
      </c>
      <c r="V39" s="123">
        <v>1.5976443503346142E-2</v>
      </c>
      <c r="W39" s="123">
        <v>1.7576530767885488E-2</v>
      </c>
      <c r="X39" s="123">
        <v>1.6946536708709312E-2</v>
      </c>
      <c r="Y39" s="123">
        <v>2.1845750187357103E-2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1.2084925793001384</v>
      </c>
      <c r="D40" s="99">
        <v>1.1843306001476828</v>
      </c>
      <c r="E40" s="99">
        <v>1.1753533901953639</v>
      </c>
      <c r="F40" s="99">
        <v>1.1385824019235387</v>
      </c>
      <c r="G40" s="99">
        <v>1.138526467810216</v>
      </c>
      <c r="H40" s="99">
        <v>1.0976987950878818</v>
      </c>
      <c r="I40" s="99">
        <v>1.0982064964277987</v>
      </c>
      <c r="J40" s="99">
        <v>1.0607244839513403</v>
      </c>
      <c r="K40" s="99">
        <v>1.0136145173048983</v>
      </c>
      <c r="L40" s="99">
        <v>1.020448878513359</v>
      </c>
      <c r="M40" s="99">
        <v>1.0111219510390377</v>
      </c>
      <c r="N40" s="99">
        <v>1.0063230109393562</v>
      </c>
      <c r="O40" s="99">
        <v>1.011700783409367</v>
      </c>
      <c r="P40" s="99">
        <v>0.96257886556127348</v>
      </c>
      <c r="Q40" s="99">
        <v>0.9005709754940725</v>
      </c>
      <c r="R40" s="99">
        <v>1.0456142498647971</v>
      </c>
      <c r="S40" s="99">
        <v>1.0181220339431265</v>
      </c>
      <c r="T40" s="99">
        <v>1.0607201147252223</v>
      </c>
      <c r="U40" s="99">
        <v>1.0032628087953366</v>
      </c>
      <c r="V40" s="99">
        <v>1.1077000828986658</v>
      </c>
      <c r="W40" s="99">
        <v>0.93020408986963177</v>
      </c>
      <c r="X40" s="99">
        <v>0.87827268507745648</v>
      </c>
      <c r="Y40" s="99">
        <v>0.91213488453512936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55.205702452075272</v>
      </c>
      <c r="D43" s="118">
        <f t="shared" si="14"/>
        <v>52.40761552010229</v>
      </c>
      <c r="E43" s="118">
        <f t="shared" si="14"/>
        <v>52.961361500147568</v>
      </c>
      <c r="F43" s="118">
        <f t="shared" si="14"/>
        <v>51.876808363823677</v>
      </c>
      <c r="G43" s="118">
        <f t="shared" si="14"/>
        <v>53.659431388506</v>
      </c>
      <c r="H43" s="118">
        <f t="shared" si="14"/>
        <v>49.912373876839382</v>
      </c>
      <c r="I43" s="118">
        <f t="shared" si="14"/>
        <v>47.979764837057594</v>
      </c>
      <c r="J43" s="118">
        <f t="shared" si="14"/>
        <v>49.64852926935361</v>
      </c>
      <c r="K43" s="118">
        <f t="shared" si="14"/>
        <v>44.911327017227052</v>
      </c>
      <c r="L43" s="118">
        <f t="shared" si="14"/>
        <v>45.580389787485572</v>
      </c>
      <c r="M43" s="118">
        <f t="shared" si="14"/>
        <v>39.662088848527119</v>
      </c>
      <c r="N43" s="118">
        <f t="shared" si="14"/>
        <v>34.339325426795014</v>
      </c>
      <c r="O43" s="118">
        <f t="shared" si="14"/>
        <v>30.662628228121502</v>
      </c>
      <c r="P43" s="118">
        <f t="shared" si="14"/>
        <v>24.965119779074762</v>
      </c>
      <c r="Q43" s="118">
        <f t="shared" si="14"/>
        <v>25.352412257058358</v>
      </c>
      <c r="R43" s="118">
        <f t="shared" ref="R43:V43" si="15">R44+R47+R49+R58</f>
        <v>25.126171527982741</v>
      </c>
      <c r="S43" s="118">
        <f t="shared" si="15"/>
        <v>23.316291809150776</v>
      </c>
      <c r="T43" s="118">
        <f t="shared" si="15"/>
        <v>23.616050478913344</v>
      </c>
      <c r="U43" s="118">
        <f t="shared" si="15"/>
        <v>21.72985892282702</v>
      </c>
      <c r="V43" s="118">
        <f t="shared" si="15"/>
        <v>23.074975001948072</v>
      </c>
      <c r="W43" s="118">
        <f t="shared" ref="W43:Y43" si="16">W44+W47+W49+W58</f>
        <v>18.606961180412458</v>
      </c>
      <c r="X43" s="118">
        <f t="shared" si="16"/>
        <v>13.574659397264254</v>
      </c>
      <c r="Y43" s="118">
        <f t="shared" si="16"/>
        <v>9.8672099273712224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48.068228719475364</v>
      </c>
      <c r="D44" s="123">
        <f t="shared" si="17"/>
        <v>45.505334462217959</v>
      </c>
      <c r="E44" s="123">
        <f t="shared" si="17"/>
        <v>46.588684222541566</v>
      </c>
      <c r="F44" s="123">
        <f t="shared" si="17"/>
        <v>46.040774155727469</v>
      </c>
      <c r="G44" s="123">
        <f t="shared" si="17"/>
        <v>47.648022602079884</v>
      </c>
      <c r="H44" s="123">
        <f t="shared" si="17"/>
        <v>44.969347786456467</v>
      </c>
      <c r="I44" s="123">
        <f t="shared" si="17"/>
        <v>42.01434978952021</v>
      </c>
      <c r="J44" s="123">
        <f t="shared" si="17"/>
        <v>43.425661018768757</v>
      </c>
      <c r="K44" s="123">
        <f t="shared" si="17"/>
        <v>38.765786557124947</v>
      </c>
      <c r="L44" s="123">
        <f t="shared" si="17"/>
        <v>39.14928915935721</v>
      </c>
      <c r="M44" s="123">
        <f t="shared" si="17"/>
        <v>32.560913156206951</v>
      </c>
      <c r="N44" s="123">
        <f t="shared" si="17"/>
        <v>27.346516645611718</v>
      </c>
      <c r="O44" s="123">
        <f t="shared" si="17"/>
        <v>24.314533760059895</v>
      </c>
      <c r="P44" s="123">
        <f t="shared" si="17"/>
        <v>19.226341340455861</v>
      </c>
      <c r="Q44" s="123">
        <f t="shared" si="17"/>
        <v>19.724180704043249</v>
      </c>
      <c r="R44" s="123">
        <f t="shared" ref="R44:V44" si="18">SUM(R45:R46)</f>
        <v>19.542837152344259</v>
      </c>
      <c r="S44" s="123">
        <f t="shared" si="18"/>
        <v>17.797343212059896</v>
      </c>
      <c r="T44" s="123">
        <f t="shared" si="18"/>
        <v>18.160478467199066</v>
      </c>
      <c r="U44" s="123">
        <f t="shared" si="18"/>
        <v>16.407947565745012</v>
      </c>
      <c r="V44" s="123">
        <f t="shared" si="18"/>
        <v>17.330177907753878</v>
      </c>
      <c r="W44" s="123">
        <f t="shared" ref="W44:Y44" si="19">SUM(W45:W46)</f>
        <v>13.465216341647682</v>
      </c>
      <c r="X44" s="123">
        <f t="shared" si="19"/>
        <v>8.8625987192663249</v>
      </c>
      <c r="Y44" s="123">
        <f t="shared" si="19"/>
        <v>5.6723210047161219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48.068228719475364</v>
      </c>
      <c r="D45" s="99">
        <v>45.505334462217959</v>
      </c>
      <c r="E45" s="99">
        <v>46.588684222541566</v>
      </c>
      <c r="F45" s="99">
        <v>46.040774155727469</v>
      </c>
      <c r="G45" s="99">
        <v>47.648022602079884</v>
      </c>
      <c r="H45" s="99">
        <v>44.969347786456467</v>
      </c>
      <c r="I45" s="99">
        <v>42.01434978952021</v>
      </c>
      <c r="J45" s="99">
        <v>43.425661018768757</v>
      </c>
      <c r="K45" s="99">
        <v>38.765786557124947</v>
      </c>
      <c r="L45" s="99">
        <v>39.14928915935721</v>
      </c>
      <c r="M45" s="99">
        <v>32.560913156206951</v>
      </c>
      <c r="N45" s="99">
        <v>27.346516645611718</v>
      </c>
      <c r="O45" s="99">
        <v>24.314533760059895</v>
      </c>
      <c r="P45" s="99">
        <v>19.226341340455861</v>
      </c>
      <c r="Q45" s="99">
        <v>19.724180704043249</v>
      </c>
      <c r="R45" s="99">
        <v>19.542837152344259</v>
      </c>
      <c r="S45" s="99">
        <v>17.797343212059896</v>
      </c>
      <c r="T45" s="99">
        <v>18.160478467199066</v>
      </c>
      <c r="U45" s="99">
        <v>16.407947565745012</v>
      </c>
      <c r="V45" s="99">
        <v>17.330177907753878</v>
      </c>
      <c r="W45" s="99">
        <v>13.465216341647682</v>
      </c>
      <c r="X45" s="99">
        <v>8.8625987192663249</v>
      </c>
      <c r="Y45" s="99">
        <v>5.6723210047161219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7.1215224756528528</v>
      </c>
      <c r="D49" s="123">
        <v>6.8862822303244799</v>
      </c>
      <c r="E49" s="123">
        <v>6.3561298438089979</v>
      </c>
      <c r="F49" s="123">
        <v>5.8188759850917799</v>
      </c>
      <c r="G49" s="123">
        <v>5.995108631024503</v>
      </c>
      <c r="H49" s="123">
        <v>4.9266310979159664</v>
      </c>
      <c r="I49" s="123">
        <v>5.951592893700524</v>
      </c>
      <c r="J49" s="123">
        <v>6.210180996315728</v>
      </c>
      <c r="K49" s="123">
        <v>6.1336733292448482</v>
      </c>
      <c r="L49" s="123">
        <v>6.4150262025569953</v>
      </c>
      <c r="M49" s="123">
        <v>7.0831954902619394</v>
      </c>
      <c r="N49" s="123">
        <v>6.9760269741364134</v>
      </c>
      <c r="O49" s="123">
        <v>6.3318656431555045</v>
      </c>
      <c r="P49" s="123">
        <v>5.7238446686978834</v>
      </c>
      <c r="Q49" s="123">
        <v>5.6124455972008462</v>
      </c>
      <c r="R49" s="123">
        <v>5.5583044036830538</v>
      </c>
      <c r="S49" s="123">
        <v>5.4971806420612284</v>
      </c>
      <c r="T49" s="123">
        <v>5.4373093506985217</v>
      </c>
      <c r="U49" s="123">
        <v>5.3068019013271117</v>
      </c>
      <c r="V49" s="123">
        <v>5.7282273735364715</v>
      </c>
      <c r="W49" s="123">
        <v>5.1235686905539044</v>
      </c>
      <c r="X49" s="123">
        <v>4.6948251735008579</v>
      </c>
      <c r="Y49" s="123">
        <v>4.1729105628124277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8.6098462723530762</v>
      </c>
      <c r="D50" s="99">
        <v>8.3755723531233865</v>
      </c>
      <c r="E50" s="99">
        <v>7.8165184358134123</v>
      </c>
      <c r="F50" s="99">
        <v>7.7193307054121743</v>
      </c>
      <c r="G50" s="99">
        <v>7.3989302762332461</v>
      </c>
      <c r="H50" s="99">
        <v>6.9436847187208324</v>
      </c>
      <c r="I50" s="99">
        <v>7.0330285503456107</v>
      </c>
      <c r="J50" s="99">
        <v>7.1473360269001835</v>
      </c>
      <c r="K50" s="99">
        <v>7.1834423530044971</v>
      </c>
      <c r="L50" s="99">
        <v>6.9216739675826009</v>
      </c>
      <c r="M50" s="99">
        <v>7.1074437599017974</v>
      </c>
      <c r="N50" s="99">
        <v>6.9844146706865873</v>
      </c>
      <c r="O50" s="99">
        <v>6.3375326135162773</v>
      </c>
      <c r="P50" s="99">
        <v>5.7322234118074364</v>
      </c>
      <c r="Q50" s="99">
        <v>5.6799114271982569</v>
      </c>
      <c r="R50" s="99">
        <v>5.7378845208760989</v>
      </c>
      <c r="S50" s="99">
        <v>5.7722305163565544</v>
      </c>
      <c r="T50" s="99">
        <v>5.7182829821135632</v>
      </c>
      <c r="U50" s="99">
        <v>5.514533259379621</v>
      </c>
      <c r="V50" s="99">
        <v>6.0383834948294979</v>
      </c>
      <c r="W50" s="99">
        <v>5.4781953913968398</v>
      </c>
      <c r="X50" s="99">
        <v>4.6972678045128493</v>
      </c>
      <c r="Y50" s="99">
        <v>4.5095266292280654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6.7216412212918772</v>
      </c>
      <c r="D51" s="99">
        <v>6.5030046265365469</v>
      </c>
      <c r="E51" s="99">
        <v>6.068433268790689</v>
      </c>
      <c r="F51" s="99">
        <v>5.9970301878686803</v>
      </c>
      <c r="G51" s="99">
        <v>5.7359063772821957</v>
      </c>
      <c r="H51" s="99">
        <v>5.4241610225527133</v>
      </c>
      <c r="I51" s="99">
        <v>5.4795671645883202</v>
      </c>
      <c r="J51" s="99">
        <v>5.5270925631653745</v>
      </c>
      <c r="K51" s="99">
        <v>5.5494951325049069</v>
      </c>
      <c r="L51" s="99">
        <v>5.358050401518657</v>
      </c>
      <c r="M51" s="99">
        <v>5.5241582836770338</v>
      </c>
      <c r="N51" s="99">
        <v>5.4114928121686452</v>
      </c>
      <c r="O51" s="99">
        <v>4.903010432781131</v>
      </c>
      <c r="P51" s="99">
        <v>4.4302163438147399</v>
      </c>
      <c r="Q51" s="99">
        <v>4.3789372889881477</v>
      </c>
      <c r="R51" s="99">
        <v>4.4066722823476336</v>
      </c>
      <c r="S51" s="99">
        <v>4.4305523280056711</v>
      </c>
      <c r="T51" s="99">
        <v>4.3793025399441055</v>
      </c>
      <c r="U51" s="99">
        <v>4.2145732299793828</v>
      </c>
      <c r="V51" s="99">
        <v>4.6700701823429478</v>
      </c>
      <c r="W51" s="99">
        <v>4.2306396081282998</v>
      </c>
      <c r="X51" s="99">
        <v>3.5742126824087692</v>
      </c>
      <c r="Y51" s="99">
        <v>3.3811482695543185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6.7216412212918772</v>
      </c>
      <c r="D52" s="102">
        <v>6.5030046265365469</v>
      </c>
      <c r="E52" s="102">
        <v>6.068433268790689</v>
      </c>
      <c r="F52" s="102">
        <v>5.9970301878686803</v>
      </c>
      <c r="G52" s="102">
        <v>5.7359063772821957</v>
      </c>
      <c r="H52" s="102">
        <v>5.4241610225527133</v>
      </c>
      <c r="I52" s="102">
        <v>5.4795671645883202</v>
      </c>
      <c r="J52" s="102">
        <v>5.5270925631653745</v>
      </c>
      <c r="K52" s="102">
        <v>5.5494951325049069</v>
      </c>
      <c r="L52" s="102">
        <v>5.358050401518657</v>
      </c>
      <c r="M52" s="102">
        <v>5.5241582836770338</v>
      </c>
      <c r="N52" s="102">
        <v>5.4114928121686452</v>
      </c>
      <c r="O52" s="102">
        <v>4.903010432781131</v>
      </c>
      <c r="P52" s="102">
        <v>4.4302163438147399</v>
      </c>
      <c r="Q52" s="102">
        <v>4.3789372889881477</v>
      </c>
      <c r="R52" s="102">
        <v>4.4066722823476336</v>
      </c>
      <c r="S52" s="102">
        <v>4.4305523280056711</v>
      </c>
      <c r="T52" s="102">
        <v>4.3793025399441055</v>
      </c>
      <c r="U52" s="102">
        <v>4.2145732299793828</v>
      </c>
      <c r="V52" s="102">
        <v>4.6700701823429478</v>
      </c>
      <c r="W52" s="102">
        <v>4.2306396081282998</v>
      </c>
      <c r="X52" s="102">
        <v>3.5742126824087692</v>
      </c>
      <c r="Y52" s="102">
        <v>3.3811482695543185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1.5951256947056024E-2</v>
      </c>
      <c r="D58" s="123">
        <v>1.5998827559847703E-2</v>
      </c>
      <c r="E58" s="123">
        <v>1.6547433797004588E-2</v>
      </c>
      <c r="F58" s="123">
        <v>1.7158223004432722E-2</v>
      </c>
      <c r="G58" s="123">
        <v>1.6300155401615207E-2</v>
      </c>
      <c r="H58" s="123">
        <v>1.639499246694797E-2</v>
      </c>
      <c r="I58" s="123">
        <v>1.3822153836862866E-2</v>
      </c>
      <c r="J58" s="123">
        <v>1.2687254269121486E-2</v>
      </c>
      <c r="K58" s="123">
        <v>1.1867130857253622E-2</v>
      </c>
      <c r="L58" s="123">
        <v>1.6074425571367415E-2</v>
      </c>
      <c r="M58" s="123">
        <v>1.798020205822556E-2</v>
      </c>
      <c r="N58" s="123">
        <v>1.6781807046884745E-2</v>
      </c>
      <c r="O58" s="123">
        <v>1.6228824906103983E-2</v>
      </c>
      <c r="P58" s="123">
        <v>1.493376992101807E-2</v>
      </c>
      <c r="Q58" s="123">
        <v>1.5785955814261829E-2</v>
      </c>
      <c r="R58" s="123">
        <v>2.5029971955430823E-2</v>
      </c>
      <c r="S58" s="123">
        <v>2.1767955029652897E-2</v>
      </c>
      <c r="T58" s="123">
        <v>1.8262661015754675E-2</v>
      </c>
      <c r="U58" s="123">
        <v>1.510945575489489E-2</v>
      </c>
      <c r="V58" s="123">
        <v>1.6569720657723948E-2</v>
      </c>
      <c r="W58" s="123">
        <v>1.8176148210874477E-2</v>
      </c>
      <c r="X58" s="123">
        <v>1.7235504497071192E-2</v>
      </c>
      <c r="Y58" s="123">
        <v>2.197835984267223E-2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1.2084925793001384</v>
      </c>
      <c r="D59" s="99">
        <v>1.1843306001476828</v>
      </c>
      <c r="E59" s="99">
        <v>1.1753533901953641</v>
      </c>
      <c r="F59" s="99">
        <v>1.1385824019235387</v>
      </c>
      <c r="G59" s="99">
        <v>1.138526467810216</v>
      </c>
      <c r="H59" s="99">
        <v>1.0976987950878818</v>
      </c>
      <c r="I59" s="99">
        <v>1.0982064964277989</v>
      </c>
      <c r="J59" s="99">
        <v>1.0607244839513403</v>
      </c>
      <c r="K59" s="99">
        <v>1.0136145173048985</v>
      </c>
      <c r="L59" s="99">
        <v>1.020448878513359</v>
      </c>
      <c r="M59" s="99">
        <v>1.0111219510390375</v>
      </c>
      <c r="N59" s="99">
        <v>1.0063230109393562</v>
      </c>
      <c r="O59" s="99">
        <v>1.011700783409367</v>
      </c>
      <c r="P59" s="99">
        <v>0.96257886556127348</v>
      </c>
      <c r="Q59" s="99">
        <v>0.90057097549407239</v>
      </c>
      <c r="R59" s="99">
        <v>1.0456142498647971</v>
      </c>
      <c r="S59" s="99">
        <v>1.0181220339431263</v>
      </c>
      <c r="T59" s="99">
        <v>1.0607201147252223</v>
      </c>
      <c r="U59" s="99">
        <v>1.0032628087953368</v>
      </c>
      <c r="V59" s="99">
        <v>1.1077000828986658</v>
      </c>
      <c r="W59" s="99">
        <v>0.93020408986963199</v>
      </c>
      <c r="X59" s="99">
        <v>0.87827268507745648</v>
      </c>
      <c r="Y59" s="99">
        <v>0.91213488453512948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39.565164272118452</v>
      </c>
      <c r="D62" s="118">
        <f t="shared" si="21"/>
        <v>36.305572242768356</v>
      </c>
      <c r="E62" s="118">
        <f t="shared" si="21"/>
        <v>38.007307547223732</v>
      </c>
      <c r="F62" s="118">
        <f t="shared" si="21"/>
        <v>39.375198401391614</v>
      </c>
      <c r="G62" s="118">
        <f t="shared" si="21"/>
        <v>37.810519013869985</v>
      </c>
      <c r="H62" s="118">
        <f t="shared" si="21"/>
        <v>37.435026126431808</v>
      </c>
      <c r="I62" s="118">
        <f t="shared" si="21"/>
        <v>33.84344898308801</v>
      </c>
      <c r="J62" s="118">
        <f t="shared" si="21"/>
        <v>36.210596654027732</v>
      </c>
      <c r="K62" s="118">
        <f t="shared" si="21"/>
        <v>32.76104966975501</v>
      </c>
      <c r="L62" s="118">
        <f t="shared" si="21"/>
        <v>33.570348322978035</v>
      </c>
      <c r="M62" s="118">
        <f t="shared" si="21"/>
        <v>25.809445344420535</v>
      </c>
      <c r="N62" s="118">
        <f t="shared" si="21"/>
        <v>24.695572040588438</v>
      </c>
      <c r="O62" s="118">
        <f t="shared" si="21"/>
        <v>22.840926713224928</v>
      </c>
      <c r="P62" s="118">
        <f t="shared" si="21"/>
        <v>18.349905632499631</v>
      </c>
      <c r="Q62" s="118">
        <f t="shared" si="21"/>
        <v>17.73931711972088</v>
      </c>
      <c r="R62" s="118">
        <f t="shared" ref="R62:V62" si="22">R63+R66+R68+R77</f>
        <v>17.152319775174014</v>
      </c>
      <c r="S62" s="118">
        <f t="shared" si="22"/>
        <v>15.987640467779515</v>
      </c>
      <c r="T62" s="118">
        <f t="shared" si="22"/>
        <v>16.474881587765427</v>
      </c>
      <c r="U62" s="118">
        <f t="shared" si="22"/>
        <v>15.492076881948632</v>
      </c>
      <c r="V62" s="118">
        <f t="shared" si="22"/>
        <v>14.81896046273028</v>
      </c>
      <c r="W62" s="118">
        <f t="shared" ref="W62:Y62" si="23">W63+W66+W68+W77</f>
        <v>12.898606853353291</v>
      </c>
      <c r="X62" s="118">
        <f t="shared" si="23"/>
        <v>10.251773856399021</v>
      </c>
      <c r="Y62" s="118">
        <f t="shared" si="23"/>
        <v>7.0438832726533596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33.285412286248338</v>
      </c>
      <c r="D63" s="123">
        <f t="shared" si="24"/>
        <v>30.36901247927522</v>
      </c>
      <c r="E63" s="123">
        <f t="shared" si="24"/>
        <v>32.244642235897452</v>
      </c>
      <c r="F63" s="123">
        <f t="shared" si="24"/>
        <v>33.470295088892868</v>
      </c>
      <c r="G63" s="123">
        <f t="shared" si="24"/>
        <v>32.560211509122617</v>
      </c>
      <c r="H63" s="123">
        <f t="shared" si="24"/>
        <v>32.293802515472407</v>
      </c>
      <c r="I63" s="123">
        <f t="shared" si="24"/>
        <v>28.794551875335948</v>
      </c>
      <c r="J63" s="123">
        <f t="shared" si="24"/>
        <v>30.738335703595389</v>
      </c>
      <c r="K63" s="123">
        <f t="shared" si="24"/>
        <v>27.316783814052414</v>
      </c>
      <c r="L63" s="123">
        <f t="shared" si="24"/>
        <v>28.775659298842612</v>
      </c>
      <c r="M63" s="123">
        <f t="shared" si="24"/>
        <v>20.999783427729668</v>
      </c>
      <c r="N63" s="123">
        <f t="shared" si="24"/>
        <v>19.68295156664248</v>
      </c>
      <c r="O63" s="123">
        <f t="shared" si="24"/>
        <v>17.986824365692978</v>
      </c>
      <c r="P63" s="123">
        <f t="shared" si="24"/>
        <v>14.008213828412005</v>
      </c>
      <c r="Q63" s="123">
        <f t="shared" si="24"/>
        <v>13.597583393003225</v>
      </c>
      <c r="R63" s="123">
        <f t="shared" ref="R63:V63" si="25">SUM(R64:R65)</f>
        <v>13.033489977147157</v>
      </c>
      <c r="S63" s="123">
        <f t="shared" si="25"/>
        <v>11.895273260487071</v>
      </c>
      <c r="T63" s="123">
        <f t="shared" si="25"/>
        <v>12.270269817760751</v>
      </c>
      <c r="U63" s="123">
        <f t="shared" si="25"/>
        <v>11.148143705450096</v>
      </c>
      <c r="V63" s="123">
        <f t="shared" si="25"/>
        <v>10.38503410465915</v>
      </c>
      <c r="W63" s="123">
        <f t="shared" ref="W63:Y63" si="26">SUM(W64:W65)</f>
        <v>8.6542988970361208</v>
      </c>
      <c r="X63" s="123">
        <f t="shared" si="26"/>
        <v>6.0498305153985461</v>
      </c>
      <c r="Y63" s="123">
        <f t="shared" si="26"/>
        <v>3.5881730020406626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33.285412286248338</v>
      </c>
      <c r="D64" s="99">
        <v>30.36901247927522</v>
      </c>
      <c r="E64" s="99">
        <v>32.244642235897452</v>
      </c>
      <c r="F64" s="99">
        <v>33.470295088892868</v>
      </c>
      <c r="G64" s="99">
        <v>32.560211509122617</v>
      </c>
      <c r="H64" s="99">
        <v>32.293802515472407</v>
      </c>
      <c r="I64" s="99">
        <v>28.794551875335948</v>
      </c>
      <c r="J64" s="99">
        <v>30.738335703595389</v>
      </c>
      <c r="K64" s="99">
        <v>27.316783814052414</v>
      </c>
      <c r="L64" s="99">
        <v>28.775659298842612</v>
      </c>
      <c r="M64" s="99">
        <v>20.999783427729668</v>
      </c>
      <c r="N64" s="99">
        <v>19.68295156664248</v>
      </c>
      <c r="O64" s="99">
        <v>17.986824365692978</v>
      </c>
      <c r="P64" s="99">
        <v>14.008213828412005</v>
      </c>
      <c r="Q64" s="99">
        <v>13.597583393003225</v>
      </c>
      <c r="R64" s="99">
        <v>13.033489977147157</v>
      </c>
      <c r="S64" s="99">
        <v>11.895273260487071</v>
      </c>
      <c r="T64" s="99">
        <v>12.270269817760751</v>
      </c>
      <c r="U64" s="99">
        <v>11.148143705450096</v>
      </c>
      <c r="V64" s="99">
        <v>10.38503410465915</v>
      </c>
      <c r="W64" s="99">
        <v>8.6542988970361208</v>
      </c>
      <c r="X64" s="99">
        <v>6.0498305153985461</v>
      </c>
      <c r="Y64" s="99">
        <v>3.5881730020406626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5.6889486326413676</v>
      </c>
      <c r="D68" s="123">
        <v>5.3211690622316619</v>
      </c>
      <c r="E68" s="123">
        <v>5.1225046784430255</v>
      </c>
      <c r="F68" s="123">
        <v>5.2632773483453148</v>
      </c>
      <c r="G68" s="123">
        <v>4.6869671974936864</v>
      </c>
      <c r="H68" s="123">
        <v>4.5704211119241931</v>
      </c>
      <c r="I68" s="123">
        <v>4.4367793361846708</v>
      </c>
      <c r="J68" s="123">
        <v>4.7907413857260197</v>
      </c>
      <c r="K68" s="123">
        <v>4.7156448432736218</v>
      </c>
      <c r="L68" s="123">
        <v>4.2302730207856412</v>
      </c>
      <c r="M68" s="123">
        <v>4.1981219428462353</v>
      </c>
      <c r="N68" s="123">
        <v>4.5567970017823942</v>
      </c>
      <c r="O68" s="123">
        <v>4.3407077158248706</v>
      </c>
      <c r="P68" s="123">
        <v>3.8695252199004542</v>
      </c>
      <c r="Q68" s="123">
        <v>3.5219669612689284</v>
      </c>
      <c r="R68" s="123">
        <v>3.503178005070223</v>
      </c>
      <c r="S68" s="123">
        <v>3.5124547165744278</v>
      </c>
      <c r="T68" s="123">
        <v>3.6881974452537452</v>
      </c>
      <c r="U68" s="123">
        <v>3.8498559227663796</v>
      </c>
      <c r="V68" s="123">
        <v>3.9510542093979373</v>
      </c>
      <c r="W68" s="123">
        <v>3.780040889111306</v>
      </c>
      <c r="X68" s="123">
        <v>3.5997635552412097</v>
      </c>
      <c r="Y68" s="123">
        <v>3.0665045023438298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5.9192377921645054</v>
      </c>
      <c r="D69" s="99">
        <v>5.5130988367633131</v>
      </c>
      <c r="E69" s="99">
        <v>5.3043231019843278</v>
      </c>
      <c r="F69" s="99">
        <v>5.4596816688348913</v>
      </c>
      <c r="G69" s="99">
        <v>4.8954196140368946</v>
      </c>
      <c r="H69" s="99">
        <v>4.7917059829261657</v>
      </c>
      <c r="I69" s="99">
        <v>4.6109300202408523</v>
      </c>
      <c r="J69" s="99">
        <v>4.8128816897556463</v>
      </c>
      <c r="K69" s="99">
        <v>4.7359356968804791</v>
      </c>
      <c r="L69" s="99">
        <v>4.8817895207796678</v>
      </c>
      <c r="M69" s="99">
        <v>4.3558028005986227</v>
      </c>
      <c r="N69" s="99">
        <v>4.6756333717726148</v>
      </c>
      <c r="O69" s="99">
        <v>4.4305244590824309</v>
      </c>
      <c r="P69" s="99">
        <v>4.0381771444308958</v>
      </c>
      <c r="Q69" s="99">
        <v>3.8669970354649723</v>
      </c>
      <c r="R69" s="99">
        <v>3.8619870848564868</v>
      </c>
      <c r="S69" s="99">
        <v>3.9385547134183958</v>
      </c>
      <c r="T69" s="99">
        <v>4.0422390401949633</v>
      </c>
      <c r="U69" s="99">
        <v>4.0013980990220546</v>
      </c>
      <c r="V69" s="99">
        <v>3.9512741410823318</v>
      </c>
      <c r="W69" s="99">
        <v>3.8336042640199821</v>
      </c>
      <c r="X69" s="99">
        <v>3.6100641533861086</v>
      </c>
      <c r="Y69" s="99">
        <v>3.1509984663687951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4.621180718752175</v>
      </c>
      <c r="D70" s="99">
        <v>4.280397428365033</v>
      </c>
      <c r="E70" s="99">
        <v>4.1182490883668166</v>
      </c>
      <c r="F70" s="99">
        <v>4.2417482032648355</v>
      </c>
      <c r="G70" s="99">
        <v>3.7951621779935758</v>
      </c>
      <c r="H70" s="99">
        <v>3.7434176659819016</v>
      </c>
      <c r="I70" s="99">
        <v>3.5924468618281491</v>
      </c>
      <c r="J70" s="99">
        <v>3.7224079698172656</v>
      </c>
      <c r="K70" s="99">
        <v>3.658990589770525</v>
      </c>
      <c r="L70" s="99">
        <v>3.7805771136495316</v>
      </c>
      <c r="M70" s="99">
        <v>3.3852735901338318</v>
      </c>
      <c r="N70" s="99">
        <v>3.6235216986841121</v>
      </c>
      <c r="O70" s="99">
        <v>3.4289090351737443</v>
      </c>
      <c r="P70" s="99">
        <v>3.121870077167046</v>
      </c>
      <c r="Q70" s="99">
        <v>2.9811281076638574</v>
      </c>
      <c r="R70" s="99">
        <v>2.9655566342256425</v>
      </c>
      <c r="S70" s="99">
        <v>3.0227478173397793</v>
      </c>
      <c r="T70" s="99">
        <v>3.0957874794120652</v>
      </c>
      <c r="U70" s="99">
        <v>3.0583088891605201</v>
      </c>
      <c r="V70" s="99">
        <v>3.0532930736991517</v>
      </c>
      <c r="W70" s="99">
        <v>2.9597403182841231</v>
      </c>
      <c r="X70" s="99">
        <v>2.7484620377242588</v>
      </c>
      <c r="Y70" s="99">
        <v>2.3607067811866158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4.621180718752175</v>
      </c>
      <c r="D71" s="102">
        <v>4.280397428365033</v>
      </c>
      <c r="E71" s="102">
        <v>4.1182490883668166</v>
      </c>
      <c r="F71" s="102">
        <v>4.2417482032648355</v>
      </c>
      <c r="G71" s="102">
        <v>3.7951621779935758</v>
      </c>
      <c r="H71" s="102">
        <v>3.7434176659819016</v>
      </c>
      <c r="I71" s="102">
        <v>3.5924468618281491</v>
      </c>
      <c r="J71" s="102">
        <v>3.7224079698172656</v>
      </c>
      <c r="K71" s="102">
        <v>3.658990589770525</v>
      </c>
      <c r="L71" s="102">
        <v>3.7805771136495316</v>
      </c>
      <c r="M71" s="102">
        <v>3.3852735901338318</v>
      </c>
      <c r="N71" s="102">
        <v>3.6235216986841121</v>
      </c>
      <c r="O71" s="102">
        <v>3.4289090351737443</v>
      </c>
      <c r="P71" s="102">
        <v>3.121870077167046</v>
      </c>
      <c r="Q71" s="102">
        <v>2.9811281076638574</v>
      </c>
      <c r="R71" s="102">
        <v>2.9655566342256425</v>
      </c>
      <c r="S71" s="102">
        <v>3.0227478173397793</v>
      </c>
      <c r="T71" s="102">
        <v>3.0957874794120652</v>
      </c>
      <c r="U71" s="102">
        <v>3.0583088891605201</v>
      </c>
      <c r="V71" s="102">
        <v>3.0532930736991517</v>
      </c>
      <c r="W71" s="102">
        <v>2.9597403182841231</v>
      </c>
      <c r="X71" s="102">
        <v>2.7484620377242588</v>
      </c>
      <c r="Y71" s="102">
        <v>2.3607067811866158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0.59080335322874411</v>
      </c>
      <c r="D77" s="123">
        <v>0.6153907012614781</v>
      </c>
      <c r="E77" s="123">
        <v>0.64016063288325475</v>
      </c>
      <c r="F77" s="123">
        <v>0.64162596415343598</v>
      </c>
      <c r="G77" s="123">
        <v>0.56334030725368123</v>
      </c>
      <c r="H77" s="123">
        <v>0.57080249903521041</v>
      </c>
      <c r="I77" s="123">
        <v>0.61211777156739333</v>
      </c>
      <c r="J77" s="123">
        <v>0.68151956470632347</v>
      </c>
      <c r="K77" s="123">
        <v>0.72862101242897137</v>
      </c>
      <c r="L77" s="123">
        <v>0.56441600334978692</v>
      </c>
      <c r="M77" s="123">
        <v>0.61153997384463377</v>
      </c>
      <c r="N77" s="123">
        <v>0.45582347216356417</v>
      </c>
      <c r="O77" s="123">
        <v>0.51339463170707977</v>
      </c>
      <c r="P77" s="123">
        <v>0.47216658418716945</v>
      </c>
      <c r="Q77" s="123">
        <v>0.61976676544872744</v>
      </c>
      <c r="R77" s="123">
        <v>0.61565179295663486</v>
      </c>
      <c r="S77" s="123">
        <v>0.57991249071801654</v>
      </c>
      <c r="T77" s="123">
        <v>0.51641432475093119</v>
      </c>
      <c r="U77" s="123">
        <v>0.49407725373215611</v>
      </c>
      <c r="V77" s="123">
        <v>0.482872148673194</v>
      </c>
      <c r="W77" s="123">
        <v>0.46426706720586552</v>
      </c>
      <c r="X77" s="123">
        <v>0.60217978575926512</v>
      </c>
      <c r="Y77" s="123">
        <v>0.38920576826886638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1.0847188243077008</v>
      </c>
      <c r="D78" s="99">
        <v>1.0205765863927272</v>
      </c>
      <c r="E78" s="99">
        <v>1.0508436588841503</v>
      </c>
      <c r="F78" s="99">
        <v>1.0749761672106779</v>
      </c>
      <c r="G78" s="99">
        <v>0.98922052536872951</v>
      </c>
      <c r="H78" s="99">
        <v>0.98454332781457632</v>
      </c>
      <c r="I78" s="99">
        <v>0.95750228643629887</v>
      </c>
      <c r="J78" s="99">
        <v>0.94129429785723828</v>
      </c>
      <c r="K78" s="99">
        <v>0.89570827584903423</v>
      </c>
      <c r="L78" s="99">
        <v>0.93014874101963108</v>
      </c>
      <c r="M78" s="99">
        <v>0.90520497687071177</v>
      </c>
      <c r="N78" s="99">
        <v>0.88629821428767652</v>
      </c>
      <c r="O78" s="99">
        <v>0.8813007648626352</v>
      </c>
      <c r="P78" s="99">
        <v>0.88094700486274213</v>
      </c>
      <c r="Q78" s="99">
        <v>0.87786244474408737</v>
      </c>
      <c r="R78" s="99">
        <v>0.86708618286641559</v>
      </c>
      <c r="S78" s="99">
        <v>0.87957137282471476</v>
      </c>
      <c r="T78" s="99">
        <v>0.88405717395401573</v>
      </c>
      <c r="U78" s="99">
        <v>0.87118972874120315</v>
      </c>
      <c r="V78" s="99">
        <v>0.86814926597650866</v>
      </c>
      <c r="W78" s="99">
        <v>0.86439763757786114</v>
      </c>
      <c r="X78" s="99">
        <v>0.82078256415869055</v>
      </c>
      <c r="Y78" s="99">
        <v>0.73785231034548748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0.32731534465516993</v>
      </c>
      <c r="D81" s="118">
        <f t="shared" si="28"/>
        <v>0.35056384136897722</v>
      </c>
      <c r="E81" s="118">
        <f t="shared" si="28"/>
        <v>0.3533328465434894</v>
      </c>
      <c r="F81" s="118">
        <f t="shared" si="28"/>
        <v>0.22977253413230722</v>
      </c>
      <c r="G81" s="118">
        <f t="shared" si="28"/>
        <v>0.16074917108896886</v>
      </c>
      <c r="H81" s="118">
        <f t="shared" si="28"/>
        <v>0.13783723227417732</v>
      </c>
      <c r="I81" s="118">
        <f t="shared" si="28"/>
        <v>0.10995272795682536</v>
      </c>
      <c r="J81" s="118">
        <f t="shared" si="28"/>
        <v>9.1225270357557467E-2</v>
      </c>
      <c r="K81" s="118">
        <f t="shared" si="28"/>
        <v>8.869261967821393E-2</v>
      </c>
      <c r="L81" s="118">
        <f t="shared" si="28"/>
        <v>0.12061319287603478</v>
      </c>
      <c r="M81" s="118">
        <f t="shared" si="28"/>
        <v>0.10425276340849342</v>
      </c>
      <c r="N81" s="118">
        <f t="shared" si="28"/>
        <v>0.12938310950392948</v>
      </c>
      <c r="O81" s="118">
        <f t="shared" si="28"/>
        <v>0.17435637377143542</v>
      </c>
      <c r="P81" s="118">
        <f t="shared" si="28"/>
        <v>0.19714027090210387</v>
      </c>
      <c r="Q81" s="118">
        <f t="shared" si="28"/>
        <v>0.21347377749609603</v>
      </c>
      <c r="R81" s="118">
        <f t="shared" ref="R81:V81" si="29">R82+R85+R87+R100</f>
        <v>0.42700752984262913</v>
      </c>
      <c r="S81" s="118">
        <f t="shared" si="29"/>
        <v>0</v>
      </c>
      <c r="T81" s="118">
        <f t="shared" si="29"/>
        <v>0</v>
      </c>
      <c r="U81" s="118">
        <f t="shared" si="29"/>
        <v>0</v>
      </c>
      <c r="V81" s="118">
        <f t="shared" si="29"/>
        <v>0.14437929512380901</v>
      </c>
      <c r="W81" s="118">
        <f t="shared" ref="W81:Y81" si="30">W82+W85+W87+W100</f>
        <v>0.16915977468246085</v>
      </c>
      <c r="X81" s="118">
        <f t="shared" si="30"/>
        <v>1.7340033269051459E-2</v>
      </c>
      <c r="Y81" s="118">
        <f t="shared" si="30"/>
        <v>2.4127205888981356E-2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0.30833378581799498</v>
      </c>
      <c r="D87" s="123">
        <v>0.33339962977263399</v>
      </c>
      <c r="E87" s="123">
        <v>0.34005201727574519</v>
      </c>
      <c r="F87" s="123">
        <v>0.21321133555887392</v>
      </c>
      <c r="G87" s="123">
        <v>0.14469096985046087</v>
      </c>
      <c r="H87" s="123">
        <v>0.12185132749134409</v>
      </c>
      <c r="I87" s="123">
        <v>9.6134235617667624E-2</v>
      </c>
      <c r="J87" s="123">
        <v>7.8997898784631357E-2</v>
      </c>
      <c r="K87" s="123">
        <v>7.6600376313874799E-2</v>
      </c>
      <c r="L87" s="123">
        <v>0.10459165251290234</v>
      </c>
      <c r="M87" s="123">
        <v>8.5671655579292114E-2</v>
      </c>
      <c r="N87" s="123">
        <v>0.11259551525285588</v>
      </c>
      <c r="O87" s="123">
        <v>0.15843243699164475</v>
      </c>
      <c r="P87" s="123">
        <v>0.18220146259717182</v>
      </c>
      <c r="Q87" s="123">
        <v>0.1977980425005508</v>
      </c>
      <c r="R87" s="123">
        <v>0.40072113808625154</v>
      </c>
      <c r="S87" s="123">
        <v>0</v>
      </c>
      <c r="T87" s="123">
        <v>0</v>
      </c>
      <c r="U87" s="123">
        <v>0</v>
      </c>
      <c r="V87" s="123">
        <v>0.12960996068516012</v>
      </c>
      <c r="W87" s="123">
        <v>0.1507277253455461</v>
      </c>
      <c r="X87" s="123">
        <v>0</v>
      </c>
      <c r="Y87" s="123">
        <v>1.9352449444821793E-3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6.5435281212485608</v>
      </c>
      <c r="D92" s="102">
        <v>6.2739748511759315</v>
      </c>
      <c r="E92" s="102">
        <v>6.0189207057806895</v>
      </c>
      <c r="F92" s="102">
        <v>5.8633117278690321</v>
      </c>
      <c r="G92" s="102">
        <v>5.6992165346653758</v>
      </c>
      <c r="H92" s="102">
        <v>5.5780829918259727</v>
      </c>
      <c r="I92" s="102">
        <v>5.5831806070260805</v>
      </c>
      <c r="J92" s="102">
        <v>5.482454175653416</v>
      </c>
      <c r="K92" s="102">
        <v>5.4577768123635799</v>
      </c>
      <c r="L92" s="102">
        <v>5.4126180175426954</v>
      </c>
      <c r="M92" s="102">
        <v>5.5943591093277751</v>
      </c>
      <c r="N92" s="102">
        <v>5.062106706576313</v>
      </c>
      <c r="O92" s="102">
        <v>5.3923611590370522</v>
      </c>
      <c r="P92" s="102">
        <v>4.7372380275264678</v>
      </c>
      <c r="Q92" s="102">
        <v>4.1321809242387797</v>
      </c>
      <c r="R92" s="102">
        <v>4.8192177099982345</v>
      </c>
      <c r="S92" s="102">
        <v>0</v>
      </c>
      <c r="T92" s="102">
        <v>0</v>
      </c>
      <c r="U92" s="102">
        <v>0</v>
      </c>
      <c r="V92" s="102">
        <v>4.8603735256935048</v>
      </c>
      <c r="W92" s="102">
        <v>4.0750317173777999</v>
      </c>
      <c r="X92" s="102">
        <v>0</v>
      </c>
      <c r="Y92" s="102">
        <v>3.8975833181871091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0</v>
      </c>
      <c r="F93" s="105">
        <v>0</v>
      </c>
      <c r="G93" s="105">
        <v>0</v>
      </c>
      <c r="H93" s="105">
        <v>0</v>
      </c>
      <c r="I93" s="105">
        <v>0</v>
      </c>
      <c r="J93" s="105">
        <v>0</v>
      </c>
      <c r="K93" s="105">
        <v>0</v>
      </c>
      <c r="L93" s="105">
        <v>0</v>
      </c>
      <c r="M93" s="105">
        <v>0</v>
      </c>
      <c r="N93" s="105">
        <v>0</v>
      </c>
      <c r="O93" s="105">
        <v>0</v>
      </c>
      <c r="P93" s="105">
        <v>0</v>
      </c>
      <c r="Q93" s="105">
        <v>0</v>
      </c>
      <c r="R93" s="105">
        <v>3.7008538449292496</v>
      </c>
      <c r="S93" s="105">
        <v>0</v>
      </c>
      <c r="T93" s="105">
        <v>0</v>
      </c>
      <c r="U93" s="105">
        <v>0</v>
      </c>
      <c r="V93" s="105">
        <v>0</v>
      </c>
      <c r="W93" s="105">
        <v>0</v>
      </c>
      <c r="X93" s="105">
        <v>0</v>
      </c>
      <c r="Y93" s="105">
        <v>0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0</v>
      </c>
      <c r="F94" s="99">
        <v>0</v>
      </c>
      <c r="G94" s="99">
        <v>0</v>
      </c>
      <c r="H94" s="99">
        <v>0</v>
      </c>
      <c r="I94" s="99">
        <v>0</v>
      </c>
      <c r="J94" s="99">
        <v>0</v>
      </c>
      <c r="K94" s="99">
        <v>0</v>
      </c>
      <c r="L94" s="99">
        <v>0</v>
      </c>
      <c r="M94" s="99">
        <v>0</v>
      </c>
      <c r="N94" s="99">
        <v>0</v>
      </c>
      <c r="O94" s="99">
        <v>0</v>
      </c>
      <c r="P94" s="99">
        <v>0</v>
      </c>
      <c r="Q94" s="99">
        <v>0</v>
      </c>
      <c r="R94" s="99">
        <v>3.7008538449292496</v>
      </c>
      <c r="S94" s="99">
        <v>0</v>
      </c>
      <c r="T94" s="99">
        <v>0</v>
      </c>
      <c r="U94" s="99">
        <v>0</v>
      </c>
      <c r="V94" s="99">
        <v>0</v>
      </c>
      <c r="W94" s="99">
        <v>0</v>
      </c>
      <c r="X94" s="99">
        <v>0</v>
      </c>
      <c r="Y94" s="99">
        <v>0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1.8981558837174953E-2</v>
      </c>
      <c r="D100" s="123">
        <v>1.716421159634323E-2</v>
      </c>
      <c r="E100" s="123">
        <v>1.3280829267744225E-2</v>
      </c>
      <c r="F100" s="123">
        <v>1.656119857343329E-2</v>
      </c>
      <c r="G100" s="123">
        <v>1.6058201238507982E-2</v>
      </c>
      <c r="H100" s="123">
        <v>1.5985904782833227E-2</v>
      </c>
      <c r="I100" s="123">
        <v>1.3818492339157733E-2</v>
      </c>
      <c r="J100" s="123">
        <v>1.222737157292611E-2</v>
      </c>
      <c r="K100" s="123">
        <v>1.2092243364339136E-2</v>
      </c>
      <c r="L100" s="123">
        <v>1.6021540363132449E-2</v>
      </c>
      <c r="M100" s="123">
        <v>1.8581107829201304E-2</v>
      </c>
      <c r="N100" s="123">
        <v>1.6787594251073595E-2</v>
      </c>
      <c r="O100" s="123">
        <v>1.5923936779790666E-2</v>
      </c>
      <c r="P100" s="123">
        <v>1.4938808304932044E-2</v>
      </c>
      <c r="Q100" s="123">
        <v>1.5675734995545212E-2</v>
      </c>
      <c r="R100" s="123">
        <v>2.6286391756377581E-2</v>
      </c>
      <c r="S100" s="123">
        <v>0</v>
      </c>
      <c r="T100" s="123">
        <v>0</v>
      </c>
      <c r="U100" s="123">
        <v>0</v>
      </c>
      <c r="V100" s="123">
        <v>1.476933443864888E-2</v>
      </c>
      <c r="W100" s="123">
        <v>1.8432049336914766E-2</v>
      </c>
      <c r="X100" s="123">
        <v>1.7340033269051459E-2</v>
      </c>
      <c r="Y100" s="123">
        <v>2.2191960944499177E-2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1.2084925793001386</v>
      </c>
      <c r="D102" s="99">
        <v>1.1843306001476828</v>
      </c>
      <c r="E102" s="99">
        <v>1.1753533901953639</v>
      </c>
      <c r="F102" s="99">
        <v>1.1385824019235387</v>
      </c>
      <c r="G102" s="99">
        <v>1.1385264678102158</v>
      </c>
      <c r="H102" s="99">
        <v>1.0976987950878818</v>
      </c>
      <c r="I102" s="99">
        <v>1.0982064964277989</v>
      </c>
      <c r="J102" s="99">
        <v>1.0607244839513401</v>
      </c>
      <c r="K102" s="99">
        <v>1.0136145173048983</v>
      </c>
      <c r="L102" s="99">
        <v>1.020448878513359</v>
      </c>
      <c r="M102" s="99">
        <v>1.0111219510390377</v>
      </c>
      <c r="N102" s="99">
        <v>1.0063230109393562</v>
      </c>
      <c r="O102" s="99">
        <v>1.011700783409367</v>
      </c>
      <c r="P102" s="99">
        <v>0.96257886556127348</v>
      </c>
      <c r="Q102" s="99">
        <v>0.90057097549407239</v>
      </c>
      <c r="R102" s="99">
        <v>1.0456142498647971</v>
      </c>
      <c r="S102" s="99">
        <v>0</v>
      </c>
      <c r="T102" s="99">
        <v>0</v>
      </c>
      <c r="U102" s="99">
        <v>0</v>
      </c>
      <c r="V102" s="99">
        <v>1.1077000828986658</v>
      </c>
      <c r="W102" s="99">
        <v>0.93020408986963188</v>
      </c>
      <c r="X102" s="99">
        <v>0.87827268507745648</v>
      </c>
      <c r="Y102" s="99">
        <v>0.91213488453512936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0</v>
      </c>
      <c r="D124" s="118">
        <f t="shared" si="42"/>
        <v>0</v>
      </c>
      <c r="E124" s="118">
        <f t="shared" si="42"/>
        <v>0</v>
      </c>
      <c r="F124" s="118">
        <f t="shared" si="42"/>
        <v>0</v>
      </c>
      <c r="G124" s="118">
        <f t="shared" si="42"/>
        <v>0</v>
      </c>
      <c r="H124" s="118">
        <f t="shared" si="42"/>
        <v>0</v>
      </c>
      <c r="I124" s="118">
        <f t="shared" si="42"/>
        <v>0</v>
      </c>
      <c r="J124" s="118">
        <f t="shared" si="42"/>
        <v>0</v>
      </c>
      <c r="K124" s="118">
        <f t="shared" si="42"/>
        <v>0</v>
      </c>
      <c r="L124" s="118">
        <f t="shared" si="42"/>
        <v>0</v>
      </c>
      <c r="M124" s="118">
        <f t="shared" si="42"/>
        <v>0</v>
      </c>
      <c r="N124" s="118">
        <f t="shared" si="42"/>
        <v>0</v>
      </c>
      <c r="O124" s="118">
        <f t="shared" si="42"/>
        <v>0</v>
      </c>
      <c r="P124" s="118">
        <f t="shared" si="42"/>
        <v>0</v>
      </c>
      <c r="Q124" s="118">
        <f t="shared" si="42"/>
        <v>0</v>
      </c>
      <c r="R124" s="118">
        <f t="shared" ref="R124:V124" si="43">R125+R128+R130+R139</f>
        <v>0</v>
      </c>
      <c r="S124" s="118">
        <f t="shared" si="43"/>
        <v>0</v>
      </c>
      <c r="T124" s="118">
        <f t="shared" si="43"/>
        <v>0</v>
      </c>
      <c r="U124" s="118">
        <f t="shared" si="43"/>
        <v>0</v>
      </c>
      <c r="V124" s="118">
        <f t="shared" si="43"/>
        <v>0</v>
      </c>
      <c r="W124" s="118">
        <f t="shared" ref="W124:Y124" si="44">W125+W128+W130+W139</f>
        <v>0</v>
      </c>
      <c r="X124" s="118">
        <f t="shared" si="44"/>
        <v>0</v>
      </c>
      <c r="Y124" s="118">
        <f t="shared" si="44"/>
        <v>0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0</v>
      </c>
      <c r="D139" s="123">
        <v>0</v>
      </c>
      <c r="E139" s="123">
        <v>0</v>
      </c>
      <c r="F139" s="123">
        <v>0</v>
      </c>
      <c r="G139" s="123">
        <v>0</v>
      </c>
      <c r="H139" s="123">
        <v>0</v>
      </c>
      <c r="I139" s="123">
        <v>0</v>
      </c>
      <c r="J139" s="123">
        <v>0</v>
      </c>
      <c r="K139" s="123">
        <v>0</v>
      </c>
      <c r="L139" s="123">
        <v>0</v>
      </c>
      <c r="M139" s="123">
        <v>0</v>
      </c>
      <c r="N139" s="123">
        <v>0</v>
      </c>
      <c r="O139" s="123">
        <v>0</v>
      </c>
      <c r="P139" s="123">
        <v>0</v>
      </c>
      <c r="Q139" s="123">
        <v>0</v>
      </c>
      <c r="R139" s="123">
        <v>0</v>
      </c>
      <c r="S139" s="123">
        <v>0</v>
      </c>
      <c r="T139" s="123">
        <v>0</v>
      </c>
      <c r="U139" s="123">
        <v>0</v>
      </c>
      <c r="V139" s="123">
        <v>0</v>
      </c>
      <c r="W139" s="123">
        <v>0</v>
      </c>
      <c r="X139" s="123">
        <v>0</v>
      </c>
      <c r="Y139" s="123">
        <v>0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0</v>
      </c>
      <c r="D140" s="99">
        <v>0</v>
      </c>
      <c r="E140" s="99">
        <v>0</v>
      </c>
      <c r="F140" s="99">
        <v>0</v>
      </c>
      <c r="G140" s="99">
        <v>0</v>
      </c>
      <c r="H140" s="99">
        <v>0</v>
      </c>
      <c r="I140" s="99">
        <v>0</v>
      </c>
      <c r="J140" s="99">
        <v>0</v>
      </c>
      <c r="K140" s="99">
        <v>0</v>
      </c>
      <c r="L140" s="99">
        <v>0</v>
      </c>
      <c r="M140" s="99">
        <v>0</v>
      </c>
      <c r="N140" s="99">
        <v>0</v>
      </c>
      <c r="O140" s="99">
        <v>0</v>
      </c>
      <c r="P140" s="99">
        <v>0</v>
      </c>
      <c r="Q140" s="99">
        <v>0</v>
      </c>
      <c r="R140" s="99">
        <v>0</v>
      </c>
      <c r="S140" s="99">
        <v>0</v>
      </c>
      <c r="T140" s="99">
        <v>0</v>
      </c>
      <c r="U140" s="99">
        <v>0</v>
      </c>
      <c r="V140" s="99">
        <v>0</v>
      </c>
      <c r="W140" s="99">
        <v>0</v>
      </c>
      <c r="X140" s="99">
        <v>0</v>
      </c>
      <c r="Y140" s="99">
        <v>0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0.4797264227351028</v>
      </c>
      <c r="D143" s="118">
        <f t="shared" si="49"/>
        <v>0.52103930338124527</v>
      </c>
      <c r="E143" s="118">
        <f t="shared" si="49"/>
        <v>0.48075048155280564</v>
      </c>
      <c r="F143" s="118">
        <f t="shared" si="49"/>
        <v>0.40992836723781689</v>
      </c>
      <c r="G143" s="118">
        <f t="shared" si="49"/>
        <v>0.41680181633104213</v>
      </c>
      <c r="H143" s="118">
        <f t="shared" si="49"/>
        <v>0.36832502831190556</v>
      </c>
      <c r="I143" s="118">
        <f t="shared" si="49"/>
        <v>0.37329312518600988</v>
      </c>
      <c r="J143" s="118">
        <f t="shared" si="49"/>
        <v>0.33163199718416703</v>
      </c>
      <c r="K143" s="118">
        <f t="shared" si="49"/>
        <v>0.32957326308497659</v>
      </c>
      <c r="L143" s="118">
        <f t="shared" si="49"/>
        <v>0.44435306490612136</v>
      </c>
      <c r="M143" s="118">
        <f t="shared" si="49"/>
        <v>0.389412876521186</v>
      </c>
      <c r="N143" s="118">
        <f t="shared" si="49"/>
        <v>0.31783054632859536</v>
      </c>
      <c r="O143" s="118">
        <f t="shared" si="49"/>
        <v>0.421051749180194</v>
      </c>
      <c r="P143" s="118">
        <f t="shared" si="49"/>
        <v>0.39753611145049</v>
      </c>
      <c r="Q143" s="118">
        <f t="shared" si="49"/>
        <v>0.46312968750931721</v>
      </c>
      <c r="R143" s="118">
        <f t="shared" ref="R143:V143" si="50">R144+R146+R148+R157</f>
        <v>0.72829421068063116</v>
      </c>
      <c r="S143" s="118">
        <f t="shared" si="50"/>
        <v>0.59328724940414657</v>
      </c>
      <c r="T143" s="118">
        <f t="shared" si="50"/>
        <v>0.53294207512068781</v>
      </c>
      <c r="U143" s="118">
        <f t="shared" si="50"/>
        <v>0.35795902730288404</v>
      </c>
      <c r="V143" s="118">
        <f t="shared" si="50"/>
        <v>0.41154789477258447</v>
      </c>
      <c r="W143" s="118">
        <f t="shared" ref="W143:Y143" si="51">W144+W146+W148+W157</f>
        <v>0.36241326583414202</v>
      </c>
      <c r="X143" s="118">
        <f t="shared" si="51"/>
        <v>0.44053333900767755</v>
      </c>
      <c r="Y143" s="118">
        <f t="shared" si="51"/>
        <v>0.56715340990754226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0.46739486580346873</v>
      </c>
      <c r="D148" s="123">
        <v>0.50374980556887039</v>
      </c>
      <c r="E148" s="123">
        <v>0.46366685669531488</v>
      </c>
      <c r="F148" s="123">
        <v>0.39310839993667374</v>
      </c>
      <c r="G148" s="123">
        <v>0.40078878584144695</v>
      </c>
      <c r="H148" s="123">
        <v>0.35194146420611627</v>
      </c>
      <c r="I148" s="123">
        <v>0.35936238738777143</v>
      </c>
      <c r="J148" s="123">
        <v>0.31912190084954539</v>
      </c>
      <c r="K148" s="123">
        <v>0.3174640242977782</v>
      </c>
      <c r="L148" s="123">
        <v>0.4287289672446728</v>
      </c>
      <c r="M148" s="123">
        <v>0.37124260890209126</v>
      </c>
      <c r="N148" s="123">
        <v>0.30141418399679509</v>
      </c>
      <c r="O148" s="123">
        <v>0.40485157650750597</v>
      </c>
      <c r="P148" s="123">
        <v>0.38255822453822952</v>
      </c>
      <c r="Q148" s="123">
        <v>0.44722638075521243</v>
      </c>
      <c r="R148" s="123">
        <v>0.7032732147770655</v>
      </c>
      <c r="S148" s="123">
        <v>0.57151143511884162</v>
      </c>
      <c r="T148" s="123">
        <v>0.51455957196151536</v>
      </c>
      <c r="U148" s="123">
        <v>0.34295645675265468</v>
      </c>
      <c r="V148" s="123">
        <v>0.39502479245652977</v>
      </c>
      <c r="W148" s="123">
        <v>0.34425719107623032</v>
      </c>
      <c r="X148" s="123">
        <v>0.42334052945731304</v>
      </c>
      <c r="Y148" s="123">
        <v>0.54518050961619902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6.5435281212485616</v>
      </c>
      <c r="D149" s="99">
        <v>6.2739748511759315</v>
      </c>
      <c r="E149" s="99">
        <v>6.0189207057806904</v>
      </c>
      <c r="F149" s="99">
        <v>5.8633117278690321</v>
      </c>
      <c r="G149" s="99">
        <v>5.6992165346653758</v>
      </c>
      <c r="H149" s="99">
        <v>5.5780829918259727</v>
      </c>
      <c r="I149" s="99">
        <v>5.5831806070260832</v>
      </c>
      <c r="J149" s="99">
        <v>5.482454175653416</v>
      </c>
      <c r="K149" s="99">
        <v>5.4577768123635799</v>
      </c>
      <c r="L149" s="99">
        <v>5.4126180175426937</v>
      </c>
      <c r="M149" s="99">
        <v>5.5943591093277742</v>
      </c>
      <c r="N149" s="99">
        <v>5.0621067065763121</v>
      </c>
      <c r="O149" s="99">
        <v>5.392361159037053</v>
      </c>
      <c r="P149" s="99">
        <v>4.7372380275264678</v>
      </c>
      <c r="Q149" s="99">
        <v>4.1321809242387806</v>
      </c>
      <c r="R149" s="99">
        <v>4.8192177099982354</v>
      </c>
      <c r="S149" s="99">
        <v>4.7159228059845981</v>
      </c>
      <c r="T149" s="99">
        <v>4.7448458358264842</v>
      </c>
      <c r="U149" s="99">
        <v>4.4646501179774374</v>
      </c>
      <c r="V149" s="99">
        <v>4.860373525693503</v>
      </c>
      <c r="W149" s="99">
        <v>4.0750317173777999</v>
      </c>
      <c r="X149" s="99">
        <v>3.8549093223608875</v>
      </c>
      <c r="Y149" s="99">
        <v>3.8975833181871091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4.3487834875075757</v>
      </c>
      <c r="J150" s="99">
        <v>4.2371439328499063</v>
      </c>
      <c r="K150" s="99">
        <v>4.2136079619247857</v>
      </c>
      <c r="L150" s="99">
        <v>4.1870933321822461</v>
      </c>
      <c r="M150" s="99">
        <v>4.3452432430563492</v>
      </c>
      <c r="N150" s="99">
        <v>0</v>
      </c>
      <c r="O150" s="99">
        <v>4.1700312674290858</v>
      </c>
      <c r="P150" s="99">
        <v>3.6595814892095482</v>
      </c>
      <c r="Q150" s="99">
        <v>3.1824174941908776</v>
      </c>
      <c r="R150" s="99">
        <v>3.7008538449292496</v>
      </c>
      <c r="S150" s="99">
        <v>3.6201133470264715</v>
      </c>
      <c r="T150" s="99">
        <v>3.6350719488719307</v>
      </c>
      <c r="U150" s="99">
        <v>3.4135823923018309</v>
      </c>
      <c r="V150" s="99">
        <v>3.7594496264973749</v>
      </c>
      <c r="W150" s="99">
        <v>3.1465727676099866</v>
      </c>
      <c r="X150" s="99">
        <v>2.9352146803072454</v>
      </c>
      <c r="Y150" s="99">
        <v>2.9286039490245068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4.3487834875075757</v>
      </c>
      <c r="J151" s="102">
        <v>4.2371439328499063</v>
      </c>
      <c r="K151" s="102">
        <v>4.2136079619247857</v>
      </c>
      <c r="L151" s="102">
        <v>4.1870933321822461</v>
      </c>
      <c r="M151" s="102">
        <v>4.3452432430563492</v>
      </c>
      <c r="N151" s="102">
        <v>0</v>
      </c>
      <c r="O151" s="102">
        <v>4.1700312674290858</v>
      </c>
      <c r="P151" s="102">
        <v>3.6595814892095482</v>
      </c>
      <c r="Q151" s="102">
        <v>3.1824174941908776</v>
      </c>
      <c r="R151" s="102">
        <v>3.7008538449292496</v>
      </c>
      <c r="S151" s="102">
        <v>3.6201133470264715</v>
      </c>
      <c r="T151" s="102">
        <v>3.6350719488719307</v>
      </c>
      <c r="U151" s="102">
        <v>3.4135823923018309</v>
      </c>
      <c r="V151" s="102">
        <v>3.7594496264973749</v>
      </c>
      <c r="W151" s="102">
        <v>3.1465727676099866</v>
      </c>
      <c r="X151" s="102">
        <v>2.9352146803072454</v>
      </c>
      <c r="Y151" s="102">
        <v>2.9286039490245068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1.2331556931634065E-2</v>
      </c>
      <c r="D157" s="123">
        <v>1.7289497812374932E-2</v>
      </c>
      <c r="E157" s="123">
        <v>1.7083624857490751E-2</v>
      </c>
      <c r="F157" s="123">
        <v>1.6819967301143181E-2</v>
      </c>
      <c r="G157" s="123">
        <v>1.6013030489595161E-2</v>
      </c>
      <c r="H157" s="123">
        <v>1.6383564105789283E-2</v>
      </c>
      <c r="I157" s="123">
        <v>1.3930737798238462E-2</v>
      </c>
      <c r="J157" s="123">
        <v>1.2510096334621643E-2</v>
      </c>
      <c r="K157" s="123">
        <v>1.2109238787198362E-2</v>
      </c>
      <c r="L157" s="123">
        <v>1.5624097661448557E-2</v>
      </c>
      <c r="M157" s="123">
        <v>1.8170267619094755E-2</v>
      </c>
      <c r="N157" s="123">
        <v>1.6416362331800265E-2</v>
      </c>
      <c r="O157" s="123">
        <v>1.6200172672688022E-2</v>
      </c>
      <c r="P157" s="123">
        <v>1.4977886912260482E-2</v>
      </c>
      <c r="Q157" s="123">
        <v>1.5903306754104771E-2</v>
      </c>
      <c r="R157" s="123">
        <v>2.5020995903565678E-2</v>
      </c>
      <c r="S157" s="123">
        <v>2.1775814285304965E-2</v>
      </c>
      <c r="T157" s="123">
        <v>1.8382503159172472E-2</v>
      </c>
      <c r="U157" s="123">
        <v>1.5002570550229343E-2</v>
      </c>
      <c r="V157" s="123">
        <v>1.6523102316054684E-2</v>
      </c>
      <c r="W157" s="123">
        <v>1.8156074757911696E-2</v>
      </c>
      <c r="X157" s="123">
        <v>1.7192809550364483E-2</v>
      </c>
      <c r="Y157" s="123">
        <v>2.1972900291343217E-2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1.2084925793001384</v>
      </c>
      <c r="D158" s="99">
        <v>1.1843306001476828</v>
      </c>
      <c r="E158" s="99">
        <v>1.1753533901953639</v>
      </c>
      <c r="F158" s="99">
        <v>1.1385824019235387</v>
      </c>
      <c r="G158" s="99">
        <v>1.1385264678102158</v>
      </c>
      <c r="H158" s="99">
        <v>1.097698795087882</v>
      </c>
      <c r="I158" s="99">
        <v>1.0982064964277989</v>
      </c>
      <c r="J158" s="99">
        <v>1.0607244839513403</v>
      </c>
      <c r="K158" s="99">
        <v>1.0136145173048983</v>
      </c>
      <c r="L158" s="99">
        <v>1.020448878513359</v>
      </c>
      <c r="M158" s="99">
        <v>1.0111219510390375</v>
      </c>
      <c r="N158" s="99">
        <v>1.0063230109393562</v>
      </c>
      <c r="O158" s="99">
        <v>1.011700783409367</v>
      </c>
      <c r="P158" s="99">
        <v>0.96257886556127359</v>
      </c>
      <c r="Q158" s="99">
        <v>0.9005709754940725</v>
      </c>
      <c r="R158" s="99">
        <v>1.0456142498647973</v>
      </c>
      <c r="S158" s="99">
        <v>1.0181220339431265</v>
      </c>
      <c r="T158" s="99">
        <v>1.0607201147252225</v>
      </c>
      <c r="U158" s="99">
        <v>1.0032628087953368</v>
      </c>
      <c r="V158" s="99">
        <v>1.1077000828986658</v>
      </c>
      <c r="W158" s="99">
        <v>0.93020408986963188</v>
      </c>
      <c r="X158" s="99">
        <v>0.87827268507745648</v>
      </c>
      <c r="Y158" s="99">
        <v>0.91213488453512959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0.50005236398769393</v>
      </c>
      <c r="D161" s="118">
        <f t="shared" si="54"/>
        <v>0.51976020785607568</v>
      </c>
      <c r="E161" s="118">
        <f t="shared" si="54"/>
        <v>0.47723028355957109</v>
      </c>
      <c r="F161" s="118">
        <f t="shared" si="54"/>
        <v>0.41237354140961585</v>
      </c>
      <c r="G161" s="118">
        <f t="shared" si="54"/>
        <v>0.41684941161219635</v>
      </c>
      <c r="H161" s="118">
        <f t="shared" si="54"/>
        <v>0.36708762738059542</v>
      </c>
      <c r="I161" s="118">
        <f t="shared" si="54"/>
        <v>0.37272942036834589</v>
      </c>
      <c r="J161" s="118">
        <f t="shared" si="54"/>
        <v>0.33109732009558768</v>
      </c>
      <c r="K161" s="118">
        <f t="shared" si="54"/>
        <v>0.32962481772511454</v>
      </c>
      <c r="L161" s="118">
        <f t="shared" si="54"/>
        <v>0.44357109155899244</v>
      </c>
      <c r="M161" s="118">
        <f t="shared" si="54"/>
        <v>0.38944755947367549</v>
      </c>
      <c r="N161" s="118">
        <f t="shared" si="54"/>
        <v>0.31814843666281312</v>
      </c>
      <c r="O161" s="118">
        <f t="shared" si="54"/>
        <v>0.4218484844166156</v>
      </c>
      <c r="P161" s="118">
        <f t="shared" si="54"/>
        <v>0.3976822675178236</v>
      </c>
      <c r="Q161" s="118">
        <f t="shared" si="54"/>
        <v>0.46280647104973677</v>
      </c>
      <c r="R161" s="118">
        <f t="shared" ref="R161:V161" si="55">R162+R164+R166+R175</f>
        <v>0.7274162490081566</v>
      </c>
      <c r="S161" s="118">
        <f t="shared" si="55"/>
        <v>0.59316125772427841</v>
      </c>
      <c r="T161" s="118">
        <f t="shared" si="55"/>
        <v>0.53217525635968732</v>
      </c>
      <c r="U161" s="118">
        <f t="shared" si="55"/>
        <v>0.35851231343543488</v>
      </c>
      <c r="V161" s="118">
        <f t="shared" si="55"/>
        <v>0.41200919405086034</v>
      </c>
      <c r="W161" s="118">
        <f t="shared" ref="W161:Y161" si="56">W162+W164+W166+W175</f>
        <v>0.36209137633630023</v>
      </c>
      <c r="X161" s="118">
        <f t="shared" si="56"/>
        <v>0.44116206773106381</v>
      </c>
      <c r="Y161" s="118">
        <f t="shared" si="56"/>
        <v>0.56736207175941034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0.48419704282133152</v>
      </c>
      <c r="D166" s="123">
        <v>0.50362726852056849</v>
      </c>
      <c r="E166" s="123">
        <v>0.46068571970931377</v>
      </c>
      <c r="F166" s="123">
        <v>0.3952112521303241</v>
      </c>
      <c r="G166" s="123">
        <v>0.40055659199206167</v>
      </c>
      <c r="H166" s="123">
        <v>0.35076182179098825</v>
      </c>
      <c r="I166" s="123">
        <v>0.35884969603083727</v>
      </c>
      <c r="J166" s="123">
        <v>0.31840922818229411</v>
      </c>
      <c r="K166" s="123">
        <v>0.31783174597054908</v>
      </c>
      <c r="L166" s="123">
        <v>0.42738062896468615</v>
      </c>
      <c r="M166" s="123">
        <v>0.37154347044279129</v>
      </c>
      <c r="N166" s="123">
        <v>0.30124869957807249</v>
      </c>
      <c r="O166" s="123">
        <v>0.40576599506851846</v>
      </c>
      <c r="P166" s="123">
        <v>0.38286600891186556</v>
      </c>
      <c r="Q166" s="123">
        <v>0.44708741402293112</v>
      </c>
      <c r="R166" s="123">
        <v>0.70243929307726505</v>
      </c>
      <c r="S166" s="123">
        <v>0.57140454909825522</v>
      </c>
      <c r="T166" s="123">
        <v>0.51398894828731456</v>
      </c>
      <c r="U166" s="123">
        <v>0.34334368131568493</v>
      </c>
      <c r="V166" s="123">
        <v>0.39544935612812904</v>
      </c>
      <c r="W166" s="123">
        <v>0.34393944270393206</v>
      </c>
      <c r="X166" s="123">
        <v>0.42391558130534518</v>
      </c>
      <c r="Y166" s="123">
        <v>0.54545383111992163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6.5435281212485608</v>
      </c>
      <c r="D167" s="99">
        <v>6.2739748511759315</v>
      </c>
      <c r="E167" s="99">
        <v>6.0189207057806895</v>
      </c>
      <c r="F167" s="99">
        <v>5.863311727869033</v>
      </c>
      <c r="G167" s="99">
        <v>5.6992165346653767</v>
      </c>
      <c r="H167" s="99">
        <v>5.5780829918259718</v>
      </c>
      <c r="I167" s="99">
        <v>5.5831806070260832</v>
      </c>
      <c r="J167" s="99">
        <v>5.4824541756534169</v>
      </c>
      <c r="K167" s="99">
        <v>5.4577768123635799</v>
      </c>
      <c r="L167" s="99">
        <v>5.4126180175426946</v>
      </c>
      <c r="M167" s="99">
        <v>5.594359109327776</v>
      </c>
      <c r="N167" s="99">
        <v>5.062106706576313</v>
      </c>
      <c r="O167" s="99">
        <v>5.3923611590370513</v>
      </c>
      <c r="P167" s="99">
        <v>4.7372380275264669</v>
      </c>
      <c r="Q167" s="99">
        <v>4.1321809242387797</v>
      </c>
      <c r="R167" s="99">
        <v>4.8192177099982336</v>
      </c>
      <c r="S167" s="99">
        <v>4.7159228059845981</v>
      </c>
      <c r="T167" s="99">
        <v>4.7448458358264833</v>
      </c>
      <c r="U167" s="99">
        <v>4.4646501179774392</v>
      </c>
      <c r="V167" s="99">
        <v>4.8603735256935039</v>
      </c>
      <c r="W167" s="99">
        <v>4.0750317173777999</v>
      </c>
      <c r="X167" s="99">
        <v>3.8549093223608875</v>
      </c>
      <c r="Y167" s="99">
        <v>3.8975833181871087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4.5570303763032891</v>
      </c>
      <c r="G168" s="99">
        <v>0</v>
      </c>
      <c r="H168" s="99">
        <v>4.3577510559957142</v>
      </c>
      <c r="I168" s="99">
        <v>4.3487834875075757</v>
      </c>
      <c r="J168" s="99">
        <v>4.2371439328499054</v>
      </c>
      <c r="K168" s="99">
        <v>4.2136079619247857</v>
      </c>
      <c r="L168" s="99">
        <v>4.1870933321822452</v>
      </c>
      <c r="M168" s="99">
        <v>4.3452432430563492</v>
      </c>
      <c r="N168" s="99">
        <v>3.9184150729487612</v>
      </c>
      <c r="O168" s="99">
        <v>4.1700312674290858</v>
      </c>
      <c r="P168" s="99">
        <v>3.6595814892095482</v>
      </c>
      <c r="Q168" s="99">
        <v>3.1824174941908776</v>
      </c>
      <c r="R168" s="99">
        <v>3.7008538449292501</v>
      </c>
      <c r="S168" s="99">
        <v>3.6201133470264715</v>
      </c>
      <c r="T168" s="99">
        <v>3.6350719488719307</v>
      </c>
      <c r="U168" s="99">
        <v>3.4135823923018309</v>
      </c>
      <c r="V168" s="99">
        <v>3.7594496264973745</v>
      </c>
      <c r="W168" s="99">
        <v>3.1465727676099866</v>
      </c>
      <c r="X168" s="99">
        <v>2.935214680307245</v>
      </c>
      <c r="Y168" s="99">
        <v>2.9286039490245068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4.5570303763032891</v>
      </c>
      <c r="G169" s="102">
        <v>0</v>
      </c>
      <c r="H169" s="102">
        <v>4.3577510559957142</v>
      </c>
      <c r="I169" s="102">
        <v>4.3487834875075757</v>
      </c>
      <c r="J169" s="102">
        <v>4.2371439328499054</v>
      </c>
      <c r="K169" s="102">
        <v>4.2136079619247857</v>
      </c>
      <c r="L169" s="102">
        <v>4.1870933321822452</v>
      </c>
      <c r="M169" s="102">
        <v>4.3452432430563492</v>
      </c>
      <c r="N169" s="102">
        <v>3.9184150729487612</v>
      </c>
      <c r="O169" s="102">
        <v>4.1700312674290858</v>
      </c>
      <c r="P169" s="102">
        <v>3.6595814892095482</v>
      </c>
      <c r="Q169" s="102">
        <v>3.1824174941908776</v>
      </c>
      <c r="R169" s="102">
        <v>3.7008538449292501</v>
      </c>
      <c r="S169" s="102">
        <v>3.6201133470264715</v>
      </c>
      <c r="T169" s="102">
        <v>3.6350719488719307</v>
      </c>
      <c r="U169" s="102">
        <v>3.4135823923018309</v>
      </c>
      <c r="V169" s="102">
        <v>3.7594496264973745</v>
      </c>
      <c r="W169" s="102">
        <v>3.1465727676099866</v>
      </c>
      <c r="X169" s="102">
        <v>2.935214680307245</v>
      </c>
      <c r="Y169" s="102">
        <v>2.9286039490245068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1.585532116636235E-2</v>
      </c>
      <c r="D175" s="123">
        <v>1.6132939335507232E-2</v>
      </c>
      <c r="E175" s="123">
        <v>1.6544563850257321E-2</v>
      </c>
      <c r="F175" s="123">
        <v>1.7162289279291733E-2</v>
      </c>
      <c r="G175" s="123">
        <v>1.6292819620134655E-2</v>
      </c>
      <c r="H175" s="123">
        <v>1.6325805589607143E-2</v>
      </c>
      <c r="I175" s="123">
        <v>1.3879724337508635E-2</v>
      </c>
      <c r="J175" s="123">
        <v>1.2688091913293545E-2</v>
      </c>
      <c r="K175" s="123">
        <v>1.1793071754565428E-2</v>
      </c>
      <c r="L175" s="123">
        <v>1.6190462594306267E-2</v>
      </c>
      <c r="M175" s="123">
        <v>1.790408903088421E-2</v>
      </c>
      <c r="N175" s="123">
        <v>1.6899737084740643E-2</v>
      </c>
      <c r="O175" s="123">
        <v>1.6082489348097147E-2</v>
      </c>
      <c r="P175" s="123">
        <v>1.4816258605958033E-2</v>
      </c>
      <c r="Q175" s="123">
        <v>1.5719057026805629E-2</v>
      </c>
      <c r="R175" s="123">
        <v>2.4976955930891557E-2</v>
      </c>
      <c r="S175" s="123">
        <v>2.175670862602317E-2</v>
      </c>
      <c r="T175" s="123">
        <v>1.8186308072372787E-2</v>
      </c>
      <c r="U175" s="123">
        <v>1.5168632119749951E-2</v>
      </c>
      <c r="V175" s="123">
        <v>1.6559837922731309E-2</v>
      </c>
      <c r="W175" s="123">
        <v>1.8151933632368191E-2</v>
      </c>
      <c r="X175" s="123">
        <v>1.7246486425718632E-2</v>
      </c>
      <c r="Y175" s="123">
        <v>2.1908240639488687E-2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1.2084925793001384</v>
      </c>
      <c r="D176" s="99">
        <v>1.1843306001476828</v>
      </c>
      <c r="E176" s="99">
        <v>1.1753533901953639</v>
      </c>
      <c r="F176" s="99">
        <v>1.1385824019235384</v>
      </c>
      <c r="G176" s="99">
        <v>1.138526467810216</v>
      </c>
      <c r="H176" s="99">
        <v>1.0976987950878818</v>
      </c>
      <c r="I176" s="99">
        <v>1.0982064964277987</v>
      </c>
      <c r="J176" s="99">
        <v>1.0607244839513403</v>
      </c>
      <c r="K176" s="99">
        <v>1.0136145173048985</v>
      </c>
      <c r="L176" s="99">
        <v>1.020448878513359</v>
      </c>
      <c r="M176" s="99">
        <v>1.0111219510390377</v>
      </c>
      <c r="N176" s="99">
        <v>1.0063230109393562</v>
      </c>
      <c r="O176" s="99">
        <v>1.011700783409367</v>
      </c>
      <c r="P176" s="99">
        <v>0.96257886556127348</v>
      </c>
      <c r="Q176" s="99">
        <v>0.90057097549407239</v>
      </c>
      <c r="R176" s="99">
        <v>1.0456142498647971</v>
      </c>
      <c r="S176" s="99">
        <v>1.0181220339431267</v>
      </c>
      <c r="T176" s="99">
        <v>1.0607201147252223</v>
      </c>
      <c r="U176" s="99">
        <v>1.0032628087953366</v>
      </c>
      <c r="V176" s="99">
        <v>1.1077000828986656</v>
      </c>
      <c r="W176" s="99">
        <v>0.93020408986963177</v>
      </c>
      <c r="X176" s="99">
        <v>0.87827268507745637</v>
      </c>
      <c r="Y176" s="99">
        <v>0.91213488453512959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371819</v>
      </c>
      <c r="C5" s="120">
        <v>357893</v>
      </c>
      <c r="D5" s="120">
        <v>344589</v>
      </c>
      <c r="E5" s="120">
        <v>327873</v>
      </c>
      <c r="F5" s="120">
        <v>317292</v>
      </c>
      <c r="G5" s="120">
        <v>312893</v>
      </c>
      <c r="H5" s="120">
        <v>310744</v>
      </c>
      <c r="I5" s="120">
        <v>316038</v>
      </c>
      <c r="J5" s="120">
        <v>320948</v>
      </c>
      <c r="K5" s="120">
        <v>333131</v>
      </c>
      <c r="L5" s="120">
        <v>335134</v>
      </c>
      <c r="M5" s="120">
        <v>350527</v>
      </c>
      <c r="N5" s="120">
        <v>370358</v>
      </c>
      <c r="O5" s="120">
        <v>391474</v>
      </c>
      <c r="P5" s="120">
        <v>400434</v>
      </c>
      <c r="Q5" s="120">
        <v>391872</v>
      </c>
      <c r="R5" s="120">
        <v>373502</v>
      </c>
      <c r="S5" s="120">
        <v>344660</v>
      </c>
      <c r="T5" s="120">
        <v>323269</v>
      </c>
      <c r="U5" s="120">
        <v>303283</v>
      </c>
      <c r="V5" s="120">
        <v>287208</v>
      </c>
      <c r="W5" s="120">
        <v>270955</v>
      </c>
      <c r="X5" s="120">
        <v>250838</v>
      </c>
      <c r="Y5" s="120">
        <v>234932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371819</v>
      </c>
      <c r="C7" s="52">
        <v>357893</v>
      </c>
      <c r="D7" s="52">
        <v>344589</v>
      </c>
      <c r="E7" s="52">
        <v>327873</v>
      </c>
      <c r="F7" s="52">
        <v>317292</v>
      </c>
      <c r="G7" s="52">
        <v>312893</v>
      </c>
      <c r="H7" s="52">
        <v>310744</v>
      </c>
      <c r="I7" s="52">
        <v>316038</v>
      </c>
      <c r="J7" s="52">
        <v>320948</v>
      </c>
      <c r="K7" s="52">
        <v>333131</v>
      </c>
      <c r="L7" s="52">
        <v>335134</v>
      </c>
      <c r="M7" s="52">
        <v>350527</v>
      </c>
      <c r="N7" s="52">
        <v>370358</v>
      </c>
      <c r="O7" s="52">
        <v>391474</v>
      </c>
      <c r="P7" s="52">
        <v>400434</v>
      </c>
      <c r="Q7" s="52">
        <v>391872</v>
      </c>
      <c r="R7" s="52">
        <v>373502</v>
      </c>
      <c r="S7" s="52">
        <v>344660</v>
      </c>
      <c r="T7" s="52">
        <v>323269</v>
      </c>
      <c r="U7" s="52">
        <v>303283</v>
      </c>
      <c r="V7" s="52">
        <v>287208</v>
      </c>
      <c r="W7" s="52">
        <v>270955</v>
      </c>
      <c r="X7" s="52">
        <v>250838</v>
      </c>
      <c r="Y7" s="52">
        <v>234932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2159</v>
      </c>
      <c r="C9" s="52">
        <v>2071</v>
      </c>
      <c r="D9" s="52">
        <v>2163</v>
      </c>
      <c r="E9" s="52">
        <v>2035</v>
      </c>
      <c r="F9" s="52">
        <v>1968</v>
      </c>
      <c r="G9" s="52">
        <v>2088</v>
      </c>
      <c r="H9" s="52">
        <v>2310</v>
      </c>
      <c r="I9" s="52">
        <v>2855</v>
      </c>
      <c r="J9" s="52">
        <v>3371</v>
      </c>
      <c r="K9" s="52">
        <v>3903</v>
      </c>
      <c r="L9" s="52">
        <v>4404</v>
      </c>
      <c r="M9" s="52">
        <v>4883</v>
      </c>
      <c r="N9" s="52">
        <v>5594</v>
      </c>
      <c r="O9" s="52">
        <v>6438</v>
      </c>
      <c r="P9" s="52">
        <v>7281</v>
      </c>
      <c r="Q9" s="52">
        <v>7657</v>
      </c>
      <c r="R9" s="52">
        <v>7403</v>
      </c>
      <c r="S9" s="52">
        <v>6630</v>
      </c>
      <c r="T9" s="52">
        <v>5639</v>
      </c>
      <c r="U9" s="52">
        <v>4554</v>
      </c>
      <c r="V9" s="52">
        <v>3546</v>
      </c>
      <c r="W9" s="52">
        <v>2638</v>
      </c>
      <c r="X9" s="52">
        <v>2541</v>
      </c>
      <c r="Y9" s="52">
        <v>2937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210922</v>
      </c>
      <c r="C11" s="52">
        <v>202276</v>
      </c>
      <c r="D11" s="52">
        <v>193686</v>
      </c>
      <c r="E11" s="52">
        <v>183263</v>
      </c>
      <c r="F11" s="52">
        <v>176457</v>
      </c>
      <c r="G11" s="52">
        <v>173250</v>
      </c>
      <c r="H11" s="52">
        <v>171462</v>
      </c>
      <c r="I11" s="52">
        <v>173943</v>
      </c>
      <c r="J11" s="52">
        <v>176408</v>
      </c>
      <c r="K11" s="52">
        <v>176730</v>
      </c>
      <c r="L11" s="52">
        <v>178201</v>
      </c>
      <c r="M11" s="52">
        <v>175905</v>
      </c>
      <c r="N11" s="52">
        <v>173061</v>
      </c>
      <c r="O11" s="52">
        <v>173567</v>
      </c>
      <c r="P11" s="52">
        <v>173108</v>
      </c>
      <c r="Q11" s="52">
        <v>168016</v>
      </c>
      <c r="R11" s="52">
        <v>160099</v>
      </c>
      <c r="S11" s="52">
        <v>148296</v>
      </c>
      <c r="T11" s="52">
        <v>139690</v>
      </c>
      <c r="U11" s="52">
        <v>131999</v>
      </c>
      <c r="V11" s="52">
        <v>126966</v>
      </c>
      <c r="W11" s="52">
        <v>121563</v>
      </c>
      <c r="X11" s="52">
        <v>115414</v>
      </c>
      <c r="Y11" s="52">
        <v>108398</v>
      </c>
      <c r="DA11" s="63" t="s">
        <v>1061</v>
      </c>
    </row>
    <row r="12" spans="1:105" ht="12" customHeight="1" x14ac:dyDescent="0.25">
      <c r="A12" s="97" t="s">
        <v>124</v>
      </c>
      <c r="B12" s="52">
        <v>10510</v>
      </c>
      <c r="C12" s="52">
        <v>10337</v>
      </c>
      <c r="D12" s="52">
        <v>10335</v>
      </c>
      <c r="E12" s="52">
        <v>10136</v>
      </c>
      <c r="F12" s="52">
        <v>9923</v>
      </c>
      <c r="G12" s="52">
        <v>9945</v>
      </c>
      <c r="H12" s="52">
        <v>9803</v>
      </c>
      <c r="I12" s="52">
        <v>9874</v>
      </c>
      <c r="J12" s="52">
        <v>9765</v>
      </c>
      <c r="K12" s="52">
        <v>10101</v>
      </c>
      <c r="L12" s="52">
        <v>10269</v>
      </c>
      <c r="M12" s="52">
        <v>11370</v>
      </c>
      <c r="N12" s="52">
        <v>12559</v>
      </c>
      <c r="O12" s="52">
        <v>14332</v>
      </c>
      <c r="P12" s="52">
        <v>15543</v>
      </c>
      <c r="Q12" s="52">
        <v>16322</v>
      </c>
      <c r="R12" s="52">
        <v>17088</v>
      </c>
      <c r="S12" s="52">
        <v>16867</v>
      </c>
      <c r="T12" s="52">
        <v>16777</v>
      </c>
      <c r="U12" s="52">
        <v>16066</v>
      </c>
      <c r="V12" s="52">
        <v>15354</v>
      </c>
      <c r="W12" s="52">
        <v>14321</v>
      </c>
      <c r="X12" s="52">
        <v>13049</v>
      </c>
      <c r="Y12" s="52">
        <v>12400</v>
      </c>
      <c r="DA12" s="63" t="s">
        <v>1062</v>
      </c>
    </row>
    <row r="13" spans="1:105" ht="12" customHeight="1" x14ac:dyDescent="0.25">
      <c r="A13" s="97" t="s">
        <v>123</v>
      </c>
      <c r="B13" s="52">
        <v>1</v>
      </c>
      <c r="C13" s="52">
        <v>1</v>
      </c>
      <c r="D13" s="52">
        <v>1</v>
      </c>
      <c r="E13" s="52">
        <v>1</v>
      </c>
      <c r="F13" s="52">
        <v>2</v>
      </c>
      <c r="G13" s="52">
        <v>4</v>
      </c>
      <c r="H13" s="52">
        <v>6</v>
      </c>
      <c r="I13" s="52">
        <v>12</v>
      </c>
      <c r="J13" s="52">
        <v>23</v>
      </c>
      <c r="K13" s="52">
        <v>44</v>
      </c>
      <c r="L13" s="52">
        <v>59</v>
      </c>
      <c r="M13" s="52">
        <v>77</v>
      </c>
      <c r="N13" s="52">
        <v>77</v>
      </c>
      <c r="O13" s="52">
        <v>111</v>
      </c>
      <c r="P13" s="52">
        <v>120</v>
      </c>
      <c r="Q13" s="52">
        <v>124</v>
      </c>
      <c r="R13" s="52">
        <v>148</v>
      </c>
      <c r="S13" s="52">
        <v>149</v>
      </c>
      <c r="T13" s="52">
        <v>153</v>
      </c>
      <c r="U13" s="52">
        <v>148</v>
      </c>
      <c r="V13" s="52">
        <v>144</v>
      </c>
      <c r="W13" s="52">
        <v>119</v>
      </c>
      <c r="X13" s="52">
        <v>107</v>
      </c>
      <c r="Y13" s="52">
        <v>103</v>
      </c>
      <c r="DA13" s="63" t="s">
        <v>1063</v>
      </c>
    </row>
    <row r="14" spans="1:105" ht="12" customHeight="1" x14ac:dyDescent="0.25">
      <c r="A14" s="97" t="s">
        <v>122</v>
      </c>
      <c r="B14" s="52">
        <v>149033</v>
      </c>
      <c r="C14" s="52">
        <v>143934</v>
      </c>
      <c r="D14" s="52">
        <v>138776</v>
      </c>
      <c r="E14" s="52">
        <v>132245</v>
      </c>
      <c r="F14" s="52">
        <v>128122</v>
      </c>
      <c r="G14" s="52">
        <v>125057</v>
      </c>
      <c r="H14" s="52">
        <v>123165</v>
      </c>
      <c r="I14" s="52">
        <v>117408</v>
      </c>
      <c r="J14" s="52">
        <v>104198</v>
      </c>
      <c r="K14" s="52">
        <v>88933</v>
      </c>
      <c r="L14" s="52">
        <v>70350</v>
      </c>
      <c r="M14" s="52">
        <v>72144</v>
      </c>
      <c r="N14" s="52">
        <v>82765</v>
      </c>
      <c r="O14" s="52">
        <v>80879</v>
      </c>
      <c r="P14" s="52">
        <v>76075</v>
      </c>
      <c r="Q14" s="52">
        <v>68943</v>
      </c>
      <c r="R14" s="52">
        <v>64038</v>
      </c>
      <c r="S14" s="52">
        <v>57561</v>
      </c>
      <c r="T14" s="52">
        <v>50135</v>
      </c>
      <c r="U14" s="52">
        <v>45151</v>
      </c>
      <c r="V14" s="52">
        <v>41619</v>
      </c>
      <c r="W14" s="52">
        <v>40427</v>
      </c>
      <c r="X14" s="52">
        <v>38532</v>
      </c>
      <c r="Y14" s="52">
        <v>39320</v>
      </c>
      <c r="DA14" s="63" t="s">
        <v>1064</v>
      </c>
    </row>
    <row r="15" spans="1:105" ht="12" customHeight="1" x14ac:dyDescent="0.25">
      <c r="A15" s="97" t="s">
        <v>121</v>
      </c>
      <c r="B15" s="52">
        <v>1353</v>
      </c>
      <c r="C15" s="52">
        <v>1345</v>
      </c>
      <c r="D15" s="52">
        <v>1791</v>
      </c>
      <c r="E15" s="52">
        <v>2228</v>
      </c>
      <c r="F15" s="52">
        <v>2788</v>
      </c>
      <c r="G15" s="52">
        <v>4637</v>
      </c>
      <c r="H15" s="52">
        <v>6308</v>
      </c>
      <c r="I15" s="52">
        <v>14801</v>
      </c>
      <c r="J15" s="52">
        <v>30554</v>
      </c>
      <c r="K15" s="52">
        <v>57323</v>
      </c>
      <c r="L15" s="52">
        <v>76255</v>
      </c>
      <c r="M15" s="52">
        <v>91031</v>
      </c>
      <c r="N15" s="52">
        <v>101896</v>
      </c>
      <c r="O15" s="52">
        <v>122585</v>
      </c>
      <c r="P15" s="52">
        <v>135588</v>
      </c>
      <c r="Q15" s="52">
        <v>138467</v>
      </c>
      <c r="R15" s="52">
        <v>132129</v>
      </c>
      <c r="S15" s="52">
        <v>121787</v>
      </c>
      <c r="T15" s="52">
        <v>116514</v>
      </c>
      <c r="U15" s="52">
        <v>109919</v>
      </c>
      <c r="V15" s="52">
        <v>103125</v>
      </c>
      <c r="W15" s="52">
        <v>94525</v>
      </c>
      <c r="X15" s="52">
        <v>83736</v>
      </c>
      <c r="Y15" s="52">
        <v>74711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5437</v>
      </c>
      <c r="C18" s="52">
        <v>5169</v>
      </c>
      <c r="D18" s="52">
        <v>4925</v>
      </c>
      <c r="E18" s="52">
        <v>4657</v>
      </c>
      <c r="F18" s="52">
        <v>4527</v>
      </c>
      <c r="G18" s="52">
        <v>4452</v>
      </c>
      <c r="H18" s="52">
        <v>4453</v>
      </c>
      <c r="I18" s="52">
        <v>4450</v>
      </c>
      <c r="J18" s="52">
        <v>4433</v>
      </c>
      <c r="K18" s="52">
        <v>4482</v>
      </c>
      <c r="L18" s="52">
        <v>4595</v>
      </c>
      <c r="M18" s="52">
        <v>5048</v>
      </c>
      <c r="N18" s="52">
        <v>5519</v>
      </c>
      <c r="O18" s="52">
        <v>5976</v>
      </c>
      <c r="P18" s="52">
        <v>6196</v>
      </c>
      <c r="Q18" s="52">
        <v>6238</v>
      </c>
      <c r="R18" s="52">
        <v>6346</v>
      </c>
      <c r="S18" s="52">
        <v>6127</v>
      </c>
      <c r="T18" s="52">
        <v>5789</v>
      </c>
      <c r="U18" s="52">
        <v>5367</v>
      </c>
      <c r="V18" s="52">
        <v>5017</v>
      </c>
      <c r="W18" s="52">
        <v>4860</v>
      </c>
      <c r="X18" s="52">
        <v>4556</v>
      </c>
      <c r="Y18" s="52">
        <v>4368</v>
      </c>
      <c r="DA18" s="63" t="s">
        <v>1067</v>
      </c>
    </row>
    <row r="19" spans="1:105" ht="12" customHeight="1" x14ac:dyDescent="0.25">
      <c r="A19" s="109" t="s">
        <v>120</v>
      </c>
      <c r="B19" s="36">
        <v>366382</v>
      </c>
      <c r="C19" s="36">
        <v>352724</v>
      </c>
      <c r="D19" s="36">
        <v>339664</v>
      </c>
      <c r="E19" s="36">
        <v>323216</v>
      </c>
      <c r="F19" s="36">
        <v>312765</v>
      </c>
      <c r="G19" s="36">
        <v>308441</v>
      </c>
      <c r="H19" s="36">
        <v>306291</v>
      </c>
      <c r="I19" s="36">
        <v>311588</v>
      </c>
      <c r="J19" s="36">
        <v>316515</v>
      </c>
      <c r="K19" s="36">
        <v>328649</v>
      </c>
      <c r="L19" s="36">
        <v>330539</v>
      </c>
      <c r="M19" s="36">
        <v>345479</v>
      </c>
      <c r="N19" s="36">
        <v>364839</v>
      </c>
      <c r="O19" s="36">
        <v>385498</v>
      </c>
      <c r="P19" s="36">
        <v>394238</v>
      </c>
      <c r="Q19" s="36">
        <v>385634</v>
      </c>
      <c r="R19" s="36">
        <v>367156</v>
      </c>
      <c r="S19" s="36">
        <v>338533</v>
      </c>
      <c r="T19" s="36">
        <v>317480</v>
      </c>
      <c r="U19" s="36">
        <v>297916</v>
      </c>
      <c r="V19" s="36">
        <v>282191</v>
      </c>
      <c r="W19" s="36">
        <v>266095</v>
      </c>
      <c r="X19" s="36">
        <v>246282</v>
      </c>
      <c r="Y19" s="36">
        <v>230564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29048</v>
      </c>
      <c r="D23" s="52">
        <v>29053</v>
      </c>
      <c r="E23" s="52">
        <v>29078</v>
      </c>
      <c r="F23" s="52">
        <v>29148</v>
      </c>
      <c r="G23" s="52">
        <v>29284</v>
      </c>
      <c r="H23" s="52">
        <v>29511</v>
      </c>
      <c r="I23" s="52">
        <v>29865</v>
      </c>
      <c r="J23" s="52">
        <v>30392</v>
      </c>
      <c r="K23" s="52">
        <v>31128</v>
      </c>
      <c r="L23" s="52">
        <v>32148</v>
      </c>
      <c r="M23" s="52">
        <v>33490</v>
      </c>
      <c r="N23" s="52">
        <v>35225</v>
      </c>
      <c r="O23" s="52">
        <v>31610</v>
      </c>
      <c r="P23" s="52">
        <v>11092</v>
      </c>
      <c r="Q23" s="52">
        <v>14425</v>
      </c>
      <c r="R23" s="52">
        <v>18399</v>
      </c>
      <c r="S23" s="52">
        <v>28842</v>
      </c>
      <c r="T23" s="52">
        <v>21391</v>
      </c>
      <c r="U23" s="52">
        <v>25771</v>
      </c>
      <c r="V23" s="52">
        <v>30951</v>
      </c>
      <c r="W23" s="52">
        <v>33385</v>
      </c>
      <c r="X23" s="52">
        <v>34665</v>
      </c>
      <c r="Y23" s="52">
        <v>35453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337</v>
      </c>
      <c r="D25" s="52">
        <v>338</v>
      </c>
      <c r="E25" s="52">
        <v>342</v>
      </c>
      <c r="F25" s="52">
        <v>351</v>
      </c>
      <c r="G25" s="52">
        <v>373</v>
      </c>
      <c r="H25" s="52">
        <v>410</v>
      </c>
      <c r="I25" s="52">
        <v>268</v>
      </c>
      <c r="J25" s="52">
        <v>211</v>
      </c>
      <c r="K25" s="52">
        <v>332</v>
      </c>
      <c r="L25" s="52">
        <v>386</v>
      </c>
      <c r="M25" s="52">
        <v>408</v>
      </c>
      <c r="N25" s="52">
        <v>519</v>
      </c>
      <c r="O25" s="52">
        <v>701</v>
      </c>
      <c r="P25" s="52">
        <v>745</v>
      </c>
      <c r="Q25" s="52">
        <v>824</v>
      </c>
      <c r="R25" s="52">
        <v>884</v>
      </c>
      <c r="S25" s="52">
        <v>1009</v>
      </c>
      <c r="T25" s="52">
        <v>1099</v>
      </c>
      <c r="U25" s="52">
        <v>1173</v>
      </c>
      <c r="V25" s="52">
        <v>1285</v>
      </c>
      <c r="W25" s="52">
        <v>1227</v>
      </c>
      <c r="X25" s="52">
        <v>987</v>
      </c>
      <c r="Y25" s="52">
        <v>644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16478</v>
      </c>
      <c r="D27" s="52">
        <v>16481</v>
      </c>
      <c r="E27" s="52">
        <v>16493</v>
      </c>
      <c r="F27" s="52">
        <v>16529</v>
      </c>
      <c r="G27" s="52">
        <v>16597</v>
      </c>
      <c r="H27" s="52">
        <v>16716</v>
      </c>
      <c r="I27" s="52">
        <v>16896</v>
      </c>
      <c r="J27" s="52">
        <v>24270</v>
      </c>
      <c r="K27" s="52">
        <v>23347</v>
      </c>
      <c r="L27" s="52">
        <v>24390</v>
      </c>
      <c r="M27" s="52">
        <v>25947</v>
      </c>
      <c r="N27" s="52">
        <v>28388</v>
      </c>
      <c r="O27" s="52">
        <v>25025</v>
      </c>
      <c r="P27" s="52">
        <v>5445</v>
      </c>
      <c r="Q27" s="52">
        <v>11804</v>
      </c>
      <c r="R27" s="52">
        <v>18525</v>
      </c>
      <c r="S27" s="52">
        <v>27105</v>
      </c>
      <c r="T27" s="52">
        <v>20528</v>
      </c>
      <c r="U27" s="52">
        <v>18678</v>
      </c>
      <c r="V27" s="52">
        <v>16321</v>
      </c>
      <c r="W27" s="52">
        <v>17537</v>
      </c>
      <c r="X27" s="52">
        <v>17200</v>
      </c>
      <c r="Y27" s="52">
        <v>17021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1642</v>
      </c>
      <c r="D28" s="52">
        <v>1645</v>
      </c>
      <c r="E28" s="52">
        <v>1666</v>
      </c>
      <c r="F28" s="52">
        <v>1722</v>
      </c>
      <c r="G28" s="52">
        <v>1835</v>
      </c>
      <c r="H28" s="52">
        <v>2010</v>
      </c>
      <c r="I28" s="52">
        <v>1305</v>
      </c>
      <c r="J28" s="52">
        <v>1123</v>
      </c>
      <c r="K28" s="52">
        <v>1596</v>
      </c>
      <c r="L28" s="52">
        <v>1625</v>
      </c>
      <c r="M28" s="52">
        <v>1588</v>
      </c>
      <c r="N28" s="52">
        <v>1648</v>
      </c>
      <c r="O28" s="52">
        <v>1716</v>
      </c>
      <c r="P28" s="52">
        <v>1595</v>
      </c>
      <c r="Q28" s="52">
        <v>1652</v>
      </c>
      <c r="R28" s="52">
        <v>1803</v>
      </c>
      <c r="S28" s="52">
        <v>2237</v>
      </c>
      <c r="T28" s="52">
        <v>2470</v>
      </c>
      <c r="U28" s="52">
        <v>2872</v>
      </c>
      <c r="V28" s="52">
        <v>3078</v>
      </c>
      <c r="W28" s="52">
        <v>2947</v>
      </c>
      <c r="X28" s="52">
        <v>2510</v>
      </c>
      <c r="Y28" s="52">
        <v>2384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1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2</v>
      </c>
      <c r="N29" s="52">
        <v>7</v>
      </c>
      <c r="O29" s="52">
        <v>3</v>
      </c>
      <c r="P29" s="52">
        <v>10</v>
      </c>
      <c r="Q29" s="52">
        <v>9</v>
      </c>
      <c r="R29" s="52">
        <v>19</v>
      </c>
      <c r="S29" s="52">
        <v>17</v>
      </c>
      <c r="T29" s="52">
        <v>16</v>
      </c>
      <c r="U29" s="52">
        <v>15</v>
      </c>
      <c r="V29" s="52">
        <v>24</v>
      </c>
      <c r="W29" s="52">
        <v>29</v>
      </c>
      <c r="X29" s="52">
        <v>22</v>
      </c>
      <c r="Y29" s="52">
        <v>21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23286</v>
      </c>
      <c r="D30" s="52">
        <v>23323</v>
      </c>
      <c r="E30" s="52">
        <v>23570</v>
      </c>
      <c r="F30" s="52">
        <v>24244</v>
      </c>
      <c r="G30" s="52">
        <v>25546</v>
      </c>
      <c r="H30" s="52">
        <v>27714</v>
      </c>
      <c r="I30" s="52">
        <v>17050</v>
      </c>
      <c r="J30" s="52">
        <v>13534</v>
      </c>
      <c r="K30" s="52">
        <v>19183</v>
      </c>
      <c r="L30" s="52">
        <v>19013</v>
      </c>
      <c r="M30" s="52">
        <v>18494</v>
      </c>
      <c r="N30" s="52">
        <v>18293</v>
      </c>
      <c r="O30" s="52">
        <v>16441</v>
      </c>
      <c r="P30" s="52">
        <v>12141</v>
      </c>
      <c r="Q30" s="52">
        <v>7532</v>
      </c>
      <c r="R30" s="52">
        <v>6198</v>
      </c>
      <c r="S30" s="52">
        <v>9519</v>
      </c>
      <c r="T30" s="52">
        <v>12540</v>
      </c>
      <c r="U30" s="52">
        <v>17383</v>
      </c>
      <c r="V30" s="52">
        <v>14895</v>
      </c>
      <c r="W30" s="52">
        <v>7614</v>
      </c>
      <c r="X30" s="52">
        <v>4247</v>
      </c>
      <c r="Y30" s="52">
        <v>3402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211</v>
      </c>
      <c r="D31" s="52">
        <v>212</v>
      </c>
      <c r="E31" s="52">
        <v>215</v>
      </c>
      <c r="F31" s="52">
        <v>228</v>
      </c>
      <c r="G31" s="52">
        <v>263</v>
      </c>
      <c r="H31" s="52">
        <v>322</v>
      </c>
      <c r="I31" s="52">
        <v>309</v>
      </c>
      <c r="J31" s="52">
        <v>480</v>
      </c>
      <c r="K31" s="52">
        <v>853</v>
      </c>
      <c r="L31" s="52">
        <v>1687</v>
      </c>
      <c r="M31" s="52">
        <v>3008</v>
      </c>
      <c r="N31" s="52">
        <v>5071</v>
      </c>
      <c r="O31" s="52">
        <v>8080</v>
      </c>
      <c r="P31" s="52">
        <v>11735</v>
      </c>
      <c r="Q31" s="52">
        <v>16846</v>
      </c>
      <c r="R31" s="52">
        <v>20319</v>
      </c>
      <c r="S31" s="52">
        <v>22010</v>
      </c>
      <c r="T31" s="52">
        <v>19885</v>
      </c>
      <c r="U31" s="52">
        <v>20263</v>
      </c>
      <c r="V31" s="52">
        <v>22250</v>
      </c>
      <c r="W31" s="52">
        <v>22949</v>
      </c>
      <c r="X31" s="52">
        <v>18513</v>
      </c>
      <c r="Y31" s="52">
        <v>15602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850</v>
      </c>
      <c r="D34" s="52">
        <v>850</v>
      </c>
      <c r="E34" s="52">
        <v>859</v>
      </c>
      <c r="F34" s="52">
        <v>881</v>
      </c>
      <c r="G34" s="52">
        <v>922</v>
      </c>
      <c r="H34" s="52">
        <v>995</v>
      </c>
      <c r="I34" s="52">
        <v>600</v>
      </c>
      <c r="J34" s="52">
        <v>552</v>
      </c>
      <c r="K34" s="52">
        <v>635</v>
      </c>
      <c r="L34" s="52">
        <v>686</v>
      </c>
      <c r="M34" s="52">
        <v>743</v>
      </c>
      <c r="N34" s="52">
        <v>838</v>
      </c>
      <c r="O34" s="52">
        <v>830</v>
      </c>
      <c r="P34" s="52">
        <v>579</v>
      </c>
      <c r="Q34" s="52">
        <v>680</v>
      </c>
      <c r="R34" s="52">
        <v>792</v>
      </c>
      <c r="S34" s="52">
        <v>973</v>
      </c>
      <c r="T34" s="52">
        <v>1043</v>
      </c>
      <c r="U34" s="52">
        <v>1140</v>
      </c>
      <c r="V34" s="52">
        <v>1092</v>
      </c>
      <c r="W34" s="52">
        <v>981</v>
      </c>
      <c r="X34" s="52">
        <v>797</v>
      </c>
      <c r="Y34" s="52">
        <v>789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57247</v>
      </c>
      <c r="D35" s="36">
        <v>57332</v>
      </c>
      <c r="E35" s="36">
        <v>57930</v>
      </c>
      <c r="F35" s="36">
        <v>59552</v>
      </c>
      <c r="G35" s="36">
        <v>62702</v>
      </c>
      <c r="H35" s="36">
        <v>67964</v>
      </c>
      <c r="I35" s="36">
        <v>41663</v>
      </c>
      <c r="J35" s="36">
        <v>39421</v>
      </c>
      <c r="K35" s="36">
        <v>45549</v>
      </c>
      <c r="L35" s="36">
        <v>48012</v>
      </c>
      <c r="M35" s="36">
        <v>51513</v>
      </c>
      <c r="N35" s="36">
        <v>57875</v>
      </c>
      <c r="O35" s="36">
        <v>58597</v>
      </c>
      <c r="P35" s="36">
        <v>42251</v>
      </c>
      <c r="Q35" s="36">
        <v>49685</v>
      </c>
      <c r="R35" s="36">
        <v>55368</v>
      </c>
      <c r="S35" s="36">
        <v>63308</v>
      </c>
      <c r="T35" s="36">
        <v>61729</v>
      </c>
      <c r="U35" s="36">
        <v>66282</v>
      </c>
      <c r="V35" s="36">
        <v>64944</v>
      </c>
      <c r="W35" s="36">
        <v>57464</v>
      </c>
      <c r="X35" s="36">
        <v>44770</v>
      </c>
      <c r="Y35" s="36">
        <v>40387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15122</v>
      </c>
      <c r="D39" s="52">
        <v>15749</v>
      </c>
      <c r="E39" s="52">
        <v>12362</v>
      </c>
      <c r="F39" s="52">
        <v>18567</v>
      </c>
      <c r="G39" s="52">
        <v>24885</v>
      </c>
      <c r="H39" s="52">
        <v>27362</v>
      </c>
      <c r="I39" s="52">
        <v>35159</v>
      </c>
      <c r="J39" s="52">
        <v>35302</v>
      </c>
      <c r="K39" s="52">
        <v>43311</v>
      </c>
      <c r="L39" s="52">
        <v>34151</v>
      </c>
      <c r="M39" s="52">
        <v>48883</v>
      </c>
      <c r="N39" s="52">
        <v>55056</v>
      </c>
      <c r="O39" s="52">
        <v>52726</v>
      </c>
      <c r="P39" s="52">
        <v>20052</v>
      </c>
      <c r="Q39" s="52">
        <v>5863</v>
      </c>
      <c r="R39" s="52">
        <v>29</v>
      </c>
      <c r="S39" s="52">
        <v>0</v>
      </c>
      <c r="T39" s="52">
        <v>0</v>
      </c>
      <c r="U39" s="52">
        <v>5785</v>
      </c>
      <c r="V39" s="52">
        <v>14876</v>
      </c>
      <c r="W39" s="52">
        <v>17132</v>
      </c>
      <c r="X39" s="52">
        <v>14548</v>
      </c>
      <c r="Y39" s="52">
        <v>19547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249</v>
      </c>
      <c r="D41" s="52">
        <v>430</v>
      </c>
      <c r="E41" s="52">
        <v>214</v>
      </c>
      <c r="F41" s="52">
        <v>284</v>
      </c>
      <c r="G41" s="52">
        <v>493</v>
      </c>
      <c r="H41" s="52">
        <v>632</v>
      </c>
      <c r="I41" s="52">
        <v>813</v>
      </c>
      <c r="J41" s="52">
        <v>727</v>
      </c>
      <c r="K41" s="52">
        <v>864</v>
      </c>
      <c r="L41" s="52">
        <v>887</v>
      </c>
      <c r="M41" s="52">
        <v>887</v>
      </c>
      <c r="N41" s="52">
        <v>1230</v>
      </c>
      <c r="O41" s="52">
        <v>1545</v>
      </c>
      <c r="P41" s="52">
        <v>1588</v>
      </c>
      <c r="Q41" s="52">
        <v>1200</v>
      </c>
      <c r="R41" s="52">
        <v>630</v>
      </c>
      <c r="S41" s="52">
        <v>236</v>
      </c>
      <c r="T41" s="52">
        <v>108</v>
      </c>
      <c r="U41" s="52">
        <v>88</v>
      </c>
      <c r="V41" s="52">
        <v>277</v>
      </c>
      <c r="W41" s="52">
        <v>319</v>
      </c>
      <c r="X41" s="52">
        <v>890</v>
      </c>
      <c r="Y41" s="52">
        <v>1040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7832</v>
      </c>
      <c r="D43" s="52">
        <v>7891</v>
      </c>
      <c r="E43" s="52">
        <v>6070</v>
      </c>
      <c r="F43" s="52">
        <v>9723</v>
      </c>
      <c r="G43" s="52">
        <v>13390</v>
      </c>
      <c r="H43" s="52">
        <v>14928</v>
      </c>
      <c r="I43" s="52">
        <v>19377</v>
      </c>
      <c r="J43" s="52">
        <v>26735</v>
      </c>
      <c r="K43" s="52">
        <v>23669</v>
      </c>
      <c r="L43" s="52">
        <v>25861</v>
      </c>
      <c r="M43" s="52">
        <v>23651</v>
      </c>
      <c r="N43" s="52">
        <v>25544</v>
      </c>
      <c r="O43" s="52">
        <v>25531</v>
      </c>
      <c r="P43" s="52">
        <v>4986</v>
      </c>
      <c r="Q43" s="52">
        <v>6712</v>
      </c>
      <c r="R43" s="52">
        <v>10608</v>
      </c>
      <c r="S43" s="52">
        <v>15302</v>
      </c>
      <c r="T43" s="52">
        <v>11922</v>
      </c>
      <c r="U43" s="52">
        <v>10987</v>
      </c>
      <c r="V43" s="52">
        <v>11288</v>
      </c>
      <c r="W43" s="52">
        <v>12134</v>
      </c>
      <c r="X43" s="52">
        <v>11051</v>
      </c>
      <c r="Y43" s="52">
        <v>10005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1469</v>
      </c>
      <c r="D44" s="52">
        <v>1643</v>
      </c>
      <c r="E44" s="52">
        <v>1467</v>
      </c>
      <c r="F44" s="52">
        <v>1509</v>
      </c>
      <c r="G44" s="52">
        <v>1857</v>
      </c>
      <c r="H44" s="52">
        <v>1868</v>
      </c>
      <c r="I44" s="52">
        <v>1376</v>
      </c>
      <c r="J44" s="52">
        <v>1014</v>
      </c>
      <c r="K44" s="52">
        <v>1932</v>
      </c>
      <c r="L44" s="52">
        <v>1793</v>
      </c>
      <c r="M44" s="52">
        <v>2689</v>
      </c>
      <c r="N44" s="52">
        <v>2837</v>
      </c>
      <c r="O44" s="52">
        <v>3489</v>
      </c>
      <c r="P44" s="52">
        <v>2806</v>
      </c>
      <c r="Q44" s="52">
        <v>2431</v>
      </c>
      <c r="R44" s="52">
        <v>2569</v>
      </c>
      <c r="S44" s="52">
        <v>2016</v>
      </c>
      <c r="T44" s="52">
        <v>2380</v>
      </c>
      <c r="U44" s="52">
        <v>2161</v>
      </c>
      <c r="V44" s="52">
        <v>2366</v>
      </c>
      <c r="W44" s="52">
        <v>1914</v>
      </c>
      <c r="X44" s="52">
        <v>1238</v>
      </c>
      <c r="Y44" s="52">
        <v>1735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2</v>
      </c>
      <c r="G45" s="52">
        <v>2</v>
      </c>
      <c r="H45" s="52">
        <v>2</v>
      </c>
      <c r="I45" s="52">
        <v>6</v>
      </c>
      <c r="J45" s="52">
        <v>11</v>
      </c>
      <c r="K45" s="52">
        <v>21</v>
      </c>
      <c r="L45" s="52">
        <v>15</v>
      </c>
      <c r="M45" s="52">
        <v>20</v>
      </c>
      <c r="N45" s="52">
        <v>7</v>
      </c>
      <c r="O45" s="52">
        <v>37</v>
      </c>
      <c r="P45" s="52">
        <v>19</v>
      </c>
      <c r="Q45" s="52">
        <v>13</v>
      </c>
      <c r="R45" s="52">
        <v>43</v>
      </c>
      <c r="S45" s="52">
        <v>18</v>
      </c>
      <c r="T45" s="52">
        <v>20</v>
      </c>
      <c r="U45" s="52">
        <v>10</v>
      </c>
      <c r="V45" s="52">
        <v>20</v>
      </c>
      <c r="W45" s="52">
        <v>4</v>
      </c>
      <c r="X45" s="52">
        <v>10</v>
      </c>
      <c r="Y45" s="52">
        <v>17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18187</v>
      </c>
      <c r="D46" s="52">
        <v>18165</v>
      </c>
      <c r="E46" s="52">
        <v>17039</v>
      </c>
      <c r="F46" s="52">
        <v>20121</v>
      </c>
      <c r="G46" s="52">
        <v>22481</v>
      </c>
      <c r="H46" s="52">
        <v>25822</v>
      </c>
      <c r="I46" s="52">
        <v>11293</v>
      </c>
      <c r="J46" s="52">
        <v>324</v>
      </c>
      <c r="K46" s="52">
        <v>3918</v>
      </c>
      <c r="L46" s="52">
        <v>430</v>
      </c>
      <c r="M46" s="52">
        <v>20288</v>
      </c>
      <c r="N46" s="52">
        <v>28914</v>
      </c>
      <c r="O46" s="52">
        <v>14555</v>
      </c>
      <c r="P46" s="52">
        <v>7337</v>
      </c>
      <c r="Q46" s="52">
        <v>400</v>
      </c>
      <c r="R46" s="52">
        <v>1293</v>
      </c>
      <c r="S46" s="52">
        <v>3042</v>
      </c>
      <c r="T46" s="52">
        <v>5114</v>
      </c>
      <c r="U46" s="52">
        <v>12399</v>
      </c>
      <c r="V46" s="52">
        <v>11363</v>
      </c>
      <c r="W46" s="52">
        <v>6422</v>
      </c>
      <c r="X46" s="52">
        <v>2352</v>
      </c>
      <c r="Y46" s="52">
        <v>4190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203</v>
      </c>
      <c r="D47" s="52">
        <v>658</v>
      </c>
      <c r="E47" s="52">
        <v>652</v>
      </c>
      <c r="F47" s="52">
        <v>788</v>
      </c>
      <c r="G47" s="52">
        <v>2112</v>
      </c>
      <c r="H47" s="52">
        <v>1993</v>
      </c>
      <c r="I47" s="52">
        <v>8802</v>
      </c>
      <c r="J47" s="52">
        <v>16233</v>
      </c>
      <c r="K47" s="52">
        <v>27622</v>
      </c>
      <c r="L47" s="52">
        <v>20619</v>
      </c>
      <c r="M47" s="52">
        <v>17784</v>
      </c>
      <c r="N47" s="52">
        <v>15936</v>
      </c>
      <c r="O47" s="52">
        <v>28769</v>
      </c>
      <c r="P47" s="52">
        <v>24738</v>
      </c>
      <c r="Q47" s="52">
        <v>19725</v>
      </c>
      <c r="R47" s="52">
        <v>13981</v>
      </c>
      <c r="S47" s="52">
        <v>11668</v>
      </c>
      <c r="T47" s="52">
        <v>14612</v>
      </c>
      <c r="U47" s="52">
        <v>13668</v>
      </c>
      <c r="V47" s="52">
        <v>15456</v>
      </c>
      <c r="W47" s="52">
        <v>14349</v>
      </c>
      <c r="X47" s="52">
        <v>7724</v>
      </c>
      <c r="Y47" s="52">
        <v>6577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582</v>
      </c>
      <c r="D50" s="52">
        <v>606</v>
      </c>
      <c r="E50" s="52">
        <v>591</v>
      </c>
      <c r="F50" s="52">
        <v>751</v>
      </c>
      <c r="G50" s="52">
        <v>847</v>
      </c>
      <c r="H50" s="52">
        <v>996</v>
      </c>
      <c r="I50" s="52">
        <v>597</v>
      </c>
      <c r="J50" s="52">
        <v>535</v>
      </c>
      <c r="K50" s="52">
        <v>684</v>
      </c>
      <c r="L50" s="52">
        <v>799</v>
      </c>
      <c r="M50" s="52">
        <v>1196</v>
      </c>
      <c r="N50" s="52">
        <v>1309</v>
      </c>
      <c r="O50" s="52">
        <v>1287</v>
      </c>
      <c r="P50" s="52">
        <v>799</v>
      </c>
      <c r="Q50" s="52">
        <v>722</v>
      </c>
      <c r="R50" s="52">
        <v>900</v>
      </c>
      <c r="S50" s="52">
        <v>754</v>
      </c>
      <c r="T50" s="52">
        <v>705</v>
      </c>
      <c r="U50" s="52">
        <v>718</v>
      </c>
      <c r="V50" s="52">
        <v>742</v>
      </c>
      <c r="W50" s="52">
        <v>824</v>
      </c>
      <c r="X50" s="52">
        <v>493</v>
      </c>
      <c r="Y50" s="52">
        <v>601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43589</v>
      </c>
      <c r="D51" s="36">
        <v>44272</v>
      </c>
      <c r="E51" s="36">
        <v>41482</v>
      </c>
      <c r="F51" s="36">
        <v>49101</v>
      </c>
      <c r="G51" s="36">
        <v>58378</v>
      </c>
      <c r="H51" s="36">
        <v>65814</v>
      </c>
      <c r="I51" s="36">
        <v>46960</v>
      </c>
      <c r="J51" s="36">
        <v>44348</v>
      </c>
      <c r="K51" s="36">
        <v>57683</v>
      </c>
      <c r="L51" s="36">
        <v>49902</v>
      </c>
      <c r="M51" s="36">
        <v>66453</v>
      </c>
      <c r="N51" s="36">
        <v>77235</v>
      </c>
      <c r="O51" s="36">
        <v>79256</v>
      </c>
      <c r="P51" s="36">
        <v>50991</v>
      </c>
      <c r="Q51" s="36">
        <v>41081</v>
      </c>
      <c r="R51" s="36">
        <v>36890</v>
      </c>
      <c r="S51" s="36">
        <v>34685</v>
      </c>
      <c r="T51" s="36">
        <v>40676</v>
      </c>
      <c r="U51" s="36">
        <v>46718</v>
      </c>
      <c r="V51" s="36">
        <v>49219</v>
      </c>
      <c r="W51" s="36">
        <v>41368</v>
      </c>
      <c r="X51" s="36">
        <v>24957</v>
      </c>
      <c r="Y51" s="36">
        <v>24669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6613</v>
      </c>
      <c r="D55" s="52">
        <v>7255</v>
      </c>
      <c r="E55" s="52">
        <v>5734</v>
      </c>
      <c r="F55" s="52">
        <v>7913</v>
      </c>
      <c r="G55" s="52">
        <v>12828</v>
      </c>
      <c r="H55" s="52">
        <v>12607</v>
      </c>
      <c r="I55" s="52">
        <v>18829</v>
      </c>
      <c r="J55" s="52">
        <v>19565</v>
      </c>
      <c r="K55" s="52">
        <v>23032</v>
      </c>
      <c r="L55" s="52">
        <v>14727</v>
      </c>
      <c r="M55" s="52">
        <v>13870</v>
      </c>
      <c r="N55" s="52">
        <v>17797</v>
      </c>
      <c r="O55" s="52">
        <v>15946</v>
      </c>
      <c r="P55" s="52">
        <v>11114</v>
      </c>
      <c r="Q55" s="52">
        <v>2765</v>
      </c>
      <c r="R55" s="52">
        <v>12</v>
      </c>
      <c r="S55" s="52">
        <v>0</v>
      </c>
      <c r="T55" s="52">
        <v>0</v>
      </c>
      <c r="U55" s="52">
        <v>2333</v>
      </c>
      <c r="V55" s="52">
        <v>5714</v>
      </c>
      <c r="W55" s="52">
        <v>5727</v>
      </c>
      <c r="X55" s="52">
        <v>4822</v>
      </c>
      <c r="Y55" s="52">
        <v>9726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0</v>
      </c>
      <c r="D57" s="52">
        <v>65</v>
      </c>
      <c r="E57" s="52">
        <v>31</v>
      </c>
      <c r="F57" s="52">
        <v>93</v>
      </c>
      <c r="G57" s="52">
        <v>219</v>
      </c>
      <c r="H57" s="52">
        <v>260</v>
      </c>
      <c r="I57" s="52">
        <v>458</v>
      </c>
      <c r="J57" s="52">
        <v>375</v>
      </c>
      <c r="K57" s="52">
        <v>368</v>
      </c>
      <c r="L57" s="52">
        <v>242</v>
      </c>
      <c r="M57" s="52">
        <v>188</v>
      </c>
      <c r="N57" s="52">
        <v>247</v>
      </c>
      <c r="O57" s="52">
        <v>150</v>
      </c>
      <c r="P57" s="52">
        <v>133</v>
      </c>
      <c r="Q57" s="52">
        <v>11</v>
      </c>
      <c r="R57" s="52">
        <v>0</v>
      </c>
      <c r="S57" s="52">
        <v>0</v>
      </c>
      <c r="T57" s="52">
        <v>0</v>
      </c>
      <c r="U57" s="52">
        <v>9</v>
      </c>
      <c r="V57" s="52">
        <v>100</v>
      </c>
      <c r="W57" s="52">
        <v>59</v>
      </c>
      <c r="X57" s="52">
        <v>191</v>
      </c>
      <c r="Y57" s="52">
        <v>367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145</v>
      </c>
      <c r="D59" s="52">
        <v>276</v>
      </c>
      <c r="E59" s="52">
        <v>213</v>
      </c>
      <c r="F59" s="52">
        <v>462</v>
      </c>
      <c r="G59" s="52">
        <v>1135</v>
      </c>
      <c r="H59" s="52">
        <v>1379</v>
      </c>
      <c r="I59" s="52">
        <v>8013</v>
      </c>
      <c r="J59" s="52">
        <v>10761</v>
      </c>
      <c r="K59" s="52">
        <v>7950</v>
      </c>
      <c r="L59" s="52">
        <v>6658</v>
      </c>
      <c r="M59" s="52">
        <v>4050</v>
      </c>
      <c r="N59" s="52">
        <v>4766</v>
      </c>
      <c r="O59" s="52">
        <v>4145</v>
      </c>
      <c r="P59" s="52">
        <v>599</v>
      </c>
      <c r="Q59" s="52">
        <v>222</v>
      </c>
      <c r="R59" s="52">
        <v>2</v>
      </c>
      <c r="S59" s="52">
        <v>0</v>
      </c>
      <c r="T59" s="52">
        <v>0</v>
      </c>
      <c r="U59" s="52">
        <v>381</v>
      </c>
      <c r="V59" s="52">
        <v>1144</v>
      </c>
      <c r="W59" s="52">
        <v>1672</v>
      </c>
      <c r="X59" s="52">
        <v>2206</v>
      </c>
      <c r="Y59" s="52">
        <v>3958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478</v>
      </c>
      <c r="D60" s="52">
        <v>560</v>
      </c>
      <c r="E60" s="52">
        <v>423</v>
      </c>
      <c r="F60" s="52">
        <v>501</v>
      </c>
      <c r="G60" s="52">
        <v>821</v>
      </c>
      <c r="H60" s="52">
        <v>706</v>
      </c>
      <c r="I60" s="52">
        <v>693</v>
      </c>
      <c r="J60" s="52">
        <v>507</v>
      </c>
      <c r="K60" s="52">
        <v>870</v>
      </c>
      <c r="L60" s="52">
        <v>633</v>
      </c>
      <c r="M60" s="52">
        <v>648</v>
      </c>
      <c r="N60" s="52">
        <v>774</v>
      </c>
      <c r="O60" s="52">
        <v>879</v>
      </c>
      <c r="P60" s="52">
        <v>846</v>
      </c>
      <c r="Q60" s="52">
        <v>273</v>
      </c>
      <c r="R60" s="52">
        <v>1</v>
      </c>
      <c r="S60" s="52">
        <v>0</v>
      </c>
      <c r="T60" s="52">
        <v>0</v>
      </c>
      <c r="U60" s="52">
        <v>149</v>
      </c>
      <c r="V60" s="52">
        <v>369</v>
      </c>
      <c r="W60" s="52">
        <v>342</v>
      </c>
      <c r="X60" s="52">
        <v>285</v>
      </c>
      <c r="Y60" s="52">
        <v>799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1</v>
      </c>
      <c r="G61" s="52">
        <v>1</v>
      </c>
      <c r="H61" s="52">
        <v>1</v>
      </c>
      <c r="I61" s="52">
        <v>3</v>
      </c>
      <c r="J61" s="52">
        <v>6</v>
      </c>
      <c r="K61" s="52">
        <v>10</v>
      </c>
      <c r="L61" s="52">
        <v>6</v>
      </c>
      <c r="M61" s="52">
        <v>5</v>
      </c>
      <c r="N61" s="52">
        <v>3</v>
      </c>
      <c r="O61" s="52">
        <v>10</v>
      </c>
      <c r="P61" s="52">
        <v>6</v>
      </c>
      <c r="Q61" s="52">
        <v>2</v>
      </c>
      <c r="R61" s="52">
        <v>0</v>
      </c>
      <c r="S61" s="52">
        <v>0</v>
      </c>
      <c r="T61" s="52">
        <v>0</v>
      </c>
      <c r="U61" s="52">
        <v>1</v>
      </c>
      <c r="V61" s="52">
        <v>4</v>
      </c>
      <c r="W61" s="52">
        <v>1</v>
      </c>
      <c r="X61" s="52">
        <v>3</v>
      </c>
      <c r="Y61" s="52">
        <v>10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5924</v>
      </c>
      <c r="D62" s="52">
        <v>6195</v>
      </c>
      <c r="E62" s="52">
        <v>4910</v>
      </c>
      <c r="F62" s="52">
        <v>6687</v>
      </c>
      <c r="G62" s="52">
        <v>9937</v>
      </c>
      <c r="H62" s="52">
        <v>9767</v>
      </c>
      <c r="I62" s="52">
        <v>5687</v>
      </c>
      <c r="J62" s="52">
        <v>162</v>
      </c>
      <c r="K62" s="52">
        <v>1765</v>
      </c>
      <c r="L62" s="52">
        <v>152</v>
      </c>
      <c r="M62" s="52">
        <v>4884</v>
      </c>
      <c r="N62" s="52">
        <v>7900</v>
      </c>
      <c r="O62" s="52">
        <v>3666</v>
      </c>
      <c r="P62" s="52">
        <v>2212</v>
      </c>
      <c r="Q62" s="52">
        <v>45</v>
      </c>
      <c r="R62" s="52">
        <v>1</v>
      </c>
      <c r="S62" s="52">
        <v>0</v>
      </c>
      <c r="T62" s="52">
        <v>0</v>
      </c>
      <c r="U62" s="52">
        <v>857</v>
      </c>
      <c r="V62" s="52">
        <v>1779</v>
      </c>
      <c r="W62" s="52">
        <v>1148</v>
      </c>
      <c r="X62" s="52">
        <v>544</v>
      </c>
      <c r="Y62" s="52">
        <v>1932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66</v>
      </c>
      <c r="D63" s="52">
        <v>224</v>
      </c>
      <c r="E63" s="52">
        <v>188</v>
      </c>
      <c r="F63" s="52">
        <v>262</v>
      </c>
      <c r="G63" s="52">
        <v>934</v>
      </c>
      <c r="H63" s="52">
        <v>754</v>
      </c>
      <c r="I63" s="52">
        <v>4433</v>
      </c>
      <c r="J63" s="52">
        <v>8129</v>
      </c>
      <c r="K63" s="52">
        <v>12437</v>
      </c>
      <c r="L63" s="52">
        <v>7278</v>
      </c>
      <c r="M63" s="52">
        <v>4283</v>
      </c>
      <c r="N63" s="52">
        <v>4354</v>
      </c>
      <c r="O63" s="52">
        <v>7246</v>
      </c>
      <c r="P63" s="52">
        <v>7451</v>
      </c>
      <c r="Q63" s="52">
        <v>2223</v>
      </c>
      <c r="R63" s="52">
        <v>8</v>
      </c>
      <c r="S63" s="52">
        <v>0</v>
      </c>
      <c r="T63" s="52">
        <v>0</v>
      </c>
      <c r="U63" s="52">
        <v>945</v>
      </c>
      <c r="V63" s="52">
        <v>2418</v>
      </c>
      <c r="W63" s="52">
        <v>2564</v>
      </c>
      <c r="X63" s="52">
        <v>1784</v>
      </c>
      <c r="Y63" s="52">
        <v>3027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87</v>
      </c>
      <c r="D66" s="52">
        <v>98</v>
      </c>
      <c r="E66" s="52">
        <v>81</v>
      </c>
      <c r="F66" s="52">
        <v>119</v>
      </c>
      <c r="G66" s="52">
        <v>184</v>
      </c>
      <c r="H66" s="52">
        <v>188</v>
      </c>
      <c r="I66" s="52">
        <v>237</v>
      </c>
      <c r="J66" s="52">
        <v>234</v>
      </c>
      <c r="K66" s="52">
        <v>270</v>
      </c>
      <c r="L66" s="52">
        <v>232</v>
      </c>
      <c r="M66" s="52">
        <v>246</v>
      </c>
      <c r="N66" s="52">
        <v>298</v>
      </c>
      <c r="O66" s="52">
        <v>256</v>
      </c>
      <c r="P66" s="52">
        <v>172</v>
      </c>
      <c r="Q66" s="52">
        <v>48</v>
      </c>
      <c r="R66" s="52">
        <v>0</v>
      </c>
      <c r="S66" s="52">
        <v>0</v>
      </c>
      <c r="T66" s="52">
        <v>0</v>
      </c>
      <c r="U66" s="52">
        <v>35</v>
      </c>
      <c r="V66" s="52">
        <v>85</v>
      </c>
      <c r="W66" s="52">
        <v>112</v>
      </c>
      <c r="X66" s="52">
        <v>95</v>
      </c>
      <c r="Y66" s="52">
        <v>234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6526</v>
      </c>
      <c r="D67" s="36">
        <v>7157</v>
      </c>
      <c r="E67" s="36">
        <v>5653</v>
      </c>
      <c r="F67" s="36">
        <v>7794</v>
      </c>
      <c r="G67" s="36">
        <v>12644</v>
      </c>
      <c r="H67" s="36">
        <v>12419</v>
      </c>
      <c r="I67" s="36">
        <v>18592</v>
      </c>
      <c r="J67" s="36">
        <v>19331</v>
      </c>
      <c r="K67" s="36">
        <v>22762</v>
      </c>
      <c r="L67" s="36">
        <v>14495</v>
      </c>
      <c r="M67" s="36">
        <v>13624</v>
      </c>
      <c r="N67" s="36">
        <v>17499</v>
      </c>
      <c r="O67" s="36">
        <v>15690</v>
      </c>
      <c r="P67" s="36">
        <v>10942</v>
      </c>
      <c r="Q67" s="36">
        <v>2717</v>
      </c>
      <c r="R67" s="36">
        <v>12</v>
      </c>
      <c r="S67" s="36">
        <v>0</v>
      </c>
      <c r="T67" s="36">
        <v>0</v>
      </c>
      <c r="U67" s="36">
        <v>2298</v>
      </c>
      <c r="V67" s="36">
        <v>5629</v>
      </c>
      <c r="W67" s="36">
        <v>5615</v>
      </c>
      <c r="X67" s="36">
        <v>4727</v>
      </c>
      <c r="Y67" s="36">
        <v>9492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8509</v>
      </c>
      <c r="D71" s="52">
        <v>8494</v>
      </c>
      <c r="E71" s="52">
        <v>6628</v>
      </c>
      <c r="F71" s="52">
        <v>10654</v>
      </c>
      <c r="G71" s="52">
        <v>12057</v>
      </c>
      <c r="H71" s="52">
        <v>14755</v>
      </c>
      <c r="I71" s="52">
        <v>16330</v>
      </c>
      <c r="J71" s="52">
        <v>15737</v>
      </c>
      <c r="K71" s="52">
        <v>20279</v>
      </c>
      <c r="L71" s="52">
        <v>19424</v>
      </c>
      <c r="M71" s="52">
        <v>35013</v>
      </c>
      <c r="N71" s="52">
        <v>37259</v>
      </c>
      <c r="O71" s="52">
        <v>36780</v>
      </c>
      <c r="P71" s="52">
        <v>8938</v>
      </c>
      <c r="Q71" s="52">
        <v>3098</v>
      </c>
      <c r="R71" s="52">
        <v>17</v>
      </c>
      <c r="S71" s="52">
        <v>0</v>
      </c>
      <c r="T71" s="52">
        <v>0</v>
      </c>
      <c r="U71" s="52">
        <v>3452</v>
      </c>
      <c r="V71" s="52">
        <v>9162</v>
      </c>
      <c r="W71" s="52">
        <v>11405</v>
      </c>
      <c r="X71" s="52">
        <v>9726</v>
      </c>
      <c r="Y71" s="52">
        <v>9821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249</v>
      </c>
      <c r="D73" s="52">
        <v>365</v>
      </c>
      <c r="E73" s="52">
        <v>183</v>
      </c>
      <c r="F73" s="52">
        <v>191</v>
      </c>
      <c r="G73" s="52">
        <v>274</v>
      </c>
      <c r="H73" s="52">
        <v>372</v>
      </c>
      <c r="I73" s="52">
        <v>355</v>
      </c>
      <c r="J73" s="52">
        <v>352</v>
      </c>
      <c r="K73" s="52">
        <v>496</v>
      </c>
      <c r="L73" s="52">
        <v>645</v>
      </c>
      <c r="M73" s="52">
        <v>699</v>
      </c>
      <c r="N73" s="52">
        <v>983</v>
      </c>
      <c r="O73" s="52">
        <v>1395</v>
      </c>
      <c r="P73" s="52">
        <v>1455</v>
      </c>
      <c r="Q73" s="52">
        <v>1189</v>
      </c>
      <c r="R73" s="52">
        <v>630</v>
      </c>
      <c r="S73" s="52">
        <v>236</v>
      </c>
      <c r="T73" s="52">
        <v>108</v>
      </c>
      <c r="U73" s="52">
        <v>79</v>
      </c>
      <c r="V73" s="52">
        <v>177</v>
      </c>
      <c r="W73" s="52">
        <v>260</v>
      </c>
      <c r="X73" s="52">
        <v>699</v>
      </c>
      <c r="Y73" s="52">
        <v>673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7687</v>
      </c>
      <c r="D75" s="52">
        <f t="shared" si="0"/>
        <v>7615</v>
      </c>
      <c r="E75" s="52">
        <f t="shared" si="0"/>
        <v>5857</v>
      </c>
      <c r="F75" s="52">
        <f t="shared" si="0"/>
        <v>9261</v>
      </c>
      <c r="G75" s="52">
        <f t="shared" si="0"/>
        <v>12255</v>
      </c>
      <c r="H75" s="52">
        <f t="shared" si="0"/>
        <v>13549</v>
      </c>
      <c r="I75" s="52">
        <f t="shared" si="0"/>
        <v>11364</v>
      </c>
      <c r="J75" s="52">
        <f t="shared" si="0"/>
        <v>15974</v>
      </c>
      <c r="K75" s="52">
        <f t="shared" si="0"/>
        <v>15719</v>
      </c>
      <c r="L75" s="52">
        <f t="shared" si="0"/>
        <v>19203</v>
      </c>
      <c r="M75" s="52">
        <f t="shared" si="0"/>
        <v>19601</v>
      </c>
      <c r="N75" s="52">
        <f t="shared" si="0"/>
        <v>20778</v>
      </c>
      <c r="O75" s="52">
        <f t="shared" si="0"/>
        <v>21386</v>
      </c>
      <c r="P75" s="52">
        <f t="shared" si="0"/>
        <v>4387</v>
      </c>
      <c r="Q75" s="52">
        <f t="shared" si="0"/>
        <v>6490</v>
      </c>
      <c r="R75" s="52">
        <f t="shared" ref="R75:V75" si="1">R43-R59</f>
        <v>10606</v>
      </c>
      <c r="S75" s="52">
        <f t="shared" si="1"/>
        <v>15302</v>
      </c>
      <c r="T75" s="52">
        <f t="shared" si="1"/>
        <v>11922</v>
      </c>
      <c r="U75" s="52">
        <f t="shared" si="1"/>
        <v>10606</v>
      </c>
      <c r="V75" s="52">
        <f t="shared" si="1"/>
        <v>10144</v>
      </c>
      <c r="W75" s="52">
        <f t="shared" ref="W75:Y75" si="2">W43-W59</f>
        <v>10462</v>
      </c>
      <c r="X75" s="52">
        <f t="shared" si="2"/>
        <v>8845</v>
      </c>
      <c r="Y75" s="52">
        <f t="shared" si="2"/>
        <v>6047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991</v>
      </c>
      <c r="D76" s="52">
        <f t="shared" si="3"/>
        <v>1083</v>
      </c>
      <c r="E76" s="52">
        <f t="shared" si="3"/>
        <v>1044</v>
      </c>
      <c r="F76" s="52">
        <f t="shared" si="3"/>
        <v>1008</v>
      </c>
      <c r="G76" s="52">
        <f t="shared" si="3"/>
        <v>1036</v>
      </c>
      <c r="H76" s="52">
        <f t="shared" si="3"/>
        <v>1162</v>
      </c>
      <c r="I76" s="52">
        <f t="shared" si="3"/>
        <v>683</v>
      </c>
      <c r="J76" s="52">
        <f t="shared" si="3"/>
        <v>507</v>
      </c>
      <c r="K76" s="52">
        <f t="shared" si="3"/>
        <v>1062</v>
      </c>
      <c r="L76" s="52">
        <f t="shared" si="3"/>
        <v>1160</v>
      </c>
      <c r="M76" s="52">
        <f t="shared" si="3"/>
        <v>2041</v>
      </c>
      <c r="N76" s="52">
        <f t="shared" si="3"/>
        <v>2063</v>
      </c>
      <c r="O76" s="52">
        <f t="shared" si="3"/>
        <v>2610</v>
      </c>
      <c r="P76" s="52">
        <f t="shared" si="3"/>
        <v>1960</v>
      </c>
      <c r="Q76" s="52">
        <f t="shared" si="3"/>
        <v>2158</v>
      </c>
      <c r="R76" s="52">
        <f t="shared" ref="R76:V76" si="4">R44-R60</f>
        <v>2568</v>
      </c>
      <c r="S76" s="52">
        <f t="shared" si="4"/>
        <v>2016</v>
      </c>
      <c r="T76" s="52">
        <f t="shared" si="4"/>
        <v>2380</v>
      </c>
      <c r="U76" s="52">
        <f t="shared" si="4"/>
        <v>2012</v>
      </c>
      <c r="V76" s="52">
        <f t="shared" si="4"/>
        <v>1997</v>
      </c>
      <c r="W76" s="52">
        <f t="shared" ref="W76:Y76" si="5">W44-W60</f>
        <v>1572</v>
      </c>
      <c r="X76" s="52">
        <f t="shared" si="5"/>
        <v>953</v>
      </c>
      <c r="Y76" s="52">
        <f t="shared" si="5"/>
        <v>936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1</v>
      </c>
      <c r="G77" s="52">
        <f t="shared" si="6"/>
        <v>1</v>
      </c>
      <c r="H77" s="52">
        <f t="shared" si="6"/>
        <v>1</v>
      </c>
      <c r="I77" s="52">
        <f t="shared" si="6"/>
        <v>3</v>
      </c>
      <c r="J77" s="52">
        <f t="shared" si="6"/>
        <v>5</v>
      </c>
      <c r="K77" s="52">
        <f t="shared" si="6"/>
        <v>11</v>
      </c>
      <c r="L77" s="52">
        <f t="shared" si="6"/>
        <v>9</v>
      </c>
      <c r="M77" s="52">
        <f t="shared" si="6"/>
        <v>15</v>
      </c>
      <c r="N77" s="52">
        <f t="shared" si="6"/>
        <v>4</v>
      </c>
      <c r="O77" s="52">
        <f t="shared" si="6"/>
        <v>27</v>
      </c>
      <c r="P77" s="52">
        <f t="shared" si="6"/>
        <v>13</v>
      </c>
      <c r="Q77" s="52">
        <f t="shared" si="6"/>
        <v>11</v>
      </c>
      <c r="R77" s="52">
        <f t="shared" ref="R77:V77" si="7">R45-R61</f>
        <v>43</v>
      </c>
      <c r="S77" s="52">
        <f t="shared" si="7"/>
        <v>18</v>
      </c>
      <c r="T77" s="52">
        <f t="shared" si="7"/>
        <v>20</v>
      </c>
      <c r="U77" s="52">
        <f t="shared" si="7"/>
        <v>9</v>
      </c>
      <c r="V77" s="52">
        <f t="shared" si="7"/>
        <v>16</v>
      </c>
      <c r="W77" s="52">
        <f t="shared" ref="W77:Y77" si="8">W45-W61</f>
        <v>3</v>
      </c>
      <c r="X77" s="52">
        <f t="shared" si="8"/>
        <v>7</v>
      </c>
      <c r="Y77" s="52">
        <f t="shared" si="8"/>
        <v>7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12263</v>
      </c>
      <c r="D78" s="52">
        <f t="shared" si="9"/>
        <v>11970</v>
      </c>
      <c r="E78" s="52">
        <f t="shared" si="9"/>
        <v>12129</v>
      </c>
      <c r="F78" s="52">
        <f t="shared" si="9"/>
        <v>13434</v>
      </c>
      <c r="G78" s="52">
        <f t="shared" si="9"/>
        <v>12544</v>
      </c>
      <c r="H78" s="52">
        <f t="shared" si="9"/>
        <v>16055</v>
      </c>
      <c r="I78" s="52">
        <f t="shared" si="9"/>
        <v>5606</v>
      </c>
      <c r="J78" s="52">
        <f t="shared" si="9"/>
        <v>162</v>
      </c>
      <c r="K78" s="52">
        <f t="shared" si="9"/>
        <v>2153</v>
      </c>
      <c r="L78" s="52">
        <f t="shared" si="9"/>
        <v>278</v>
      </c>
      <c r="M78" s="52">
        <f t="shared" si="9"/>
        <v>15404</v>
      </c>
      <c r="N78" s="52">
        <f t="shared" si="9"/>
        <v>21014</v>
      </c>
      <c r="O78" s="52">
        <f t="shared" si="9"/>
        <v>10889</v>
      </c>
      <c r="P78" s="52">
        <f t="shared" si="9"/>
        <v>5125</v>
      </c>
      <c r="Q78" s="52">
        <f t="shared" si="9"/>
        <v>355</v>
      </c>
      <c r="R78" s="52">
        <f t="shared" ref="R78:V78" si="10">R46-R62</f>
        <v>1292</v>
      </c>
      <c r="S78" s="52">
        <f t="shared" si="10"/>
        <v>3042</v>
      </c>
      <c r="T78" s="52">
        <f t="shared" si="10"/>
        <v>5114</v>
      </c>
      <c r="U78" s="52">
        <f t="shared" si="10"/>
        <v>11542</v>
      </c>
      <c r="V78" s="52">
        <f t="shared" si="10"/>
        <v>9584</v>
      </c>
      <c r="W78" s="52">
        <f t="shared" ref="W78:Y78" si="11">W46-W62</f>
        <v>5274</v>
      </c>
      <c r="X78" s="52">
        <f t="shared" si="11"/>
        <v>1808</v>
      </c>
      <c r="Y78" s="52">
        <f t="shared" si="11"/>
        <v>2258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137</v>
      </c>
      <c r="D79" s="52">
        <f t="shared" si="12"/>
        <v>434</v>
      </c>
      <c r="E79" s="52">
        <f t="shared" si="12"/>
        <v>464</v>
      </c>
      <c r="F79" s="52">
        <f t="shared" si="12"/>
        <v>526</v>
      </c>
      <c r="G79" s="52">
        <f t="shared" si="12"/>
        <v>1178</v>
      </c>
      <c r="H79" s="52">
        <f t="shared" si="12"/>
        <v>1239</v>
      </c>
      <c r="I79" s="52">
        <f t="shared" si="12"/>
        <v>4369</v>
      </c>
      <c r="J79" s="52">
        <f t="shared" si="12"/>
        <v>8104</v>
      </c>
      <c r="K79" s="52">
        <f t="shared" si="12"/>
        <v>15185</v>
      </c>
      <c r="L79" s="52">
        <f t="shared" si="12"/>
        <v>13341</v>
      </c>
      <c r="M79" s="52">
        <f t="shared" si="12"/>
        <v>13501</v>
      </c>
      <c r="N79" s="52">
        <f t="shared" si="12"/>
        <v>11582</v>
      </c>
      <c r="O79" s="52">
        <f t="shared" si="12"/>
        <v>21523</v>
      </c>
      <c r="P79" s="52">
        <f t="shared" si="12"/>
        <v>17287</v>
      </c>
      <c r="Q79" s="52">
        <f t="shared" si="12"/>
        <v>17502</v>
      </c>
      <c r="R79" s="52">
        <f t="shared" ref="R79:V79" si="13">R47-R63</f>
        <v>13973</v>
      </c>
      <c r="S79" s="52">
        <f t="shared" si="13"/>
        <v>11668</v>
      </c>
      <c r="T79" s="52">
        <f t="shared" si="13"/>
        <v>14612</v>
      </c>
      <c r="U79" s="52">
        <f t="shared" si="13"/>
        <v>12723</v>
      </c>
      <c r="V79" s="52">
        <f t="shared" si="13"/>
        <v>13038</v>
      </c>
      <c r="W79" s="52">
        <f t="shared" ref="W79:Y79" si="14">W47-W63</f>
        <v>11785</v>
      </c>
      <c r="X79" s="52">
        <f t="shared" si="14"/>
        <v>5940</v>
      </c>
      <c r="Y79" s="52">
        <f t="shared" si="14"/>
        <v>3550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495</v>
      </c>
      <c r="D82" s="52">
        <v>508</v>
      </c>
      <c r="E82" s="52">
        <v>510</v>
      </c>
      <c r="F82" s="52">
        <v>632</v>
      </c>
      <c r="G82" s="52">
        <v>663</v>
      </c>
      <c r="H82" s="52">
        <v>808</v>
      </c>
      <c r="I82" s="52">
        <v>360</v>
      </c>
      <c r="J82" s="52">
        <v>301</v>
      </c>
      <c r="K82" s="52">
        <v>414</v>
      </c>
      <c r="L82" s="52">
        <v>567</v>
      </c>
      <c r="M82" s="52">
        <v>950</v>
      </c>
      <c r="N82" s="52">
        <v>1011</v>
      </c>
      <c r="O82" s="52">
        <v>1031</v>
      </c>
      <c r="P82" s="52">
        <v>627</v>
      </c>
      <c r="Q82" s="52">
        <v>674</v>
      </c>
      <c r="R82" s="52">
        <v>900</v>
      </c>
      <c r="S82" s="52">
        <v>754</v>
      </c>
      <c r="T82" s="52">
        <v>705</v>
      </c>
      <c r="U82" s="52">
        <v>683</v>
      </c>
      <c r="V82" s="52">
        <v>657</v>
      </c>
      <c r="W82" s="52">
        <v>712</v>
      </c>
      <c r="X82" s="52">
        <v>398</v>
      </c>
      <c r="Y82" s="52">
        <v>367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37063</v>
      </c>
      <c r="D83" s="36">
        <v>37115</v>
      </c>
      <c r="E83" s="36">
        <v>35829</v>
      </c>
      <c r="F83" s="36">
        <v>41307</v>
      </c>
      <c r="G83" s="36">
        <v>45734</v>
      </c>
      <c r="H83" s="36">
        <v>53395</v>
      </c>
      <c r="I83" s="36">
        <v>28368</v>
      </c>
      <c r="J83" s="36">
        <v>25017</v>
      </c>
      <c r="K83" s="36">
        <v>34921</v>
      </c>
      <c r="L83" s="36">
        <v>35407</v>
      </c>
      <c r="M83" s="36">
        <v>52829</v>
      </c>
      <c r="N83" s="36">
        <v>59736</v>
      </c>
      <c r="O83" s="36">
        <v>63566</v>
      </c>
      <c r="P83" s="36">
        <v>40049</v>
      </c>
      <c r="Q83" s="36">
        <v>38364</v>
      </c>
      <c r="R83" s="36">
        <v>36878</v>
      </c>
      <c r="S83" s="36">
        <v>34685</v>
      </c>
      <c r="T83" s="36">
        <v>40676</v>
      </c>
      <c r="U83" s="36">
        <v>44420</v>
      </c>
      <c r="V83" s="36">
        <v>43590</v>
      </c>
      <c r="W83" s="36">
        <v>35753</v>
      </c>
      <c r="X83" s="36">
        <v>20230</v>
      </c>
      <c r="Y83" s="36">
        <v>15177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6213</v>
      </c>
      <c r="K89" s="52">
        <f>RES_hhdet_numvin!K5</f>
        <v>14295</v>
      </c>
      <c r="L89" s="52">
        <f>RES_hhdet_numvin!L5</f>
        <v>15834</v>
      </c>
      <c r="M89" s="52">
        <f>RES_hhdet_numvin!M5</f>
        <v>28260</v>
      </c>
      <c r="N89" s="52">
        <f>RES_hhdet_numvin!N5</f>
        <v>37164</v>
      </c>
      <c r="O89" s="52">
        <f>RES_hhdet_numvin!O5</f>
        <v>39855</v>
      </c>
      <c r="P89" s="52">
        <f>RES_hhdet_numvin!P5</f>
        <v>16485</v>
      </c>
      <c r="Q89" s="52">
        <f>RES_hhdet_numvin!Q5</f>
        <v>5131</v>
      </c>
      <c r="R89" s="52">
        <f>RES_hhdet_numvin!R5</f>
        <v>27</v>
      </c>
      <c r="S89" s="52">
        <f>RES_hhdet_numvin!S5</f>
        <v>0</v>
      </c>
      <c r="T89" s="52">
        <f>RES_hhdet_numvin!T5</f>
        <v>0</v>
      </c>
      <c r="U89" s="52">
        <f>RES_hhdet_numvin!U5</f>
        <v>5696</v>
      </c>
      <c r="V89" s="52">
        <f>RES_hhdet_numvin!V5</f>
        <v>14777</v>
      </c>
      <c r="W89" s="52">
        <f>RES_hhdet_numvin!W5</f>
        <v>17102</v>
      </c>
      <c r="X89" s="52">
        <f>RES_hhdet_numvin!X5</f>
        <v>14546</v>
      </c>
      <c r="Y89" s="52">
        <f>RES_hhdet_numvin!Y5</f>
        <v>19547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191</v>
      </c>
      <c r="S92" s="52">
        <f>RES_hhdet_numvin!S8</f>
        <v>121</v>
      </c>
      <c r="T92" s="52">
        <f>RES_hhdet_numvin!T8</f>
        <v>70</v>
      </c>
      <c r="U92" s="52">
        <f>RES_hhdet_numvin!U8</f>
        <v>69</v>
      </c>
      <c r="V92" s="52">
        <f>RES_hhdet_numvin!V8</f>
        <v>252</v>
      </c>
      <c r="W92" s="52">
        <f>RES_hhdet_numvin!W8</f>
        <v>310</v>
      </c>
      <c r="X92" s="52">
        <f>RES_hhdet_numvin!X8</f>
        <v>884</v>
      </c>
      <c r="Y92" s="52">
        <f>RES_hhdet_numvin!Y8</f>
        <v>1040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2672</v>
      </c>
      <c r="K94" s="52">
        <f>RES_hhdet_numvin!K10</f>
        <v>4405</v>
      </c>
      <c r="L94" s="52">
        <f>RES_hhdet_numvin!L10</f>
        <v>5926</v>
      </c>
      <c r="M94" s="52">
        <f>RES_hhdet_numvin!M10</f>
        <v>6218</v>
      </c>
      <c r="N94" s="52">
        <f>RES_hhdet_numvin!N10</f>
        <v>7269</v>
      </c>
      <c r="O94" s="52">
        <f>RES_hhdet_numvin!O10</f>
        <v>7999</v>
      </c>
      <c r="P94" s="52">
        <f>RES_hhdet_numvin!P10</f>
        <v>1677</v>
      </c>
      <c r="Q94" s="52">
        <f>RES_hhdet_numvin!Q10</f>
        <v>2571</v>
      </c>
      <c r="R94" s="52">
        <f>RES_hhdet_numvin!R10</f>
        <v>4818</v>
      </c>
      <c r="S94" s="52">
        <f>RES_hhdet_numvin!S10</f>
        <v>8348</v>
      </c>
      <c r="T94" s="52">
        <f>RES_hhdet_numvin!T10</f>
        <v>7614</v>
      </c>
      <c r="U94" s="52">
        <f>RES_hhdet_numvin!U10</f>
        <v>8179</v>
      </c>
      <c r="V94" s="52">
        <f>RES_hhdet_numvin!V10</f>
        <v>9277</v>
      </c>
      <c r="W94" s="52">
        <f>RES_hhdet_numvin!W10</f>
        <v>10834</v>
      </c>
      <c r="X94" s="52">
        <f>RES_hhdet_numvin!X10</f>
        <v>10586</v>
      </c>
      <c r="Y94" s="52">
        <f>RES_hhdet_numvin!Y10</f>
        <v>10005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768</v>
      </c>
      <c r="S95" s="52">
        <f>RES_hhdet_numvin!S11</f>
        <v>1092</v>
      </c>
      <c r="T95" s="52">
        <f>RES_hhdet_numvin!T11</f>
        <v>1701</v>
      </c>
      <c r="U95" s="52">
        <f>RES_hhdet_numvin!U11</f>
        <v>1825</v>
      </c>
      <c r="V95" s="52">
        <f>RES_hhdet_numvin!V11</f>
        <v>2190</v>
      </c>
      <c r="W95" s="52">
        <f>RES_hhdet_numvin!W11</f>
        <v>1859</v>
      </c>
      <c r="X95" s="52">
        <f>RES_hhdet_numvin!X11</f>
        <v>1230</v>
      </c>
      <c r="Y95" s="52">
        <f>RES_hhdet_numvin!Y11</f>
        <v>1735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14</v>
      </c>
      <c r="S96" s="52">
        <f>RES_hhdet_numvin!S12</f>
        <v>11</v>
      </c>
      <c r="T96" s="52">
        <f>RES_hhdet_numvin!T12</f>
        <v>17</v>
      </c>
      <c r="U96" s="52">
        <f>RES_hhdet_numvin!U12</f>
        <v>10</v>
      </c>
      <c r="V96" s="52">
        <f>RES_hhdet_numvin!V12</f>
        <v>20</v>
      </c>
      <c r="W96" s="52">
        <f>RES_hhdet_numvin!W12</f>
        <v>4</v>
      </c>
      <c r="X96" s="52">
        <f>RES_hhdet_numvin!X12</f>
        <v>10</v>
      </c>
      <c r="Y96" s="52">
        <f>RES_hhdet_numvin!Y12</f>
        <v>17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384</v>
      </c>
      <c r="S99" s="138">
        <f>RES_hhdet_numvin!S15</f>
        <v>1642</v>
      </c>
      <c r="T99" s="138">
        <f>RES_hhdet_numvin!T15</f>
        <v>3642</v>
      </c>
      <c r="U99" s="138">
        <f>RES_hhdet_numvin!U15</f>
        <v>10425</v>
      </c>
      <c r="V99" s="138">
        <f>RES_hhdet_numvin!V15</f>
        <v>10493</v>
      </c>
      <c r="W99" s="138">
        <f>RES_hhdet_numvin!W15</f>
        <v>6213</v>
      </c>
      <c r="X99" s="138">
        <f>RES_hhdet_numvin!X15</f>
        <v>2331</v>
      </c>
      <c r="Y99" s="138">
        <f>RES_hhdet_numvin!Y15</f>
        <v>4190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4168</v>
      </c>
      <c r="S100" s="138">
        <f>RES_hhdet_numvin!S16</f>
        <v>6289</v>
      </c>
      <c r="T100" s="138">
        <f>RES_hhdet_numvin!T16</f>
        <v>10389</v>
      </c>
      <c r="U100" s="138">
        <f>RES_hhdet_numvin!U16</f>
        <v>11487</v>
      </c>
      <c r="V100" s="138">
        <f>RES_hhdet_numvin!V16</f>
        <v>14272</v>
      </c>
      <c r="W100" s="138">
        <f>RES_hhdet_numvin!W16</f>
        <v>13875</v>
      </c>
      <c r="X100" s="138">
        <f>RES_hhdet_numvin!X16</f>
        <v>7654</v>
      </c>
      <c r="Y100" s="138">
        <f>RES_hhdet_numvin!Y16</f>
        <v>6577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283</v>
      </c>
      <c r="S105" s="52">
        <f>RES_hhdet_numvin!S21</f>
        <v>428</v>
      </c>
      <c r="T105" s="52">
        <f>RES_hhdet_numvin!T21</f>
        <v>509</v>
      </c>
      <c r="U105" s="52">
        <f>RES_hhdet_numvin!U21</f>
        <v>602</v>
      </c>
      <c r="V105" s="52">
        <f>RES_hhdet_numvin!V21</f>
        <v>669</v>
      </c>
      <c r="W105" s="52">
        <f>RES_hhdet_numvin!W21</f>
        <v>785</v>
      </c>
      <c r="X105" s="52">
        <f>RES_hhdet_numvin!X21</f>
        <v>491</v>
      </c>
      <c r="Y105" s="52">
        <f>RES_hhdet_numvin!Y21</f>
        <v>601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11701</v>
      </c>
      <c r="S106" s="36">
        <f>RES_hhdet_numvin!S22</f>
        <v>19425</v>
      </c>
      <c r="T106" s="36">
        <f>RES_hhdet_numvin!T22</f>
        <v>28902</v>
      </c>
      <c r="U106" s="36">
        <f>RES_hhdet_numvin!U22</f>
        <v>38344</v>
      </c>
      <c r="V106" s="36">
        <f>RES_hhdet_numvin!V22</f>
        <v>43832</v>
      </c>
      <c r="W106" s="36">
        <f>RES_hhdet_numvin!W22</f>
        <v>38945</v>
      </c>
      <c r="X106" s="36">
        <f>RES_hhdet_numvin!X22</f>
        <v>24746</v>
      </c>
      <c r="Y106" s="36">
        <f>RES_hhdet_numvin!Y22</f>
        <v>24669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614.16221012985773</v>
      </c>
      <c r="C110" s="117">
        <f t="shared" si="15"/>
        <v>582.35063121315056</v>
      </c>
      <c r="D110" s="117">
        <f t="shared" si="15"/>
        <v>570.83007376097976</v>
      </c>
      <c r="E110" s="117">
        <f t="shared" si="15"/>
        <v>541.36580356933086</v>
      </c>
      <c r="F110" s="117">
        <f t="shared" si="15"/>
        <v>532.3482610693286</v>
      </c>
      <c r="G110" s="117">
        <f t="shared" si="15"/>
        <v>552.15103311633789</v>
      </c>
      <c r="H110" s="117">
        <f t="shared" si="15"/>
        <v>533.95786657568397</v>
      </c>
      <c r="I110" s="117">
        <f t="shared" si="15"/>
        <v>513.42035183429289</v>
      </c>
      <c r="J110" s="117">
        <f t="shared" si="15"/>
        <v>541.7393803950032</v>
      </c>
      <c r="K110" s="117">
        <f t="shared" si="15"/>
        <v>564.87293315894863</v>
      </c>
      <c r="L110" s="117">
        <f t="shared" si="15"/>
        <v>531.76074753636897</v>
      </c>
      <c r="M110" s="117">
        <f t="shared" si="15"/>
        <v>495.12077613257287</v>
      </c>
      <c r="N110" s="117">
        <f t="shared" si="15"/>
        <v>500.54802518890648</v>
      </c>
      <c r="O110" s="117">
        <f t="shared" si="15"/>
        <v>527.91652432196611</v>
      </c>
      <c r="P110" s="117">
        <f t="shared" si="15"/>
        <v>485.00611084181702</v>
      </c>
      <c r="Q110" s="117">
        <f t="shared" si="15"/>
        <v>500.48049424432537</v>
      </c>
      <c r="R110" s="117">
        <f t="shared" ref="R110:V110" si="16">R111+R114+R116+R126</f>
        <v>504.22170608066148</v>
      </c>
      <c r="S110" s="117">
        <f t="shared" si="16"/>
        <v>427.16469253037189</v>
      </c>
      <c r="T110" s="117">
        <f t="shared" si="16"/>
        <v>447.1284725340854</v>
      </c>
      <c r="U110" s="117">
        <f t="shared" si="16"/>
        <v>402.94232647889334</v>
      </c>
      <c r="V110" s="117">
        <f t="shared" si="16"/>
        <v>415.59278106216044</v>
      </c>
      <c r="W110" s="117">
        <f t="shared" ref="W110:Y110" si="17">W111+W114+W116+W126</f>
        <v>383.3585816558496</v>
      </c>
      <c r="X110" s="117">
        <f t="shared" si="17"/>
        <v>300.43773143545241</v>
      </c>
      <c r="Y110" s="117">
        <f t="shared" si="17"/>
        <v>248.3592311951013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497.70324309422722</v>
      </c>
      <c r="C111" s="122">
        <f t="shared" si="18"/>
        <v>476.83981030831308</v>
      </c>
      <c r="D111" s="122">
        <f t="shared" si="18"/>
        <v>468.68648607979088</v>
      </c>
      <c r="E111" s="122">
        <f t="shared" si="18"/>
        <v>450.53652119231208</v>
      </c>
      <c r="F111" s="122">
        <f t="shared" si="18"/>
        <v>444.14987084908824</v>
      </c>
      <c r="G111" s="122">
        <f t="shared" si="18"/>
        <v>468.55001292396292</v>
      </c>
      <c r="H111" s="122">
        <f t="shared" si="18"/>
        <v>453.43014651368605</v>
      </c>
      <c r="I111" s="122">
        <f t="shared" si="18"/>
        <v>431.82055167176412</v>
      </c>
      <c r="J111" s="122">
        <f t="shared" si="18"/>
        <v>457.8631009501056</v>
      </c>
      <c r="K111" s="122">
        <f t="shared" si="18"/>
        <v>472.72215288449269</v>
      </c>
      <c r="L111" s="122">
        <f t="shared" si="18"/>
        <v>444.30825639500699</v>
      </c>
      <c r="M111" s="122">
        <f t="shared" si="18"/>
        <v>401.67528488698872</v>
      </c>
      <c r="N111" s="122">
        <f t="shared" si="18"/>
        <v>401.4774977245159</v>
      </c>
      <c r="O111" s="122">
        <f t="shared" si="18"/>
        <v>424.66280144166058</v>
      </c>
      <c r="P111" s="122">
        <f t="shared" si="18"/>
        <v>380.09491804137559</v>
      </c>
      <c r="Q111" s="122">
        <f t="shared" si="18"/>
        <v>397.79011861204043</v>
      </c>
      <c r="R111" s="122">
        <f t="shared" ref="R111:V111" si="19">SUM(R112:R113)</f>
        <v>402.25924276586255</v>
      </c>
      <c r="S111" s="122">
        <f t="shared" si="19"/>
        <v>332.95680971343847</v>
      </c>
      <c r="T111" s="122">
        <f t="shared" si="19"/>
        <v>355.20477860309518</v>
      </c>
      <c r="U111" s="122">
        <f t="shared" si="19"/>
        <v>318.57965482571279</v>
      </c>
      <c r="V111" s="122">
        <f t="shared" si="19"/>
        <v>331.02002561316851</v>
      </c>
      <c r="W111" s="122">
        <f t="shared" ref="W111:Y111" si="20">SUM(W112:W113)</f>
        <v>306.55497125554967</v>
      </c>
      <c r="X111" s="122">
        <f t="shared" si="20"/>
        <v>234.83031481462007</v>
      </c>
      <c r="Y111" s="122">
        <f t="shared" si="20"/>
        <v>191.6319568274784</v>
      </c>
      <c r="DA111" s="130" t="s">
        <v>1573</v>
      </c>
    </row>
    <row r="112" spans="1:105" ht="12" customHeight="1" x14ac:dyDescent="0.25">
      <c r="A112" s="97" t="s">
        <v>51</v>
      </c>
      <c r="B112" s="98">
        <v>494.77713429766578</v>
      </c>
      <c r="C112" s="98">
        <v>474.12877388215787</v>
      </c>
      <c r="D112" s="98">
        <v>466.06988555580949</v>
      </c>
      <c r="E112" s="98">
        <v>448.08085198513646</v>
      </c>
      <c r="F112" s="98">
        <v>441.76177308281643</v>
      </c>
      <c r="G112" s="98">
        <v>466.05774032918168</v>
      </c>
      <c r="H112" s="98">
        <v>451.04049091186556</v>
      </c>
      <c r="I112" s="98">
        <v>429.54618404480721</v>
      </c>
      <c r="J112" s="98">
        <v>455.42306315754314</v>
      </c>
      <c r="K112" s="98">
        <v>470.18123151782822</v>
      </c>
      <c r="L112" s="98">
        <v>441.9147034346725</v>
      </c>
      <c r="M112" s="98">
        <v>399.52563168085948</v>
      </c>
      <c r="N112" s="98">
        <v>399.30665733330602</v>
      </c>
      <c r="O112" s="98">
        <v>422.38027627210579</v>
      </c>
      <c r="P112" s="98">
        <v>378.08566091724998</v>
      </c>
      <c r="Q112" s="98">
        <v>395.67401834336476</v>
      </c>
      <c r="R112" s="98">
        <v>400.12685105569864</v>
      </c>
      <c r="S112" s="98">
        <v>331.19827553262644</v>
      </c>
      <c r="T112" s="98">
        <v>353.32206674267809</v>
      </c>
      <c r="U112" s="98">
        <v>316.89235693130803</v>
      </c>
      <c r="V112" s="98">
        <v>329.25554122480168</v>
      </c>
      <c r="W112" s="98">
        <v>304.89808835742116</v>
      </c>
      <c r="X112" s="98">
        <v>233.5466561574471</v>
      </c>
      <c r="Y112" s="98">
        <v>190.57128116938941</v>
      </c>
      <c r="DA112" s="63" t="s">
        <v>1574</v>
      </c>
    </row>
    <row r="113" spans="1:105" ht="12" customHeight="1" x14ac:dyDescent="0.25">
      <c r="A113" s="97" t="s">
        <v>53</v>
      </c>
      <c r="B113" s="98">
        <v>2.926108796561449</v>
      </c>
      <c r="C113" s="98">
        <v>2.7110364261552</v>
      </c>
      <c r="D113" s="98">
        <v>2.6166005239813814</v>
      </c>
      <c r="E113" s="98">
        <v>2.4556692071756299</v>
      </c>
      <c r="F113" s="98">
        <v>2.3880977662718075</v>
      </c>
      <c r="G113" s="98">
        <v>2.4922725947812432</v>
      </c>
      <c r="H113" s="98">
        <v>2.3896556018205071</v>
      </c>
      <c r="I113" s="98">
        <v>2.2743676269569293</v>
      </c>
      <c r="J113" s="98">
        <v>2.4400377925624368</v>
      </c>
      <c r="K113" s="98">
        <v>2.5409213666644352</v>
      </c>
      <c r="L113" s="98">
        <v>2.3935529603344987</v>
      </c>
      <c r="M113" s="98">
        <v>2.1496532061292202</v>
      </c>
      <c r="N113" s="98">
        <v>2.170840391209889</v>
      </c>
      <c r="O113" s="98">
        <v>2.2825251695548068</v>
      </c>
      <c r="P113" s="98">
        <v>2.0092571241256358</v>
      </c>
      <c r="Q113" s="98">
        <v>2.1161002686756425</v>
      </c>
      <c r="R113" s="98">
        <v>2.1323917101639429</v>
      </c>
      <c r="S113" s="98">
        <v>1.7585341808120194</v>
      </c>
      <c r="T113" s="98">
        <v>1.8827118604170645</v>
      </c>
      <c r="U113" s="98">
        <v>1.6872978944047838</v>
      </c>
      <c r="V113" s="98">
        <v>1.7644843883668249</v>
      </c>
      <c r="W113" s="98">
        <v>1.6568828981285117</v>
      </c>
      <c r="X113" s="98">
        <v>1.2836586571729551</v>
      </c>
      <c r="Y113" s="98">
        <v>1.0606756580889889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2.2629807958702914E-2</v>
      </c>
      <c r="C114" s="122">
        <f t="shared" si="21"/>
        <v>2.0866845555273537E-2</v>
      </c>
      <c r="D114" s="122">
        <f t="shared" si="21"/>
        <v>2.3017421684658149E-2</v>
      </c>
      <c r="E114" s="122">
        <f t="shared" si="21"/>
        <v>2.1279146208919183E-2</v>
      </c>
      <c r="F114" s="122">
        <f t="shared" si="21"/>
        <v>1.953896147482298E-2</v>
      </c>
      <c r="G114" s="122">
        <f t="shared" si="21"/>
        <v>1.783686755435563E-2</v>
      </c>
      <c r="H114" s="122">
        <f t="shared" si="21"/>
        <v>1.9730280838932811E-2</v>
      </c>
      <c r="I114" s="122">
        <f t="shared" si="21"/>
        <v>2.2776065584553942E-2</v>
      </c>
      <c r="J114" s="122">
        <f t="shared" si="21"/>
        <v>2.6024592455759808E-2</v>
      </c>
      <c r="K114" s="122">
        <f t="shared" si="21"/>
        <v>2.8805994290778073E-2</v>
      </c>
      <c r="L114" s="122">
        <f t="shared" si="21"/>
        <v>3.3596879437016801E-2</v>
      </c>
      <c r="M114" s="122">
        <f t="shared" si="21"/>
        <v>3.5460386814922182E-2</v>
      </c>
      <c r="N114" s="122">
        <f t="shared" si="21"/>
        <v>4.3451142471417369E-2</v>
      </c>
      <c r="O114" s="122">
        <f t="shared" si="21"/>
        <v>4.5079837668833424E-2</v>
      </c>
      <c r="P114" s="122">
        <f t="shared" si="21"/>
        <v>5.3474361096144882E-2</v>
      </c>
      <c r="Q114" s="122">
        <f t="shared" si="21"/>
        <v>5.368031369398904E-2</v>
      </c>
      <c r="R114" s="122">
        <f t="shared" si="21"/>
        <v>5.1298867475754593E-2</v>
      </c>
      <c r="S114" s="122">
        <f t="shared" si="21"/>
        <v>4.4487344112122323E-2</v>
      </c>
      <c r="T114" s="122">
        <f t="shared" si="21"/>
        <v>3.6911335537920802E-2</v>
      </c>
      <c r="U114" s="122">
        <f t="shared" si="21"/>
        <v>3.0422713980098715E-2</v>
      </c>
      <c r="V114" s="122">
        <f t="shared" si="21"/>
        <v>2.2760210441622134E-2</v>
      </c>
      <c r="W114" s="122">
        <f t="shared" si="21"/>
        <v>1.532054672121993E-2</v>
      </c>
      <c r="X114" s="122">
        <f t="shared" si="21"/>
        <v>1.273972033503021E-2</v>
      </c>
      <c r="Y114" s="122">
        <f t="shared" si="21"/>
        <v>1.2587892821277638E-2</v>
      </c>
      <c r="DA114" s="130" t="s">
        <v>1576</v>
      </c>
    </row>
    <row r="115" spans="1:105" ht="12" customHeight="1" x14ac:dyDescent="0.25">
      <c r="A115" s="97" t="s">
        <v>53</v>
      </c>
      <c r="B115" s="98">
        <v>2.2629807958702914E-2</v>
      </c>
      <c r="C115" s="98">
        <v>2.0866845555273537E-2</v>
      </c>
      <c r="D115" s="98">
        <v>2.3017421684658149E-2</v>
      </c>
      <c r="E115" s="98">
        <v>2.1279146208919183E-2</v>
      </c>
      <c r="F115" s="98">
        <v>1.953896147482298E-2</v>
      </c>
      <c r="G115" s="98">
        <v>1.783686755435563E-2</v>
      </c>
      <c r="H115" s="98">
        <v>1.9730280838932811E-2</v>
      </c>
      <c r="I115" s="98">
        <v>2.2776065584553942E-2</v>
      </c>
      <c r="J115" s="98">
        <v>2.6024592455759808E-2</v>
      </c>
      <c r="K115" s="98">
        <v>2.8805994290778073E-2</v>
      </c>
      <c r="L115" s="98">
        <v>3.3596879437016801E-2</v>
      </c>
      <c r="M115" s="98">
        <v>3.5460386814922182E-2</v>
      </c>
      <c r="N115" s="98">
        <v>4.3451142471417369E-2</v>
      </c>
      <c r="O115" s="98">
        <v>4.5079837668833424E-2</v>
      </c>
      <c r="P115" s="98">
        <v>5.3474361096144882E-2</v>
      </c>
      <c r="Q115" s="98">
        <v>5.368031369398904E-2</v>
      </c>
      <c r="R115" s="98">
        <v>5.1298867475754593E-2</v>
      </c>
      <c r="S115" s="98">
        <v>4.4487344112122323E-2</v>
      </c>
      <c r="T115" s="98">
        <v>3.6911335537920802E-2</v>
      </c>
      <c r="U115" s="98">
        <v>3.0422713980098715E-2</v>
      </c>
      <c r="V115" s="98">
        <v>2.2760210441622134E-2</v>
      </c>
      <c r="W115" s="98">
        <v>1.532054672121993E-2</v>
      </c>
      <c r="X115" s="98">
        <v>1.273972033503021E-2</v>
      </c>
      <c r="Y115" s="98">
        <v>1.2587892821277638E-2</v>
      </c>
      <c r="DA115" s="63" t="s">
        <v>1577</v>
      </c>
    </row>
    <row r="116" spans="1:105" ht="12" customHeight="1" x14ac:dyDescent="0.25">
      <c r="A116" s="121" t="s">
        <v>55</v>
      </c>
      <c r="B116" s="122">
        <v>101.02694473456762</v>
      </c>
      <c r="C116" s="122">
        <v>91.017441780389603</v>
      </c>
      <c r="D116" s="122">
        <v>88.321406303115722</v>
      </c>
      <c r="E116" s="122">
        <v>77.753738183988133</v>
      </c>
      <c r="F116" s="122">
        <v>75.676929363741053</v>
      </c>
      <c r="G116" s="122">
        <v>71.654294361569256</v>
      </c>
      <c r="H116" s="122">
        <v>69.008441296083944</v>
      </c>
      <c r="I116" s="122">
        <v>69.795977016593298</v>
      </c>
      <c r="J116" s="122">
        <v>72.32410316259562</v>
      </c>
      <c r="K116" s="122">
        <v>80.249925966750197</v>
      </c>
      <c r="L116" s="122">
        <v>75.740066658845166</v>
      </c>
      <c r="M116" s="122">
        <v>81.02804810757641</v>
      </c>
      <c r="N116" s="122">
        <v>85.842809598733112</v>
      </c>
      <c r="O116" s="122">
        <v>89.908709617233214</v>
      </c>
      <c r="P116" s="122">
        <v>90.90590128906571</v>
      </c>
      <c r="Q116" s="122">
        <v>88.811403413830249</v>
      </c>
      <c r="R116" s="122">
        <v>88.683340597429137</v>
      </c>
      <c r="S116" s="122">
        <v>81.967775606305068</v>
      </c>
      <c r="T116" s="122">
        <v>80.302792395363738</v>
      </c>
      <c r="U116" s="122">
        <v>73.780069598372449</v>
      </c>
      <c r="V116" s="122">
        <v>74.100260650006035</v>
      </c>
      <c r="W116" s="122">
        <v>67.077910977086816</v>
      </c>
      <c r="X116" s="122">
        <v>57.55093890120655</v>
      </c>
      <c r="Y116" s="122">
        <v>49.548198222661583</v>
      </c>
      <c r="DA116" s="130" t="s">
        <v>1578</v>
      </c>
    </row>
    <row r="117" spans="1:105" ht="12" customHeight="1" x14ac:dyDescent="0.25">
      <c r="A117" s="97" t="s">
        <v>143</v>
      </c>
      <c r="B117" s="98">
        <v>58.618480491672074</v>
      </c>
      <c r="C117" s="98">
        <v>51.125912274333999</v>
      </c>
      <c r="D117" s="98">
        <v>50.93957274169702</v>
      </c>
      <c r="E117" s="98">
        <v>43.824221101707863</v>
      </c>
      <c r="F117" s="98">
        <v>42.227736805403829</v>
      </c>
      <c r="G117" s="98">
        <v>40.481812551299761</v>
      </c>
      <c r="H117" s="98">
        <v>38.10834829707688</v>
      </c>
      <c r="I117" s="98">
        <v>38.565853788382881</v>
      </c>
      <c r="J117" s="98">
        <v>39.519241227667585</v>
      </c>
      <c r="K117" s="98">
        <v>45.305354896617345</v>
      </c>
      <c r="L117" s="98">
        <v>40.301891578225323</v>
      </c>
      <c r="M117" s="98">
        <v>40.448830915873216</v>
      </c>
      <c r="N117" s="98">
        <v>40.032637593607248</v>
      </c>
      <c r="O117" s="98">
        <v>39.749130434686904</v>
      </c>
      <c r="P117" s="98">
        <v>39.431535987307008</v>
      </c>
      <c r="Q117" s="98">
        <v>38.53088277443387</v>
      </c>
      <c r="R117" s="98">
        <v>38.886476545332947</v>
      </c>
      <c r="S117" s="98">
        <v>34.949531862042569</v>
      </c>
      <c r="T117" s="98">
        <v>34.958414770649732</v>
      </c>
      <c r="U117" s="98">
        <v>32.234212286232925</v>
      </c>
      <c r="V117" s="98">
        <v>33.370856023693499</v>
      </c>
      <c r="W117" s="98">
        <v>30.958403474049096</v>
      </c>
      <c r="X117" s="98">
        <v>26.648442724754005</v>
      </c>
      <c r="Y117" s="98">
        <v>22.161220980223536</v>
      </c>
      <c r="DA117" s="63" t="s">
        <v>1579</v>
      </c>
    </row>
    <row r="118" spans="1:105" ht="12" customHeight="1" x14ac:dyDescent="0.25">
      <c r="A118" s="97" t="s">
        <v>124</v>
      </c>
      <c r="B118" s="98">
        <v>3.0981073067805309</v>
      </c>
      <c r="C118" s="98">
        <v>2.9447572193295604</v>
      </c>
      <c r="D118" s="98">
        <v>2.8507101993630233</v>
      </c>
      <c r="E118" s="98">
        <v>2.6963981312214718</v>
      </c>
      <c r="F118" s="98">
        <v>2.5748104854476894</v>
      </c>
      <c r="G118" s="98">
        <v>2.5100982920096859</v>
      </c>
      <c r="H118" s="98">
        <v>2.4227799930506433</v>
      </c>
      <c r="I118" s="98">
        <v>2.4550361167806432</v>
      </c>
      <c r="J118" s="98">
        <v>2.4243339844335177</v>
      </c>
      <c r="K118" s="98">
        <v>2.5220721930664691</v>
      </c>
      <c r="L118" s="98">
        <v>2.5732304782797155</v>
      </c>
      <c r="M118" s="98">
        <v>3.0198057891103298</v>
      </c>
      <c r="N118" s="98">
        <v>3.0863905480682257</v>
      </c>
      <c r="O118" s="98">
        <v>3.8585221448176066</v>
      </c>
      <c r="P118" s="98">
        <v>3.8024672023652442</v>
      </c>
      <c r="Q118" s="98">
        <v>3.5832809315271419</v>
      </c>
      <c r="R118" s="98">
        <v>4.4502976461337758</v>
      </c>
      <c r="S118" s="98">
        <v>4.3546821129441078</v>
      </c>
      <c r="T118" s="98">
        <v>4.3932998669531784</v>
      </c>
      <c r="U118" s="98">
        <v>3.9692305625887854</v>
      </c>
      <c r="V118" s="98">
        <v>4.1208599824720977</v>
      </c>
      <c r="W118" s="98">
        <v>3.2626394548554094</v>
      </c>
      <c r="X118" s="98">
        <v>2.8691080791383619</v>
      </c>
      <c r="Y118" s="98">
        <v>2.7777293203977895</v>
      </c>
      <c r="DA118" s="63" t="s">
        <v>1580</v>
      </c>
    </row>
    <row r="119" spans="1:105" ht="12" customHeight="1" x14ac:dyDescent="0.25">
      <c r="A119" s="97" t="s">
        <v>123</v>
      </c>
      <c r="B119" s="98">
        <v>2.6701082535659343E-4</v>
      </c>
      <c r="C119" s="98">
        <v>2.5956180712325327E-4</v>
      </c>
      <c r="D119" s="98">
        <v>2.5251326339585097E-4</v>
      </c>
      <c r="E119" s="98">
        <v>2.4524475723808619E-4</v>
      </c>
      <c r="F119" s="98">
        <v>4.6014519728711467E-4</v>
      </c>
      <c r="G119" s="98">
        <v>9.0131427689674995E-4</v>
      </c>
      <c r="H119" s="98">
        <v>1.3390455588156997E-3</v>
      </c>
      <c r="I119" s="98">
        <v>2.6953158490680088E-3</v>
      </c>
      <c r="J119" s="98">
        <v>5.1300186006368476E-3</v>
      </c>
      <c r="K119" s="98">
        <v>9.878613277958144E-3</v>
      </c>
      <c r="L119" s="98">
        <v>1.3359571020493649E-2</v>
      </c>
      <c r="M119" s="98">
        <v>1.8598621053392234E-2</v>
      </c>
      <c r="N119" s="98">
        <v>1.737255915033668E-2</v>
      </c>
      <c r="O119" s="98">
        <v>2.7407554973896978E-2</v>
      </c>
      <c r="P119" s="98">
        <v>2.7109855801376075E-2</v>
      </c>
      <c r="Q119" s="98">
        <v>2.5351536163257589E-2</v>
      </c>
      <c r="R119" s="98">
        <v>3.540446713861841E-2</v>
      </c>
      <c r="S119" s="98">
        <v>3.5453385452727602E-2</v>
      </c>
      <c r="T119" s="98">
        <v>3.7205497093585733E-2</v>
      </c>
      <c r="U119" s="98">
        <v>3.4449902315287391E-2</v>
      </c>
      <c r="V119" s="98">
        <v>3.6820519901899489E-2</v>
      </c>
      <c r="W119" s="98">
        <v>2.6047449668413915E-2</v>
      </c>
      <c r="X119" s="98">
        <v>2.2619377172383166E-2</v>
      </c>
      <c r="Y119" s="98">
        <v>2.2086169199411532E-2</v>
      </c>
      <c r="DA119" s="63" t="s">
        <v>1581</v>
      </c>
    </row>
    <row r="120" spans="1:105" ht="12" customHeight="1" x14ac:dyDescent="0.25">
      <c r="A120" s="100" t="s">
        <v>50</v>
      </c>
      <c r="B120" s="101">
        <v>2.2985979699029341E-4</v>
      </c>
      <c r="C120" s="101">
        <v>2.2361286866440951E-4</v>
      </c>
      <c r="D120" s="101">
        <v>2.1677457721128602E-4</v>
      </c>
      <c r="E120" s="101">
        <v>2.1052940204747026E-4</v>
      </c>
      <c r="F120" s="101">
        <v>3.9226748522309376E-4</v>
      </c>
      <c r="G120" s="101">
        <v>7.6675985329584728E-4</v>
      </c>
      <c r="H120" s="101">
        <v>1.1446733075644153E-3</v>
      </c>
      <c r="I120" s="101">
        <v>2.2971826160386225E-3</v>
      </c>
      <c r="J120" s="101">
        <v>4.3456011940404202E-3</v>
      </c>
      <c r="K120" s="101">
        <v>8.3540782059497373E-3</v>
      </c>
      <c r="L120" s="101">
        <v>1.1307732667293553E-2</v>
      </c>
      <c r="M120" s="101">
        <v>1.5767906233382929E-2</v>
      </c>
      <c r="N120" s="101">
        <v>1.4682689507353856E-2</v>
      </c>
      <c r="O120" s="101">
        <v>2.3046752802690126E-2</v>
      </c>
      <c r="P120" s="101">
        <v>2.2711024895985331E-2</v>
      </c>
      <c r="Q120" s="101">
        <v>2.1131828674131211E-2</v>
      </c>
      <c r="R120" s="101">
        <v>2.9208334793095002E-2</v>
      </c>
      <c r="S120" s="101">
        <v>2.9106458264387677E-2</v>
      </c>
      <c r="T120" s="101">
        <v>3.0358610356354579E-2</v>
      </c>
      <c r="U120" s="101">
        <v>2.7973767701817552E-2</v>
      </c>
      <c r="V120" s="101">
        <v>3.0043673658291276E-2</v>
      </c>
      <c r="W120" s="101">
        <v>2.1150388667210796E-2</v>
      </c>
      <c r="X120" s="101">
        <v>1.8097809798570182E-2</v>
      </c>
      <c r="Y120" s="101">
        <v>1.7395397788828426E-2</v>
      </c>
      <c r="DA120" s="131" t="s">
        <v>1582</v>
      </c>
    </row>
    <row r="121" spans="1:105" ht="12" customHeight="1" x14ac:dyDescent="0.25">
      <c r="A121" s="103" t="s">
        <v>52</v>
      </c>
      <c r="B121" s="104">
        <v>3.7151028366300056E-5</v>
      </c>
      <c r="C121" s="104">
        <v>3.5948938458843732E-5</v>
      </c>
      <c r="D121" s="104">
        <v>3.5738686184564975E-5</v>
      </c>
      <c r="E121" s="104">
        <v>3.4715355190615915E-5</v>
      </c>
      <c r="F121" s="104">
        <v>6.7877712064020893E-5</v>
      </c>
      <c r="G121" s="104">
        <v>1.3455442360090267E-4</v>
      </c>
      <c r="H121" s="104">
        <v>1.943722512512844E-4</v>
      </c>
      <c r="I121" s="104">
        <v>3.9813323302938632E-4</v>
      </c>
      <c r="J121" s="104">
        <v>7.8441740659642703E-4</v>
      </c>
      <c r="K121" s="104">
        <v>1.5245350720084058E-3</v>
      </c>
      <c r="L121" s="104">
        <v>2.0518383532000966E-3</v>
      </c>
      <c r="M121" s="104">
        <v>2.8307148200093046E-3</v>
      </c>
      <c r="N121" s="104">
        <v>2.6898696429828251E-3</v>
      </c>
      <c r="O121" s="104">
        <v>4.3608021712068503E-3</v>
      </c>
      <c r="P121" s="104">
        <v>4.3988309053907444E-3</v>
      </c>
      <c r="Q121" s="104">
        <v>4.2197074891263788E-3</v>
      </c>
      <c r="R121" s="104">
        <v>6.1961323455234094E-3</v>
      </c>
      <c r="S121" s="104">
        <v>6.3469271883399283E-3</v>
      </c>
      <c r="T121" s="104">
        <v>6.8468867372311563E-3</v>
      </c>
      <c r="U121" s="104">
        <v>6.476134613469838E-3</v>
      </c>
      <c r="V121" s="104">
        <v>6.7768462436082148E-3</v>
      </c>
      <c r="W121" s="104">
        <v>4.8970610012031169E-3</v>
      </c>
      <c r="X121" s="104">
        <v>4.5215673738129847E-3</v>
      </c>
      <c r="Y121" s="104">
        <v>4.6907714105831055E-3</v>
      </c>
      <c r="DA121" s="132" t="s">
        <v>1583</v>
      </c>
    </row>
    <row r="122" spans="1:105" ht="12" customHeight="1" x14ac:dyDescent="0.25">
      <c r="A122" s="106" t="s">
        <v>122</v>
      </c>
      <c r="B122" s="101">
        <v>38.983796366695273</v>
      </c>
      <c r="C122" s="101">
        <v>36.630834521530929</v>
      </c>
      <c r="D122" s="101">
        <v>34.12733820008819</v>
      </c>
      <c r="E122" s="101">
        <v>30.758715307672322</v>
      </c>
      <c r="F122" s="101">
        <v>30.270510192565315</v>
      </c>
      <c r="G122" s="101">
        <v>27.719612499818915</v>
      </c>
      <c r="H122" s="101">
        <v>27.190336216835234</v>
      </c>
      <c r="I122" s="101">
        <v>25.779105486737759</v>
      </c>
      <c r="J122" s="101">
        <v>23.944221519723129</v>
      </c>
      <c r="K122" s="101">
        <v>20.39406788294616</v>
      </c>
      <c r="L122" s="101">
        <v>16.49740259690245</v>
      </c>
      <c r="M122" s="101">
        <v>17.363233795065902</v>
      </c>
      <c r="N122" s="101">
        <v>19.923326391833793</v>
      </c>
      <c r="O122" s="101">
        <v>19.192041779848854</v>
      </c>
      <c r="P122" s="101">
        <v>17.926818375430198</v>
      </c>
      <c r="Q122" s="101">
        <v>16.350937201811899</v>
      </c>
      <c r="R122" s="101">
        <v>15.673382020883224</v>
      </c>
      <c r="S122" s="101">
        <v>14.543718375620546</v>
      </c>
      <c r="T122" s="101">
        <v>13.106892104247763</v>
      </c>
      <c r="U122" s="101">
        <v>11.476562919254755</v>
      </c>
      <c r="V122" s="101">
        <v>10.8407056065676</v>
      </c>
      <c r="W122" s="101">
        <v>10.106836832892016</v>
      </c>
      <c r="X122" s="101">
        <v>9.1080456004106214</v>
      </c>
      <c r="Y122" s="101">
        <v>8.7676288136775273</v>
      </c>
      <c r="DA122" s="131" t="s">
        <v>1584</v>
      </c>
    </row>
    <row r="123" spans="1:105" ht="12" customHeight="1" x14ac:dyDescent="0.25">
      <c r="A123" s="107" t="s">
        <v>121</v>
      </c>
      <c r="B123" s="104">
        <v>0.32629355859437986</v>
      </c>
      <c r="C123" s="104">
        <v>0.31567820338800878</v>
      </c>
      <c r="D123" s="104">
        <v>0.40353264870408795</v>
      </c>
      <c r="E123" s="104">
        <v>0.47415839862924242</v>
      </c>
      <c r="F123" s="104">
        <v>0.60341173512693125</v>
      </c>
      <c r="G123" s="104">
        <v>0.94186970416400739</v>
      </c>
      <c r="H123" s="104">
        <v>1.285637743562368</v>
      </c>
      <c r="I123" s="104">
        <v>2.993286308842948</v>
      </c>
      <c r="J123" s="104">
        <v>6.4311764121707533</v>
      </c>
      <c r="K123" s="104">
        <v>12.018552380842262</v>
      </c>
      <c r="L123" s="104">
        <v>16.354182434417179</v>
      </c>
      <c r="M123" s="104">
        <v>20.17757898647357</v>
      </c>
      <c r="N123" s="104">
        <v>22.783082506073512</v>
      </c>
      <c r="O123" s="104">
        <v>27.081607702905959</v>
      </c>
      <c r="P123" s="104">
        <v>29.717969868161891</v>
      </c>
      <c r="Q123" s="104">
        <v>30.320950969894085</v>
      </c>
      <c r="R123" s="104">
        <v>29.637779917940566</v>
      </c>
      <c r="S123" s="104">
        <v>28.084389870245122</v>
      </c>
      <c r="T123" s="104">
        <v>27.806980156419478</v>
      </c>
      <c r="U123" s="104">
        <v>26.065613927980696</v>
      </c>
      <c r="V123" s="104">
        <v>25.731018517370941</v>
      </c>
      <c r="W123" s="104">
        <v>22.723983765621881</v>
      </c>
      <c r="X123" s="104">
        <v>18.902723119731174</v>
      </c>
      <c r="Y123" s="104">
        <v>15.819532939163317</v>
      </c>
      <c r="DA123" s="132" t="s">
        <v>1585</v>
      </c>
    </row>
    <row r="124" spans="1:105" ht="12" customHeight="1" x14ac:dyDescent="0.25">
      <c r="A124" s="108" t="s">
        <v>53</v>
      </c>
      <c r="B124" s="98">
        <v>0.27597315564135305</v>
      </c>
      <c r="C124" s="98">
        <v>0.2670284325615972</v>
      </c>
      <c r="D124" s="98">
        <v>0.33943045825786411</v>
      </c>
      <c r="E124" s="98">
        <v>0.39834872262367582</v>
      </c>
      <c r="F124" s="98">
        <v>0.50670763169450461</v>
      </c>
      <c r="G124" s="98">
        <v>0.78877162237900011</v>
      </c>
      <c r="H124" s="98">
        <v>1.0820477336079084</v>
      </c>
      <c r="I124" s="98">
        <v>2.5119668861983042</v>
      </c>
      <c r="J124" s="98">
        <v>5.3642377005156048</v>
      </c>
      <c r="K124" s="98">
        <v>10.011529627483148</v>
      </c>
      <c r="L124" s="98">
        <v>13.64271232777908</v>
      </c>
      <c r="M124" s="98">
        <v>16.877911433791386</v>
      </c>
      <c r="N124" s="98">
        <v>19.001955079212657</v>
      </c>
      <c r="O124" s="98">
        <v>22.537979770706666</v>
      </c>
      <c r="P124" s="98">
        <v>24.681021477840261</v>
      </c>
      <c r="Q124" s="98">
        <v>25.081318955343797</v>
      </c>
      <c r="R124" s="98">
        <v>24.397387370372567</v>
      </c>
      <c r="S124" s="98">
        <v>23.061386833948077</v>
      </c>
      <c r="T124" s="98">
        <v>22.742775155887411</v>
      </c>
      <c r="U124" s="98">
        <v>21.233327643521356</v>
      </c>
      <c r="V124" s="98">
        <v>21.088335352368144</v>
      </c>
      <c r="W124" s="98">
        <v>18.551463739664488</v>
      </c>
      <c r="X124" s="98">
        <v>15.219401924874514</v>
      </c>
      <c r="Y124" s="98">
        <v>12.551435811041021</v>
      </c>
      <c r="DA124" s="63" t="s">
        <v>1586</v>
      </c>
    </row>
    <row r="125" spans="1:105" ht="12" customHeight="1" x14ac:dyDescent="0.25">
      <c r="A125" s="108" t="s">
        <v>52</v>
      </c>
      <c r="B125" s="98">
        <v>5.0320402953026797E-2</v>
      </c>
      <c r="C125" s="98">
        <v>4.8649770826411566E-2</v>
      </c>
      <c r="D125" s="98">
        <v>6.4102190446223825E-2</v>
      </c>
      <c r="E125" s="98">
        <v>7.5809676005566609E-2</v>
      </c>
      <c r="F125" s="98">
        <v>9.6704103432426664E-2</v>
      </c>
      <c r="G125" s="98">
        <v>0.15309808178500728</v>
      </c>
      <c r="H125" s="98">
        <v>0.20359000995445969</v>
      </c>
      <c r="I125" s="98">
        <v>0.48131942264464356</v>
      </c>
      <c r="J125" s="98">
        <v>1.0669387116551481</v>
      </c>
      <c r="K125" s="98">
        <v>2.0070227533591143</v>
      </c>
      <c r="L125" s="98">
        <v>2.7114701066380991</v>
      </c>
      <c r="M125" s="98">
        <v>3.2996675526821848</v>
      </c>
      <c r="N125" s="98">
        <v>3.7811274268608548</v>
      </c>
      <c r="O125" s="98">
        <v>4.5436279321992918</v>
      </c>
      <c r="P125" s="98">
        <v>5.0369483903216299</v>
      </c>
      <c r="Q125" s="98">
        <v>5.2396320145502902</v>
      </c>
      <c r="R125" s="98">
        <v>5.2403925475679998</v>
      </c>
      <c r="S125" s="98">
        <v>5.0230030362970446</v>
      </c>
      <c r="T125" s="98">
        <v>5.0642050005320671</v>
      </c>
      <c r="U125" s="98">
        <v>4.8322862844593386</v>
      </c>
      <c r="V125" s="98">
        <v>4.6426831650027989</v>
      </c>
      <c r="W125" s="98">
        <v>4.1725200259573914</v>
      </c>
      <c r="X125" s="98">
        <v>3.6833211948566587</v>
      </c>
      <c r="Y125" s="98">
        <v>3.2680971281222959</v>
      </c>
      <c r="DA125" s="63" t="s">
        <v>1587</v>
      </c>
    </row>
    <row r="126" spans="1:105" ht="12" customHeight="1" x14ac:dyDescent="0.25">
      <c r="A126" s="121" t="s">
        <v>54</v>
      </c>
      <c r="B126" s="122">
        <v>15.40939249310413</v>
      </c>
      <c r="C126" s="122">
        <v>14.472512278892633</v>
      </c>
      <c r="D126" s="122">
        <v>13.799163956388528</v>
      </c>
      <c r="E126" s="122">
        <v>13.054265046821653</v>
      </c>
      <c r="F126" s="122">
        <v>12.501921895024399</v>
      </c>
      <c r="G126" s="122">
        <v>11.928888963251312</v>
      </c>
      <c r="H126" s="122">
        <v>11.499548485075062</v>
      </c>
      <c r="I126" s="122">
        <v>11.78104708035098</v>
      </c>
      <c r="J126" s="122">
        <v>11.526151689846238</v>
      </c>
      <c r="K126" s="122">
        <v>11.872048313415036</v>
      </c>
      <c r="L126" s="122">
        <v>11.678827603079725</v>
      </c>
      <c r="M126" s="122">
        <v>12.381982751192821</v>
      </c>
      <c r="N126" s="122">
        <v>13.184266723185983</v>
      </c>
      <c r="O126" s="122">
        <v>13.299933425403511</v>
      </c>
      <c r="P126" s="122">
        <v>13.951817150279554</v>
      </c>
      <c r="Q126" s="122">
        <v>13.825291904760707</v>
      </c>
      <c r="R126" s="122">
        <v>13.227823849894039</v>
      </c>
      <c r="S126" s="122">
        <v>12.195619866516292</v>
      </c>
      <c r="T126" s="122">
        <v>11.583990200088607</v>
      </c>
      <c r="U126" s="122">
        <v>10.55217934082799</v>
      </c>
      <c r="V126" s="122">
        <v>10.449734588544288</v>
      </c>
      <c r="W126" s="122">
        <v>9.7103788764918928</v>
      </c>
      <c r="X126" s="122">
        <v>8.0437379992907712</v>
      </c>
      <c r="Y126" s="122">
        <v>7.1664882521400317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0.28466156666209458</v>
      </c>
      <c r="C128" s="98">
        <v>0.26519328886866966</v>
      </c>
      <c r="D128" s="98">
        <v>0.25013152504098929</v>
      </c>
      <c r="E128" s="98">
        <v>0.23585725033132923</v>
      </c>
      <c r="F128" s="98">
        <v>0.22233127539531181</v>
      </c>
      <c r="G128" s="98">
        <v>0.21898577571978242</v>
      </c>
      <c r="H128" s="98">
        <v>0.21148578125052525</v>
      </c>
      <c r="I128" s="98">
        <v>0.21197747487628141</v>
      </c>
      <c r="J128" s="98">
        <v>0.20613512049463228</v>
      </c>
      <c r="K128" s="98">
        <v>0.20044010322445435</v>
      </c>
      <c r="L128" s="98">
        <v>0.20819127148158356</v>
      </c>
      <c r="M128" s="98">
        <v>0.22968714720450001</v>
      </c>
      <c r="N128" s="98">
        <v>0.25080017206659055</v>
      </c>
      <c r="O128" s="98">
        <v>0.27429718154616062</v>
      </c>
      <c r="P128" s="98">
        <v>0.27193509764465806</v>
      </c>
      <c r="Q128" s="98">
        <v>0.25773446233514508</v>
      </c>
      <c r="R128" s="98">
        <v>0.30877199201640448</v>
      </c>
      <c r="S128" s="98">
        <v>0.29414841188058305</v>
      </c>
      <c r="T128" s="98">
        <v>0.29357494475560519</v>
      </c>
      <c r="U128" s="98">
        <v>0.25999433723626614</v>
      </c>
      <c r="V128" s="98">
        <v>0.26963887438943673</v>
      </c>
      <c r="W128" s="98">
        <v>0.22089598906690727</v>
      </c>
      <c r="X128" s="98">
        <v>0.19724054286275705</v>
      </c>
      <c r="Y128" s="98">
        <v>0.19654328994264345</v>
      </c>
      <c r="DA128" s="63" t="s">
        <v>1590</v>
      </c>
    </row>
    <row r="129" spans="1:105" ht="12" customHeight="1" x14ac:dyDescent="0.25">
      <c r="A129" s="109" t="s">
        <v>120</v>
      </c>
      <c r="B129" s="33">
        <v>15.124730926442036</v>
      </c>
      <c r="C129" s="33">
        <v>14.207318990023964</v>
      </c>
      <c r="D129" s="33">
        <v>13.549032431347538</v>
      </c>
      <c r="E129" s="33">
        <v>12.818407796490323</v>
      </c>
      <c r="F129" s="33">
        <v>12.279590619629086</v>
      </c>
      <c r="G129" s="33">
        <v>11.70990318753153</v>
      </c>
      <c r="H129" s="33">
        <v>11.288062703824536</v>
      </c>
      <c r="I129" s="33">
        <v>11.569069605474699</v>
      </c>
      <c r="J129" s="33">
        <v>11.320016569351605</v>
      </c>
      <c r="K129" s="33">
        <v>11.67160821019058</v>
      </c>
      <c r="L129" s="33">
        <v>11.470636331598142</v>
      </c>
      <c r="M129" s="33">
        <v>12.152295603988321</v>
      </c>
      <c r="N129" s="33">
        <v>12.933466551119393</v>
      </c>
      <c r="O129" s="33">
        <v>13.025636243857351</v>
      </c>
      <c r="P129" s="33">
        <v>13.679882052634897</v>
      </c>
      <c r="Q129" s="33">
        <v>13.567557442425562</v>
      </c>
      <c r="R129" s="33">
        <v>12.919051857877633</v>
      </c>
      <c r="S129" s="33">
        <v>11.901471454635709</v>
      </c>
      <c r="T129" s="33">
        <v>11.290415255333002</v>
      </c>
      <c r="U129" s="33">
        <v>10.292185003591724</v>
      </c>
      <c r="V129" s="33">
        <v>10.180095714154852</v>
      </c>
      <c r="W129" s="33">
        <v>9.4894828874249857</v>
      </c>
      <c r="X129" s="33">
        <v>7.8464974564280148</v>
      </c>
      <c r="Y129" s="33">
        <v>6.9699449621973883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378.02116213411318</v>
      </c>
      <c r="C131" s="117">
        <f t="shared" si="22"/>
        <v>359.17116267416935</v>
      </c>
      <c r="D131" s="117">
        <f t="shared" si="22"/>
        <v>353.05325974566568</v>
      </c>
      <c r="E131" s="117">
        <f t="shared" si="22"/>
        <v>335.6955283998002</v>
      </c>
      <c r="F131" s="117">
        <f t="shared" si="22"/>
        <v>331.69288459300537</v>
      </c>
      <c r="G131" s="117">
        <f t="shared" si="22"/>
        <v>346.15315609506501</v>
      </c>
      <c r="H131" s="117">
        <f t="shared" si="22"/>
        <v>337.63070054010859</v>
      </c>
      <c r="I131" s="117">
        <f t="shared" si="22"/>
        <v>328.36474294794311</v>
      </c>
      <c r="J131" s="117">
        <f t="shared" si="22"/>
        <v>350.45812716376668</v>
      </c>
      <c r="K131" s="117">
        <f t="shared" si="22"/>
        <v>370.64634012278844</v>
      </c>
      <c r="L131" s="117">
        <f t="shared" si="22"/>
        <v>353.53663489935144</v>
      </c>
      <c r="M131" s="117">
        <f t="shared" si="22"/>
        <v>334.70602089087095</v>
      </c>
      <c r="N131" s="117">
        <f t="shared" si="22"/>
        <v>344.04342774403125</v>
      </c>
      <c r="O131" s="117">
        <f t="shared" si="22"/>
        <v>367.9457455942927</v>
      </c>
      <c r="P131" s="117">
        <f t="shared" si="22"/>
        <v>339.78424104502005</v>
      </c>
      <c r="Q131" s="117">
        <f t="shared" si="22"/>
        <v>351.54666151289308</v>
      </c>
      <c r="R131" s="117">
        <f t="shared" ref="R131:V131" si="23">R132+R135+R137+R147</f>
        <v>355.09148063384043</v>
      </c>
      <c r="S131" s="117">
        <f t="shared" si="23"/>
        <v>302.42887174108608</v>
      </c>
      <c r="T131" s="117">
        <f t="shared" si="23"/>
        <v>317.67038276550863</v>
      </c>
      <c r="U131" s="117">
        <f t="shared" si="23"/>
        <v>288.50969523997804</v>
      </c>
      <c r="V131" s="117">
        <f t="shared" si="23"/>
        <v>300.8654381622913</v>
      </c>
      <c r="W131" s="117">
        <f t="shared" ref="W131:Y131" si="24">W132+W135+W137+W147</f>
        <v>281.28107982386257</v>
      </c>
      <c r="X131" s="117">
        <f t="shared" si="24"/>
        <v>223.78857986106527</v>
      </c>
      <c r="Y131" s="117">
        <f t="shared" si="24"/>
        <v>188.06438970983763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302.64775382112509</v>
      </c>
      <c r="C132" s="122">
        <f t="shared" si="25"/>
        <v>290.61779696644737</v>
      </c>
      <c r="D132" s="122">
        <f t="shared" si="25"/>
        <v>286.49787160154881</v>
      </c>
      <c r="E132" s="122">
        <f t="shared" si="25"/>
        <v>276.20682464754083</v>
      </c>
      <c r="F132" s="122">
        <f t="shared" si="25"/>
        <v>273.6323473917127</v>
      </c>
      <c r="G132" s="122">
        <f t="shared" si="25"/>
        <v>290.73797098435602</v>
      </c>
      <c r="H132" s="122">
        <f t="shared" si="25"/>
        <v>283.78294736910829</v>
      </c>
      <c r="I132" s="122">
        <f t="shared" si="25"/>
        <v>273.2913308064131</v>
      </c>
      <c r="J132" s="122">
        <f t="shared" si="25"/>
        <v>293.23874548622194</v>
      </c>
      <c r="K132" s="122">
        <f t="shared" si="25"/>
        <v>307.04010154938277</v>
      </c>
      <c r="L132" s="122">
        <f t="shared" si="25"/>
        <v>292.34522589338223</v>
      </c>
      <c r="M132" s="122">
        <f t="shared" si="25"/>
        <v>268.62059227557131</v>
      </c>
      <c r="N132" s="122">
        <f t="shared" si="25"/>
        <v>273.12875639185768</v>
      </c>
      <c r="O132" s="122">
        <f t="shared" si="25"/>
        <v>293.18039961034361</v>
      </c>
      <c r="P132" s="122">
        <f t="shared" si="25"/>
        <v>263.23904418583192</v>
      </c>
      <c r="Q132" s="122">
        <f t="shared" si="25"/>
        <v>276.10792815616367</v>
      </c>
      <c r="R132" s="122">
        <f t="shared" ref="R132:V132" si="26">SUM(R133:R134)</f>
        <v>279.74271379983145</v>
      </c>
      <c r="S132" s="122">
        <f t="shared" si="26"/>
        <v>232.12093302829183</v>
      </c>
      <c r="T132" s="122">
        <f t="shared" si="26"/>
        <v>248.2380346870994</v>
      </c>
      <c r="U132" s="122">
        <f t="shared" si="26"/>
        <v>223.73923554764548</v>
      </c>
      <c r="V132" s="122">
        <f t="shared" si="26"/>
        <v>234.84195340384343</v>
      </c>
      <c r="W132" s="122">
        <f t="shared" ref="W132:Y132" si="27">SUM(W133:W134)</f>
        <v>220.3150441126634</v>
      </c>
      <c r="X132" s="122">
        <f t="shared" si="27"/>
        <v>171.00682264050445</v>
      </c>
      <c r="Y132" s="122">
        <f t="shared" si="27"/>
        <v>141.808295815826</v>
      </c>
      <c r="DA132" s="130" t="s">
        <v>1741</v>
      </c>
    </row>
    <row r="133" spans="1:105" ht="12" customHeight="1" x14ac:dyDescent="0.25">
      <c r="A133" s="97" t="s">
        <v>51</v>
      </c>
      <c r="B133" s="98">
        <v>299.72164502456366</v>
      </c>
      <c r="C133" s="98">
        <v>287.90676054029217</v>
      </c>
      <c r="D133" s="98">
        <v>283.88127107756742</v>
      </c>
      <c r="E133" s="98">
        <v>273.75115544036521</v>
      </c>
      <c r="F133" s="98">
        <v>271.24424962544089</v>
      </c>
      <c r="G133" s="98">
        <v>288.24569838957478</v>
      </c>
      <c r="H133" s="98">
        <v>281.39329176728779</v>
      </c>
      <c r="I133" s="98">
        <v>271.01696317945618</v>
      </c>
      <c r="J133" s="98">
        <v>290.79870769365948</v>
      </c>
      <c r="K133" s="98">
        <v>304.49918018271831</v>
      </c>
      <c r="L133" s="98">
        <v>289.95167293304775</v>
      </c>
      <c r="M133" s="98">
        <v>266.47093906944207</v>
      </c>
      <c r="N133" s="98">
        <v>270.9579160006478</v>
      </c>
      <c r="O133" s="98">
        <v>290.89787444078883</v>
      </c>
      <c r="P133" s="98">
        <v>261.2297870617063</v>
      </c>
      <c r="Q133" s="98">
        <v>273.991827887488</v>
      </c>
      <c r="R133" s="98">
        <v>277.61032208966753</v>
      </c>
      <c r="S133" s="98">
        <v>230.36239884747982</v>
      </c>
      <c r="T133" s="98">
        <v>246.35532282668234</v>
      </c>
      <c r="U133" s="98">
        <v>222.05193765324069</v>
      </c>
      <c r="V133" s="98">
        <v>233.07746901547659</v>
      </c>
      <c r="W133" s="98">
        <v>218.65816121453489</v>
      </c>
      <c r="X133" s="98">
        <v>169.72316398333149</v>
      </c>
      <c r="Y133" s="98">
        <v>140.747620157737</v>
      </c>
      <c r="DA133" s="63" t="s">
        <v>1742</v>
      </c>
    </row>
    <row r="134" spans="1:105" ht="12" customHeight="1" x14ac:dyDescent="0.25">
      <c r="A134" s="97" t="s">
        <v>53</v>
      </c>
      <c r="B134" s="98">
        <v>2.926108796561449</v>
      </c>
      <c r="C134" s="98">
        <v>2.7110364261552</v>
      </c>
      <c r="D134" s="98">
        <v>2.6166005239813814</v>
      </c>
      <c r="E134" s="98">
        <v>2.4556692071756299</v>
      </c>
      <c r="F134" s="98">
        <v>2.3880977662718075</v>
      </c>
      <c r="G134" s="98">
        <v>2.4922725947812432</v>
      </c>
      <c r="H134" s="98">
        <v>2.3896556018205071</v>
      </c>
      <c r="I134" s="98">
        <v>2.2743676269569293</v>
      </c>
      <c r="J134" s="98">
        <v>2.4400377925624368</v>
      </c>
      <c r="K134" s="98">
        <v>2.5409213666644352</v>
      </c>
      <c r="L134" s="98">
        <v>2.3935529603344987</v>
      </c>
      <c r="M134" s="98">
        <v>2.1496532061292202</v>
      </c>
      <c r="N134" s="98">
        <v>2.170840391209889</v>
      </c>
      <c r="O134" s="98">
        <v>2.2825251695548068</v>
      </c>
      <c r="P134" s="98">
        <v>2.0092571241256358</v>
      </c>
      <c r="Q134" s="98">
        <v>2.1161002686756425</v>
      </c>
      <c r="R134" s="98">
        <v>2.1323917101639429</v>
      </c>
      <c r="S134" s="98">
        <v>1.7585341808120194</v>
      </c>
      <c r="T134" s="98">
        <v>1.8827118604170645</v>
      </c>
      <c r="U134" s="98">
        <v>1.6872978944047838</v>
      </c>
      <c r="V134" s="98">
        <v>1.7644843883668249</v>
      </c>
      <c r="W134" s="98">
        <v>1.6568828981285117</v>
      </c>
      <c r="X134" s="98">
        <v>1.2836586571729551</v>
      </c>
      <c r="Y134" s="98">
        <v>1.0606756580889889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5.041506352285953E-2</v>
      </c>
      <c r="C135" s="122">
        <f t="shared" si="28"/>
        <v>4.7989164245716719E-2</v>
      </c>
      <c r="D135" s="122">
        <f t="shared" si="28"/>
        <v>5.6286612948271704E-2</v>
      </c>
      <c r="E135" s="122">
        <f t="shared" si="28"/>
        <v>5.4432920249588283E-2</v>
      </c>
      <c r="F135" s="122">
        <f t="shared" si="28"/>
        <v>5.3319957198589674E-2</v>
      </c>
      <c r="G135" s="122">
        <f t="shared" si="28"/>
        <v>5.3642820086183617E-2</v>
      </c>
      <c r="H135" s="122">
        <f t="shared" si="28"/>
        <v>6.628198531031608E-2</v>
      </c>
      <c r="I135" s="122">
        <f t="shared" si="28"/>
        <v>8.208543116968646E-2</v>
      </c>
      <c r="J135" s="122">
        <f t="shared" si="28"/>
        <v>9.7016368643069256E-2</v>
      </c>
      <c r="K135" s="122">
        <f t="shared" si="28"/>
        <v>0.11178065576470053</v>
      </c>
      <c r="L135" s="122">
        <f t="shared" si="28"/>
        <v>0.13534446028401442</v>
      </c>
      <c r="M135" s="122">
        <f t="shared" si="28"/>
        <v>0.14758722441891406</v>
      </c>
      <c r="N135" s="122">
        <f t="shared" si="28"/>
        <v>0.18848646894513579</v>
      </c>
      <c r="O135" s="122">
        <f t="shared" si="28"/>
        <v>0.20540809407650271</v>
      </c>
      <c r="P135" s="122">
        <f t="shared" si="28"/>
        <v>0.25534096005884821</v>
      </c>
      <c r="Q135" s="122">
        <f t="shared" si="28"/>
        <v>0.26619593837352817</v>
      </c>
      <c r="R135" s="122">
        <f t="shared" si="28"/>
        <v>0.26097079160093856</v>
      </c>
      <c r="S135" s="122">
        <f t="shared" si="28"/>
        <v>0.23090557329701222</v>
      </c>
      <c r="T135" s="122">
        <f t="shared" si="28"/>
        <v>0.19499524071697902</v>
      </c>
      <c r="U135" s="122">
        <f t="shared" si="28"/>
        <v>0.16336599707798849</v>
      </c>
      <c r="V135" s="122">
        <f t="shared" si="28"/>
        <v>0.12458713959107712</v>
      </c>
      <c r="W135" s="122">
        <f t="shared" si="28"/>
        <v>8.5417596033476942E-2</v>
      </c>
      <c r="X135" s="122">
        <f t="shared" si="28"/>
        <v>7.2333524679662642E-2</v>
      </c>
      <c r="Y135" s="122">
        <f t="shared" si="28"/>
        <v>7.2367754956780564E-2</v>
      </c>
      <c r="DA135" s="130" t="s">
        <v>1744</v>
      </c>
    </row>
    <row r="136" spans="1:105" ht="12" customHeight="1" x14ac:dyDescent="0.25">
      <c r="A136" s="97" t="s">
        <v>53</v>
      </c>
      <c r="B136" s="98">
        <v>5.041506352285953E-2</v>
      </c>
      <c r="C136" s="98">
        <v>4.7989164245716719E-2</v>
      </c>
      <c r="D136" s="98">
        <v>5.6286612948271704E-2</v>
      </c>
      <c r="E136" s="98">
        <v>5.4432920249588283E-2</v>
      </c>
      <c r="F136" s="98">
        <v>5.3319957198589674E-2</v>
      </c>
      <c r="G136" s="98">
        <v>5.3642820086183617E-2</v>
      </c>
      <c r="H136" s="98">
        <v>6.628198531031608E-2</v>
      </c>
      <c r="I136" s="98">
        <v>8.208543116968646E-2</v>
      </c>
      <c r="J136" s="98">
        <v>9.7016368643069256E-2</v>
      </c>
      <c r="K136" s="98">
        <v>0.11178065576470053</v>
      </c>
      <c r="L136" s="98">
        <v>0.13534446028401442</v>
      </c>
      <c r="M136" s="98">
        <v>0.14758722441891406</v>
      </c>
      <c r="N136" s="98">
        <v>0.18848646894513579</v>
      </c>
      <c r="O136" s="98">
        <v>0.20540809407650271</v>
      </c>
      <c r="P136" s="98">
        <v>0.25534096005884821</v>
      </c>
      <c r="Q136" s="98">
        <v>0.26619593837352817</v>
      </c>
      <c r="R136" s="98">
        <v>0.26097079160093856</v>
      </c>
      <c r="S136" s="98">
        <v>0.23090557329701222</v>
      </c>
      <c r="T136" s="98">
        <v>0.19499524071697902</v>
      </c>
      <c r="U136" s="98">
        <v>0.16336599707798849</v>
      </c>
      <c r="V136" s="98">
        <v>0.12458713959107712</v>
      </c>
      <c r="W136" s="98">
        <v>8.5417596033476942E-2</v>
      </c>
      <c r="X136" s="98">
        <v>7.2333524679662642E-2</v>
      </c>
      <c r="Y136" s="98">
        <v>7.2367754956780564E-2</v>
      </c>
      <c r="DA136" s="63" t="s">
        <v>1745</v>
      </c>
    </row>
    <row r="137" spans="1:105" ht="12" customHeight="1" x14ac:dyDescent="0.25">
      <c r="A137" s="121" t="s">
        <v>55</v>
      </c>
      <c r="B137" s="122">
        <v>63.991443711571996</v>
      </c>
      <c r="C137" s="122">
        <v>57.840067075131692</v>
      </c>
      <c r="D137" s="122">
        <v>56.303748153872149</v>
      </c>
      <c r="E137" s="122">
        <v>49.761374844607083</v>
      </c>
      <c r="F137" s="122">
        <v>48.708588868331837</v>
      </c>
      <c r="G137" s="122">
        <v>46.449709339144427</v>
      </c>
      <c r="H137" s="122">
        <v>45.14490490643162</v>
      </c>
      <c r="I137" s="122">
        <v>46.116860779009968</v>
      </c>
      <c r="J137" s="122">
        <v>48.426917179021004</v>
      </c>
      <c r="K137" s="122">
        <v>54.516432506891888</v>
      </c>
      <c r="L137" s="122">
        <v>52.207192907192209</v>
      </c>
      <c r="M137" s="122">
        <v>56.530609098109181</v>
      </c>
      <c r="N137" s="122">
        <v>60.671994977949666</v>
      </c>
      <c r="O137" s="122">
        <v>64.373478853074062</v>
      </c>
      <c r="P137" s="122">
        <v>65.560519771813134</v>
      </c>
      <c r="Q137" s="122">
        <v>64.489715322338228</v>
      </c>
      <c r="R137" s="122">
        <v>64.816725213301496</v>
      </c>
      <c r="S137" s="122">
        <v>60.531059432245399</v>
      </c>
      <c r="T137" s="122">
        <v>60.061338165067951</v>
      </c>
      <c r="U137" s="122">
        <v>56.098583021350237</v>
      </c>
      <c r="V137" s="122">
        <v>57.294914651401108</v>
      </c>
      <c r="W137" s="122">
        <v>52.716975402009069</v>
      </c>
      <c r="X137" s="122">
        <v>45.855168564174846</v>
      </c>
      <c r="Y137" s="122">
        <v>40.006318279407168</v>
      </c>
      <c r="DA137" s="130" t="s">
        <v>1746</v>
      </c>
    </row>
    <row r="138" spans="1:105" ht="12" customHeight="1" x14ac:dyDescent="0.25">
      <c r="A138" s="97" t="s">
        <v>143</v>
      </c>
      <c r="B138" s="98">
        <v>36.821412709270653</v>
      </c>
      <c r="C138" s="98">
        <v>32.18451169560538</v>
      </c>
      <c r="D138" s="98">
        <v>32.153462740539148</v>
      </c>
      <c r="E138" s="98">
        <v>27.735376377684137</v>
      </c>
      <c r="F138" s="98">
        <v>26.850034222302178</v>
      </c>
      <c r="G138" s="98">
        <v>25.921028718537922</v>
      </c>
      <c r="H138" s="98">
        <v>24.611762493850787</v>
      </c>
      <c r="I138" s="98">
        <v>25.189976860887029</v>
      </c>
      <c r="J138" s="98">
        <v>26.219266871988196</v>
      </c>
      <c r="K138" s="98">
        <v>30.504717802072758</v>
      </c>
      <c r="L138" s="98">
        <v>27.578131296968287</v>
      </c>
      <c r="M138" s="98">
        <v>28.140138788959732</v>
      </c>
      <c r="N138" s="98">
        <v>28.3708643502179</v>
      </c>
      <c r="O138" s="98">
        <v>28.601492446391113</v>
      </c>
      <c r="P138" s="98">
        <v>28.414780289162234</v>
      </c>
      <c r="Q138" s="98">
        <v>27.832037056984056</v>
      </c>
      <c r="R138" s="98">
        <v>28.228038367326636</v>
      </c>
      <c r="S138" s="98">
        <v>25.625401265318018</v>
      </c>
      <c r="T138" s="98">
        <v>25.893592458694577</v>
      </c>
      <c r="U138" s="98">
        <v>24.151061946112584</v>
      </c>
      <c r="V138" s="98">
        <v>25.361409061343725</v>
      </c>
      <c r="W138" s="98">
        <v>23.933998750526015</v>
      </c>
      <c r="X138" s="98">
        <v>20.957052371452097</v>
      </c>
      <c r="Y138" s="98">
        <v>17.750994170256984</v>
      </c>
      <c r="DA138" s="63" t="s">
        <v>1747</v>
      </c>
    </row>
    <row r="139" spans="1:105" ht="12" customHeight="1" x14ac:dyDescent="0.25">
      <c r="A139" s="97" t="s">
        <v>124</v>
      </c>
      <c r="B139" s="98">
        <v>1.7729922454973086</v>
      </c>
      <c r="C139" s="98">
        <v>1.6943022093867752</v>
      </c>
      <c r="D139" s="98">
        <v>1.6510554329943981</v>
      </c>
      <c r="E139" s="98">
        <v>1.572344979712953</v>
      </c>
      <c r="F139" s="98">
        <v>1.5131474836803227</v>
      </c>
      <c r="G139" s="98">
        <v>1.4892217855288736</v>
      </c>
      <c r="H139" s="98">
        <v>1.4527548369837311</v>
      </c>
      <c r="I139" s="98">
        <v>1.4811760254465083</v>
      </c>
      <c r="J139" s="98">
        <v>1.4670864274155473</v>
      </c>
      <c r="K139" s="98">
        <v>1.5359115756233721</v>
      </c>
      <c r="L139" s="98">
        <v>1.5776368319259606</v>
      </c>
      <c r="M139" s="98">
        <v>1.8719645613065239</v>
      </c>
      <c r="N139" s="98">
        <v>1.942588051534395</v>
      </c>
      <c r="O139" s="98">
        <v>2.4851499104468151</v>
      </c>
      <c r="P139" s="98">
        <v>2.5055743876794518</v>
      </c>
      <c r="Q139" s="98">
        <v>2.4163973913185925</v>
      </c>
      <c r="R139" s="98">
        <v>3.0774326022433542</v>
      </c>
      <c r="S139" s="98">
        <v>3.0862514483572165</v>
      </c>
      <c r="T139" s="98">
        <v>3.2032886444879276</v>
      </c>
      <c r="U139" s="98">
        <v>2.9807369382113826</v>
      </c>
      <c r="V139" s="98">
        <v>3.1866011197529325</v>
      </c>
      <c r="W139" s="98">
        <v>2.5852847622612689</v>
      </c>
      <c r="X139" s="98">
        <v>2.308924859289585</v>
      </c>
      <c r="Y139" s="98">
        <v>2.2643206656661476</v>
      </c>
      <c r="DA139" s="63" t="s">
        <v>1748</v>
      </c>
    </row>
    <row r="140" spans="1:105" ht="12" customHeight="1" x14ac:dyDescent="0.25">
      <c r="A140" s="97" t="s">
        <v>123</v>
      </c>
      <c r="B140" s="98">
        <v>1.6869574172191328E-4</v>
      </c>
      <c r="C140" s="98">
        <v>1.6391864475910766E-4</v>
      </c>
      <c r="D140" s="98">
        <v>1.5979495872728817E-4</v>
      </c>
      <c r="E140" s="98">
        <v>1.5519762398176341E-4</v>
      </c>
      <c r="F140" s="98">
        <v>3.0403171519831422E-4</v>
      </c>
      <c r="G140" s="98">
        <v>5.972536569147978E-4</v>
      </c>
      <c r="H140" s="98">
        <v>8.8684552459460445E-4</v>
      </c>
      <c r="I140" s="98">
        <v>1.7951970902323386E-3</v>
      </c>
      <c r="J140" s="98">
        <v>3.4421791655515673E-3</v>
      </c>
      <c r="K140" s="98">
        <v>6.6677148379029041E-3</v>
      </c>
      <c r="L140" s="98">
        <v>9.0420546569854824E-3</v>
      </c>
      <c r="M140" s="98">
        <v>1.2661027141408078E-2</v>
      </c>
      <c r="N140" s="98">
        <v>1.1900580191939798E-2</v>
      </c>
      <c r="O140" s="98">
        <v>1.9233637860464732E-2</v>
      </c>
      <c r="P140" s="98">
        <v>1.9339300222205591E-2</v>
      </c>
      <c r="Q140" s="98">
        <v>1.8360048028543338E-2</v>
      </c>
      <c r="R140" s="98">
        <v>2.6665436139665093E-2</v>
      </c>
      <c r="S140" s="98">
        <v>2.7273076472783681E-2</v>
      </c>
      <c r="T140" s="98">
        <v>2.9228231451544233E-2</v>
      </c>
      <c r="U140" s="98">
        <v>2.748007472191109E-2</v>
      </c>
      <c r="V140" s="98">
        <v>2.9906049393725459E-2</v>
      </c>
      <c r="W140" s="98">
        <v>2.1520185089527834E-2</v>
      </c>
      <c r="X140" s="98">
        <v>1.8950720340748756E-2</v>
      </c>
      <c r="Y140" s="98">
        <v>1.8763735988763651E-2</v>
      </c>
      <c r="DA140" s="63" t="s">
        <v>1749</v>
      </c>
    </row>
    <row r="141" spans="1:105" ht="12" customHeight="1" x14ac:dyDescent="0.25">
      <c r="A141" s="100" t="s">
        <v>50</v>
      </c>
      <c r="B141" s="101">
        <v>1.3154471335561323E-4</v>
      </c>
      <c r="C141" s="101">
        <v>1.2796970630026393E-4</v>
      </c>
      <c r="D141" s="101">
        <v>1.2405627254272319E-4</v>
      </c>
      <c r="E141" s="101">
        <v>1.2048226879114749E-4</v>
      </c>
      <c r="F141" s="101">
        <v>2.3615400313429331E-4</v>
      </c>
      <c r="G141" s="101">
        <v>4.6269923331389512E-4</v>
      </c>
      <c r="H141" s="101">
        <v>6.9247327334332007E-4</v>
      </c>
      <c r="I141" s="101">
        <v>1.3970638572029523E-3</v>
      </c>
      <c r="J141" s="101">
        <v>2.6577617589551403E-3</v>
      </c>
      <c r="K141" s="101">
        <v>5.1431797658944983E-3</v>
      </c>
      <c r="L141" s="101">
        <v>6.9902163037853854E-3</v>
      </c>
      <c r="M141" s="101">
        <v>9.830312321398773E-3</v>
      </c>
      <c r="N141" s="101">
        <v>9.2107105489569741E-3</v>
      </c>
      <c r="O141" s="101">
        <v>1.4872835689257883E-2</v>
      </c>
      <c r="P141" s="101">
        <v>1.4940469316814847E-2</v>
      </c>
      <c r="Q141" s="101">
        <v>1.414034053941696E-2</v>
      </c>
      <c r="R141" s="101">
        <v>2.0469303794141684E-2</v>
      </c>
      <c r="S141" s="101">
        <v>2.0926149284443751E-2</v>
      </c>
      <c r="T141" s="101">
        <v>2.2381344714313075E-2</v>
      </c>
      <c r="U141" s="101">
        <v>2.1003940108441251E-2</v>
      </c>
      <c r="V141" s="101">
        <v>2.3129203150117243E-2</v>
      </c>
      <c r="W141" s="101">
        <v>1.6623124088324719E-2</v>
      </c>
      <c r="X141" s="101">
        <v>1.4429152966935772E-2</v>
      </c>
      <c r="Y141" s="101">
        <v>1.4072964578180547E-2</v>
      </c>
      <c r="DA141" s="131" t="s">
        <v>1750</v>
      </c>
    </row>
    <row r="142" spans="1:105" ht="12" customHeight="1" x14ac:dyDescent="0.25">
      <c r="A142" s="103" t="s">
        <v>52</v>
      </c>
      <c r="B142" s="104">
        <v>3.7151028366300056E-5</v>
      </c>
      <c r="C142" s="104">
        <v>3.5948938458843732E-5</v>
      </c>
      <c r="D142" s="104">
        <v>3.5738686184564975E-5</v>
      </c>
      <c r="E142" s="104">
        <v>3.4715355190615915E-5</v>
      </c>
      <c r="F142" s="104">
        <v>6.7877712064020893E-5</v>
      </c>
      <c r="G142" s="104">
        <v>1.3455442360090267E-4</v>
      </c>
      <c r="H142" s="104">
        <v>1.943722512512844E-4</v>
      </c>
      <c r="I142" s="104">
        <v>3.9813323302938632E-4</v>
      </c>
      <c r="J142" s="104">
        <v>7.8441740659642703E-4</v>
      </c>
      <c r="K142" s="104">
        <v>1.5245350720084058E-3</v>
      </c>
      <c r="L142" s="104">
        <v>2.0518383532000966E-3</v>
      </c>
      <c r="M142" s="104">
        <v>2.8307148200093046E-3</v>
      </c>
      <c r="N142" s="104">
        <v>2.6898696429828251E-3</v>
      </c>
      <c r="O142" s="104">
        <v>4.3608021712068503E-3</v>
      </c>
      <c r="P142" s="104">
        <v>4.3988309053907444E-3</v>
      </c>
      <c r="Q142" s="104">
        <v>4.2197074891263788E-3</v>
      </c>
      <c r="R142" s="104">
        <v>6.1961323455234094E-3</v>
      </c>
      <c r="S142" s="104">
        <v>6.3469271883399283E-3</v>
      </c>
      <c r="T142" s="104">
        <v>6.8468867372311563E-3</v>
      </c>
      <c r="U142" s="104">
        <v>6.476134613469838E-3</v>
      </c>
      <c r="V142" s="104">
        <v>6.7768462436082148E-3</v>
      </c>
      <c r="W142" s="104">
        <v>4.8970610012031169E-3</v>
      </c>
      <c r="X142" s="104">
        <v>4.5215673738129847E-3</v>
      </c>
      <c r="Y142" s="104">
        <v>4.6907714105831055E-3</v>
      </c>
      <c r="DA142" s="132" t="s">
        <v>1751</v>
      </c>
    </row>
    <row r="143" spans="1:105" ht="12" customHeight="1" x14ac:dyDescent="0.25">
      <c r="A143" s="106" t="s">
        <v>122</v>
      </c>
      <c r="B143" s="101">
        <v>25.168378278631653</v>
      </c>
      <c r="C143" s="101">
        <v>23.739258839478005</v>
      </c>
      <c r="D143" s="101">
        <v>22.212474739299612</v>
      </c>
      <c r="E143" s="101">
        <v>20.11474506112938</v>
      </c>
      <c r="F143" s="101">
        <v>19.912038724520297</v>
      </c>
      <c r="G143" s="101">
        <v>18.358965735970155</v>
      </c>
      <c r="H143" s="101">
        <v>18.150812906955181</v>
      </c>
      <c r="I143" s="101">
        <v>17.272773671028425</v>
      </c>
      <c r="J143" s="101">
        <v>16.05172486296777</v>
      </c>
      <c r="K143" s="101">
        <v>13.69026502457633</v>
      </c>
      <c r="L143" s="101">
        <v>11.085555613860786</v>
      </c>
      <c r="M143" s="101">
        <v>11.740664354394996</v>
      </c>
      <c r="N143" s="101">
        <v>13.612255748018892</v>
      </c>
      <c r="O143" s="101">
        <v>13.230169892081149</v>
      </c>
      <c r="P143" s="101">
        <v>12.452039319680763</v>
      </c>
      <c r="Q143" s="101">
        <v>11.385552268770807</v>
      </c>
      <c r="R143" s="101">
        <v>10.939563215270301</v>
      </c>
      <c r="S143" s="101">
        <v>10.211354585770607</v>
      </c>
      <c r="T143" s="101">
        <v>9.3127315995682043</v>
      </c>
      <c r="U143" s="101">
        <v>8.4262969255642499</v>
      </c>
      <c r="V143" s="101">
        <v>8.2457039155657217</v>
      </c>
      <c r="W143" s="101">
        <v>7.8296286287230457</v>
      </c>
      <c r="X143" s="101">
        <v>7.1075872183401252</v>
      </c>
      <c r="Y143" s="101">
        <v>6.8827141215035921</v>
      </c>
      <c r="DA143" s="131" t="s">
        <v>1752</v>
      </c>
    </row>
    <row r="144" spans="1:105" ht="12" customHeight="1" x14ac:dyDescent="0.25">
      <c r="A144" s="107" t="s">
        <v>121</v>
      </c>
      <c r="B144" s="104">
        <v>0.22849178243066054</v>
      </c>
      <c r="C144" s="104">
        <v>0.2218304120167725</v>
      </c>
      <c r="D144" s="104">
        <v>0.28659544608026871</v>
      </c>
      <c r="E144" s="104">
        <v>0.33875322845663519</v>
      </c>
      <c r="F144" s="104">
        <v>0.43306440611383779</v>
      </c>
      <c r="G144" s="104">
        <v>0.67989584545056758</v>
      </c>
      <c r="H144" s="104">
        <v>0.92868782311732834</v>
      </c>
      <c r="I144" s="104">
        <v>2.1711390245577711</v>
      </c>
      <c r="J144" s="104">
        <v>4.6853968374839363</v>
      </c>
      <c r="K144" s="104">
        <v>8.7788703897815346</v>
      </c>
      <c r="L144" s="104">
        <v>11.956827109780196</v>
      </c>
      <c r="M144" s="104">
        <v>14.765180366306527</v>
      </c>
      <c r="N144" s="104">
        <v>16.734386247986535</v>
      </c>
      <c r="O144" s="104">
        <v>20.037432966294524</v>
      </c>
      <c r="P144" s="104">
        <v>22.168786475068483</v>
      </c>
      <c r="Q144" s="104">
        <v>22.837368557236225</v>
      </c>
      <c r="R144" s="104">
        <v>22.545025592321537</v>
      </c>
      <c r="S144" s="104">
        <v>21.580779056326779</v>
      </c>
      <c r="T144" s="104">
        <v>21.622497230865694</v>
      </c>
      <c r="U144" s="104">
        <v>20.513007136740104</v>
      </c>
      <c r="V144" s="104">
        <v>20.471294505345</v>
      </c>
      <c r="W144" s="104">
        <v>18.346543075409215</v>
      </c>
      <c r="X144" s="104">
        <v>15.462653394752293</v>
      </c>
      <c r="Y144" s="104">
        <v>13.089525585991684</v>
      </c>
      <c r="DA144" s="132" t="s">
        <v>1753</v>
      </c>
    </row>
    <row r="145" spans="1:105" ht="12" customHeight="1" x14ac:dyDescent="0.25">
      <c r="A145" s="108" t="s">
        <v>53</v>
      </c>
      <c r="B145" s="98">
        <v>0.17817137947763373</v>
      </c>
      <c r="C145" s="98">
        <v>0.17318064119036095</v>
      </c>
      <c r="D145" s="98">
        <v>0.2224932556340449</v>
      </c>
      <c r="E145" s="98">
        <v>0.2629435524510686</v>
      </c>
      <c r="F145" s="98">
        <v>0.33636030268141109</v>
      </c>
      <c r="G145" s="98">
        <v>0.5267977636655603</v>
      </c>
      <c r="H145" s="98">
        <v>0.72509781316286859</v>
      </c>
      <c r="I145" s="98">
        <v>1.6898196019131273</v>
      </c>
      <c r="J145" s="98">
        <v>3.6184581258287882</v>
      </c>
      <c r="K145" s="98">
        <v>6.7718476364224198</v>
      </c>
      <c r="L145" s="98">
        <v>9.2453570031420966</v>
      </c>
      <c r="M145" s="98">
        <v>11.465512813624342</v>
      </c>
      <c r="N145" s="98">
        <v>12.953258821125681</v>
      </c>
      <c r="O145" s="98">
        <v>15.493805034095232</v>
      </c>
      <c r="P145" s="98">
        <v>17.131838084746853</v>
      </c>
      <c r="Q145" s="98">
        <v>17.597736542685936</v>
      </c>
      <c r="R145" s="98">
        <v>17.304633044753537</v>
      </c>
      <c r="S145" s="98">
        <v>16.557776020029735</v>
      </c>
      <c r="T145" s="98">
        <v>16.558292230333628</v>
      </c>
      <c r="U145" s="98">
        <v>15.680720852280764</v>
      </c>
      <c r="V145" s="98">
        <v>15.828611340342199</v>
      </c>
      <c r="W145" s="98">
        <v>14.174023049451826</v>
      </c>
      <c r="X145" s="98">
        <v>11.779332199895634</v>
      </c>
      <c r="Y145" s="98">
        <v>9.8214284578693878</v>
      </c>
      <c r="DA145" s="63" t="s">
        <v>1754</v>
      </c>
    </row>
    <row r="146" spans="1:105" ht="12" customHeight="1" x14ac:dyDescent="0.25">
      <c r="A146" s="108" t="s">
        <v>52</v>
      </c>
      <c r="B146" s="98">
        <v>5.0320402953026797E-2</v>
      </c>
      <c r="C146" s="98">
        <v>4.8649770826411566E-2</v>
      </c>
      <c r="D146" s="98">
        <v>6.4102190446223825E-2</v>
      </c>
      <c r="E146" s="98">
        <v>7.5809676005566609E-2</v>
      </c>
      <c r="F146" s="98">
        <v>9.6704103432426664E-2</v>
      </c>
      <c r="G146" s="98">
        <v>0.15309808178500728</v>
      </c>
      <c r="H146" s="98">
        <v>0.20359000995445969</v>
      </c>
      <c r="I146" s="98">
        <v>0.48131942264464356</v>
      </c>
      <c r="J146" s="98">
        <v>1.0669387116551481</v>
      </c>
      <c r="K146" s="98">
        <v>2.0070227533591143</v>
      </c>
      <c r="L146" s="98">
        <v>2.7114701066380991</v>
      </c>
      <c r="M146" s="98">
        <v>3.2996675526821848</v>
      </c>
      <c r="N146" s="98">
        <v>3.7811274268608548</v>
      </c>
      <c r="O146" s="98">
        <v>4.5436279321992918</v>
      </c>
      <c r="P146" s="98">
        <v>5.0369483903216299</v>
      </c>
      <c r="Q146" s="98">
        <v>5.2396320145502902</v>
      </c>
      <c r="R146" s="98">
        <v>5.2403925475679998</v>
      </c>
      <c r="S146" s="98">
        <v>5.0230030362970446</v>
      </c>
      <c r="T146" s="98">
        <v>5.0642050005320671</v>
      </c>
      <c r="U146" s="98">
        <v>4.8322862844593386</v>
      </c>
      <c r="V146" s="98">
        <v>4.6426831650027989</v>
      </c>
      <c r="W146" s="98">
        <v>4.1725200259573914</v>
      </c>
      <c r="X146" s="98">
        <v>3.6833211948566587</v>
      </c>
      <c r="Y146" s="98">
        <v>3.2680971281222959</v>
      </c>
      <c r="DA146" s="63" t="s">
        <v>1755</v>
      </c>
    </row>
    <row r="147" spans="1:105" ht="12" customHeight="1" x14ac:dyDescent="0.25">
      <c r="A147" s="121" t="s">
        <v>54</v>
      </c>
      <c r="B147" s="122">
        <v>11.331549537893261</v>
      </c>
      <c r="C147" s="122">
        <v>10.665309468344567</v>
      </c>
      <c r="D147" s="122">
        <v>10.195353377296454</v>
      </c>
      <c r="E147" s="122">
        <v>9.672895987402697</v>
      </c>
      <c r="F147" s="122">
        <v>9.298628375762247</v>
      </c>
      <c r="G147" s="122">
        <v>8.9118329514783792</v>
      </c>
      <c r="H147" s="122">
        <v>8.6365662792583571</v>
      </c>
      <c r="I147" s="122">
        <v>8.8744659313503824</v>
      </c>
      <c r="J147" s="122">
        <v>8.6954481298806385</v>
      </c>
      <c r="K147" s="122">
        <v>8.9780254107491047</v>
      </c>
      <c r="L147" s="122">
        <v>8.8488716384930157</v>
      </c>
      <c r="M147" s="122">
        <v>9.4072322927714733</v>
      </c>
      <c r="N147" s="122">
        <v>10.054189905278774</v>
      </c>
      <c r="O147" s="122">
        <v>10.186459036798508</v>
      </c>
      <c r="P147" s="122">
        <v>10.729336127316154</v>
      </c>
      <c r="Q147" s="122">
        <v>10.682822096017674</v>
      </c>
      <c r="R147" s="122">
        <v>10.271070829106554</v>
      </c>
      <c r="S147" s="122">
        <v>9.5459737072518696</v>
      </c>
      <c r="T147" s="122">
        <v>9.1760146726243477</v>
      </c>
      <c r="U147" s="122">
        <v>8.5085106739043663</v>
      </c>
      <c r="V147" s="122">
        <v>8.6039829674557122</v>
      </c>
      <c r="W147" s="122">
        <v>8.1636427131565927</v>
      </c>
      <c r="X147" s="122">
        <v>6.8542551317063172</v>
      </c>
      <c r="Y147" s="122">
        <v>6.1774078596476762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0.16508511974393891</v>
      </c>
      <c r="C149" s="98">
        <v>0.15398488932193333</v>
      </c>
      <c r="D149" s="98">
        <v>0.1454615747477728</v>
      </c>
      <c r="E149" s="98">
        <v>0.13740480474368699</v>
      </c>
      <c r="F149" s="98">
        <v>0.12983105244394411</v>
      </c>
      <c r="G149" s="98">
        <v>0.12823208324082458</v>
      </c>
      <c r="H149" s="98">
        <v>0.12423375459311008</v>
      </c>
      <c r="I149" s="98">
        <v>0.12471800351778983</v>
      </c>
      <c r="J149" s="98">
        <v>0.12135423215924224</v>
      </c>
      <c r="K149" s="98">
        <v>0.11810656720116666</v>
      </c>
      <c r="L149" s="98">
        <v>0.12279596169111671</v>
      </c>
      <c r="M149" s="98">
        <v>0.13563543697941338</v>
      </c>
      <c r="N149" s="98">
        <v>0.1482614243163049</v>
      </c>
      <c r="O149" s="98">
        <v>0.16228452406791508</v>
      </c>
      <c r="P149" s="98">
        <v>0.1609587901373471</v>
      </c>
      <c r="Q149" s="98">
        <v>0.15265575057025949</v>
      </c>
      <c r="R149" s="98">
        <v>0.18319928573952954</v>
      </c>
      <c r="S149" s="98">
        <v>0.17500046262574734</v>
      </c>
      <c r="T149" s="98">
        <v>0.17538077424179205</v>
      </c>
      <c r="U149" s="98">
        <v>0.15626566144877263</v>
      </c>
      <c r="V149" s="98">
        <v>0.16331249944548171</v>
      </c>
      <c r="W149" s="98">
        <v>0.13492333851519819</v>
      </c>
      <c r="X149" s="98">
        <v>0.1211833887391849</v>
      </c>
      <c r="Y149" s="98">
        <v>0.12143296089886246</v>
      </c>
      <c r="DA149" s="63" t="s">
        <v>1758</v>
      </c>
    </row>
    <row r="150" spans="1:105" ht="12" customHeight="1" x14ac:dyDescent="0.25">
      <c r="A150" s="109" t="s">
        <v>120</v>
      </c>
      <c r="B150" s="33">
        <v>11.166464418149323</v>
      </c>
      <c r="C150" s="33">
        <v>10.511324579022634</v>
      </c>
      <c r="D150" s="33">
        <v>10.049891802548682</v>
      </c>
      <c r="E150" s="33">
        <v>9.5354911826590101</v>
      </c>
      <c r="F150" s="33">
        <v>9.1687973233183033</v>
      </c>
      <c r="G150" s="33">
        <v>8.7836008682375546</v>
      </c>
      <c r="H150" s="33">
        <v>8.512332524665247</v>
      </c>
      <c r="I150" s="33">
        <v>8.7497479278325923</v>
      </c>
      <c r="J150" s="33">
        <v>8.5740938977213954</v>
      </c>
      <c r="K150" s="33">
        <v>8.8599188435479377</v>
      </c>
      <c r="L150" s="33">
        <v>8.7260756768018997</v>
      </c>
      <c r="M150" s="33">
        <v>9.2715968557920601</v>
      </c>
      <c r="N150" s="33">
        <v>9.9059284809624693</v>
      </c>
      <c r="O150" s="33">
        <v>10.024174512730593</v>
      </c>
      <c r="P150" s="33">
        <v>10.568377337178807</v>
      </c>
      <c r="Q150" s="33">
        <v>10.530166345447414</v>
      </c>
      <c r="R150" s="33">
        <v>10.087871543367024</v>
      </c>
      <c r="S150" s="33">
        <v>9.3709732446261214</v>
      </c>
      <c r="T150" s="33">
        <v>9.0006338983825565</v>
      </c>
      <c r="U150" s="33">
        <v>8.3522450124555938</v>
      </c>
      <c r="V150" s="33">
        <v>8.4406704680102305</v>
      </c>
      <c r="W150" s="33">
        <v>8.0287193746413941</v>
      </c>
      <c r="X150" s="33">
        <v>6.7330717429671321</v>
      </c>
      <c r="Y150" s="33">
        <v>6.055974898748814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0.61550703690183872</v>
      </c>
      <c r="C152" s="119">
        <f t="shared" si="29"/>
        <v>0.61676100861425254</v>
      </c>
      <c r="D152" s="119">
        <f t="shared" si="29"/>
        <v>0.61849099403528895</v>
      </c>
      <c r="E152" s="119">
        <f t="shared" si="29"/>
        <v>0.62009001341882652</v>
      </c>
      <c r="F152" s="119">
        <f t="shared" si="29"/>
        <v>0.62307498464770683</v>
      </c>
      <c r="G152" s="119">
        <f t="shared" si="29"/>
        <v>0.62691751954420549</v>
      </c>
      <c r="H152" s="119">
        <f t="shared" si="29"/>
        <v>0.63231712027273279</v>
      </c>
      <c r="I152" s="119">
        <f t="shared" si="29"/>
        <v>0.63956316062422724</v>
      </c>
      <c r="J152" s="119">
        <f t="shared" si="29"/>
        <v>0.64691277733627939</v>
      </c>
      <c r="K152" s="119">
        <f t="shared" si="29"/>
        <v>0.6561587896414447</v>
      </c>
      <c r="L152" s="119">
        <f t="shared" si="29"/>
        <v>0.6648415411202796</v>
      </c>
      <c r="M152" s="119">
        <f t="shared" si="29"/>
        <v>0.67600883870251993</v>
      </c>
      <c r="N152" s="119">
        <f t="shared" si="29"/>
        <v>0.68733350334204091</v>
      </c>
      <c r="O152" s="119">
        <f t="shared" si="29"/>
        <v>0.69697713301713149</v>
      </c>
      <c r="P152" s="119">
        <f t="shared" si="29"/>
        <v>0.70057723696565843</v>
      </c>
      <c r="Q152" s="119">
        <f t="shared" si="29"/>
        <v>0.70241830711842779</v>
      </c>
      <c r="R152" s="119">
        <f t="shared" ref="R152:V152" si="30">IF(R131=0,"",R131/R110)</f>
        <v>0.70423679970857034</v>
      </c>
      <c r="S152" s="119">
        <f t="shared" si="30"/>
        <v>0.70799126666954815</v>
      </c>
      <c r="T152" s="119">
        <f t="shared" si="30"/>
        <v>0.71046780126777109</v>
      </c>
      <c r="U152" s="119">
        <f t="shared" si="30"/>
        <v>0.71600741912897692</v>
      </c>
      <c r="V152" s="119">
        <f t="shared" si="30"/>
        <v>0.72394288801972884</v>
      </c>
      <c r="W152" s="119">
        <f t="shared" ref="W152:Y152" si="31">IF(W131=0,"",W131/W110)</f>
        <v>0.73372840281524077</v>
      </c>
      <c r="X152" s="119">
        <f t="shared" si="31"/>
        <v>0.74487508207385456</v>
      </c>
      <c r="Y152" s="119">
        <f t="shared" si="31"/>
        <v>0.75722729855811799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0.6080887718142246</v>
      </c>
      <c r="C153" s="124">
        <f t="shared" si="32"/>
        <v>0.60946630437282689</v>
      </c>
      <c r="D153" s="124">
        <f t="shared" si="32"/>
        <v>0.61127828540115914</v>
      </c>
      <c r="E153" s="124">
        <f t="shared" si="32"/>
        <v>0.61306200863934313</v>
      </c>
      <c r="F153" s="124">
        <f t="shared" si="32"/>
        <v>0.61608111439637581</v>
      </c>
      <c r="G153" s="124">
        <f t="shared" si="32"/>
        <v>0.62050573677294396</v>
      </c>
      <c r="H153" s="124">
        <f t="shared" si="32"/>
        <v>0.62585813835062853</v>
      </c>
      <c r="I153" s="124">
        <f t="shared" si="32"/>
        <v>0.63288171382391167</v>
      </c>
      <c r="J153" s="124">
        <f t="shared" si="32"/>
        <v>0.64045070432128326</v>
      </c>
      <c r="K153" s="124">
        <f t="shared" si="32"/>
        <v>0.64951494165412316</v>
      </c>
      <c r="L153" s="124">
        <f t="shared" si="32"/>
        <v>0.65797837804183446</v>
      </c>
      <c r="M153" s="124">
        <f t="shared" si="32"/>
        <v>0.66875061120862256</v>
      </c>
      <c r="N153" s="124">
        <f t="shared" si="32"/>
        <v>0.68030900346816447</v>
      </c>
      <c r="O153" s="124">
        <f t="shared" si="32"/>
        <v>0.69038399081587609</v>
      </c>
      <c r="P153" s="124">
        <f t="shared" si="32"/>
        <v>0.69256133584289803</v>
      </c>
      <c r="Q153" s="124">
        <f t="shared" si="32"/>
        <v>0.69410454216296957</v>
      </c>
      <c r="R153" s="124">
        <f t="shared" ref="R153:V153" si="33">IF(R132=0,"",R132/R111)</f>
        <v>0.69542892756514585</v>
      </c>
      <c r="S153" s="124">
        <f t="shared" si="33"/>
        <v>0.69715027972567456</v>
      </c>
      <c r="T153" s="124">
        <f t="shared" si="33"/>
        <v>0.69885893895723705</v>
      </c>
      <c r="U153" s="124">
        <f t="shared" si="33"/>
        <v>0.70230233525128205</v>
      </c>
      <c r="V153" s="124">
        <f t="shared" si="33"/>
        <v>0.70944938442570482</v>
      </c>
      <c r="W153" s="124">
        <f t="shared" ref="W153:Y153" si="34">IF(W132=0,"",W132/W111)</f>
        <v>0.71868038287007541</v>
      </c>
      <c r="X153" s="124">
        <f t="shared" si="34"/>
        <v>0.72821442485183741</v>
      </c>
      <c r="Y153" s="124">
        <f t="shared" si="34"/>
        <v>0.74000338024775569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0.60577101132617495</v>
      </c>
      <c r="C154" s="111">
        <f t="shared" si="35"/>
        <v>0.60723325897923641</v>
      </c>
      <c r="D154" s="111">
        <f t="shared" si="35"/>
        <v>0.60909593148037466</v>
      </c>
      <c r="E154" s="111">
        <f t="shared" si="35"/>
        <v>0.61094142770788595</v>
      </c>
      <c r="F154" s="111">
        <f t="shared" si="35"/>
        <v>0.61400570658835874</v>
      </c>
      <c r="G154" s="111">
        <f t="shared" si="35"/>
        <v>0.61847636772641879</v>
      </c>
      <c r="H154" s="111">
        <f t="shared" si="35"/>
        <v>0.62387589903158547</v>
      </c>
      <c r="I154" s="111">
        <f t="shared" si="35"/>
        <v>0.6309378903740549</v>
      </c>
      <c r="J154" s="111">
        <f t="shared" si="35"/>
        <v>0.6385243331277326</v>
      </c>
      <c r="K154" s="111">
        <f t="shared" si="35"/>
        <v>0.64762087418874859</v>
      </c>
      <c r="L154" s="111">
        <f t="shared" si="35"/>
        <v>0.65612587831875757</v>
      </c>
      <c r="M154" s="111">
        <f t="shared" si="35"/>
        <v>0.66696831927494127</v>
      </c>
      <c r="N154" s="111">
        <f t="shared" si="35"/>
        <v>0.6785709955606275</v>
      </c>
      <c r="O154" s="111">
        <f t="shared" si="35"/>
        <v>0.68871083898194763</v>
      </c>
      <c r="P154" s="111">
        <f t="shared" si="35"/>
        <v>0.69092751739897529</v>
      </c>
      <c r="Q154" s="111">
        <f t="shared" si="35"/>
        <v>0.69246858571774783</v>
      </c>
      <c r="R154" s="111">
        <f t="shared" ref="R154:V154" si="36">IF(R133=0,"",R133/R112)</f>
        <v>0.69380578023498729</v>
      </c>
      <c r="S154" s="111">
        <f t="shared" si="36"/>
        <v>0.69554226536057784</v>
      </c>
      <c r="T154" s="111">
        <f t="shared" si="36"/>
        <v>0.69725427878836999</v>
      </c>
      <c r="U154" s="111">
        <f t="shared" si="36"/>
        <v>0.70071723977039413</v>
      </c>
      <c r="V154" s="111">
        <f t="shared" si="36"/>
        <v>0.70789232019740322</v>
      </c>
      <c r="W154" s="111">
        <f t="shared" ref="W154:Y154" si="37">IF(W133=0,"",W133/W112)</f>
        <v>0.7171516305415786</v>
      </c>
      <c r="X154" s="111">
        <f t="shared" si="37"/>
        <v>0.72672059097652608</v>
      </c>
      <c r="Y154" s="111">
        <f t="shared" si="37"/>
        <v>0.73855629921820898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2.2278166750182709</v>
      </c>
      <c r="C156" s="124">
        <f t="shared" si="41"/>
        <v>2.2997804875969257</v>
      </c>
      <c r="D156" s="124">
        <f t="shared" si="41"/>
        <v>2.4453917436716441</v>
      </c>
      <c r="E156" s="124">
        <f t="shared" si="41"/>
        <v>2.5580406147485677</v>
      </c>
      <c r="F156" s="124">
        <f t="shared" si="41"/>
        <v>2.7289043620509386</v>
      </c>
      <c r="G156" s="124">
        <f t="shared" si="41"/>
        <v>3.0074125920772699</v>
      </c>
      <c r="H156" s="124">
        <f t="shared" si="41"/>
        <v>3.3594040475858322</v>
      </c>
      <c r="I156" s="124">
        <f t="shared" si="41"/>
        <v>3.6040215490665952</v>
      </c>
      <c r="J156" s="124">
        <f t="shared" si="41"/>
        <v>3.7278727345295057</v>
      </c>
      <c r="K156" s="124">
        <f t="shared" si="41"/>
        <v>3.88046510862796</v>
      </c>
      <c r="L156" s="124">
        <f t="shared" si="41"/>
        <v>4.0284830779519618</v>
      </c>
      <c r="M156" s="124">
        <f t="shared" si="41"/>
        <v>4.1620308652924081</v>
      </c>
      <c r="N156" s="124">
        <f t="shared" si="41"/>
        <v>4.3378944309490652</v>
      </c>
      <c r="O156" s="124">
        <f t="shared" si="41"/>
        <v>4.5565402339173566</v>
      </c>
      <c r="P156" s="124">
        <f t="shared" si="41"/>
        <v>4.7750165654107546</v>
      </c>
      <c r="Q156" s="124">
        <f t="shared" si="41"/>
        <v>4.9589117509821108</v>
      </c>
      <c r="R156" s="124">
        <f t="shared" ref="R156:V156" si="42">IF(R135=0,"",R135/R114)</f>
        <v>5.0872622426661041</v>
      </c>
      <c r="S156" s="124">
        <f t="shared" si="42"/>
        <v>5.1903654377536315</v>
      </c>
      <c r="T156" s="124">
        <f t="shared" si="42"/>
        <v>5.2828010115388802</v>
      </c>
      <c r="U156" s="124">
        <f t="shared" si="42"/>
        <v>5.3698692754648976</v>
      </c>
      <c r="V156" s="124">
        <f t="shared" si="42"/>
        <v>5.4739010392997809</v>
      </c>
      <c r="W156" s="124">
        <f t="shared" ref="W156:Y156" si="43">IF(W135=0,"",W135/W114)</f>
        <v>5.5753621321599542</v>
      </c>
      <c r="X156" s="124">
        <f t="shared" si="43"/>
        <v>5.6777953343895851</v>
      </c>
      <c r="Y156" s="124">
        <f t="shared" si="43"/>
        <v>5.7489967530113928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2.2278166750182709</v>
      </c>
      <c r="C157" s="111">
        <f t="shared" si="44"/>
        <v>2.2997804875969257</v>
      </c>
      <c r="D157" s="111">
        <f t="shared" si="44"/>
        <v>2.4453917436716441</v>
      </c>
      <c r="E157" s="111">
        <f t="shared" si="44"/>
        <v>2.5580406147485677</v>
      </c>
      <c r="F157" s="111">
        <f t="shared" si="44"/>
        <v>2.7289043620509386</v>
      </c>
      <c r="G157" s="111">
        <f t="shared" si="44"/>
        <v>3.0074125920772699</v>
      </c>
      <c r="H157" s="111">
        <f t="shared" si="44"/>
        <v>3.3594040475858322</v>
      </c>
      <c r="I157" s="111">
        <f t="shared" si="44"/>
        <v>3.6040215490665952</v>
      </c>
      <c r="J157" s="111">
        <f t="shared" si="44"/>
        <v>3.7278727345295057</v>
      </c>
      <c r="K157" s="111">
        <f t="shared" si="44"/>
        <v>3.88046510862796</v>
      </c>
      <c r="L157" s="111">
        <f t="shared" si="44"/>
        <v>4.0284830779519618</v>
      </c>
      <c r="M157" s="111">
        <f t="shared" si="44"/>
        <v>4.1620308652924081</v>
      </c>
      <c r="N157" s="111">
        <f t="shared" si="44"/>
        <v>4.3378944309490652</v>
      </c>
      <c r="O157" s="111">
        <f t="shared" si="44"/>
        <v>4.5565402339173566</v>
      </c>
      <c r="P157" s="111">
        <f t="shared" si="44"/>
        <v>4.7750165654107546</v>
      </c>
      <c r="Q157" s="111">
        <f t="shared" si="44"/>
        <v>4.9589117509821108</v>
      </c>
      <c r="R157" s="111">
        <f t="shared" ref="R157:V157" si="45">IF(R136=0,"",R136/R115)</f>
        <v>5.0872622426661041</v>
      </c>
      <c r="S157" s="111">
        <f t="shared" si="45"/>
        <v>5.1903654377536315</v>
      </c>
      <c r="T157" s="111">
        <f t="shared" si="45"/>
        <v>5.2828010115388802</v>
      </c>
      <c r="U157" s="111">
        <f t="shared" si="45"/>
        <v>5.3698692754648976</v>
      </c>
      <c r="V157" s="111">
        <f t="shared" si="45"/>
        <v>5.4739010392997809</v>
      </c>
      <c r="W157" s="111">
        <f t="shared" ref="W157:Y157" si="46">IF(W136=0,"",W136/W115)</f>
        <v>5.5753621321599542</v>
      </c>
      <c r="X157" s="111">
        <f t="shared" si="46"/>
        <v>5.6777953343895851</v>
      </c>
      <c r="Y157" s="111">
        <f t="shared" si="46"/>
        <v>5.7489967530113928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0.63340966986282154</v>
      </c>
      <c r="C158" s="124">
        <f t="shared" si="47"/>
        <v>0.63548333092782849</v>
      </c>
      <c r="D158" s="124">
        <f t="shared" si="47"/>
        <v>0.6374869978931248</v>
      </c>
      <c r="E158" s="124">
        <f t="shared" si="47"/>
        <v>0.63998691261450458</v>
      </c>
      <c r="F158" s="124">
        <f t="shared" si="47"/>
        <v>0.64363854714841928</v>
      </c>
      <c r="G158" s="124">
        <f t="shared" si="47"/>
        <v>0.64824739051588587</v>
      </c>
      <c r="H158" s="124">
        <f t="shared" si="47"/>
        <v>0.65419395161724192</v>
      </c>
      <c r="I158" s="124">
        <f t="shared" si="47"/>
        <v>0.66073809337243239</v>
      </c>
      <c r="J158" s="124">
        <f t="shared" si="47"/>
        <v>0.6695819935734274</v>
      </c>
      <c r="K158" s="124">
        <f t="shared" si="47"/>
        <v>0.67933311900474003</v>
      </c>
      <c r="L158" s="124">
        <f t="shared" si="47"/>
        <v>0.6892942561345804</v>
      </c>
      <c r="M158" s="124">
        <f t="shared" si="47"/>
        <v>0.69766717104004095</v>
      </c>
      <c r="N158" s="124">
        <f t="shared" si="47"/>
        <v>0.70678016320245274</v>
      </c>
      <c r="O158" s="124">
        <f t="shared" si="47"/>
        <v>0.71598712880131588</v>
      </c>
      <c r="P158" s="124">
        <f t="shared" si="47"/>
        <v>0.7211910210684952</v>
      </c>
      <c r="Q158" s="124">
        <f t="shared" si="47"/>
        <v>0.72614228402448033</v>
      </c>
      <c r="R158" s="124">
        <f t="shared" ref="R158:V158" si="48">IF(R137=0,"",R137/R116)</f>
        <v>0.73087825488590674</v>
      </c>
      <c r="S158" s="124">
        <f t="shared" si="48"/>
        <v>0.73847385737266824</v>
      </c>
      <c r="T158" s="124">
        <f t="shared" si="48"/>
        <v>0.74793586092699282</v>
      </c>
      <c r="U158" s="124">
        <f t="shared" si="48"/>
        <v>0.76034874088256132</v>
      </c>
      <c r="V158" s="124">
        <f t="shared" si="48"/>
        <v>0.77320800424737024</v>
      </c>
      <c r="W158" s="124">
        <f t="shared" ref="W158:Y158" si="49">IF(W137=0,"",W137/W116)</f>
        <v>0.78590663653816961</v>
      </c>
      <c r="X158" s="124">
        <f t="shared" si="49"/>
        <v>0.79677533398527223</v>
      </c>
      <c r="Y158" s="124">
        <f t="shared" si="49"/>
        <v>0.80742226184744903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0.62815365394027689</v>
      </c>
      <c r="C159" s="111">
        <f t="shared" si="50"/>
        <v>0.62951466807884238</v>
      </c>
      <c r="D159" s="111">
        <f t="shared" si="50"/>
        <v>0.63120793932807484</v>
      </c>
      <c r="E159" s="111">
        <f t="shared" si="50"/>
        <v>0.63287779406998446</v>
      </c>
      <c r="F159" s="111">
        <f t="shared" si="50"/>
        <v>0.63583881717445523</v>
      </c>
      <c r="G159" s="111">
        <f t="shared" si="50"/>
        <v>0.6403129475907241</v>
      </c>
      <c r="H159" s="111">
        <f t="shared" si="50"/>
        <v>0.64583650548136307</v>
      </c>
      <c r="I159" s="111">
        <f t="shared" si="50"/>
        <v>0.65316787744693872</v>
      </c>
      <c r="J159" s="111">
        <f t="shared" si="50"/>
        <v>0.66345572580558498</v>
      </c>
      <c r="K159" s="111">
        <f t="shared" si="50"/>
        <v>0.67331373679075512</v>
      </c>
      <c r="L159" s="111">
        <f t="shared" si="50"/>
        <v>0.68428875710311454</v>
      </c>
      <c r="M159" s="111">
        <f t="shared" si="50"/>
        <v>0.69569720933310775</v>
      </c>
      <c r="N159" s="111">
        <f t="shared" si="50"/>
        <v>0.70869335761050134</v>
      </c>
      <c r="O159" s="111">
        <f t="shared" si="50"/>
        <v>0.71955014194303346</v>
      </c>
      <c r="P159" s="111">
        <f t="shared" si="50"/>
        <v>0.72061053615331994</v>
      </c>
      <c r="Q159" s="111">
        <f t="shared" si="50"/>
        <v>0.72233063591917634</v>
      </c>
      <c r="R159" s="111">
        <f t="shared" ref="R159:V159" si="51">IF(R138=0,"",R138/R117)</f>
        <v>0.72590887308648411</v>
      </c>
      <c r="S159" s="111">
        <f t="shared" si="51"/>
        <v>0.73321157394811476</v>
      </c>
      <c r="T159" s="111">
        <f t="shared" si="51"/>
        <v>0.74069698607827694</v>
      </c>
      <c r="U159" s="111">
        <f t="shared" si="51"/>
        <v>0.74923692043895196</v>
      </c>
      <c r="V159" s="111">
        <f t="shared" si="51"/>
        <v>0.75998676939353849</v>
      </c>
      <c r="W159" s="111">
        <f t="shared" ref="W159:Y159" si="52">IF(W138=0,"",W138/W117)</f>
        <v>0.77310184197930965</v>
      </c>
      <c r="X159" s="111">
        <f t="shared" si="52"/>
        <v>0.78642690636420864</v>
      </c>
      <c r="Y159" s="111">
        <f t="shared" si="52"/>
        <v>0.8009935096129317</v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0.57228238725525427</v>
      </c>
      <c r="C160" s="111">
        <f t="shared" si="53"/>
        <v>0.57536227376072824</v>
      </c>
      <c r="D160" s="111">
        <f t="shared" si="53"/>
        <v>0.57917336997752977</v>
      </c>
      <c r="E160" s="111">
        <f t="shared" si="53"/>
        <v>0.58312789995914982</v>
      </c>
      <c r="F160" s="111">
        <f t="shared" si="53"/>
        <v>0.58767334226434442</v>
      </c>
      <c r="G160" s="111">
        <f t="shared" si="53"/>
        <v>0.59329221898180828</v>
      </c>
      <c r="H160" s="111">
        <f t="shared" si="53"/>
        <v>0.59962309460649577</v>
      </c>
      <c r="I160" s="111">
        <f t="shared" si="53"/>
        <v>0.60332148082155934</v>
      </c>
      <c r="J160" s="111">
        <f t="shared" si="53"/>
        <v>0.60515029564227074</v>
      </c>
      <c r="K160" s="111">
        <f t="shared" si="53"/>
        <v>0.60898795040277154</v>
      </c>
      <c r="L160" s="111">
        <f t="shared" si="53"/>
        <v>0.61309581292564974</v>
      </c>
      <c r="M160" s="111">
        <f t="shared" si="53"/>
        <v>0.61989567940328594</v>
      </c>
      <c r="N160" s="111">
        <f t="shared" si="53"/>
        <v>0.62940448439043539</v>
      </c>
      <c r="O160" s="111">
        <f t="shared" si="53"/>
        <v>0.64406781072505381</v>
      </c>
      <c r="P160" s="111">
        <f t="shared" si="53"/>
        <v>0.65893385907994484</v>
      </c>
      <c r="Q160" s="111">
        <f t="shared" si="53"/>
        <v>0.67435331962340983</v>
      </c>
      <c r="R160" s="111">
        <f t="shared" ref="R160:V160" si="54">IF(R139=0,"",R139/R118)</f>
        <v>0.6915116351637498</v>
      </c>
      <c r="S160" s="111">
        <f t="shared" si="54"/>
        <v>0.70872026207916883</v>
      </c>
      <c r="T160" s="111">
        <f t="shared" si="54"/>
        <v>0.7291304353211514</v>
      </c>
      <c r="U160" s="111">
        <f t="shared" si="54"/>
        <v>0.7509608956218724</v>
      </c>
      <c r="V160" s="111">
        <f t="shared" si="54"/>
        <v>0.77328546306038171</v>
      </c>
      <c r="W160" s="111">
        <f t="shared" ref="W160:Y160" si="55">IF(W139=0,"",W139/W118)</f>
        <v>0.79239057763918364</v>
      </c>
      <c r="X160" s="111">
        <f t="shared" si="55"/>
        <v>0.80475353162122476</v>
      </c>
      <c r="Y160" s="111">
        <f t="shared" si="55"/>
        <v>0.8151696599947621</v>
      </c>
      <c r="DA160" s="63" t="s">
        <v>1916</v>
      </c>
    </row>
    <row r="161" spans="1:105" ht="12" customHeight="1" x14ac:dyDescent="0.25">
      <c r="A161" s="97" t="s">
        <v>123</v>
      </c>
      <c r="B161" s="111">
        <f t="shared" ref="B161:Q161" si="56">IF(B140=0,"",B140/B119)</f>
        <v>0.63179364168707319</v>
      </c>
      <c r="C161" s="111">
        <f t="shared" si="56"/>
        <v>0.63152066390596007</v>
      </c>
      <c r="D161" s="111">
        <f t="shared" si="56"/>
        <v>0.63281808083398183</v>
      </c>
      <c r="E161" s="111">
        <f t="shared" si="56"/>
        <v>0.63282748927878574</v>
      </c>
      <c r="F161" s="111">
        <f t="shared" si="56"/>
        <v>0.66072995435092841</v>
      </c>
      <c r="G161" s="111">
        <f t="shared" si="56"/>
        <v>0.66264750512014381</v>
      </c>
      <c r="H161" s="111">
        <f t="shared" si="56"/>
        <v>0.66229675215753125</v>
      </c>
      <c r="I161" s="111">
        <f t="shared" si="56"/>
        <v>0.66604331023137242</v>
      </c>
      <c r="J161" s="111">
        <f t="shared" si="56"/>
        <v>0.67098765784674741</v>
      </c>
      <c r="K161" s="111">
        <f t="shared" si="56"/>
        <v>0.6749646585295912</v>
      </c>
      <c r="L161" s="111">
        <f t="shared" si="56"/>
        <v>0.67682223052783097</v>
      </c>
      <c r="M161" s="111">
        <f t="shared" si="56"/>
        <v>0.68075085271436353</v>
      </c>
      <c r="N161" s="111">
        <f t="shared" si="56"/>
        <v>0.68502171090372521</v>
      </c>
      <c r="O161" s="111">
        <f t="shared" si="56"/>
        <v>0.70176408945573199</v>
      </c>
      <c r="P161" s="111">
        <f t="shared" si="56"/>
        <v>0.71336787491226505</v>
      </c>
      <c r="Q161" s="111">
        <f t="shared" si="56"/>
        <v>0.72421836334923428</v>
      </c>
      <c r="R161" s="111">
        <f t="shared" ref="R161:V161" si="57">IF(R140=0,"",R140/R119)</f>
        <v>0.75316586563109222</v>
      </c>
      <c r="S161" s="111">
        <f t="shared" si="57"/>
        <v>0.76926578730115125</v>
      </c>
      <c r="T161" s="111">
        <f t="shared" si="57"/>
        <v>0.78558905900448806</v>
      </c>
      <c r="U161" s="111">
        <f t="shared" si="57"/>
        <v>0.79768222476835904</v>
      </c>
      <c r="V161" s="111">
        <f t="shared" si="57"/>
        <v>0.81221149167376838</v>
      </c>
      <c r="W161" s="111">
        <f t="shared" ref="W161:Y161" si="58">IF(W140=0,"",W140/W119)</f>
        <v>0.82619163731887324</v>
      </c>
      <c r="X161" s="111">
        <f t="shared" si="58"/>
        <v>0.8378091136782666</v>
      </c>
      <c r="Y161" s="111">
        <f t="shared" si="58"/>
        <v>0.84956951200317687</v>
      </c>
      <c r="DA161" s="63" t="s">
        <v>1917</v>
      </c>
    </row>
    <row r="162" spans="1:105" ht="12" customHeight="1" x14ac:dyDescent="0.25">
      <c r="A162" s="100" t="s">
        <v>50</v>
      </c>
      <c r="B162" s="112">
        <f t="shared" ref="B162:Q162" si="59">IF(B141=0,"",B141/B120)</f>
        <v>0.57228238725525427</v>
      </c>
      <c r="C162" s="112">
        <f t="shared" si="59"/>
        <v>0.57228238725525427</v>
      </c>
      <c r="D162" s="112">
        <f t="shared" si="59"/>
        <v>0.57228238725525427</v>
      </c>
      <c r="E162" s="112">
        <f t="shared" si="59"/>
        <v>0.57228238725525427</v>
      </c>
      <c r="F162" s="112">
        <f t="shared" si="59"/>
        <v>0.60202288497091661</v>
      </c>
      <c r="G162" s="112">
        <f t="shared" si="59"/>
        <v>0.60344739141600157</v>
      </c>
      <c r="H162" s="112">
        <f t="shared" si="59"/>
        <v>0.60495275705933405</v>
      </c>
      <c r="I162" s="112">
        <f t="shared" si="59"/>
        <v>0.60816403861357771</v>
      </c>
      <c r="J162" s="112">
        <f t="shared" si="59"/>
        <v>0.61159817486243528</v>
      </c>
      <c r="K162" s="112">
        <f t="shared" si="59"/>
        <v>0.61564898473556884</v>
      </c>
      <c r="L162" s="112">
        <f t="shared" si="59"/>
        <v>0.61818018779342587</v>
      </c>
      <c r="M162" s="112">
        <f t="shared" si="59"/>
        <v>0.62343802505538659</v>
      </c>
      <c r="N162" s="112">
        <f t="shared" si="59"/>
        <v>0.62731766849280379</v>
      </c>
      <c r="O162" s="112">
        <f t="shared" si="59"/>
        <v>0.64533324137194092</v>
      </c>
      <c r="P162" s="112">
        <f t="shared" si="59"/>
        <v>0.65785095059518428</v>
      </c>
      <c r="Q162" s="112">
        <f t="shared" si="59"/>
        <v>0.66914892967720452</v>
      </c>
      <c r="R162" s="112">
        <f t="shared" ref="R162:V162" si="60">IF(R141=0,"",R141/R120)</f>
        <v>0.70080351855528344</v>
      </c>
      <c r="S162" s="112">
        <f t="shared" si="60"/>
        <v>0.71895209971483565</v>
      </c>
      <c r="T162" s="112">
        <f t="shared" si="60"/>
        <v>0.73723218723113504</v>
      </c>
      <c r="U162" s="112">
        <f t="shared" si="60"/>
        <v>0.75084415986898156</v>
      </c>
      <c r="V162" s="112">
        <f t="shared" si="60"/>
        <v>0.76985269555190305</v>
      </c>
      <c r="W162" s="112">
        <f t="shared" ref="W162:Y162" si="61">IF(W141=0,"",W141/W120)</f>
        <v>0.78594887072195307</v>
      </c>
      <c r="X162" s="112">
        <f t="shared" si="61"/>
        <v>0.79728724787878735</v>
      </c>
      <c r="Y162" s="112">
        <f t="shared" si="61"/>
        <v>0.80900504541600116</v>
      </c>
      <c r="DA162" s="131" t="s">
        <v>1918</v>
      </c>
    </row>
    <row r="163" spans="1:105" ht="12" customHeight="1" x14ac:dyDescent="0.25">
      <c r="A163" s="103" t="s">
        <v>52</v>
      </c>
      <c r="B163" s="113">
        <f t="shared" ref="B163:Q163" si="62">IF(B142=0,"",B142/B121)</f>
        <v>1</v>
      </c>
      <c r="C163" s="113">
        <f t="shared" si="62"/>
        <v>1</v>
      </c>
      <c r="D163" s="113">
        <f t="shared" si="62"/>
        <v>1</v>
      </c>
      <c r="E163" s="113">
        <f t="shared" si="62"/>
        <v>1</v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:Y163" si="64">IF(W142=0,"",W142/W121)</f>
        <v>1</v>
      </c>
      <c r="X163" s="113">
        <f t="shared" si="64"/>
        <v>1</v>
      </c>
      <c r="Y163" s="113">
        <f t="shared" si="64"/>
        <v>1</v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0.6456112699206884</v>
      </c>
      <c r="C164" s="112">
        <f t="shared" si="65"/>
        <v>0.64806764982448073</v>
      </c>
      <c r="D164" s="112">
        <f t="shared" si="65"/>
        <v>0.6508704138912953</v>
      </c>
      <c r="E164" s="112">
        <f t="shared" si="65"/>
        <v>0.65395270445876019</v>
      </c>
      <c r="F164" s="112">
        <f t="shared" si="65"/>
        <v>0.65780320839821382</v>
      </c>
      <c r="G164" s="112">
        <f t="shared" si="65"/>
        <v>0.66230960970648811</v>
      </c>
      <c r="H164" s="112">
        <f t="shared" si="65"/>
        <v>0.66754646806157847</v>
      </c>
      <c r="I164" s="112">
        <f t="shared" si="65"/>
        <v>0.67002998532724589</v>
      </c>
      <c r="J164" s="112">
        <f t="shared" si="65"/>
        <v>0.67037990146164417</v>
      </c>
      <c r="K164" s="112">
        <f t="shared" si="65"/>
        <v>0.67128662624607349</v>
      </c>
      <c r="L164" s="112">
        <f t="shared" si="65"/>
        <v>0.67195763386063012</v>
      </c>
      <c r="M164" s="112">
        <f t="shared" si="65"/>
        <v>0.67617959263621341</v>
      </c>
      <c r="N164" s="112">
        <f t="shared" si="65"/>
        <v>0.68323208084360387</v>
      </c>
      <c r="O164" s="112">
        <f t="shared" si="65"/>
        <v>0.68935708059850531</v>
      </c>
      <c r="P164" s="112">
        <f t="shared" si="65"/>
        <v>0.69460397594851775</v>
      </c>
      <c r="Q164" s="112">
        <f t="shared" si="65"/>
        <v>0.69632413899242041</v>
      </c>
      <c r="R164" s="112">
        <f t="shared" ref="R164:V164" si="66">IF(R143=0,"",R143/R122)</f>
        <v>0.69797081451178944</v>
      </c>
      <c r="S164" s="112">
        <f t="shared" si="66"/>
        <v>0.70211443332729639</v>
      </c>
      <c r="T164" s="112">
        <f t="shared" si="66"/>
        <v>0.71052172593608798</v>
      </c>
      <c r="U164" s="112">
        <f t="shared" si="66"/>
        <v>0.734217812845958</v>
      </c>
      <c r="V164" s="112">
        <f t="shared" si="66"/>
        <v>0.76062428174142516</v>
      </c>
      <c r="W164" s="112">
        <f t="shared" ref="W164:Y164" si="67">IF(W143=0,"",W143/W122)</f>
        <v>0.77468635916254724</v>
      </c>
      <c r="X164" s="112">
        <f t="shared" si="67"/>
        <v>0.7803635961176667</v>
      </c>
      <c r="Y164" s="112">
        <f t="shared" si="67"/>
        <v>0.78501431433394364</v>
      </c>
      <c r="DA164" s="131" t="s">
        <v>1920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0.70026445944862159</v>
      </c>
      <c r="C165" s="113">
        <f t="shared" si="68"/>
        <v>0.70271057563044548</v>
      </c>
      <c r="D165" s="113">
        <f t="shared" si="68"/>
        <v>0.71021625387845699</v>
      </c>
      <c r="E165" s="113">
        <f t="shared" si="68"/>
        <v>0.71443051401376889</v>
      </c>
      <c r="F165" s="113">
        <f t="shared" si="68"/>
        <v>0.71769304589798888</v>
      </c>
      <c r="G165" s="113">
        <f t="shared" si="68"/>
        <v>0.72185764383836426</v>
      </c>
      <c r="H165" s="113">
        <f t="shared" si="68"/>
        <v>0.72235575516321671</v>
      </c>
      <c r="I165" s="113">
        <f t="shared" si="68"/>
        <v>0.7253362360104546</v>
      </c>
      <c r="J165" s="113">
        <f t="shared" si="68"/>
        <v>0.72854428757653167</v>
      </c>
      <c r="K165" s="113">
        <f t="shared" si="68"/>
        <v>0.7304432440445302</v>
      </c>
      <c r="L165" s="113">
        <f t="shared" si="68"/>
        <v>0.73111738588761233</v>
      </c>
      <c r="M165" s="113">
        <f t="shared" si="68"/>
        <v>0.73176174288325924</v>
      </c>
      <c r="N165" s="113">
        <f t="shared" si="68"/>
        <v>0.73450931161424204</v>
      </c>
      <c r="O165" s="113">
        <f t="shared" si="68"/>
        <v>0.73989082133201534</v>
      </c>
      <c r="P165" s="113">
        <f t="shared" si="68"/>
        <v>0.74597243934952751</v>
      </c>
      <c r="Q165" s="113">
        <f t="shared" si="68"/>
        <v>0.7531877407114187</v>
      </c>
      <c r="R165" s="113">
        <f t="shared" ref="R165:V165" si="69">IF(R144=0,"",R144/R123)</f>
        <v>0.76068537031933392</v>
      </c>
      <c r="S165" s="113">
        <f t="shared" si="69"/>
        <v>0.76842613124350634</v>
      </c>
      <c r="T165" s="113">
        <f t="shared" si="69"/>
        <v>0.77759242856416244</v>
      </c>
      <c r="U165" s="113">
        <f t="shared" si="69"/>
        <v>0.78697579091816339</v>
      </c>
      <c r="V165" s="113">
        <f t="shared" si="69"/>
        <v>0.79558819218620846</v>
      </c>
      <c r="W165" s="113">
        <f t="shared" ref="W165:Y165" si="70">IF(W144=0,"",W144/W123)</f>
        <v>0.80736473255032404</v>
      </c>
      <c r="X165" s="113">
        <f t="shared" si="70"/>
        <v>0.81801194974981972</v>
      </c>
      <c r="Y165" s="113">
        <f t="shared" si="70"/>
        <v>0.82742806859909601</v>
      </c>
      <c r="DA165" s="132" t="s">
        <v>1921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0.6456112699206884</v>
      </c>
      <c r="C166" s="111">
        <f t="shared" si="71"/>
        <v>0.6485475704929371</v>
      </c>
      <c r="D166" s="111">
        <f t="shared" si="71"/>
        <v>0.65548995448433667</v>
      </c>
      <c r="E166" s="111">
        <f t="shared" si="71"/>
        <v>0.6600838348852297</v>
      </c>
      <c r="F166" s="111">
        <f t="shared" si="71"/>
        <v>0.66381534763266326</v>
      </c>
      <c r="G166" s="111">
        <f t="shared" si="71"/>
        <v>0.66787109059108252</v>
      </c>
      <c r="H166" s="111">
        <f t="shared" si="71"/>
        <v>0.67011629029077158</v>
      </c>
      <c r="I166" s="111">
        <f t="shared" si="71"/>
        <v>0.67270775391094328</v>
      </c>
      <c r="J166" s="111">
        <f t="shared" si="71"/>
        <v>0.67455215966305626</v>
      </c>
      <c r="K166" s="111">
        <f t="shared" si="71"/>
        <v>0.67640489399668602</v>
      </c>
      <c r="L166" s="111">
        <f t="shared" si="71"/>
        <v>0.67767734018087034</v>
      </c>
      <c r="M166" s="111">
        <f t="shared" si="71"/>
        <v>0.67932059358180763</v>
      </c>
      <c r="N166" s="111">
        <f t="shared" si="71"/>
        <v>0.68168032011063973</v>
      </c>
      <c r="O166" s="111">
        <f t="shared" si="71"/>
        <v>0.68745314317093431</v>
      </c>
      <c r="P166" s="111">
        <f t="shared" si="71"/>
        <v>0.69413002618747333</v>
      </c>
      <c r="Q166" s="111">
        <f t="shared" si="71"/>
        <v>0.70162723794621584</v>
      </c>
      <c r="R166" s="111">
        <f t="shared" ref="R166:V166" si="72">IF(R145=0,"",R145/R124)</f>
        <v>0.70928221870870278</v>
      </c>
      <c r="S166" s="111">
        <f t="shared" si="72"/>
        <v>0.71798700309104813</v>
      </c>
      <c r="T166" s="111">
        <f t="shared" si="72"/>
        <v>0.72806823779582552</v>
      </c>
      <c r="U166" s="111">
        <f t="shared" si="72"/>
        <v>0.73849568544029953</v>
      </c>
      <c r="V166" s="111">
        <f t="shared" si="72"/>
        <v>0.75058609775781582</v>
      </c>
      <c r="W166" s="111">
        <f t="shared" ref="W166:Y166" si="73">IF(W145=0,"",W145/W124)</f>
        <v>0.76403798904270015</v>
      </c>
      <c r="X166" s="111">
        <f t="shared" si="73"/>
        <v>0.77396814001235836</v>
      </c>
      <c r="Y166" s="111">
        <f t="shared" si="73"/>
        <v>0.78249441782826556</v>
      </c>
      <c r="DA166" s="63" t="s">
        <v>1922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0.73536640350774707</v>
      </c>
      <c r="C168" s="124">
        <f t="shared" si="77"/>
        <v>0.73693559644784945</v>
      </c>
      <c r="D168" s="124">
        <f t="shared" si="77"/>
        <v>0.73883848394861373</v>
      </c>
      <c r="E168" s="124">
        <f t="shared" si="77"/>
        <v>0.74097591497560222</v>
      </c>
      <c r="F168" s="124">
        <f t="shared" si="77"/>
        <v>0.74377591332281312</v>
      </c>
      <c r="G168" s="124">
        <f t="shared" si="77"/>
        <v>0.74707988136469239</v>
      </c>
      <c r="H168" s="124">
        <f t="shared" si="77"/>
        <v>0.75103525068549537</v>
      </c>
      <c r="I168" s="124">
        <f t="shared" si="77"/>
        <v>0.75328329229340407</v>
      </c>
      <c r="J168" s="124">
        <f t="shared" si="77"/>
        <v>0.75441034994713296</v>
      </c>
      <c r="K168" s="124">
        <f t="shared" si="77"/>
        <v>0.75623221652528338</v>
      </c>
      <c r="L168" s="124">
        <f t="shared" si="77"/>
        <v>0.75768492688080735</v>
      </c>
      <c r="M168" s="124">
        <f t="shared" si="77"/>
        <v>0.75975168773880142</v>
      </c>
      <c r="N168" s="124">
        <f t="shared" si="77"/>
        <v>0.76258999581655729</v>
      </c>
      <c r="O168" s="124">
        <f t="shared" si="77"/>
        <v>0.76590300950994861</v>
      </c>
      <c r="P168" s="124">
        <f t="shared" si="77"/>
        <v>0.76902786294767123</v>
      </c>
      <c r="Q168" s="124">
        <f t="shared" si="77"/>
        <v>0.77270137727356547</v>
      </c>
      <c r="R168" s="124">
        <f t="shared" ref="R168:V168" si="78">IF(R147=0,"",R147/R126)</f>
        <v>0.7764747206842213</v>
      </c>
      <c r="S168" s="124">
        <f t="shared" si="78"/>
        <v>0.78273788554699353</v>
      </c>
      <c r="T168" s="124">
        <f t="shared" si="78"/>
        <v>0.79212900858239321</v>
      </c>
      <c r="U168" s="124">
        <f t="shared" si="78"/>
        <v>0.80632733761296504</v>
      </c>
      <c r="V168" s="124">
        <f t="shared" si="78"/>
        <v>0.82336856448851681</v>
      </c>
      <c r="W168" s="124">
        <f t="shared" ref="W168:Y168" si="79">IF(W147=0,"",W147/W126)</f>
        <v>0.8407130985300858</v>
      </c>
      <c r="X168" s="124">
        <f t="shared" si="79"/>
        <v>0.85212312140334101</v>
      </c>
      <c r="Y168" s="124">
        <f t="shared" si="79"/>
        <v>0.86198534656119752</v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0.57993469817406718</v>
      </c>
      <c r="C170" s="111">
        <f t="shared" si="83"/>
        <v>0.58065153148800264</v>
      </c>
      <c r="D170" s="111">
        <f t="shared" si="83"/>
        <v>0.58154035051733632</v>
      </c>
      <c r="E170" s="111">
        <f t="shared" si="83"/>
        <v>0.58257613259996244</v>
      </c>
      <c r="F170" s="111">
        <f t="shared" si="83"/>
        <v>0.58395316724154311</v>
      </c>
      <c r="G170" s="111">
        <f t="shared" si="83"/>
        <v>0.58557266023028054</v>
      </c>
      <c r="H170" s="111">
        <f t="shared" si="83"/>
        <v>0.58743313076893455</v>
      </c>
      <c r="I170" s="111">
        <f t="shared" si="83"/>
        <v>0.58835498248377704</v>
      </c>
      <c r="J170" s="111">
        <f t="shared" si="83"/>
        <v>0.58871206356319217</v>
      </c>
      <c r="K170" s="111">
        <f t="shared" si="83"/>
        <v>0.58923621222101463</v>
      </c>
      <c r="L170" s="111">
        <f t="shared" si="83"/>
        <v>0.58982281445924667</v>
      </c>
      <c r="M170" s="111">
        <f t="shared" si="83"/>
        <v>0.59052253741760974</v>
      </c>
      <c r="N170" s="111">
        <f t="shared" si="83"/>
        <v>0.59115359887767405</v>
      </c>
      <c r="O170" s="111">
        <f t="shared" si="83"/>
        <v>0.59163759231191637</v>
      </c>
      <c r="P170" s="111">
        <f t="shared" si="83"/>
        <v>0.59190149242035139</v>
      </c>
      <c r="Q170" s="111">
        <f t="shared" si="83"/>
        <v>0.59229855870711434</v>
      </c>
      <c r="R170" s="111">
        <f t="shared" ref="R170:V170" si="84">IF(R149=0,"",R149/R128)</f>
        <v>0.59331574908451057</v>
      </c>
      <c r="S170" s="111">
        <f t="shared" si="84"/>
        <v>0.59493934203796817</v>
      </c>
      <c r="T170" s="111">
        <f t="shared" si="84"/>
        <v>0.59739694198969451</v>
      </c>
      <c r="U170" s="111">
        <f t="shared" si="84"/>
        <v>0.60103486525850158</v>
      </c>
      <c r="V170" s="111">
        <f t="shared" si="84"/>
        <v>0.6056711956511549</v>
      </c>
      <c r="W170" s="111">
        <f t="shared" ref="W170:Y170" si="85">IF(W149=0,"",W149/W128)</f>
        <v>0.61080030961689946</v>
      </c>
      <c r="X170" s="111">
        <f t="shared" si="85"/>
        <v>0.61439391202399052</v>
      </c>
      <c r="Y170" s="111">
        <f t="shared" si="85"/>
        <v>0.61784333077104703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0.73829177341775942</v>
      </c>
      <c r="C171" s="45">
        <f t="shared" si="86"/>
        <v>0.73985278900286766</v>
      </c>
      <c r="D171" s="45">
        <f t="shared" si="86"/>
        <v>0.74174239772995776</v>
      </c>
      <c r="E171" s="45">
        <f t="shared" si="86"/>
        <v>0.74389045301475154</v>
      </c>
      <c r="F171" s="45">
        <f t="shared" si="86"/>
        <v>0.74666962501680312</v>
      </c>
      <c r="G171" s="45">
        <f t="shared" si="86"/>
        <v>0.75010021240740543</v>
      </c>
      <c r="H171" s="45">
        <f t="shared" si="86"/>
        <v>0.75410039331028544</v>
      </c>
      <c r="I171" s="45">
        <f t="shared" si="86"/>
        <v>0.75630523682665451</v>
      </c>
      <c r="J171" s="45">
        <f t="shared" si="86"/>
        <v>0.75742768088655787</v>
      </c>
      <c r="K171" s="45">
        <f t="shared" si="86"/>
        <v>0.75910009006404677</v>
      </c>
      <c r="L171" s="45">
        <f t="shared" si="86"/>
        <v>0.76073161283687418</v>
      </c>
      <c r="M171" s="45">
        <f t="shared" si="86"/>
        <v>0.76295024067297779</v>
      </c>
      <c r="N171" s="45">
        <f t="shared" si="86"/>
        <v>0.76591441604688038</v>
      </c>
      <c r="O171" s="45">
        <f t="shared" si="86"/>
        <v>0.76957273526333947</v>
      </c>
      <c r="P171" s="45">
        <f t="shared" si="86"/>
        <v>0.77254886383638233</v>
      </c>
      <c r="Q171" s="45">
        <f t="shared" si="86"/>
        <v>0.77612837757515085</v>
      </c>
      <c r="R171" s="45">
        <f t="shared" ref="R171:V171" si="87">IF(R150=0,"",R150/R129)</f>
        <v>0.78085231442242065</v>
      </c>
      <c r="S171" s="45">
        <f t="shared" si="87"/>
        <v>0.78737938248602524</v>
      </c>
      <c r="T171" s="45">
        <f t="shared" si="87"/>
        <v>0.79719245880979683</v>
      </c>
      <c r="U171" s="45">
        <f t="shared" si="87"/>
        <v>0.81151329960944751</v>
      </c>
      <c r="V171" s="45">
        <f t="shared" si="87"/>
        <v>0.82913468645230437</v>
      </c>
      <c r="W171" s="45">
        <f t="shared" ref="W171:Y171" si="88">IF(W150=0,"",W150/W129)</f>
        <v>0.84606500374015892</v>
      </c>
      <c r="X171" s="45">
        <f t="shared" si="88"/>
        <v>0.85809901556155588</v>
      </c>
      <c r="Y171" s="45">
        <f t="shared" si="88"/>
        <v>0.86886983062195799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2369.0839554550089</v>
      </c>
      <c r="C173" s="117">
        <f t="shared" si="89"/>
        <v>2253.8101915984689</v>
      </c>
      <c r="D173" s="117">
        <f t="shared" si="89"/>
        <v>2221.7508752676185</v>
      </c>
      <c r="E173" s="117">
        <f t="shared" si="89"/>
        <v>2112.0341069361125</v>
      </c>
      <c r="F173" s="117">
        <f t="shared" si="89"/>
        <v>2176.2561502421631</v>
      </c>
      <c r="G173" s="117">
        <f t="shared" si="89"/>
        <v>2240.0108636602986</v>
      </c>
      <c r="H173" s="117">
        <f t="shared" si="89"/>
        <v>2158.0960433218329</v>
      </c>
      <c r="I173" s="117">
        <f t="shared" si="89"/>
        <v>2053.0060102337193</v>
      </c>
      <c r="J173" s="117">
        <f t="shared" si="89"/>
        <v>2190.4199862396349</v>
      </c>
      <c r="K173" s="117">
        <f t="shared" si="89"/>
        <v>2279.7855511809794</v>
      </c>
      <c r="L173" s="117">
        <f t="shared" si="89"/>
        <v>2115.9510800229032</v>
      </c>
      <c r="M173" s="117">
        <f t="shared" si="89"/>
        <v>1941.4768447751305</v>
      </c>
      <c r="N173" s="117">
        <f t="shared" si="89"/>
        <v>1931.9467389346867</v>
      </c>
      <c r="O173" s="117">
        <f t="shared" si="89"/>
        <v>2046.1181358479162</v>
      </c>
      <c r="P173" s="117">
        <f t="shared" si="89"/>
        <v>1849.0915225497629</v>
      </c>
      <c r="Q173" s="117">
        <f t="shared" si="89"/>
        <v>1895.0523229319333</v>
      </c>
      <c r="R173" s="117">
        <f t="shared" ref="R173:V173" si="90">R174+R177+R179+R189</f>
        <v>1929.9680073401285</v>
      </c>
      <c r="S173" s="117">
        <f t="shared" si="90"/>
        <v>1632.7998168466336</v>
      </c>
      <c r="T173" s="117">
        <f t="shared" si="90"/>
        <v>1694.9057810635145</v>
      </c>
      <c r="U173" s="117">
        <f t="shared" si="90"/>
        <v>1532.063565587652</v>
      </c>
      <c r="V173" s="117">
        <f t="shared" si="90"/>
        <v>1596.8685329072894</v>
      </c>
      <c r="W173" s="117">
        <f t="shared" ref="W173:Y173" si="91">W174+W177+W179+W189</f>
        <v>1480.7775095788179</v>
      </c>
      <c r="X173" s="117">
        <f t="shared" si="91"/>
        <v>1189.4741519668369</v>
      </c>
      <c r="Y173" s="117">
        <f t="shared" si="91"/>
        <v>967.56333072712619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2110.1477776042334</v>
      </c>
      <c r="C174" s="122">
        <f t="shared" si="92"/>
        <v>2026.7791387871596</v>
      </c>
      <c r="D174" s="122">
        <f t="shared" si="92"/>
        <v>1995.4622442196389</v>
      </c>
      <c r="E174" s="122">
        <f t="shared" si="92"/>
        <v>1916.8142868067412</v>
      </c>
      <c r="F174" s="122">
        <f t="shared" si="92"/>
        <v>1979.6334774568804</v>
      </c>
      <c r="G174" s="122">
        <f t="shared" si="92"/>
        <v>2054.357310397847</v>
      </c>
      <c r="H174" s="122">
        <f t="shared" si="92"/>
        <v>1983.5442516783598</v>
      </c>
      <c r="I174" s="122">
        <f t="shared" si="92"/>
        <v>1877.3961741751427</v>
      </c>
      <c r="J174" s="122">
        <f t="shared" si="92"/>
        <v>2009.1183231524703</v>
      </c>
      <c r="K174" s="122">
        <f t="shared" si="92"/>
        <v>2072.8380495565393</v>
      </c>
      <c r="L174" s="122">
        <f t="shared" si="92"/>
        <v>1932.3462599576017</v>
      </c>
      <c r="M174" s="122">
        <f t="shared" si="92"/>
        <v>1755.1548138151672</v>
      </c>
      <c r="N174" s="122">
        <f t="shared" si="92"/>
        <v>1747.8592432817941</v>
      </c>
      <c r="O174" s="122">
        <f t="shared" si="92"/>
        <v>1860.0905019944103</v>
      </c>
      <c r="P174" s="122">
        <f t="shared" si="92"/>
        <v>1664.656161952933</v>
      </c>
      <c r="Q174" s="122">
        <f t="shared" si="92"/>
        <v>1717.5895236074971</v>
      </c>
      <c r="R174" s="122">
        <f t="shared" ref="R174:V174" si="93">SUM(R175:R176)</f>
        <v>1747.4877499425083</v>
      </c>
      <c r="S174" s="122">
        <f t="shared" si="93"/>
        <v>1465.7669859189973</v>
      </c>
      <c r="T174" s="122">
        <f t="shared" si="93"/>
        <v>1530.96647580023</v>
      </c>
      <c r="U174" s="122">
        <f t="shared" si="93"/>
        <v>1380.4024050094495</v>
      </c>
      <c r="V174" s="122">
        <f t="shared" si="93"/>
        <v>1439.3122107341849</v>
      </c>
      <c r="W174" s="122">
        <f t="shared" ref="W174:Y174" si="94">SUM(W175:W176)</f>
        <v>1335.8777146572068</v>
      </c>
      <c r="X174" s="122">
        <f t="shared" si="94"/>
        <v>1060.3374476792997</v>
      </c>
      <c r="Y174" s="122">
        <f t="shared" si="94"/>
        <v>859.68802348435952</v>
      </c>
      <c r="DA174" s="130" t="s">
        <v>2077</v>
      </c>
    </row>
    <row r="175" spans="1:105" ht="12" customHeight="1" x14ac:dyDescent="0.25">
      <c r="A175" s="97" t="s">
        <v>51</v>
      </c>
      <c r="B175" s="98">
        <v>2110.1477776042334</v>
      </c>
      <c r="C175" s="98">
        <v>2026.7791387871596</v>
      </c>
      <c r="D175" s="98">
        <v>1995.4622442196389</v>
      </c>
      <c r="E175" s="98">
        <v>1916.8142868067412</v>
      </c>
      <c r="F175" s="98">
        <v>1979.6334774568804</v>
      </c>
      <c r="G175" s="98">
        <v>2054.357310397847</v>
      </c>
      <c r="H175" s="98">
        <v>1983.5442516783598</v>
      </c>
      <c r="I175" s="98">
        <v>1877.3961741751427</v>
      </c>
      <c r="J175" s="98">
        <v>2009.1183231524703</v>
      </c>
      <c r="K175" s="98">
        <v>2072.8380495565393</v>
      </c>
      <c r="L175" s="98">
        <v>1932.3462599576017</v>
      </c>
      <c r="M175" s="98">
        <v>1755.1548138151672</v>
      </c>
      <c r="N175" s="98">
        <v>1747.8592432817941</v>
      </c>
      <c r="O175" s="98">
        <v>1860.0905019944103</v>
      </c>
      <c r="P175" s="98">
        <v>1664.656161952933</v>
      </c>
      <c r="Q175" s="98">
        <v>1717.5895236074971</v>
      </c>
      <c r="R175" s="98">
        <v>1747.4877499425083</v>
      </c>
      <c r="S175" s="98">
        <v>1465.7669859189973</v>
      </c>
      <c r="T175" s="98">
        <v>1530.96647580023</v>
      </c>
      <c r="U175" s="98">
        <v>1380.4024050094495</v>
      </c>
      <c r="V175" s="98">
        <v>1439.3122107341849</v>
      </c>
      <c r="W175" s="98">
        <v>1335.8777146572068</v>
      </c>
      <c r="X175" s="98">
        <v>1060.3374476792997</v>
      </c>
      <c r="Y175" s="98">
        <v>859.68802348435952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258.18413876992861</v>
      </c>
      <c r="C179" s="122">
        <v>226.33044640509132</v>
      </c>
      <c r="D179" s="122">
        <v>225.62781587581415</v>
      </c>
      <c r="E179" s="122">
        <v>194.59671574675275</v>
      </c>
      <c r="F179" s="122">
        <v>196.03530228088911</v>
      </c>
      <c r="G179" s="122">
        <v>185.07502113596215</v>
      </c>
      <c r="H179" s="122">
        <v>173.99307353337201</v>
      </c>
      <c r="I179" s="122">
        <v>175.04981895744328</v>
      </c>
      <c r="J179" s="122">
        <v>180.75708073147516</v>
      </c>
      <c r="K179" s="122">
        <v>206.41796476858221</v>
      </c>
      <c r="L179" s="122">
        <v>183.05480562435952</v>
      </c>
      <c r="M179" s="122">
        <v>185.71522719262839</v>
      </c>
      <c r="N179" s="122">
        <v>183.42491400167478</v>
      </c>
      <c r="O179" s="122">
        <v>185.30297613905688</v>
      </c>
      <c r="P179" s="122">
        <v>183.7169432028673</v>
      </c>
      <c r="Q179" s="122">
        <v>176.7818981742393</v>
      </c>
      <c r="R179" s="122">
        <v>181.66452168805401</v>
      </c>
      <c r="S179" s="122">
        <v>166.25572882742262</v>
      </c>
      <c r="T179" s="122">
        <v>163.16371818912299</v>
      </c>
      <c r="U179" s="122">
        <v>150.97428913049282</v>
      </c>
      <c r="V179" s="122">
        <v>156.84397110431013</v>
      </c>
      <c r="W179" s="122">
        <v>144.31621625825832</v>
      </c>
      <c r="X179" s="122">
        <v>128.61562025677208</v>
      </c>
      <c r="Y179" s="122">
        <v>107.35606526413127</v>
      </c>
      <c r="DA179" s="130" t="s">
        <v>2082</v>
      </c>
    </row>
    <row r="180" spans="1:105" ht="12" customHeight="1" x14ac:dyDescent="0.25">
      <c r="A180" s="97" t="s">
        <v>143</v>
      </c>
      <c r="B180" s="98">
        <v>249.99873228099273</v>
      </c>
      <c r="C180" s="98">
        <v>218.55018753794712</v>
      </c>
      <c r="D180" s="98">
        <v>218.09603515042909</v>
      </c>
      <c r="E180" s="98">
        <v>187.47262406722436</v>
      </c>
      <c r="F180" s="98">
        <v>189.23194932383603</v>
      </c>
      <c r="G180" s="98">
        <v>178.44164007270484</v>
      </c>
      <c r="H180" s="98">
        <v>167.58937773592052</v>
      </c>
      <c r="I180" s="98">
        <v>168.5578618678995</v>
      </c>
      <c r="J180" s="98">
        <v>174.34082305164961</v>
      </c>
      <c r="K180" s="98">
        <v>199.73290549095475</v>
      </c>
      <c r="L180" s="98">
        <v>176.22678959337438</v>
      </c>
      <c r="M180" s="98">
        <v>177.69563368565176</v>
      </c>
      <c r="N180" s="98">
        <v>175.23227916666238</v>
      </c>
      <c r="O180" s="98">
        <v>175.04837261024562</v>
      </c>
      <c r="P180" s="98">
        <v>173.6113165394701</v>
      </c>
      <c r="Q180" s="98">
        <v>167.25950535191615</v>
      </c>
      <c r="R180" s="98">
        <v>169.83024563861795</v>
      </c>
      <c r="S180" s="98">
        <v>154.67432580777319</v>
      </c>
      <c r="T180" s="98">
        <v>151.47698402874644</v>
      </c>
      <c r="U180" s="98">
        <v>140.41419172866452</v>
      </c>
      <c r="V180" s="98">
        <v>145.877819941566</v>
      </c>
      <c r="W180" s="98">
        <v>135.64086775731934</v>
      </c>
      <c r="X180" s="98">
        <v>120.98799532520155</v>
      </c>
      <c r="Y180" s="98">
        <v>99.971706888795822</v>
      </c>
      <c r="DA180" s="63" t="s">
        <v>2083</v>
      </c>
    </row>
    <row r="181" spans="1:105" ht="12" customHeight="1" x14ac:dyDescent="0.25">
      <c r="A181" s="97" t="s">
        <v>124</v>
      </c>
      <c r="B181" s="98">
        <v>8.1847992290501281</v>
      </c>
      <c r="C181" s="98">
        <v>7.7796681108359627</v>
      </c>
      <c r="D181" s="98">
        <v>7.5312080349593522</v>
      </c>
      <c r="E181" s="98">
        <v>7.1235354880485753</v>
      </c>
      <c r="F181" s="98">
        <v>6.8023166370380768</v>
      </c>
      <c r="G181" s="98">
        <v>6.6313553827902636</v>
      </c>
      <c r="H181" s="98">
        <v>6.4006717184646993</v>
      </c>
      <c r="I181" s="98">
        <v>6.4858882298681717</v>
      </c>
      <c r="J181" s="98">
        <v>6.4047771629225663</v>
      </c>
      <c r="K181" s="98">
        <v>6.6629888823542682</v>
      </c>
      <c r="L181" s="98">
        <v>6.798142462237216</v>
      </c>
      <c r="M181" s="98">
        <v>7.9779367359215394</v>
      </c>
      <c r="N181" s="98">
        <v>8.1538450663374427</v>
      </c>
      <c r="O181" s="98">
        <v>10.193716985547008</v>
      </c>
      <c r="P181" s="98">
        <v>10.045627069886431</v>
      </c>
      <c r="Q181" s="98">
        <v>9.4665652611983564</v>
      </c>
      <c r="R181" s="98">
        <v>11.757111402629556</v>
      </c>
      <c r="S181" s="98">
        <v>11.504507517469342</v>
      </c>
      <c r="T181" s="98">
        <v>11.606530634147489</v>
      </c>
      <c r="U181" s="98">
        <v>10.486194321770887</v>
      </c>
      <c r="V181" s="98">
        <v>10.886779658581551</v>
      </c>
      <c r="W181" s="98">
        <v>8.6194719067104248</v>
      </c>
      <c r="X181" s="98">
        <v>7.5798128563197285</v>
      </c>
      <c r="Y181" s="98">
        <v>7.3384019818627655</v>
      </c>
      <c r="DA181" s="63" t="s">
        <v>2084</v>
      </c>
    </row>
    <row r="182" spans="1:105" ht="12" customHeight="1" x14ac:dyDescent="0.25">
      <c r="A182" s="97" t="s">
        <v>123</v>
      </c>
      <c r="B182" s="98">
        <v>6.0725988576258412E-4</v>
      </c>
      <c r="C182" s="98">
        <v>5.9075630822873855E-4</v>
      </c>
      <c r="D182" s="98">
        <v>5.7269042571684214E-4</v>
      </c>
      <c r="E182" s="98">
        <v>5.5619147981067192E-4</v>
      </c>
      <c r="F182" s="98">
        <v>1.0363200150003231E-3</v>
      </c>
      <c r="G182" s="98">
        <v>2.0256804670345831E-3</v>
      </c>
      <c r="H182" s="98">
        <v>3.0240789867938488E-3</v>
      </c>
      <c r="I182" s="98">
        <v>6.0688596755800496E-3</v>
      </c>
      <c r="J182" s="98">
        <v>1.1480516902980522E-2</v>
      </c>
      <c r="K182" s="98">
        <v>2.2070395273215002E-2</v>
      </c>
      <c r="L182" s="98">
        <v>2.9873568747928958E-2</v>
      </c>
      <c r="M182" s="98">
        <v>4.1656771055112354E-2</v>
      </c>
      <c r="N182" s="98">
        <v>3.878976867494454E-2</v>
      </c>
      <c r="O182" s="98">
        <v>6.0886543264245217E-2</v>
      </c>
      <c r="P182" s="98">
        <v>5.9999593510776689E-2</v>
      </c>
      <c r="Q182" s="98">
        <v>5.5827561124789968E-2</v>
      </c>
      <c r="R182" s="98">
        <v>7.7164646806501744E-2</v>
      </c>
      <c r="S182" s="98">
        <v>7.6895502180104491E-2</v>
      </c>
      <c r="T182" s="98">
        <v>8.0203526229030764E-2</v>
      </c>
      <c r="U182" s="98">
        <v>7.3903080057414916E-2</v>
      </c>
      <c r="V182" s="98">
        <v>7.9371504162568926E-2</v>
      </c>
      <c r="W182" s="98">
        <v>5.5876594228555128E-2</v>
      </c>
      <c r="X182" s="98">
        <v>4.7812075250796449E-2</v>
      </c>
      <c r="Y182" s="98">
        <v>4.5956393472690392E-2</v>
      </c>
      <c r="DA182" s="63" t="s">
        <v>2085</v>
      </c>
    </row>
    <row r="183" spans="1:105" ht="12" customHeight="1" x14ac:dyDescent="0.25">
      <c r="A183" s="100" t="s">
        <v>50</v>
      </c>
      <c r="B183" s="101">
        <v>6.0725988576258412E-4</v>
      </c>
      <c r="C183" s="101">
        <v>5.9075630822873855E-4</v>
      </c>
      <c r="D183" s="101">
        <v>5.7269042571684214E-4</v>
      </c>
      <c r="E183" s="101">
        <v>5.5619147981067192E-4</v>
      </c>
      <c r="F183" s="101">
        <v>1.0363200150003231E-3</v>
      </c>
      <c r="G183" s="101">
        <v>2.0256804670345831E-3</v>
      </c>
      <c r="H183" s="101">
        <v>3.0240789867938488E-3</v>
      </c>
      <c r="I183" s="101">
        <v>6.0688596755800496E-3</v>
      </c>
      <c r="J183" s="101">
        <v>1.1480516902980522E-2</v>
      </c>
      <c r="K183" s="101">
        <v>2.2070395273215002E-2</v>
      </c>
      <c r="L183" s="101">
        <v>2.9873568747928958E-2</v>
      </c>
      <c r="M183" s="101">
        <v>4.1656771055112354E-2</v>
      </c>
      <c r="N183" s="101">
        <v>3.878976867494454E-2</v>
      </c>
      <c r="O183" s="101">
        <v>6.0886543264245217E-2</v>
      </c>
      <c r="P183" s="101">
        <v>5.9999593510776689E-2</v>
      </c>
      <c r="Q183" s="101">
        <v>5.5827561124789968E-2</v>
      </c>
      <c r="R183" s="101">
        <v>7.7164646806501744E-2</v>
      </c>
      <c r="S183" s="101">
        <v>7.6895502180104491E-2</v>
      </c>
      <c r="T183" s="101">
        <v>8.0203526229030764E-2</v>
      </c>
      <c r="U183" s="101">
        <v>7.3903080057414916E-2</v>
      </c>
      <c r="V183" s="101">
        <v>7.9371504162568926E-2</v>
      </c>
      <c r="W183" s="101">
        <v>5.5876594228555128E-2</v>
      </c>
      <c r="X183" s="101">
        <v>4.7812075250796449E-2</v>
      </c>
      <c r="Y183" s="101">
        <v>4.5956393472690392E-2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0.75203908084684123</v>
      </c>
      <c r="C189" s="122">
        <v>0.70060640621810355</v>
      </c>
      <c r="D189" s="122">
        <v>0.66081517216525865</v>
      </c>
      <c r="E189" s="122">
        <v>0.6231043826186291</v>
      </c>
      <c r="F189" s="122">
        <v>0.58737050439363281</v>
      </c>
      <c r="G189" s="122">
        <v>0.5785321264894423</v>
      </c>
      <c r="H189" s="122">
        <v>0.55871811010095029</v>
      </c>
      <c r="I189" s="122">
        <v>0.56001710113338155</v>
      </c>
      <c r="J189" s="122">
        <v>0.54458235568925062</v>
      </c>
      <c r="K189" s="122">
        <v>0.52953685585767185</v>
      </c>
      <c r="L189" s="122">
        <v>0.55001444094206842</v>
      </c>
      <c r="M189" s="122">
        <v>0.60680376733487029</v>
      </c>
      <c r="N189" s="122">
        <v>0.6625816512177013</v>
      </c>
      <c r="O189" s="122">
        <v>0.72465771444910065</v>
      </c>
      <c r="P189" s="122">
        <v>0.71841739396257098</v>
      </c>
      <c r="Q189" s="122">
        <v>0.68090115019691966</v>
      </c>
      <c r="R189" s="122">
        <v>0.8157357095659723</v>
      </c>
      <c r="S189" s="122">
        <v>0.77710210021368553</v>
      </c>
      <c r="T189" s="122">
        <v>0.77558707416144657</v>
      </c>
      <c r="U189" s="122">
        <v>0.68687144770984432</v>
      </c>
      <c r="V189" s="122">
        <v>0.71235106879432097</v>
      </c>
      <c r="W189" s="122">
        <v>0.5835786633529817</v>
      </c>
      <c r="X189" s="122">
        <v>0.52108403076526633</v>
      </c>
      <c r="Y189" s="122">
        <v>0.51924197863540344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0.75203908084684123</v>
      </c>
      <c r="C191" s="98">
        <v>0.70060640621810355</v>
      </c>
      <c r="D191" s="98">
        <v>0.66081517216525865</v>
      </c>
      <c r="E191" s="98">
        <v>0.6231043826186291</v>
      </c>
      <c r="F191" s="98">
        <v>0.58737050439363281</v>
      </c>
      <c r="G191" s="98">
        <v>0.5785321264894423</v>
      </c>
      <c r="H191" s="98">
        <v>0.55871811010095029</v>
      </c>
      <c r="I191" s="98">
        <v>0.56001710113338155</v>
      </c>
      <c r="J191" s="98">
        <v>0.54458235568925062</v>
      </c>
      <c r="K191" s="98">
        <v>0.52953685585767185</v>
      </c>
      <c r="L191" s="98">
        <v>0.55001444094206842</v>
      </c>
      <c r="M191" s="98">
        <v>0.60680376733487029</v>
      </c>
      <c r="N191" s="98">
        <v>0.6625816512177013</v>
      </c>
      <c r="O191" s="98">
        <v>0.72465771444910065</v>
      </c>
      <c r="P191" s="98">
        <v>0.71841739396257098</v>
      </c>
      <c r="Q191" s="98">
        <v>0.68090115019691966</v>
      </c>
      <c r="R191" s="98">
        <v>0.8157357095659723</v>
      </c>
      <c r="S191" s="98">
        <v>0.77710210021368553</v>
      </c>
      <c r="T191" s="98">
        <v>0.77558707416144657</v>
      </c>
      <c r="U191" s="98">
        <v>0.68687144770984432</v>
      </c>
      <c r="V191" s="98">
        <v>0.71235106879432097</v>
      </c>
      <c r="W191" s="98">
        <v>0.5835786633529817</v>
      </c>
      <c r="X191" s="98">
        <v>0.52108403076526633</v>
      </c>
      <c r="Y191" s="98">
        <v>0.51924197863540344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19210.170819162671</v>
      </c>
      <c r="C194" s="117">
        <f t="shared" si="96"/>
        <v>18923.918157127806</v>
      </c>
      <c r="D194" s="117">
        <f t="shared" si="96"/>
        <v>19265.715846530777</v>
      </c>
      <c r="E194" s="117">
        <f t="shared" si="96"/>
        <v>19202.814185710067</v>
      </c>
      <c r="F194" s="117">
        <f t="shared" si="96"/>
        <v>19512.657981406061</v>
      </c>
      <c r="G194" s="117">
        <f t="shared" si="96"/>
        <v>20523.043069493429</v>
      </c>
      <c r="H194" s="117">
        <f t="shared" si="96"/>
        <v>19984.070451159812</v>
      </c>
      <c r="I194" s="117">
        <f t="shared" si="96"/>
        <v>18893.546636267878</v>
      </c>
      <c r="J194" s="117">
        <f t="shared" si="96"/>
        <v>19630.684702798855</v>
      </c>
      <c r="K194" s="117">
        <f t="shared" si="96"/>
        <v>19720.38691277177</v>
      </c>
      <c r="L194" s="117">
        <f t="shared" si="96"/>
        <v>18453.446961060261</v>
      </c>
      <c r="M194" s="117">
        <f t="shared" si="96"/>
        <v>16427.421072904002</v>
      </c>
      <c r="N194" s="117">
        <f t="shared" si="96"/>
        <v>15718.233527956687</v>
      </c>
      <c r="O194" s="117">
        <f t="shared" si="96"/>
        <v>15683.466022940136</v>
      </c>
      <c r="P194" s="117">
        <f t="shared" si="96"/>
        <v>14086.26907078403</v>
      </c>
      <c r="Q194" s="117">
        <f t="shared" si="96"/>
        <v>14853.28920683668</v>
      </c>
      <c r="R194" s="117">
        <f t="shared" ref="R194:V194" si="97">R195+R198+R200+R210</f>
        <v>15700.313363029094</v>
      </c>
      <c r="S194" s="117">
        <f t="shared" si="97"/>
        <v>14413.988783520646</v>
      </c>
      <c r="T194" s="117">
        <f t="shared" si="97"/>
        <v>16085.996911462013</v>
      </c>
      <c r="U194" s="117">
        <f t="shared" si="97"/>
        <v>15451.638426649466</v>
      </c>
      <c r="V194" s="117">
        <f t="shared" si="97"/>
        <v>16828.72358622645</v>
      </c>
      <c r="W194" s="117">
        <f t="shared" ref="W194:Y194" si="98">W195+W198+W200+W210</f>
        <v>16454.615359220283</v>
      </c>
      <c r="X194" s="117">
        <f t="shared" si="98"/>
        <v>13929.671009154561</v>
      </c>
      <c r="Y194" s="117">
        <f t="shared" si="98"/>
        <v>12294.697439254884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15567.490411156672</v>
      </c>
      <c r="C195" s="122">
        <f t="shared" si="99"/>
        <v>15495.265327585847</v>
      </c>
      <c r="D195" s="122">
        <f t="shared" si="99"/>
        <v>15818.333821183982</v>
      </c>
      <c r="E195" s="122">
        <f t="shared" si="99"/>
        <v>15981.004051771841</v>
      </c>
      <c r="F195" s="122">
        <f t="shared" si="99"/>
        <v>16279.84001479677</v>
      </c>
      <c r="G195" s="122">
        <f t="shared" si="99"/>
        <v>17415.655352806512</v>
      </c>
      <c r="H195" s="122">
        <f t="shared" si="99"/>
        <v>16970.215366842702</v>
      </c>
      <c r="I195" s="122">
        <f t="shared" si="99"/>
        <v>15890.725216406308</v>
      </c>
      <c r="J195" s="122">
        <f t="shared" si="99"/>
        <v>16591.310318337324</v>
      </c>
      <c r="K195" s="122">
        <f t="shared" si="99"/>
        <v>16503.293413241787</v>
      </c>
      <c r="L195" s="122">
        <f t="shared" si="99"/>
        <v>15418.623660607193</v>
      </c>
      <c r="M195" s="122">
        <f t="shared" si="99"/>
        <v>13327.029196711461</v>
      </c>
      <c r="N195" s="122">
        <f t="shared" si="99"/>
        <v>12607.215987061492</v>
      </c>
      <c r="O195" s="122">
        <f t="shared" si="99"/>
        <v>12615.980577934966</v>
      </c>
      <c r="P195" s="122">
        <f t="shared" si="99"/>
        <v>11039.282120951764</v>
      </c>
      <c r="Q195" s="122">
        <f t="shared" si="99"/>
        <v>11805.638268256036</v>
      </c>
      <c r="R195" s="122">
        <f t="shared" ref="R195:V195" si="100">SUM(R196:R197)</f>
        <v>12525.434919671063</v>
      </c>
      <c r="S195" s="122">
        <f t="shared" si="100"/>
        <v>11235.094577169644</v>
      </c>
      <c r="T195" s="122">
        <f t="shared" si="100"/>
        <v>12778.928926541043</v>
      </c>
      <c r="U195" s="122">
        <f t="shared" si="100"/>
        <v>12216.581165522104</v>
      </c>
      <c r="V195" s="122">
        <f t="shared" si="100"/>
        <v>13404.093541548807</v>
      </c>
      <c r="W195" s="122">
        <f t="shared" ref="W195:Y195" si="101">SUM(W196:W197)</f>
        <v>13158.031096315046</v>
      </c>
      <c r="X195" s="122">
        <f t="shared" si="101"/>
        <v>10887.810305033652</v>
      </c>
      <c r="Y195" s="122">
        <f t="shared" si="101"/>
        <v>9486.4882515092613</v>
      </c>
      <c r="DA195" s="130" t="s">
        <v>2245</v>
      </c>
    </row>
    <row r="196" spans="1:105" ht="12" customHeight="1" x14ac:dyDescent="0.25">
      <c r="A196" s="97" t="s">
        <v>51</v>
      </c>
      <c r="B196" s="98">
        <v>15475.965649635584</v>
      </c>
      <c r="C196" s="98">
        <v>15407.168176660332</v>
      </c>
      <c r="D196" s="98">
        <v>15730.022632800419</v>
      </c>
      <c r="E196" s="98">
        <v>15893.898883369891</v>
      </c>
      <c r="F196" s="98">
        <v>16192.306837087464</v>
      </c>
      <c r="G196" s="98">
        <v>17323.019434849557</v>
      </c>
      <c r="H196" s="98">
        <v>16880.779385297854</v>
      </c>
      <c r="I196" s="98">
        <v>15807.029915519994</v>
      </c>
      <c r="J196" s="98">
        <v>16502.892133685913</v>
      </c>
      <c r="K196" s="98">
        <v>16414.586821857894</v>
      </c>
      <c r="L196" s="98">
        <v>15335.561300689398</v>
      </c>
      <c r="M196" s="98">
        <v>13255.706682932829</v>
      </c>
      <c r="N196" s="98">
        <v>12539.04715109799</v>
      </c>
      <c r="O196" s="98">
        <v>12548.170793065672</v>
      </c>
      <c r="P196" s="98">
        <v>10980.926286148573</v>
      </c>
      <c r="Q196" s="98">
        <v>11742.836521449177</v>
      </c>
      <c r="R196" s="98">
        <v>12459.037107640052</v>
      </c>
      <c r="S196" s="98">
        <v>11175.755656137775</v>
      </c>
      <c r="T196" s="98">
        <v>12711.196051020499</v>
      </c>
      <c r="U196" s="98">
        <v>12151.878315339511</v>
      </c>
      <c r="V196" s="98">
        <v>13332.643744061599</v>
      </c>
      <c r="W196" s="98">
        <v>13086.913943632</v>
      </c>
      <c r="X196" s="98">
        <v>10828.294002946563</v>
      </c>
      <c r="Y196" s="98">
        <v>9433.9808965998618</v>
      </c>
      <c r="DA196" s="63" t="s">
        <v>2246</v>
      </c>
    </row>
    <row r="197" spans="1:105" ht="12" customHeight="1" x14ac:dyDescent="0.25">
      <c r="A197" s="97" t="s">
        <v>53</v>
      </c>
      <c r="B197" s="98">
        <v>91.524761521088635</v>
      </c>
      <c r="C197" s="98">
        <v>88.097150925513986</v>
      </c>
      <c r="D197" s="98">
        <v>88.311188383562637</v>
      </c>
      <c r="E197" s="98">
        <v>87.105168401950067</v>
      </c>
      <c r="F197" s="98">
        <v>87.533177709306003</v>
      </c>
      <c r="G197" s="98">
        <v>92.635917956956078</v>
      </c>
      <c r="H197" s="98">
        <v>89.435981544848801</v>
      </c>
      <c r="I197" s="98">
        <v>83.69530088631457</v>
      </c>
      <c r="J197" s="98">
        <v>88.418184651411252</v>
      </c>
      <c r="K197" s="98">
        <v>88.70659138389216</v>
      </c>
      <c r="L197" s="98">
        <v>83.062359917794737</v>
      </c>
      <c r="M197" s="98">
        <v>71.322513778632839</v>
      </c>
      <c r="N197" s="98">
        <v>68.168835963502914</v>
      </c>
      <c r="O197" s="98">
        <v>67.809784869295029</v>
      </c>
      <c r="P197" s="98">
        <v>58.355834803191399</v>
      </c>
      <c r="Q197" s="98">
        <v>62.801746806859697</v>
      </c>
      <c r="R197" s="98">
        <v>66.397812031010957</v>
      </c>
      <c r="S197" s="98">
        <v>59.338921031868466</v>
      </c>
      <c r="T197" s="98">
        <v>67.732875520543146</v>
      </c>
      <c r="U197" s="98">
        <v>64.702850182593934</v>
      </c>
      <c r="V197" s="98">
        <v>71.449797487208471</v>
      </c>
      <c r="W197" s="98">
        <v>71.117152683045504</v>
      </c>
      <c r="X197" s="98">
        <v>59.516302087089947</v>
      </c>
      <c r="Y197" s="98">
        <v>52.507354909399062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0.70783006398197745</v>
      </c>
      <c r="C198" s="122">
        <f t="shared" si="102"/>
        <v>0.67808371163401149</v>
      </c>
      <c r="D198" s="122">
        <f t="shared" si="102"/>
        <v>0.7768460809618829</v>
      </c>
      <c r="E198" s="122">
        <f t="shared" si="102"/>
        <v>0.75479368660954116</v>
      </c>
      <c r="F198" s="122">
        <f t="shared" si="102"/>
        <v>0.71617980268078385</v>
      </c>
      <c r="G198" s="122">
        <f t="shared" si="102"/>
        <v>0.6629830953621717</v>
      </c>
      <c r="H198" s="122">
        <f t="shared" si="102"/>
        <v>0.73843152613337215</v>
      </c>
      <c r="I198" s="122">
        <f t="shared" si="102"/>
        <v>0.83814491532145607</v>
      </c>
      <c r="J198" s="122">
        <f t="shared" si="102"/>
        <v>0.94303753337140772</v>
      </c>
      <c r="K198" s="122">
        <f t="shared" si="102"/>
        <v>1.0056515713090315</v>
      </c>
      <c r="L198" s="122">
        <f t="shared" si="102"/>
        <v>1.165896948243107</v>
      </c>
      <c r="M198" s="122">
        <f t="shared" si="102"/>
        <v>1.1765264834307911</v>
      </c>
      <c r="N198" s="122">
        <f t="shared" si="102"/>
        <v>1.3644548975385546</v>
      </c>
      <c r="O198" s="122">
        <f t="shared" si="102"/>
        <v>1.3392422283179284</v>
      </c>
      <c r="P198" s="122">
        <f t="shared" si="102"/>
        <v>1.5530819549492925</v>
      </c>
      <c r="Q198" s="122">
        <f t="shared" si="102"/>
        <v>1.5931274708606191</v>
      </c>
      <c r="R198" s="122">
        <f t="shared" si="102"/>
        <v>1.5973296762615083</v>
      </c>
      <c r="S198" s="122">
        <f t="shared" si="102"/>
        <v>1.5011542158184372</v>
      </c>
      <c r="T198" s="122">
        <f t="shared" si="102"/>
        <v>1.3279307088091308</v>
      </c>
      <c r="U198" s="122">
        <f t="shared" si="102"/>
        <v>1.1666204950114185</v>
      </c>
      <c r="V198" s="122">
        <f t="shared" si="102"/>
        <v>0.92163605274249139</v>
      </c>
      <c r="W198" s="122">
        <f t="shared" si="102"/>
        <v>0.65759243552541125</v>
      </c>
      <c r="X198" s="122">
        <f t="shared" si="102"/>
        <v>0.5906718579178647</v>
      </c>
      <c r="Y198" s="122">
        <f t="shared" si="102"/>
        <v>0.62314709580414307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0.70783006398197745</v>
      </c>
      <c r="C199" s="98">
        <f>RES_hhdet_fech!C8</f>
        <v>0.67808371163401149</v>
      </c>
      <c r="D199" s="98">
        <f>RES_hhdet_fech!D8</f>
        <v>0.7768460809618829</v>
      </c>
      <c r="E199" s="98">
        <f>RES_hhdet_fech!E8</f>
        <v>0.75479368660954116</v>
      </c>
      <c r="F199" s="98">
        <f>RES_hhdet_fech!F8</f>
        <v>0.71617980268078385</v>
      </c>
      <c r="G199" s="98">
        <f>RES_hhdet_fech!G8</f>
        <v>0.6629830953621717</v>
      </c>
      <c r="H199" s="98">
        <f>RES_hhdet_fech!H8</f>
        <v>0.73843152613337215</v>
      </c>
      <c r="I199" s="98">
        <f>RES_hhdet_fech!I8</f>
        <v>0.83814491532145607</v>
      </c>
      <c r="J199" s="98">
        <f>RES_hhdet_fech!J8</f>
        <v>0.94303753337140772</v>
      </c>
      <c r="K199" s="98">
        <f>RES_hhdet_fech!K8</f>
        <v>1.0056515713090315</v>
      </c>
      <c r="L199" s="98">
        <f>RES_hhdet_fech!L8</f>
        <v>1.165896948243107</v>
      </c>
      <c r="M199" s="98">
        <f>RES_hhdet_fech!M8</f>
        <v>1.1765264834307911</v>
      </c>
      <c r="N199" s="98">
        <f>RES_hhdet_fech!N8</f>
        <v>1.3644548975385546</v>
      </c>
      <c r="O199" s="98">
        <f>RES_hhdet_fech!O8</f>
        <v>1.3392422283179284</v>
      </c>
      <c r="P199" s="98">
        <f>RES_hhdet_fech!P8</f>
        <v>1.5530819549492925</v>
      </c>
      <c r="Q199" s="98">
        <f>RES_hhdet_fech!Q8</f>
        <v>1.5931274708606191</v>
      </c>
      <c r="R199" s="98">
        <f>RES_hhdet_fech!R8</f>
        <v>1.5973296762615083</v>
      </c>
      <c r="S199" s="98">
        <f>RES_hhdet_fech!S8</f>
        <v>1.5011542158184372</v>
      </c>
      <c r="T199" s="98">
        <f>RES_hhdet_fech!T8</f>
        <v>1.3279307088091308</v>
      </c>
      <c r="U199" s="98">
        <f>RES_hhdet_fech!U8</f>
        <v>1.1666204950114185</v>
      </c>
      <c r="V199" s="98">
        <f>RES_hhdet_fech!V8</f>
        <v>0.92163605274249139</v>
      </c>
      <c r="W199" s="98">
        <f>RES_hhdet_fech!W8</f>
        <v>0.65759243552541125</v>
      </c>
      <c r="X199" s="98">
        <f>RES_hhdet_fech!X8</f>
        <v>0.5906718579178647</v>
      </c>
      <c r="Y199" s="98">
        <f>RES_hhdet_fech!Y8</f>
        <v>0.62314709580414307</v>
      </c>
      <c r="DA199" s="63" t="s">
        <v>2249</v>
      </c>
    </row>
    <row r="200" spans="1:105" ht="12" customHeight="1" x14ac:dyDescent="0.25">
      <c r="A200" s="121" t="s">
        <v>55</v>
      </c>
      <c r="B200" s="122">
        <v>3159.9874327643865</v>
      </c>
      <c r="C200" s="122">
        <v>2957.679663770823</v>
      </c>
      <c r="D200" s="122">
        <v>2980.8785402471808</v>
      </c>
      <c r="E200" s="122">
        <v>2758.0068352068697</v>
      </c>
      <c r="F200" s="122">
        <v>2773.8571678463636</v>
      </c>
      <c r="G200" s="122">
        <v>2663.3368065921914</v>
      </c>
      <c r="H200" s="122">
        <v>2582.7310334984945</v>
      </c>
      <c r="I200" s="122">
        <v>2568.4481382080003</v>
      </c>
      <c r="J200" s="122">
        <v>2620.7651076840707</v>
      </c>
      <c r="K200" s="122">
        <v>2801.6205006237933</v>
      </c>
      <c r="L200" s="122">
        <v>2628.372457710555</v>
      </c>
      <c r="M200" s="122">
        <v>2688.3983244974388</v>
      </c>
      <c r="N200" s="122">
        <v>2695.6400985891114</v>
      </c>
      <c r="O200" s="122">
        <v>2671.0287090545535</v>
      </c>
      <c r="P200" s="122">
        <v>2640.2244364660196</v>
      </c>
      <c r="Q200" s="122">
        <v>2635.7499941379988</v>
      </c>
      <c r="R200" s="122">
        <v>2761.3968630639215</v>
      </c>
      <c r="S200" s="122">
        <v>2765.8713813651943</v>
      </c>
      <c r="T200" s="122">
        <v>2888.9917547246419</v>
      </c>
      <c r="U200" s="122">
        <v>2829.245982890804</v>
      </c>
      <c r="V200" s="122">
        <v>3000.5641603282997</v>
      </c>
      <c r="W200" s="122">
        <v>2879.1352979775966</v>
      </c>
      <c r="X200" s="122">
        <v>2668.3254507731372</v>
      </c>
      <c r="Y200" s="122">
        <v>2452.8184552532402</v>
      </c>
      <c r="DA200" s="130" t="s">
        <v>2250</v>
      </c>
    </row>
    <row r="201" spans="1:105" ht="12" customHeight="1" x14ac:dyDescent="0.25">
      <c r="A201" s="97" t="s">
        <v>143</v>
      </c>
      <c r="B201" s="98">
        <v>3232.1565702873399</v>
      </c>
      <c r="C201" s="98">
        <v>2939.5200604644365</v>
      </c>
      <c r="D201" s="98">
        <v>3058.6992915643691</v>
      </c>
      <c r="E201" s="98">
        <v>2781.1161631800333</v>
      </c>
      <c r="F201" s="98">
        <v>2783.1629181434942</v>
      </c>
      <c r="G201" s="98">
        <v>2717.4804038765728</v>
      </c>
      <c r="H201" s="98">
        <v>2584.8298205725123</v>
      </c>
      <c r="I201" s="98">
        <v>2578.5509020707527</v>
      </c>
      <c r="J201" s="98">
        <v>2605.3737669367265</v>
      </c>
      <c r="K201" s="98">
        <v>2981.391260383974</v>
      </c>
      <c r="L201" s="98">
        <v>2630.2377599158281</v>
      </c>
      <c r="M201" s="98">
        <v>2674.2838665848358</v>
      </c>
      <c r="N201" s="98">
        <v>2690.2628276368</v>
      </c>
      <c r="O201" s="98">
        <v>2663.4232714479635</v>
      </c>
      <c r="P201" s="98">
        <v>2649.148297781619</v>
      </c>
      <c r="Q201" s="98">
        <v>2667.0922213757376</v>
      </c>
      <c r="R201" s="98">
        <v>2824.8129109002693</v>
      </c>
      <c r="S201" s="98">
        <v>2740.890216563866</v>
      </c>
      <c r="T201" s="98">
        <v>2910.4901122675665</v>
      </c>
      <c r="U201" s="98">
        <v>2840.0509768171651</v>
      </c>
      <c r="V201" s="98">
        <v>3056.7479132646172</v>
      </c>
      <c r="W201" s="98">
        <v>2961.8077244160722</v>
      </c>
      <c r="X201" s="98">
        <v>2685.3015135849128</v>
      </c>
      <c r="Y201" s="98">
        <v>2377.6730197974107</v>
      </c>
      <c r="DA201" s="63" t="s">
        <v>2251</v>
      </c>
    </row>
    <row r="202" spans="1:105" ht="12" customHeight="1" x14ac:dyDescent="0.25">
      <c r="A202" s="97" t="s">
        <v>124</v>
      </c>
      <c r="B202" s="98">
        <v>3428.2576572652306</v>
      </c>
      <c r="C202" s="98">
        <v>3313.1011377384916</v>
      </c>
      <c r="D202" s="98">
        <v>3207.9109451951581</v>
      </c>
      <c r="E202" s="98">
        <v>3093.834872346657</v>
      </c>
      <c r="F202" s="98">
        <v>3017.7412018297518</v>
      </c>
      <c r="G202" s="98">
        <v>2935.3889528479281</v>
      </c>
      <c r="H202" s="98">
        <v>2874.3171803712107</v>
      </c>
      <c r="I202" s="98">
        <v>2891.6416890985292</v>
      </c>
      <c r="J202" s="98">
        <v>2887.3532246760683</v>
      </c>
      <c r="K202" s="98">
        <v>2903.841164772105</v>
      </c>
      <c r="L202" s="98">
        <v>2914.2730998532566</v>
      </c>
      <c r="M202" s="98">
        <v>3088.8602750530463</v>
      </c>
      <c r="N202" s="98">
        <v>2858.087592486143</v>
      </c>
      <c r="O202" s="98">
        <v>3131.0781847773355</v>
      </c>
      <c r="P202" s="98">
        <v>2845.1839132411883</v>
      </c>
      <c r="Q202" s="98">
        <v>2553.213897418249</v>
      </c>
      <c r="R202" s="98">
        <v>3028.848409675551</v>
      </c>
      <c r="S202" s="98">
        <v>3002.6058560230017</v>
      </c>
      <c r="T202" s="98">
        <v>3045.4835460848462</v>
      </c>
      <c r="U202" s="98">
        <v>2873.2821762048784</v>
      </c>
      <c r="V202" s="98">
        <v>3121.3756412759212</v>
      </c>
      <c r="W202" s="98">
        <v>2649.5703414543968</v>
      </c>
      <c r="X202" s="98">
        <v>2557.1098904421142</v>
      </c>
      <c r="Y202" s="98">
        <v>2605.2412900182494</v>
      </c>
      <c r="DA202" s="63" t="s">
        <v>2252</v>
      </c>
    </row>
    <row r="203" spans="1:105" ht="12" customHeight="1" x14ac:dyDescent="0.25">
      <c r="A203" s="97" t="s">
        <v>123</v>
      </c>
      <c r="B203" s="98">
        <v>3105.3358988971818</v>
      </c>
      <c r="C203" s="98">
        <v>3018.7038168434356</v>
      </c>
      <c r="D203" s="98">
        <v>2936.7292532937472</v>
      </c>
      <c r="E203" s="98">
        <v>2852.1965266789425</v>
      </c>
      <c r="F203" s="98">
        <v>2675.744322224572</v>
      </c>
      <c r="G203" s="98">
        <v>2620.5712600773004</v>
      </c>
      <c r="H203" s="98">
        <v>2595.5166415044314</v>
      </c>
      <c r="I203" s="98">
        <v>2612.2102770550787</v>
      </c>
      <c r="J203" s="98">
        <v>2594.0050576263711</v>
      </c>
      <c r="K203" s="98">
        <v>2611.0971005148458</v>
      </c>
      <c r="L203" s="98">
        <v>2633.4205248871385</v>
      </c>
      <c r="M203" s="98">
        <v>2809.1164006617105</v>
      </c>
      <c r="N203" s="98">
        <v>2623.9332846547477</v>
      </c>
      <c r="O203" s="98">
        <v>2871.6203995173141</v>
      </c>
      <c r="P203" s="98">
        <v>2627.3968580833653</v>
      </c>
      <c r="Q203" s="98">
        <v>2377.7287546668204</v>
      </c>
      <c r="R203" s="98">
        <v>2782.1213028522443</v>
      </c>
      <c r="S203" s="98">
        <v>2767.2676027867251</v>
      </c>
      <c r="T203" s="98">
        <v>2828.1041254797519</v>
      </c>
      <c r="U203" s="98">
        <v>2707.1105670729212</v>
      </c>
      <c r="V203" s="98">
        <v>2973.7683781881324</v>
      </c>
      <c r="W203" s="98">
        <v>2545.6457112912085</v>
      </c>
      <c r="X203" s="98">
        <v>2458.5360421945443</v>
      </c>
      <c r="Y203" s="98">
        <v>2493.8072600888941</v>
      </c>
      <c r="DA203" s="63" t="s">
        <v>2253</v>
      </c>
    </row>
    <row r="204" spans="1:105" ht="12" customHeight="1" x14ac:dyDescent="0.25">
      <c r="A204" s="100" t="s">
        <v>50</v>
      </c>
      <c r="B204" s="101">
        <v>2673.2694389971125</v>
      </c>
      <c r="C204" s="101">
        <v>2600.6176625670828</v>
      </c>
      <c r="D204" s="101">
        <v>2521.0883329672561</v>
      </c>
      <c r="E204" s="101">
        <v>2448.4569458120791</v>
      </c>
      <c r="F204" s="101">
        <v>2281.0354265722899</v>
      </c>
      <c r="G204" s="101">
        <v>2229.3542734576758</v>
      </c>
      <c r="H204" s="101">
        <v>2218.7584278290246</v>
      </c>
      <c r="I204" s="101">
        <v>2226.352818710765</v>
      </c>
      <c r="J204" s="101">
        <v>2197.3626907256562</v>
      </c>
      <c r="K204" s="101">
        <v>2208.1347621635327</v>
      </c>
      <c r="L204" s="101">
        <v>2228.9649308580338</v>
      </c>
      <c r="M204" s="101">
        <v>2381.5681752499154</v>
      </c>
      <c r="N204" s="101">
        <v>2217.6581684483808</v>
      </c>
      <c r="O204" s="101">
        <v>2414.7183341917671</v>
      </c>
      <c r="P204" s="101">
        <v>2201.0768295025782</v>
      </c>
      <c r="Q204" s="101">
        <v>1981.9610280656934</v>
      </c>
      <c r="R204" s="101">
        <v>2295.2225246195599</v>
      </c>
      <c r="S204" s="101">
        <v>2271.8665074820719</v>
      </c>
      <c r="T204" s="101">
        <v>2307.6512316627695</v>
      </c>
      <c r="U204" s="101">
        <v>2198.2089079198522</v>
      </c>
      <c r="V204" s="101">
        <v>2426.4439211522749</v>
      </c>
      <c r="W204" s="101">
        <v>2067.0505899131222</v>
      </c>
      <c r="X204" s="101">
        <v>1967.0797005361796</v>
      </c>
      <c r="Y204" s="101">
        <v>1964.1599639230544</v>
      </c>
      <c r="DA204" s="131" t="s">
        <v>2254</v>
      </c>
    </row>
    <row r="205" spans="1:105" ht="12" customHeight="1" x14ac:dyDescent="0.25">
      <c r="A205" s="103" t="s">
        <v>52</v>
      </c>
      <c r="B205" s="104">
        <v>432.06645990006962</v>
      </c>
      <c r="C205" s="104">
        <v>418.0861542763526</v>
      </c>
      <c r="D205" s="104">
        <v>415.64092032649063</v>
      </c>
      <c r="E205" s="104">
        <v>403.73958086686309</v>
      </c>
      <c r="F205" s="104">
        <v>394.70889565228151</v>
      </c>
      <c r="G205" s="104">
        <v>391.21698661962449</v>
      </c>
      <c r="H205" s="104">
        <v>376.7582136754063</v>
      </c>
      <c r="I205" s="104">
        <v>385.85745834431356</v>
      </c>
      <c r="J205" s="104">
        <v>396.64236690071505</v>
      </c>
      <c r="K205" s="104">
        <v>402.96233835131267</v>
      </c>
      <c r="L205" s="104">
        <v>404.45559402910379</v>
      </c>
      <c r="M205" s="104">
        <v>427.54822541179499</v>
      </c>
      <c r="N205" s="104">
        <v>406.27511620636693</v>
      </c>
      <c r="O205" s="104">
        <v>456.90206532554652</v>
      </c>
      <c r="P205" s="104">
        <v>426.3200285807863</v>
      </c>
      <c r="Q205" s="104">
        <v>395.76772660112732</v>
      </c>
      <c r="R205" s="104">
        <v>486.89877823268409</v>
      </c>
      <c r="S205" s="104">
        <v>495.4010953046535</v>
      </c>
      <c r="T205" s="104">
        <v>520.45289381698262</v>
      </c>
      <c r="U205" s="104">
        <v>508.90165915306903</v>
      </c>
      <c r="V205" s="104">
        <v>547.3244570358579</v>
      </c>
      <c r="W205" s="104">
        <v>478.59512137808611</v>
      </c>
      <c r="X205" s="104">
        <v>491.45634165836458</v>
      </c>
      <c r="Y205" s="104">
        <v>529.64729616583998</v>
      </c>
      <c r="DA205" s="132" t="s">
        <v>2255</v>
      </c>
    </row>
    <row r="206" spans="1:105" ht="12" customHeight="1" x14ac:dyDescent="0.25">
      <c r="A206" s="106" t="s">
        <v>122</v>
      </c>
      <c r="B206" s="101">
        <v>3042.1554403700252</v>
      </c>
      <c r="C206" s="101">
        <v>2959.8052265997244</v>
      </c>
      <c r="D206" s="101">
        <v>2860.011408795654</v>
      </c>
      <c r="E206" s="101">
        <v>2705.0085752068439</v>
      </c>
      <c r="F206" s="101">
        <v>2747.740696676095</v>
      </c>
      <c r="G206" s="101">
        <v>2577.8572440798516</v>
      </c>
      <c r="H206" s="101">
        <v>2567.4794803864229</v>
      </c>
      <c r="I206" s="101">
        <v>2553.5823522311948</v>
      </c>
      <c r="J206" s="101">
        <v>2672.5205500525926</v>
      </c>
      <c r="K206" s="101">
        <v>2666.9853651475141</v>
      </c>
      <c r="L206" s="101">
        <v>2727.289157099865</v>
      </c>
      <c r="M206" s="101">
        <v>2799.0464769990081</v>
      </c>
      <c r="N206" s="101">
        <v>2799.5926531387304</v>
      </c>
      <c r="O206" s="101">
        <v>2759.7206431786021</v>
      </c>
      <c r="P206" s="101">
        <v>2740.570459497249</v>
      </c>
      <c r="Q206" s="101">
        <v>2758.2408606685581</v>
      </c>
      <c r="R206" s="101">
        <v>2846.4573050824806</v>
      </c>
      <c r="S206" s="101">
        <v>2938.5077519234719</v>
      </c>
      <c r="T206" s="101">
        <v>3040.4538779774907</v>
      </c>
      <c r="U206" s="101">
        <v>2956.1344544070516</v>
      </c>
      <c r="V206" s="101">
        <v>3029.3232947543474</v>
      </c>
      <c r="W206" s="101">
        <v>2907.5249800018346</v>
      </c>
      <c r="X206" s="101">
        <v>2749.0545606969672</v>
      </c>
      <c r="Y206" s="101">
        <v>2593.273731003806</v>
      </c>
      <c r="DA206" s="131" t="s">
        <v>2256</v>
      </c>
    </row>
    <row r="207" spans="1:105" ht="12" customHeight="1" x14ac:dyDescent="0.25">
      <c r="A207" s="107" t="s">
        <v>121</v>
      </c>
      <c r="B207" s="104">
        <v>2804.7258584276701</v>
      </c>
      <c r="C207" s="104">
        <v>2729.6189631245666</v>
      </c>
      <c r="D207" s="104">
        <v>2620.3711359176673</v>
      </c>
      <c r="E207" s="104">
        <v>2475.0727899722124</v>
      </c>
      <c r="F207" s="104">
        <v>2517.1013197726725</v>
      </c>
      <c r="G207" s="104">
        <v>2362.2912787205964</v>
      </c>
      <c r="H207" s="104">
        <v>2370.3181606896546</v>
      </c>
      <c r="I207" s="104">
        <v>2351.9978225689811</v>
      </c>
      <c r="J207" s="104">
        <v>2447.947295723829</v>
      </c>
      <c r="K207" s="104">
        <v>2438.3888524535614</v>
      </c>
      <c r="L207" s="104">
        <v>2494.2514158058066</v>
      </c>
      <c r="M207" s="104">
        <v>2577.8607684490735</v>
      </c>
      <c r="N207" s="104">
        <v>2600.3694899273273</v>
      </c>
      <c r="O207" s="104">
        <v>2569.3118863221139</v>
      </c>
      <c r="P207" s="104">
        <v>2549.0455613086906</v>
      </c>
      <c r="Q207" s="104">
        <v>2546.6909789326569</v>
      </c>
      <c r="R207" s="104">
        <v>2608.7186041342084</v>
      </c>
      <c r="S207" s="104">
        <v>2681.9073808448425</v>
      </c>
      <c r="T207" s="104">
        <v>2775.5907377581966</v>
      </c>
      <c r="U207" s="104">
        <v>2757.8770729575003</v>
      </c>
      <c r="V207" s="104">
        <v>2901.8351064923545</v>
      </c>
      <c r="W207" s="104">
        <v>2795.8733794676805</v>
      </c>
      <c r="X207" s="104">
        <v>2625.3782110737743</v>
      </c>
      <c r="Y207" s="104">
        <v>2462.5713493658145</v>
      </c>
      <c r="DA207" s="132" t="s">
        <v>2257</v>
      </c>
    </row>
    <row r="208" spans="1:105" ht="12" customHeight="1" x14ac:dyDescent="0.25">
      <c r="A208" s="108" t="s">
        <v>53</v>
      </c>
      <c r="B208" s="98">
        <v>2372.1861050324728</v>
      </c>
      <c r="C208" s="98">
        <v>2308.9521715177516</v>
      </c>
      <c r="D208" s="98">
        <v>2204.1184977883636</v>
      </c>
      <c r="E208" s="98">
        <v>2079.3517253650584</v>
      </c>
      <c r="F208" s="98">
        <v>2113.705077692643</v>
      </c>
      <c r="G208" s="98">
        <v>1978.3079508880246</v>
      </c>
      <c r="H208" s="98">
        <v>1994.9611829200974</v>
      </c>
      <c r="I208" s="98">
        <v>1973.797370886175</v>
      </c>
      <c r="J208" s="98">
        <v>2041.8303481376083</v>
      </c>
      <c r="K208" s="98">
        <v>2031.1932307734942</v>
      </c>
      <c r="L208" s="98">
        <v>2080.7126663441177</v>
      </c>
      <c r="M208" s="98">
        <v>2156.2996119453132</v>
      </c>
      <c r="N208" s="98">
        <v>2168.8067988070502</v>
      </c>
      <c r="O208" s="98">
        <v>2138.2445220322106</v>
      </c>
      <c r="P208" s="98">
        <v>2117.0035680685769</v>
      </c>
      <c r="Q208" s="98">
        <v>2106.6083575916887</v>
      </c>
      <c r="R208" s="98">
        <v>2147.4590371336567</v>
      </c>
      <c r="S208" s="98">
        <v>2202.2377501606584</v>
      </c>
      <c r="T208" s="98">
        <v>2270.1003747444138</v>
      </c>
      <c r="U208" s="98">
        <v>2246.5961343730687</v>
      </c>
      <c r="V208" s="98">
        <v>2378.2529953749481</v>
      </c>
      <c r="W208" s="98">
        <v>2282.5022300163764</v>
      </c>
      <c r="X208" s="98">
        <v>2113.8058228992381</v>
      </c>
      <c r="Y208" s="98">
        <v>1953.838102587398</v>
      </c>
      <c r="DA208" s="63" t="s">
        <v>2258</v>
      </c>
    </row>
    <row r="209" spans="1:105" ht="12" customHeight="1" x14ac:dyDescent="0.25">
      <c r="A209" s="108" t="s">
        <v>52</v>
      </c>
      <c r="B209" s="98">
        <v>432.53975339519707</v>
      </c>
      <c r="C209" s="98">
        <v>420.66679160681531</v>
      </c>
      <c r="D209" s="98">
        <v>416.25263812930376</v>
      </c>
      <c r="E209" s="98">
        <v>395.72106460715423</v>
      </c>
      <c r="F209" s="98">
        <v>403.39624208002942</v>
      </c>
      <c r="G209" s="98">
        <v>383.9833278325716</v>
      </c>
      <c r="H209" s="98">
        <v>375.35697776955709</v>
      </c>
      <c r="I209" s="98">
        <v>378.20045168280552</v>
      </c>
      <c r="J209" s="98">
        <v>406.11694758622019</v>
      </c>
      <c r="K209" s="98">
        <v>407.19562168006735</v>
      </c>
      <c r="L209" s="98">
        <v>413.53874946168895</v>
      </c>
      <c r="M209" s="98">
        <v>421.5611565037604</v>
      </c>
      <c r="N209" s="98">
        <v>431.5626911202769</v>
      </c>
      <c r="O209" s="98">
        <v>431.06736428990303</v>
      </c>
      <c r="P209" s="98">
        <v>432.04199324011387</v>
      </c>
      <c r="Q209" s="98">
        <v>440.08262134096839</v>
      </c>
      <c r="R209" s="98">
        <v>461.25956700055127</v>
      </c>
      <c r="S209" s="98">
        <v>479.66963068418323</v>
      </c>
      <c r="T209" s="98">
        <v>505.49036301378322</v>
      </c>
      <c r="U209" s="98">
        <v>511.28093858443134</v>
      </c>
      <c r="V209" s="98">
        <v>523.5821111174065</v>
      </c>
      <c r="W209" s="98">
        <v>513.37114945130349</v>
      </c>
      <c r="X209" s="98">
        <v>511.57238817453594</v>
      </c>
      <c r="Y209" s="98">
        <v>508.73324677841686</v>
      </c>
      <c r="DA209" s="63" t="s">
        <v>2259</v>
      </c>
    </row>
    <row r="210" spans="1:105" ht="12" customHeight="1" x14ac:dyDescent="0.25">
      <c r="A210" s="121" t="s">
        <v>54</v>
      </c>
      <c r="B210" s="122">
        <v>481.98514517762953</v>
      </c>
      <c r="C210" s="122">
        <v>470.29508205950196</v>
      </c>
      <c r="D210" s="122">
        <v>465.72663901865292</v>
      </c>
      <c r="E210" s="122">
        <v>463.04850504474547</v>
      </c>
      <c r="F210" s="122">
        <v>458.24461896024405</v>
      </c>
      <c r="G210" s="122">
        <v>443.38792699936641</v>
      </c>
      <c r="H210" s="122">
        <v>430.38561929248181</v>
      </c>
      <c r="I210" s="122">
        <v>433.53513673824636</v>
      </c>
      <c r="J210" s="122">
        <v>417.6662392440885</v>
      </c>
      <c r="K210" s="122">
        <v>414.46734733488285</v>
      </c>
      <c r="L210" s="122">
        <v>405.28494579427087</v>
      </c>
      <c r="M210" s="122">
        <v>410.81702521167415</v>
      </c>
      <c r="N210" s="122">
        <v>414.01298740854247</v>
      </c>
      <c r="O210" s="122">
        <v>395.11749372229792</v>
      </c>
      <c r="P210" s="122">
        <v>405.2094314112968</v>
      </c>
      <c r="Q210" s="122">
        <v>410.30781697178418</v>
      </c>
      <c r="R210" s="122">
        <v>411.88425061784852</v>
      </c>
      <c r="S210" s="122">
        <v>411.52167076998921</v>
      </c>
      <c r="T210" s="122">
        <v>416.74829948751824</v>
      </c>
      <c r="U210" s="122">
        <v>404.64465774154678</v>
      </c>
      <c r="V210" s="122">
        <v>423.14424829660067</v>
      </c>
      <c r="W210" s="122">
        <v>416.79137249211385</v>
      </c>
      <c r="X210" s="122">
        <v>372.94458148985268</v>
      </c>
      <c r="Y210" s="122">
        <v>354.76758539657669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608.90454667650545</v>
      </c>
      <c r="C212" s="98">
        <v>596.67207381362505</v>
      </c>
      <c r="D212" s="98">
        <v>590.66591598511786</v>
      </c>
      <c r="E212" s="98">
        <v>589.01005397323581</v>
      </c>
      <c r="F212" s="98">
        <v>571.17577487242681</v>
      </c>
      <c r="G212" s="98">
        <v>572.05852911524471</v>
      </c>
      <c r="H212" s="98">
        <v>552.3421594304084</v>
      </c>
      <c r="I212" s="98">
        <v>553.99955793509048</v>
      </c>
      <c r="J212" s="98">
        <v>540.79662787109714</v>
      </c>
      <c r="K212" s="98">
        <v>520.10673817501208</v>
      </c>
      <c r="L212" s="98">
        <v>526.93460007199496</v>
      </c>
      <c r="M212" s="98">
        <v>529.17225079008222</v>
      </c>
      <c r="N212" s="98">
        <v>528.50262749310536</v>
      </c>
      <c r="O212" s="98">
        <v>533.81462874528916</v>
      </c>
      <c r="P212" s="98">
        <v>510.42691827104153</v>
      </c>
      <c r="Q212" s="98">
        <v>480.51487607530254</v>
      </c>
      <c r="R212" s="98">
        <v>565.87114200295991</v>
      </c>
      <c r="S212" s="98">
        <v>558.33948591009971</v>
      </c>
      <c r="T212" s="98">
        <v>589.78694204658632</v>
      </c>
      <c r="U212" s="98">
        <v>563.39372872326715</v>
      </c>
      <c r="V212" s="98">
        <v>625.05483538950546</v>
      </c>
      <c r="W212" s="98">
        <v>528.60501087410114</v>
      </c>
      <c r="X212" s="98">
        <v>503.49155256669542</v>
      </c>
      <c r="Y212" s="98">
        <v>523.3055087071757</v>
      </c>
      <c r="DA212" s="63" t="s">
        <v>2262</v>
      </c>
    </row>
    <row r="213" spans="1:105" ht="12" customHeight="1" x14ac:dyDescent="0.25">
      <c r="A213" s="109" t="s">
        <v>120</v>
      </c>
      <c r="B213" s="33">
        <v>480.10169897680805</v>
      </c>
      <c r="C213" s="33">
        <v>468.44308823323257</v>
      </c>
      <c r="D213" s="33">
        <v>463.91506658513083</v>
      </c>
      <c r="E213" s="33">
        <v>461.23361056749189</v>
      </c>
      <c r="F213" s="33">
        <v>456.61003918688556</v>
      </c>
      <c r="G213" s="33">
        <v>441.53071112787114</v>
      </c>
      <c r="H213" s="33">
        <v>428.61255879369412</v>
      </c>
      <c r="I213" s="33">
        <v>431.81470246502039</v>
      </c>
      <c r="J213" s="33">
        <v>415.94171745907516</v>
      </c>
      <c r="K213" s="33">
        <v>413.02667430759396</v>
      </c>
      <c r="L213" s="33">
        <v>403.59382867524374</v>
      </c>
      <c r="M213" s="33">
        <v>409.08766632525902</v>
      </c>
      <c r="N213" s="33">
        <v>412.28107737801747</v>
      </c>
      <c r="O213" s="33">
        <v>392.96740713586314</v>
      </c>
      <c r="P213" s="33">
        <v>403.55579186213373</v>
      </c>
      <c r="Q213" s="33">
        <v>409.17215042088952</v>
      </c>
      <c r="R213" s="33">
        <v>409.22270943990259</v>
      </c>
      <c r="S213" s="33">
        <v>408.86446230474809</v>
      </c>
      <c r="T213" s="33">
        <v>413.59307490085303</v>
      </c>
      <c r="U213" s="33">
        <v>401.78477017606224</v>
      </c>
      <c r="V213" s="33">
        <v>419.55453276547064</v>
      </c>
      <c r="W213" s="33">
        <v>414.74919100604143</v>
      </c>
      <c r="X213" s="33">
        <v>370.52957755036022</v>
      </c>
      <c r="Y213" s="33">
        <v>351.57466000917589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11823.995319280984</v>
      </c>
      <c r="C215" s="117">
        <f t="shared" si="103"/>
        <v>11671.53484952371</v>
      </c>
      <c r="D215" s="117">
        <f t="shared" si="103"/>
        <v>11915.671744722238</v>
      </c>
      <c r="E215" s="117">
        <f t="shared" si="103"/>
        <v>11907.473306096192</v>
      </c>
      <c r="F215" s="117">
        <f t="shared" si="103"/>
        <v>12157.849072200534</v>
      </c>
      <c r="G215" s="117">
        <f t="shared" si="103"/>
        <v>12866.255254625721</v>
      </c>
      <c r="H215" s="117">
        <f t="shared" si="103"/>
        <v>12636.269879004785</v>
      </c>
      <c r="I215" s="117">
        <f t="shared" si="103"/>
        <v>12083.616402092719</v>
      </c>
      <c r="J215" s="117">
        <f t="shared" si="103"/>
        <v>12699.340762100419</v>
      </c>
      <c r="K215" s="117">
        <f t="shared" si="103"/>
        <v>12939.705207945311</v>
      </c>
      <c r="L215" s="117">
        <f t="shared" si="103"/>
        <v>12268.618116572647</v>
      </c>
      <c r="M215" s="117">
        <f t="shared" si="103"/>
        <v>11105.081842371139</v>
      </c>
      <c r="N215" s="117">
        <f t="shared" si="103"/>
        <v>10803.668517118796</v>
      </c>
      <c r="O215" s="117">
        <f t="shared" si="103"/>
        <v>10931.017184440409</v>
      </c>
      <c r="P215" s="117">
        <f t="shared" si="103"/>
        <v>9868.5194647646895</v>
      </c>
      <c r="Q215" s="117">
        <f t="shared" si="103"/>
        <v>10433.222259806636</v>
      </c>
      <c r="R215" s="117">
        <f t="shared" ref="R215:V215" si="104">R216+R219+R221+R231</f>
        <v>11056.738437201313</v>
      </c>
      <c r="S215" s="117">
        <f t="shared" si="104"/>
        <v>10204.97817660544</v>
      </c>
      <c r="T215" s="117">
        <f t="shared" si="104"/>
        <v>11428.582856886575</v>
      </c>
      <c r="U215" s="117">
        <f t="shared" si="104"/>
        <v>11063.487751179407</v>
      </c>
      <c r="V215" s="117">
        <f t="shared" si="104"/>
        <v>12183.034754698505</v>
      </c>
      <c r="W215" s="117">
        <f t="shared" ref="W215:Y215" si="105">W216+W219+W221+W231</f>
        <v>12073.218646459822</v>
      </c>
      <c r="X215" s="117">
        <f t="shared" si="105"/>
        <v>10375.864836205794</v>
      </c>
      <c r="Y215" s="117">
        <f t="shared" si="105"/>
        <v>9309.8805285163853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9466.4161243499784</v>
      </c>
      <c r="C216" s="122">
        <f t="shared" si="106"/>
        <v>9443.8420944801455</v>
      </c>
      <c r="D216" s="122">
        <f t="shared" si="106"/>
        <v>9669.4039761165113</v>
      </c>
      <c r="E216" s="122">
        <f t="shared" si="106"/>
        <v>9797.3464440527277</v>
      </c>
      <c r="F216" s="122">
        <f t="shared" si="106"/>
        <v>10029.701978510704</v>
      </c>
      <c r="G216" s="122">
        <f t="shared" si="106"/>
        <v>10806.51405607687</v>
      </c>
      <c r="H216" s="122">
        <f t="shared" si="106"/>
        <v>10620.947396901403</v>
      </c>
      <c r="I216" s="122">
        <f t="shared" si="106"/>
        <v>10056.949408864075</v>
      </c>
      <c r="J216" s="122">
        <f t="shared" si="106"/>
        <v>10625.916378992113</v>
      </c>
      <c r="K216" s="122">
        <f t="shared" si="106"/>
        <v>10719.135658402614</v>
      </c>
      <c r="L216" s="122">
        <f t="shared" si="106"/>
        <v>10145.120987843773</v>
      </c>
      <c r="M216" s="122">
        <f t="shared" si="106"/>
        <v>8912.4589208959496</v>
      </c>
      <c r="N216" s="122">
        <f t="shared" si="106"/>
        <v>8576.8025446657139</v>
      </c>
      <c r="O216" s="122">
        <f t="shared" si="106"/>
        <v>8709.8710194503237</v>
      </c>
      <c r="P216" s="122">
        <f t="shared" si="106"/>
        <v>7645.3799724329747</v>
      </c>
      <c r="Q216" s="122">
        <f t="shared" si="106"/>
        <v>8194.3471451294881</v>
      </c>
      <c r="R216" s="122">
        <f t="shared" ref="R216:V216" si="107">SUM(R217:R218)</f>
        <v>8710.5497734738783</v>
      </c>
      <c r="S216" s="122">
        <f t="shared" si="107"/>
        <v>7832.5493272182257</v>
      </c>
      <c r="T216" s="122">
        <f t="shared" si="107"/>
        <v>8930.6687106124191</v>
      </c>
      <c r="U216" s="122">
        <f t="shared" si="107"/>
        <v>8579.7334813330017</v>
      </c>
      <c r="V216" s="122">
        <f t="shared" si="107"/>
        <v>9509.5259118363665</v>
      </c>
      <c r="W216" s="122">
        <f t="shared" ref="W216:Y216" si="108">SUM(W217:W218)</f>
        <v>9456.4188261160543</v>
      </c>
      <c r="X216" s="122">
        <f t="shared" si="108"/>
        <v>7928.6605191759882</v>
      </c>
      <c r="Y216" s="122">
        <f t="shared" si="108"/>
        <v>7020.0333727974739</v>
      </c>
      <c r="DA216" s="130" t="s">
        <v>2413</v>
      </c>
    </row>
    <row r="217" spans="1:105" ht="12" customHeight="1" x14ac:dyDescent="0.25">
      <c r="A217" s="97" t="s">
        <v>51</v>
      </c>
      <c r="B217" s="98">
        <v>9374.8913628288901</v>
      </c>
      <c r="C217" s="98">
        <v>9355.7449435546314</v>
      </c>
      <c r="D217" s="98">
        <v>9581.0927877329486</v>
      </c>
      <c r="E217" s="98">
        <v>9710.2412756507783</v>
      </c>
      <c r="F217" s="98">
        <v>9942.1688008013989</v>
      </c>
      <c r="G217" s="98">
        <v>10713.878138119915</v>
      </c>
      <c r="H217" s="98">
        <v>10531.511415356556</v>
      </c>
      <c r="I217" s="98">
        <v>9973.2541079777602</v>
      </c>
      <c r="J217" s="98">
        <v>10537.498194340702</v>
      </c>
      <c r="K217" s="98">
        <v>10630.429067018722</v>
      </c>
      <c r="L217" s="98">
        <v>10062.058627925979</v>
      </c>
      <c r="M217" s="98">
        <v>8841.1364071173175</v>
      </c>
      <c r="N217" s="98">
        <v>8508.6337087022112</v>
      </c>
      <c r="O217" s="98">
        <v>8642.0612345810296</v>
      </c>
      <c r="P217" s="98">
        <v>7587.0241376297836</v>
      </c>
      <c r="Q217" s="98">
        <v>8131.5453983226289</v>
      </c>
      <c r="R217" s="98">
        <v>8644.1519614428671</v>
      </c>
      <c r="S217" s="98">
        <v>7773.2104061863574</v>
      </c>
      <c r="T217" s="98">
        <v>8862.9358350918756</v>
      </c>
      <c r="U217" s="98">
        <v>8515.0306311504082</v>
      </c>
      <c r="V217" s="98">
        <v>9438.0761143491582</v>
      </c>
      <c r="W217" s="98">
        <v>9385.3016734330085</v>
      </c>
      <c r="X217" s="98">
        <v>7869.1442170888986</v>
      </c>
      <c r="Y217" s="98">
        <v>6967.5260178880744</v>
      </c>
      <c r="DA217" s="63" t="s">
        <v>2414</v>
      </c>
    </row>
    <row r="218" spans="1:105" ht="12" customHeight="1" x14ac:dyDescent="0.25">
      <c r="A218" s="97" t="s">
        <v>53</v>
      </c>
      <c r="B218" s="98">
        <v>91.524761521088635</v>
      </c>
      <c r="C218" s="98">
        <v>88.097150925513986</v>
      </c>
      <c r="D218" s="98">
        <v>88.311188383562637</v>
      </c>
      <c r="E218" s="98">
        <v>87.105168401950067</v>
      </c>
      <c r="F218" s="98">
        <v>87.533177709306003</v>
      </c>
      <c r="G218" s="98">
        <v>92.635917956956078</v>
      </c>
      <c r="H218" s="98">
        <v>89.435981544848801</v>
      </c>
      <c r="I218" s="98">
        <v>83.69530088631457</v>
      </c>
      <c r="J218" s="98">
        <v>88.418184651411252</v>
      </c>
      <c r="K218" s="98">
        <v>88.70659138389216</v>
      </c>
      <c r="L218" s="98">
        <v>83.062359917794737</v>
      </c>
      <c r="M218" s="98">
        <v>71.322513778632839</v>
      </c>
      <c r="N218" s="98">
        <v>68.168835963502914</v>
      </c>
      <c r="O218" s="98">
        <v>67.809784869295029</v>
      </c>
      <c r="P218" s="98">
        <v>58.355834803191399</v>
      </c>
      <c r="Q218" s="98">
        <v>62.801746806859697</v>
      </c>
      <c r="R218" s="98">
        <v>66.397812031010957</v>
      </c>
      <c r="S218" s="98">
        <v>59.338921031868466</v>
      </c>
      <c r="T218" s="98">
        <v>67.732875520543146</v>
      </c>
      <c r="U218" s="98">
        <v>64.702850182593934</v>
      </c>
      <c r="V218" s="98">
        <v>71.449797487208471</v>
      </c>
      <c r="W218" s="98">
        <v>71.117152683045504</v>
      </c>
      <c r="X218" s="98">
        <v>59.516302087089947</v>
      </c>
      <c r="Y218" s="98">
        <v>52.507354909399062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1.5769156196182987</v>
      </c>
      <c r="C219" s="122">
        <f t="shared" si="109"/>
        <v>1.5594436889731997</v>
      </c>
      <c r="D219" s="122">
        <f t="shared" si="109"/>
        <v>1.8996929924878621</v>
      </c>
      <c r="E219" s="122">
        <f t="shared" si="109"/>
        <v>1.9307929061030085</v>
      </c>
      <c r="F219" s="122">
        <f t="shared" si="109"/>
        <v>1.9543861875483715</v>
      </c>
      <c r="G219" s="122">
        <f t="shared" si="109"/>
        <v>1.9938637093265605</v>
      </c>
      <c r="H219" s="122">
        <f t="shared" si="109"/>
        <v>2.4806898577574334</v>
      </c>
      <c r="I219" s="122">
        <f t="shared" si="109"/>
        <v>3.0206923360591245</v>
      </c>
      <c r="J219" s="122">
        <f t="shared" si="109"/>
        <v>3.5155239082932295</v>
      </c>
      <c r="K219" s="122">
        <f t="shared" si="109"/>
        <v>3.9023958339015796</v>
      </c>
      <c r="L219" s="122">
        <f t="shared" si="109"/>
        <v>4.696796126633191</v>
      </c>
      <c r="M219" s="122">
        <f t="shared" si="109"/>
        <v>4.8967395378728895</v>
      </c>
      <c r="N219" s="122">
        <f t="shared" si="109"/>
        <v>5.9188613013136724</v>
      </c>
      <c r="O219" s="122">
        <f t="shared" si="109"/>
        <v>6.1023110962917748</v>
      </c>
      <c r="P219" s="122">
        <f t="shared" si="109"/>
        <v>7.4159920623233901</v>
      </c>
      <c r="Q219" s="122">
        <f t="shared" si="109"/>
        <v>7.9001785360631347</v>
      </c>
      <c r="R219" s="122">
        <f t="shared" si="109"/>
        <v>8.1260349511352441</v>
      </c>
      <c r="S219" s="122">
        <f t="shared" si="109"/>
        <v>7.7915389585221719</v>
      </c>
      <c r="T219" s="122">
        <f t="shared" si="109"/>
        <v>7.0151936917504187</v>
      </c>
      <c r="U219" s="122">
        <f t="shared" si="109"/>
        <v>6.2645995522894662</v>
      </c>
      <c r="V219" s="122">
        <f t="shared" si="109"/>
        <v>5.0449445469632703</v>
      </c>
      <c r="W219" s="122">
        <f t="shared" si="109"/>
        <v>3.6663159634232136</v>
      </c>
      <c r="X219" s="122">
        <f t="shared" si="109"/>
        <v>3.3537139190412799</v>
      </c>
      <c r="Y219" s="122">
        <f t="shared" si="109"/>
        <v>3.5824706304264975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1.5769156196182987</v>
      </c>
      <c r="C220" s="98">
        <f>RES_hhdet_tesh!C8</f>
        <v>1.5594436889731997</v>
      </c>
      <c r="D220" s="98">
        <f>RES_hhdet_tesh!D8</f>
        <v>1.8996929924878621</v>
      </c>
      <c r="E220" s="98">
        <f>RES_hhdet_tesh!E8</f>
        <v>1.9307929061030085</v>
      </c>
      <c r="F220" s="98">
        <f>RES_hhdet_tesh!F8</f>
        <v>1.9543861875483715</v>
      </c>
      <c r="G220" s="98">
        <f>RES_hhdet_tesh!G8</f>
        <v>1.9938637093265605</v>
      </c>
      <c r="H220" s="98">
        <f>RES_hhdet_tesh!H8</f>
        <v>2.4806898577574334</v>
      </c>
      <c r="I220" s="98">
        <f>RES_hhdet_tesh!I8</f>
        <v>3.0206923360591245</v>
      </c>
      <c r="J220" s="98">
        <f>RES_hhdet_tesh!J8</f>
        <v>3.5155239082932295</v>
      </c>
      <c r="K220" s="98">
        <f>RES_hhdet_tesh!K8</f>
        <v>3.9023958339015796</v>
      </c>
      <c r="L220" s="98">
        <f>RES_hhdet_tesh!L8</f>
        <v>4.696796126633191</v>
      </c>
      <c r="M220" s="98">
        <f>RES_hhdet_tesh!M8</f>
        <v>4.8967395378728895</v>
      </c>
      <c r="N220" s="98">
        <f>RES_hhdet_tesh!N8</f>
        <v>5.9188613013136724</v>
      </c>
      <c r="O220" s="98">
        <f>RES_hhdet_tesh!O8</f>
        <v>6.1023110962917748</v>
      </c>
      <c r="P220" s="98">
        <f>RES_hhdet_tesh!P8</f>
        <v>7.4159920623233901</v>
      </c>
      <c r="Q220" s="98">
        <f>RES_hhdet_tesh!Q8</f>
        <v>7.9001785360631347</v>
      </c>
      <c r="R220" s="98">
        <f>RES_hhdet_tesh!R8</f>
        <v>8.1260349511352441</v>
      </c>
      <c r="S220" s="98">
        <f>RES_hhdet_tesh!S8</f>
        <v>7.7915389585221719</v>
      </c>
      <c r="T220" s="98">
        <f>RES_hhdet_tesh!T8</f>
        <v>7.0151936917504187</v>
      </c>
      <c r="U220" s="98">
        <f>RES_hhdet_tesh!U8</f>
        <v>6.2645995522894662</v>
      </c>
      <c r="V220" s="98">
        <f>RES_hhdet_tesh!V8</f>
        <v>5.0449445469632703</v>
      </c>
      <c r="W220" s="98">
        <f>RES_hhdet_tesh!W8</f>
        <v>3.6663159634232136</v>
      </c>
      <c r="X220" s="98">
        <f>RES_hhdet_tesh!X8</f>
        <v>3.3537139190412799</v>
      </c>
      <c r="Y220" s="98">
        <f>RES_hhdet_tesh!Y8</f>
        <v>3.5824706304264975</v>
      </c>
      <c r="DA220" s="63" t="s">
        <v>2417</v>
      </c>
    </row>
    <row r="221" spans="1:105" ht="12" customHeight="1" x14ac:dyDescent="0.25">
      <c r="A221" s="121" t="s">
        <v>55</v>
      </c>
      <c r="B221" s="122">
        <v>2001.5665965579549</v>
      </c>
      <c r="C221" s="122">
        <v>1879.5561245505821</v>
      </c>
      <c r="D221" s="122">
        <v>1900.2713117062153</v>
      </c>
      <c r="E221" s="122">
        <v>1765.0882794337454</v>
      </c>
      <c r="F221" s="122">
        <v>1785.3613975098624</v>
      </c>
      <c r="G221" s="122">
        <v>1726.5011349383008</v>
      </c>
      <c r="H221" s="122">
        <v>1689.6070207688635</v>
      </c>
      <c r="I221" s="122">
        <v>1697.0715257655279</v>
      </c>
      <c r="J221" s="122">
        <v>1754.8171254907782</v>
      </c>
      <c r="K221" s="122">
        <v>1903.2335929563824</v>
      </c>
      <c r="L221" s="122">
        <v>1811.7220380822159</v>
      </c>
      <c r="M221" s="122">
        <v>1875.607253680914</v>
      </c>
      <c r="N221" s="122">
        <v>1905.224948815888</v>
      </c>
      <c r="O221" s="122">
        <v>1912.4221763418552</v>
      </c>
      <c r="P221" s="122">
        <v>1904.1061571849214</v>
      </c>
      <c r="Q221" s="122">
        <v>1913.9295208608769</v>
      </c>
      <c r="R221" s="122">
        <v>2018.244920323576</v>
      </c>
      <c r="S221" s="122">
        <v>2042.5237079934254</v>
      </c>
      <c r="T221" s="122">
        <v>2160.7805352809587</v>
      </c>
      <c r="U221" s="122">
        <v>2151.2136207380672</v>
      </c>
      <c r="V221" s="122">
        <v>2320.0602260236305</v>
      </c>
      <c r="W221" s="122">
        <v>2262.7315381718936</v>
      </c>
      <c r="X221" s="122">
        <v>2126.0559022211687</v>
      </c>
      <c r="Y221" s="122">
        <v>1980.460225041737</v>
      </c>
      <c r="DA221" s="130" t="s">
        <v>2418</v>
      </c>
    </row>
    <row r="222" spans="1:105" ht="12" customHeight="1" x14ac:dyDescent="0.25">
      <c r="A222" s="97" t="s">
        <v>143</v>
      </c>
      <c r="B222" s="98">
        <v>2030.2909597330661</v>
      </c>
      <c r="C222" s="98">
        <v>1850.4709951743687</v>
      </c>
      <c r="D222" s="98">
        <v>1930.6752768525876</v>
      </c>
      <c r="E222" s="98">
        <v>1760.1066624057587</v>
      </c>
      <c r="F222" s="98">
        <v>1769.6430178761643</v>
      </c>
      <c r="G222" s="98">
        <v>1740.0378874262396</v>
      </c>
      <c r="H222" s="98">
        <v>1669.3774585825704</v>
      </c>
      <c r="I222" s="98">
        <v>1684.2266195944426</v>
      </c>
      <c r="J222" s="98">
        <v>1728.5501435378371</v>
      </c>
      <c r="K222" s="98">
        <v>2007.4116903644328</v>
      </c>
      <c r="L222" s="98">
        <v>1799.8421276184822</v>
      </c>
      <c r="M222" s="98">
        <v>1860.4918229476232</v>
      </c>
      <c r="N222" s="98">
        <v>1906.5713961726456</v>
      </c>
      <c r="O222" s="98">
        <v>1916.4665930247609</v>
      </c>
      <c r="P222" s="98">
        <v>1909.0041752140676</v>
      </c>
      <c r="Q222" s="98">
        <v>1926.5224203214254</v>
      </c>
      <c r="R222" s="98">
        <v>2050.5567568317651</v>
      </c>
      <c r="S222" s="98">
        <v>2009.6524297057813</v>
      </c>
      <c r="T222" s="98">
        <v>2155.7912541672126</v>
      </c>
      <c r="U222" s="98">
        <v>2127.8710477601298</v>
      </c>
      <c r="V222" s="98">
        <v>2323.0879714524162</v>
      </c>
      <c r="W222" s="98">
        <v>2289.7790073346132</v>
      </c>
      <c r="X222" s="98">
        <v>2111.7933619837099</v>
      </c>
      <c r="Y222" s="98">
        <v>1904.5006568395054</v>
      </c>
      <c r="DA222" s="63" t="s">
        <v>2419</v>
      </c>
    </row>
    <row r="223" spans="1:105" ht="12" customHeight="1" x14ac:dyDescent="0.25">
      <c r="A223" s="97" t="s">
        <v>124</v>
      </c>
      <c r="B223" s="98">
        <v>1961.9314762258514</v>
      </c>
      <c r="C223" s="98">
        <v>1906.2334038084741</v>
      </c>
      <c r="D223" s="98">
        <v>1857.9365927164829</v>
      </c>
      <c r="E223" s="98">
        <v>1804.1014319318906</v>
      </c>
      <c r="F223" s="98">
        <v>1773.4460581681096</v>
      </c>
      <c r="G223" s="98">
        <v>1741.5434254098341</v>
      </c>
      <c r="H223" s="98">
        <v>1723.5069625748029</v>
      </c>
      <c r="I223" s="98">
        <v>1744.5895458722798</v>
      </c>
      <c r="J223" s="98">
        <v>1747.2826575363868</v>
      </c>
      <c r="K223" s="98">
        <v>1768.404279229761</v>
      </c>
      <c r="L223" s="98">
        <v>1786.7286352418855</v>
      </c>
      <c r="M223" s="98">
        <v>1914.771138785829</v>
      </c>
      <c r="N223" s="98">
        <v>1798.8931474914414</v>
      </c>
      <c r="O223" s="98">
        <v>2016.6266716785137</v>
      </c>
      <c r="P223" s="98">
        <v>1874.7880157441953</v>
      </c>
      <c r="Q223" s="98">
        <v>1721.7682674326206</v>
      </c>
      <c r="R223" s="98">
        <v>2094.4839164378632</v>
      </c>
      <c r="S223" s="98">
        <v>2128.007609201069</v>
      </c>
      <c r="T223" s="98">
        <v>2220.5547437202481</v>
      </c>
      <c r="U223" s="98">
        <v>2157.7225564171781</v>
      </c>
      <c r="V223" s="98">
        <v>2413.7144081494466</v>
      </c>
      <c r="W223" s="98">
        <v>2099.4945733606978</v>
      </c>
      <c r="X223" s="98">
        <v>2057.8432150768544</v>
      </c>
      <c r="Y223" s="98">
        <v>2123.7136565884916</v>
      </c>
      <c r="DA223" s="63" t="s">
        <v>2420</v>
      </c>
    </row>
    <row r="224" spans="1:105" ht="12" customHeight="1" x14ac:dyDescent="0.25">
      <c r="A224" s="97" t="s">
        <v>123</v>
      </c>
      <c r="B224" s="98">
        <v>1961.9314762258516</v>
      </c>
      <c r="C224" s="98">
        <v>1906.3738385484221</v>
      </c>
      <c r="D224" s="98">
        <v>1858.4153699983615</v>
      </c>
      <c r="E224" s="98">
        <v>1804.9483669079084</v>
      </c>
      <c r="F224" s="98">
        <v>1767.9444238781971</v>
      </c>
      <c r="G224" s="98">
        <v>1736.5150074797746</v>
      </c>
      <c r="H224" s="98">
        <v>1719.0022418392082</v>
      </c>
      <c r="I224" s="98">
        <v>1739.8451799501747</v>
      </c>
      <c r="J224" s="98">
        <v>1740.5453780593361</v>
      </c>
      <c r="K224" s="98">
        <v>1762.3982628366086</v>
      </c>
      <c r="L224" s="98">
        <v>1782.3575535718842</v>
      </c>
      <c r="M224" s="98">
        <v>1912.3083851243628</v>
      </c>
      <c r="N224" s="98">
        <v>1797.4512679514266</v>
      </c>
      <c r="O224" s="98">
        <v>2015.2000749297733</v>
      </c>
      <c r="P224" s="98">
        <v>1874.3005132020919</v>
      </c>
      <c r="Q224" s="98">
        <v>1721.9948271932178</v>
      </c>
      <c r="R224" s="98">
        <v>2095.398799353412</v>
      </c>
      <c r="S224" s="98">
        <v>2128.7642911306993</v>
      </c>
      <c r="T224" s="98">
        <v>2221.7276587023493</v>
      </c>
      <c r="U224" s="98">
        <v>2159.4139798366623</v>
      </c>
      <c r="V224" s="98">
        <v>2415.328850340466</v>
      </c>
      <c r="W224" s="98">
        <v>2103.1911982454512</v>
      </c>
      <c r="X224" s="98">
        <v>2059.7839024570844</v>
      </c>
      <c r="Y224" s="98">
        <v>2118.6626169837014</v>
      </c>
      <c r="DA224" s="63" t="s">
        <v>2421</v>
      </c>
    </row>
    <row r="225" spans="1:105" ht="12" customHeight="1" x14ac:dyDescent="0.25">
      <c r="A225" s="100" t="s">
        <v>50</v>
      </c>
      <c r="B225" s="101">
        <v>1529.8650163257819</v>
      </c>
      <c r="C225" s="101">
        <v>1488.2876842720696</v>
      </c>
      <c r="D225" s="101">
        <v>1442.7744496718706</v>
      </c>
      <c r="E225" s="101">
        <v>1401.2087860410454</v>
      </c>
      <c r="F225" s="101">
        <v>1373.2355282259157</v>
      </c>
      <c r="G225" s="101">
        <v>1345.2980208601502</v>
      </c>
      <c r="H225" s="101">
        <v>1342.2440281638019</v>
      </c>
      <c r="I225" s="101">
        <v>1353.9877216058615</v>
      </c>
      <c r="J225" s="101">
        <v>1343.903011158621</v>
      </c>
      <c r="K225" s="101">
        <v>1359.4359244852958</v>
      </c>
      <c r="L225" s="101">
        <v>1377.9019595427801</v>
      </c>
      <c r="M225" s="101">
        <v>1484.7601597125679</v>
      </c>
      <c r="N225" s="101">
        <v>1391.17615174506</v>
      </c>
      <c r="O225" s="101">
        <v>1558.2980096042265</v>
      </c>
      <c r="P225" s="101">
        <v>1447.9804846213053</v>
      </c>
      <c r="Q225" s="101">
        <v>1326.2271005920907</v>
      </c>
      <c r="R225" s="101">
        <v>1608.5000211207284</v>
      </c>
      <c r="S225" s="101">
        <v>1633.3631958260457</v>
      </c>
      <c r="T225" s="101">
        <v>1701.2747648853665</v>
      </c>
      <c r="U225" s="101">
        <v>1650.5123206835929</v>
      </c>
      <c r="V225" s="101">
        <v>1868.0043933046077</v>
      </c>
      <c r="W225" s="101">
        <v>1624.5960768673654</v>
      </c>
      <c r="X225" s="101">
        <v>1568.3275607987198</v>
      </c>
      <c r="Y225" s="101">
        <v>1589.0153208178617</v>
      </c>
      <c r="DA225" s="131" t="s">
        <v>2422</v>
      </c>
    </row>
    <row r="226" spans="1:105" ht="12" customHeight="1" x14ac:dyDescent="0.25">
      <c r="A226" s="103" t="s">
        <v>52</v>
      </c>
      <c r="B226" s="104">
        <v>432.06645990006962</v>
      </c>
      <c r="C226" s="104">
        <v>418.0861542763526</v>
      </c>
      <c r="D226" s="104">
        <v>415.64092032649063</v>
      </c>
      <c r="E226" s="104">
        <v>403.73958086686309</v>
      </c>
      <c r="F226" s="104">
        <v>394.70889565228151</v>
      </c>
      <c r="G226" s="104">
        <v>391.21698661962449</v>
      </c>
      <c r="H226" s="104">
        <v>376.7582136754063</v>
      </c>
      <c r="I226" s="104">
        <v>385.85745834431356</v>
      </c>
      <c r="J226" s="104">
        <v>396.64236690071505</v>
      </c>
      <c r="K226" s="104">
        <v>402.96233835131267</v>
      </c>
      <c r="L226" s="104">
        <v>404.45559402910379</v>
      </c>
      <c r="M226" s="104">
        <v>427.54822541179499</v>
      </c>
      <c r="N226" s="104">
        <v>406.27511620636693</v>
      </c>
      <c r="O226" s="104">
        <v>456.90206532554652</v>
      </c>
      <c r="P226" s="104">
        <v>426.3200285807863</v>
      </c>
      <c r="Q226" s="104">
        <v>395.76772660112732</v>
      </c>
      <c r="R226" s="104">
        <v>486.89877823268409</v>
      </c>
      <c r="S226" s="104">
        <v>495.4010953046535</v>
      </c>
      <c r="T226" s="104">
        <v>520.45289381698262</v>
      </c>
      <c r="U226" s="104">
        <v>508.90165915306903</v>
      </c>
      <c r="V226" s="104">
        <v>547.3244570358579</v>
      </c>
      <c r="W226" s="104">
        <v>478.59512137808611</v>
      </c>
      <c r="X226" s="104">
        <v>491.45634165836458</v>
      </c>
      <c r="Y226" s="104">
        <v>529.64729616583998</v>
      </c>
      <c r="DA226" s="132" t="s">
        <v>2423</v>
      </c>
    </row>
    <row r="227" spans="1:105" ht="12" customHeight="1" x14ac:dyDescent="0.25">
      <c r="A227" s="106" t="s">
        <v>122</v>
      </c>
      <c r="B227" s="101">
        <v>1964.0498371534234</v>
      </c>
      <c r="C227" s="101">
        <v>1918.1540171406978</v>
      </c>
      <c r="D227" s="101">
        <v>1861.4968093766538</v>
      </c>
      <c r="E227" s="101">
        <v>1768.947673340653</v>
      </c>
      <c r="F227" s="101">
        <v>1807.4726461198782</v>
      </c>
      <c r="G227" s="101">
        <v>1707.3396252055695</v>
      </c>
      <c r="H227" s="101">
        <v>1713.9118589525333</v>
      </c>
      <c r="I227" s="101">
        <v>1710.9767459973816</v>
      </c>
      <c r="J227" s="101">
        <v>1791.6040629984755</v>
      </c>
      <c r="K227" s="101">
        <v>1790.3116080175271</v>
      </c>
      <c r="L227" s="101">
        <v>1832.6227688585775</v>
      </c>
      <c r="M227" s="101">
        <v>1892.6581065870175</v>
      </c>
      <c r="N227" s="101">
        <v>1912.7715139184402</v>
      </c>
      <c r="O227" s="101">
        <v>1902.4329658490308</v>
      </c>
      <c r="P227" s="101">
        <v>1903.6111375338453</v>
      </c>
      <c r="Q227" s="101">
        <v>1920.6296924387464</v>
      </c>
      <c r="R227" s="101">
        <v>1986.7441237014521</v>
      </c>
      <c r="S227" s="101">
        <v>2063.168705069616</v>
      </c>
      <c r="T227" s="101">
        <v>2160.3085370096383</v>
      </c>
      <c r="U227" s="101">
        <v>2170.4465735933254</v>
      </c>
      <c r="V227" s="101">
        <v>2304.1768552350932</v>
      </c>
      <c r="W227" s="101">
        <v>2252.4199409317789</v>
      </c>
      <c r="X227" s="101">
        <v>2145.2621029091574</v>
      </c>
      <c r="Y227" s="101">
        <v>2035.7569998241806</v>
      </c>
      <c r="DA227" s="131" t="s">
        <v>2424</v>
      </c>
    </row>
    <row r="228" spans="1:105" ht="12" customHeight="1" x14ac:dyDescent="0.25">
      <c r="A228" s="107" t="s">
        <v>121</v>
      </c>
      <c r="B228" s="104">
        <v>1964.0498371534236</v>
      </c>
      <c r="C228" s="104">
        <v>1918.132112829044</v>
      </c>
      <c r="D228" s="104">
        <v>1861.0301719226829</v>
      </c>
      <c r="E228" s="104">
        <v>1768.267525561341</v>
      </c>
      <c r="F228" s="104">
        <v>1806.506113021497</v>
      </c>
      <c r="G228" s="104">
        <v>1705.2380165171664</v>
      </c>
      <c r="H228" s="104">
        <v>1712.2129649420622</v>
      </c>
      <c r="I228" s="104">
        <v>1705.9892477269696</v>
      </c>
      <c r="J228" s="104">
        <v>1783.4380185880141</v>
      </c>
      <c r="K228" s="104">
        <v>1781.104663628199</v>
      </c>
      <c r="L228" s="104">
        <v>1823.5905748704176</v>
      </c>
      <c r="M228" s="104">
        <v>1886.3798888306721</v>
      </c>
      <c r="N228" s="104">
        <v>1909.995603989199</v>
      </c>
      <c r="O228" s="104">
        <v>1901.0102818289786</v>
      </c>
      <c r="P228" s="104">
        <v>1901.51773538253</v>
      </c>
      <c r="Q228" s="104">
        <v>1918.1364247124388</v>
      </c>
      <c r="R228" s="104">
        <v>1984.4140774447656</v>
      </c>
      <c r="S228" s="104">
        <v>2060.8477130160072</v>
      </c>
      <c r="T228" s="104">
        <v>2158.2783424735912</v>
      </c>
      <c r="U228" s="104">
        <v>2170.3824907457983</v>
      </c>
      <c r="V228" s="104">
        <v>2308.6657463967258</v>
      </c>
      <c r="W228" s="104">
        <v>2257.2895632584946</v>
      </c>
      <c r="X228" s="104">
        <v>2147.5907492711517</v>
      </c>
      <c r="Y228" s="104">
        <v>2037.6006553932259</v>
      </c>
      <c r="DA228" s="132" t="s">
        <v>2425</v>
      </c>
    </row>
    <row r="229" spans="1:105" ht="12" customHeight="1" x14ac:dyDescent="0.25">
      <c r="A229" s="108" t="s">
        <v>53</v>
      </c>
      <c r="B229" s="98">
        <v>1531.5100837582263</v>
      </c>
      <c r="C229" s="98">
        <v>1497.4653212222288</v>
      </c>
      <c r="D229" s="98">
        <v>1444.7775337933792</v>
      </c>
      <c r="E229" s="98">
        <v>1372.5464609541866</v>
      </c>
      <c r="F229" s="98">
        <v>1403.1098709414673</v>
      </c>
      <c r="G229" s="98">
        <v>1321.2546886845951</v>
      </c>
      <c r="H229" s="98">
        <v>1336.8559871725049</v>
      </c>
      <c r="I229" s="98">
        <v>1327.788796044164</v>
      </c>
      <c r="J229" s="98">
        <v>1377.3210710017938</v>
      </c>
      <c r="K229" s="98">
        <v>1373.9090419481315</v>
      </c>
      <c r="L229" s="98">
        <v>1410.0518254087285</v>
      </c>
      <c r="M229" s="98">
        <v>1464.8187323269117</v>
      </c>
      <c r="N229" s="98">
        <v>1478.4329128689221</v>
      </c>
      <c r="O229" s="98">
        <v>1469.9429175390756</v>
      </c>
      <c r="P229" s="98">
        <v>1469.475742142416</v>
      </c>
      <c r="Q229" s="98">
        <v>1478.0538033714706</v>
      </c>
      <c r="R229" s="98">
        <v>1523.1545104442146</v>
      </c>
      <c r="S229" s="98">
        <v>1581.1780823318238</v>
      </c>
      <c r="T229" s="98">
        <v>1652.7879794598082</v>
      </c>
      <c r="U229" s="98">
        <v>1659.101552161367</v>
      </c>
      <c r="V229" s="98">
        <v>1785.083635279319</v>
      </c>
      <c r="W229" s="98">
        <v>1743.9184138071912</v>
      </c>
      <c r="X229" s="98">
        <v>1636.018361096616</v>
      </c>
      <c r="Y229" s="98">
        <v>1528.8674086148089</v>
      </c>
      <c r="DA229" s="63" t="s">
        <v>2426</v>
      </c>
    </row>
    <row r="230" spans="1:105" ht="12" customHeight="1" x14ac:dyDescent="0.25">
      <c r="A230" s="108" t="s">
        <v>52</v>
      </c>
      <c r="B230" s="98">
        <v>432.53975339519707</v>
      </c>
      <c r="C230" s="98">
        <v>420.66679160681531</v>
      </c>
      <c r="D230" s="98">
        <v>416.25263812930376</v>
      </c>
      <c r="E230" s="98">
        <v>395.72106460715423</v>
      </c>
      <c r="F230" s="98">
        <v>403.39624208002942</v>
      </c>
      <c r="G230" s="98">
        <v>383.9833278325716</v>
      </c>
      <c r="H230" s="98">
        <v>375.35697776955709</v>
      </c>
      <c r="I230" s="98">
        <v>378.20045168280552</v>
      </c>
      <c r="J230" s="98">
        <v>406.11694758622019</v>
      </c>
      <c r="K230" s="98">
        <v>407.19562168006735</v>
      </c>
      <c r="L230" s="98">
        <v>413.53874946168895</v>
      </c>
      <c r="M230" s="98">
        <v>421.5611565037604</v>
      </c>
      <c r="N230" s="98">
        <v>431.5626911202769</v>
      </c>
      <c r="O230" s="98">
        <v>431.06736428990303</v>
      </c>
      <c r="P230" s="98">
        <v>432.04199324011387</v>
      </c>
      <c r="Q230" s="98">
        <v>440.08262134096839</v>
      </c>
      <c r="R230" s="98">
        <v>461.25956700055127</v>
      </c>
      <c r="S230" s="98">
        <v>479.66963068418323</v>
      </c>
      <c r="T230" s="98">
        <v>505.49036301378322</v>
      </c>
      <c r="U230" s="98">
        <v>511.28093858443134</v>
      </c>
      <c r="V230" s="98">
        <v>523.5821111174065</v>
      </c>
      <c r="W230" s="98">
        <v>513.37114945130349</v>
      </c>
      <c r="X230" s="98">
        <v>511.57238817453594</v>
      </c>
      <c r="Y230" s="98">
        <v>508.73324677841686</v>
      </c>
      <c r="DA230" s="63" t="s">
        <v>2427</v>
      </c>
    </row>
    <row r="231" spans="1:105" ht="12" customHeight="1" x14ac:dyDescent="0.25">
      <c r="A231" s="121" t="s">
        <v>54</v>
      </c>
      <c r="B231" s="122">
        <v>354.43568275343279</v>
      </c>
      <c r="C231" s="122">
        <v>346.57718680400939</v>
      </c>
      <c r="D231" s="122">
        <v>344.09676390702481</v>
      </c>
      <c r="E231" s="122">
        <v>343.10778970361503</v>
      </c>
      <c r="F231" s="122">
        <v>340.83130999241996</v>
      </c>
      <c r="G231" s="122">
        <v>331.24619990122358</v>
      </c>
      <c r="H231" s="122">
        <v>323.23477147676124</v>
      </c>
      <c r="I231" s="122">
        <v>326.57477512705731</v>
      </c>
      <c r="J231" s="122">
        <v>315.09173370923583</v>
      </c>
      <c r="K231" s="122">
        <v>313.43356075241297</v>
      </c>
      <c r="L231" s="122">
        <v>307.07829452002414</v>
      </c>
      <c r="M231" s="122">
        <v>312.11892825640314</v>
      </c>
      <c r="N231" s="122">
        <v>315.72216233588074</v>
      </c>
      <c r="O231" s="122">
        <v>302.62167755193616</v>
      </c>
      <c r="P231" s="122">
        <v>311.61734308447052</v>
      </c>
      <c r="Q231" s="122">
        <v>317.04541528020769</v>
      </c>
      <c r="R231" s="122">
        <v>319.81770845272371</v>
      </c>
      <c r="S231" s="122">
        <v>322.11360243526735</v>
      </c>
      <c r="T231" s="122">
        <v>330.11841730144602</v>
      </c>
      <c r="U231" s="122">
        <v>326.27604955605091</v>
      </c>
      <c r="V231" s="122">
        <v>348.40367229154458</v>
      </c>
      <c r="W231" s="122">
        <v>350.40196620845222</v>
      </c>
      <c r="X231" s="122">
        <v>317.79470088959596</v>
      </c>
      <c r="Y231" s="122">
        <v>305.80446004674747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353.12487449365631</v>
      </c>
      <c r="C233" s="98">
        <v>346.45855345600404</v>
      </c>
      <c r="D233" s="98">
        <v>343.49606382062893</v>
      </c>
      <c r="E233" s="98">
        <v>343.14319930622287</v>
      </c>
      <c r="F233" s="98">
        <v>333.53990278839632</v>
      </c>
      <c r="G233" s="98">
        <v>334.98183470143533</v>
      </c>
      <c r="H233" s="98">
        <v>324.4640839698788</v>
      </c>
      <c r="I233" s="98">
        <v>325.9484002049204</v>
      </c>
      <c r="J233" s="98">
        <v>318.37349876200932</v>
      </c>
      <c r="K233" s="98">
        <v>306.46572435287112</v>
      </c>
      <c r="L233" s="98">
        <v>310.79804885042165</v>
      </c>
      <c r="M233" s="98">
        <v>312.48814026754707</v>
      </c>
      <c r="N233" s="98">
        <v>312.42623025885592</v>
      </c>
      <c r="O233" s="98">
        <v>315.82480169174238</v>
      </c>
      <c r="P233" s="98">
        <v>302.12245469615021</v>
      </c>
      <c r="Q233" s="98">
        <v>284.60826853672938</v>
      </c>
      <c r="R233" s="98">
        <v>335.74026050279366</v>
      </c>
      <c r="S233" s="98">
        <v>332.17812638117209</v>
      </c>
      <c r="T233" s="98">
        <v>352.33691560408386</v>
      </c>
      <c r="U233" s="98">
        <v>338.61927383067371</v>
      </c>
      <c r="V233" s="98">
        <v>378.57770949789756</v>
      </c>
      <c r="W233" s="98">
        <v>322.87210430694546</v>
      </c>
      <c r="X233" s="98">
        <v>309.34214465248471</v>
      </c>
      <c r="Y233" s="98">
        <v>323.3208185104786</v>
      </c>
      <c r="DA233" s="63" t="s">
        <v>2430</v>
      </c>
    </row>
    <row r="234" spans="1:105" ht="12" customHeight="1" x14ac:dyDescent="0.25">
      <c r="A234" s="109" t="s">
        <v>120</v>
      </c>
      <c r="B234" s="33">
        <v>354.4551347584669</v>
      </c>
      <c r="C234" s="33">
        <v>346.57892531847347</v>
      </c>
      <c r="D234" s="33">
        <v>344.10547383190794</v>
      </c>
      <c r="E234" s="33">
        <v>343.10727951068105</v>
      </c>
      <c r="F234" s="33">
        <v>340.93684673857962</v>
      </c>
      <c r="G234" s="33">
        <v>331.19228020140889</v>
      </c>
      <c r="H234" s="33">
        <v>323.21689916405256</v>
      </c>
      <c r="I234" s="33">
        <v>326.58372081303855</v>
      </c>
      <c r="J234" s="33">
        <v>315.04577043899917</v>
      </c>
      <c r="K234" s="33">
        <v>313.52858566574827</v>
      </c>
      <c r="L234" s="33">
        <v>307.02658421912724</v>
      </c>
      <c r="M234" s="33">
        <v>312.11353347920328</v>
      </c>
      <c r="N234" s="33">
        <v>315.77202062716299</v>
      </c>
      <c r="O234" s="33">
        <v>302.41700237888858</v>
      </c>
      <c r="P234" s="33">
        <v>311.76656849768295</v>
      </c>
      <c r="Q234" s="33">
        <v>317.57011725510051</v>
      </c>
      <c r="R234" s="33">
        <v>319.54249978036171</v>
      </c>
      <c r="S234" s="33">
        <v>321.93144784999333</v>
      </c>
      <c r="T234" s="33">
        <v>329.71328032691548</v>
      </c>
      <c r="U234" s="33">
        <v>326.05368457839978</v>
      </c>
      <c r="V234" s="33">
        <v>347.86721597414157</v>
      </c>
      <c r="W234" s="33">
        <v>350.90477583975428</v>
      </c>
      <c r="X234" s="33">
        <v>317.95106573240332</v>
      </c>
      <c r="Y234" s="33">
        <v>305.47261529314505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6371.6054194514236</v>
      </c>
      <c r="C236" s="117">
        <f t="shared" si="110"/>
        <v>6297.4413905789415</v>
      </c>
      <c r="D236" s="117">
        <f t="shared" si="110"/>
        <v>6447.5385902266707</v>
      </c>
      <c r="E236" s="117">
        <f t="shared" si="110"/>
        <v>6441.6225396300169</v>
      </c>
      <c r="F236" s="117">
        <f t="shared" si="110"/>
        <v>6858.8434320504866</v>
      </c>
      <c r="G236" s="117">
        <f t="shared" si="110"/>
        <v>7159.0315656160356</v>
      </c>
      <c r="H236" s="117">
        <f t="shared" si="110"/>
        <v>6944.9323022225144</v>
      </c>
      <c r="I236" s="117">
        <f t="shared" si="110"/>
        <v>6496.0732893946915</v>
      </c>
      <c r="J236" s="117">
        <f t="shared" si="110"/>
        <v>6824.8438570722819</v>
      </c>
      <c r="K236" s="117">
        <f t="shared" si="110"/>
        <v>6843.5106645162987</v>
      </c>
      <c r="L236" s="117">
        <f t="shared" si="110"/>
        <v>6313.7463821125375</v>
      </c>
      <c r="M236" s="117">
        <f t="shared" si="110"/>
        <v>5538.7369440160974</v>
      </c>
      <c r="N236" s="117">
        <f t="shared" si="110"/>
        <v>5216.430423899812</v>
      </c>
      <c r="O236" s="117">
        <f t="shared" si="110"/>
        <v>5226.7025034814988</v>
      </c>
      <c r="P236" s="117">
        <f t="shared" si="110"/>
        <v>4617.7185817132486</v>
      </c>
      <c r="Q236" s="117">
        <f t="shared" si="110"/>
        <v>4835.8962184895399</v>
      </c>
      <c r="R236" s="117">
        <f t="shared" ref="R236:V236" si="111">R237+R240+R242+R252</f>
        <v>5167.2226851265277</v>
      </c>
      <c r="S236" s="117">
        <f t="shared" si="111"/>
        <v>4737.4218558771927</v>
      </c>
      <c r="T236" s="117">
        <f t="shared" si="111"/>
        <v>5243.0198412576347</v>
      </c>
      <c r="U236" s="117">
        <f t="shared" si="111"/>
        <v>5051.5972395012313</v>
      </c>
      <c r="V236" s="117">
        <f t="shared" si="111"/>
        <v>5559.9723298351346</v>
      </c>
      <c r="W236" s="117">
        <f t="shared" ref="W236:Y236" si="112">W237+W240+W242+W252</f>
        <v>5465.0311290761128</v>
      </c>
      <c r="X236" s="117">
        <f t="shared" si="112"/>
        <v>4742.0014191104901</v>
      </c>
      <c r="Y236" s="117">
        <f t="shared" si="112"/>
        <v>4118.4825001580293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5675.2015835775837</v>
      </c>
      <c r="C237" s="122">
        <f t="shared" si="113"/>
        <v>5663.0868410032044</v>
      </c>
      <c r="D237" s="122">
        <f t="shared" si="113"/>
        <v>5790.8471954114575</v>
      </c>
      <c r="E237" s="122">
        <f t="shared" si="113"/>
        <v>5846.2096202088651</v>
      </c>
      <c r="F237" s="122">
        <f t="shared" si="113"/>
        <v>6239.1534531500329</v>
      </c>
      <c r="G237" s="122">
        <f t="shared" si="113"/>
        <v>6565.6863860739832</v>
      </c>
      <c r="H237" s="122">
        <f t="shared" si="113"/>
        <v>6383.2101397882498</v>
      </c>
      <c r="I237" s="122">
        <f t="shared" si="113"/>
        <v>5940.4127800300685</v>
      </c>
      <c r="J237" s="122">
        <f t="shared" si="113"/>
        <v>6259.9496589867213</v>
      </c>
      <c r="K237" s="122">
        <f t="shared" si="113"/>
        <v>6222.2910793547862</v>
      </c>
      <c r="L237" s="122">
        <f t="shared" si="113"/>
        <v>5765.8914343444758</v>
      </c>
      <c r="M237" s="122">
        <f t="shared" si="113"/>
        <v>5007.1886439993705</v>
      </c>
      <c r="N237" s="122">
        <f t="shared" si="113"/>
        <v>4719.3775840721519</v>
      </c>
      <c r="O237" s="122">
        <f t="shared" si="113"/>
        <v>4751.5045750021973</v>
      </c>
      <c r="P237" s="122">
        <f t="shared" si="113"/>
        <v>4157.1299189203046</v>
      </c>
      <c r="Q237" s="122">
        <f t="shared" si="113"/>
        <v>4383.0371233655296</v>
      </c>
      <c r="R237" s="122">
        <f t="shared" ref="R237:V237" si="114">SUM(R238:R239)</f>
        <v>4678.657008376149</v>
      </c>
      <c r="S237" s="122">
        <f t="shared" si="114"/>
        <v>4252.7911156472965</v>
      </c>
      <c r="T237" s="122">
        <f t="shared" si="114"/>
        <v>4735.8901589704856</v>
      </c>
      <c r="U237" s="122">
        <f t="shared" si="114"/>
        <v>4551.5324136514391</v>
      </c>
      <c r="V237" s="122">
        <f t="shared" si="114"/>
        <v>5011.3931740556845</v>
      </c>
      <c r="W237" s="122">
        <f t="shared" ref="W237:Y237" si="115">SUM(W238:W239)</f>
        <v>4930.2567387839563</v>
      </c>
      <c r="X237" s="122">
        <f t="shared" si="115"/>
        <v>4227.1802824105589</v>
      </c>
      <c r="Y237" s="122">
        <f t="shared" si="115"/>
        <v>3659.3057713906983</v>
      </c>
      <c r="DA237" s="130" t="s">
        <v>2581</v>
      </c>
    </row>
    <row r="238" spans="1:105" ht="12" customHeight="1" x14ac:dyDescent="0.25">
      <c r="A238" s="97" t="s">
        <v>51</v>
      </c>
      <c r="B238" s="98">
        <v>5675.2015835775837</v>
      </c>
      <c r="C238" s="98">
        <v>5663.0868410032044</v>
      </c>
      <c r="D238" s="98">
        <v>5790.8471954114575</v>
      </c>
      <c r="E238" s="98">
        <v>5846.2096202088651</v>
      </c>
      <c r="F238" s="98">
        <v>6239.1534531500329</v>
      </c>
      <c r="G238" s="98">
        <v>6565.6863860739832</v>
      </c>
      <c r="H238" s="98">
        <v>6383.2101397882498</v>
      </c>
      <c r="I238" s="98">
        <v>5940.4127800300685</v>
      </c>
      <c r="J238" s="98">
        <v>6259.9496589867213</v>
      </c>
      <c r="K238" s="98">
        <v>6222.2910793547862</v>
      </c>
      <c r="L238" s="98">
        <v>5765.8914343444758</v>
      </c>
      <c r="M238" s="98">
        <v>5007.1886439993705</v>
      </c>
      <c r="N238" s="98">
        <v>4719.3775840721519</v>
      </c>
      <c r="O238" s="98">
        <v>4751.5045750021973</v>
      </c>
      <c r="P238" s="98">
        <v>4157.1299189203046</v>
      </c>
      <c r="Q238" s="98">
        <v>4383.0371233655296</v>
      </c>
      <c r="R238" s="98">
        <v>4678.657008376149</v>
      </c>
      <c r="S238" s="98">
        <v>4252.7911156472965</v>
      </c>
      <c r="T238" s="98">
        <v>4735.8901589704856</v>
      </c>
      <c r="U238" s="98">
        <v>4551.5324136514391</v>
      </c>
      <c r="V238" s="98">
        <v>5011.3931740556845</v>
      </c>
      <c r="W238" s="98">
        <v>4930.2567387839563</v>
      </c>
      <c r="X238" s="98">
        <v>4227.1802824105589</v>
      </c>
      <c r="Y238" s="98">
        <v>3659.3057713906983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694.38124132959479</v>
      </c>
      <c r="C242" s="122">
        <v>632.39696335243025</v>
      </c>
      <c r="D242" s="122">
        <v>654.77370396563481</v>
      </c>
      <c r="E242" s="122">
        <v>593.51247509478594</v>
      </c>
      <c r="F242" s="122">
        <v>617.83878030611902</v>
      </c>
      <c r="G242" s="122">
        <v>591.49620201142932</v>
      </c>
      <c r="H242" s="122">
        <v>559.92416115314222</v>
      </c>
      <c r="I242" s="122">
        <v>553.88851643613509</v>
      </c>
      <c r="J242" s="122">
        <v>563.19740497362545</v>
      </c>
      <c r="K242" s="122">
        <v>619.63000972164764</v>
      </c>
      <c r="L242" s="122">
        <v>546.21377008706816</v>
      </c>
      <c r="M242" s="122">
        <v>529.81718153702388</v>
      </c>
      <c r="N242" s="122">
        <v>495.26380961576302</v>
      </c>
      <c r="O242" s="122">
        <v>473.3468279861674</v>
      </c>
      <c r="P242" s="122">
        <v>458.79456590316329</v>
      </c>
      <c r="Q242" s="122">
        <v>451.12153502735413</v>
      </c>
      <c r="R242" s="122">
        <v>486.3816570943502</v>
      </c>
      <c r="S242" s="122">
        <v>482.37604835902806</v>
      </c>
      <c r="T242" s="122">
        <v>504.73048201071856</v>
      </c>
      <c r="U242" s="122">
        <v>497.80003867837235</v>
      </c>
      <c r="V242" s="122">
        <v>546.09889384804785</v>
      </c>
      <c r="W242" s="122">
        <v>532.62060585063318</v>
      </c>
      <c r="X242" s="122">
        <v>512.74376393039358</v>
      </c>
      <c r="Y242" s="122">
        <v>456.96654889130167</v>
      </c>
      <c r="DA242" s="130" t="s">
        <v>2586</v>
      </c>
    </row>
    <row r="243" spans="1:105" ht="12" customHeight="1" x14ac:dyDescent="0.25">
      <c r="A243" s="97" t="s">
        <v>143</v>
      </c>
      <c r="B243" s="98">
        <v>1185.266270379537</v>
      </c>
      <c r="C243" s="98">
        <v>1080.4553557413985</v>
      </c>
      <c r="D243" s="98">
        <v>1126.0289083900184</v>
      </c>
      <c r="E243" s="98">
        <v>1022.9703981012226</v>
      </c>
      <c r="F243" s="98">
        <v>1072.3969540672006</v>
      </c>
      <c r="G243" s="98">
        <v>1029.9661764658288</v>
      </c>
      <c r="H243" s="98">
        <v>977.41410770853315</v>
      </c>
      <c r="I243" s="98">
        <v>969.04078846460914</v>
      </c>
      <c r="J243" s="98">
        <v>988.28184125237863</v>
      </c>
      <c r="K243" s="98">
        <v>1130.1584648387641</v>
      </c>
      <c r="L243" s="98">
        <v>988.92144035877675</v>
      </c>
      <c r="M243" s="98">
        <v>1010.1795496754029</v>
      </c>
      <c r="N243" s="98">
        <v>1012.5463227801895</v>
      </c>
      <c r="O243" s="98">
        <v>1008.5348747759979</v>
      </c>
      <c r="P243" s="98">
        <v>1002.9075290539438</v>
      </c>
      <c r="Q243" s="98">
        <v>995.49748447716968</v>
      </c>
      <c r="R243" s="98">
        <v>1060.7826759606116</v>
      </c>
      <c r="S243" s="98">
        <v>1043.0107744495683</v>
      </c>
      <c r="T243" s="98">
        <v>1084.3795835689489</v>
      </c>
      <c r="U243" s="98">
        <v>1063.7519354590906</v>
      </c>
      <c r="V243" s="98">
        <v>1148.951844915694</v>
      </c>
      <c r="W243" s="98">
        <v>1115.8071761746528</v>
      </c>
      <c r="X243" s="98">
        <v>1048.2956601902849</v>
      </c>
      <c r="Y243" s="98">
        <v>922.26523449506283</v>
      </c>
      <c r="DA243" s="63" t="s">
        <v>2587</v>
      </c>
    </row>
    <row r="244" spans="1:105" ht="12" customHeight="1" x14ac:dyDescent="0.25">
      <c r="A244" s="97" t="s">
        <v>124</v>
      </c>
      <c r="B244" s="98">
        <v>778.7630094243699</v>
      </c>
      <c r="C244" s="98">
        <v>752.60405444867592</v>
      </c>
      <c r="D244" s="98">
        <v>728.70905031053246</v>
      </c>
      <c r="E244" s="98">
        <v>702.7955296022667</v>
      </c>
      <c r="F244" s="98">
        <v>685.51009140764666</v>
      </c>
      <c r="G244" s="98">
        <v>666.80295452893552</v>
      </c>
      <c r="H244" s="98">
        <v>652.92989069312455</v>
      </c>
      <c r="I244" s="98">
        <v>656.86532609562198</v>
      </c>
      <c r="J244" s="98">
        <v>655.89115851741587</v>
      </c>
      <c r="K244" s="98">
        <v>659.63655898963145</v>
      </c>
      <c r="L244" s="98">
        <v>662.00627736266586</v>
      </c>
      <c r="M244" s="98">
        <v>701.66550008105003</v>
      </c>
      <c r="N244" s="98">
        <v>649.24317750915225</v>
      </c>
      <c r="O244" s="98">
        <v>711.25572045401952</v>
      </c>
      <c r="P244" s="98">
        <v>646.31197773186841</v>
      </c>
      <c r="Q244" s="98">
        <v>579.98806893752953</v>
      </c>
      <c r="R244" s="98">
        <v>688.0332047418982</v>
      </c>
      <c r="S244" s="98">
        <v>682.07194625418526</v>
      </c>
      <c r="T244" s="98">
        <v>691.81204232863377</v>
      </c>
      <c r="U244" s="98">
        <v>652.69477914670028</v>
      </c>
      <c r="V244" s="98">
        <v>709.05169067223858</v>
      </c>
      <c r="W244" s="98">
        <v>601.87639876478079</v>
      </c>
      <c r="X244" s="98">
        <v>580.87308271283075</v>
      </c>
      <c r="Y244" s="98">
        <v>591.80661144054568</v>
      </c>
      <c r="DA244" s="63" t="s">
        <v>2588</v>
      </c>
    </row>
    <row r="245" spans="1:105" ht="12" customHeight="1" x14ac:dyDescent="0.25">
      <c r="A245" s="97" t="s">
        <v>123</v>
      </c>
      <c r="B245" s="98">
        <v>607.25988576258408</v>
      </c>
      <c r="C245" s="98">
        <v>590.75630822873859</v>
      </c>
      <c r="D245" s="98">
        <v>572.69042571684213</v>
      </c>
      <c r="E245" s="98">
        <v>556.19147981067192</v>
      </c>
      <c r="F245" s="98">
        <v>518.16000750016156</v>
      </c>
      <c r="G245" s="98">
        <v>506.42011675864575</v>
      </c>
      <c r="H245" s="98">
        <v>504.01316446564147</v>
      </c>
      <c r="I245" s="98">
        <v>505.73830629833748</v>
      </c>
      <c r="J245" s="98">
        <v>499.1529088252401</v>
      </c>
      <c r="K245" s="98">
        <v>501.59989257306825</v>
      </c>
      <c r="L245" s="98">
        <v>506.3316736937112</v>
      </c>
      <c r="M245" s="98">
        <v>540.99702668977079</v>
      </c>
      <c r="N245" s="98">
        <v>503.76322954473432</v>
      </c>
      <c r="O245" s="98">
        <v>548.52741679500195</v>
      </c>
      <c r="P245" s="98">
        <v>499.99661258980569</v>
      </c>
      <c r="Q245" s="98">
        <v>450.22226713540294</v>
      </c>
      <c r="R245" s="98">
        <v>521.3827486925793</v>
      </c>
      <c r="S245" s="98">
        <v>516.07719583962751</v>
      </c>
      <c r="T245" s="98">
        <v>524.20605378451478</v>
      </c>
      <c r="U245" s="98">
        <v>499.34513552307379</v>
      </c>
      <c r="V245" s="98">
        <v>551.1910011289508</v>
      </c>
      <c r="W245" s="98">
        <v>469.55121200466493</v>
      </c>
      <c r="X245" s="98">
        <v>446.84182477379858</v>
      </c>
      <c r="Y245" s="98">
        <v>446.17857740476109</v>
      </c>
      <c r="DA245" s="63" t="s">
        <v>2589</v>
      </c>
    </row>
    <row r="246" spans="1:105" ht="12" customHeight="1" x14ac:dyDescent="0.25">
      <c r="A246" s="100" t="s">
        <v>50</v>
      </c>
      <c r="B246" s="101">
        <v>607.25988576258408</v>
      </c>
      <c r="C246" s="101">
        <v>590.75630822873859</v>
      </c>
      <c r="D246" s="101">
        <v>572.69042571684213</v>
      </c>
      <c r="E246" s="101">
        <v>556.19147981067192</v>
      </c>
      <c r="F246" s="101">
        <v>518.16000750016156</v>
      </c>
      <c r="G246" s="101">
        <v>506.42011675864575</v>
      </c>
      <c r="H246" s="101">
        <v>504.01316446564147</v>
      </c>
      <c r="I246" s="101">
        <v>505.73830629833748</v>
      </c>
      <c r="J246" s="101">
        <v>499.1529088252401</v>
      </c>
      <c r="K246" s="101">
        <v>501.59989257306825</v>
      </c>
      <c r="L246" s="101">
        <v>506.3316736937112</v>
      </c>
      <c r="M246" s="101">
        <v>540.99702668977079</v>
      </c>
      <c r="N246" s="101">
        <v>503.76322954473432</v>
      </c>
      <c r="O246" s="101">
        <v>548.52741679500195</v>
      </c>
      <c r="P246" s="101">
        <v>499.99661258980569</v>
      </c>
      <c r="Q246" s="101">
        <v>450.22226713540294</v>
      </c>
      <c r="R246" s="101">
        <v>521.3827486925793</v>
      </c>
      <c r="S246" s="101">
        <v>516.07719583962751</v>
      </c>
      <c r="T246" s="101">
        <v>524.20605378451478</v>
      </c>
      <c r="U246" s="101">
        <v>499.34513552307379</v>
      </c>
      <c r="V246" s="101">
        <v>551.1910011289508</v>
      </c>
      <c r="W246" s="101">
        <v>469.55121200466493</v>
      </c>
      <c r="X246" s="101">
        <v>446.84182477379858</v>
      </c>
      <c r="Y246" s="101">
        <v>446.17857740476109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2.0225945442455635</v>
      </c>
      <c r="C252" s="122">
        <v>1.9575862233072556</v>
      </c>
      <c r="D252" s="122">
        <v>1.9176908495780731</v>
      </c>
      <c r="E252" s="122">
        <v>1.9004443263660904</v>
      </c>
      <c r="F252" s="122">
        <v>1.8511985943346594</v>
      </c>
      <c r="G252" s="122">
        <v>1.8489775306237031</v>
      </c>
      <c r="H252" s="122">
        <v>1.7980012811219215</v>
      </c>
      <c r="I252" s="122">
        <v>1.7719929284876552</v>
      </c>
      <c r="J252" s="122">
        <v>1.6967931119348014</v>
      </c>
      <c r="K252" s="122">
        <v>1.5895754398650135</v>
      </c>
      <c r="L252" s="122">
        <v>1.6411776809934786</v>
      </c>
      <c r="M252" s="122">
        <v>1.7311184797030479</v>
      </c>
      <c r="N252" s="122">
        <v>1.7890302118968708</v>
      </c>
      <c r="O252" s="122">
        <v>1.8511004931339008</v>
      </c>
      <c r="P252" s="122">
        <v>1.794096889781015</v>
      </c>
      <c r="Q252" s="122">
        <v>1.7375600966563565</v>
      </c>
      <c r="R252" s="122">
        <v>2.1840196560285414</v>
      </c>
      <c r="S252" s="122">
        <v>2.2546918708689305</v>
      </c>
      <c r="T252" s="122">
        <v>2.3992002764306091</v>
      </c>
      <c r="U252" s="122">
        <v>2.264787171420239</v>
      </c>
      <c r="V252" s="122">
        <v>2.4802619314027496</v>
      </c>
      <c r="W252" s="122">
        <v>2.1537844415234324</v>
      </c>
      <c r="X252" s="122">
        <v>2.0773727695375754</v>
      </c>
      <c r="Y252" s="122">
        <v>2.2101798760296743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138.31875682303499</v>
      </c>
      <c r="C254" s="98">
        <v>135.54002828750311</v>
      </c>
      <c r="D254" s="98">
        <v>134.17566947517943</v>
      </c>
      <c r="E254" s="98">
        <v>133.79952386056027</v>
      </c>
      <c r="F254" s="98">
        <v>129.74828902002048</v>
      </c>
      <c r="G254" s="98">
        <v>129.94881547381902</v>
      </c>
      <c r="H254" s="98">
        <v>125.47004493621162</v>
      </c>
      <c r="I254" s="98">
        <v>125.84653958053519</v>
      </c>
      <c r="J254" s="98">
        <v>122.84736198719843</v>
      </c>
      <c r="K254" s="98">
        <v>118.14744664383575</v>
      </c>
      <c r="L254" s="98">
        <v>119.6984637523544</v>
      </c>
      <c r="M254" s="98">
        <v>120.2067684894751</v>
      </c>
      <c r="N254" s="98">
        <v>120.0546568613338</v>
      </c>
      <c r="O254" s="98">
        <v>121.2613310657799</v>
      </c>
      <c r="P254" s="98">
        <v>115.9485787544498</v>
      </c>
      <c r="Q254" s="98">
        <v>109.15375924926573</v>
      </c>
      <c r="R254" s="98">
        <v>128.54328861739242</v>
      </c>
      <c r="S254" s="98">
        <v>126.83239761933827</v>
      </c>
      <c r="T254" s="98">
        <v>133.97600175530258</v>
      </c>
      <c r="U254" s="98">
        <v>127.98051941677741</v>
      </c>
      <c r="V254" s="98">
        <v>141.98745640708012</v>
      </c>
      <c r="W254" s="98">
        <v>120.07791427016083</v>
      </c>
      <c r="X254" s="98">
        <v>114.37314108105056</v>
      </c>
      <c r="Y254" s="98">
        <v>118.87407935792203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183.65576394109553</v>
      </c>
      <c r="C257" s="118">
        <f t="shared" si="117"/>
        <v>180.44087231899428</v>
      </c>
      <c r="D257" s="118">
        <f t="shared" si="117"/>
        <v>183.1024509902735</v>
      </c>
      <c r="E257" s="118">
        <f t="shared" si="117"/>
        <v>181.88846849764295</v>
      </c>
      <c r="F257" s="118">
        <f t="shared" si="117"/>
        <v>184.2868941360841</v>
      </c>
      <c r="G257" s="118">
        <f t="shared" si="117"/>
        <v>193.04179465589189</v>
      </c>
      <c r="H257" s="118">
        <f t="shared" si="117"/>
        <v>187.34045818910135</v>
      </c>
      <c r="I257" s="118">
        <f t="shared" si="117"/>
        <v>176.33151806100489</v>
      </c>
      <c r="J257" s="118">
        <f t="shared" si="117"/>
        <v>182.25798011915515</v>
      </c>
      <c r="K257" s="118">
        <f t="shared" si="117"/>
        <v>182.16810047340562</v>
      </c>
      <c r="L257" s="118">
        <f t="shared" si="117"/>
        <v>169.80076528346288</v>
      </c>
      <c r="M257" s="118">
        <f t="shared" si="117"/>
        <v>150.72157606161795</v>
      </c>
      <c r="N257" s="118">
        <f t="shared" si="117"/>
        <v>143.68564221275503</v>
      </c>
      <c r="O257" s="118">
        <f t="shared" si="117"/>
        <v>142.88528439817193</v>
      </c>
      <c r="P257" s="118">
        <f t="shared" si="117"/>
        <v>127.87575865483463</v>
      </c>
      <c r="Q257" s="118">
        <f t="shared" si="117"/>
        <v>134.31954372452466</v>
      </c>
      <c r="R257" s="118">
        <f t="shared" ref="R257:V257" si="118">R258+R261+R263+R273</f>
        <v>141.35228890649654</v>
      </c>
      <c r="S257" s="118">
        <f t="shared" si="118"/>
        <v>129.12349160593433</v>
      </c>
      <c r="T257" s="118">
        <f t="shared" si="118"/>
        <v>143.40824701225787</v>
      </c>
      <c r="U257" s="118">
        <f t="shared" si="118"/>
        <v>136.99397894011969</v>
      </c>
      <c r="V257" s="118">
        <f t="shared" si="118"/>
        <v>148.40597174946635</v>
      </c>
      <c r="W257" s="118">
        <f t="shared" ref="W257:Y257" si="119">W258+W261+W263+W273</f>
        <v>144.37550836772388</v>
      </c>
      <c r="X257" s="118">
        <f t="shared" si="119"/>
        <v>121.56674756625465</v>
      </c>
      <c r="Y257" s="118">
        <f t="shared" si="119"/>
        <v>106.34181328936221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148.83050083316635</v>
      </c>
      <c r="C258" s="123">
        <f t="shared" si="120"/>
        <v>147.74842975479342</v>
      </c>
      <c r="D258" s="123">
        <f t="shared" si="120"/>
        <v>150.33833761036618</v>
      </c>
      <c r="E258" s="123">
        <f t="shared" si="120"/>
        <v>151.37158147343303</v>
      </c>
      <c r="F258" s="123">
        <f t="shared" si="120"/>
        <v>153.75461181240109</v>
      </c>
      <c r="G258" s="123">
        <f t="shared" si="120"/>
        <v>163.81339516904507</v>
      </c>
      <c r="H258" s="123">
        <f t="shared" si="120"/>
        <v>159.08710541037595</v>
      </c>
      <c r="I258" s="123">
        <f t="shared" si="120"/>
        <v>148.30649609853839</v>
      </c>
      <c r="J258" s="123">
        <f t="shared" si="120"/>
        <v>154.03939047113948</v>
      </c>
      <c r="K258" s="123">
        <f t="shared" si="120"/>
        <v>152.45003183474387</v>
      </c>
      <c r="L258" s="123">
        <f t="shared" si="120"/>
        <v>141.8756128713193</v>
      </c>
      <c r="M258" s="123">
        <f t="shared" si="120"/>
        <v>122.2754829156188</v>
      </c>
      <c r="N258" s="123">
        <f t="shared" si="120"/>
        <v>115.24678790361048</v>
      </c>
      <c r="O258" s="123">
        <f t="shared" si="120"/>
        <v>114.93874952152417</v>
      </c>
      <c r="P258" s="123">
        <f t="shared" si="120"/>
        <v>100.21507960183293</v>
      </c>
      <c r="Q258" s="123">
        <f t="shared" si="120"/>
        <v>106.75937992502418</v>
      </c>
      <c r="R258" s="123">
        <f t="shared" ref="R258:V258" si="121">SUM(R259:R260)</f>
        <v>112.76837949069306</v>
      </c>
      <c r="S258" s="123">
        <f t="shared" si="121"/>
        <v>100.64630007105521</v>
      </c>
      <c r="T258" s="123">
        <f t="shared" si="121"/>
        <v>113.92541016489135</v>
      </c>
      <c r="U258" s="123">
        <f t="shared" si="121"/>
        <v>108.31201304991325</v>
      </c>
      <c r="V258" s="123">
        <f t="shared" si="121"/>
        <v>118.20549058648785</v>
      </c>
      <c r="W258" s="123">
        <f t="shared" ref="W258:Y258" si="122">SUM(W259:W260)</f>
        <v>115.450734470333</v>
      </c>
      <c r="X258" s="123">
        <f t="shared" si="122"/>
        <v>95.019881376338816</v>
      </c>
      <c r="Y258" s="123">
        <f t="shared" si="122"/>
        <v>82.052475662619059</v>
      </c>
      <c r="DA258" s="130" t="s">
        <v>2749</v>
      </c>
    </row>
    <row r="259" spans="1:105" ht="12" customHeight="1" x14ac:dyDescent="0.25">
      <c r="A259" s="97" t="s">
        <v>51</v>
      </c>
      <c r="B259" s="99">
        <v>147.95549299721756</v>
      </c>
      <c r="C259" s="99">
        <v>146.90841730970521</v>
      </c>
      <c r="D259" s="99">
        <v>149.49902309064095</v>
      </c>
      <c r="E259" s="99">
        <v>150.54652398312777</v>
      </c>
      <c r="F259" s="99">
        <v>152.92790652861652</v>
      </c>
      <c r="G259" s="99">
        <v>162.94205246458091</v>
      </c>
      <c r="H259" s="99">
        <v>158.24868874235267</v>
      </c>
      <c r="I259" s="99">
        <v>147.52537650548501</v>
      </c>
      <c r="J259" s="99">
        <v>153.21848585245999</v>
      </c>
      <c r="K259" s="99">
        <v>151.63060008001452</v>
      </c>
      <c r="L259" s="99">
        <v>141.11130838608932</v>
      </c>
      <c r="M259" s="99">
        <v>121.62109890502548</v>
      </c>
      <c r="N259" s="99">
        <v>114.62363372048357</v>
      </c>
      <c r="O259" s="99">
        <v>114.32096386229196</v>
      </c>
      <c r="P259" s="99">
        <v>99.685322814574647</v>
      </c>
      <c r="Q259" s="99">
        <v>106.19145844590037</v>
      </c>
      <c r="R259" s="99">
        <v>112.1705899757992</v>
      </c>
      <c r="S259" s="99">
        <v>100.11472974816697</v>
      </c>
      <c r="T259" s="99">
        <v>113.32156490761797</v>
      </c>
      <c r="U259" s="99">
        <v>107.73835861596064</v>
      </c>
      <c r="V259" s="99">
        <v>117.57540259597202</v>
      </c>
      <c r="W259" s="99">
        <v>114.82674084616565</v>
      </c>
      <c r="X259" s="99">
        <v>94.500471889413873</v>
      </c>
      <c r="Y259" s="99">
        <v>81.598318302530984</v>
      </c>
      <c r="DA259" s="63" t="s">
        <v>2750</v>
      </c>
    </row>
    <row r="260" spans="1:105" ht="12" customHeight="1" x14ac:dyDescent="0.25">
      <c r="A260" s="97" t="s">
        <v>53</v>
      </c>
      <c r="B260" s="99">
        <v>0.87500783594878961</v>
      </c>
      <c r="C260" s="99">
        <v>0.84001244508819628</v>
      </c>
      <c r="D260" s="99">
        <v>0.83931451972524851</v>
      </c>
      <c r="E260" s="99">
        <v>0.82505749030524889</v>
      </c>
      <c r="F260" s="99">
        <v>0.82670528378458874</v>
      </c>
      <c r="G260" s="99">
        <v>0.87134270446415607</v>
      </c>
      <c r="H260" s="99">
        <v>0.83841666802328441</v>
      </c>
      <c r="I260" s="99">
        <v>0.7811195930533692</v>
      </c>
      <c r="J260" s="99">
        <v>0.82090461867950582</v>
      </c>
      <c r="K260" s="99">
        <v>0.81943175472934604</v>
      </c>
      <c r="L260" s="99">
        <v>0.76430448522998418</v>
      </c>
      <c r="M260" s="99">
        <v>0.65438401059331164</v>
      </c>
      <c r="N260" s="99">
        <v>0.62315418312691084</v>
      </c>
      <c r="O260" s="99">
        <v>0.6177856592322124</v>
      </c>
      <c r="P260" s="99">
        <v>0.52975678725828546</v>
      </c>
      <c r="Q260" s="99">
        <v>0.56792147912381719</v>
      </c>
      <c r="R260" s="99">
        <v>0.59778951489385768</v>
      </c>
      <c r="S260" s="99">
        <v>0.53157032288824901</v>
      </c>
      <c r="T260" s="99">
        <v>0.60384525727337945</v>
      </c>
      <c r="U260" s="99">
        <v>0.57365443395260973</v>
      </c>
      <c r="V260" s="99">
        <v>0.63008799051582853</v>
      </c>
      <c r="W260" s="99">
        <v>0.62399362416735771</v>
      </c>
      <c r="X260" s="99">
        <v>0.51940948692494271</v>
      </c>
      <c r="Y260" s="99">
        <v>0.45415736008807323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6.7670960536909408E-3</v>
      </c>
      <c r="C261" s="123">
        <f t="shared" si="123"/>
        <v>6.465575226896501E-3</v>
      </c>
      <c r="D261" s="123">
        <f t="shared" si="123"/>
        <v>7.3831890078417794E-3</v>
      </c>
      <c r="E261" s="123">
        <f t="shared" si="123"/>
        <v>7.1493827082523935E-3</v>
      </c>
      <c r="F261" s="123">
        <f t="shared" si="123"/>
        <v>6.7639453120535214E-3</v>
      </c>
      <c r="G261" s="123">
        <f t="shared" si="123"/>
        <v>6.2360852687325637E-3</v>
      </c>
      <c r="H261" s="123">
        <f t="shared" si="123"/>
        <v>6.9224185725923811E-3</v>
      </c>
      <c r="I261" s="123">
        <f t="shared" si="123"/>
        <v>7.8223198703225912E-3</v>
      </c>
      <c r="J261" s="123">
        <f t="shared" si="123"/>
        <v>8.7554824811748831E-3</v>
      </c>
      <c r="K261" s="123">
        <f t="shared" si="123"/>
        <v>9.289758730079237E-3</v>
      </c>
      <c r="L261" s="123">
        <f t="shared" si="123"/>
        <v>1.0728087520509442E-2</v>
      </c>
      <c r="M261" s="123">
        <f t="shared" si="123"/>
        <v>1.0794629605824928E-2</v>
      </c>
      <c r="N261" s="123">
        <f t="shared" si="123"/>
        <v>1.2472939651549525E-2</v>
      </c>
      <c r="O261" s="123">
        <f t="shared" si="123"/>
        <v>1.2201257451085761E-2</v>
      </c>
      <c r="P261" s="123">
        <f t="shared" si="123"/>
        <v>1.4098945025421162E-2</v>
      </c>
      <c r="Q261" s="123">
        <f t="shared" si="123"/>
        <v>1.4406785729487427E-2</v>
      </c>
      <c r="R261" s="123">
        <f t="shared" si="123"/>
        <v>1.4380999962046358E-2</v>
      </c>
      <c r="S261" s="123">
        <f t="shared" si="123"/>
        <v>1.344764982799581E-2</v>
      </c>
      <c r="T261" s="123">
        <f t="shared" si="123"/>
        <v>1.1838633076472118E-2</v>
      </c>
      <c r="U261" s="123">
        <f t="shared" si="123"/>
        <v>1.0343238633455496E-2</v>
      </c>
      <c r="V261" s="123">
        <f t="shared" si="123"/>
        <v>8.1275500964634699E-3</v>
      </c>
      <c r="W261" s="123">
        <f t="shared" si="123"/>
        <v>5.7698244598924356E-3</v>
      </c>
      <c r="X261" s="123">
        <f t="shared" si="123"/>
        <v>5.1548996813206033E-3</v>
      </c>
      <c r="Y261" s="123">
        <f t="shared" si="123"/>
        <v>5.3898513925389096E-3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6.7670960536909408E-3</v>
      </c>
      <c r="C262" s="99">
        <f>RES_hhdet_fecs!C8</f>
        <v>6.465575226896501E-3</v>
      </c>
      <c r="D262" s="99">
        <f>RES_hhdet_fecs!D8</f>
        <v>7.3831890078417794E-3</v>
      </c>
      <c r="E262" s="99">
        <f>RES_hhdet_fecs!E8</f>
        <v>7.1493827082523935E-3</v>
      </c>
      <c r="F262" s="99">
        <f>RES_hhdet_fecs!F8</f>
        <v>6.7639453120535214E-3</v>
      </c>
      <c r="G262" s="99">
        <f>RES_hhdet_fecs!G8</f>
        <v>6.2360852687325637E-3</v>
      </c>
      <c r="H262" s="99">
        <f>RES_hhdet_fecs!H8</f>
        <v>6.9224185725923811E-3</v>
      </c>
      <c r="I262" s="99">
        <f>RES_hhdet_fecs!I8</f>
        <v>7.8223198703225912E-3</v>
      </c>
      <c r="J262" s="99">
        <f>RES_hhdet_fecs!J8</f>
        <v>8.7554824811748831E-3</v>
      </c>
      <c r="K262" s="99">
        <f>RES_hhdet_fecs!K8</f>
        <v>9.289758730079237E-3</v>
      </c>
      <c r="L262" s="99">
        <f>RES_hhdet_fecs!L8</f>
        <v>1.0728087520509442E-2</v>
      </c>
      <c r="M262" s="99">
        <f>RES_hhdet_fecs!M8</f>
        <v>1.0794629605824928E-2</v>
      </c>
      <c r="N262" s="99">
        <f>RES_hhdet_fecs!N8</f>
        <v>1.2472939651549525E-2</v>
      </c>
      <c r="O262" s="99">
        <f>RES_hhdet_fecs!O8</f>
        <v>1.2201257451085761E-2</v>
      </c>
      <c r="P262" s="99">
        <f>RES_hhdet_fecs!P8</f>
        <v>1.4098945025421162E-2</v>
      </c>
      <c r="Q262" s="99">
        <f>RES_hhdet_fecs!Q8</f>
        <v>1.4406785729487427E-2</v>
      </c>
      <c r="R262" s="99">
        <f>RES_hhdet_fecs!R8</f>
        <v>1.4380999962046358E-2</v>
      </c>
      <c r="S262" s="99">
        <f>RES_hhdet_fecs!S8</f>
        <v>1.344764982799581E-2</v>
      </c>
      <c r="T262" s="99">
        <f>RES_hhdet_fecs!T8</f>
        <v>1.1838633076472118E-2</v>
      </c>
      <c r="U262" s="99">
        <f>RES_hhdet_fecs!U8</f>
        <v>1.0343238633455496E-2</v>
      </c>
      <c r="V262" s="99">
        <f>RES_hhdet_fecs!V8</f>
        <v>8.1275500964634699E-3</v>
      </c>
      <c r="W262" s="99">
        <f>RES_hhdet_fecs!W8</f>
        <v>5.7698244598924356E-3</v>
      </c>
      <c r="X262" s="99">
        <f>RES_hhdet_fecs!X8</f>
        <v>5.1548996813206033E-3</v>
      </c>
      <c r="Y262" s="99">
        <f>RES_hhdet_fecs!Y8</f>
        <v>5.3898513925389096E-3</v>
      </c>
      <c r="DA262" s="63" t="s">
        <v>2753</v>
      </c>
    </row>
    <row r="263" spans="1:105" ht="12" customHeight="1" x14ac:dyDescent="0.25">
      <c r="A263" s="121" t="s">
        <v>55</v>
      </c>
      <c r="B263" s="123">
        <v>30.210554162781815</v>
      </c>
      <c r="C263" s="123">
        <v>28.201680758693254</v>
      </c>
      <c r="D263" s="123">
        <v>28.330437922546857</v>
      </c>
      <c r="E263" s="123">
        <v>26.123756367705489</v>
      </c>
      <c r="F263" s="123">
        <v>26.19763656630677</v>
      </c>
      <c r="G263" s="123">
        <v>25.051612237850211</v>
      </c>
      <c r="H263" s="123">
        <v>24.211784900244787</v>
      </c>
      <c r="I263" s="123">
        <v>23.971061018358455</v>
      </c>
      <c r="J263" s="123">
        <v>24.3320781788705</v>
      </c>
      <c r="K263" s="123">
        <v>25.880115187570343</v>
      </c>
      <c r="L263" s="123">
        <v>24.18516473973629</v>
      </c>
      <c r="M263" s="123">
        <v>24.666052617231458</v>
      </c>
      <c r="N263" s="123">
        <v>24.641749853845166</v>
      </c>
      <c r="O263" s="123">
        <v>24.334588806498711</v>
      </c>
      <c r="P263" s="123">
        <v>23.968071398861458</v>
      </c>
      <c r="Q263" s="123">
        <v>23.835308910674151</v>
      </c>
      <c r="R263" s="123">
        <v>24.86127239297328</v>
      </c>
      <c r="S263" s="123">
        <v>24.7772476764458</v>
      </c>
      <c r="T263" s="123">
        <v>25.755646072685508</v>
      </c>
      <c r="U263" s="123">
        <v>25.084049593607141</v>
      </c>
      <c r="V263" s="123">
        <v>26.460808969172334</v>
      </c>
      <c r="W263" s="123">
        <v>25.262007845844348</v>
      </c>
      <c r="X263" s="123">
        <v>23.286956761977276</v>
      </c>
      <c r="Y263" s="123">
        <v>21.215419370015006</v>
      </c>
      <c r="DA263" s="130" t="s">
        <v>2754</v>
      </c>
    </row>
    <row r="264" spans="1:105" ht="12" customHeight="1" x14ac:dyDescent="0.25">
      <c r="A264" s="97" t="s">
        <v>143</v>
      </c>
      <c r="B264" s="99">
        <v>30.900515652948602</v>
      </c>
      <c r="C264" s="99">
        <v>28.028527681494118</v>
      </c>
      <c r="D264" s="99">
        <v>29.070050736188954</v>
      </c>
      <c r="E264" s="99">
        <v>26.34264721528638</v>
      </c>
      <c r="F264" s="99">
        <v>26.285524532236288</v>
      </c>
      <c r="G264" s="99">
        <v>25.560892326261627</v>
      </c>
      <c r="H264" s="99">
        <v>24.231459957588523</v>
      </c>
      <c r="I264" s="99">
        <v>24.065349069343618</v>
      </c>
      <c r="J264" s="99">
        <v>24.189179715653029</v>
      </c>
      <c r="K264" s="99">
        <v>27.54075693719868</v>
      </c>
      <c r="L264" s="99">
        <v>24.202328456770221</v>
      </c>
      <c r="M264" s="99">
        <v>24.536552476436267</v>
      </c>
      <c r="N264" s="99">
        <v>24.592594417341399</v>
      </c>
      <c r="O264" s="99">
        <v>24.265298949664729</v>
      </c>
      <c r="P264" s="99">
        <v>24.049082597080695</v>
      </c>
      <c r="Q264" s="99">
        <v>24.118739308026523</v>
      </c>
      <c r="R264" s="99">
        <v>25.432216635155093</v>
      </c>
      <c r="S264" s="99">
        <v>24.553461237315318</v>
      </c>
      <c r="T264" s="99">
        <v>25.947306047870306</v>
      </c>
      <c r="U264" s="99">
        <v>25.179846496791406</v>
      </c>
      <c r="V264" s="99">
        <v>26.956271646916377</v>
      </c>
      <c r="W264" s="99">
        <v>25.987389347294027</v>
      </c>
      <c r="X264" s="99">
        <v>23.435109919446088</v>
      </c>
      <c r="Y264" s="99">
        <v>20.565456090619662</v>
      </c>
      <c r="DA264" s="63" t="s">
        <v>2755</v>
      </c>
    </row>
    <row r="265" spans="1:105" ht="12" customHeight="1" x14ac:dyDescent="0.25">
      <c r="A265" s="97" t="s">
        <v>124</v>
      </c>
      <c r="B265" s="99">
        <v>32.775308713230899</v>
      </c>
      <c r="C265" s="99">
        <v>31.590649167409023</v>
      </c>
      <c r="D265" s="99">
        <v>30.488166715566326</v>
      </c>
      <c r="E265" s="99">
        <v>29.304709261546492</v>
      </c>
      <c r="F265" s="99">
        <v>28.500994273647631</v>
      </c>
      <c r="G265" s="99">
        <v>27.610561920670854</v>
      </c>
      <c r="H265" s="99">
        <v>26.945256166283031</v>
      </c>
      <c r="I265" s="99">
        <v>26.987393025958216</v>
      </c>
      <c r="J265" s="99">
        <v>26.807173289526677</v>
      </c>
      <c r="K265" s="99">
        <v>26.824383892814048</v>
      </c>
      <c r="L265" s="99">
        <v>26.815900771508801</v>
      </c>
      <c r="M265" s="99">
        <v>28.340290714166102</v>
      </c>
      <c r="N265" s="99">
        <v>26.126736856038018</v>
      </c>
      <c r="O265" s="99">
        <v>28.525900859569784</v>
      </c>
      <c r="P265" s="99">
        <v>25.828702376050639</v>
      </c>
      <c r="Q265" s="99">
        <v>23.088928045276521</v>
      </c>
      <c r="R265" s="99">
        <v>27.269179000376344</v>
      </c>
      <c r="S265" s="99">
        <v>26.897964045134852</v>
      </c>
      <c r="T265" s="99">
        <v>27.150785807841356</v>
      </c>
      <c r="U265" s="99">
        <v>25.47447377859627</v>
      </c>
      <c r="V265" s="99">
        <v>27.526198458556905</v>
      </c>
      <c r="W265" s="99">
        <v>23.247767064282748</v>
      </c>
      <c r="X265" s="99">
        <v>22.316358537560085</v>
      </c>
      <c r="Y265" s="99">
        <v>22.533786146887739</v>
      </c>
      <c r="DA265" s="63" t="s">
        <v>2756</v>
      </c>
    </row>
    <row r="266" spans="1:105" ht="12" customHeight="1" x14ac:dyDescent="0.25">
      <c r="A266" s="97" t="s">
        <v>123</v>
      </c>
      <c r="B266" s="99">
        <v>29.688066919049351</v>
      </c>
      <c r="C266" s="99">
        <v>28.783550291288044</v>
      </c>
      <c r="D266" s="99">
        <v>27.910840607033546</v>
      </c>
      <c r="E266" s="99">
        <v>27.015918243794971</v>
      </c>
      <c r="F266" s="99">
        <v>25.271011828061337</v>
      </c>
      <c r="G266" s="99">
        <v>24.649355232360318</v>
      </c>
      <c r="H266" s="99">
        <v>24.331643447977211</v>
      </c>
      <c r="I266" s="99">
        <v>24.37948853729177</v>
      </c>
      <c r="J266" s="99">
        <v>24.083628736314456</v>
      </c>
      <c r="K266" s="99">
        <v>24.120145363088668</v>
      </c>
      <c r="L266" s="99">
        <v>24.2316149054747</v>
      </c>
      <c r="M266" s="99">
        <v>25.773640875781464</v>
      </c>
      <c r="N266" s="99">
        <v>23.986253827980423</v>
      </c>
      <c r="O266" s="99">
        <v>26.162093051909672</v>
      </c>
      <c r="P266" s="99">
        <v>23.851622088604532</v>
      </c>
      <c r="Q266" s="99">
        <v>21.502001137938336</v>
      </c>
      <c r="R266" s="99">
        <v>25.047857649754366</v>
      </c>
      <c r="S266" s="99">
        <v>24.789755316607778</v>
      </c>
      <c r="T266" s="99">
        <v>25.212826860248622</v>
      </c>
      <c r="U266" s="99">
        <v>24.001198952115271</v>
      </c>
      <c r="V266" s="99">
        <v>26.224507382369087</v>
      </c>
      <c r="W266" s="99">
        <v>22.335915223070884</v>
      </c>
      <c r="X266" s="99">
        <v>21.456086811209104</v>
      </c>
      <c r="Y266" s="99">
        <v>21.569948129451593</v>
      </c>
      <c r="DA266" s="63" t="s">
        <v>2757</v>
      </c>
    </row>
    <row r="267" spans="1:105" ht="12" customHeight="1" x14ac:dyDescent="0.25">
      <c r="A267" s="100" t="s">
        <v>50</v>
      </c>
      <c r="B267" s="102">
        <v>25.557364672137698</v>
      </c>
      <c r="C267" s="102">
        <v>24.797069808983494</v>
      </c>
      <c r="D267" s="102">
        <v>23.960565836561525</v>
      </c>
      <c r="E267" s="102">
        <v>23.19170928538086</v>
      </c>
      <c r="F267" s="102">
        <v>21.543191838751952</v>
      </c>
      <c r="G267" s="102">
        <v>20.969529149006174</v>
      </c>
      <c r="H267" s="102">
        <v>20.799727537804781</v>
      </c>
      <c r="I267" s="102">
        <v>20.778320757897347</v>
      </c>
      <c r="J267" s="102">
        <v>20.401065559559942</v>
      </c>
      <c r="K267" s="102">
        <v>20.397759790002421</v>
      </c>
      <c r="L267" s="102">
        <v>20.509986662564916</v>
      </c>
      <c r="M267" s="102">
        <v>21.850886227292872</v>
      </c>
      <c r="N267" s="102">
        <v>20.272356787110958</v>
      </c>
      <c r="O267" s="102">
        <v>21.999455695431106</v>
      </c>
      <c r="P267" s="102">
        <v>19.981470467151471</v>
      </c>
      <c r="Q267" s="102">
        <v>17.923040295144837</v>
      </c>
      <c r="R267" s="102">
        <v>20.664234522140038</v>
      </c>
      <c r="S267" s="102">
        <v>20.351849881002408</v>
      </c>
      <c r="T267" s="102">
        <v>20.572938044805188</v>
      </c>
      <c r="U267" s="102">
        <v>19.489284988585847</v>
      </c>
      <c r="V267" s="102">
        <v>21.397865748351432</v>
      </c>
      <c r="W267" s="102">
        <v>18.136642712422056</v>
      </c>
      <c r="X267" s="102">
        <v>17.167058808541039</v>
      </c>
      <c r="Y267" s="102">
        <v>16.988814339346973</v>
      </c>
      <c r="DA267" s="131" t="s">
        <v>2758</v>
      </c>
    </row>
    <row r="268" spans="1:105" ht="12" customHeight="1" x14ac:dyDescent="0.25">
      <c r="A268" s="103" t="s">
        <v>52</v>
      </c>
      <c r="B268" s="105">
        <v>4.1307022469116568</v>
      </c>
      <c r="C268" s="105">
        <v>3.9864804823045508</v>
      </c>
      <c r="D268" s="105">
        <v>3.9502747704720149</v>
      </c>
      <c r="E268" s="105">
        <v>3.8242089584141103</v>
      </c>
      <c r="F268" s="105">
        <v>3.7278199893093782</v>
      </c>
      <c r="G268" s="105">
        <v>3.6798260833541403</v>
      </c>
      <c r="H268" s="105">
        <v>3.5319159101724242</v>
      </c>
      <c r="I268" s="105">
        <v>3.6011677793944235</v>
      </c>
      <c r="J268" s="105">
        <v>3.6825631767545128</v>
      </c>
      <c r="K268" s="105">
        <v>3.722385573086243</v>
      </c>
      <c r="L268" s="105">
        <v>3.721628242909774</v>
      </c>
      <c r="M268" s="105">
        <v>3.922754648488592</v>
      </c>
      <c r="N268" s="105">
        <v>3.7138970408694636</v>
      </c>
      <c r="O268" s="105">
        <v>4.1626373564785597</v>
      </c>
      <c r="P268" s="105">
        <v>3.8701516214530547</v>
      </c>
      <c r="Q268" s="105">
        <v>3.5789608427935025</v>
      </c>
      <c r="R268" s="105">
        <v>4.3836231276143236</v>
      </c>
      <c r="S268" s="105">
        <v>4.4379054356053702</v>
      </c>
      <c r="T268" s="105">
        <v>4.6398888154434372</v>
      </c>
      <c r="U268" s="105">
        <v>4.5119139635294214</v>
      </c>
      <c r="V268" s="105">
        <v>4.8266416340176583</v>
      </c>
      <c r="W268" s="105">
        <v>4.1992725106488269</v>
      </c>
      <c r="X268" s="105">
        <v>4.2890280026680632</v>
      </c>
      <c r="Y268" s="105">
        <v>4.5811337901046203</v>
      </c>
      <c r="DA268" s="132" t="s">
        <v>2759</v>
      </c>
    </row>
    <row r="269" spans="1:105" ht="12" customHeight="1" x14ac:dyDescent="0.25">
      <c r="A269" s="106" t="s">
        <v>122</v>
      </c>
      <c r="B269" s="102">
        <v>29.084040255976742</v>
      </c>
      <c r="C269" s="102">
        <v>28.221948147710222</v>
      </c>
      <c r="D269" s="102">
        <v>27.181709882061234</v>
      </c>
      <c r="E269" s="102">
        <v>25.621758470354688</v>
      </c>
      <c r="F269" s="102">
        <v>25.950980095294483</v>
      </c>
      <c r="G269" s="102">
        <v>24.247582928068628</v>
      </c>
      <c r="H269" s="102">
        <v>24.06880937605947</v>
      </c>
      <c r="I269" s="102">
        <v>23.832320174253077</v>
      </c>
      <c r="J269" s="102">
        <v>24.812593378878539</v>
      </c>
      <c r="K269" s="102">
        <v>24.636416116391917</v>
      </c>
      <c r="L269" s="102">
        <v>25.095354109292103</v>
      </c>
      <c r="M269" s="102">
        <v>25.681249333705143</v>
      </c>
      <c r="N269" s="102">
        <v>25.592015005050115</v>
      </c>
      <c r="O269" s="102">
        <v>25.142622707461815</v>
      </c>
      <c r="P269" s="102">
        <v>24.879016927349774</v>
      </c>
      <c r="Q269" s="102">
        <v>24.943004120381197</v>
      </c>
      <c r="R269" s="102">
        <v>25.627084380078866</v>
      </c>
      <c r="S269" s="102">
        <v>26.323759976368375</v>
      </c>
      <c r="T269" s="102">
        <v>27.105945821218249</v>
      </c>
      <c r="U269" s="102">
        <v>26.209040750833573</v>
      </c>
      <c r="V269" s="102">
        <v>26.714424596602587</v>
      </c>
      <c r="W269" s="102">
        <v>25.511103597107269</v>
      </c>
      <c r="X269" s="102">
        <v>23.991494243222089</v>
      </c>
      <c r="Y269" s="102">
        <v>22.430273886213474</v>
      </c>
      <c r="DA269" s="131" t="s">
        <v>2760</v>
      </c>
    </row>
    <row r="270" spans="1:105" ht="12" customHeight="1" x14ac:dyDescent="0.25">
      <c r="A270" s="107" t="s">
        <v>121</v>
      </c>
      <c r="B270" s="105">
        <v>26.814132733325216</v>
      </c>
      <c r="C270" s="105">
        <v>26.027106158200617</v>
      </c>
      <c r="D270" s="105">
        <v>24.904155200497783</v>
      </c>
      <c r="E270" s="105">
        <v>23.443813747010296</v>
      </c>
      <c r="F270" s="105">
        <v>23.772711277406316</v>
      </c>
      <c r="G270" s="105">
        <v>22.219947909286415</v>
      </c>
      <c r="H270" s="105">
        <v>22.220522658924882</v>
      </c>
      <c r="I270" s="105">
        <v>21.950952593180787</v>
      </c>
      <c r="J270" s="105">
        <v>22.727578600106703</v>
      </c>
      <c r="K270" s="105">
        <v>22.524743932854165</v>
      </c>
      <c r="L270" s="105">
        <v>22.951039993064398</v>
      </c>
      <c r="M270" s="105">
        <v>23.651870623133227</v>
      </c>
      <c r="N270" s="105">
        <v>23.770849280621018</v>
      </c>
      <c r="O270" s="105">
        <v>23.407890771578082</v>
      </c>
      <c r="P270" s="105">
        <v>23.140345634470041</v>
      </c>
      <c r="Q270" s="105">
        <v>23.02994074471728</v>
      </c>
      <c r="R270" s="105">
        <v>23.486687003054033</v>
      </c>
      <c r="S270" s="105">
        <v>24.025080800279948</v>
      </c>
      <c r="T270" s="105">
        <v>24.744664835894561</v>
      </c>
      <c r="U270" s="105">
        <v>24.451293980615336</v>
      </c>
      <c r="V270" s="105">
        <v>25.590155820740993</v>
      </c>
      <c r="W270" s="105">
        <v>24.531454043758345</v>
      </c>
      <c r="X270" s="105">
        <v>22.912148466521579</v>
      </c>
      <c r="Y270" s="105">
        <v>21.299776097773012</v>
      </c>
      <c r="DA270" s="132" t="s">
        <v>2761</v>
      </c>
    </row>
    <row r="271" spans="1:105" ht="12" customHeight="1" x14ac:dyDescent="0.25">
      <c r="A271" s="108" t="s">
        <v>53</v>
      </c>
      <c r="B271" s="99">
        <v>22.678905639693856</v>
      </c>
      <c r="C271" s="99">
        <v>22.016019119939671</v>
      </c>
      <c r="D271" s="99">
        <v>20.948066629495244</v>
      </c>
      <c r="E271" s="99">
        <v>19.695555929298642</v>
      </c>
      <c r="F271" s="99">
        <v>19.962843824702691</v>
      </c>
      <c r="G271" s="99">
        <v>18.608162343581274</v>
      </c>
      <c r="H271" s="99">
        <v>18.701742620009234</v>
      </c>
      <c r="I271" s="99">
        <v>18.421246865587431</v>
      </c>
      <c r="J271" s="99">
        <v>18.957050180959499</v>
      </c>
      <c r="K271" s="99">
        <v>18.763253184693209</v>
      </c>
      <c r="L271" s="99">
        <v>19.145832419588572</v>
      </c>
      <c r="M271" s="99">
        <v>19.784047327399506</v>
      </c>
      <c r="N271" s="99">
        <v>19.825790039810588</v>
      </c>
      <c r="O271" s="99">
        <v>19.480622216831247</v>
      </c>
      <c r="P271" s="99">
        <v>19.218249770852449</v>
      </c>
      <c r="Q271" s="99">
        <v>19.050236581116692</v>
      </c>
      <c r="R271" s="99">
        <v>19.333897560705715</v>
      </c>
      <c r="S271" s="99">
        <v>19.728101077215204</v>
      </c>
      <c r="T271" s="99">
        <v>20.23816845644151</v>
      </c>
      <c r="U271" s="99">
        <v>19.91828536373507</v>
      </c>
      <c r="V271" s="99">
        <v>20.972888706400134</v>
      </c>
      <c r="W271" s="99">
        <v>20.027050928566538</v>
      </c>
      <c r="X271" s="99">
        <v>18.447564103099889</v>
      </c>
      <c r="Y271" s="99">
        <v>16.899536383839873</v>
      </c>
      <c r="DA271" s="63" t="s">
        <v>2762</v>
      </c>
    </row>
    <row r="272" spans="1:105" ht="12" customHeight="1" x14ac:dyDescent="0.25">
      <c r="A272" s="108" t="s">
        <v>52</v>
      </c>
      <c r="B272" s="99">
        <v>4.1352270936313582</v>
      </c>
      <c r="C272" s="99">
        <v>4.011087038260948</v>
      </c>
      <c r="D272" s="99">
        <v>3.956088571002538</v>
      </c>
      <c r="E272" s="99">
        <v>3.748257817711659</v>
      </c>
      <c r="F272" s="99">
        <v>3.8098674527036249</v>
      </c>
      <c r="G272" s="99">
        <v>3.6117855657051408</v>
      </c>
      <c r="H272" s="99">
        <v>3.5187800389156463</v>
      </c>
      <c r="I272" s="99">
        <v>3.5297057275933517</v>
      </c>
      <c r="J272" s="99">
        <v>3.7705284191472006</v>
      </c>
      <c r="K272" s="99">
        <v>3.7614907481609539</v>
      </c>
      <c r="L272" s="99">
        <v>3.8052075734758279</v>
      </c>
      <c r="M272" s="99">
        <v>3.8678232957337215</v>
      </c>
      <c r="N272" s="99">
        <v>3.945059240810429</v>
      </c>
      <c r="O272" s="99">
        <v>3.9272685547468336</v>
      </c>
      <c r="P272" s="99">
        <v>3.922095863617594</v>
      </c>
      <c r="Q272" s="99">
        <v>3.979704163600589</v>
      </c>
      <c r="R272" s="99">
        <v>4.1527894423483174</v>
      </c>
      <c r="S272" s="99">
        <v>4.2969797230647364</v>
      </c>
      <c r="T272" s="99">
        <v>4.5064963794530515</v>
      </c>
      <c r="U272" s="99">
        <v>4.5330086168802621</v>
      </c>
      <c r="V272" s="99">
        <v>4.6172671143408603</v>
      </c>
      <c r="W272" s="99">
        <v>4.5044031151918009</v>
      </c>
      <c r="X272" s="99">
        <v>4.4645843634216877</v>
      </c>
      <c r="Y272" s="99">
        <v>4.4002397139331419</v>
      </c>
      <c r="DA272" s="63" t="s">
        <v>2763</v>
      </c>
    </row>
    <row r="273" spans="1:105" ht="12" customHeight="1" x14ac:dyDescent="0.25">
      <c r="A273" s="121" t="s">
        <v>54</v>
      </c>
      <c r="B273" s="123">
        <v>4.6079418490936535</v>
      </c>
      <c r="C273" s="123">
        <v>4.4842962302807443</v>
      </c>
      <c r="D273" s="123">
        <v>4.4262922683526185</v>
      </c>
      <c r="E273" s="123">
        <v>4.3859812737961725</v>
      </c>
      <c r="F273" s="123">
        <v>4.327881812064204</v>
      </c>
      <c r="G273" s="123">
        <v>4.1705511637278816</v>
      </c>
      <c r="H273" s="123">
        <v>4.0346454599080062</v>
      </c>
      <c r="I273" s="123">
        <v>4.0461386242377309</v>
      </c>
      <c r="J273" s="123">
        <v>3.8777559866639857</v>
      </c>
      <c r="K273" s="123">
        <v>3.8286636923613311</v>
      </c>
      <c r="L273" s="123">
        <v>3.7292595848867887</v>
      </c>
      <c r="M273" s="123">
        <v>3.769245899161886</v>
      </c>
      <c r="N273" s="123">
        <v>3.7846315156478587</v>
      </c>
      <c r="O273" s="123">
        <v>3.5997448126979594</v>
      </c>
      <c r="P273" s="123">
        <v>3.6785087091148183</v>
      </c>
      <c r="Q273" s="123">
        <v>3.7104481030968328</v>
      </c>
      <c r="R273" s="123">
        <v>3.7082560228681509</v>
      </c>
      <c r="S273" s="123">
        <v>3.6864962086053419</v>
      </c>
      <c r="T273" s="123">
        <v>3.7153521416045421</v>
      </c>
      <c r="U273" s="123">
        <v>3.5875730579658458</v>
      </c>
      <c r="V273" s="123">
        <v>3.7315446437097051</v>
      </c>
      <c r="W273" s="123">
        <v>3.6569962270866312</v>
      </c>
      <c r="X273" s="123">
        <v>3.2547545282572403</v>
      </c>
      <c r="Y273" s="123">
        <v>3.0685284053356123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5.8213344763976664</v>
      </c>
      <c r="C275" s="99">
        <v>5.6893096130180405</v>
      </c>
      <c r="D275" s="99">
        <v>5.6137222096922654</v>
      </c>
      <c r="E275" s="99">
        <v>5.5790852117201988</v>
      </c>
      <c r="F275" s="99">
        <v>5.3944577749128273</v>
      </c>
      <c r="G275" s="99">
        <v>5.3808397095247331</v>
      </c>
      <c r="H275" s="99">
        <v>5.1779257623085959</v>
      </c>
      <c r="I275" s="99">
        <v>5.170420616968757</v>
      </c>
      <c r="J275" s="99">
        <v>5.0209405603149282</v>
      </c>
      <c r="K275" s="99">
        <v>4.8045130633516493</v>
      </c>
      <c r="L275" s="99">
        <v>4.8486279303462654</v>
      </c>
      <c r="M275" s="99">
        <v>4.8551550053532262</v>
      </c>
      <c r="N275" s="99">
        <v>4.8312196982829159</v>
      </c>
      <c r="O275" s="99">
        <v>4.8633544991017414</v>
      </c>
      <c r="P275" s="99">
        <v>4.6336775965139054</v>
      </c>
      <c r="Q275" s="99">
        <v>4.3453364442384563</v>
      </c>
      <c r="R275" s="99">
        <v>5.0946232281327806</v>
      </c>
      <c r="S275" s="99">
        <v>5.0017205511218092</v>
      </c>
      <c r="T275" s="99">
        <v>5.2580086851411565</v>
      </c>
      <c r="U275" s="99">
        <v>4.9950397800271853</v>
      </c>
      <c r="V275" s="99">
        <v>5.51211562584602</v>
      </c>
      <c r="W275" s="99">
        <v>4.63806752723091</v>
      </c>
      <c r="X275" s="99">
        <v>4.3940614557509212</v>
      </c>
      <c r="Y275" s="99">
        <v>4.5262811041249833</v>
      </c>
      <c r="DA275" s="63" t="s">
        <v>2766</v>
      </c>
    </row>
    <row r="276" spans="1:105" ht="12" customHeight="1" x14ac:dyDescent="0.25">
      <c r="A276" s="109" t="s">
        <v>120</v>
      </c>
      <c r="B276" s="110">
        <v>4.5899354630958378</v>
      </c>
      <c r="C276" s="110">
        <v>4.4666373406804647</v>
      </c>
      <c r="D276" s="110">
        <v>4.4090749816778523</v>
      </c>
      <c r="E276" s="110">
        <v>4.3687906488304771</v>
      </c>
      <c r="F276" s="110">
        <v>4.3124440572520744</v>
      </c>
      <c r="G276" s="110">
        <v>4.1530820055877919</v>
      </c>
      <c r="H276" s="110">
        <v>4.0180239229167469</v>
      </c>
      <c r="I276" s="110">
        <v>4.0300819889768968</v>
      </c>
      <c r="J276" s="110">
        <v>3.8617449375352106</v>
      </c>
      <c r="K276" s="110">
        <v>3.8153554002905241</v>
      </c>
      <c r="L276" s="110">
        <v>3.7136986448845923</v>
      </c>
      <c r="M276" s="110">
        <v>3.7533790326720156</v>
      </c>
      <c r="N276" s="110">
        <v>3.7687995454364422</v>
      </c>
      <c r="O276" s="110">
        <v>3.580156302547584</v>
      </c>
      <c r="P276" s="110">
        <v>3.6634968979085811</v>
      </c>
      <c r="Q276" s="110">
        <v>3.7001781749472373</v>
      </c>
      <c r="R276" s="110">
        <v>3.6842937662671167</v>
      </c>
      <c r="S276" s="110">
        <v>3.6626923857975253</v>
      </c>
      <c r="T276" s="110">
        <v>3.6872230036099167</v>
      </c>
      <c r="U276" s="110">
        <v>3.5622173405914745</v>
      </c>
      <c r="V276" s="110">
        <v>3.6998883378127134</v>
      </c>
      <c r="W276" s="110">
        <v>3.6390777899919806</v>
      </c>
      <c r="X276" s="110">
        <v>3.2336783539462428</v>
      </c>
      <c r="Y276" s="110">
        <v>3.04091150161989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113.04141507332727</v>
      </c>
      <c r="C278" s="118">
        <f t="shared" si="124"/>
        <v>111.28889440669846</v>
      </c>
      <c r="D278" s="118">
        <f t="shared" si="124"/>
        <v>113.24721692327205</v>
      </c>
      <c r="E278" s="118">
        <f t="shared" si="124"/>
        <v>112.78722287143327</v>
      </c>
      <c r="F278" s="118">
        <f t="shared" si="124"/>
        <v>114.82455373461423</v>
      </c>
      <c r="G278" s="118">
        <f t="shared" si="124"/>
        <v>121.02128307403362</v>
      </c>
      <c r="H278" s="118">
        <f t="shared" si="124"/>
        <v>118.45857903270687</v>
      </c>
      <c r="I278" s="118">
        <f t="shared" si="124"/>
        <v>112.7751430087643</v>
      </c>
      <c r="J278" s="118">
        <f t="shared" si="124"/>
        <v>117.90501611058306</v>
      </c>
      <c r="K278" s="118">
        <f t="shared" si="124"/>
        <v>119.53120031791093</v>
      </c>
      <c r="L278" s="118">
        <f t="shared" si="124"/>
        <v>112.89060247446035</v>
      </c>
      <c r="M278" s="118">
        <f t="shared" si="124"/>
        <v>101.8891176008279</v>
      </c>
      <c r="N278" s="118">
        <f t="shared" si="124"/>
        <v>98.759955842043993</v>
      </c>
      <c r="O278" s="118">
        <f t="shared" si="124"/>
        <v>99.587775870175321</v>
      </c>
      <c r="P278" s="118">
        <f t="shared" si="124"/>
        <v>89.586845673291435</v>
      </c>
      <c r="Q278" s="118">
        <f t="shared" si="124"/>
        <v>94.34850651590024</v>
      </c>
      <c r="R278" s="118">
        <f t="shared" ref="R278:V278" si="125">R279+R282+R284+R294</f>
        <v>99.545483570992403</v>
      </c>
      <c r="S278" s="118">
        <f t="shared" si="125"/>
        <v>91.418304378880208</v>
      </c>
      <c r="T278" s="118">
        <f t="shared" si="125"/>
        <v>101.88694193846428</v>
      </c>
      <c r="U278" s="118">
        <f t="shared" si="125"/>
        <v>98.088705297124505</v>
      </c>
      <c r="V278" s="118">
        <f t="shared" si="125"/>
        <v>107.43744778768296</v>
      </c>
      <c r="W278" s="118">
        <f t="shared" ref="W278:Y278" si="126">W279+W282+W284+W294</f>
        <v>105.93241116028844</v>
      </c>
      <c r="X278" s="118">
        <f t="shared" si="126"/>
        <v>90.552041070865485</v>
      </c>
      <c r="Y278" s="118">
        <f t="shared" si="126"/>
        <v>80.524924000875515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90.50215646013605</v>
      </c>
      <c r="C279" s="123">
        <f t="shared" si="127"/>
        <v>90.047689459542141</v>
      </c>
      <c r="D279" s="123">
        <f t="shared" si="127"/>
        <v>91.898561244525254</v>
      </c>
      <c r="E279" s="123">
        <f t="shared" si="127"/>
        <v>92.800165789016859</v>
      </c>
      <c r="F279" s="123">
        <f t="shared" si="127"/>
        <v>94.725312588966247</v>
      </c>
      <c r="G279" s="123">
        <f t="shared" si="127"/>
        <v>101.64715146264574</v>
      </c>
      <c r="H279" s="123">
        <f t="shared" si="127"/>
        <v>99.565959627728105</v>
      </c>
      <c r="I279" s="123">
        <f t="shared" si="127"/>
        <v>93.860469422062252</v>
      </c>
      <c r="J279" s="123">
        <f t="shared" si="127"/>
        <v>98.65463612046247</v>
      </c>
      <c r="K279" s="123">
        <f t="shared" si="127"/>
        <v>99.018573532312885</v>
      </c>
      <c r="L279" s="123">
        <f t="shared" si="127"/>
        <v>93.351085640761895</v>
      </c>
      <c r="M279" s="123">
        <f t="shared" si="127"/>
        <v>81.771803935649586</v>
      </c>
      <c r="N279" s="123">
        <f t="shared" si="127"/>
        <v>78.403427431612158</v>
      </c>
      <c r="O279" s="123">
        <f t="shared" si="127"/>
        <v>79.351872594056218</v>
      </c>
      <c r="P279" s="123">
        <f t="shared" si="127"/>
        <v>69.405089400647768</v>
      </c>
      <c r="Q279" s="123">
        <f t="shared" si="127"/>
        <v>74.102170524461414</v>
      </c>
      <c r="R279" s="123">
        <f t="shared" ref="R279:V279" si="128">SUM(R280:R281)</f>
        <v>78.422393212472087</v>
      </c>
      <c r="S279" s="123">
        <f t="shared" si="128"/>
        <v>70.165596247890306</v>
      </c>
      <c r="T279" s="123">
        <f t="shared" si="128"/>
        <v>79.617791268104014</v>
      </c>
      <c r="U279" s="123">
        <f t="shared" si="128"/>
        <v>76.067779700721402</v>
      </c>
      <c r="V279" s="123">
        <f t="shared" si="128"/>
        <v>83.860812532322242</v>
      </c>
      <c r="W279" s="123">
        <f t="shared" ref="W279:Y279" si="129">SUM(W280:W281)</f>
        <v>82.972178051770328</v>
      </c>
      <c r="X279" s="123">
        <f t="shared" si="129"/>
        <v>69.194848265960374</v>
      </c>
      <c r="Y279" s="123">
        <f t="shared" si="129"/>
        <v>60.719109348034799</v>
      </c>
      <c r="DA279" s="130" t="s">
        <v>2917</v>
      </c>
    </row>
    <row r="280" spans="1:105" ht="12" customHeight="1" x14ac:dyDescent="0.25">
      <c r="A280" s="97" t="s">
        <v>51</v>
      </c>
      <c r="B280" s="99">
        <v>89.627148624187257</v>
      </c>
      <c r="C280" s="99">
        <v>89.207677014453949</v>
      </c>
      <c r="D280" s="99">
        <v>91.059246724800005</v>
      </c>
      <c r="E280" s="99">
        <v>91.975108298711604</v>
      </c>
      <c r="F280" s="99">
        <v>93.898607305181656</v>
      </c>
      <c r="G280" s="99">
        <v>100.77580875818158</v>
      </c>
      <c r="H280" s="99">
        <v>98.72754295970482</v>
      </c>
      <c r="I280" s="99">
        <v>93.079349829008876</v>
      </c>
      <c r="J280" s="99">
        <v>97.833731501782964</v>
      </c>
      <c r="K280" s="99">
        <v>98.199141777583534</v>
      </c>
      <c r="L280" s="99">
        <v>92.586781155531909</v>
      </c>
      <c r="M280" s="99">
        <v>81.117419925056268</v>
      </c>
      <c r="N280" s="99">
        <v>77.780273248485244</v>
      </c>
      <c r="O280" s="99">
        <v>78.734086934824006</v>
      </c>
      <c r="P280" s="99">
        <v>68.875332613389489</v>
      </c>
      <c r="Q280" s="99">
        <v>73.534249045337603</v>
      </c>
      <c r="R280" s="99">
        <v>77.824603697578226</v>
      </c>
      <c r="S280" s="99">
        <v>69.634025925002064</v>
      </c>
      <c r="T280" s="99">
        <v>79.013946010830637</v>
      </c>
      <c r="U280" s="99">
        <v>75.494125266768791</v>
      </c>
      <c r="V280" s="99">
        <v>83.23072454180641</v>
      </c>
      <c r="W280" s="99">
        <v>82.348184427602973</v>
      </c>
      <c r="X280" s="99">
        <v>68.675438779035431</v>
      </c>
      <c r="Y280" s="99">
        <v>60.264951987946723</v>
      </c>
      <c r="DA280" s="63" t="s">
        <v>2918</v>
      </c>
    </row>
    <row r="281" spans="1:105" ht="12" customHeight="1" x14ac:dyDescent="0.25">
      <c r="A281" s="97" t="s">
        <v>53</v>
      </c>
      <c r="B281" s="99">
        <v>0.87500783594878961</v>
      </c>
      <c r="C281" s="99">
        <v>0.84001244508819628</v>
      </c>
      <c r="D281" s="99">
        <v>0.83931451972524851</v>
      </c>
      <c r="E281" s="99">
        <v>0.82505749030524889</v>
      </c>
      <c r="F281" s="99">
        <v>0.82670528378458874</v>
      </c>
      <c r="G281" s="99">
        <v>0.87134270446415607</v>
      </c>
      <c r="H281" s="99">
        <v>0.83841666802328441</v>
      </c>
      <c r="I281" s="99">
        <v>0.7811195930533692</v>
      </c>
      <c r="J281" s="99">
        <v>0.82090461867950582</v>
      </c>
      <c r="K281" s="99">
        <v>0.81943175472934604</v>
      </c>
      <c r="L281" s="99">
        <v>0.76430448522998418</v>
      </c>
      <c r="M281" s="99">
        <v>0.65438401059331164</v>
      </c>
      <c r="N281" s="99">
        <v>0.62315418312691084</v>
      </c>
      <c r="O281" s="99">
        <v>0.6177856592322124</v>
      </c>
      <c r="P281" s="99">
        <v>0.52975678725828546</v>
      </c>
      <c r="Q281" s="99">
        <v>0.56792147912381719</v>
      </c>
      <c r="R281" s="99">
        <v>0.59778951489385768</v>
      </c>
      <c r="S281" s="99">
        <v>0.53157032288824901</v>
      </c>
      <c r="T281" s="99">
        <v>0.60384525727337945</v>
      </c>
      <c r="U281" s="99">
        <v>0.57365443395260973</v>
      </c>
      <c r="V281" s="99">
        <v>0.63008799051582853</v>
      </c>
      <c r="W281" s="99">
        <v>0.62399362416735771</v>
      </c>
      <c r="X281" s="99">
        <v>0.51940948692494271</v>
      </c>
      <c r="Y281" s="99">
        <v>0.45415736008807323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1.5075849429863012E-2</v>
      </c>
      <c r="C282" s="123">
        <f t="shared" si="130"/>
        <v>1.4869403747906636E-2</v>
      </c>
      <c r="D282" s="123">
        <f t="shared" si="130"/>
        <v>1.8054789441743525E-2</v>
      </c>
      <c r="E282" s="123">
        <f t="shared" si="130"/>
        <v>1.8288411338090733E-2</v>
      </c>
      <c r="F282" s="123">
        <f t="shared" si="130"/>
        <v>1.8458159866736851E-2</v>
      </c>
      <c r="G282" s="123">
        <f t="shared" si="130"/>
        <v>1.8754481362453879E-2</v>
      </c>
      <c r="H282" s="123">
        <f t="shared" si="130"/>
        <v>2.325520097185018E-2</v>
      </c>
      <c r="I282" s="123">
        <f t="shared" si="130"/>
        <v>2.8191809376334431E-2</v>
      </c>
      <c r="J282" s="123">
        <f t="shared" si="130"/>
        <v>3.2639324419222591E-2</v>
      </c>
      <c r="K282" s="123">
        <f t="shared" si="130"/>
        <v>3.6048584619644462E-2</v>
      </c>
      <c r="L282" s="123">
        <f t="shared" si="130"/>
        <v>4.321791903515991E-2</v>
      </c>
      <c r="M282" s="123">
        <f t="shared" si="130"/>
        <v>4.4927581598842574E-2</v>
      </c>
      <c r="N282" s="123">
        <f t="shared" si="130"/>
        <v>5.4106295452020454E-2</v>
      </c>
      <c r="O282" s="123">
        <f t="shared" si="130"/>
        <v>5.5595520480256198E-2</v>
      </c>
      <c r="P282" s="123">
        <f t="shared" si="130"/>
        <v>6.7322696051201586E-2</v>
      </c>
      <c r="Q282" s="123">
        <f t="shared" si="130"/>
        <v>7.1441979047836585E-2</v>
      </c>
      <c r="R282" s="123">
        <f t="shared" si="130"/>
        <v>7.3159918118701123E-2</v>
      </c>
      <c r="S282" s="123">
        <f t="shared" si="130"/>
        <v>6.979821688624302E-2</v>
      </c>
      <c r="T282" s="123">
        <f t="shared" si="130"/>
        <v>6.2541142791624552E-2</v>
      </c>
      <c r="U282" s="123">
        <f t="shared" si="130"/>
        <v>5.5541839346594207E-2</v>
      </c>
      <c r="V282" s="123">
        <f t="shared" si="130"/>
        <v>4.4489404919992412E-2</v>
      </c>
      <c r="W282" s="123">
        <f t="shared" si="130"/>
        <v>3.2168860802894543E-2</v>
      </c>
      <c r="X282" s="123">
        <f t="shared" si="130"/>
        <v>2.9268465359848478E-2</v>
      </c>
      <c r="Y282" s="123">
        <f t="shared" si="130"/>
        <v>3.0986238154920121E-2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1.5075849429863012E-2</v>
      </c>
      <c r="C283" s="99">
        <f>RES_hhdet_tess!C8</f>
        <v>1.4869403747906636E-2</v>
      </c>
      <c r="D283" s="99">
        <f>RES_hhdet_tess!D8</f>
        <v>1.8054789441743525E-2</v>
      </c>
      <c r="E283" s="99">
        <f>RES_hhdet_tess!E8</f>
        <v>1.8288411338090733E-2</v>
      </c>
      <c r="F283" s="99">
        <f>RES_hhdet_tess!F8</f>
        <v>1.8458159866736851E-2</v>
      </c>
      <c r="G283" s="99">
        <f>RES_hhdet_tess!G8</f>
        <v>1.8754481362453879E-2</v>
      </c>
      <c r="H283" s="99">
        <f>RES_hhdet_tess!H8</f>
        <v>2.325520097185018E-2</v>
      </c>
      <c r="I283" s="99">
        <f>RES_hhdet_tess!I8</f>
        <v>2.8191809376334431E-2</v>
      </c>
      <c r="J283" s="99">
        <f>RES_hhdet_tess!J8</f>
        <v>3.2639324419222591E-2</v>
      </c>
      <c r="K283" s="99">
        <f>RES_hhdet_tess!K8</f>
        <v>3.6048584619644462E-2</v>
      </c>
      <c r="L283" s="99">
        <f>RES_hhdet_tess!L8</f>
        <v>4.321791903515991E-2</v>
      </c>
      <c r="M283" s="99">
        <f>RES_hhdet_tess!M8</f>
        <v>4.4927581598842574E-2</v>
      </c>
      <c r="N283" s="99">
        <f>RES_hhdet_tess!N8</f>
        <v>5.4106295452020454E-2</v>
      </c>
      <c r="O283" s="99">
        <f>RES_hhdet_tess!O8</f>
        <v>5.5595520480256198E-2</v>
      </c>
      <c r="P283" s="99">
        <f>RES_hhdet_tess!P8</f>
        <v>6.7322696051201586E-2</v>
      </c>
      <c r="Q283" s="99">
        <f>RES_hhdet_tess!Q8</f>
        <v>7.1441979047836585E-2</v>
      </c>
      <c r="R283" s="99">
        <f>RES_hhdet_tess!R8</f>
        <v>7.3159918118701123E-2</v>
      </c>
      <c r="S283" s="99">
        <f>RES_hhdet_tess!S8</f>
        <v>6.979821688624302E-2</v>
      </c>
      <c r="T283" s="99">
        <f>RES_hhdet_tess!T8</f>
        <v>6.2541142791624552E-2</v>
      </c>
      <c r="U283" s="99">
        <f>RES_hhdet_tess!U8</f>
        <v>5.5541839346594207E-2</v>
      </c>
      <c r="V283" s="99">
        <f>RES_hhdet_tess!V8</f>
        <v>4.4489404919992412E-2</v>
      </c>
      <c r="W283" s="99">
        <f>RES_hhdet_tess!W8</f>
        <v>3.2168860802894543E-2</v>
      </c>
      <c r="X283" s="99">
        <f>RES_hhdet_tess!X8</f>
        <v>2.9268465359848478E-2</v>
      </c>
      <c r="Y283" s="99">
        <f>RES_hhdet_tess!Y8</f>
        <v>3.0986238154920121E-2</v>
      </c>
      <c r="DA283" s="63" t="s">
        <v>2921</v>
      </c>
    </row>
    <row r="284" spans="1:105" ht="12" customHeight="1" x14ac:dyDescent="0.25">
      <c r="A284" s="121" t="s">
        <v>55</v>
      </c>
      <c r="B284" s="123">
        <v>19.135657138620516</v>
      </c>
      <c r="C284" s="123">
        <v>17.921698026297634</v>
      </c>
      <c r="D284" s="123">
        <v>18.06028582024193</v>
      </c>
      <c r="E284" s="123">
        <v>16.71886218366134</v>
      </c>
      <c r="F284" s="123">
        <v>16.861808738259992</v>
      </c>
      <c r="G284" s="123">
        <v>16.239642261402231</v>
      </c>
      <c r="H284" s="123">
        <v>15.839203239597808</v>
      </c>
      <c r="I284" s="123">
        <v>15.838593153384403</v>
      </c>
      <c r="J284" s="123">
        <v>16.2923214147926</v>
      </c>
      <c r="K284" s="123">
        <v>17.5812193705741</v>
      </c>
      <c r="L284" s="123">
        <v>16.67069513876881</v>
      </c>
      <c r="M284" s="123">
        <v>17.208695150188667</v>
      </c>
      <c r="N284" s="123">
        <v>17.416299983294703</v>
      </c>
      <c r="O284" s="123">
        <v>17.423252370125653</v>
      </c>
      <c r="P284" s="123">
        <v>17.285557885187494</v>
      </c>
      <c r="Q284" s="123">
        <v>17.307825652825976</v>
      </c>
      <c r="R284" s="123">
        <v>18.17056338081948</v>
      </c>
      <c r="S284" s="123">
        <v>18.29734966670291</v>
      </c>
      <c r="T284" s="123">
        <v>19.263571319104955</v>
      </c>
      <c r="U284" s="123">
        <v>19.07262552473491</v>
      </c>
      <c r="V284" s="123">
        <v>20.459709293824652</v>
      </c>
      <c r="W284" s="123">
        <v>19.853579618328382</v>
      </c>
      <c r="X284" s="123">
        <v>18.55447275152504</v>
      </c>
      <c r="Y284" s="123">
        <v>17.129801893779696</v>
      </c>
      <c r="DA284" s="130" t="s">
        <v>2922</v>
      </c>
    </row>
    <row r="285" spans="1:105" ht="12" customHeight="1" x14ac:dyDescent="0.25">
      <c r="A285" s="97" t="s">
        <v>143</v>
      </c>
      <c r="B285" s="99">
        <v>19.410271816038385</v>
      </c>
      <c r="C285" s="99">
        <v>17.644369300154416</v>
      </c>
      <c r="D285" s="99">
        <v>18.349246821352413</v>
      </c>
      <c r="E285" s="99">
        <v>16.671676459574268</v>
      </c>
      <c r="F285" s="99">
        <v>16.713356827387244</v>
      </c>
      <c r="G285" s="99">
        <v>16.366970308477701</v>
      </c>
      <c r="H285" s="99">
        <v>15.649561421720554</v>
      </c>
      <c r="I285" s="99">
        <v>15.718712971642832</v>
      </c>
      <c r="J285" s="99">
        <v>16.048449784890316</v>
      </c>
      <c r="K285" s="99">
        <v>18.543569967431154</v>
      </c>
      <c r="L285" s="99">
        <v>16.561381258684634</v>
      </c>
      <c r="M285" s="99">
        <v>17.070011084512064</v>
      </c>
      <c r="N285" s="99">
        <v>17.428608309978951</v>
      </c>
      <c r="O285" s="99">
        <v>17.460099303521396</v>
      </c>
      <c r="P285" s="99">
        <v>17.330022304277797</v>
      </c>
      <c r="Q285" s="99">
        <v>17.421704301935637</v>
      </c>
      <c r="R285" s="99">
        <v>18.461471717716766</v>
      </c>
      <c r="S285" s="99">
        <v>18.00288195968599</v>
      </c>
      <c r="T285" s="99">
        <v>19.219091386508186</v>
      </c>
      <c r="U285" s="99">
        <v>18.865670646381524</v>
      </c>
      <c r="V285" s="99">
        <v>20.486409803834615</v>
      </c>
      <c r="W285" s="99">
        <v>20.090898572626504</v>
      </c>
      <c r="X285" s="99">
        <v>18.430000994255163</v>
      </c>
      <c r="Y285" s="99">
        <v>16.472796850816081</v>
      </c>
      <c r="DA285" s="63" t="s">
        <v>2923</v>
      </c>
    </row>
    <row r="286" spans="1:105" ht="12" customHeight="1" x14ac:dyDescent="0.25">
      <c r="A286" s="97" t="s">
        <v>124</v>
      </c>
      <c r="B286" s="99">
        <v>18.756731913435715</v>
      </c>
      <c r="C286" s="99">
        <v>18.176067734537909</v>
      </c>
      <c r="D286" s="99">
        <v>17.657934261091309</v>
      </c>
      <c r="E286" s="99">
        <v>17.088393570599056</v>
      </c>
      <c r="F286" s="99">
        <v>16.749274562651443</v>
      </c>
      <c r="G286" s="99">
        <v>16.381131549249432</v>
      </c>
      <c r="H286" s="99">
        <v>16.156997887391395</v>
      </c>
      <c r="I286" s="99">
        <v>16.282073923934536</v>
      </c>
      <c r="J286" s="99">
        <v>16.222368841490656</v>
      </c>
      <c r="K286" s="99">
        <v>16.335726567701943</v>
      </c>
      <c r="L286" s="99">
        <v>16.440716482841747</v>
      </c>
      <c r="M286" s="99">
        <v>17.568023766744631</v>
      </c>
      <c r="N286" s="99">
        <v>16.444285339679194</v>
      </c>
      <c r="O286" s="99">
        <v>18.372614515583038</v>
      </c>
      <c r="P286" s="99">
        <v>17.019406531678392</v>
      </c>
      <c r="Q286" s="99">
        <v>15.570095273878271</v>
      </c>
      <c r="R286" s="99">
        <v>18.856954560123231</v>
      </c>
      <c r="S286" s="99">
        <v>19.063132127464037</v>
      </c>
      <c r="T286" s="99">
        <v>19.796464275382711</v>
      </c>
      <c r="U286" s="99">
        <v>19.130333644270557</v>
      </c>
      <c r="V286" s="99">
        <v>21.285609121317144</v>
      </c>
      <c r="W286" s="99">
        <v>18.421311572888186</v>
      </c>
      <c r="X286" s="99">
        <v>17.959168346026949</v>
      </c>
      <c r="Y286" s="99">
        <v>18.368858791753158</v>
      </c>
      <c r="DA286" s="63" t="s">
        <v>2924</v>
      </c>
    </row>
    <row r="287" spans="1:105" ht="12" customHeight="1" x14ac:dyDescent="0.25">
      <c r="A287" s="97" t="s">
        <v>123</v>
      </c>
      <c r="B287" s="99">
        <v>18.756731913435718</v>
      </c>
      <c r="C287" s="99">
        <v>18.177406789524817</v>
      </c>
      <c r="D287" s="99">
        <v>17.662484587406134</v>
      </c>
      <c r="E287" s="99">
        <v>17.096415712781713</v>
      </c>
      <c r="F287" s="99">
        <v>16.697314491556735</v>
      </c>
      <c r="G287" s="99">
        <v>16.333833747543725</v>
      </c>
      <c r="H287" s="99">
        <v>16.114768430250379</v>
      </c>
      <c r="I287" s="99">
        <v>16.237795247125607</v>
      </c>
      <c r="J287" s="99">
        <v>16.159817638230262</v>
      </c>
      <c r="K287" s="99">
        <v>16.280245678681247</v>
      </c>
      <c r="L287" s="99">
        <v>16.400495649614818</v>
      </c>
      <c r="M287" s="99">
        <v>17.545428003742003</v>
      </c>
      <c r="N287" s="99">
        <v>16.431104635414176</v>
      </c>
      <c r="O287" s="99">
        <v>18.359617408829521</v>
      </c>
      <c r="P287" s="99">
        <v>17.014980962558251</v>
      </c>
      <c r="Q287" s="99">
        <v>15.572144072851078</v>
      </c>
      <c r="R287" s="99">
        <v>18.865191388981618</v>
      </c>
      <c r="S287" s="99">
        <v>19.069910640633179</v>
      </c>
      <c r="T287" s="99">
        <v>19.8069209279858</v>
      </c>
      <c r="U287" s="99">
        <v>19.145329777231321</v>
      </c>
      <c r="V287" s="99">
        <v>21.299846259443747</v>
      </c>
      <c r="W287" s="99">
        <v>18.453746369164481</v>
      </c>
      <c r="X287" s="99">
        <v>17.976105074303042</v>
      </c>
      <c r="Y287" s="99">
        <v>18.325170306272028</v>
      </c>
      <c r="DA287" s="63" t="s">
        <v>2925</v>
      </c>
    </row>
    <row r="288" spans="1:105" ht="12" customHeight="1" x14ac:dyDescent="0.25">
      <c r="A288" s="100" t="s">
        <v>50</v>
      </c>
      <c r="B288" s="102">
        <v>14.62602966652406</v>
      </c>
      <c r="C288" s="102">
        <v>14.190926307220266</v>
      </c>
      <c r="D288" s="102">
        <v>13.712209816934116</v>
      </c>
      <c r="E288" s="102">
        <v>13.272206754367605</v>
      </c>
      <c r="F288" s="102">
        <v>12.969494502247359</v>
      </c>
      <c r="G288" s="102">
        <v>12.654007664189587</v>
      </c>
      <c r="H288" s="102">
        <v>12.582852520077957</v>
      </c>
      <c r="I288" s="102">
        <v>12.636627467731188</v>
      </c>
      <c r="J288" s="102">
        <v>12.477254461475747</v>
      </c>
      <c r="K288" s="102">
        <v>12.557860105595003</v>
      </c>
      <c r="L288" s="102">
        <v>12.678867406705043</v>
      </c>
      <c r="M288" s="102">
        <v>13.622673355253413</v>
      </c>
      <c r="N288" s="102">
        <v>12.717207594544716</v>
      </c>
      <c r="O288" s="102">
        <v>14.196980052350961</v>
      </c>
      <c r="P288" s="102">
        <v>13.144829341105194</v>
      </c>
      <c r="Q288" s="102">
        <v>11.993183230057577</v>
      </c>
      <c r="R288" s="102">
        <v>14.481568261367299</v>
      </c>
      <c r="S288" s="102">
        <v>14.632005205027808</v>
      </c>
      <c r="T288" s="102">
        <v>15.167032112542362</v>
      </c>
      <c r="U288" s="102">
        <v>14.633415813701895</v>
      </c>
      <c r="V288" s="102">
        <v>16.473204625426085</v>
      </c>
      <c r="W288" s="102">
        <v>14.254473858515656</v>
      </c>
      <c r="X288" s="102">
        <v>13.687077071634979</v>
      </c>
      <c r="Y288" s="102">
        <v>13.744036516167411</v>
      </c>
      <c r="DA288" s="131" t="s">
        <v>2926</v>
      </c>
    </row>
    <row r="289" spans="1:105" ht="12" customHeight="1" x14ac:dyDescent="0.25">
      <c r="A289" s="103" t="s">
        <v>52</v>
      </c>
      <c r="B289" s="105">
        <v>4.1307022469116568</v>
      </c>
      <c r="C289" s="105">
        <v>3.9864804823045508</v>
      </c>
      <c r="D289" s="105">
        <v>3.9502747704720149</v>
      </c>
      <c r="E289" s="105">
        <v>3.8242089584141103</v>
      </c>
      <c r="F289" s="105">
        <v>3.7278199893093782</v>
      </c>
      <c r="G289" s="105">
        <v>3.6798260833541403</v>
      </c>
      <c r="H289" s="105">
        <v>3.5319159101724242</v>
      </c>
      <c r="I289" s="105">
        <v>3.6011677793944235</v>
      </c>
      <c r="J289" s="105">
        <v>3.6825631767545128</v>
      </c>
      <c r="K289" s="105">
        <v>3.722385573086243</v>
      </c>
      <c r="L289" s="105">
        <v>3.721628242909774</v>
      </c>
      <c r="M289" s="105">
        <v>3.922754648488592</v>
      </c>
      <c r="N289" s="105">
        <v>3.7138970408694636</v>
      </c>
      <c r="O289" s="105">
        <v>4.1626373564785597</v>
      </c>
      <c r="P289" s="105">
        <v>3.8701516214530547</v>
      </c>
      <c r="Q289" s="105">
        <v>3.5789608427935025</v>
      </c>
      <c r="R289" s="105">
        <v>4.3836231276143236</v>
      </c>
      <c r="S289" s="105">
        <v>4.4379054356053702</v>
      </c>
      <c r="T289" s="105">
        <v>4.6398888154434372</v>
      </c>
      <c r="U289" s="105">
        <v>4.5119139635294214</v>
      </c>
      <c r="V289" s="105">
        <v>4.8266416340176583</v>
      </c>
      <c r="W289" s="105">
        <v>4.1992725106488269</v>
      </c>
      <c r="X289" s="105">
        <v>4.2890280026680632</v>
      </c>
      <c r="Y289" s="105">
        <v>4.5811337901046203</v>
      </c>
      <c r="DA289" s="132" t="s">
        <v>2927</v>
      </c>
    </row>
    <row r="290" spans="1:105" ht="12" customHeight="1" x14ac:dyDescent="0.25">
      <c r="A290" s="106" t="s">
        <v>122</v>
      </c>
      <c r="B290" s="102">
        <v>18.776984164085569</v>
      </c>
      <c r="C290" s="102">
        <v>18.28973160955492</v>
      </c>
      <c r="D290" s="102">
        <v>17.691770761210307</v>
      </c>
      <c r="E290" s="102">
        <v>16.755418244677593</v>
      </c>
      <c r="F290" s="102">
        <v>17.070637967762892</v>
      </c>
      <c r="G290" s="102">
        <v>16.059407185414834</v>
      </c>
      <c r="H290" s="102">
        <v>16.0670486894359</v>
      </c>
      <c r="I290" s="102">
        <v>15.968369136669017</v>
      </c>
      <c r="J290" s="102">
        <v>16.633863904340433</v>
      </c>
      <c r="K290" s="102">
        <v>16.53809665756712</v>
      </c>
      <c r="L290" s="102">
        <v>16.863014768174562</v>
      </c>
      <c r="M290" s="102">
        <v>17.365136712853769</v>
      </c>
      <c r="N290" s="102">
        <v>17.485285664881122</v>
      </c>
      <c r="O290" s="102">
        <v>17.332244988205566</v>
      </c>
      <c r="P290" s="102">
        <v>17.281064075427626</v>
      </c>
      <c r="Q290" s="102">
        <v>17.368415868008832</v>
      </c>
      <c r="R290" s="102">
        <v>17.886956958326</v>
      </c>
      <c r="S290" s="102">
        <v>18.482291818851646</v>
      </c>
      <c r="T290" s="102">
        <v>19.259363408022079</v>
      </c>
      <c r="U290" s="102">
        <v>19.243144576867614</v>
      </c>
      <c r="V290" s="102">
        <v>20.319640020926307</v>
      </c>
      <c r="W290" s="102">
        <v>19.763103963861592</v>
      </c>
      <c r="X290" s="102">
        <v>18.722088723877086</v>
      </c>
      <c r="Y290" s="102">
        <v>17.608086075108432</v>
      </c>
      <c r="DA290" s="131" t="s">
        <v>2928</v>
      </c>
    </row>
    <row r="291" spans="1:105" ht="12" customHeight="1" x14ac:dyDescent="0.25">
      <c r="A291" s="107" t="s">
        <v>121</v>
      </c>
      <c r="B291" s="105">
        <v>18.776984164085572</v>
      </c>
      <c r="C291" s="105">
        <v>18.28952275042387</v>
      </c>
      <c r="D291" s="105">
        <v>17.687335812505228</v>
      </c>
      <c r="E291" s="105">
        <v>16.748975905719629</v>
      </c>
      <c r="F291" s="105">
        <v>17.061509565935207</v>
      </c>
      <c r="G291" s="105">
        <v>16.039639244008679</v>
      </c>
      <c r="H291" s="105">
        <v>16.051122425409051</v>
      </c>
      <c r="I291" s="105">
        <v>15.921821330781677</v>
      </c>
      <c r="J291" s="105">
        <v>16.558047559554364</v>
      </c>
      <c r="K291" s="105">
        <v>16.453047029586347</v>
      </c>
      <c r="L291" s="105">
        <v>16.779904363131291</v>
      </c>
      <c r="M291" s="105">
        <v>17.307534069633331</v>
      </c>
      <c r="N291" s="105">
        <v>17.459910141594847</v>
      </c>
      <c r="O291" s="105">
        <v>17.319283528633012</v>
      </c>
      <c r="P291" s="105">
        <v>17.262060080336809</v>
      </c>
      <c r="Q291" s="105">
        <v>17.345869038231456</v>
      </c>
      <c r="R291" s="105">
        <v>17.86597920049244</v>
      </c>
      <c r="S291" s="105">
        <v>18.461499892171766</v>
      </c>
      <c r="T291" s="105">
        <v>19.24126402374948</v>
      </c>
      <c r="U291" s="105">
        <v>19.242576419367282</v>
      </c>
      <c r="V291" s="105">
        <v>20.359225807186704</v>
      </c>
      <c r="W291" s="105">
        <v>19.805830833109521</v>
      </c>
      <c r="X291" s="105">
        <v>18.742411240056658</v>
      </c>
      <c r="Y291" s="105">
        <v>17.624032598173518</v>
      </c>
      <c r="DA291" s="132" t="s">
        <v>2929</v>
      </c>
    </row>
    <row r="292" spans="1:105" ht="12" customHeight="1" x14ac:dyDescent="0.25">
      <c r="A292" s="108" t="s">
        <v>53</v>
      </c>
      <c r="B292" s="99">
        <v>14.641757070454211</v>
      </c>
      <c r="C292" s="99">
        <v>14.278435712162921</v>
      </c>
      <c r="D292" s="99">
        <v>13.731247241502693</v>
      </c>
      <c r="E292" s="99">
        <v>13.00071808800797</v>
      </c>
      <c r="F292" s="99">
        <v>13.251642113231583</v>
      </c>
      <c r="G292" s="99">
        <v>12.427853678303542</v>
      </c>
      <c r="H292" s="99">
        <v>12.532342386493402</v>
      </c>
      <c r="I292" s="99">
        <v>12.392115603188325</v>
      </c>
      <c r="J292" s="99">
        <v>12.787519140407163</v>
      </c>
      <c r="K292" s="99">
        <v>12.691556281425392</v>
      </c>
      <c r="L292" s="99">
        <v>12.974696789655461</v>
      </c>
      <c r="M292" s="99">
        <v>13.439710773899609</v>
      </c>
      <c r="N292" s="99">
        <v>13.514850900784417</v>
      </c>
      <c r="O292" s="99">
        <v>13.392014973886177</v>
      </c>
      <c r="P292" s="99">
        <v>13.339964216719215</v>
      </c>
      <c r="Q292" s="99">
        <v>13.366164874630867</v>
      </c>
      <c r="R292" s="99">
        <v>13.713189758144125</v>
      </c>
      <c r="S292" s="99">
        <v>14.164520169107027</v>
      </c>
      <c r="T292" s="99">
        <v>14.734767644296431</v>
      </c>
      <c r="U292" s="99">
        <v>14.709567802487019</v>
      </c>
      <c r="V292" s="99">
        <v>15.741958692845841</v>
      </c>
      <c r="W292" s="99">
        <v>15.301427717917722</v>
      </c>
      <c r="X292" s="99">
        <v>14.277826876634972</v>
      </c>
      <c r="Y292" s="99">
        <v>13.223792884240373</v>
      </c>
      <c r="DA292" s="63" t="s">
        <v>2930</v>
      </c>
    </row>
    <row r="293" spans="1:105" ht="12" customHeight="1" x14ac:dyDescent="0.25">
      <c r="A293" s="108" t="s">
        <v>52</v>
      </c>
      <c r="B293" s="99">
        <v>4.1352270936313582</v>
      </c>
      <c r="C293" s="99">
        <v>4.011087038260948</v>
      </c>
      <c r="D293" s="99">
        <v>3.956088571002538</v>
      </c>
      <c r="E293" s="99">
        <v>3.748257817711659</v>
      </c>
      <c r="F293" s="99">
        <v>3.8098674527036249</v>
      </c>
      <c r="G293" s="99">
        <v>3.6117855657051408</v>
      </c>
      <c r="H293" s="99">
        <v>3.5187800389156463</v>
      </c>
      <c r="I293" s="99">
        <v>3.5297057275933517</v>
      </c>
      <c r="J293" s="99">
        <v>3.7705284191472006</v>
      </c>
      <c r="K293" s="99">
        <v>3.7614907481609539</v>
      </c>
      <c r="L293" s="99">
        <v>3.8052075734758279</v>
      </c>
      <c r="M293" s="99">
        <v>3.8678232957337215</v>
      </c>
      <c r="N293" s="99">
        <v>3.945059240810429</v>
      </c>
      <c r="O293" s="99">
        <v>3.9272685547468336</v>
      </c>
      <c r="P293" s="99">
        <v>3.922095863617594</v>
      </c>
      <c r="Q293" s="99">
        <v>3.979704163600589</v>
      </c>
      <c r="R293" s="99">
        <v>4.1527894423483174</v>
      </c>
      <c r="S293" s="99">
        <v>4.2969797230647364</v>
      </c>
      <c r="T293" s="99">
        <v>4.5064963794530515</v>
      </c>
      <c r="U293" s="99">
        <v>4.5330086168802621</v>
      </c>
      <c r="V293" s="99">
        <v>4.6172671143408603</v>
      </c>
      <c r="W293" s="99">
        <v>4.5044031151918009</v>
      </c>
      <c r="X293" s="99">
        <v>4.4645843634216877</v>
      </c>
      <c r="Y293" s="99">
        <v>4.4002397139331419</v>
      </c>
      <c r="DA293" s="63" t="s">
        <v>2931</v>
      </c>
    </row>
    <row r="294" spans="1:105" ht="12" customHeight="1" x14ac:dyDescent="0.25">
      <c r="A294" s="121" t="s">
        <v>54</v>
      </c>
      <c r="B294" s="123">
        <v>3.3885256251408378</v>
      </c>
      <c r="C294" s="123">
        <v>3.3046375171107831</v>
      </c>
      <c r="D294" s="123">
        <v>3.2703150690631189</v>
      </c>
      <c r="E294" s="123">
        <v>3.2499064874169763</v>
      </c>
      <c r="F294" s="123">
        <v>3.2189742475212446</v>
      </c>
      <c r="G294" s="123">
        <v>3.115734868623206</v>
      </c>
      <c r="H294" s="123">
        <v>3.030160964409105</v>
      </c>
      <c r="I294" s="123">
        <v>3.0478886239413021</v>
      </c>
      <c r="J294" s="123">
        <v>2.9254192509087682</v>
      </c>
      <c r="K294" s="123">
        <v>2.8953588304042852</v>
      </c>
      <c r="L294" s="123">
        <v>2.8256037758944972</v>
      </c>
      <c r="M294" s="123">
        <v>2.8636909333907985</v>
      </c>
      <c r="N294" s="123">
        <v>2.8861221316851111</v>
      </c>
      <c r="O294" s="123">
        <v>2.7570553855131932</v>
      </c>
      <c r="P294" s="123">
        <v>2.8288756914049653</v>
      </c>
      <c r="Q294" s="123">
        <v>2.8670683595650117</v>
      </c>
      <c r="R294" s="123">
        <v>2.8793670595821284</v>
      </c>
      <c r="S294" s="123">
        <v>2.8855602474007536</v>
      </c>
      <c r="T294" s="123">
        <v>2.9430382084636766</v>
      </c>
      <c r="U294" s="123">
        <v>2.8927582323216039</v>
      </c>
      <c r="V294" s="123">
        <v>3.0724365566160734</v>
      </c>
      <c r="W294" s="123">
        <v>3.0744846293868351</v>
      </c>
      <c r="X294" s="123">
        <v>2.7734515880202184</v>
      </c>
      <c r="Y294" s="123">
        <v>2.6450265209060975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3.3759938525399713</v>
      </c>
      <c r="C296" s="99">
        <v>3.303506339908342</v>
      </c>
      <c r="D296" s="99">
        <v>3.2646059815313957</v>
      </c>
      <c r="E296" s="99">
        <v>3.2502418860895959</v>
      </c>
      <c r="F296" s="99">
        <v>3.1501107032111135</v>
      </c>
      <c r="G296" s="99">
        <v>3.1508726229791284</v>
      </c>
      <c r="H296" s="99">
        <v>3.0416851414420609</v>
      </c>
      <c r="I296" s="99">
        <v>3.0420427315304126</v>
      </c>
      <c r="J296" s="99">
        <v>2.9558882782911318</v>
      </c>
      <c r="K296" s="99">
        <v>2.8309930790157094</v>
      </c>
      <c r="L296" s="99">
        <v>2.8598313721425468</v>
      </c>
      <c r="M296" s="99">
        <v>2.8670784533169957</v>
      </c>
      <c r="N296" s="99">
        <v>2.8559929116086553</v>
      </c>
      <c r="O296" s="99">
        <v>2.8773433464078804</v>
      </c>
      <c r="P296" s="99">
        <v>2.7426806847713272</v>
      </c>
      <c r="Q296" s="99">
        <v>2.5737365130199352</v>
      </c>
      <c r="R296" s="99">
        <v>3.0227201969029487</v>
      </c>
      <c r="S296" s="99">
        <v>2.9757203337421925</v>
      </c>
      <c r="T296" s="99">
        <v>3.1411183094585811</v>
      </c>
      <c r="U296" s="99">
        <v>3.0021930611494954</v>
      </c>
      <c r="V296" s="99">
        <v>3.3385296616735727</v>
      </c>
      <c r="W296" s="99">
        <v>2.8329330816567269</v>
      </c>
      <c r="X296" s="99">
        <v>2.6996846074726397</v>
      </c>
      <c r="Y296" s="99">
        <v>2.796532593378632</v>
      </c>
      <c r="DA296" s="63" t="s">
        <v>2934</v>
      </c>
    </row>
    <row r="297" spans="1:105" ht="12" customHeight="1" x14ac:dyDescent="0.25">
      <c r="A297" s="109" t="s">
        <v>120</v>
      </c>
      <c r="B297" s="110">
        <v>3.3887115929220903</v>
      </c>
      <c r="C297" s="110">
        <v>3.3046540939667932</v>
      </c>
      <c r="D297" s="110">
        <v>3.2703978486808993</v>
      </c>
      <c r="E297" s="110">
        <v>3.2499016548851141</v>
      </c>
      <c r="F297" s="110">
        <v>3.2199709871343472</v>
      </c>
      <c r="G297" s="110">
        <v>3.1152276945367761</v>
      </c>
      <c r="H297" s="110">
        <v>3.0299934206016546</v>
      </c>
      <c r="I297" s="110">
        <v>3.0479721131040063</v>
      </c>
      <c r="J297" s="110">
        <v>2.9249925122126994</v>
      </c>
      <c r="K297" s="110">
        <v>2.8962366279868839</v>
      </c>
      <c r="L297" s="110">
        <v>2.82512795971317</v>
      </c>
      <c r="M297" s="110">
        <v>2.8636414363140235</v>
      </c>
      <c r="N297" s="110">
        <v>2.8865779030407013</v>
      </c>
      <c r="O297" s="110">
        <v>2.7551906784218287</v>
      </c>
      <c r="P297" s="110">
        <v>2.8302303661473851</v>
      </c>
      <c r="Q297" s="110">
        <v>2.8718132836607815</v>
      </c>
      <c r="R297" s="110">
        <v>2.8768893144017751</v>
      </c>
      <c r="S297" s="110">
        <v>2.8839284689655225</v>
      </c>
      <c r="T297" s="110">
        <v>2.939426372427834</v>
      </c>
      <c r="U297" s="110">
        <v>2.8907867479893783</v>
      </c>
      <c r="V297" s="110">
        <v>3.0677057568808821</v>
      </c>
      <c r="W297" s="110">
        <v>3.0788963640002938</v>
      </c>
      <c r="X297" s="110">
        <v>2.7748162121639837</v>
      </c>
      <c r="Y297" s="110">
        <v>2.6421562613488372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60.91471397397919</v>
      </c>
      <c r="C299" s="118">
        <f t="shared" si="131"/>
        <v>60.046540492239707</v>
      </c>
      <c r="D299" s="118">
        <f t="shared" si="131"/>
        <v>61.277770736842996</v>
      </c>
      <c r="E299" s="118">
        <f t="shared" si="131"/>
        <v>61.014851627585884</v>
      </c>
      <c r="F299" s="118">
        <f t="shared" si="131"/>
        <v>64.778204725504153</v>
      </c>
      <c r="G299" s="118">
        <f t="shared" si="131"/>
        <v>67.338566544206486</v>
      </c>
      <c r="H299" s="118">
        <f t="shared" si="131"/>
        <v>65.105194798547473</v>
      </c>
      <c r="I299" s="118">
        <f t="shared" si="131"/>
        <v>60.627180624504476</v>
      </c>
      <c r="J299" s="118">
        <f t="shared" si="131"/>
        <v>63.364180865340423</v>
      </c>
      <c r="K299" s="118">
        <f t="shared" si="131"/>
        <v>63.217285940623768</v>
      </c>
      <c r="L299" s="118">
        <f t="shared" si="131"/>
        <v>58.096407123864871</v>
      </c>
      <c r="M299" s="118">
        <f t="shared" si="131"/>
        <v>50.817907320204839</v>
      </c>
      <c r="N299" s="118">
        <f t="shared" si="131"/>
        <v>47.685139311811355</v>
      </c>
      <c r="O299" s="118">
        <f t="shared" si="131"/>
        <v>47.618228813849086</v>
      </c>
      <c r="P299" s="118">
        <f t="shared" si="131"/>
        <v>41.919848607452607</v>
      </c>
      <c r="Q299" s="118">
        <f t="shared" si="131"/>
        <v>43.731416289106626</v>
      </c>
      <c r="R299" s="118">
        <f t="shared" ref="R299:V299" si="132">R300+R303+R305+R315</f>
        <v>46.521285081617663</v>
      </c>
      <c r="S299" s="118">
        <f t="shared" si="132"/>
        <v>42.438804443950502</v>
      </c>
      <c r="T299" s="118">
        <f t="shared" si="132"/>
        <v>46.742038346997703</v>
      </c>
      <c r="U299" s="118">
        <f t="shared" si="132"/>
        <v>44.787380259211773</v>
      </c>
      <c r="V299" s="118">
        <f t="shared" si="132"/>
        <v>49.031234738721466</v>
      </c>
      <c r="W299" s="118">
        <f t="shared" ref="W299:Y299" si="133">W300+W303+W305+W315</f>
        <v>47.951084256957564</v>
      </c>
      <c r="X299" s="118">
        <f t="shared" si="133"/>
        <v>41.384300397114274</v>
      </c>
      <c r="Y299" s="118">
        <f t="shared" si="133"/>
        <v>35.622421717264615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54.256856545593536</v>
      </c>
      <c r="C300" s="123">
        <f t="shared" si="134"/>
        <v>53.997925858918883</v>
      </c>
      <c r="D300" s="123">
        <f t="shared" si="134"/>
        <v>55.036538649090645</v>
      </c>
      <c r="E300" s="123">
        <f t="shared" si="134"/>
        <v>55.37511867022512</v>
      </c>
      <c r="F300" s="123">
        <f t="shared" si="134"/>
        <v>58.925555555532327</v>
      </c>
      <c r="G300" s="123">
        <f t="shared" si="134"/>
        <v>61.757502472890494</v>
      </c>
      <c r="H300" s="123">
        <f t="shared" si="134"/>
        <v>59.839336296767598</v>
      </c>
      <c r="I300" s="123">
        <f t="shared" si="134"/>
        <v>55.441258519507372</v>
      </c>
      <c r="J300" s="123">
        <f t="shared" si="134"/>
        <v>58.119510234497625</v>
      </c>
      <c r="K300" s="123">
        <f t="shared" si="134"/>
        <v>57.47873769071807</v>
      </c>
      <c r="L300" s="123">
        <f t="shared" si="134"/>
        <v>53.055279057566544</v>
      </c>
      <c r="M300" s="123">
        <f t="shared" si="134"/>
        <v>45.940952064973644</v>
      </c>
      <c r="N300" s="123">
        <f t="shared" si="134"/>
        <v>43.141412666111414</v>
      </c>
      <c r="O300" s="123">
        <f t="shared" si="134"/>
        <v>43.288905751149052</v>
      </c>
      <c r="P300" s="123">
        <f t="shared" si="134"/>
        <v>37.738604845424618</v>
      </c>
      <c r="Q300" s="123">
        <f t="shared" si="134"/>
        <v>39.636173398356178</v>
      </c>
      <c r="R300" s="123">
        <f t="shared" ref="R300:V300" si="135">SUM(R301:R302)</f>
        <v>42.122654615270477</v>
      </c>
      <c r="S300" s="123">
        <f t="shared" si="135"/>
        <v>38.097382075868971</v>
      </c>
      <c r="T300" s="123">
        <f t="shared" si="135"/>
        <v>42.220927274741911</v>
      </c>
      <c r="U300" s="123">
        <f t="shared" si="135"/>
        <v>40.35381351828876</v>
      </c>
      <c r="V300" s="123">
        <f t="shared" si="135"/>
        <v>44.193528404202809</v>
      </c>
      <c r="W300" s="123">
        <f t="shared" ref="W300:Y300" si="136">SUM(W301:W302)</f>
        <v>43.258885577442015</v>
      </c>
      <c r="X300" s="123">
        <f t="shared" si="136"/>
        <v>36.891363620226869</v>
      </c>
      <c r="Y300" s="123">
        <f t="shared" si="136"/>
        <v>31.650816381008784</v>
      </c>
      <c r="DA300" s="130" t="s">
        <v>3085</v>
      </c>
    </row>
    <row r="301" spans="1:105" ht="12" customHeight="1" x14ac:dyDescent="0.25">
      <c r="A301" s="97" t="s">
        <v>51</v>
      </c>
      <c r="B301" s="99">
        <v>54.256856545593536</v>
      </c>
      <c r="C301" s="99">
        <v>53.997925858918883</v>
      </c>
      <c r="D301" s="99">
        <v>55.036538649090645</v>
      </c>
      <c r="E301" s="99">
        <v>55.37511867022512</v>
      </c>
      <c r="F301" s="99">
        <v>58.925555555532327</v>
      </c>
      <c r="G301" s="99">
        <v>61.757502472890494</v>
      </c>
      <c r="H301" s="99">
        <v>59.839336296767598</v>
      </c>
      <c r="I301" s="99">
        <v>55.441258519507372</v>
      </c>
      <c r="J301" s="99">
        <v>58.119510234497625</v>
      </c>
      <c r="K301" s="99">
        <v>57.47873769071807</v>
      </c>
      <c r="L301" s="99">
        <v>53.055279057566544</v>
      </c>
      <c r="M301" s="99">
        <v>45.940952064973644</v>
      </c>
      <c r="N301" s="99">
        <v>43.141412666111414</v>
      </c>
      <c r="O301" s="99">
        <v>43.288905751149052</v>
      </c>
      <c r="P301" s="99">
        <v>37.738604845424618</v>
      </c>
      <c r="Q301" s="99">
        <v>39.636173398356178</v>
      </c>
      <c r="R301" s="99">
        <v>42.122654615270477</v>
      </c>
      <c r="S301" s="99">
        <v>38.097382075868971</v>
      </c>
      <c r="T301" s="99">
        <v>42.220927274741911</v>
      </c>
      <c r="U301" s="99">
        <v>40.35381351828876</v>
      </c>
      <c r="V301" s="99">
        <v>44.193528404202809</v>
      </c>
      <c r="W301" s="99">
        <v>43.258885577442015</v>
      </c>
      <c r="X301" s="99">
        <v>36.891363620226869</v>
      </c>
      <c r="Y301" s="99">
        <v>31.650816381008784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6.6385207369182346</v>
      </c>
      <c r="C305" s="123">
        <v>6.0299489128901822</v>
      </c>
      <c r="D305" s="123">
        <v>6.2230062456608115</v>
      </c>
      <c r="E305" s="123">
        <v>5.6217320068414889</v>
      </c>
      <c r="F305" s="123">
        <v>5.8351655631918433</v>
      </c>
      <c r="G305" s="123">
        <v>5.5636724038336611</v>
      </c>
      <c r="H305" s="123">
        <v>5.2490031576870271</v>
      </c>
      <c r="I305" s="123">
        <v>5.1693842781354231</v>
      </c>
      <c r="J305" s="123">
        <v>5.2289170241834624</v>
      </c>
      <c r="K305" s="123">
        <v>5.7238644640489547</v>
      </c>
      <c r="L305" s="123">
        <v>5.0260266477510562</v>
      </c>
      <c r="M305" s="123">
        <v>4.8610722444742214</v>
      </c>
      <c r="N305" s="123">
        <v>4.5273725207610793</v>
      </c>
      <c r="O305" s="123">
        <v>4.3124584856974675</v>
      </c>
      <c r="P305" s="123">
        <v>4.1649568730208184</v>
      </c>
      <c r="Q305" s="123">
        <v>4.0795299886365193</v>
      </c>
      <c r="R305" s="123">
        <v>4.3789674080210093</v>
      </c>
      <c r="S305" s="123">
        <v>4.3212243721461565</v>
      </c>
      <c r="T305" s="123">
        <v>4.4997219654588667</v>
      </c>
      <c r="U305" s="123">
        <v>4.4134871741160229</v>
      </c>
      <c r="V305" s="123">
        <v>4.8158338686577116</v>
      </c>
      <c r="W305" s="123">
        <v>4.6733010196875311</v>
      </c>
      <c r="X305" s="123">
        <v>4.474807170602416</v>
      </c>
      <c r="Y305" s="123">
        <v>3.9524885961429628</v>
      </c>
      <c r="DA305" s="130" t="s">
        <v>3090</v>
      </c>
    </row>
    <row r="306" spans="1:105" ht="12" customHeight="1" x14ac:dyDescent="0.25">
      <c r="A306" s="97" t="s">
        <v>143</v>
      </c>
      <c r="B306" s="99">
        <v>11.331548501537748</v>
      </c>
      <c r="C306" s="99">
        <v>10.3022167646754</v>
      </c>
      <c r="D306" s="99">
        <v>10.701842311727109</v>
      </c>
      <c r="E306" s="99">
        <v>9.6895443152034684</v>
      </c>
      <c r="F306" s="99">
        <v>10.128230819930581</v>
      </c>
      <c r="G306" s="99">
        <v>9.6879648143104653</v>
      </c>
      <c r="H306" s="99">
        <v>9.1627582691984131</v>
      </c>
      <c r="I306" s="99">
        <v>9.0439575259518783</v>
      </c>
      <c r="J306" s="99">
        <v>9.1755460852273316</v>
      </c>
      <c r="K306" s="99">
        <v>10.439897639142254</v>
      </c>
      <c r="L306" s="99">
        <v>9.0996342164410837</v>
      </c>
      <c r="M306" s="99">
        <v>9.2683966129917152</v>
      </c>
      <c r="N306" s="99">
        <v>9.2560253924251299</v>
      </c>
      <c r="O306" s="99">
        <v>9.1883256033495222</v>
      </c>
      <c r="P306" s="99">
        <v>9.1044378390026388</v>
      </c>
      <c r="Q306" s="99">
        <v>9.0023674912583793</v>
      </c>
      <c r="R306" s="99">
        <v>9.5503864039094477</v>
      </c>
      <c r="S306" s="99">
        <v>9.3435061593438231</v>
      </c>
      <c r="T306" s="99">
        <v>9.6673508040212202</v>
      </c>
      <c r="U306" s="99">
        <v>9.4312076311892952</v>
      </c>
      <c r="V306" s="99">
        <v>10.132159706848565</v>
      </c>
      <c r="W306" s="99">
        <v>9.7902761494999542</v>
      </c>
      <c r="X306" s="99">
        <v>9.1486650196835679</v>
      </c>
      <c r="Y306" s="99">
        <v>7.9770452143706976</v>
      </c>
      <c r="DA306" s="63" t="s">
        <v>3091</v>
      </c>
    </row>
    <row r="307" spans="1:105" ht="12" customHeight="1" x14ac:dyDescent="0.25">
      <c r="A307" s="97" t="s">
        <v>124</v>
      </c>
      <c r="B307" s="99">
        <v>7.4452391272975325</v>
      </c>
      <c r="C307" s="99">
        <v>7.1761318648686352</v>
      </c>
      <c r="D307" s="99">
        <v>6.9256919511080506</v>
      </c>
      <c r="E307" s="99">
        <v>6.6568577558529016</v>
      </c>
      <c r="F307" s="99">
        <v>6.4742858592017978</v>
      </c>
      <c r="G307" s="99">
        <v>6.2720152458995928</v>
      </c>
      <c r="H307" s="99">
        <v>6.1208843907328561</v>
      </c>
      <c r="I307" s="99">
        <v>6.1304561997766696</v>
      </c>
      <c r="J307" s="99">
        <v>6.0895174844488817</v>
      </c>
      <c r="K307" s="99">
        <v>6.0934270450916399</v>
      </c>
      <c r="L307" s="99">
        <v>6.0915000192559399</v>
      </c>
      <c r="M307" s="99">
        <v>6.4377804386299715</v>
      </c>
      <c r="N307" s="99">
        <v>5.9349495442175968</v>
      </c>
      <c r="O307" s="99">
        <v>6.4799436392598713</v>
      </c>
      <c r="P307" s="99">
        <v>5.8672480317436646</v>
      </c>
      <c r="Q307" s="99">
        <v>5.2448808947650152</v>
      </c>
      <c r="R307" s="99">
        <v>6.1944667017254904</v>
      </c>
      <c r="S307" s="99">
        <v>6.1101415124928353</v>
      </c>
      <c r="T307" s="99">
        <v>6.1675725041092431</v>
      </c>
      <c r="U307" s="99">
        <v>5.7867814635459291</v>
      </c>
      <c r="V307" s="99">
        <v>6.2528512418457893</v>
      </c>
      <c r="W307" s="99">
        <v>5.2809627663224683</v>
      </c>
      <c r="X307" s="99">
        <v>5.0693840053921502</v>
      </c>
      <c r="Y307" s="99">
        <v>5.1187748611270205</v>
      </c>
      <c r="DA307" s="63" t="s">
        <v>3092</v>
      </c>
    </row>
    <row r="308" spans="1:105" ht="12" customHeight="1" x14ac:dyDescent="0.25">
      <c r="A308" s="97" t="s">
        <v>123</v>
      </c>
      <c r="B308" s="99">
        <v>5.8056109589227995</v>
      </c>
      <c r="C308" s="99">
        <v>5.6329023778086906</v>
      </c>
      <c r="D308" s="99">
        <v>5.4428821354333179</v>
      </c>
      <c r="E308" s="99">
        <v>5.2682286812671162</v>
      </c>
      <c r="F308" s="99">
        <v>4.893751458090895</v>
      </c>
      <c r="G308" s="99">
        <v>4.7634382414882435</v>
      </c>
      <c r="H308" s="99">
        <v>4.7248661074877365</v>
      </c>
      <c r="I308" s="99">
        <v>4.7200033433639623</v>
      </c>
      <c r="J308" s="99">
        <v>4.6343060525096371</v>
      </c>
      <c r="K308" s="99">
        <v>4.6335551138969517</v>
      </c>
      <c r="L308" s="99">
        <v>4.6590485702682489</v>
      </c>
      <c r="M308" s="99">
        <v>4.9636473153918486</v>
      </c>
      <c r="N308" s="99">
        <v>4.6050685677601271</v>
      </c>
      <c r="O308" s="99">
        <v>4.9973963557741312</v>
      </c>
      <c r="P308" s="99">
        <v>4.5389908313181282</v>
      </c>
      <c r="Q308" s="99">
        <v>4.0713978334451015</v>
      </c>
      <c r="R308" s="99">
        <v>4.6940875140493326</v>
      </c>
      <c r="S308" s="99">
        <v>4.6231262189685074</v>
      </c>
      <c r="T308" s="99">
        <v>4.6733486062579468</v>
      </c>
      <c r="U308" s="99">
        <v>4.427185978007163</v>
      </c>
      <c r="V308" s="99">
        <v>4.8607391833955118</v>
      </c>
      <c r="W308" s="99">
        <v>4.1199197585537952</v>
      </c>
      <c r="X308" s="99">
        <v>3.8996690789481825</v>
      </c>
      <c r="Y308" s="99">
        <v>3.8591790653260589</v>
      </c>
      <c r="DA308" s="63" t="s">
        <v>3093</v>
      </c>
    </row>
    <row r="309" spans="1:105" ht="12" customHeight="1" x14ac:dyDescent="0.25">
      <c r="A309" s="100" t="s">
        <v>50</v>
      </c>
      <c r="B309" s="102">
        <v>5.8056109589227995</v>
      </c>
      <c r="C309" s="102">
        <v>5.6329023778086906</v>
      </c>
      <c r="D309" s="102">
        <v>5.4428821354333179</v>
      </c>
      <c r="E309" s="102">
        <v>5.2682286812671162</v>
      </c>
      <c r="F309" s="102">
        <v>4.893751458090895</v>
      </c>
      <c r="G309" s="102">
        <v>4.7634382414882435</v>
      </c>
      <c r="H309" s="102">
        <v>4.7248661074877365</v>
      </c>
      <c r="I309" s="102">
        <v>4.7200033433639623</v>
      </c>
      <c r="J309" s="102">
        <v>4.6343060525096371</v>
      </c>
      <c r="K309" s="102">
        <v>4.6335551138969517</v>
      </c>
      <c r="L309" s="102">
        <v>4.6590485702682489</v>
      </c>
      <c r="M309" s="102">
        <v>4.9636473153918486</v>
      </c>
      <c r="N309" s="102">
        <v>4.6050685677601271</v>
      </c>
      <c r="O309" s="102">
        <v>4.9973963557741312</v>
      </c>
      <c r="P309" s="102">
        <v>4.5389908313181282</v>
      </c>
      <c r="Q309" s="102">
        <v>4.0713978334451015</v>
      </c>
      <c r="R309" s="102">
        <v>4.6940875140493326</v>
      </c>
      <c r="S309" s="102">
        <v>4.6231262189685074</v>
      </c>
      <c r="T309" s="102">
        <v>4.6733486062579468</v>
      </c>
      <c r="U309" s="102">
        <v>4.427185978007163</v>
      </c>
      <c r="V309" s="102">
        <v>4.8607391833955118</v>
      </c>
      <c r="W309" s="102">
        <v>4.1199197585537952</v>
      </c>
      <c r="X309" s="102">
        <v>3.8996690789481825</v>
      </c>
      <c r="Y309" s="102">
        <v>3.8591790653260589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1.933669146741622E-2</v>
      </c>
      <c r="C315" s="123">
        <v>1.8665720430637203E-2</v>
      </c>
      <c r="D315" s="123">
        <v>1.8225842091540791E-2</v>
      </c>
      <c r="E315" s="123">
        <v>1.8000950519273123E-2</v>
      </c>
      <c r="F315" s="123">
        <v>1.7483606779973713E-2</v>
      </c>
      <c r="G315" s="123">
        <v>1.7391667482322785E-2</v>
      </c>
      <c r="H315" s="123">
        <v>1.6855344092845854E-2</v>
      </c>
      <c r="I315" s="123">
        <v>1.6537826861675726E-2</v>
      </c>
      <c r="J315" s="123">
        <v>1.5753606659335749E-2</v>
      </c>
      <c r="K315" s="123">
        <v>1.4683785856749582E-2</v>
      </c>
      <c r="L315" s="123">
        <v>1.5101418547270701E-2</v>
      </c>
      <c r="M315" s="123">
        <v>1.5883010756971547E-2</v>
      </c>
      <c r="N315" s="123">
        <v>1.6354124938862631E-2</v>
      </c>
      <c r="O315" s="123">
        <v>1.6864577002568056E-2</v>
      </c>
      <c r="P315" s="123">
        <v>1.6286889007172508E-2</v>
      </c>
      <c r="Q315" s="123">
        <v>1.5712902113923604E-2</v>
      </c>
      <c r="R315" s="123">
        <v>1.966305832617167E-2</v>
      </c>
      <c r="S315" s="123">
        <v>2.0197995935376523E-2</v>
      </c>
      <c r="T315" s="123">
        <v>2.1389106796923227E-2</v>
      </c>
      <c r="U315" s="123">
        <v>2.0079566806992306E-2</v>
      </c>
      <c r="V315" s="123">
        <v>2.1872465860945912E-2</v>
      </c>
      <c r="W315" s="123">
        <v>1.8897659828018894E-2</v>
      </c>
      <c r="X315" s="123">
        <v>1.8129606284988151E-2</v>
      </c>
      <c r="Y315" s="123">
        <v>1.9116740112874023E-2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1.3223743396584939</v>
      </c>
      <c r="C317" s="99">
        <v>1.2923835716931784</v>
      </c>
      <c r="D317" s="99">
        <v>1.2752131371536957</v>
      </c>
      <c r="E317" s="99">
        <v>1.2673449966943604</v>
      </c>
      <c r="F317" s="99">
        <v>1.2254050281491979</v>
      </c>
      <c r="G317" s="99">
        <v>1.2223115484156386</v>
      </c>
      <c r="H317" s="99">
        <v>1.1762176161660212</v>
      </c>
      <c r="I317" s="99">
        <v>1.1745127473506232</v>
      </c>
      <c r="J317" s="99">
        <v>1.1405568576811391</v>
      </c>
      <c r="K317" s="99">
        <v>1.0913931874709606</v>
      </c>
      <c r="L317" s="99">
        <v>1.101414320657458</v>
      </c>
      <c r="M317" s="99">
        <v>1.1028970110160392</v>
      </c>
      <c r="N317" s="99">
        <v>1.0974598666619468</v>
      </c>
      <c r="O317" s="99">
        <v>1.1047596080159516</v>
      </c>
      <c r="P317" s="99">
        <v>1.0525862028240986</v>
      </c>
      <c r="Q317" s="99">
        <v>0.98708662667320779</v>
      </c>
      <c r="R317" s="99">
        <v>1.1572946125026429</v>
      </c>
      <c r="S317" s="99">
        <v>1.1361908403928305</v>
      </c>
      <c r="T317" s="99">
        <v>1.1944092529166652</v>
      </c>
      <c r="U317" s="99">
        <v>1.134673236430976</v>
      </c>
      <c r="V317" s="99">
        <v>1.2521321855671823</v>
      </c>
      <c r="W317" s="99">
        <v>1.0535834194857736</v>
      </c>
      <c r="X317" s="99">
        <v>0.99815500028837956</v>
      </c>
      <c r="Y317" s="99">
        <v>1.028190015613031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10.584739186352198</v>
      </c>
      <c r="D322" s="117">
        <f t="shared" si="138"/>
        <v>11.667981511208447</v>
      </c>
      <c r="E322" s="117">
        <f t="shared" si="138"/>
        <v>9.1137226333229293</v>
      </c>
      <c r="F322" s="117">
        <f t="shared" si="138"/>
        <v>12.612954276217755</v>
      </c>
      <c r="G322" s="117">
        <f t="shared" si="138"/>
        <v>21.166992882792552</v>
      </c>
      <c r="H322" s="117">
        <f t="shared" si="138"/>
        <v>20.059452990627538</v>
      </c>
      <c r="I322" s="117">
        <f t="shared" si="138"/>
        <v>27.87380399976627</v>
      </c>
      <c r="J322" s="117">
        <f t="shared" si="138"/>
        <v>29.777098740450118</v>
      </c>
      <c r="K322" s="117">
        <f t="shared" si="138"/>
        <v>34.819074075240209</v>
      </c>
      <c r="L322" s="117">
        <f t="shared" si="138"/>
        <v>20.640214218124708</v>
      </c>
      <c r="M322" s="117">
        <f t="shared" si="138"/>
        <v>17.286274585605085</v>
      </c>
      <c r="N322" s="117">
        <f t="shared" si="138"/>
        <v>20.948006578618138</v>
      </c>
      <c r="O322" s="117">
        <f t="shared" si="138"/>
        <v>18.324446847846083</v>
      </c>
      <c r="P322" s="117">
        <f t="shared" si="138"/>
        <v>11.106091995482387</v>
      </c>
      <c r="Q322" s="117">
        <f t="shared" si="138"/>
        <v>2.7710772379573156</v>
      </c>
      <c r="R322" s="117">
        <f t="shared" ref="R322:V322" si="139">R323+R326+R328+R338</f>
        <v>1.2024328159057636E-2</v>
      </c>
      <c r="S322" s="117">
        <f t="shared" si="139"/>
        <v>0</v>
      </c>
      <c r="T322" s="117">
        <f t="shared" si="139"/>
        <v>0</v>
      </c>
      <c r="U322" s="117">
        <f t="shared" si="139"/>
        <v>1.8864921055973098</v>
      </c>
      <c r="V322" s="117">
        <f t="shared" si="139"/>
        <v>4.6808963944850843</v>
      </c>
      <c r="W322" s="117">
        <f t="shared" ref="W322:Y322" si="140">W323+W326+W328+W338</f>
        <v>4.0294602867495595</v>
      </c>
      <c r="X322" s="117">
        <f t="shared" si="140"/>
        <v>2.5107220847441059</v>
      </c>
      <c r="Y322" s="117">
        <f t="shared" si="140"/>
        <v>3.7847462289987623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8.6750330142266368</v>
      </c>
      <c r="D323" s="122">
        <f t="shared" si="141"/>
        <v>9.6331049808283229</v>
      </c>
      <c r="E323" s="122">
        <f t="shared" si="141"/>
        <v>7.5819416069993864</v>
      </c>
      <c r="F323" s="122">
        <f t="shared" si="141"/>
        <v>10.480976877687601</v>
      </c>
      <c r="G323" s="122">
        <f t="shared" si="141"/>
        <v>17.89746986559528</v>
      </c>
      <c r="H323" s="122">
        <f t="shared" si="141"/>
        <v>16.878616512669289</v>
      </c>
      <c r="I323" s="122">
        <f t="shared" si="141"/>
        <v>23.273123063299209</v>
      </c>
      <c r="J323" s="122">
        <f t="shared" si="141"/>
        <v>25.019267509421354</v>
      </c>
      <c r="K323" s="122">
        <f t="shared" si="141"/>
        <v>28.964943675756608</v>
      </c>
      <c r="L323" s="122">
        <f t="shared" si="141"/>
        <v>17.029078782747728</v>
      </c>
      <c r="M323" s="122">
        <f t="shared" si="141"/>
        <v>13.730679551971035</v>
      </c>
      <c r="N323" s="122">
        <f t="shared" si="141"/>
        <v>16.373541017380209</v>
      </c>
      <c r="O323" s="122">
        <f t="shared" si="141"/>
        <v>14.357276538701264</v>
      </c>
      <c r="P323" s="122">
        <f t="shared" si="141"/>
        <v>8.4176728368622094</v>
      </c>
      <c r="Q323" s="122">
        <f t="shared" si="141"/>
        <v>2.1225742980950288</v>
      </c>
      <c r="R323" s="122">
        <f t="shared" ref="R323:V323" si="142">SUM(R324:R325)</f>
        <v>9.1231638910911177E-3</v>
      </c>
      <c r="S323" s="122">
        <f t="shared" si="142"/>
        <v>0</v>
      </c>
      <c r="T323" s="122">
        <f t="shared" si="142"/>
        <v>0</v>
      </c>
      <c r="U323" s="122">
        <f t="shared" si="142"/>
        <v>1.3150053457070678</v>
      </c>
      <c r="V323" s="122">
        <f t="shared" si="142"/>
        <v>3.2165937336344346</v>
      </c>
      <c r="W323" s="122">
        <f t="shared" ref="W323:Y323" si="143">SUM(W324:W325)</f>
        <v>2.6424671469134391</v>
      </c>
      <c r="X323" s="122">
        <f t="shared" si="143"/>
        <v>1.4547046218273907</v>
      </c>
      <c r="Y323" s="122">
        <f t="shared" si="143"/>
        <v>1.8123647456100749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8.6229268826083949</v>
      </c>
      <c r="D324" s="98">
        <v>9.5759961436298102</v>
      </c>
      <c r="E324" s="98">
        <v>7.5378171088594819</v>
      </c>
      <c r="F324" s="98">
        <v>10.420582661222214</v>
      </c>
      <c r="G324" s="98">
        <v>17.795270258647204</v>
      </c>
      <c r="H324" s="98">
        <v>16.78307371275978</v>
      </c>
      <c r="I324" s="98">
        <v>23.141708790011585</v>
      </c>
      <c r="J324" s="98">
        <v>24.876659970103375</v>
      </c>
      <c r="K324" s="98">
        <v>28.799150181510644</v>
      </c>
      <c r="L324" s="98">
        <v>16.931695620497667</v>
      </c>
      <c r="M324" s="98">
        <v>13.65318865994694</v>
      </c>
      <c r="N324" s="98">
        <v>16.280939137462312</v>
      </c>
      <c r="O324" s="98">
        <v>14.277108943627042</v>
      </c>
      <c r="P324" s="98">
        <v>8.3712306406017341</v>
      </c>
      <c r="Q324" s="98">
        <v>2.1106658593183183</v>
      </c>
      <c r="R324" s="98">
        <v>9.0710082691019683E-3</v>
      </c>
      <c r="S324" s="98">
        <v>0</v>
      </c>
      <c r="T324" s="98">
        <v>0</v>
      </c>
      <c r="U324" s="98">
        <v>1.3068671619358743</v>
      </c>
      <c r="V324" s="98">
        <v>3.1963270221772149</v>
      </c>
      <c r="W324" s="98">
        <v>2.6255507216424334</v>
      </c>
      <c r="X324" s="98">
        <v>1.4453482676308838</v>
      </c>
      <c r="Y324" s="98">
        <v>1.8006863997601119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5.2106131618242499E-2</v>
      </c>
      <c r="D325" s="98">
        <v>5.7108837198512764E-2</v>
      </c>
      <c r="E325" s="98">
        <v>4.4124498139904295E-2</v>
      </c>
      <c r="F325" s="98">
        <v>6.039421646538741E-2</v>
      </c>
      <c r="G325" s="98">
        <v>0.10219960694807677</v>
      </c>
      <c r="H325" s="98">
        <v>9.5542799909507536E-2</v>
      </c>
      <c r="I325" s="98">
        <v>0.13141427328762648</v>
      </c>
      <c r="J325" s="98">
        <v>0.14260753931797812</v>
      </c>
      <c r="K325" s="98">
        <v>0.16579349424596396</v>
      </c>
      <c r="L325" s="98">
        <v>9.7383162250062882E-2</v>
      </c>
      <c r="M325" s="98">
        <v>7.749089202409383E-2</v>
      </c>
      <c r="N325" s="98">
        <v>9.2601879917895716E-2</v>
      </c>
      <c r="O325" s="98">
        <v>8.016759507422179E-2</v>
      </c>
      <c r="P325" s="98">
        <v>4.6442196260475889E-2</v>
      </c>
      <c r="Q325" s="98">
        <v>1.1908438776710609E-2</v>
      </c>
      <c r="R325" s="98">
        <v>5.2155621989149602E-5</v>
      </c>
      <c r="S325" s="98">
        <v>0</v>
      </c>
      <c r="T325" s="98">
        <v>0</v>
      </c>
      <c r="U325" s="98">
        <v>8.1381837711935485E-3</v>
      </c>
      <c r="V325" s="98">
        <v>2.0266711457219731E-2</v>
      </c>
      <c r="W325" s="98">
        <v>1.6916425271005783E-2</v>
      </c>
      <c r="X325" s="98">
        <v>9.3563541965069833E-3</v>
      </c>
      <c r="Y325" s="98">
        <v>1.1678345849962989E-2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0</v>
      </c>
      <c r="D326" s="122">
        <f t="shared" si="144"/>
        <v>5.5710151489473194E-4</v>
      </c>
      <c r="E326" s="122">
        <f t="shared" si="144"/>
        <v>2.5805909820111243E-4</v>
      </c>
      <c r="F326" s="122">
        <f t="shared" si="144"/>
        <v>7.3883143532073715E-4</v>
      </c>
      <c r="G326" s="122">
        <f t="shared" si="144"/>
        <v>1.5562692485049444E-3</v>
      </c>
      <c r="H326" s="122">
        <f t="shared" si="144"/>
        <v>1.951558644092853E-3</v>
      </c>
      <c r="I326" s="122">
        <f t="shared" si="144"/>
        <v>3.2728418095697158E-3</v>
      </c>
      <c r="J326" s="122">
        <f t="shared" si="144"/>
        <v>2.5651150626208969E-3</v>
      </c>
      <c r="K326" s="122">
        <f t="shared" si="144"/>
        <v>2.3891036119559846E-3</v>
      </c>
      <c r="L326" s="122">
        <f t="shared" si="144"/>
        <v>1.6073397145438624E-3</v>
      </c>
      <c r="M326" s="122">
        <f t="shared" si="144"/>
        <v>1.1718487823063042E-3</v>
      </c>
      <c r="N326" s="122">
        <f t="shared" si="144"/>
        <v>1.6175446747632766E-3</v>
      </c>
      <c r="O326" s="122">
        <f t="shared" si="144"/>
        <v>8.7340235985823437E-4</v>
      </c>
      <c r="P326" s="122">
        <f t="shared" si="144"/>
        <v>7.9824837412842604E-4</v>
      </c>
      <c r="Q326" s="122">
        <f t="shared" si="144"/>
        <v>6.1777607479461226E-5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4.4441145956351182E-5</v>
      </c>
      <c r="V326" s="122">
        <f t="shared" si="144"/>
        <v>4.6063209659074098E-4</v>
      </c>
      <c r="W326" s="122">
        <f t="shared" si="144"/>
        <v>2.2792642830566682E-4</v>
      </c>
      <c r="X326" s="122">
        <f t="shared" si="144"/>
        <v>6.1079977750094641E-4</v>
      </c>
      <c r="Y326" s="122">
        <f t="shared" si="144"/>
        <v>9.4372916242969744E-4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0</v>
      </c>
      <c r="D327" s="98">
        <v>5.5710151489473194E-4</v>
      </c>
      <c r="E327" s="98">
        <v>2.5805909820111243E-4</v>
      </c>
      <c r="F327" s="98">
        <v>7.3883143532073715E-4</v>
      </c>
      <c r="G327" s="98">
        <v>1.5562692485049444E-3</v>
      </c>
      <c r="H327" s="98">
        <v>1.951558644092853E-3</v>
      </c>
      <c r="I327" s="98">
        <v>3.2728418095697158E-3</v>
      </c>
      <c r="J327" s="98">
        <v>2.5651150626208969E-3</v>
      </c>
      <c r="K327" s="98">
        <v>2.3891036119559846E-3</v>
      </c>
      <c r="L327" s="98">
        <v>1.6073397145438624E-3</v>
      </c>
      <c r="M327" s="98">
        <v>1.1718487823063042E-3</v>
      </c>
      <c r="N327" s="98">
        <v>1.6175446747632766E-3</v>
      </c>
      <c r="O327" s="98">
        <v>8.7340235985823437E-4</v>
      </c>
      <c r="P327" s="98">
        <v>7.9824837412842604E-4</v>
      </c>
      <c r="Q327" s="98">
        <v>6.1777607479461226E-5</v>
      </c>
      <c r="R327" s="98">
        <v>0</v>
      </c>
      <c r="S327" s="98">
        <v>0</v>
      </c>
      <c r="T327" s="98">
        <v>0</v>
      </c>
      <c r="U327" s="98">
        <v>4.4441145956351182E-5</v>
      </c>
      <c r="V327" s="98">
        <v>4.6063209659074098E-4</v>
      </c>
      <c r="W327" s="98">
        <v>2.2792642830566682E-4</v>
      </c>
      <c r="X327" s="98">
        <v>6.1079977750094641E-4</v>
      </c>
      <c r="Y327" s="98">
        <v>9.4372916242969744E-4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1.6463679671268459</v>
      </c>
      <c r="D328" s="122">
        <v>1.7479894225975621</v>
      </c>
      <c r="E328" s="122">
        <v>1.3062692920267334</v>
      </c>
      <c r="F328" s="122">
        <v>1.8230028626316763</v>
      </c>
      <c r="G328" s="122">
        <v>2.7833318213711506</v>
      </c>
      <c r="H328" s="122">
        <v>2.7150274896635125</v>
      </c>
      <c r="I328" s="122">
        <v>3.8994649763989182</v>
      </c>
      <c r="J328" s="122">
        <v>4.05728100977029</v>
      </c>
      <c r="K328" s="122">
        <v>5.0365649296657029</v>
      </c>
      <c r="L328" s="122">
        <v>3.0996030050332619</v>
      </c>
      <c r="M328" s="122">
        <v>3.0679371318963096</v>
      </c>
      <c r="N328" s="122">
        <v>3.9449936818337901</v>
      </c>
      <c r="O328" s="122">
        <v>3.430954343190411</v>
      </c>
      <c r="P328" s="122">
        <v>2.3073057073684171</v>
      </c>
      <c r="Q328" s="122">
        <v>0.55335193454985987</v>
      </c>
      <c r="R328" s="122">
        <v>2.4942587781853296E-3</v>
      </c>
      <c r="S328" s="122">
        <v>0</v>
      </c>
      <c r="T328" s="122">
        <v>0</v>
      </c>
      <c r="U328" s="122">
        <v>0.49511708086894246</v>
      </c>
      <c r="V328" s="122">
        <v>1.2674573023621065</v>
      </c>
      <c r="W328" s="122">
        <v>1.1910093087234399</v>
      </c>
      <c r="X328" s="122">
        <v>0.90704350049925953</v>
      </c>
      <c r="Y328" s="122">
        <v>1.6846287085098353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3.4608400561457024E-2</v>
      </c>
      <c r="D329" s="98">
        <v>6.8028084105604195E-2</v>
      </c>
      <c r="E329" s="98">
        <v>4.7345326103767467E-2</v>
      </c>
      <c r="F329" s="98">
        <v>0.10208691381471444</v>
      </c>
      <c r="G329" s="98">
        <v>0.24370916441899582</v>
      </c>
      <c r="H329" s="98">
        <v>0.28061379016466964</v>
      </c>
      <c r="I329" s="98">
        <v>1.6254970131694586</v>
      </c>
      <c r="J329" s="98">
        <v>2.2138561053093713</v>
      </c>
      <c r="K329" s="98">
        <v>1.8757111340389658</v>
      </c>
      <c r="L329" s="98">
        <v>1.3902598733106899</v>
      </c>
      <c r="M329" s="98">
        <v>0.86250162675191377</v>
      </c>
      <c r="N329" s="98">
        <v>1.0270421074871205</v>
      </c>
      <c r="O329" s="98">
        <v>0.88704867496905915</v>
      </c>
      <c r="P329" s="98">
        <v>0.12590133866474942</v>
      </c>
      <c r="Q329" s="98">
        <v>4.6186051795763398E-2</v>
      </c>
      <c r="R329" s="98">
        <v>4.2925028957790056E-4</v>
      </c>
      <c r="S329" s="98">
        <v>0</v>
      </c>
      <c r="T329" s="98">
        <v>0</v>
      </c>
      <c r="U329" s="98">
        <v>7.5680977357898749E-2</v>
      </c>
      <c r="V329" s="98">
        <v>0.24062748087626207</v>
      </c>
      <c r="W329" s="98">
        <v>0.33577560155466868</v>
      </c>
      <c r="X329" s="98">
        <v>0.39944413819629221</v>
      </c>
      <c r="Y329" s="98">
        <v>0.63318748919750489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0.13149228456122206</v>
      </c>
      <c r="D330" s="98">
        <v>0.14928282454303141</v>
      </c>
      <c r="E330" s="98">
        <v>0.10878616092636786</v>
      </c>
      <c r="F330" s="98">
        <v>0.12581999891076043</v>
      </c>
      <c r="G330" s="98">
        <v>0.20109457636230002</v>
      </c>
      <c r="H330" s="98">
        <v>0.1698696106668843</v>
      </c>
      <c r="I330" s="98">
        <v>0.16741769629430153</v>
      </c>
      <c r="J330" s="98">
        <v>0.12151174539620567</v>
      </c>
      <c r="K330" s="98">
        <v>0.20889342257348076</v>
      </c>
      <c r="L330" s="98">
        <v>0.15169063187058146</v>
      </c>
      <c r="M330" s="98">
        <v>0.16274111339346944</v>
      </c>
      <c r="N330" s="98">
        <v>0.17662258545369453</v>
      </c>
      <c r="O330" s="98">
        <v>0.21479269869776024</v>
      </c>
      <c r="P330" s="98">
        <v>0.18247488201730161</v>
      </c>
      <c r="Q330" s="98">
        <v>5.1573535024888074E-2</v>
      </c>
      <c r="R330" s="98">
        <v>2.2223537021296645E-4</v>
      </c>
      <c r="S330" s="98">
        <v>0</v>
      </c>
      <c r="T330" s="98">
        <v>0</v>
      </c>
      <c r="U330" s="98">
        <v>3.1258641724340924E-2</v>
      </c>
      <c r="V330" s="98">
        <v>8.4740599158461008E-2</v>
      </c>
      <c r="W330" s="98">
        <v>6.6653056287936427E-2</v>
      </c>
      <c r="X330" s="98">
        <v>5.3285631214288288E-2</v>
      </c>
      <c r="Y330" s="98">
        <v>0.15199567853333582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2.2896203295853096E-4</v>
      </c>
      <c r="G331" s="98">
        <v>2.2326182637677453E-4</v>
      </c>
      <c r="H331" s="98">
        <v>2.2004880466691909E-4</v>
      </c>
      <c r="I331" s="98">
        <v>6.6287718281755057E-4</v>
      </c>
      <c r="J331" s="98">
        <v>1.3132344845107429E-3</v>
      </c>
      <c r="K331" s="98">
        <v>2.1944834939828452E-3</v>
      </c>
      <c r="L331" s="98">
        <v>1.3165680701695316E-3</v>
      </c>
      <c r="M331" s="98">
        <v>1.1542758303821239E-3</v>
      </c>
      <c r="N331" s="98">
        <v>6.3140975163636674E-4</v>
      </c>
      <c r="O331" s="98">
        <v>2.2682558075573698E-3</v>
      </c>
      <c r="P331" s="98">
        <v>1.2106383690133021E-3</v>
      </c>
      <c r="Q331" s="98">
        <v>3.557975668813139E-4</v>
      </c>
      <c r="R331" s="98">
        <v>0</v>
      </c>
      <c r="S331" s="98">
        <v>0</v>
      </c>
      <c r="T331" s="98">
        <v>0</v>
      </c>
      <c r="U331" s="98">
        <v>2.0065073328026531E-4</v>
      </c>
      <c r="V331" s="98">
        <v>8.8221615444254134E-4</v>
      </c>
      <c r="W331" s="98">
        <v>1.8734497559478778E-4</v>
      </c>
      <c r="X331" s="98">
        <v>5.3877972518472366E-4</v>
      </c>
      <c r="Y331" s="98">
        <v>1.8278025720256529E-3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1.9518700055923654E-4</v>
      </c>
      <c r="G332" s="101">
        <v>1.8986442565023526E-4</v>
      </c>
      <c r="H332" s="101">
        <v>1.8796995422287456E-4</v>
      </c>
      <c r="I332" s="101">
        <v>5.6451500610562612E-4</v>
      </c>
      <c r="J332" s="101">
        <v>1.1113727825453298E-3</v>
      </c>
      <c r="K332" s="101">
        <v>1.8537188537117461E-3</v>
      </c>
      <c r="L332" s="101">
        <v>1.1122734314929761E-3</v>
      </c>
      <c r="M332" s="101">
        <v>9.7533999509811175E-4</v>
      </c>
      <c r="N332" s="101">
        <v>5.299143430499432E-4</v>
      </c>
      <c r="O332" s="101">
        <v>1.8896918024114305E-3</v>
      </c>
      <c r="P332" s="101">
        <v>9.997471947556368E-4</v>
      </c>
      <c r="Q332" s="101">
        <v>2.9098598602245049E-4</v>
      </c>
      <c r="R332" s="101">
        <v>0</v>
      </c>
      <c r="S332" s="101">
        <v>0</v>
      </c>
      <c r="T332" s="101">
        <v>0</v>
      </c>
      <c r="U332" s="101">
        <v>1.6040089748702602E-4</v>
      </c>
      <c r="V332" s="101">
        <v>7.1052567999951432E-4</v>
      </c>
      <c r="W332" s="101">
        <v>1.5048761123871043E-4</v>
      </c>
      <c r="X332" s="101">
        <v>4.270829300087045E-4</v>
      </c>
      <c r="Y332" s="101">
        <v>1.4293865689551587E-3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3.377503239929443E-5</v>
      </c>
      <c r="G333" s="104">
        <v>3.3397400726539285E-5</v>
      </c>
      <c r="H333" s="104">
        <v>3.2078850444044539E-5</v>
      </c>
      <c r="I333" s="104">
        <v>9.8362176711924463E-5</v>
      </c>
      <c r="J333" s="104">
        <v>2.0186170196541308E-4</v>
      </c>
      <c r="K333" s="104">
        <v>3.4076464027109923E-4</v>
      </c>
      <c r="L333" s="104">
        <v>2.0429463867655548E-4</v>
      </c>
      <c r="M333" s="104">
        <v>1.7893583528401209E-4</v>
      </c>
      <c r="N333" s="104">
        <v>1.0149540858642357E-4</v>
      </c>
      <c r="O333" s="104">
        <v>3.7856400514593925E-4</v>
      </c>
      <c r="P333" s="104">
        <v>2.1089117425766526E-4</v>
      </c>
      <c r="Q333" s="104">
        <v>6.4811580858863395E-5</v>
      </c>
      <c r="R333" s="104">
        <v>0</v>
      </c>
      <c r="S333" s="104">
        <v>0</v>
      </c>
      <c r="T333" s="104">
        <v>0</v>
      </c>
      <c r="U333" s="104">
        <v>4.0249835793239285E-5</v>
      </c>
      <c r="V333" s="104">
        <v>1.7169047444302702E-4</v>
      </c>
      <c r="W333" s="104">
        <v>3.6857364356077342E-5</v>
      </c>
      <c r="X333" s="104">
        <v>1.1169679517601917E-4</v>
      </c>
      <c r="Y333" s="104">
        <v>3.9841600307049418E-4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1.4651410544049266</v>
      </c>
      <c r="D334" s="101">
        <v>1.4811113049756128</v>
      </c>
      <c r="E334" s="101">
        <v>1.1107608495794727</v>
      </c>
      <c r="F334" s="101">
        <v>1.5390091679969329</v>
      </c>
      <c r="G334" s="101">
        <v>2.1510471332612418</v>
      </c>
      <c r="H334" s="101">
        <v>2.1128876193090882</v>
      </c>
      <c r="I334" s="101">
        <v>1.2217462459761836</v>
      </c>
      <c r="J334" s="101">
        <v>3.6204233686580087E-2</v>
      </c>
      <c r="K334" s="101">
        <v>0.39149387957239357</v>
      </c>
      <c r="L334" s="101">
        <v>3.424152835508356E-2</v>
      </c>
      <c r="M334" s="101">
        <v>1.1243618890151805</v>
      </c>
      <c r="N334" s="101">
        <v>1.8113763116522745</v>
      </c>
      <c r="O334" s="101">
        <v>0.81799723009708791</v>
      </c>
      <c r="P334" s="101">
        <v>0.48077881122402982</v>
      </c>
      <c r="Q334" s="101">
        <v>9.5994195976064033E-3</v>
      </c>
      <c r="R334" s="101">
        <v>2.1597275254921203E-4</v>
      </c>
      <c r="S334" s="101">
        <v>0</v>
      </c>
      <c r="T334" s="101">
        <v>0</v>
      </c>
      <c r="U334" s="101">
        <v>0.18976398583039006</v>
      </c>
      <c r="V334" s="101">
        <v>0.41054580173202576</v>
      </c>
      <c r="W334" s="101">
        <v>0.25202958195607722</v>
      </c>
      <c r="X334" s="101">
        <v>0.1099330545153553</v>
      </c>
      <c r="Y334" s="101">
        <v>0.35973812903085955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1.5126227599240148E-2</v>
      </c>
      <c r="D335" s="104">
        <v>4.9567208973313577E-2</v>
      </c>
      <c r="E335" s="104">
        <v>3.9376955417125256E-2</v>
      </c>
      <c r="F335" s="104">
        <v>5.5857819876309944E-2</v>
      </c>
      <c r="G335" s="104">
        <v>0.18725768550223662</v>
      </c>
      <c r="H335" s="104">
        <v>0.1514364207182031</v>
      </c>
      <c r="I335" s="104">
        <v>0.88414114377615682</v>
      </c>
      <c r="J335" s="104">
        <v>1.6843956908936224</v>
      </c>
      <c r="K335" s="104">
        <v>2.5582720099868799</v>
      </c>
      <c r="L335" s="104">
        <v>1.5220944034267376</v>
      </c>
      <c r="M335" s="104">
        <v>0.91717822690536355</v>
      </c>
      <c r="N335" s="104">
        <v>0.92932126748906396</v>
      </c>
      <c r="O335" s="104">
        <v>1.5088474836189463</v>
      </c>
      <c r="P335" s="104">
        <v>1.516940037093323</v>
      </c>
      <c r="Q335" s="104">
        <v>0.44563713056472065</v>
      </c>
      <c r="R335" s="104">
        <v>1.6268003658452507E-3</v>
      </c>
      <c r="S335" s="104">
        <v>0</v>
      </c>
      <c r="T335" s="104">
        <v>0</v>
      </c>
      <c r="U335" s="104">
        <v>0.19821282522303246</v>
      </c>
      <c r="V335" s="104">
        <v>0.53066120444091514</v>
      </c>
      <c r="W335" s="104">
        <v>0.53636372394916287</v>
      </c>
      <c r="X335" s="104">
        <v>0.34384189684813893</v>
      </c>
      <c r="Y335" s="104">
        <v>0.53787960917610933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1.2743493305023855E-2</v>
      </c>
      <c r="D336" s="98">
        <v>4.1579286907888452E-2</v>
      </c>
      <c r="E336" s="98">
        <v>3.3016813534983785E-2</v>
      </c>
      <c r="F336" s="98">
        <v>4.684169725914205E-2</v>
      </c>
      <c r="G336" s="98">
        <v>0.15670196772046993</v>
      </c>
      <c r="H336" s="98">
        <v>0.12738334861351022</v>
      </c>
      <c r="I336" s="98">
        <v>0.74170959289155436</v>
      </c>
      <c r="J336" s="98">
        <v>1.4044259615761545</v>
      </c>
      <c r="K336" s="98">
        <v>2.130076600475054</v>
      </c>
      <c r="L336" s="98">
        <v>1.2687705341188154</v>
      </c>
      <c r="M336" s="98">
        <v>0.7660369225324698</v>
      </c>
      <c r="N336" s="98">
        <v>0.7728697158536314</v>
      </c>
      <c r="O336" s="98">
        <v>1.2501877863799746</v>
      </c>
      <c r="P336" s="98">
        <v>1.251577764534634</v>
      </c>
      <c r="Q336" s="98">
        <v>0.36551569542846368</v>
      </c>
      <c r="R336" s="98">
        <v>1.3268800673176496E-3</v>
      </c>
      <c r="S336" s="98">
        <v>0</v>
      </c>
      <c r="T336" s="98">
        <v>0</v>
      </c>
      <c r="U336" s="98">
        <v>0.15996392860952097</v>
      </c>
      <c r="V336" s="98">
        <v>0.43128739060162125</v>
      </c>
      <c r="W336" s="98">
        <v>0.43470872448188863</v>
      </c>
      <c r="X336" s="98">
        <v>0.27459382250118985</v>
      </c>
      <c r="Y336" s="98">
        <v>0.42282111177033177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2.3827342942162925E-3</v>
      </c>
      <c r="D337" s="98">
        <v>7.9879220654251234E-3</v>
      </c>
      <c r="E337" s="98">
        <v>6.360141882141469E-3</v>
      </c>
      <c r="F337" s="98">
        <v>9.0161226171678911E-3</v>
      </c>
      <c r="G337" s="98">
        <v>3.0555717781766682E-2</v>
      </c>
      <c r="H337" s="98">
        <v>2.4053072104692874E-2</v>
      </c>
      <c r="I337" s="98">
        <v>0.14243155088460252</v>
      </c>
      <c r="J337" s="98">
        <v>0.27996972931746783</v>
      </c>
      <c r="K337" s="98">
        <v>0.42819540951182578</v>
      </c>
      <c r="L337" s="98">
        <v>0.25332386930792233</v>
      </c>
      <c r="M337" s="98">
        <v>0.15114130437289378</v>
      </c>
      <c r="N337" s="98">
        <v>0.15645155163543256</v>
      </c>
      <c r="O337" s="98">
        <v>0.2586596972389717</v>
      </c>
      <c r="P337" s="98">
        <v>0.26536227255868894</v>
      </c>
      <c r="Q337" s="98">
        <v>8.0121435136256983E-2</v>
      </c>
      <c r="R337" s="98">
        <v>2.9992029852760109E-4</v>
      </c>
      <c r="S337" s="98">
        <v>0</v>
      </c>
      <c r="T337" s="98">
        <v>0</v>
      </c>
      <c r="U337" s="98">
        <v>3.8248896613511503E-2</v>
      </c>
      <c r="V337" s="98">
        <v>9.9373813839293862E-2</v>
      </c>
      <c r="W337" s="98">
        <v>0.1016549994672742</v>
      </c>
      <c r="X337" s="98">
        <v>6.9248074346949046E-2</v>
      </c>
      <c r="Y337" s="98">
        <v>0.11505849740577752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0.2633382049987163</v>
      </c>
      <c r="D338" s="122">
        <v>0.28633000626766603</v>
      </c>
      <c r="E338" s="122">
        <v>0.22525367519860837</v>
      </c>
      <c r="F338" s="122">
        <v>0.30823570446315646</v>
      </c>
      <c r="G338" s="122">
        <v>0.48463492657761953</v>
      </c>
      <c r="H338" s="122">
        <v>0.46385742965064264</v>
      </c>
      <c r="I338" s="122">
        <v>0.69794311825857647</v>
      </c>
      <c r="J338" s="122">
        <v>0.69798510619585363</v>
      </c>
      <c r="K338" s="122">
        <v>0.81517636620593703</v>
      </c>
      <c r="L338" s="122">
        <v>0.50992509062917524</v>
      </c>
      <c r="M338" s="122">
        <v>0.4864860529554339</v>
      </c>
      <c r="N338" s="122">
        <v>0.62785433472937657</v>
      </c>
      <c r="O338" s="122">
        <v>0.53534256359454979</v>
      </c>
      <c r="P338" s="122">
        <v>0.38031520287763154</v>
      </c>
      <c r="Q338" s="122">
        <v>9.5089227704947446E-2</v>
      </c>
      <c r="R338" s="122">
        <v>4.0690548978118907E-4</v>
      </c>
      <c r="S338" s="122">
        <v>0</v>
      </c>
      <c r="T338" s="122">
        <v>0</v>
      </c>
      <c r="U338" s="122">
        <v>7.6325237875343094E-2</v>
      </c>
      <c r="V338" s="122">
        <v>0.19638472639195281</v>
      </c>
      <c r="W338" s="122">
        <v>0.19575590468437434</v>
      </c>
      <c r="X338" s="122">
        <v>0.1483631626399548</v>
      </c>
      <c r="Y338" s="122">
        <v>0.28680904571642257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4.4200139675010693E-3</v>
      </c>
      <c r="D340" s="98">
        <v>4.9314890067162264E-3</v>
      </c>
      <c r="E340" s="98">
        <v>4.0678801092676273E-3</v>
      </c>
      <c r="F340" s="98">
        <v>5.8033718019783742E-3</v>
      </c>
      <c r="G340" s="98">
        <v>9.0033264409630741E-3</v>
      </c>
      <c r="H340" s="98">
        <v>8.90157910514538E-3</v>
      </c>
      <c r="I340" s="98">
        <v>1.1262085099556859E-2</v>
      </c>
      <c r="J340" s="98">
        <v>1.0850599662672364E-2</v>
      </c>
      <c r="K340" s="98">
        <v>1.2039995573573523E-2</v>
      </c>
      <c r="L340" s="98">
        <v>1.0481583757801144E-2</v>
      </c>
      <c r="M340" s="98">
        <v>1.1166333178935268E-2</v>
      </c>
      <c r="N340" s="98">
        <v>1.3518473346871743E-2</v>
      </c>
      <c r="O340" s="98">
        <v>1.1736638262394277E-2</v>
      </c>
      <c r="P340" s="98">
        <v>7.5382804485117378E-3</v>
      </c>
      <c r="Q340" s="98">
        <v>1.9762601262645653E-3</v>
      </c>
      <c r="R340" s="98">
        <v>0</v>
      </c>
      <c r="S340" s="98">
        <v>0</v>
      </c>
      <c r="T340" s="98">
        <v>0</v>
      </c>
      <c r="U340" s="98">
        <v>1.6499818301782519E-3</v>
      </c>
      <c r="V340" s="98">
        <v>4.4487359713928339E-3</v>
      </c>
      <c r="W340" s="98">
        <v>4.9826368560966245E-3</v>
      </c>
      <c r="X340" s="98">
        <v>4.0467285124066582E-3</v>
      </c>
      <c r="Y340" s="98">
        <v>1.0417511207366814E-2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0.25891819103121522</v>
      </c>
      <c r="D341" s="33">
        <v>0.28139851726094978</v>
      </c>
      <c r="E341" s="33">
        <v>0.22118579508934075</v>
      </c>
      <c r="F341" s="33">
        <v>0.30243233266117808</v>
      </c>
      <c r="G341" s="33">
        <v>0.47563160013665645</v>
      </c>
      <c r="H341" s="33">
        <v>0.45495585054549725</v>
      </c>
      <c r="I341" s="33">
        <v>0.68668103315901963</v>
      </c>
      <c r="J341" s="33">
        <v>0.68713450653318131</v>
      </c>
      <c r="K341" s="33">
        <v>0.80313637063236354</v>
      </c>
      <c r="L341" s="33">
        <v>0.49944350687137407</v>
      </c>
      <c r="M341" s="33">
        <v>0.47531971977649862</v>
      </c>
      <c r="N341" s="33">
        <v>0.61433586138250484</v>
      </c>
      <c r="O341" s="33">
        <v>0.52360592533215555</v>
      </c>
      <c r="P341" s="33">
        <v>0.37277692242911981</v>
      </c>
      <c r="Q341" s="33">
        <v>9.3112967578682884E-2</v>
      </c>
      <c r="R341" s="33">
        <v>4.0690548978118907E-4</v>
      </c>
      <c r="S341" s="33">
        <v>0</v>
      </c>
      <c r="T341" s="33">
        <v>0</v>
      </c>
      <c r="U341" s="33">
        <v>7.467525604516484E-2</v>
      </c>
      <c r="V341" s="33">
        <v>0.19193599042055998</v>
      </c>
      <c r="W341" s="33">
        <v>0.19077326782827772</v>
      </c>
      <c r="X341" s="33">
        <v>0.14431643412754813</v>
      </c>
      <c r="Y341" s="33">
        <v>0.27639153450905574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6.8700129458827996</v>
      </c>
      <c r="D343" s="117">
        <f t="shared" si="145"/>
        <v>7.6274620033686462</v>
      </c>
      <c r="E343" s="117">
        <f t="shared" si="145"/>
        <v>6.0008164421092154</v>
      </c>
      <c r="F343" s="117">
        <f t="shared" si="145"/>
        <v>8.3707903361386204</v>
      </c>
      <c r="G343" s="117">
        <f t="shared" si="145"/>
        <v>14.16159447460775</v>
      </c>
      <c r="H343" s="117">
        <f t="shared" si="145"/>
        <v>13.532821995760434</v>
      </c>
      <c r="I343" s="117">
        <f t="shared" si="145"/>
        <v>19.040390836799833</v>
      </c>
      <c r="J343" s="117">
        <f t="shared" si="145"/>
        <v>20.57415271701257</v>
      </c>
      <c r="K343" s="117">
        <f t="shared" si="145"/>
        <v>24.273875726562668</v>
      </c>
      <c r="L343" s="117">
        <f t="shared" si="145"/>
        <v>14.528685801513408</v>
      </c>
      <c r="M343" s="117">
        <f t="shared" si="145"/>
        <v>12.240284394892063</v>
      </c>
      <c r="N343" s="117">
        <f t="shared" si="145"/>
        <v>14.960820789623007</v>
      </c>
      <c r="O343" s="117">
        <f t="shared" si="145"/>
        <v>13.239218121437888</v>
      </c>
      <c r="P343" s="117">
        <f t="shared" si="145"/>
        <v>8.1268020068109301</v>
      </c>
      <c r="Q343" s="117">
        <f t="shared" si="145"/>
        <v>2.0594494266785399</v>
      </c>
      <c r="R343" s="117">
        <f t="shared" ref="R343:V343" si="146">R344+R347+R349+R359</f>
        <v>9.1254726867669254E-3</v>
      </c>
      <c r="S343" s="117">
        <f t="shared" si="146"/>
        <v>0</v>
      </c>
      <c r="T343" s="117">
        <f t="shared" si="146"/>
        <v>0</v>
      </c>
      <c r="U343" s="117">
        <f t="shared" si="146"/>
        <v>1.5440006046794517</v>
      </c>
      <c r="V343" s="117">
        <f t="shared" si="146"/>
        <v>3.9101565102565372</v>
      </c>
      <c r="W343" s="117">
        <f t="shared" ref="W343:Y343" si="147">W344+W347+W349+W359</f>
        <v>3.4201197143434081</v>
      </c>
      <c r="X343" s="117">
        <f t="shared" si="147"/>
        <v>2.1578609698657583</v>
      </c>
      <c r="Y343" s="117">
        <f t="shared" si="147"/>
        <v>3.26663401461151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5.5856752912808281</v>
      </c>
      <c r="D344" s="122">
        <f t="shared" si="148"/>
        <v>6.2529836545770294</v>
      </c>
      <c r="E344" s="122">
        <f t="shared" si="148"/>
        <v>4.9630005070620395</v>
      </c>
      <c r="F344" s="122">
        <f t="shared" si="148"/>
        <v>6.9200731451235962</v>
      </c>
      <c r="G344" s="122">
        <f t="shared" si="148"/>
        <v>11.922173530175414</v>
      </c>
      <c r="H344" s="122">
        <f t="shared" si="148"/>
        <v>11.346161069219027</v>
      </c>
      <c r="I344" s="122">
        <f t="shared" si="148"/>
        <v>15.790930722042523</v>
      </c>
      <c r="J344" s="122">
        <f t="shared" si="148"/>
        <v>17.138282060199241</v>
      </c>
      <c r="K344" s="122">
        <f t="shared" si="148"/>
        <v>20.03417027278299</v>
      </c>
      <c r="L344" s="122">
        <f t="shared" si="148"/>
        <v>11.894243845027743</v>
      </c>
      <c r="M344" s="122">
        <f t="shared" si="148"/>
        <v>9.6832592588067676</v>
      </c>
      <c r="N344" s="122">
        <f t="shared" si="148"/>
        <v>11.650896309067987</v>
      </c>
      <c r="O344" s="122">
        <f t="shared" si="148"/>
        <v>10.297177824437661</v>
      </c>
      <c r="P344" s="122">
        <f t="shared" si="148"/>
        <v>6.0845370195308384</v>
      </c>
      <c r="Q344" s="122">
        <f t="shared" si="148"/>
        <v>1.5538083931485371</v>
      </c>
      <c r="R344" s="122">
        <f t="shared" ref="R344:V344" si="149">SUM(R345:R346)</f>
        <v>6.8421552970871135E-3</v>
      </c>
      <c r="S344" s="122">
        <f t="shared" si="149"/>
        <v>0</v>
      </c>
      <c r="T344" s="122">
        <f t="shared" si="149"/>
        <v>0</v>
      </c>
      <c r="U344" s="122">
        <f t="shared" si="149"/>
        <v>1.0791402168823434</v>
      </c>
      <c r="V344" s="122">
        <f t="shared" si="149"/>
        <v>2.6973738838748353</v>
      </c>
      <c r="W344" s="122">
        <f t="shared" ref="W344:Y344" si="150">SUM(W345:W346)</f>
        <v>2.2493701781941771</v>
      </c>
      <c r="X344" s="122">
        <f t="shared" si="150"/>
        <v>1.2464375896996984</v>
      </c>
      <c r="Y344" s="122">
        <f t="shared" si="150"/>
        <v>1.5613503621972753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5.5335691596625853</v>
      </c>
      <c r="D345" s="98">
        <v>6.1958748173785168</v>
      </c>
      <c r="E345" s="98">
        <v>4.9188760089221351</v>
      </c>
      <c r="F345" s="98">
        <v>6.8596789286582087</v>
      </c>
      <c r="G345" s="98">
        <v>11.819973923227337</v>
      </c>
      <c r="H345" s="98">
        <v>11.25061826930952</v>
      </c>
      <c r="I345" s="98">
        <v>15.659516448754896</v>
      </c>
      <c r="J345" s="98">
        <v>16.995674520881263</v>
      </c>
      <c r="K345" s="98">
        <v>19.868376778537026</v>
      </c>
      <c r="L345" s="98">
        <v>11.79686068277768</v>
      </c>
      <c r="M345" s="98">
        <v>9.605768366782673</v>
      </c>
      <c r="N345" s="98">
        <v>11.558294429150092</v>
      </c>
      <c r="O345" s="98">
        <v>10.217010229363439</v>
      </c>
      <c r="P345" s="98">
        <v>6.0380948232703622</v>
      </c>
      <c r="Q345" s="98">
        <v>1.5418999543718266</v>
      </c>
      <c r="R345" s="98">
        <v>6.7899996750979642E-3</v>
      </c>
      <c r="S345" s="98">
        <v>0</v>
      </c>
      <c r="T345" s="98">
        <v>0</v>
      </c>
      <c r="U345" s="98">
        <v>1.0710020331111498</v>
      </c>
      <c r="V345" s="98">
        <v>2.6771071724176156</v>
      </c>
      <c r="W345" s="98">
        <v>2.2324537529231714</v>
      </c>
      <c r="X345" s="98">
        <v>1.2370812355031915</v>
      </c>
      <c r="Y345" s="98">
        <v>1.5496720163473123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5.2106131618242499E-2</v>
      </c>
      <c r="D346" s="98">
        <v>5.7108837198512764E-2</v>
      </c>
      <c r="E346" s="98">
        <v>4.4124498139904295E-2</v>
      </c>
      <c r="F346" s="98">
        <v>6.039421646538741E-2</v>
      </c>
      <c r="G346" s="98">
        <v>0.10219960694807677</v>
      </c>
      <c r="H346" s="98">
        <v>9.5542799909507536E-2</v>
      </c>
      <c r="I346" s="98">
        <v>0.13141427328762648</v>
      </c>
      <c r="J346" s="98">
        <v>0.14260753931797812</v>
      </c>
      <c r="K346" s="98">
        <v>0.16579349424596396</v>
      </c>
      <c r="L346" s="98">
        <v>9.7383162250062882E-2</v>
      </c>
      <c r="M346" s="98">
        <v>7.749089202409383E-2</v>
      </c>
      <c r="N346" s="98">
        <v>9.2601879917895716E-2</v>
      </c>
      <c r="O346" s="98">
        <v>8.016759507422179E-2</v>
      </c>
      <c r="P346" s="98">
        <v>4.6442196260475889E-2</v>
      </c>
      <c r="Q346" s="98">
        <v>1.1908438776710609E-2</v>
      </c>
      <c r="R346" s="98">
        <v>5.2155621989149602E-5</v>
      </c>
      <c r="S346" s="98">
        <v>0</v>
      </c>
      <c r="T346" s="98">
        <v>0</v>
      </c>
      <c r="U346" s="98">
        <v>8.1381837711935485E-3</v>
      </c>
      <c r="V346" s="98">
        <v>2.0266711457219731E-2</v>
      </c>
      <c r="W346" s="98">
        <v>1.6916425271005783E-2</v>
      </c>
      <c r="X346" s="98">
        <v>9.3563541965069833E-3</v>
      </c>
      <c r="Y346" s="98">
        <v>1.1678345849962989E-2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0</v>
      </c>
      <c r="D347" s="122">
        <f t="shared" si="151"/>
        <v>1.761372767401884E-3</v>
      </c>
      <c r="E347" s="122">
        <f t="shared" si="151"/>
        <v>8.5520047963352525E-4</v>
      </c>
      <c r="F347" s="122">
        <f t="shared" si="151"/>
        <v>2.5618929428465036E-3</v>
      </c>
      <c r="G347" s="122">
        <f t="shared" si="151"/>
        <v>5.638561860497172E-3</v>
      </c>
      <c r="H347" s="122">
        <f t="shared" si="151"/>
        <v>7.3783252852048621E-3</v>
      </c>
      <c r="I347" s="122">
        <f t="shared" si="151"/>
        <v>1.2896636357049171E-2</v>
      </c>
      <c r="J347" s="122">
        <f t="shared" si="151"/>
        <v>1.0525339681469844E-2</v>
      </c>
      <c r="K347" s="122">
        <f t="shared" si="151"/>
        <v>1.0200708202569632E-2</v>
      </c>
      <c r="L347" s="122">
        <f t="shared" si="151"/>
        <v>7.1363351911422675E-3</v>
      </c>
      <c r="M347" s="122">
        <f t="shared" si="151"/>
        <v>5.4313269947690633E-3</v>
      </c>
      <c r="N347" s="122">
        <f t="shared" si="151"/>
        <v>7.862755992376718E-3</v>
      </c>
      <c r="O347" s="122">
        <f t="shared" si="151"/>
        <v>4.4698045930550512E-3</v>
      </c>
      <c r="P347" s="122">
        <f t="shared" si="151"/>
        <v>4.2947061839773972E-3</v>
      </c>
      <c r="Q347" s="122">
        <f t="shared" si="151"/>
        <v>3.4481818909983284E-4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2.5071377749004648E-4</v>
      </c>
      <c r="V347" s="122">
        <f t="shared" si="151"/>
        <v>2.6065271932214015E-3</v>
      </c>
      <c r="W347" s="122">
        <f t="shared" si="151"/>
        <v>1.3025410825300567E-3</v>
      </c>
      <c r="X347" s="122">
        <f t="shared" si="151"/>
        <v>3.5285009301492848E-3</v>
      </c>
      <c r="Y347" s="122">
        <f t="shared" si="151"/>
        <v>5.5178549440689463E-3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0</v>
      </c>
      <c r="D348" s="98">
        <v>1.761372767401884E-3</v>
      </c>
      <c r="E348" s="98">
        <v>8.5520047963352525E-4</v>
      </c>
      <c r="F348" s="98">
        <v>2.5618929428465036E-3</v>
      </c>
      <c r="G348" s="98">
        <v>5.638561860497172E-3</v>
      </c>
      <c r="H348" s="98">
        <v>7.3783252852048621E-3</v>
      </c>
      <c r="I348" s="98">
        <v>1.2896636357049171E-2</v>
      </c>
      <c r="J348" s="98">
        <v>1.0525339681469844E-2</v>
      </c>
      <c r="K348" s="98">
        <v>1.0200708202569632E-2</v>
      </c>
      <c r="L348" s="98">
        <v>7.1363351911422675E-3</v>
      </c>
      <c r="M348" s="98">
        <v>5.4313269947690633E-3</v>
      </c>
      <c r="N348" s="98">
        <v>7.862755992376718E-3</v>
      </c>
      <c r="O348" s="98">
        <v>4.4698045930550512E-3</v>
      </c>
      <c r="P348" s="98">
        <v>4.2947061839773972E-3</v>
      </c>
      <c r="Q348" s="98">
        <v>3.4481818909983284E-4</v>
      </c>
      <c r="R348" s="98">
        <v>0</v>
      </c>
      <c r="S348" s="98">
        <v>0</v>
      </c>
      <c r="T348" s="98">
        <v>0</v>
      </c>
      <c r="U348" s="98">
        <v>2.5071377749004648E-4</v>
      </c>
      <c r="V348" s="98">
        <v>2.6065271932214015E-3</v>
      </c>
      <c r="W348" s="98">
        <v>1.3025410825300567E-3</v>
      </c>
      <c r="X348" s="98">
        <v>3.5285009301492848E-3</v>
      </c>
      <c r="Y348" s="98">
        <v>5.5178549440689463E-3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1.0872683544490021</v>
      </c>
      <c r="D349" s="122">
        <v>1.158063021555652</v>
      </c>
      <c r="E349" s="122">
        <v>0.86779649981107798</v>
      </c>
      <c r="F349" s="122">
        <v>1.2162590786472145</v>
      </c>
      <c r="G349" s="122">
        <v>1.8684142098760779</v>
      </c>
      <c r="H349" s="122">
        <v>1.828893098375318</v>
      </c>
      <c r="I349" s="122">
        <v>2.7078365387438077</v>
      </c>
      <c r="J349" s="122">
        <v>2.8952808986394594</v>
      </c>
      <c r="K349" s="122">
        <v>3.6087581064972265</v>
      </c>
      <c r="L349" s="122">
        <v>2.238444444545638</v>
      </c>
      <c r="M349" s="122">
        <v>2.1793576214184309</v>
      </c>
      <c r="N349" s="122">
        <v>2.8189320938169953</v>
      </c>
      <c r="O349" s="122">
        <v>2.5226286251193084</v>
      </c>
      <c r="P349" s="122">
        <v>1.7401788060566146</v>
      </c>
      <c r="Q349" s="122">
        <v>0.42993084943618504</v>
      </c>
      <c r="R349" s="122">
        <v>1.9536088774386815E-3</v>
      </c>
      <c r="S349" s="122">
        <v>0</v>
      </c>
      <c r="T349" s="122">
        <v>0</v>
      </c>
      <c r="U349" s="122">
        <v>0.39916487249380261</v>
      </c>
      <c r="V349" s="122">
        <v>1.0390390687477451</v>
      </c>
      <c r="W349" s="122">
        <v>0.99691973865891137</v>
      </c>
      <c r="X349" s="122">
        <v>0.77613716715860492</v>
      </c>
      <c r="Y349" s="122">
        <v>1.4439443756392136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2.3025111059904593E-2</v>
      </c>
      <c r="D350" s="98">
        <v>4.5623315930674702E-2</v>
      </c>
      <c r="E350" s="98">
        <v>3.2017328740890839E-2</v>
      </c>
      <c r="F350" s="98">
        <v>6.9626711591754292E-2</v>
      </c>
      <c r="G350" s="98">
        <v>0.16768039151949177</v>
      </c>
      <c r="H350" s="98">
        <v>0.19481188109749342</v>
      </c>
      <c r="I350" s="98">
        <v>1.1388657291239357</v>
      </c>
      <c r="J350" s="98">
        <v>1.5656688177477804</v>
      </c>
      <c r="K350" s="98">
        <v>1.3392227231200322</v>
      </c>
      <c r="L350" s="98">
        <v>1.0022266399631605</v>
      </c>
      <c r="M350" s="98">
        <v>0.62771695306681907</v>
      </c>
      <c r="N350" s="98">
        <v>0.75408199080179217</v>
      </c>
      <c r="O350" s="98">
        <v>0.65639920749105696</v>
      </c>
      <c r="P350" s="98">
        <v>9.3885948303647215E-2</v>
      </c>
      <c r="Q350" s="98">
        <v>3.4872541445769838E-2</v>
      </c>
      <c r="R350" s="98">
        <v>3.3191627226170669E-4</v>
      </c>
      <c r="S350" s="98">
        <v>0</v>
      </c>
      <c r="T350" s="98">
        <v>0</v>
      </c>
      <c r="U350" s="98">
        <v>6.394878542264873E-2</v>
      </c>
      <c r="V350" s="98">
        <v>0.20771157974473037</v>
      </c>
      <c r="W350" s="98">
        <v>0.29416146942121818</v>
      </c>
      <c r="X350" s="98">
        <v>0.35183217562935881</v>
      </c>
      <c r="Y350" s="98">
        <v>0.5602190004598715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7.8197877560767404E-2</v>
      </c>
      <c r="D351" s="98">
        <v>8.9109605788118995E-2</v>
      </c>
      <c r="E351" s="98">
        <v>6.5211796885021267E-2</v>
      </c>
      <c r="F351" s="98">
        <v>7.574651873129358E-2</v>
      </c>
      <c r="G351" s="98">
        <v>0.12163826727305857</v>
      </c>
      <c r="H351" s="98">
        <v>0.10327966102235986</v>
      </c>
      <c r="I351" s="98">
        <v>0.10236272256155175</v>
      </c>
      <c r="J351" s="98">
        <v>7.4779276506170028E-2</v>
      </c>
      <c r="K351" s="98">
        <v>0.1295476998528082</v>
      </c>
      <c r="L351" s="98">
        <v>9.4918668564399497E-2</v>
      </c>
      <c r="M351" s="98">
        <v>0.10368352933970644</v>
      </c>
      <c r="N351" s="98">
        <v>0.11583741581205707</v>
      </c>
      <c r="O351" s="98">
        <v>0.14675579115139634</v>
      </c>
      <c r="P351" s="98">
        <v>0.1307369276165517</v>
      </c>
      <c r="Q351" s="98">
        <v>3.8493283958934199E-2</v>
      </c>
      <c r="R351" s="98">
        <v>1.7018395819714388E-4</v>
      </c>
      <c r="S351" s="98">
        <v>0</v>
      </c>
      <c r="T351" s="98">
        <v>0</v>
      </c>
      <c r="U351" s="98">
        <v>2.5439719915916096E-2</v>
      </c>
      <c r="V351" s="98">
        <v>6.9886129811984013E-2</v>
      </c>
      <c r="W351" s="98">
        <v>5.5414156705191613E-2</v>
      </c>
      <c r="X351" s="98">
        <v>4.4472387449671955E-2</v>
      </c>
      <c r="Y351" s="98">
        <v>0.1271041242766644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1.5128207358478592E-4</v>
      </c>
      <c r="G352" s="98">
        <v>1.4824276438906093E-4</v>
      </c>
      <c r="H352" s="98">
        <v>1.4636340715970669E-4</v>
      </c>
      <c r="I352" s="98">
        <v>4.4351859823048864E-4</v>
      </c>
      <c r="J352" s="98">
        <v>8.8580918651848999E-4</v>
      </c>
      <c r="K352" s="98">
        <v>1.4903700740547651E-3</v>
      </c>
      <c r="L352" s="98">
        <v>9.0028694812216057E-4</v>
      </c>
      <c r="M352" s="98">
        <v>8.0033193421227627E-4</v>
      </c>
      <c r="N352" s="98">
        <v>4.4903820976879253E-4</v>
      </c>
      <c r="O352" s="98">
        <v>1.6696843140602824E-3</v>
      </c>
      <c r="P352" s="98">
        <v>9.271753838467167E-4</v>
      </c>
      <c r="Q352" s="98">
        <v>2.8199673566020334E-4</v>
      </c>
      <c r="R352" s="98">
        <v>0</v>
      </c>
      <c r="S352" s="98">
        <v>0</v>
      </c>
      <c r="T352" s="98">
        <v>0</v>
      </c>
      <c r="U352" s="98">
        <v>1.7079146144404318E-4</v>
      </c>
      <c r="V352" s="98">
        <v>7.57665678776195E-4</v>
      </c>
      <c r="W352" s="98">
        <v>1.6197006789584226E-4</v>
      </c>
      <c r="X352" s="98">
        <v>4.6814180865641211E-4</v>
      </c>
      <c r="Y352" s="98">
        <v>1.5937192501955433E-3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1.175070411854915E-4</v>
      </c>
      <c r="G353" s="101">
        <v>1.1484536366252165E-4</v>
      </c>
      <c r="H353" s="101">
        <v>1.1428455671566214E-4</v>
      </c>
      <c r="I353" s="101">
        <v>3.4515642151856419E-4</v>
      </c>
      <c r="J353" s="101">
        <v>6.8394748455307688E-4</v>
      </c>
      <c r="K353" s="101">
        <v>1.1496054337836658E-3</v>
      </c>
      <c r="L353" s="101">
        <v>6.9599230944560509E-4</v>
      </c>
      <c r="M353" s="101">
        <v>6.2139609892826421E-4</v>
      </c>
      <c r="N353" s="101">
        <v>3.4754280118236893E-4</v>
      </c>
      <c r="O353" s="101">
        <v>1.2911203089143431E-3</v>
      </c>
      <c r="P353" s="101">
        <v>7.1628420958905149E-4</v>
      </c>
      <c r="Q353" s="101">
        <v>2.1718515480133996E-4</v>
      </c>
      <c r="R353" s="101">
        <v>0</v>
      </c>
      <c r="S353" s="101">
        <v>0</v>
      </c>
      <c r="T353" s="101">
        <v>0</v>
      </c>
      <c r="U353" s="101">
        <v>1.3054162565080389E-4</v>
      </c>
      <c r="V353" s="101">
        <v>5.8597520433316798E-4</v>
      </c>
      <c r="W353" s="101">
        <v>1.2511270353976492E-4</v>
      </c>
      <c r="X353" s="101">
        <v>3.5644501348039296E-4</v>
      </c>
      <c r="Y353" s="101">
        <v>1.1953032471250491E-3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3.377503239929443E-5</v>
      </c>
      <c r="G354" s="104">
        <v>3.3397400726539285E-5</v>
      </c>
      <c r="H354" s="104">
        <v>3.2078850444044539E-5</v>
      </c>
      <c r="I354" s="104">
        <v>9.8362176711924463E-5</v>
      </c>
      <c r="J354" s="104">
        <v>2.0186170196541308E-4</v>
      </c>
      <c r="K354" s="104">
        <v>3.4076464027109923E-4</v>
      </c>
      <c r="L354" s="104">
        <v>2.0429463867655548E-4</v>
      </c>
      <c r="M354" s="104">
        <v>1.7893583528401209E-4</v>
      </c>
      <c r="N354" s="104">
        <v>1.0149540858642357E-4</v>
      </c>
      <c r="O354" s="104">
        <v>3.7856400514593925E-4</v>
      </c>
      <c r="P354" s="104">
        <v>2.1089117425766526E-4</v>
      </c>
      <c r="Q354" s="104">
        <v>6.4811580858863395E-5</v>
      </c>
      <c r="R354" s="104">
        <v>0</v>
      </c>
      <c r="S354" s="104">
        <v>0</v>
      </c>
      <c r="T354" s="104">
        <v>0</v>
      </c>
      <c r="U354" s="104">
        <v>4.0249835793239285E-5</v>
      </c>
      <c r="V354" s="104">
        <v>1.7169047444302702E-4</v>
      </c>
      <c r="W354" s="104">
        <v>3.6857364356077342E-5</v>
      </c>
      <c r="X354" s="104">
        <v>1.1169679517601917E-4</v>
      </c>
      <c r="Y354" s="104">
        <v>3.9841600307049418E-4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0.97518071176657772</v>
      </c>
      <c r="D355" s="101">
        <v>0.98761677909604118</v>
      </c>
      <c r="E355" s="101">
        <v>0.74214727388214541</v>
      </c>
      <c r="F355" s="101">
        <v>1.0303581846073591</v>
      </c>
      <c r="G355" s="101">
        <v>1.4432519074861174</v>
      </c>
      <c r="H355" s="101">
        <v>1.4209356875681196</v>
      </c>
      <c r="I355" s="101">
        <v>0.82368333062698373</v>
      </c>
      <c r="J355" s="101">
        <v>2.4476857874660939E-2</v>
      </c>
      <c r="K355" s="101">
        <v>0.26553797837938586</v>
      </c>
      <c r="L355" s="101">
        <v>2.3311221704991163E-2</v>
      </c>
      <c r="M355" s="101">
        <v>0.77083757665989028</v>
      </c>
      <c r="N355" s="101">
        <v>1.2561456480645541</v>
      </c>
      <c r="O355" s="101">
        <v>0.57711275400927442</v>
      </c>
      <c r="P355" s="101">
        <v>0.34670740574766762</v>
      </c>
      <c r="Q355" s="101">
        <v>7.0671399090342247E-3</v>
      </c>
      <c r="R355" s="101">
        <v>1.61202482969368E-4</v>
      </c>
      <c r="S355" s="101">
        <v>0</v>
      </c>
      <c r="T355" s="101">
        <v>0</v>
      </c>
      <c r="U355" s="101">
        <v>0.14723939061724467</v>
      </c>
      <c r="V355" s="101">
        <v>0.32250806598754456</v>
      </c>
      <c r="W355" s="101">
        <v>0.2002057792704916</v>
      </c>
      <c r="X355" s="101">
        <v>8.8659710978496398E-2</v>
      </c>
      <c r="Y355" s="101">
        <v>0.294190204414292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1.0864654061752358E-2</v>
      </c>
      <c r="D356" s="104">
        <v>3.5713320740817137E-2</v>
      </c>
      <c r="E356" s="104">
        <v>2.8420100303020411E-2</v>
      </c>
      <c r="F356" s="104">
        <v>4.0376381643222825E-2</v>
      </c>
      <c r="G356" s="104">
        <v>0.13569540083302103</v>
      </c>
      <c r="H356" s="104">
        <v>0.10971950528018545</v>
      </c>
      <c r="I356" s="104">
        <v>0.64248123783310573</v>
      </c>
      <c r="J356" s="104">
        <v>1.2294701373243295</v>
      </c>
      <c r="K356" s="104">
        <v>1.8729593350709455</v>
      </c>
      <c r="L356" s="104">
        <v>1.1170876273649648</v>
      </c>
      <c r="M356" s="104">
        <v>0.67631923041780317</v>
      </c>
      <c r="N356" s="104">
        <v>0.69241800092882311</v>
      </c>
      <c r="O356" s="104">
        <v>1.1406911881535204</v>
      </c>
      <c r="P356" s="104">
        <v>1.1679213490049012</v>
      </c>
      <c r="Q356" s="104">
        <v>0.34921588738678655</v>
      </c>
      <c r="R356" s="104">
        <v>1.2903061640104627E-3</v>
      </c>
      <c r="S356" s="104">
        <v>0</v>
      </c>
      <c r="T356" s="104">
        <v>0</v>
      </c>
      <c r="U356" s="104">
        <v>0.16236618507654907</v>
      </c>
      <c r="V356" s="104">
        <v>0.43817562752470995</v>
      </c>
      <c r="W356" s="104">
        <v>0.44697636319411405</v>
      </c>
      <c r="X356" s="104">
        <v>0.29070475129242135</v>
      </c>
      <c r="Y356" s="104">
        <v>0.46083732723819015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8.4819197675360652E-3</v>
      </c>
      <c r="D357" s="98">
        <v>2.7725398675392011E-2</v>
      </c>
      <c r="E357" s="98">
        <v>2.2059958420878944E-2</v>
      </c>
      <c r="F357" s="98">
        <v>3.136025902605493E-2</v>
      </c>
      <c r="G357" s="98">
        <v>0.10513968305125435</v>
      </c>
      <c r="H357" s="98">
        <v>8.5666433175492579E-2</v>
      </c>
      <c r="I357" s="98">
        <v>0.50004968694850327</v>
      </c>
      <c r="J357" s="98">
        <v>0.94950040800686164</v>
      </c>
      <c r="K357" s="98">
        <v>1.4447639255591196</v>
      </c>
      <c r="L357" s="98">
        <v>0.86376375805704253</v>
      </c>
      <c r="M357" s="98">
        <v>0.52517792604490943</v>
      </c>
      <c r="N357" s="98">
        <v>0.53596644929339055</v>
      </c>
      <c r="O357" s="98">
        <v>0.8820314909145488</v>
      </c>
      <c r="P357" s="98">
        <v>0.90255907644621225</v>
      </c>
      <c r="Q357" s="98">
        <v>0.26909445225052958</v>
      </c>
      <c r="R357" s="98">
        <v>9.9038586548286169E-4</v>
      </c>
      <c r="S357" s="98">
        <v>0</v>
      </c>
      <c r="T357" s="98">
        <v>0</v>
      </c>
      <c r="U357" s="98">
        <v>0.12411728846303757</v>
      </c>
      <c r="V357" s="98">
        <v>0.33880181368541606</v>
      </c>
      <c r="W357" s="98">
        <v>0.34532136372683986</v>
      </c>
      <c r="X357" s="98">
        <v>0.2214566769454723</v>
      </c>
      <c r="Y357" s="98">
        <v>0.34577882983241265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2.3827342942162925E-3</v>
      </c>
      <c r="D358" s="98">
        <v>7.9879220654251234E-3</v>
      </c>
      <c r="E358" s="98">
        <v>6.360141882141469E-3</v>
      </c>
      <c r="F358" s="98">
        <v>9.0161226171678911E-3</v>
      </c>
      <c r="G358" s="98">
        <v>3.0555717781766682E-2</v>
      </c>
      <c r="H358" s="98">
        <v>2.4053072104692874E-2</v>
      </c>
      <c r="I358" s="98">
        <v>0.14243155088460252</v>
      </c>
      <c r="J358" s="98">
        <v>0.27996972931746783</v>
      </c>
      <c r="K358" s="98">
        <v>0.42819540951182578</v>
      </c>
      <c r="L358" s="98">
        <v>0.25332386930792233</v>
      </c>
      <c r="M358" s="98">
        <v>0.15114130437289378</v>
      </c>
      <c r="N358" s="98">
        <v>0.15645155163543256</v>
      </c>
      <c r="O358" s="98">
        <v>0.2586596972389717</v>
      </c>
      <c r="P358" s="98">
        <v>0.26536227255868894</v>
      </c>
      <c r="Q358" s="98">
        <v>8.0121435136256983E-2</v>
      </c>
      <c r="R358" s="98">
        <v>2.9992029852760109E-4</v>
      </c>
      <c r="S358" s="98">
        <v>0</v>
      </c>
      <c r="T358" s="98">
        <v>0</v>
      </c>
      <c r="U358" s="98">
        <v>3.8248896613511503E-2</v>
      </c>
      <c r="V358" s="98">
        <v>9.9373813839293862E-2</v>
      </c>
      <c r="W358" s="98">
        <v>0.1016549994672742</v>
      </c>
      <c r="X358" s="98">
        <v>6.9248074346949046E-2</v>
      </c>
      <c r="Y358" s="98">
        <v>0.11505849740577752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0.19706930015296908</v>
      </c>
      <c r="D359" s="122">
        <v>0.21465395446856289</v>
      </c>
      <c r="E359" s="122">
        <v>0.16916423475646458</v>
      </c>
      <c r="F359" s="122">
        <v>0.23189621942496211</v>
      </c>
      <c r="G359" s="122">
        <v>0.36536817269575933</v>
      </c>
      <c r="H359" s="122">
        <v>0.35038950288088605</v>
      </c>
      <c r="I359" s="122">
        <v>0.52872693965645545</v>
      </c>
      <c r="J359" s="122">
        <v>0.53006441849239949</v>
      </c>
      <c r="K359" s="122">
        <v>0.62074663907988303</v>
      </c>
      <c r="L359" s="122">
        <v>0.38886117674888654</v>
      </c>
      <c r="M359" s="122">
        <v>0.3722361876720961</v>
      </c>
      <c r="N359" s="122">
        <v>0.48312963074564685</v>
      </c>
      <c r="O359" s="122">
        <v>0.41494186728786275</v>
      </c>
      <c r="P359" s="122">
        <v>0.29779147503949954</v>
      </c>
      <c r="Q359" s="122">
        <v>7.5365365904717874E-2</v>
      </c>
      <c r="R359" s="122">
        <v>3.2970851224113114E-4</v>
      </c>
      <c r="S359" s="122">
        <v>0</v>
      </c>
      <c r="T359" s="122">
        <v>0</v>
      </c>
      <c r="U359" s="122">
        <v>6.5444801525815458E-2</v>
      </c>
      <c r="V359" s="122">
        <v>0.17113703044073575</v>
      </c>
      <c r="W359" s="122">
        <v>0.17252725640778943</v>
      </c>
      <c r="X359" s="122">
        <v>0.1317577120773053</v>
      </c>
      <c r="Y359" s="122">
        <v>0.25582142183095241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2.5917363844086281E-3</v>
      </c>
      <c r="D361" s="98">
        <v>2.8944638223922297E-3</v>
      </c>
      <c r="E361" s="98">
        <v>2.3899053434053349E-3</v>
      </c>
      <c r="F361" s="98">
        <v>3.4128330551865143E-3</v>
      </c>
      <c r="G361" s="98">
        <v>5.2997985885695677E-3</v>
      </c>
      <c r="H361" s="98">
        <v>5.2449912112069825E-3</v>
      </c>
      <c r="I361" s="98">
        <v>6.6422846817339783E-3</v>
      </c>
      <c r="J361" s="98">
        <v>6.4057952459424085E-3</v>
      </c>
      <c r="K361" s="98">
        <v>7.1148534458534071E-3</v>
      </c>
      <c r="L361" s="98">
        <v>6.1999266838605131E-3</v>
      </c>
      <c r="M361" s="98">
        <v>6.6098093298208541E-3</v>
      </c>
      <c r="N361" s="98">
        <v>8.0054184537522843E-3</v>
      </c>
      <c r="O361" s="98">
        <v>6.9519474834983733E-3</v>
      </c>
      <c r="P361" s="98">
        <v>4.4681910754718673E-3</v>
      </c>
      <c r="Q361" s="98">
        <v>1.1746514952504729E-3</v>
      </c>
      <c r="R361" s="98">
        <v>0</v>
      </c>
      <c r="S361" s="98">
        <v>0</v>
      </c>
      <c r="T361" s="98">
        <v>0</v>
      </c>
      <c r="U361" s="98">
        <v>1.0190605833253282E-3</v>
      </c>
      <c r="V361" s="98">
        <v>2.7669050135272024E-3</v>
      </c>
      <c r="W361" s="98">
        <v>3.1093444266876865E-3</v>
      </c>
      <c r="X361" s="98">
        <v>2.5268704851234727E-3</v>
      </c>
      <c r="Y361" s="98">
        <v>6.5053371910104912E-3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0.19447756376856046</v>
      </c>
      <c r="D362" s="33">
        <v>0.21175949064617067</v>
      </c>
      <c r="E362" s="33">
        <v>0.16677432941305925</v>
      </c>
      <c r="F362" s="33">
        <v>0.22848338636977558</v>
      </c>
      <c r="G362" s="33">
        <v>0.36006837410718978</v>
      </c>
      <c r="H362" s="33">
        <v>0.34514451166967908</v>
      </c>
      <c r="I362" s="33">
        <v>0.52208465497472145</v>
      </c>
      <c r="J362" s="33">
        <v>0.52365862324645707</v>
      </c>
      <c r="K362" s="33">
        <v>0.61363178563402965</v>
      </c>
      <c r="L362" s="33">
        <v>0.38266125006502605</v>
      </c>
      <c r="M362" s="33">
        <v>0.36562637834227524</v>
      </c>
      <c r="N362" s="33">
        <v>0.47512421229189455</v>
      </c>
      <c r="O362" s="33">
        <v>0.40798991980436439</v>
      </c>
      <c r="P362" s="33">
        <v>0.29332328396402768</v>
      </c>
      <c r="Q362" s="33">
        <v>7.4190714409467395E-2</v>
      </c>
      <c r="R362" s="33">
        <v>3.2970851224113114E-4</v>
      </c>
      <c r="S362" s="33">
        <v>0</v>
      </c>
      <c r="T362" s="33">
        <v>0</v>
      </c>
      <c r="U362" s="33">
        <v>6.4425740942490123E-2</v>
      </c>
      <c r="V362" s="33">
        <v>0.16837012542720856</v>
      </c>
      <c r="W362" s="33">
        <v>0.16941791198110173</v>
      </c>
      <c r="X362" s="33">
        <v>0.12923084159218182</v>
      </c>
      <c r="Y362" s="33">
        <v>0.2493160846399419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0.64904886411758633</v>
      </c>
      <c r="D364" s="119">
        <f t="shared" si="152"/>
        <v>0.65370878382362763</v>
      </c>
      <c r="E364" s="119">
        <f t="shared" si="152"/>
        <v>0.65843746661415281</v>
      </c>
      <c r="F364" s="119">
        <f t="shared" si="152"/>
        <v>0.66366611285684995</v>
      </c>
      <c r="G364" s="119">
        <f t="shared" si="152"/>
        <v>0.66904139633930926</v>
      </c>
      <c r="H364" s="119">
        <f t="shared" si="152"/>
        <v>0.67463564445568036</v>
      </c>
      <c r="I364" s="119">
        <f t="shared" si="152"/>
        <v>0.68309265706824562</v>
      </c>
      <c r="J364" s="119">
        <f t="shared" si="152"/>
        <v>0.69093879482167331</v>
      </c>
      <c r="K364" s="119">
        <f t="shared" si="152"/>
        <v>0.69714305653589403</v>
      </c>
      <c r="L364" s="119">
        <f t="shared" si="152"/>
        <v>0.70390189016330029</v>
      </c>
      <c r="M364" s="119">
        <f t="shared" si="152"/>
        <v>0.70809267400420661</v>
      </c>
      <c r="N364" s="119">
        <f t="shared" si="152"/>
        <v>0.71418828008645374</v>
      </c>
      <c r="O364" s="119">
        <f t="shared" si="152"/>
        <v>0.72248937342379149</v>
      </c>
      <c r="P364" s="119">
        <f t="shared" si="152"/>
        <v>0.73174272373366445</v>
      </c>
      <c r="Q364" s="119">
        <f t="shared" si="152"/>
        <v>0.74319452322326884</v>
      </c>
      <c r="R364" s="119">
        <f t="shared" ref="R364:V364" si="153">IF(R343=0,"",R343/R322)</f>
        <v>0.75891746849015651</v>
      </c>
      <c r="S364" s="119" t="str">
        <f t="shared" si="153"/>
        <v/>
      </c>
      <c r="T364" s="119" t="str">
        <f t="shared" si="153"/>
        <v/>
      </c>
      <c r="U364" s="119">
        <f t="shared" si="153"/>
        <v>0.81845060474853304</v>
      </c>
      <c r="V364" s="119">
        <f t="shared" si="153"/>
        <v>0.83534352840267656</v>
      </c>
      <c r="W364" s="119">
        <f t="shared" ref="W364:Y364" si="154">IF(W343=0,"",W343/W322)</f>
        <v>0.84877861325252379</v>
      </c>
      <c r="X364" s="119">
        <f t="shared" si="154"/>
        <v>0.85945831399562833</v>
      </c>
      <c r="Y364" s="119">
        <f t="shared" si="154"/>
        <v>0.8631051639823375</v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0.64387942756189964</v>
      </c>
      <c r="D365" s="124">
        <f t="shared" si="155"/>
        <v>0.64911403613078378</v>
      </c>
      <c r="E365" s="124">
        <f t="shared" si="155"/>
        <v>0.65458173701580202</v>
      </c>
      <c r="F365" s="124">
        <f t="shared" si="155"/>
        <v>0.66025077870893645</v>
      </c>
      <c r="G365" s="124">
        <f t="shared" si="155"/>
        <v>0.66613737135513684</v>
      </c>
      <c r="H365" s="124">
        <f t="shared" si="155"/>
        <v>0.67222103545645839</v>
      </c>
      <c r="I365" s="124">
        <f t="shared" si="155"/>
        <v>0.67850501538163532</v>
      </c>
      <c r="J365" s="124">
        <f t="shared" si="155"/>
        <v>0.6850033500679259</v>
      </c>
      <c r="K365" s="124">
        <f t="shared" si="155"/>
        <v>0.6916695746780066</v>
      </c>
      <c r="L365" s="124">
        <f t="shared" si="155"/>
        <v>0.69846666380320466</v>
      </c>
      <c r="M365" s="124">
        <f t="shared" si="155"/>
        <v>0.70522796939185284</v>
      </c>
      <c r="N365" s="124">
        <f t="shared" si="155"/>
        <v>0.71156851756750583</v>
      </c>
      <c r="O365" s="124">
        <f t="shared" si="155"/>
        <v>0.71720968783186279</v>
      </c>
      <c r="P365" s="124">
        <f t="shared" si="155"/>
        <v>0.72282887888987191</v>
      </c>
      <c r="Q365" s="124">
        <f t="shared" si="155"/>
        <v>0.73203957785744012</v>
      </c>
      <c r="R365" s="124">
        <f t="shared" ref="R365:V365" si="156">IF(R344=0,"",R344/R323)</f>
        <v>0.74997614629816778</v>
      </c>
      <c r="S365" s="124" t="str">
        <f t="shared" si="156"/>
        <v/>
      </c>
      <c r="T365" s="124" t="str">
        <f t="shared" si="156"/>
        <v/>
      </c>
      <c r="U365" s="124">
        <f t="shared" si="156"/>
        <v>0.82063561217091352</v>
      </c>
      <c r="V365" s="124">
        <f t="shared" si="156"/>
        <v>0.83858084273112976</v>
      </c>
      <c r="W365" s="124">
        <f t="shared" ref="W365:Y365" si="157">IF(W344=0,"",W344/W323)</f>
        <v>0.85123865430893886</v>
      </c>
      <c r="X365" s="124">
        <f t="shared" si="157"/>
        <v>0.85683208192047366</v>
      </c>
      <c r="Y365" s="124">
        <f t="shared" si="157"/>
        <v>0.8614989703254774</v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0.64172748244256328</v>
      </c>
      <c r="D366" s="111">
        <f t="shared" si="158"/>
        <v>0.64702144032296482</v>
      </c>
      <c r="E366" s="111">
        <f t="shared" si="158"/>
        <v>0.65255974480208523</v>
      </c>
      <c r="F366" s="111">
        <f t="shared" si="158"/>
        <v>0.65828170570393496</v>
      </c>
      <c r="G366" s="111">
        <f t="shared" si="158"/>
        <v>0.66421997257859522</v>
      </c>
      <c r="H366" s="111">
        <f t="shared" si="158"/>
        <v>0.67035505306491838</v>
      </c>
      <c r="I366" s="111">
        <f t="shared" si="158"/>
        <v>0.67667934943135444</v>
      </c>
      <c r="J366" s="111">
        <f t="shared" si="158"/>
        <v>0.68319760535805707</v>
      </c>
      <c r="K366" s="111">
        <f t="shared" si="158"/>
        <v>0.68989455082229245</v>
      </c>
      <c r="L366" s="111">
        <f t="shared" si="158"/>
        <v>0.69673238565051288</v>
      </c>
      <c r="M366" s="111">
        <f t="shared" si="158"/>
        <v>0.70355494280703834</v>
      </c>
      <c r="N366" s="111">
        <f t="shared" si="158"/>
        <v>0.70992799196420731</v>
      </c>
      <c r="O366" s="111">
        <f t="shared" si="158"/>
        <v>0.71562178797578391</v>
      </c>
      <c r="P366" s="111">
        <f t="shared" si="158"/>
        <v>0.72129117957695366</v>
      </c>
      <c r="Q366" s="111">
        <f t="shared" si="158"/>
        <v>0.73052773728467568</v>
      </c>
      <c r="R366" s="111">
        <f t="shared" ref="R366:V366" si="159">IF(R345=0,"",R345/R324)</f>
        <v>0.74853858288569008</v>
      </c>
      <c r="S366" s="111" t="str">
        <f t="shared" si="159"/>
        <v/>
      </c>
      <c r="T366" s="111" t="str">
        <f t="shared" si="159"/>
        <v/>
      </c>
      <c r="U366" s="111">
        <f t="shared" si="159"/>
        <v>0.81951866594051126</v>
      </c>
      <c r="V366" s="111">
        <f t="shared" si="159"/>
        <v>0.83755734436524376</v>
      </c>
      <c r="W366" s="111">
        <f t="shared" ref="W366:Y366" si="160">IF(W345=0,"",W345/W324)</f>
        <v>0.85028018484695</v>
      </c>
      <c r="X366" s="111">
        <f t="shared" si="160"/>
        <v>0.85590529508222313</v>
      </c>
      <c r="Y366" s="111">
        <f t="shared" si="160"/>
        <v>0.86060072234330209</v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>
        <f t="shared" si="161"/>
        <v>1</v>
      </c>
      <c r="R367" s="111">
        <f t="shared" ref="R367:V367" si="162">IF(R346=0,"",R346/R325)</f>
        <v>1</v>
      </c>
      <c r="S367" s="111" t="str">
        <f t="shared" si="162"/>
        <v/>
      </c>
      <c r="T367" s="111" t="str">
        <f t="shared" si="162"/>
        <v/>
      </c>
      <c r="U367" s="111">
        <f t="shared" si="162"/>
        <v>1</v>
      </c>
      <c r="V367" s="111">
        <f t="shared" si="162"/>
        <v>1</v>
      </c>
      <c r="W367" s="111">
        <f t="shared" ref="W367:Y367" si="163">IF(W346=0,"",W346/W325)</f>
        <v>1</v>
      </c>
      <c r="X367" s="111">
        <f t="shared" si="163"/>
        <v>1</v>
      </c>
      <c r="Y367" s="111">
        <f t="shared" si="163"/>
        <v>1</v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 t="str">
        <f t="shared" ref="C368:Q368" si="164">IF(C347=0,"",C347/C326)</f>
        <v/>
      </c>
      <c r="D368" s="124">
        <f t="shared" si="164"/>
        <v>3.1616729093524492</v>
      </c>
      <c r="E368" s="124">
        <f t="shared" si="164"/>
        <v>3.3139714336560395</v>
      </c>
      <c r="F368" s="124">
        <f t="shared" si="164"/>
        <v>3.4674931525272066</v>
      </c>
      <c r="G368" s="124">
        <f t="shared" si="164"/>
        <v>3.6231274671230245</v>
      </c>
      <c r="H368" s="124">
        <f t="shared" si="164"/>
        <v>3.7807345977217839</v>
      </c>
      <c r="I368" s="124">
        <f t="shared" si="164"/>
        <v>3.9405009797111785</v>
      </c>
      <c r="J368" s="124">
        <f t="shared" si="164"/>
        <v>4.1032622024821048</v>
      </c>
      <c r="K368" s="124">
        <f t="shared" si="164"/>
        <v>4.2696801225034369</v>
      </c>
      <c r="L368" s="124">
        <f t="shared" si="164"/>
        <v>4.4398425090662599</v>
      </c>
      <c r="M368" s="124">
        <f t="shared" si="164"/>
        <v>4.6348360614240018</v>
      </c>
      <c r="N368" s="124">
        <f t="shared" si="164"/>
        <v>4.8609204524922394</v>
      </c>
      <c r="O368" s="124">
        <f t="shared" si="164"/>
        <v>5.11769237007851</v>
      </c>
      <c r="P368" s="124">
        <f t="shared" si="164"/>
        <v>5.3801627703490249</v>
      </c>
      <c r="Q368" s="124">
        <f t="shared" si="164"/>
        <v>5.5816047783085834</v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>
        <f t="shared" si="165"/>
        <v>5.6414786814068734</v>
      </c>
      <c r="V368" s="124">
        <f t="shared" si="165"/>
        <v>5.6585878676561912</v>
      </c>
      <c r="W368" s="124">
        <f t="shared" ref="W368:Y368" si="166">IF(W347=0,"",W347/W326)</f>
        <v>5.7147435346253452</v>
      </c>
      <c r="X368" s="124">
        <f t="shared" si="166"/>
        <v>5.7768536599439368</v>
      </c>
      <c r="Y368" s="124">
        <f t="shared" si="166"/>
        <v>5.8468628116384984</v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 t="str">
        <f t="shared" ref="C369:Q369" si="167">IF(C348=0,"",C348/C327)</f>
        <v/>
      </c>
      <c r="D369" s="111">
        <f t="shared" si="167"/>
        <v>3.1616729093524492</v>
      </c>
      <c r="E369" s="111">
        <f t="shared" si="167"/>
        <v>3.3139714336560395</v>
      </c>
      <c r="F369" s="111">
        <f t="shared" si="167"/>
        <v>3.4674931525272066</v>
      </c>
      <c r="G369" s="111">
        <f t="shared" si="167"/>
        <v>3.6231274671230245</v>
      </c>
      <c r="H369" s="111">
        <f t="shared" si="167"/>
        <v>3.7807345977217839</v>
      </c>
      <c r="I369" s="111">
        <f t="shared" si="167"/>
        <v>3.9405009797111785</v>
      </c>
      <c r="J369" s="111">
        <f t="shared" si="167"/>
        <v>4.1032622024821048</v>
      </c>
      <c r="K369" s="111">
        <f t="shared" si="167"/>
        <v>4.2696801225034369</v>
      </c>
      <c r="L369" s="111">
        <f t="shared" si="167"/>
        <v>4.4398425090662599</v>
      </c>
      <c r="M369" s="111">
        <f t="shared" si="167"/>
        <v>4.6348360614240018</v>
      </c>
      <c r="N369" s="111">
        <f t="shared" si="167"/>
        <v>4.8609204524922394</v>
      </c>
      <c r="O369" s="111">
        <f t="shared" si="167"/>
        <v>5.11769237007851</v>
      </c>
      <c r="P369" s="111">
        <f t="shared" si="167"/>
        <v>5.3801627703490249</v>
      </c>
      <c r="Q369" s="111">
        <f t="shared" si="167"/>
        <v>5.5816047783085834</v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>
        <f t="shared" si="168"/>
        <v>5.6414786814068734</v>
      </c>
      <c r="V369" s="111">
        <f t="shared" si="168"/>
        <v>5.6585878676561912</v>
      </c>
      <c r="W369" s="111">
        <f t="shared" ref="W369:Y369" si="169">IF(W348=0,"",W348/W327)</f>
        <v>5.7147435346253452</v>
      </c>
      <c r="X369" s="111">
        <f t="shared" si="169"/>
        <v>5.7768536599439368</v>
      </c>
      <c r="Y369" s="111">
        <f t="shared" si="169"/>
        <v>5.8468628116384984</v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0.66040422078087757</v>
      </c>
      <c r="D370" s="124">
        <f t="shared" si="170"/>
        <v>0.66251145835581626</v>
      </c>
      <c r="E370" s="124">
        <f t="shared" si="170"/>
        <v>0.66433200650736735</v>
      </c>
      <c r="F370" s="124">
        <f t="shared" si="170"/>
        <v>0.66717343322842071</v>
      </c>
      <c r="G370" s="124">
        <f t="shared" si="170"/>
        <v>0.67128690712688455</v>
      </c>
      <c r="H370" s="124">
        <f t="shared" si="170"/>
        <v>0.67361863013843082</v>
      </c>
      <c r="I370" s="124">
        <f t="shared" si="170"/>
        <v>0.69441232454521062</v>
      </c>
      <c r="J370" s="124">
        <f t="shared" si="170"/>
        <v>0.71360127426899145</v>
      </c>
      <c r="K370" s="124">
        <f t="shared" si="170"/>
        <v>0.71651178072606603</v>
      </c>
      <c r="L370" s="124">
        <f t="shared" si="170"/>
        <v>0.72217133642945908</v>
      </c>
      <c r="M370" s="124">
        <f t="shared" si="170"/>
        <v>0.71036580207605415</v>
      </c>
      <c r="N370" s="124">
        <f t="shared" si="170"/>
        <v>0.71455934309802072</v>
      </c>
      <c r="O370" s="124">
        <f t="shared" si="170"/>
        <v>0.7352556673119528</v>
      </c>
      <c r="P370" s="124">
        <f t="shared" si="170"/>
        <v>0.75420383198434704</v>
      </c>
      <c r="Q370" s="124">
        <f t="shared" si="170"/>
        <v>0.77695734412842477</v>
      </c>
      <c r="R370" s="124">
        <f t="shared" ref="R370:V370" si="171">IF(R349=0,"",R349/R328)</f>
        <v>0.78324225799057146</v>
      </c>
      <c r="S370" s="124" t="str">
        <f t="shared" si="171"/>
        <v/>
      </c>
      <c r="T370" s="124" t="str">
        <f t="shared" si="171"/>
        <v/>
      </c>
      <c r="U370" s="124">
        <f t="shared" si="171"/>
        <v>0.80620299302390985</v>
      </c>
      <c r="V370" s="124">
        <f t="shared" si="171"/>
        <v>0.81978230494339488</v>
      </c>
      <c r="W370" s="124">
        <f t="shared" ref="W370:Y370" si="172">IF(W349=0,"",W349/W328)</f>
        <v>0.83703773879604715</v>
      </c>
      <c r="X370" s="124">
        <f t="shared" si="172"/>
        <v>0.85567799860910698</v>
      </c>
      <c r="Y370" s="124">
        <f t="shared" si="172"/>
        <v>0.85712915157220448</v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0.6653041078571944</v>
      </c>
      <c r="D371" s="111">
        <f t="shared" si="173"/>
        <v>0.67065413542810959</v>
      </c>
      <c r="E371" s="111">
        <f t="shared" si="173"/>
        <v>0.67625109753638568</v>
      </c>
      <c r="F371" s="111">
        <f t="shared" si="173"/>
        <v>0.682033661220529</v>
      </c>
      <c r="G371" s="111">
        <f t="shared" si="173"/>
        <v>0.68803482183053266</v>
      </c>
      <c r="H371" s="111">
        <f t="shared" si="173"/>
        <v>0.69423488055656146</v>
      </c>
      <c r="I371" s="111">
        <f t="shared" si="173"/>
        <v>0.70062615919750604</v>
      </c>
      <c r="J371" s="111">
        <f t="shared" si="173"/>
        <v>0.70721345167507577</v>
      </c>
      <c r="K371" s="111">
        <f t="shared" si="173"/>
        <v>0.71398132623773791</v>
      </c>
      <c r="L371" s="111">
        <f t="shared" si="173"/>
        <v>0.7208915823604346</v>
      </c>
      <c r="M371" s="111">
        <f t="shared" si="173"/>
        <v>0.72778639900162512</v>
      </c>
      <c r="N371" s="111">
        <f t="shared" si="173"/>
        <v>0.73422694678684208</v>
      </c>
      <c r="O371" s="111">
        <f t="shared" si="173"/>
        <v>0.73998104727900371</v>
      </c>
      <c r="P371" s="111">
        <f t="shared" si="173"/>
        <v>0.74571048488727421</v>
      </c>
      <c r="Q371" s="111">
        <f t="shared" si="173"/>
        <v>0.7550448693899543</v>
      </c>
      <c r="R371" s="111">
        <f t="shared" ref="R371:V371" si="174">IF(R350=0,"",R350/R329)</f>
        <v>0.77324647256055112</v>
      </c>
      <c r="S371" s="111" t="str">
        <f t="shared" si="174"/>
        <v/>
      </c>
      <c r="T371" s="111" t="str">
        <f t="shared" si="174"/>
        <v/>
      </c>
      <c r="U371" s="111">
        <f t="shared" si="174"/>
        <v>0.84497832421259633</v>
      </c>
      <c r="V371" s="111">
        <f t="shared" si="174"/>
        <v>0.86320805499161568</v>
      </c>
      <c r="W371" s="111">
        <f t="shared" ref="W371:Y371" si="175">IF(W350=0,"",W350/W329)</f>
        <v>0.87606564639963824</v>
      </c>
      <c r="X371" s="111">
        <f t="shared" si="175"/>
        <v>0.88080445295322807</v>
      </c>
      <c r="Y371" s="111">
        <f t="shared" si="175"/>
        <v>0.88476005925178203</v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0.59469555815922359</v>
      </c>
      <c r="D372" s="111">
        <f t="shared" si="176"/>
        <v>0.59691800487357993</v>
      </c>
      <c r="E372" s="111">
        <f t="shared" si="176"/>
        <v>0.59944938151793048</v>
      </c>
      <c r="F372" s="111">
        <f t="shared" si="176"/>
        <v>0.60202288497091661</v>
      </c>
      <c r="G372" s="111">
        <f t="shared" si="176"/>
        <v>0.60488089471846429</v>
      </c>
      <c r="H372" s="111">
        <f t="shared" si="176"/>
        <v>0.60799374659715988</v>
      </c>
      <c r="I372" s="111">
        <f t="shared" si="176"/>
        <v>0.61142116291941784</v>
      </c>
      <c r="J372" s="111">
        <f t="shared" si="176"/>
        <v>0.61540780491912095</v>
      </c>
      <c r="K372" s="111">
        <f t="shared" si="176"/>
        <v>0.62016169899862816</v>
      </c>
      <c r="L372" s="111">
        <f t="shared" si="176"/>
        <v>0.62573850074921999</v>
      </c>
      <c r="M372" s="111">
        <f t="shared" si="176"/>
        <v>0.6371071647336235</v>
      </c>
      <c r="N372" s="111">
        <f t="shared" si="176"/>
        <v>0.65584713027783403</v>
      </c>
      <c r="O372" s="111">
        <f t="shared" si="176"/>
        <v>0.68324385345099548</v>
      </c>
      <c r="P372" s="111">
        <f t="shared" si="176"/>
        <v>0.71646533578334193</v>
      </c>
      <c r="Q372" s="111">
        <f t="shared" si="176"/>
        <v>0.74637668215603836</v>
      </c>
      <c r="R372" s="111">
        <f t="shared" ref="R372:V372" si="177">IF(R351=0,"",R351/R330)</f>
        <v>0.76578250363143319</v>
      </c>
      <c r="S372" s="111" t="str">
        <f t="shared" si="177"/>
        <v/>
      </c>
      <c r="T372" s="111" t="str">
        <f t="shared" si="177"/>
        <v/>
      </c>
      <c r="U372" s="111">
        <f t="shared" si="177"/>
        <v>0.81384598026555754</v>
      </c>
      <c r="V372" s="111">
        <f t="shared" si="177"/>
        <v>0.82470658109580008</v>
      </c>
      <c r="W372" s="111">
        <f t="shared" ref="W372:Y372" si="178">IF(W351=0,"",W351/W330)</f>
        <v>0.83138208195294794</v>
      </c>
      <c r="X372" s="111">
        <f t="shared" si="178"/>
        <v>0.83460374656774072</v>
      </c>
      <c r="Y372" s="111">
        <f t="shared" si="178"/>
        <v>0.83623511867666567</v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>
        <f t="shared" si="179"/>
        <v>0.66072995435092841</v>
      </c>
      <c r="G373" s="111">
        <f t="shared" si="179"/>
        <v>0.66398616724960335</v>
      </c>
      <c r="H373" s="111">
        <f t="shared" si="179"/>
        <v>0.66514065996064986</v>
      </c>
      <c r="I373" s="111">
        <f t="shared" si="179"/>
        <v>0.66908110540978161</v>
      </c>
      <c r="J373" s="111">
        <f t="shared" si="179"/>
        <v>0.67452476839922926</v>
      </c>
      <c r="K373" s="111">
        <f t="shared" si="179"/>
        <v>0.67914389793374119</v>
      </c>
      <c r="L373" s="111">
        <f t="shared" si="179"/>
        <v>0.68381344536650701</v>
      </c>
      <c r="M373" s="111">
        <f t="shared" si="179"/>
        <v>0.69336281081734663</v>
      </c>
      <c r="N373" s="111">
        <f t="shared" si="179"/>
        <v>0.71116768248361917</v>
      </c>
      <c r="O373" s="111">
        <f t="shared" si="179"/>
        <v>0.73610935261236043</v>
      </c>
      <c r="P373" s="111">
        <f t="shared" si="179"/>
        <v>0.76585659894654234</v>
      </c>
      <c r="Q373" s="111">
        <f t="shared" si="179"/>
        <v>0.79257634652198494</v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>
        <f t="shared" si="180"/>
        <v>0.85118782598957543</v>
      </c>
      <c r="V373" s="111">
        <f t="shared" si="180"/>
        <v>0.85882090796098853</v>
      </c>
      <c r="W373" s="111">
        <f t="shared" ref="W373:Y373" si="181">IF(W352=0,"",W352/W331)</f>
        <v>0.86455517358613654</v>
      </c>
      <c r="X373" s="111">
        <f t="shared" si="181"/>
        <v>0.86889277152347755</v>
      </c>
      <c r="Y373" s="111">
        <f t="shared" si="181"/>
        <v>0.87193183475462122</v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>
        <f t="shared" si="182"/>
        <v>0.60202288497091661</v>
      </c>
      <c r="G374" s="112">
        <f t="shared" si="182"/>
        <v>0.60488089471846429</v>
      </c>
      <c r="H374" s="112">
        <f t="shared" si="182"/>
        <v>0.60799374659715988</v>
      </c>
      <c r="I374" s="112">
        <f t="shared" si="182"/>
        <v>0.61142116291941784</v>
      </c>
      <c r="J374" s="112">
        <f t="shared" si="182"/>
        <v>0.61540780491912095</v>
      </c>
      <c r="K374" s="112">
        <f t="shared" si="182"/>
        <v>0.62016169899862816</v>
      </c>
      <c r="L374" s="112">
        <f t="shared" si="182"/>
        <v>0.62573850074921999</v>
      </c>
      <c r="M374" s="112">
        <f t="shared" si="182"/>
        <v>0.6371071647336235</v>
      </c>
      <c r="N374" s="112">
        <f t="shared" si="182"/>
        <v>0.65584713027783403</v>
      </c>
      <c r="O374" s="112">
        <f t="shared" si="182"/>
        <v>0.68324385345099559</v>
      </c>
      <c r="P374" s="112">
        <f t="shared" si="182"/>
        <v>0.71646533578334193</v>
      </c>
      <c r="Q374" s="112">
        <f t="shared" si="182"/>
        <v>0.74637668215603836</v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>
        <f t="shared" si="183"/>
        <v>0.81384598026555754</v>
      </c>
      <c r="V374" s="112">
        <f t="shared" si="183"/>
        <v>0.82470658109580008</v>
      </c>
      <c r="W374" s="112">
        <f t="shared" ref="W374:Y374" si="184">IF(W353=0,"",W353/W332)</f>
        <v>0.83138208195294794</v>
      </c>
      <c r="X374" s="112">
        <f t="shared" si="184"/>
        <v>0.83460374656774072</v>
      </c>
      <c r="Y374" s="112">
        <f t="shared" si="184"/>
        <v>0.83623511867666567</v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>
        <f t="shared" si="185"/>
        <v>1</v>
      </c>
      <c r="G375" s="113">
        <f t="shared" si="185"/>
        <v>1</v>
      </c>
      <c r="H375" s="113">
        <f t="shared" si="185"/>
        <v>1</v>
      </c>
      <c r="I375" s="113">
        <f t="shared" si="185"/>
        <v>1</v>
      </c>
      <c r="J375" s="113">
        <f t="shared" si="185"/>
        <v>1</v>
      </c>
      <c r="K375" s="113">
        <f t="shared" si="185"/>
        <v>1</v>
      </c>
      <c r="L375" s="113">
        <f t="shared" si="185"/>
        <v>1</v>
      </c>
      <c r="M375" s="113">
        <f t="shared" si="185"/>
        <v>1</v>
      </c>
      <c r="N375" s="113">
        <f t="shared" si="185"/>
        <v>1</v>
      </c>
      <c r="O375" s="113">
        <f t="shared" si="185"/>
        <v>1</v>
      </c>
      <c r="P375" s="113">
        <f t="shared" si="185"/>
        <v>1</v>
      </c>
      <c r="Q375" s="113">
        <f t="shared" si="185"/>
        <v>1</v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>
        <f t="shared" si="186"/>
        <v>1</v>
      </c>
      <c r="V375" s="113">
        <f t="shared" si="186"/>
        <v>1</v>
      </c>
      <c r="W375" s="113">
        <f t="shared" ref="W375:Y375" si="187">IF(W354=0,"",W354/W333)</f>
        <v>1</v>
      </c>
      <c r="X375" s="113">
        <f t="shared" si="187"/>
        <v>1</v>
      </c>
      <c r="Y375" s="113">
        <f t="shared" si="187"/>
        <v>1</v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0.66558827823076161</v>
      </c>
      <c r="D376" s="112">
        <f t="shared" si="188"/>
        <v>0.66680794061746951</v>
      </c>
      <c r="E376" s="112">
        <f t="shared" si="188"/>
        <v>0.66814316885864122</v>
      </c>
      <c r="F376" s="112">
        <f t="shared" si="188"/>
        <v>0.66949450726690696</v>
      </c>
      <c r="G376" s="112">
        <f t="shared" si="188"/>
        <v>0.67095317678975119</v>
      </c>
      <c r="H376" s="112">
        <f t="shared" si="188"/>
        <v>0.67250888053987645</v>
      </c>
      <c r="I376" s="112">
        <f t="shared" si="188"/>
        <v>0.67418527647601245</v>
      </c>
      <c r="J376" s="112">
        <f t="shared" si="188"/>
        <v>0.6760772258448281</v>
      </c>
      <c r="K376" s="112">
        <f t="shared" si="188"/>
        <v>0.67826853045421265</v>
      </c>
      <c r="L376" s="112">
        <f t="shared" si="188"/>
        <v>0.68078800289679053</v>
      </c>
      <c r="M376" s="112">
        <f t="shared" si="188"/>
        <v>0.68557782346666041</v>
      </c>
      <c r="N376" s="112">
        <f t="shared" si="188"/>
        <v>0.69347580620547133</v>
      </c>
      <c r="O376" s="112">
        <f t="shared" si="188"/>
        <v>0.70551920321389971</v>
      </c>
      <c r="P376" s="112">
        <f t="shared" si="188"/>
        <v>0.72113703360797954</v>
      </c>
      <c r="Q376" s="112">
        <f t="shared" si="188"/>
        <v>0.73620491709690472</v>
      </c>
      <c r="R376" s="112">
        <f t="shared" ref="R376:V376" si="189">IF(R355=0,"",R355/R334)</f>
        <v>0.74640194685038352</v>
      </c>
      <c r="S376" s="112" t="str">
        <f t="shared" si="189"/>
        <v/>
      </c>
      <c r="T376" s="112" t="str">
        <f t="shared" si="189"/>
        <v/>
      </c>
      <c r="U376" s="112">
        <f t="shared" si="189"/>
        <v>0.77590797839188719</v>
      </c>
      <c r="V376" s="112">
        <f t="shared" si="189"/>
        <v>0.78555928382883378</v>
      </c>
      <c r="W376" s="112">
        <f t="shared" ref="W376:Y376" si="190">IF(W355=0,"",W355/W334)</f>
        <v>0.79437412749977387</v>
      </c>
      <c r="X376" s="112">
        <f t="shared" si="190"/>
        <v>0.80648819747032985</v>
      </c>
      <c r="Y376" s="112">
        <f t="shared" si="190"/>
        <v>0.81778988845815503</v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0.71826593844840292</v>
      </c>
      <c r="D377" s="113">
        <f t="shared" si="191"/>
        <v>0.72050295912454509</v>
      </c>
      <c r="E377" s="113">
        <f t="shared" si="191"/>
        <v>0.72174448232379973</v>
      </c>
      <c r="F377" s="113">
        <f t="shared" si="191"/>
        <v>0.7228420610154711</v>
      </c>
      <c r="G377" s="113">
        <f t="shared" si="191"/>
        <v>0.72464529543381695</v>
      </c>
      <c r="H377" s="113">
        <f t="shared" si="191"/>
        <v>0.72452521500329448</v>
      </c>
      <c r="I377" s="113">
        <f t="shared" si="191"/>
        <v>0.72667270645168214</v>
      </c>
      <c r="J377" s="113">
        <f t="shared" si="191"/>
        <v>0.72991764581875573</v>
      </c>
      <c r="K377" s="113">
        <f t="shared" si="191"/>
        <v>0.73211891767543158</v>
      </c>
      <c r="L377" s="113">
        <f t="shared" si="191"/>
        <v>0.73391481162405647</v>
      </c>
      <c r="M377" s="113">
        <f t="shared" si="191"/>
        <v>0.73739128402531007</v>
      </c>
      <c r="N377" s="113">
        <f t="shared" si="191"/>
        <v>0.74507925854281742</v>
      </c>
      <c r="O377" s="113">
        <f t="shared" si="191"/>
        <v>0.75600165062249436</v>
      </c>
      <c r="P377" s="113">
        <f t="shared" si="191"/>
        <v>0.76991925880129564</v>
      </c>
      <c r="Q377" s="113">
        <f t="shared" si="191"/>
        <v>0.78363283361117797</v>
      </c>
      <c r="R377" s="113">
        <f t="shared" ref="R377:V377" si="192">IF(R356=0,"",R356/R335)</f>
        <v>0.79315581130942714</v>
      </c>
      <c r="S377" s="113" t="str">
        <f t="shared" si="192"/>
        <v/>
      </c>
      <c r="T377" s="113" t="str">
        <f t="shared" si="192"/>
        <v/>
      </c>
      <c r="U377" s="113">
        <f t="shared" si="192"/>
        <v>0.81915075320606456</v>
      </c>
      <c r="V377" s="113">
        <f t="shared" si="192"/>
        <v>0.82571634002594074</v>
      </c>
      <c r="W377" s="113">
        <f t="shared" ref="W377:Y377" si="193">IF(W356=0,"",W356/W335)</f>
        <v>0.83334562580611615</v>
      </c>
      <c r="X377" s="113">
        <f t="shared" si="193"/>
        <v>0.8454605269375125</v>
      </c>
      <c r="Y377" s="113">
        <f t="shared" si="193"/>
        <v>0.85676668045489257</v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0.66558827823076161</v>
      </c>
      <c r="D378" s="111">
        <f t="shared" si="194"/>
        <v>0.66680794061746951</v>
      </c>
      <c r="E378" s="111">
        <f t="shared" si="194"/>
        <v>0.66814316885864122</v>
      </c>
      <c r="F378" s="111">
        <f t="shared" si="194"/>
        <v>0.66949450726690696</v>
      </c>
      <c r="G378" s="111">
        <f t="shared" si="194"/>
        <v>0.67095317678975119</v>
      </c>
      <c r="H378" s="111">
        <f t="shared" si="194"/>
        <v>0.67250888053987645</v>
      </c>
      <c r="I378" s="111">
        <f t="shared" si="194"/>
        <v>0.67418527647601256</v>
      </c>
      <c r="J378" s="111">
        <f t="shared" si="194"/>
        <v>0.6760772258448281</v>
      </c>
      <c r="K378" s="111">
        <f t="shared" si="194"/>
        <v>0.67826853045421254</v>
      </c>
      <c r="L378" s="111">
        <f t="shared" si="194"/>
        <v>0.68078800289679053</v>
      </c>
      <c r="M378" s="111">
        <f t="shared" si="194"/>
        <v>0.68557782346666041</v>
      </c>
      <c r="N378" s="111">
        <f t="shared" si="194"/>
        <v>0.69347580620547133</v>
      </c>
      <c r="O378" s="111">
        <f t="shared" si="194"/>
        <v>0.70551920321389971</v>
      </c>
      <c r="P378" s="111">
        <f t="shared" si="194"/>
        <v>0.72113703360797954</v>
      </c>
      <c r="Q378" s="111">
        <f t="shared" si="194"/>
        <v>0.73620491709690472</v>
      </c>
      <c r="R378" s="111">
        <f t="shared" ref="R378:V378" si="195">IF(R357=0,"",R357/R336)</f>
        <v>0.74640194685038352</v>
      </c>
      <c r="S378" s="111" t="str">
        <f t="shared" si="195"/>
        <v/>
      </c>
      <c r="T378" s="111" t="str">
        <f t="shared" si="195"/>
        <v/>
      </c>
      <c r="U378" s="111">
        <f t="shared" si="195"/>
        <v>0.77590797839188719</v>
      </c>
      <c r="V378" s="111">
        <f t="shared" si="195"/>
        <v>0.78555928382883378</v>
      </c>
      <c r="W378" s="111">
        <f t="shared" ref="W378:Y378" si="196">IF(W357=0,"",W357/W336)</f>
        <v>0.79437412749977387</v>
      </c>
      <c r="X378" s="111">
        <f t="shared" si="196"/>
        <v>0.80648819747032985</v>
      </c>
      <c r="Y378" s="111">
        <f t="shared" si="196"/>
        <v>0.81778988845815481</v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>
        <f t="shared" si="197"/>
        <v>1</v>
      </c>
      <c r="Q379" s="111">
        <f t="shared" si="197"/>
        <v>1</v>
      </c>
      <c r="R379" s="111">
        <f t="shared" ref="R379:V379" si="198">IF(R358=0,"",R358/R337)</f>
        <v>1</v>
      </c>
      <c r="S379" s="111" t="str">
        <f t="shared" si="198"/>
        <v/>
      </c>
      <c r="T379" s="111" t="str">
        <f t="shared" si="198"/>
        <v/>
      </c>
      <c r="U379" s="111">
        <f t="shared" si="198"/>
        <v>1</v>
      </c>
      <c r="V379" s="111">
        <f t="shared" si="198"/>
        <v>1</v>
      </c>
      <c r="W379" s="111">
        <f t="shared" ref="W379:Y379" si="199">IF(W358=0,"",W358/W337)</f>
        <v>1</v>
      </c>
      <c r="X379" s="111">
        <f t="shared" si="199"/>
        <v>1</v>
      </c>
      <c r="Y379" s="111">
        <f t="shared" si="199"/>
        <v>1</v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0.74835058647844033</v>
      </c>
      <c r="D380" s="124">
        <f t="shared" si="200"/>
        <v>0.749673278279821</v>
      </c>
      <c r="E380" s="124">
        <f t="shared" si="200"/>
        <v>0.75099433830462847</v>
      </c>
      <c r="F380" s="124">
        <f t="shared" si="200"/>
        <v>0.75233406145744142</v>
      </c>
      <c r="G380" s="124">
        <f t="shared" si="200"/>
        <v>0.7539039236728261</v>
      </c>
      <c r="H380" s="124">
        <f t="shared" si="200"/>
        <v>0.75538189211453244</v>
      </c>
      <c r="I380" s="124">
        <f t="shared" si="200"/>
        <v>0.75755018686289388</v>
      </c>
      <c r="J380" s="124">
        <f t="shared" si="200"/>
        <v>0.75942081541158868</v>
      </c>
      <c r="K380" s="124">
        <f t="shared" si="200"/>
        <v>0.76148753179513129</v>
      </c>
      <c r="L380" s="124">
        <f t="shared" si="200"/>
        <v>0.7625849049104193</v>
      </c>
      <c r="M380" s="124">
        <f t="shared" si="200"/>
        <v>0.76515284541198547</v>
      </c>
      <c r="N380" s="124">
        <f t="shared" si="200"/>
        <v>0.76949318340517592</v>
      </c>
      <c r="O380" s="124">
        <f t="shared" si="200"/>
        <v>0.77509597686711418</v>
      </c>
      <c r="P380" s="124">
        <f t="shared" si="200"/>
        <v>0.7830122824075364</v>
      </c>
      <c r="Q380" s="124">
        <f t="shared" si="200"/>
        <v>0.79257522354234722</v>
      </c>
      <c r="R380" s="124">
        <f t="shared" ref="R380:V380" si="201">IF(R359=0,"",R359/R338)</f>
        <v>0.81028278192665792</v>
      </c>
      <c r="S380" s="124" t="str">
        <f t="shared" si="201"/>
        <v/>
      </c>
      <c r="T380" s="124" t="str">
        <f t="shared" si="201"/>
        <v/>
      </c>
      <c r="U380" s="124">
        <f t="shared" si="201"/>
        <v>0.85744641415598433</v>
      </c>
      <c r="V380" s="124">
        <f t="shared" si="201"/>
        <v>0.87143757859851756</v>
      </c>
      <c r="W380" s="124">
        <f t="shared" ref="W380:Y380" si="202">IF(W359=0,"",W359/W338)</f>
        <v>0.88133870948088411</v>
      </c>
      <c r="X380" s="124">
        <f t="shared" si="202"/>
        <v>0.88807564986365695</v>
      </c>
      <c r="Y380" s="124">
        <f t="shared" si="202"/>
        <v>0.89195729929624101</v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0.58636384488031623</v>
      </c>
      <c r="D382" s="111">
        <f t="shared" si="206"/>
        <v>0.5869350653423826</v>
      </c>
      <c r="E382" s="111">
        <f t="shared" si="206"/>
        <v>0.58750633725918944</v>
      </c>
      <c r="F382" s="111">
        <f t="shared" si="206"/>
        <v>0.5880776161925515</v>
      </c>
      <c r="G382" s="111">
        <f t="shared" si="206"/>
        <v>0.58864894251270261</v>
      </c>
      <c r="H382" s="111">
        <f t="shared" si="206"/>
        <v>0.58922031127884045</v>
      </c>
      <c r="I382" s="111">
        <f t="shared" si="206"/>
        <v>0.58979173243819116</v>
      </c>
      <c r="J382" s="111">
        <f t="shared" si="206"/>
        <v>0.59036324674103247</v>
      </c>
      <c r="K382" s="111">
        <f t="shared" si="206"/>
        <v>0.59093488883581768</v>
      </c>
      <c r="L382" s="111">
        <f t="shared" si="206"/>
        <v>0.59150666799242857</v>
      </c>
      <c r="M382" s="111">
        <f t="shared" si="206"/>
        <v>0.59194090162829194</v>
      </c>
      <c r="N382" s="111">
        <f t="shared" si="206"/>
        <v>0.59218361780509687</v>
      </c>
      <c r="O382" s="111">
        <f t="shared" si="206"/>
        <v>0.5923286828881249</v>
      </c>
      <c r="P382" s="111">
        <f t="shared" si="206"/>
        <v>0.59273346302126639</v>
      </c>
      <c r="Q382" s="111">
        <f t="shared" si="206"/>
        <v>0.59438101272161192</v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>
        <f t="shared" si="207"/>
        <v>0.61761927597423083</v>
      </c>
      <c r="V382" s="111">
        <f t="shared" si="207"/>
        <v>0.621953074158484</v>
      </c>
      <c r="W382" s="111">
        <f t="shared" ref="W382:Y382" si="208">IF(W361=0,"",W361/W340)</f>
        <v>0.62403593046986228</v>
      </c>
      <c r="X382" s="111">
        <f t="shared" si="208"/>
        <v>0.62442303143797995</v>
      </c>
      <c r="Y382" s="111">
        <f t="shared" si="208"/>
        <v>0.62446174153479173</v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0.75111587561305881</v>
      </c>
      <c r="D383" s="45">
        <f t="shared" si="209"/>
        <v>0.75252525389037273</v>
      </c>
      <c r="E383" s="45">
        <f t="shared" si="209"/>
        <v>0.75400108467949412</v>
      </c>
      <c r="F383" s="45">
        <f t="shared" si="209"/>
        <v>0.75548597717477117</v>
      </c>
      <c r="G383" s="45">
        <f t="shared" si="209"/>
        <v>0.75703206852474991</v>
      </c>
      <c r="H383" s="45">
        <f t="shared" si="209"/>
        <v>0.75863297780619121</v>
      </c>
      <c r="I383" s="45">
        <f t="shared" si="209"/>
        <v>0.7603015516140208</v>
      </c>
      <c r="J383" s="45">
        <f t="shared" si="209"/>
        <v>0.76209041791320653</v>
      </c>
      <c r="K383" s="45">
        <f t="shared" si="209"/>
        <v>0.76404432431677305</v>
      </c>
      <c r="L383" s="45">
        <f t="shared" si="209"/>
        <v>0.76617524264576342</v>
      </c>
      <c r="M383" s="45">
        <f t="shared" si="209"/>
        <v>0.76922198497086847</v>
      </c>
      <c r="N383" s="45">
        <f t="shared" si="209"/>
        <v>0.77339488406662826</v>
      </c>
      <c r="O383" s="45">
        <f t="shared" si="209"/>
        <v>0.77919270975696309</v>
      </c>
      <c r="P383" s="45">
        <f t="shared" si="209"/>
        <v>0.78686009330365803</v>
      </c>
      <c r="Q383" s="45">
        <f t="shared" si="209"/>
        <v>0.79678176239817844</v>
      </c>
      <c r="R383" s="45">
        <f t="shared" ref="R383:V383" si="210">IF(R362=0,"",R362/R341)</f>
        <v>0.81028278192665792</v>
      </c>
      <c r="S383" s="45" t="str">
        <f t="shared" si="210"/>
        <v/>
      </c>
      <c r="T383" s="45" t="str">
        <f t="shared" si="210"/>
        <v/>
      </c>
      <c r="U383" s="45">
        <f t="shared" si="210"/>
        <v>0.86274549769905529</v>
      </c>
      <c r="V383" s="45">
        <f t="shared" si="210"/>
        <v>0.87722018709615046</v>
      </c>
      <c r="W383" s="45">
        <f t="shared" ref="W383:Y383" si="211">IF(W362=0,"",W362/W341)</f>
        <v>0.88805897131038947</v>
      </c>
      <c r="X383" s="45">
        <f t="shared" si="211"/>
        <v>0.89546864411828841</v>
      </c>
      <c r="Y383" s="45">
        <f t="shared" si="211"/>
        <v>0.90203951102479685</v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37.367809874614373</v>
      </c>
      <c r="D385" s="117">
        <f t="shared" si="212"/>
        <v>41.697973551784486</v>
      </c>
      <c r="E385" s="117">
        <f t="shared" si="212"/>
        <v>32.746190961347978</v>
      </c>
      <c r="F385" s="117">
        <f t="shared" si="212"/>
        <v>47.502687462322555</v>
      </c>
      <c r="G385" s="117">
        <f t="shared" si="212"/>
        <v>80.07039868380113</v>
      </c>
      <c r="H385" s="117">
        <f t="shared" si="212"/>
        <v>75.513897346268138</v>
      </c>
      <c r="I385" s="117">
        <f t="shared" si="212"/>
        <v>108.72233667001861</v>
      </c>
      <c r="J385" s="117">
        <f t="shared" si="212"/>
        <v>119.86359074028277</v>
      </c>
      <c r="K385" s="117">
        <f t="shared" si="212"/>
        <v>135.82157742211598</v>
      </c>
      <c r="L385" s="117">
        <f t="shared" si="212"/>
        <v>80.547204076882437</v>
      </c>
      <c r="M385" s="117">
        <f t="shared" si="212"/>
        <v>64.230851720116064</v>
      </c>
      <c r="N385" s="117">
        <f t="shared" si="212"/>
        <v>76.264836602731137</v>
      </c>
      <c r="O385" s="117">
        <f t="shared" si="212"/>
        <v>67.383810367846635</v>
      </c>
      <c r="P385" s="117">
        <f t="shared" si="212"/>
        <v>37.916267389198822</v>
      </c>
      <c r="Q385" s="117">
        <f t="shared" si="212"/>
        <v>9.5049634240719136</v>
      </c>
      <c r="R385" s="117">
        <f t="shared" ref="R385:V385" si="213">R386+R389+R391+R401</f>
        <v>4.2077922885463692E-2</v>
      </c>
      <c r="S385" s="117">
        <f t="shared" si="213"/>
        <v>0</v>
      </c>
      <c r="T385" s="117">
        <f t="shared" si="213"/>
        <v>0</v>
      </c>
      <c r="U385" s="117">
        <f t="shared" si="213"/>
        <v>6.1098279797266111</v>
      </c>
      <c r="V385" s="117">
        <f t="shared" si="213"/>
        <v>15.261854100205344</v>
      </c>
      <c r="W385" s="117">
        <f t="shared" ref="W385:Y385" si="214">W386+W389+W391+W401</f>
        <v>13.164378066764307</v>
      </c>
      <c r="X385" s="117">
        <f t="shared" si="214"/>
        <v>8.5282319398532991</v>
      </c>
      <c r="Y385" s="117">
        <f t="shared" si="214"/>
        <v>11.412323901533142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36.860805088580101</v>
      </c>
      <c r="D386" s="122">
        <f t="shared" si="215"/>
        <v>40.999299348891313</v>
      </c>
      <c r="E386" s="122">
        <f t="shared" si="215"/>
        <v>32.245509848471322</v>
      </c>
      <c r="F386" s="122">
        <f t="shared" si="215"/>
        <v>46.696965531453827</v>
      </c>
      <c r="G386" s="122">
        <f t="shared" si="215"/>
        <v>78.440588757384575</v>
      </c>
      <c r="H386" s="122">
        <f t="shared" si="215"/>
        <v>73.807052934730407</v>
      </c>
      <c r="I386" s="122">
        <f t="shared" si="215"/>
        <v>101.14431732842731</v>
      </c>
      <c r="J386" s="122">
        <f t="shared" si="215"/>
        <v>109.74444951963004</v>
      </c>
      <c r="K386" s="122">
        <f t="shared" si="215"/>
        <v>126.96375416436595</v>
      </c>
      <c r="L386" s="122">
        <f t="shared" si="215"/>
        <v>74.036682764156552</v>
      </c>
      <c r="M386" s="122">
        <f t="shared" si="215"/>
        <v>59.979780770547663</v>
      </c>
      <c r="N386" s="122">
        <f t="shared" si="215"/>
        <v>71.26550343729582</v>
      </c>
      <c r="O386" s="122">
        <f t="shared" si="215"/>
        <v>62.873946142484513</v>
      </c>
      <c r="P386" s="122">
        <f t="shared" si="215"/>
        <v>36.857310682450922</v>
      </c>
      <c r="Q386" s="122">
        <f t="shared" si="215"/>
        <v>9.1622330497707107</v>
      </c>
      <c r="R386" s="122">
        <f t="shared" ref="R386:V386" si="216">SUM(R387:R388)</f>
        <v>3.9616126206127374E-2</v>
      </c>
      <c r="S386" s="122">
        <f t="shared" si="216"/>
        <v>0</v>
      </c>
      <c r="T386" s="122">
        <f t="shared" si="216"/>
        <v>0</v>
      </c>
      <c r="U386" s="122">
        <f t="shared" si="216"/>
        <v>5.6927929434259079</v>
      </c>
      <c r="V386" s="122">
        <f t="shared" si="216"/>
        <v>13.972467996759596</v>
      </c>
      <c r="W386" s="122">
        <f t="shared" ref="W386:Y386" si="217">SUM(W387:W388)</f>
        <v>11.503564081492884</v>
      </c>
      <c r="X386" s="122">
        <f t="shared" si="217"/>
        <v>6.5621016302380486</v>
      </c>
      <c r="Y386" s="122">
        <f t="shared" si="217"/>
        <v>8.1230945314838472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36.860805088580101</v>
      </c>
      <c r="D387" s="98">
        <v>40.999299348891313</v>
      </c>
      <c r="E387" s="98">
        <v>32.245509848471322</v>
      </c>
      <c r="F387" s="98">
        <v>46.696965531453827</v>
      </c>
      <c r="G387" s="98">
        <v>78.440588757384575</v>
      </c>
      <c r="H387" s="98">
        <v>73.807052934730407</v>
      </c>
      <c r="I387" s="98">
        <v>101.14431732842731</v>
      </c>
      <c r="J387" s="98">
        <v>109.74444951963004</v>
      </c>
      <c r="K387" s="98">
        <v>126.96375416436595</v>
      </c>
      <c r="L387" s="98">
        <v>74.036682764156552</v>
      </c>
      <c r="M387" s="98">
        <v>59.979780770547663</v>
      </c>
      <c r="N387" s="98">
        <v>71.26550343729582</v>
      </c>
      <c r="O387" s="98">
        <v>62.873946142484513</v>
      </c>
      <c r="P387" s="98">
        <v>36.857310682450922</v>
      </c>
      <c r="Q387" s="98">
        <v>9.1622330497707107</v>
      </c>
      <c r="R387" s="98">
        <v>3.9616126206127374E-2</v>
      </c>
      <c r="S387" s="98">
        <v>0</v>
      </c>
      <c r="T387" s="98">
        <v>0</v>
      </c>
      <c r="U387" s="98">
        <v>5.6927929434259079</v>
      </c>
      <c r="V387" s="98">
        <v>13.972467996759596</v>
      </c>
      <c r="W387" s="98">
        <v>11.503564081492884</v>
      </c>
      <c r="X387" s="98">
        <v>6.5621016302380486</v>
      </c>
      <c r="Y387" s="98">
        <v>8.1230945314838472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0.49532768019793616</v>
      </c>
      <c r="D391" s="122">
        <v>0.68564584608580781</v>
      </c>
      <c r="E391" s="122">
        <v>0.48993429919808285</v>
      </c>
      <c r="F391" s="122">
        <v>0.79039017236353726</v>
      </c>
      <c r="G391" s="122">
        <v>1.6060243011893014</v>
      </c>
      <c r="H391" s="122">
        <v>1.6833275896259585</v>
      </c>
      <c r="I391" s="122">
        <v>7.548266367819668</v>
      </c>
      <c r="J391" s="122">
        <v>10.09047533824144</v>
      </c>
      <c r="K391" s="122">
        <v>8.826015145012077</v>
      </c>
      <c r="L391" s="122">
        <v>6.4828303226583941</v>
      </c>
      <c r="M391" s="122">
        <v>4.2215709399999088</v>
      </c>
      <c r="N391" s="122">
        <v>4.9636191054396335</v>
      </c>
      <c r="O391" s="122">
        <v>4.4788575434465354</v>
      </c>
      <c r="P391" s="122">
        <v>1.0390415437487663</v>
      </c>
      <c r="Q391" s="122">
        <v>0.33750935038042085</v>
      </c>
      <c r="R391" s="122">
        <v>2.4617966793363186E-3</v>
      </c>
      <c r="S391" s="122">
        <v>0</v>
      </c>
      <c r="T391" s="122">
        <v>0</v>
      </c>
      <c r="U391" s="122">
        <v>0.41267599748302469</v>
      </c>
      <c r="V391" s="122">
        <v>1.2776331177860161</v>
      </c>
      <c r="W391" s="122">
        <v>1.6476505024542978</v>
      </c>
      <c r="X391" s="122">
        <v>1.9554393757227944</v>
      </c>
      <c r="Y391" s="122">
        <v>3.261707651381879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0.14794205319035272</v>
      </c>
      <c r="D392" s="98">
        <v>0.29125991098404969</v>
      </c>
      <c r="E392" s="98">
        <v>0.20253531720261059</v>
      </c>
      <c r="F392" s="98">
        <v>0.45747433234785029</v>
      </c>
      <c r="G392" s="98">
        <v>1.0742568145772866</v>
      </c>
      <c r="H392" s="98">
        <v>1.2340574330644096</v>
      </c>
      <c r="I392" s="98">
        <v>7.1044790688656922</v>
      </c>
      <c r="J392" s="98">
        <v>9.7665209029200497</v>
      </c>
      <c r="K392" s="98">
        <v>8.2692484258921084</v>
      </c>
      <c r="L392" s="98">
        <v>6.079144788985678</v>
      </c>
      <c r="M392" s="98">
        <v>3.7890532223130915</v>
      </c>
      <c r="N392" s="98">
        <v>4.495605089079608</v>
      </c>
      <c r="O392" s="98">
        <v>3.9064106631099338</v>
      </c>
      <c r="P392" s="98">
        <v>0.55432527829260525</v>
      </c>
      <c r="Q392" s="98">
        <v>0.20048998676570987</v>
      </c>
      <c r="R392" s="98">
        <v>1.8746795440434925E-3</v>
      </c>
      <c r="S392" s="98">
        <v>0</v>
      </c>
      <c r="T392" s="98">
        <v>0</v>
      </c>
      <c r="U392" s="98">
        <v>0.32967094621646198</v>
      </c>
      <c r="V392" s="98">
        <v>1.0518822862481323</v>
      </c>
      <c r="W392" s="98">
        <v>1.4711641704905489</v>
      </c>
      <c r="X392" s="98">
        <v>1.8135373246362292</v>
      </c>
      <c r="Y392" s="98">
        <v>2.8563784519000373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0.34738562700758341</v>
      </c>
      <c r="D393" s="98">
        <v>0.39438593510175812</v>
      </c>
      <c r="E393" s="98">
        <v>0.28739898199547226</v>
      </c>
      <c r="F393" s="98">
        <v>0.33240018117836984</v>
      </c>
      <c r="G393" s="98">
        <v>0.53126588932993069</v>
      </c>
      <c r="H393" s="98">
        <v>0.4487735642282103</v>
      </c>
      <c r="I393" s="98">
        <v>0.44229592324318351</v>
      </c>
      <c r="J393" s="98">
        <v>0.32101833201927021</v>
      </c>
      <c r="K393" s="98">
        <v>0.55186943340893979</v>
      </c>
      <c r="L393" s="98">
        <v>0.40074705097243862</v>
      </c>
      <c r="M393" s="98">
        <v>0.4299409954336959</v>
      </c>
      <c r="N393" s="98">
        <v>0.46661405113062038</v>
      </c>
      <c r="O393" s="98">
        <v>0.56745455874281092</v>
      </c>
      <c r="P393" s="98">
        <v>0.4820750625349543</v>
      </c>
      <c r="Q393" s="98">
        <v>0.1362506162350291</v>
      </c>
      <c r="R393" s="98">
        <v>5.8711713529282594E-4</v>
      </c>
      <c r="S393" s="98">
        <v>0</v>
      </c>
      <c r="T393" s="98">
        <v>0</v>
      </c>
      <c r="U393" s="98">
        <v>8.2581292819197946E-2</v>
      </c>
      <c r="V393" s="98">
        <v>0.22387371449124277</v>
      </c>
      <c r="W393" s="98">
        <v>0.17608876313785565</v>
      </c>
      <c r="X393" s="98">
        <v>0.14077375316459678</v>
      </c>
      <c r="Y393" s="98">
        <v>0.40155294484340676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5.1565883731703071E-4</v>
      </c>
      <c r="G394" s="98">
        <v>5.0159728208412765E-4</v>
      </c>
      <c r="H394" s="98">
        <v>4.965923333387492E-4</v>
      </c>
      <c r="I394" s="98">
        <v>1.4913757107922756E-3</v>
      </c>
      <c r="J394" s="98">
        <v>2.9361033021212566E-3</v>
      </c>
      <c r="K394" s="98">
        <v>4.8972857110305343E-3</v>
      </c>
      <c r="L394" s="98">
        <v>2.9384827002770946E-3</v>
      </c>
      <c r="M394" s="98">
        <v>2.5767222531218451E-3</v>
      </c>
      <c r="N394" s="98">
        <v>1.399965229404828E-3</v>
      </c>
      <c r="O394" s="98">
        <v>4.9923215937901283E-3</v>
      </c>
      <c r="P394" s="98">
        <v>2.6412029212068305E-3</v>
      </c>
      <c r="Q394" s="98">
        <v>7.687473796819202E-4</v>
      </c>
      <c r="R394" s="98">
        <v>0</v>
      </c>
      <c r="S394" s="98">
        <v>0</v>
      </c>
      <c r="T394" s="98">
        <v>0</v>
      </c>
      <c r="U394" s="98">
        <v>4.2375844736476745E-4</v>
      </c>
      <c r="V394" s="98">
        <v>1.8771170466408615E-3</v>
      </c>
      <c r="W394" s="98">
        <v>3.9756882589330096E-4</v>
      </c>
      <c r="X394" s="98">
        <v>1.1282979219684403E-3</v>
      </c>
      <c r="Y394" s="98">
        <v>3.7762546384348208E-3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5.1565883731703071E-4</v>
      </c>
      <c r="G395" s="101">
        <v>5.0159728208412765E-4</v>
      </c>
      <c r="H395" s="101">
        <v>4.965923333387492E-4</v>
      </c>
      <c r="I395" s="101">
        <v>1.4913757107922756E-3</v>
      </c>
      <c r="J395" s="101">
        <v>2.9361033021212566E-3</v>
      </c>
      <c r="K395" s="101">
        <v>4.8972857110305343E-3</v>
      </c>
      <c r="L395" s="101">
        <v>2.9384827002770946E-3</v>
      </c>
      <c r="M395" s="101">
        <v>2.5767222531218451E-3</v>
      </c>
      <c r="N395" s="101">
        <v>1.399965229404828E-3</v>
      </c>
      <c r="O395" s="101">
        <v>4.9923215937901283E-3</v>
      </c>
      <c r="P395" s="101">
        <v>2.6412029212068305E-3</v>
      </c>
      <c r="Q395" s="101">
        <v>7.687473796819202E-4</v>
      </c>
      <c r="R395" s="101">
        <v>0</v>
      </c>
      <c r="S395" s="101">
        <v>0</v>
      </c>
      <c r="T395" s="101">
        <v>0</v>
      </c>
      <c r="U395" s="101">
        <v>4.2375844736476745E-4</v>
      </c>
      <c r="V395" s="101">
        <v>1.8771170466408615E-3</v>
      </c>
      <c r="W395" s="101">
        <v>3.9756882589330096E-4</v>
      </c>
      <c r="X395" s="101">
        <v>1.1282979219684403E-3</v>
      </c>
      <c r="Y395" s="101">
        <v>3.7762546384348208E-3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1.1677105836333225E-2</v>
      </c>
      <c r="D401" s="122">
        <v>1.3028356807364607E-2</v>
      </c>
      <c r="E401" s="122">
        <v>1.0746813678574956E-2</v>
      </c>
      <c r="F401" s="122">
        <v>1.5331758505190052E-2</v>
      </c>
      <c r="G401" s="122">
        <v>2.3785625227248273E-2</v>
      </c>
      <c r="H401" s="122">
        <v>2.3516821911773716E-2</v>
      </c>
      <c r="I401" s="122">
        <v>2.9752973771634363E-2</v>
      </c>
      <c r="J401" s="122">
        <v>2.8665882411303974E-2</v>
      </c>
      <c r="K401" s="122">
        <v>3.1808112737953149E-2</v>
      </c>
      <c r="L401" s="122">
        <v>2.7690990067489117E-2</v>
      </c>
      <c r="M401" s="122">
        <v>2.9500009568500265E-2</v>
      </c>
      <c r="N401" s="122">
        <v>3.5714059995678733E-2</v>
      </c>
      <c r="O401" s="122">
        <v>3.1006681915582184E-2</v>
      </c>
      <c r="P401" s="122">
        <v>1.9915162999134067E-2</v>
      </c>
      <c r="Q401" s="122">
        <v>5.2210239207826688E-3</v>
      </c>
      <c r="R401" s="122">
        <v>0</v>
      </c>
      <c r="S401" s="122">
        <v>0</v>
      </c>
      <c r="T401" s="122">
        <v>0</v>
      </c>
      <c r="U401" s="122">
        <v>4.3590388176784831E-3</v>
      </c>
      <c r="V401" s="122">
        <v>1.1752985659732366E-2</v>
      </c>
      <c r="W401" s="122">
        <v>1.3163482817125476E-2</v>
      </c>
      <c r="X401" s="122">
        <v>1.0690933892454589E-2</v>
      </c>
      <c r="Y401" s="122">
        <v>2.7521718667415134E-2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1.1677105836333225E-2</v>
      </c>
      <c r="D403" s="98">
        <v>1.3028356807364607E-2</v>
      </c>
      <c r="E403" s="98">
        <v>1.0746813678574956E-2</v>
      </c>
      <c r="F403" s="98">
        <v>1.5331758505190052E-2</v>
      </c>
      <c r="G403" s="98">
        <v>2.3785625227248273E-2</v>
      </c>
      <c r="H403" s="98">
        <v>2.3516821911773716E-2</v>
      </c>
      <c r="I403" s="98">
        <v>2.9752973771634363E-2</v>
      </c>
      <c r="J403" s="98">
        <v>2.8665882411303974E-2</v>
      </c>
      <c r="K403" s="98">
        <v>3.1808112737953149E-2</v>
      </c>
      <c r="L403" s="98">
        <v>2.7690990067489117E-2</v>
      </c>
      <c r="M403" s="98">
        <v>2.9500009568500265E-2</v>
      </c>
      <c r="N403" s="98">
        <v>3.5714059995678733E-2</v>
      </c>
      <c r="O403" s="98">
        <v>3.1006681915582184E-2</v>
      </c>
      <c r="P403" s="98">
        <v>1.9915162999134067E-2</v>
      </c>
      <c r="Q403" s="98">
        <v>5.2210239207826688E-3</v>
      </c>
      <c r="R403" s="98">
        <v>0</v>
      </c>
      <c r="S403" s="98">
        <v>0</v>
      </c>
      <c r="T403" s="98">
        <v>0</v>
      </c>
      <c r="U403" s="98">
        <v>4.3590388176784831E-3</v>
      </c>
      <c r="V403" s="98">
        <v>1.1752985659732366E-2</v>
      </c>
      <c r="W403" s="98">
        <v>1.3163482817125476E-2</v>
      </c>
      <c r="X403" s="98">
        <v>1.0690933892454589E-2</v>
      </c>
      <c r="Y403" s="98">
        <v>2.7521718667415134E-2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18614.927678402553</v>
      </c>
      <c r="D406" s="117">
        <f t="shared" si="219"/>
        <v>18704.15230535551</v>
      </c>
      <c r="E406" s="117">
        <f t="shared" si="219"/>
        <v>18484.930977597782</v>
      </c>
      <c r="F406" s="117">
        <f t="shared" si="219"/>
        <v>18537.679544093582</v>
      </c>
      <c r="G406" s="117">
        <f t="shared" si="219"/>
        <v>19190.218835896278</v>
      </c>
      <c r="H406" s="117">
        <f t="shared" si="219"/>
        <v>18504.913007138748</v>
      </c>
      <c r="I406" s="117">
        <f t="shared" si="219"/>
        <v>17216.652000492948</v>
      </c>
      <c r="J406" s="117">
        <f t="shared" si="219"/>
        <v>17700.36587536084</v>
      </c>
      <c r="K406" s="117">
        <f t="shared" si="219"/>
        <v>17581.878755429119</v>
      </c>
      <c r="L406" s="117">
        <f t="shared" si="219"/>
        <v>16299.700642139633</v>
      </c>
      <c r="M406" s="117">
        <f t="shared" si="219"/>
        <v>14494.547471563599</v>
      </c>
      <c r="N406" s="117">
        <f t="shared" si="219"/>
        <v>13689.122689741471</v>
      </c>
      <c r="O406" s="117">
        <f t="shared" si="219"/>
        <v>13364.688124949827</v>
      </c>
      <c r="P406" s="117">
        <f t="shared" si="219"/>
        <v>11621.72484321218</v>
      </c>
      <c r="Q406" s="117">
        <f t="shared" si="219"/>
        <v>11655.561763994063</v>
      </c>
      <c r="R406" s="117">
        <f t="shared" ref="R406:V406" si="220">R407+R410+R412+R422</f>
        <v>11653.578040820026</v>
      </c>
      <c r="S406" s="117">
        <f t="shared" si="220"/>
        <v>0</v>
      </c>
      <c r="T406" s="117">
        <f t="shared" si="220"/>
        <v>0</v>
      </c>
      <c r="U406" s="117">
        <f t="shared" si="220"/>
        <v>9404.1591033419263</v>
      </c>
      <c r="V406" s="117">
        <f t="shared" si="220"/>
        <v>9527.2707504132904</v>
      </c>
      <c r="W406" s="117">
        <f t="shared" ref="W406:Y406" si="221">W407+W410+W412+W422</f>
        <v>8182.7524244626111</v>
      </c>
      <c r="X406" s="117">
        <f t="shared" si="221"/>
        <v>6055.5159364525007</v>
      </c>
      <c r="Y406" s="117">
        <f t="shared" si="221"/>
        <v>4525.6630313855239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15256.40918727594</v>
      </c>
      <c r="D407" s="122">
        <f t="shared" si="222"/>
        <v>15442.1793145463</v>
      </c>
      <c r="E407" s="122">
        <f t="shared" si="222"/>
        <v>15378.092237426379</v>
      </c>
      <c r="F407" s="122">
        <f t="shared" si="222"/>
        <v>15404.241259636903</v>
      </c>
      <c r="G407" s="122">
        <f t="shared" si="222"/>
        <v>16226.034809547327</v>
      </c>
      <c r="H407" s="122">
        <f t="shared" si="222"/>
        <v>15570.58063316759</v>
      </c>
      <c r="I407" s="122">
        <f t="shared" si="222"/>
        <v>14374.975900269254</v>
      </c>
      <c r="J407" s="122">
        <f t="shared" si="222"/>
        <v>14872.173837698459</v>
      </c>
      <c r="K407" s="122">
        <f t="shared" si="222"/>
        <v>14625.837745269595</v>
      </c>
      <c r="L407" s="122">
        <f t="shared" si="222"/>
        <v>13447.965386253554</v>
      </c>
      <c r="M407" s="122">
        <f t="shared" si="222"/>
        <v>11513.179754104047</v>
      </c>
      <c r="N407" s="122">
        <f t="shared" si="222"/>
        <v>10699.796709115684</v>
      </c>
      <c r="O407" s="122">
        <f t="shared" si="222"/>
        <v>10471.285974231512</v>
      </c>
      <c r="P407" s="122">
        <f t="shared" si="222"/>
        <v>8808.4879514762906</v>
      </c>
      <c r="Q407" s="122">
        <f t="shared" si="222"/>
        <v>8927.8622375570303</v>
      </c>
      <c r="R407" s="122">
        <f t="shared" ref="R407:V407" si="223">SUM(R408:R409)</f>
        <v>8841.866337782476</v>
      </c>
      <c r="S407" s="122">
        <f t="shared" si="223"/>
        <v>0</v>
      </c>
      <c r="T407" s="122">
        <f t="shared" si="223"/>
        <v>0</v>
      </c>
      <c r="U407" s="122">
        <f t="shared" si="223"/>
        <v>6555.2988300785255</v>
      </c>
      <c r="V407" s="122">
        <f t="shared" si="223"/>
        <v>6546.899741366552</v>
      </c>
      <c r="W407" s="122">
        <f t="shared" ref="W407:Y407" si="224">SUM(W408:W409)</f>
        <v>5366.1415957051331</v>
      </c>
      <c r="X407" s="122">
        <f t="shared" si="224"/>
        <v>3508.5472318234251</v>
      </c>
      <c r="Y407" s="122">
        <f t="shared" si="224"/>
        <v>2167.1603939384304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15164.772364242497</v>
      </c>
      <c r="D408" s="98">
        <v>15350.6319986788</v>
      </c>
      <c r="E408" s="98">
        <v>15288.596612493158</v>
      </c>
      <c r="F408" s="98">
        <v>15315.477865539537</v>
      </c>
      <c r="G408" s="98">
        <v>16133.379568761067</v>
      </c>
      <c r="H408" s="98">
        <v>15482.442078162627</v>
      </c>
      <c r="I408" s="98">
        <v>14293.806002859137</v>
      </c>
      <c r="J408" s="98">
        <v>14787.403805382177</v>
      </c>
      <c r="K408" s="98">
        <v>14542.120380816636</v>
      </c>
      <c r="L408" s="98">
        <v>13371.061320458197</v>
      </c>
      <c r="M408" s="98">
        <v>11448.203613207132</v>
      </c>
      <c r="N408" s="98">
        <v>10639.28314708584</v>
      </c>
      <c r="O408" s="98">
        <v>10412.816820166969</v>
      </c>
      <c r="P408" s="98">
        <v>8759.8895402373728</v>
      </c>
      <c r="Q408" s="98">
        <v>8877.7735782539039</v>
      </c>
      <c r="R408" s="98">
        <v>8791.3188474713243</v>
      </c>
      <c r="S408" s="98">
        <v>0</v>
      </c>
      <c r="T408" s="98">
        <v>0</v>
      </c>
      <c r="U408" s="98">
        <v>6514.7300014205821</v>
      </c>
      <c r="V408" s="98">
        <v>6505.6498543788957</v>
      </c>
      <c r="W408" s="98">
        <v>5331.7888759737207</v>
      </c>
      <c r="X408" s="98">
        <v>3485.9809938919907</v>
      </c>
      <c r="Y408" s="98">
        <v>2153.1958491887831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91.63682303344325</v>
      </c>
      <c r="D409" s="98">
        <v>91.547315867498753</v>
      </c>
      <c r="E409" s="98">
        <v>89.495624933220611</v>
      </c>
      <c r="F409" s="98">
        <v>88.76339409736579</v>
      </c>
      <c r="G409" s="98">
        <v>92.655240786259185</v>
      </c>
      <c r="H409" s="98">
        <v>88.138555004963322</v>
      </c>
      <c r="I409" s="98">
        <v>81.169897410117144</v>
      </c>
      <c r="J409" s="98">
        <v>84.770032316283448</v>
      </c>
      <c r="K409" s="98">
        <v>83.717364452959401</v>
      </c>
      <c r="L409" s="98">
        <v>76.904065795357596</v>
      </c>
      <c r="M409" s="98">
        <v>64.976140896915012</v>
      </c>
      <c r="N409" s="98">
        <v>60.513562029843634</v>
      </c>
      <c r="O409" s="98">
        <v>58.469154064542792</v>
      </c>
      <c r="P409" s="98">
        <v>48.598411238917997</v>
      </c>
      <c r="Q409" s="98">
        <v>50.088659303126363</v>
      </c>
      <c r="R409" s="98">
        <v>50.547490311150824</v>
      </c>
      <c r="S409" s="98">
        <v>0</v>
      </c>
      <c r="T409" s="98">
        <v>0</v>
      </c>
      <c r="U409" s="98">
        <v>40.568828657942973</v>
      </c>
      <c r="V409" s="98">
        <v>41.249886987655842</v>
      </c>
      <c r="W409" s="98">
        <v>34.35271973141213</v>
      </c>
      <c r="X409" s="98">
        <v>22.566237931434305</v>
      </c>
      <c r="Y409" s="98">
        <v>13.964544749647292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0</v>
      </c>
      <c r="D410" s="122">
        <f t="shared" si="225"/>
        <v>0.89305177370444278</v>
      </c>
      <c r="E410" s="122">
        <f t="shared" si="225"/>
        <v>0.52340901849998911</v>
      </c>
      <c r="F410" s="122">
        <f t="shared" si="225"/>
        <v>1.0858852006546409</v>
      </c>
      <c r="G410" s="122">
        <f t="shared" si="225"/>
        <v>1.4109301029086765</v>
      </c>
      <c r="H410" s="122">
        <f t="shared" si="225"/>
        <v>1.8003194281589496</v>
      </c>
      <c r="I410" s="122">
        <f t="shared" si="225"/>
        <v>2.0215173533005362</v>
      </c>
      <c r="J410" s="122">
        <f t="shared" si="225"/>
        <v>1.524778337760339</v>
      </c>
      <c r="K410" s="122">
        <f t="shared" si="225"/>
        <v>1.2063769975272709</v>
      </c>
      <c r="L410" s="122">
        <f t="shared" si="225"/>
        <v>1.2693257880182738</v>
      </c>
      <c r="M410" s="122">
        <f t="shared" si="225"/>
        <v>0.98259562640391618</v>
      </c>
      <c r="N410" s="122">
        <f t="shared" si="225"/>
        <v>1.0570345882731307</v>
      </c>
      <c r="O410" s="122">
        <f t="shared" si="225"/>
        <v>0.63700422959684344</v>
      </c>
      <c r="P410" s="122">
        <f t="shared" si="225"/>
        <v>0.83530939275810645</v>
      </c>
      <c r="Q410" s="122">
        <f t="shared" si="225"/>
        <v>0.25984577757183874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0.2215390173477772</v>
      </c>
      <c r="V410" s="122">
        <f t="shared" si="225"/>
        <v>0.93754835200390574</v>
      </c>
      <c r="W410" s="122">
        <f t="shared" si="225"/>
        <v>0.46285740548191118</v>
      </c>
      <c r="X410" s="122">
        <f t="shared" si="225"/>
        <v>1.4731649548602253</v>
      </c>
      <c r="Y410" s="122">
        <f t="shared" si="225"/>
        <v>1.1284772937546146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0</v>
      </c>
      <c r="D411" s="98">
        <f>RES_hhdet_in_fech!D8</f>
        <v>0.89305177370444278</v>
      </c>
      <c r="E411" s="98">
        <f>RES_hhdet_in_fech!E8</f>
        <v>0.52340901849998911</v>
      </c>
      <c r="F411" s="98">
        <f>RES_hhdet_in_fech!F8</f>
        <v>1.0858852006546409</v>
      </c>
      <c r="G411" s="98">
        <f>RES_hhdet_in_fech!G8</f>
        <v>1.4109301029086765</v>
      </c>
      <c r="H411" s="98">
        <f>RES_hhdet_in_fech!H8</f>
        <v>1.8003194281589496</v>
      </c>
      <c r="I411" s="98">
        <f>RES_hhdet_in_fech!I8</f>
        <v>2.0215173533005362</v>
      </c>
      <c r="J411" s="98">
        <f>RES_hhdet_in_fech!J8</f>
        <v>1.524778337760339</v>
      </c>
      <c r="K411" s="98">
        <f>RES_hhdet_in_fech!K8</f>
        <v>1.2063769975272709</v>
      </c>
      <c r="L411" s="98">
        <f>RES_hhdet_in_fech!L8</f>
        <v>1.2693257880182738</v>
      </c>
      <c r="M411" s="98">
        <f>RES_hhdet_in_fech!M8</f>
        <v>0.98259562640391618</v>
      </c>
      <c r="N411" s="98">
        <f>RES_hhdet_in_fech!N8</f>
        <v>1.0570345882731307</v>
      </c>
      <c r="O411" s="98">
        <f>RES_hhdet_in_fech!O8</f>
        <v>0.63700422959684344</v>
      </c>
      <c r="P411" s="98">
        <f>RES_hhdet_in_fech!P8</f>
        <v>0.83530939275810645</v>
      </c>
      <c r="Q411" s="98">
        <f>RES_hhdet_in_fech!Q8</f>
        <v>0.25984577757183874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0.2215390173477772</v>
      </c>
      <c r="V411" s="98">
        <f>RES_hhdet_in_fech!V8</f>
        <v>0.93754835200390574</v>
      </c>
      <c r="W411" s="98">
        <f>RES_hhdet_in_fech!W8</f>
        <v>0.46285740548191118</v>
      </c>
      <c r="X411" s="98">
        <f>RES_hhdet_in_fech!X8</f>
        <v>1.4731649548602253</v>
      </c>
      <c r="Y411" s="98">
        <f>RES_hhdet_in_fech!Y8</f>
        <v>1.1284772937546146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2895.396863403178</v>
      </c>
      <c r="D412" s="122">
        <v>2802.083664343163</v>
      </c>
      <c r="E412" s="122">
        <v>2649.4439948152963</v>
      </c>
      <c r="F412" s="122">
        <v>2679.3281046892953</v>
      </c>
      <c r="G412" s="122">
        <v>2523.3979640276334</v>
      </c>
      <c r="H412" s="122">
        <v>2504.6220119605496</v>
      </c>
      <c r="I412" s="122">
        <v>2408.5600762398121</v>
      </c>
      <c r="J412" s="122">
        <v>2411.7647913942483</v>
      </c>
      <c r="K412" s="122">
        <v>2543.2116243492583</v>
      </c>
      <c r="L412" s="122">
        <v>2447.7750355494559</v>
      </c>
      <c r="M412" s="122">
        <v>2572.4663910565309</v>
      </c>
      <c r="N412" s="122">
        <v>2577.978115397369</v>
      </c>
      <c r="O412" s="122">
        <v>2502.3202691147922</v>
      </c>
      <c r="P412" s="122">
        <v>2414.4291323281168</v>
      </c>
      <c r="Q412" s="122">
        <v>2327.480288902304</v>
      </c>
      <c r="R412" s="122">
        <v>2417.3524658579486</v>
      </c>
      <c r="S412" s="122">
        <v>0</v>
      </c>
      <c r="T412" s="122">
        <v>0</v>
      </c>
      <c r="U412" s="122">
        <v>2468.1575870149168</v>
      </c>
      <c r="V412" s="122">
        <v>2579.7214607055125</v>
      </c>
      <c r="W412" s="122">
        <v>2418.6202654886688</v>
      </c>
      <c r="X412" s="122">
        <v>2187.66402132028</v>
      </c>
      <c r="Y412" s="122">
        <v>2014.418247991917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2775.8324036534154</v>
      </c>
      <c r="D413" s="98">
        <v>2866.5457179281771</v>
      </c>
      <c r="E413" s="98">
        <v>2585.0992609709656</v>
      </c>
      <c r="F413" s="98">
        <v>2569.850233041404</v>
      </c>
      <c r="G413" s="98">
        <v>2497.2137288043359</v>
      </c>
      <c r="H413" s="98">
        <v>2366.5978097281418</v>
      </c>
      <c r="I413" s="98">
        <v>2359.2325300337952</v>
      </c>
      <c r="J413" s="98">
        <v>2392.6351179953522</v>
      </c>
      <c r="K413" s="98">
        <v>2743.9648413676946</v>
      </c>
      <c r="L413" s="98">
        <v>2428.4653539506344</v>
      </c>
      <c r="M413" s="98">
        <v>2476.7639306480883</v>
      </c>
      <c r="N413" s="98">
        <v>2506.1896160459946</v>
      </c>
      <c r="O413" s="98">
        <v>2488.8723980434638</v>
      </c>
      <c r="P413" s="98">
        <v>2444.4617173139163</v>
      </c>
      <c r="Q413" s="98">
        <v>2419.5665873185958</v>
      </c>
      <c r="R413" s="98">
        <v>2496.0904338954915</v>
      </c>
      <c r="S413" s="98">
        <v>0</v>
      </c>
      <c r="T413" s="98">
        <v>0</v>
      </c>
      <c r="U413" s="98">
        <v>2310.156867906463</v>
      </c>
      <c r="V413" s="98">
        <v>2446.2391631039577</v>
      </c>
      <c r="W413" s="98">
        <v>2335.5683289956919</v>
      </c>
      <c r="X413" s="98">
        <v>2105.8637022769167</v>
      </c>
      <c r="Y413" s="98">
        <v>1860.528170633396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3199.2788063745033</v>
      </c>
      <c r="D414" s="98">
        <v>3100.2843739918844</v>
      </c>
      <c r="E414" s="98">
        <v>2990.9764812616036</v>
      </c>
      <c r="F414" s="98">
        <v>2920.7317112418041</v>
      </c>
      <c r="G414" s="98">
        <v>2848.6357163137018</v>
      </c>
      <c r="H414" s="98">
        <v>2798.2770142434338</v>
      </c>
      <c r="I414" s="98">
        <v>2809.6216564252913</v>
      </c>
      <c r="J414" s="98">
        <v>2787.3404318695702</v>
      </c>
      <c r="K414" s="98">
        <v>2792.4488557811283</v>
      </c>
      <c r="L414" s="98">
        <v>2786.985858854443</v>
      </c>
      <c r="M414" s="98">
        <v>2920.801155503163</v>
      </c>
      <c r="N414" s="98">
        <v>2653.9026729024126</v>
      </c>
      <c r="O414" s="98">
        <v>2841.9102228156448</v>
      </c>
      <c r="P414" s="98">
        <v>2508.4903993631415</v>
      </c>
      <c r="Q414" s="98">
        <v>2197.0703748697738</v>
      </c>
      <c r="R414" s="98">
        <v>2584.5973555767996</v>
      </c>
      <c r="S414" s="98">
        <v>0</v>
      </c>
      <c r="T414" s="98">
        <v>0</v>
      </c>
      <c r="U414" s="98">
        <v>2439.8523708327848</v>
      </c>
      <c r="V414" s="98">
        <v>2670.8215940729037</v>
      </c>
      <c r="W414" s="98">
        <v>2266.5936977447391</v>
      </c>
      <c r="X414" s="98">
        <v>2174.4276877970979</v>
      </c>
      <c r="Y414" s="98">
        <v>2212.4026800284046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2662.8284433077151</v>
      </c>
      <c r="G415" s="98">
        <v>2596.535040761888</v>
      </c>
      <c r="H415" s="98">
        <v>2559.167598276269</v>
      </c>
      <c r="I415" s="98">
        <v>2569.7538787227045</v>
      </c>
      <c r="J415" s="98">
        <v>2545.4861758099901</v>
      </c>
      <c r="K415" s="98">
        <v>2552.1843035020488</v>
      </c>
      <c r="L415" s="98">
        <v>2551.9477760119421</v>
      </c>
      <c r="M415" s="98">
        <v>2684.84558146882</v>
      </c>
      <c r="N415" s="98">
        <v>2447.7651371769816</v>
      </c>
      <c r="O415" s="98">
        <v>2637.9815041892211</v>
      </c>
      <c r="P415" s="98">
        <v>2346.6207052707841</v>
      </c>
      <c r="Q415" s="98">
        <v>2068.9628514148403</v>
      </c>
      <c r="R415" s="98">
        <v>0</v>
      </c>
      <c r="S415" s="98">
        <v>0</v>
      </c>
      <c r="T415" s="98">
        <v>0</v>
      </c>
      <c r="U415" s="98">
        <v>2333.5680280494853</v>
      </c>
      <c r="V415" s="98">
        <v>2565.0434690416887</v>
      </c>
      <c r="W415" s="98">
        <v>2178.8220661673822</v>
      </c>
      <c r="X415" s="98">
        <v>2088.6694012994453</v>
      </c>
      <c r="Y415" s="98">
        <v>2125.7343912658343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2270.0248165039206</v>
      </c>
      <c r="G416" s="101">
        <v>2208.1232703122364</v>
      </c>
      <c r="H416" s="101">
        <v>2186.0905676120315</v>
      </c>
      <c r="I416" s="101">
        <v>2188.4365070028107</v>
      </c>
      <c r="J416" s="101">
        <v>2154.2109101670308</v>
      </c>
      <c r="K416" s="101">
        <v>2155.8750268667609</v>
      </c>
      <c r="L416" s="101">
        <v>2155.9566680438852</v>
      </c>
      <c r="M416" s="101">
        <v>2268.6408285982079</v>
      </c>
      <c r="N416" s="101">
        <v>2054.3012698902799</v>
      </c>
      <c r="O416" s="101">
        <v>2197.7115662044935</v>
      </c>
      <c r="P416" s="101">
        <v>1937.8433125013428</v>
      </c>
      <c r="Q416" s="101">
        <v>1692.0835087205496</v>
      </c>
      <c r="R416" s="101">
        <v>0</v>
      </c>
      <c r="S416" s="101">
        <v>0</v>
      </c>
      <c r="T416" s="101">
        <v>0</v>
      </c>
      <c r="U416" s="101">
        <v>1865.4624377741127</v>
      </c>
      <c r="V416" s="101">
        <v>2065.8534145985882</v>
      </c>
      <c r="W416" s="101">
        <v>1750.1709187062022</v>
      </c>
      <c r="X416" s="101">
        <v>1655.6581586670779</v>
      </c>
      <c r="Y416" s="101">
        <v>1662.3765796948496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392.8036268037942</v>
      </c>
      <c r="G417" s="104">
        <v>388.41177044965184</v>
      </c>
      <c r="H417" s="104">
        <v>373.07703066423795</v>
      </c>
      <c r="I417" s="104">
        <v>381.3173717198938</v>
      </c>
      <c r="J417" s="104">
        <v>391.27526564295903</v>
      </c>
      <c r="K417" s="104">
        <v>396.30927663528837</v>
      </c>
      <c r="L417" s="104">
        <v>395.99110796805667</v>
      </c>
      <c r="M417" s="104">
        <v>416.20475287061208</v>
      </c>
      <c r="N417" s="104">
        <v>393.46386728670205</v>
      </c>
      <c r="O417" s="104">
        <v>440.26993798472739</v>
      </c>
      <c r="P417" s="104">
        <v>408.77739276944112</v>
      </c>
      <c r="Q417" s="104">
        <v>376.87934269429064</v>
      </c>
      <c r="R417" s="104">
        <v>0</v>
      </c>
      <c r="S417" s="104">
        <v>0</v>
      </c>
      <c r="T417" s="104">
        <v>0</v>
      </c>
      <c r="U417" s="104">
        <v>468.10559027537289</v>
      </c>
      <c r="V417" s="104">
        <v>499.19005444310108</v>
      </c>
      <c r="W417" s="104">
        <v>428.65114746117951</v>
      </c>
      <c r="X417" s="104">
        <v>433.01124263236761</v>
      </c>
      <c r="Y417" s="104">
        <v>463.35781157098472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2876.3657094411369</v>
      </c>
      <c r="D418" s="101">
        <v>2780.5204966693104</v>
      </c>
      <c r="E418" s="101">
        <v>2630.9875113257162</v>
      </c>
      <c r="F418" s="101">
        <v>2676.6377484379141</v>
      </c>
      <c r="G418" s="101">
        <v>2517.5282439195171</v>
      </c>
      <c r="H418" s="101">
        <v>2515.9089805021704</v>
      </c>
      <c r="I418" s="101">
        <v>2498.4893336914042</v>
      </c>
      <c r="J418" s="101">
        <v>2599.1064060180643</v>
      </c>
      <c r="K418" s="101">
        <v>2579.6452234713524</v>
      </c>
      <c r="L418" s="101">
        <v>2619.927465589617</v>
      </c>
      <c r="M418" s="101">
        <v>2677.3809928842238</v>
      </c>
      <c r="N418" s="101">
        <v>2666.6210765210067</v>
      </c>
      <c r="O418" s="101">
        <v>2595.0103071547005</v>
      </c>
      <c r="P418" s="101">
        <v>2527.7837136236285</v>
      </c>
      <c r="Q418" s="101">
        <v>2480.9166648924993</v>
      </c>
      <c r="R418" s="101">
        <v>2511.763112147336</v>
      </c>
      <c r="S418" s="101">
        <v>0</v>
      </c>
      <c r="T418" s="101">
        <v>0</v>
      </c>
      <c r="U418" s="101">
        <v>2575.2102161113608</v>
      </c>
      <c r="V418" s="101">
        <v>2683.8941394848002</v>
      </c>
      <c r="W418" s="101">
        <v>2553.2265140672284</v>
      </c>
      <c r="X418" s="101">
        <v>2350.2232059073203</v>
      </c>
      <c r="Y418" s="101">
        <v>2165.5043688555361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2665.4246511994384</v>
      </c>
      <c r="D419" s="104">
        <v>2573.5117873198078</v>
      </c>
      <c r="E419" s="104">
        <v>2435.9254867083337</v>
      </c>
      <c r="F419" s="104">
        <v>2479.4902487079567</v>
      </c>
      <c r="G419" s="104">
        <v>2331.6990175492638</v>
      </c>
      <c r="H419" s="104">
        <v>2335.8164097515942</v>
      </c>
      <c r="I419" s="104">
        <v>2319.5491771073093</v>
      </c>
      <c r="J419" s="104">
        <v>2409.831699482449</v>
      </c>
      <c r="K419" s="104">
        <v>2392.27333570374</v>
      </c>
      <c r="L419" s="104">
        <v>2432.2558274049134</v>
      </c>
      <c r="M419" s="104">
        <v>2490.4932941651596</v>
      </c>
      <c r="N419" s="104">
        <v>2482.3165688786894</v>
      </c>
      <c r="O419" s="104">
        <v>2421.7356106111433</v>
      </c>
      <c r="P419" s="104">
        <v>2367.7375696410345</v>
      </c>
      <c r="Q419" s="104">
        <v>2331.4259237371575</v>
      </c>
      <c r="R419" s="104">
        <v>2364.9610318475329</v>
      </c>
      <c r="S419" s="104">
        <v>0</v>
      </c>
      <c r="T419" s="104">
        <v>0</v>
      </c>
      <c r="U419" s="104">
        <v>2439.3811188823997</v>
      </c>
      <c r="V419" s="104">
        <v>2552.3531048998525</v>
      </c>
      <c r="W419" s="104">
        <v>2432.8822580065384</v>
      </c>
      <c r="X419" s="104">
        <v>2241.5253701479014</v>
      </c>
      <c r="Y419" s="104">
        <v>2066.5807250472917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2245.5579869307185</v>
      </c>
      <c r="D420" s="98">
        <v>2158.7817265122444</v>
      </c>
      <c r="E420" s="98">
        <v>2042.4762841056458</v>
      </c>
      <c r="F420" s="98">
        <v>2079.2707600145877</v>
      </c>
      <c r="G420" s="98">
        <v>1951.2247158341168</v>
      </c>
      <c r="H420" s="98">
        <v>1964.8121278184667</v>
      </c>
      <c r="I420" s="98">
        <v>1945.87921618064</v>
      </c>
      <c r="J420" s="98">
        <v>2009.2845286173795</v>
      </c>
      <c r="K420" s="98">
        <v>1991.8622548464164</v>
      </c>
      <c r="L420" s="98">
        <v>2027.4527771093465</v>
      </c>
      <c r="M420" s="98">
        <v>2080.0862500706567</v>
      </c>
      <c r="N420" s="98">
        <v>2064.4177297606184</v>
      </c>
      <c r="O420" s="98">
        <v>2006.5807280705362</v>
      </c>
      <c r="P420" s="98">
        <v>1953.5430682509452</v>
      </c>
      <c r="Q420" s="98">
        <v>1912.2571020391508</v>
      </c>
      <c r="R420" s="98">
        <v>1928.9518978630331</v>
      </c>
      <c r="S420" s="98">
        <v>0</v>
      </c>
      <c r="T420" s="98">
        <v>0</v>
      </c>
      <c r="U420" s="98">
        <v>1968.6566028875436</v>
      </c>
      <c r="V420" s="98">
        <v>2074.3888968969627</v>
      </c>
      <c r="W420" s="98">
        <v>1971.7872331218271</v>
      </c>
      <c r="X420" s="98">
        <v>1790.0931365968822</v>
      </c>
      <c r="Y420" s="98">
        <v>1624.5158671585591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419.86666426871943</v>
      </c>
      <c r="D421" s="98">
        <v>414.73006080756335</v>
      </c>
      <c r="E421" s="98">
        <v>393.44920260268765</v>
      </c>
      <c r="F421" s="98">
        <v>400.21948869336859</v>
      </c>
      <c r="G421" s="98">
        <v>380.47430171514617</v>
      </c>
      <c r="H421" s="98">
        <v>371.00428193312752</v>
      </c>
      <c r="I421" s="98">
        <v>373.66996092666983</v>
      </c>
      <c r="J421" s="98">
        <v>400.54717086506957</v>
      </c>
      <c r="K421" s="98">
        <v>400.41108085732361</v>
      </c>
      <c r="L421" s="98">
        <v>404.803050295567</v>
      </c>
      <c r="M421" s="98">
        <v>410.40704409450262</v>
      </c>
      <c r="N421" s="98">
        <v>417.8988391180709</v>
      </c>
      <c r="O421" s="98">
        <v>415.15488254060733</v>
      </c>
      <c r="P421" s="98">
        <v>414.19450139008887</v>
      </c>
      <c r="Q421" s="98">
        <v>419.16882169800658</v>
      </c>
      <c r="R421" s="98">
        <v>436.00913398450007</v>
      </c>
      <c r="S421" s="98">
        <v>0</v>
      </c>
      <c r="T421" s="98">
        <v>0</v>
      </c>
      <c r="U421" s="98">
        <v>470.72451599485584</v>
      </c>
      <c r="V421" s="98">
        <v>477.96420800288985</v>
      </c>
      <c r="W421" s="98">
        <v>461.09502488471094</v>
      </c>
      <c r="X421" s="98">
        <v>451.43223355101873</v>
      </c>
      <c r="Y421" s="98">
        <v>442.06485788873221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463.12162772343424</v>
      </c>
      <c r="D422" s="122">
        <v>458.996274692344</v>
      </c>
      <c r="E422" s="122">
        <v>456.87133633760294</v>
      </c>
      <c r="F422" s="122">
        <v>453.02429456672689</v>
      </c>
      <c r="G422" s="122">
        <v>439.37513221840618</v>
      </c>
      <c r="H422" s="122">
        <v>427.91004258245209</v>
      </c>
      <c r="I422" s="122">
        <v>431.09450663058283</v>
      </c>
      <c r="J422" s="122">
        <v>414.90246793037454</v>
      </c>
      <c r="K422" s="122">
        <v>411.62300881274081</v>
      </c>
      <c r="L422" s="122">
        <v>402.69089454860517</v>
      </c>
      <c r="M422" s="122">
        <v>407.91873077661836</v>
      </c>
      <c r="N422" s="122">
        <v>410.29083064014441</v>
      </c>
      <c r="O422" s="122">
        <v>390.44487737392541</v>
      </c>
      <c r="P422" s="122">
        <v>397.97245001501312</v>
      </c>
      <c r="Q422" s="122">
        <v>399.95939175715688</v>
      </c>
      <c r="R422" s="122">
        <v>394.35923717960236</v>
      </c>
      <c r="S422" s="122">
        <v>0</v>
      </c>
      <c r="T422" s="122">
        <v>0</v>
      </c>
      <c r="U422" s="122">
        <v>380.48114723113594</v>
      </c>
      <c r="V422" s="122">
        <v>399.7119999892214</v>
      </c>
      <c r="W422" s="122">
        <v>397.52770586332696</v>
      </c>
      <c r="X422" s="122">
        <v>357.83151835393494</v>
      </c>
      <c r="Y422" s="122">
        <v>342.95591216142242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590.85933841422343</v>
      </c>
      <c r="D424" s="98">
        <v>585.2369096745889</v>
      </c>
      <c r="E424" s="98">
        <v>584.06723050348774</v>
      </c>
      <c r="F424" s="98">
        <v>567.16986602528141</v>
      </c>
      <c r="G424" s="98">
        <v>569.06894841522035</v>
      </c>
      <c r="H424" s="98">
        <v>550.66683506830191</v>
      </c>
      <c r="I424" s="98">
        <v>552.64999876728393</v>
      </c>
      <c r="J424" s="98">
        <v>539.28407725162219</v>
      </c>
      <c r="K424" s="98">
        <v>518.61166118762992</v>
      </c>
      <c r="L424" s="98">
        <v>525.43456510011765</v>
      </c>
      <c r="M424" s="98">
        <v>527.9042880935657</v>
      </c>
      <c r="N424" s="98">
        <v>527.58337256415564</v>
      </c>
      <c r="O424" s="98">
        <v>533.19180856111507</v>
      </c>
      <c r="P424" s="98">
        <v>509.71047451274131</v>
      </c>
      <c r="Q424" s="98">
        <v>478.83135975951859</v>
      </c>
      <c r="R424" s="98">
        <v>0</v>
      </c>
      <c r="S424" s="98">
        <v>0</v>
      </c>
      <c r="T424" s="98">
        <v>0</v>
      </c>
      <c r="U424" s="98">
        <v>548.26539099923048</v>
      </c>
      <c r="V424" s="98">
        <v>608.69175702704297</v>
      </c>
      <c r="W424" s="98">
        <v>517.39345211074772</v>
      </c>
      <c r="X424" s="98">
        <v>495.40476420304668</v>
      </c>
      <c r="Y424" s="98">
        <v>517.75921086186338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461.41871922970159</v>
      </c>
      <c r="D425" s="33">
        <v>457.26767580618218</v>
      </c>
      <c r="E425" s="33">
        <v>455.048787703703</v>
      </c>
      <c r="F425" s="33">
        <v>451.28150229015927</v>
      </c>
      <c r="G425" s="33">
        <v>437.48778152398882</v>
      </c>
      <c r="H425" s="33">
        <v>426.05173861374766</v>
      </c>
      <c r="I425" s="33">
        <v>429.54498793241174</v>
      </c>
      <c r="J425" s="33">
        <v>413.3968398417515</v>
      </c>
      <c r="K425" s="33">
        <v>410.35392278597612</v>
      </c>
      <c r="L425" s="33">
        <v>400.72631837972267</v>
      </c>
      <c r="M425" s="33">
        <v>405.75222702588661</v>
      </c>
      <c r="N425" s="33">
        <v>408.29339207260591</v>
      </c>
      <c r="O425" s="33">
        <v>388.11580061268126</v>
      </c>
      <c r="P425" s="33">
        <v>396.21601241552401</v>
      </c>
      <c r="Q425" s="33">
        <v>398.56599666547004</v>
      </c>
      <c r="R425" s="33">
        <v>394.35923717960236</v>
      </c>
      <c r="S425" s="33">
        <v>0</v>
      </c>
      <c r="T425" s="33">
        <v>0</v>
      </c>
      <c r="U425" s="33">
        <v>377.92568659933295</v>
      </c>
      <c r="V425" s="33">
        <v>396.55632769428189</v>
      </c>
      <c r="W425" s="33">
        <v>395.13679516346753</v>
      </c>
      <c r="X425" s="33">
        <v>355.06666572950809</v>
      </c>
      <c r="Y425" s="33">
        <v>338.64660201646836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12081.997665298191</v>
      </c>
      <c r="D427" s="117">
        <f t="shared" si="226"/>
        <v>12227.068655985851</v>
      </c>
      <c r="E427" s="117">
        <f t="shared" si="226"/>
        <v>12171.171123426957</v>
      </c>
      <c r="F427" s="117">
        <f t="shared" si="226"/>
        <v>12302.829724414525</v>
      </c>
      <c r="G427" s="117">
        <f t="shared" si="226"/>
        <v>12839.050806024956</v>
      </c>
      <c r="H427" s="117">
        <f t="shared" si="226"/>
        <v>12484.073912167358</v>
      </c>
      <c r="I427" s="117">
        <f t="shared" si="226"/>
        <v>11760.568560836056</v>
      </c>
      <c r="J427" s="117">
        <f t="shared" si="226"/>
        <v>12229.869465824489</v>
      </c>
      <c r="K427" s="117">
        <f t="shared" si="226"/>
        <v>12257.084695203363</v>
      </c>
      <c r="L427" s="117">
        <f t="shared" si="226"/>
        <v>11473.390091098046</v>
      </c>
      <c r="M427" s="117">
        <f t="shared" si="226"/>
        <v>10263.482877620383</v>
      </c>
      <c r="N427" s="117">
        <f t="shared" si="226"/>
        <v>9776.6109896789094</v>
      </c>
      <c r="O427" s="117">
        <f t="shared" si="226"/>
        <v>9655.8451493993853</v>
      </c>
      <c r="P427" s="117">
        <f t="shared" si="226"/>
        <v>8504.1125912552725</v>
      </c>
      <c r="Q427" s="117">
        <f t="shared" si="226"/>
        <v>8662.3496680909302</v>
      </c>
      <c r="R427" s="117">
        <f t="shared" ref="R427:V427" si="227">R428+R431+R433+R443</f>
        <v>8844.1039455916125</v>
      </c>
      <c r="S427" s="117">
        <f t="shared" si="227"/>
        <v>0</v>
      </c>
      <c r="T427" s="117">
        <f t="shared" si="227"/>
        <v>0</v>
      </c>
      <c r="U427" s="117">
        <f t="shared" si="227"/>
        <v>7696.8397052816226</v>
      </c>
      <c r="V427" s="117">
        <f t="shared" si="227"/>
        <v>7958.543964697853</v>
      </c>
      <c r="W427" s="117">
        <f t="shared" ref="W427:Y427" si="228">W428+W431+W433+W443</f>
        <v>6945.345255424103</v>
      </c>
      <c r="X427" s="117">
        <f t="shared" si="228"/>
        <v>5204.463517117123</v>
      </c>
      <c r="Y427" s="117">
        <f t="shared" si="228"/>
        <v>3906.1231328328049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9823.2880141533369</v>
      </c>
      <c r="D428" s="122">
        <f t="shared" si="229"/>
        <v>10023.735341520449</v>
      </c>
      <c r="E428" s="122">
        <f t="shared" si="229"/>
        <v>10066.218328763782</v>
      </c>
      <c r="F428" s="122">
        <f t="shared" si="229"/>
        <v>10170.662287095593</v>
      </c>
      <c r="G428" s="122">
        <f t="shared" si="229"/>
        <v>10808.768175548805</v>
      </c>
      <c r="H428" s="122">
        <f t="shared" si="229"/>
        <v>10466.871835886197</v>
      </c>
      <c r="I428" s="122">
        <f t="shared" si="229"/>
        <v>9753.4932443228281</v>
      </c>
      <c r="J428" s="122">
        <f t="shared" si="229"/>
        <v>10187.488901616005</v>
      </c>
      <c r="K428" s="122">
        <f t="shared" si="229"/>
        <v>10116.246972580158</v>
      </c>
      <c r="L428" s="122">
        <f t="shared" si="229"/>
        <v>9392.955518277493</v>
      </c>
      <c r="M428" s="122">
        <f t="shared" si="229"/>
        <v>8119.4163792301879</v>
      </c>
      <c r="N428" s="122">
        <f t="shared" si="229"/>
        <v>7613.6384825791247</v>
      </c>
      <c r="O428" s="122">
        <f t="shared" si="229"/>
        <v>7510.1077447767466</v>
      </c>
      <c r="P428" s="122">
        <f t="shared" si="229"/>
        <v>6367.0294706805507</v>
      </c>
      <c r="Q428" s="122">
        <f t="shared" si="229"/>
        <v>6535.548503550629</v>
      </c>
      <c r="R428" s="122">
        <f t="shared" ref="R428:V428" si="230">SUM(R429:R430)</f>
        <v>6631.1888420935948</v>
      </c>
      <c r="S428" s="122">
        <f t="shared" si="230"/>
        <v>0</v>
      </c>
      <c r="T428" s="122">
        <f t="shared" si="230"/>
        <v>0</v>
      </c>
      <c r="U428" s="122">
        <f t="shared" si="230"/>
        <v>5379.5116683847646</v>
      </c>
      <c r="V428" s="122">
        <f t="shared" si="230"/>
        <v>5490.1047023913789</v>
      </c>
      <c r="W428" s="122">
        <f t="shared" ref="W428:Y428" si="231">SUM(W429:W430)</f>
        <v>4567.8671507592599</v>
      </c>
      <c r="X428" s="122">
        <f t="shared" si="231"/>
        <v>3006.2358291595797</v>
      </c>
      <c r="Y428" s="122">
        <f t="shared" si="231"/>
        <v>1867.0064479081136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9731.6511911198941</v>
      </c>
      <c r="D429" s="98">
        <v>9932.1880256529494</v>
      </c>
      <c r="E429" s="98">
        <v>9976.7227038305609</v>
      </c>
      <c r="F429" s="98">
        <v>10081.898892998226</v>
      </c>
      <c r="G429" s="98">
        <v>10716.112934762545</v>
      </c>
      <c r="H429" s="98">
        <v>10378.733280881233</v>
      </c>
      <c r="I429" s="98">
        <v>9672.3233469127117</v>
      </c>
      <c r="J429" s="98">
        <v>10102.718869299722</v>
      </c>
      <c r="K429" s="98">
        <v>10032.529608127199</v>
      </c>
      <c r="L429" s="98">
        <v>9316.0514524821356</v>
      </c>
      <c r="M429" s="98">
        <v>8054.4402383332726</v>
      </c>
      <c r="N429" s="98">
        <v>7553.1249205492813</v>
      </c>
      <c r="O429" s="98">
        <v>7451.6385907122039</v>
      </c>
      <c r="P429" s="98">
        <v>6318.4310594416329</v>
      </c>
      <c r="Q429" s="98">
        <v>6485.4598442475026</v>
      </c>
      <c r="R429" s="98">
        <v>6580.641351782444</v>
      </c>
      <c r="S429" s="98">
        <v>0</v>
      </c>
      <c r="T429" s="98">
        <v>0</v>
      </c>
      <c r="U429" s="98">
        <v>5338.9428397268211</v>
      </c>
      <c r="V429" s="98">
        <v>5448.8548154037226</v>
      </c>
      <c r="W429" s="98">
        <v>4533.5144310278474</v>
      </c>
      <c r="X429" s="98">
        <v>2983.6695912281452</v>
      </c>
      <c r="Y429" s="98">
        <v>1853.0419031584663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91.63682303344325</v>
      </c>
      <c r="D430" s="98">
        <v>91.547315867498753</v>
      </c>
      <c r="E430" s="98">
        <v>89.495624933220611</v>
      </c>
      <c r="F430" s="98">
        <v>88.76339409736579</v>
      </c>
      <c r="G430" s="98">
        <v>92.655240786259185</v>
      </c>
      <c r="H430" s="98">
        <v>88.138555004963322</v>
      </c>
      <c r="I430" s="98">
        <v>81.169897410117144</v>
      </c>
      <c r="J430" s="98">
        <v>84.770032316283448</v>
      </c>
      <c r="K430" s="98">
        <v>83.717364452959401</v>
      </c>
      <c r="L430" s="98">
        <v>76.904065795357596</v>
      </c>
      <c r="M430" s="98">
        <v>64.976140896915012</v>
      </c>
      <c r="N430" s="98">
        <v>60.513562029843634</v>
      </c>
      <c r="O430" s="98">
        <v>58.469154064542792</v>
      </c>
      <c r="P430" s="98">
        <v>48.598411238917997</v>
      </c>
      <c r="Q430" s="98">
        <v>50.088659303126363</v>
      </c>
      <c r="R430" s="98">
        <v>50.547490311150824</v>
      </c>
      <c r="S430" s="98">
        <v>0</v>
      </c>
      <c r="T430" s="98">
        <v>0</v>
      </c>
      <c r="U430" s="98">
        <v>40.568828657942973</v>
      </c>
      <c r="V430" s="98">
        <v>41.249886987655842</v>
      </c>
      <c r="W430" s="98">
        <v>34.35271973141213</v>
      </c>
      <c r="X430" s="98">
        <v>22.566237931434305</v>
      </c>
      <c r="Y430" s="98">
        <v>13.964544749647292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0</v>
      </c>
      <c r="D431" s="122">
        <f t="shared" si="232"/>
        <v>2.8235375995704906</v>
      </c>
      <c r="E431" s="122">
        <f t="shared" si="232"/>
        <v>1.7345625354269094</v>
      </c>
      <c r="F431" s="122">
        <f t="shared" si="232"/>
        <v>3.7652994977005991</v>
      </c>
      <c r="G431" s="122">
        <f t="shared" si="232"/>
        <v>5.1119796100391426</v>
      </c>
      <c r="H431" s="122">
        <f t="shared" si="232"/>
        <v>6.8065299489912388</v>
      </c>
      <c r="I431" s="122">
        <f t="shared" si="232"/>
        <v>7.9657911111839113</v>
      </c>
      <c r="J431" s="122">
        <f t="shared" si="232"/>
        <v>6.2565653204954916</v>
      </c>
      <c r="K431" s="122">
        <f t="shared" si="232"/>
        <v>5.1508438865875661</v>
      </c>
      <c r="L431" s="122">
        <f t="shared" si="232"/>
        <v>5.6356065914975604</v>
      </c>
      <c r="M431" s="122">
        <f t="shared" si="232"/>
        <v>4.5541696430543768</v>
      </c>
      <c r="N431" s="122">
        <f t="shared" si="232"/>
        <v>5.1381610491285734</v>
      </c>
      <c r="O431" s="122">
        <f t="shared" si="232"/>
        <v>3.2599916855155056</v>
      </c>
      <c r="P431" s="122">
        <f t="shared" si="232"/>
        <v>4.4941004966400158</v>
      </c>
      <c r="Q431" s="122">
        <f t="shared" si="232"/>
        <v>1.4503564337182844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1.2498076434673127</v>
      </c>
      <c r="V431" s="122">
        <f t="shared" si="232"/>
        <v>5.305199729990357</v>
      </c>
      <c r="W431" s="122">
        <f t="shared" si="232"/>
        <v>2.6451113654312137</v>
      </c>
      <c r="X431" s="122">
        <f t="shared" si="232"/>
        <v>8.5102583611854392</v>
      </c>
      <c r="Y431" s="122">
        <f t="shared" si="232"/>
        <v>6.59805192263231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0</v>
      </c>
      <c r="D432" s="98">
        <f>RES_hhdet_in_tesh!D8</f>
        <v>2.8235375995704906</v>
      </c>
      <c r="E432" s="98">
        <f>RES_hhdet_in_tesh!E8</f>
        <v>1.7345625354269094</v>
      </c>
      <c r="F432" s="98">
        <f>RES_hhdet_in_tesh!F8</f>
        <v>3.7652994977005991</v>
      </c>
      <c r="G432" s="98">
        <f>RES_hhdet_in_tesh!G8</f>
        <v>5.1119796100391426</v>
      </c>
      <c r="H432" s="98">
        <f>RES_hhdet_in_tesh!H8</f>
        <v>6.8065299489912388</v>
      </c>
      <c r="I432" s="98">
        <f>RES_hhdet_in_tesh!I8</f>
        <v>7.9657911111839113</v>
      </c>
      <c r="J432" s="98">
        <f>RES_hhdet_in_tesh!J8</f>
        <v>6.2565653204954916</v>
      </c>
      <c r="K432" s="98">
        <f>RES_hhdet_in_tesh!K8</f>
        <v>5.1508438865875661</v>
      </c>
      <c r="L432" s="98">
        <f>RES_hhdet_in_tesh!L8</f>
        <v>5.6356065914975604</v>
      </c>
      <c r="M432" s="98">
        <f>RES_hhdet_in_tesh!M8</f>
        <v>4.5541696430543768</v>
      </c>
      <c r="N432" s="98">
        <f>RES_hhdet_in_tesh!N8</f>
        <v>5.1381610491285734</v>
      </c>
      <c r="O432" s="98">
        <f>RES_hhdet_in_tesh!O8</f>
        <v>3.2599916855155056</v>
      </c>
      <c r="P432" s="98">
        <f>RES_hhdet_in_tesh!P8</f>
        <v>4.4941004966400158</v>
      </c>
      <c r="Q432" s="98">
        <f>RES_hhdet_in_tesh!Q8</f>
        <v>1.4503564337182844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1.2498076434673127</v>
      </c>
      <c r="V432" s="98">
        <f>RES_hhdet_in_tesh!V8</f>
        <v>5.305199729990357</v>
      </c>
      <c r="W432" s="98">
        <f>RES_hhdet_in_tesh!W8</f>
        <v>2.6451113654312137</v>
      </c>
      <c r="X432" s="98">
        <f>RES_hhdet_in_tesh!X8</f>
        <v>8.5102583611854392</v>
      </c>
      <c r="Y432" s="98">
        <f>RES_hhdet_in_tesh!Y8</f>
        <v>6.59805192263231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1912.1323094271727</v>
      </c>
      <c r="D433" s="122">
        <v>1856.4125348989983</v>
      </c>
      <c r="E433" s="122">
        <v>1760.1104452045408</v>
      </c>
      <c r="F433" s="122">
        <v>1787.5765303509547</v>
      </c>
      <c r="G433" s="122">
        <v>1693.9240147223875</v>
      </c>
      <c r="H433" s="122">
        <v>1687.1600487114258</v>
      </c>
      <c r="I433" s="122">
        <v>1672.5338013484775</v>
      </c>
      <c r="J433" s="122">
        <v>1721.0384283760241</v>
      </c>
      <c r="K433" s="122">
        <v>1822.2410897257184</v>
      </c>
      <c r="L433" s="122">
        <v>1767.7129687014171</v>
      </c>
      <c r="M433" s="122">
        <v>1827.3921511965648</v>
      </c>
      <c r="N433" s="122">
        <v>1842.1183486594175</v>
      </c>
      <c r="O433" s="122">
        <v>1839.8451592962219</v>
      </c>
      <c r="P433" s="122">
        <v>1820.9717036565078</v>
      </c>
      <c r="Q433" s="122">
        <v>1808.3529037767928</v>
      </c>
      <c r="R433" s="122">
        <v>1893.3726037176555</v>
      </c>
      <c r="S433" s="122">
        <v>0</v>
      </c>
      <c r="T433" s="122">
        <v>0</v>
      </c>
      <c r="U433" s="122">
        <v>1989.8360339060971</v>
      </c>
      <c r="V433" s="122">
        <v>2114.8100051691067</v>
      </c>
      <c r="W433" s="122">
        <v>2024.4764380309302</v>
      </c>
      <c r="X433" s="122">
        <v>1871.9359713924878</v>
      </c>
      <c r="Y433" s="122">
        <v>1726.6166038128781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1846.7727008737265</v>
      </c>
      <c r="D434" s="98">
        <v>1922.4607401222709</v>
      </c>
      <c r="E434" s="98">
        <v>1748.1762124721147</v>
      </c>
      <c r="F434" s="98">
        <v>1752.724363229659</v>
      </c>
      <c r="G434" s="98">
        <v>1718.1700029706512</v>
      </c>
      <c r="H434" s="98">
        <v>1642.9747477620365</v>
      </c>
      <c r="I434" s="98">
        <v>1652.9400261713929</v>
      </c>
      <c r="J434" s="98">
        <v>1692.1037403964954</v>
      </c>
      <c r="K434" s="98">
        <v>1959.1396565894308</v>
      </c>
      <c r="L434" s="98">
        <v>1750.6602317169657</v>
      </c>
      <c r="M434" s="98">
        <v>1802.5551022634829</v>
      </c>
      <c r="N434" s="98">
        <v>1840.1119498583389</v>
      </c>
      <c r="O434" s="98">
        <v>1841.7184036480078</v>
      </c>
      <c r="P434" s="98">
        <v>1822.8607325065398</v>
      </c>
      <c r="Q434" s="98">
        <v>1826.8813379022668</v>
      </c>
      <c r="R434" s="98">
        <v>1930.0931232018243</v>
      </c>
      <c r="S434" s="98">
        <v>0</v>
      </c>
      <c r="T434" s="98">
        <v>0</v>
      </c>
      <c r="U434" s="98">
        <v>1952.0324789118233</v>
      </c>
      <c r="V434" s="98">
        <v>2111.6133500272854</v>
      </c>
      <c r="W434" s="98">
        <v>2046.1111778521336</v>
      </c>
      <c r="X434" s="98">
        <v>1854.8541262780793</v>
      </c>
      <c r="Y434" s="98">
        <v>1646.1210144892132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1902.5968954638597</v>
      </c>
      <c r="D435" s="98">
        <v>1850.615563063971</v>
      </c>
      <c r="E435" s="98">
        <v>1792.9390018269444</v>
      </c>
      <c r="F435" s="98">
        <v>1758.347331027833</v>
      </c>
      <c r="G435" s="98">
        <v>1723.0853208108053</v>
      </c>
      <c r="H435" s="98">
        <v>1701.3349259065797</v>
      </c>
      <c r="I435" s="98">
        <v>1717.8621405351328</v>
      </c>
      <c r="J435" s="98">
        <v>1715.3510567391666</v>
      </c>
      <c r="K435" s="98">
        <v>1731.7698267679993</v>
      </c>
      <c r="L435" s="98">
        <v>1743.9243529288567</v>
      </c>
      <c r="M435" s="98">
        <v>1860.8633429333115</v>
      </c>
      <c r="N435" s="98">
        <v>1740.5544520597205</v>
      </c>
      <c r="O435" s="98">
        <v>1941.7176917983384</v>
      </c>
      <c r="P435" s="98">
        <v>1797.2464162890026</v>
      </c>
      <c r="Q435" s="98">
        <v>1639.8420968586254</v>
      </c>
      <c r="R435" s="98">
        <v>1979.2394338327833</v>
      </c>
      <c r="S435" s="98">
        <v>0</v>
      </c>
      <c r="T435" s="98">
        <v>0</v>
      </c>
      <c r="U435" s="98">
        <v>1985.6640444436523</v>
      </c>
      <c r="V435" s="98">
        <v>2202.6441455646991</v>
      </c>
      <c r="W435" s="98">
        <v>1884.4053873724517</v>
      </c>
      <c r="X435" s="98">
        <v>1814.7854948760871</v>
      </c>
      <c r="Y435" s="98">
        <v>1850.0888176941262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1759.4105157910603</v>
      </c>
      <c r="G436" s="98">
        <v>1724.0633498447787</v>
      </c>
      <c r="H436" s="98">
        <v>1702.2064252673888</v>
      </c>
      <c r="I436" s="98">
        <v>1719.373765806861</v>
      </c>
      <c r="J436" s="98">
        <v>1716.9934732016729</v>
      </c>
      <c r="K436" s="98">
        <v>1733.3003961256916</v>
      </c>
      <c r="L436" s="98">
        <v>1745.056201110121</v>
      </c>
      <c r="M436" s="98">
        <v>1861.5720789777545</v>
      </c>
      <c r="N436" s="98">
        <v>1740.7714598703524</v>
      </c>
      <c r="O436" s="98">
        <v>1941.8428572521084</v>
      </c>
      <c r="P436" s="98">
        <v>1797.1749523562191</v>
      </c>
      <c r="Q436" s="98">
        <v>1639.8110178640823</v>
      </c>
      <c r="R436" s="98">
        <v>0</v>
      </c>
      <c r="S436" s="98">
        <v>0</v>
      </c>
      <c r="T436" s="98">
        <v>0</v>
      </c>
      <c r="U436" s="98">
        <v>1986.3046965942222</v>
      </c>
      <c r="V436" s="98">
        <v>2202.9129610417872</v>
      </c>
      <c r="W436" s="98">
        <v>1883.7118896286456</v>
      </c>
      <c r="X436" s="98">
        <v>1814.8297448913574</v>
      </c>
      <c r="Y436" s="98">
        <v>1853.495487977417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1366.6068889872663</v>
      </c>
      <c r="G437" s="101">
        <v>1335.6515793951266</v>
      </c>
      <c r="H437" s="101">
        <v>1329.1293946031506</v>
      </c>
      <c r="I437" s="101">
        <v>1338.0563940869672</v>
      </c>
      <c r="J437" s="101">
        <v>1325.7182075587141</v>
      </c>
      <c r="K437" s="101">
        <v>1336.9911194904034</v>
      </c>
      <c r="L437" s="101">
        <v>1349.0650931420646</v>
      </c>
      <c r="M437" s="101">
        <v>1445.3673261071426</v>
      </c>
      <c r="N437" s="101">
        <v>1347.3075925836501</v>
      </c>
      <c r="O437" s="101">
        <v>1501.5729192673809</v>
      </c>
      <c r="P437" s="101">
        <v>1388.397559586778</v>
      </c>
      <c r="Q437" s="101">
        <v>1262.9316751697918</v>
      </c>
      <c r="R437" s="101">
        <v>0</v>
      </c>
      <c r="S437" s="101">
        <v>0</v>
      </c>
      <c r="T437" s="101">
        <v>0</v>
      </c>
      <c r="U437" s="101">
        <v>1518.1991063188493</v>
      </c>
      <c r="V437" s="101">
        <v>1703.7229065986858</v>
      </c>
      <c r="W437" s="101">
        <v>1455.0607421674661</v>
      </c>
      <c r="X437" s="101">
        <v>1381.8185022589898</v>
      </c>
      <c r="Y437" s="101">
        <v>1390.1376764064321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392.8036268037942</v>
      </c>
      <c r="G438" s="104">
        <v>388.41177044965184</v>
      </c>
      <c r="H438" s="104">
        <v>373.07703066423795</v>
      </c>
      <c r="I438" s="104">
        <v>381.3173717198938</v>
      </c>
      <c r="J438" s="104">
        <v>391.27526564295903</v>
      </c>
      <c r="K438" s="104">
        <v>396.30927663528837</v>
      </c>
      <c r="L438" s="104">
        <v>395.99110796805667</v>
      </c>
      <c r="M438" s="104">
        <v>416.20475287061208</v>
      </c>
      <c r="N438" s="104">
        <v>393.46386728670205</v>
      </c>
      <c r="O438" s="104">
        <v>440.26993798472739</v>
      </c>
      <c r="P438" s="104">
        <v>408.77739276944112</v>
      </c>
      <c r="Q438" s="104">
        <v>376.87934269429064</v>
      </c>
      <c r="R438" s="104">
        <v>0</v>
      </c>
      <c r="S438" s="104">
        <v>0</v>
      </c>
      <c r="T438" s="104">
        <v>0</v>
      </c>
      <c r="U438" s="104">
        <v>468.10559027537289</v>
      </c>
      <c r="V438" s="104">
        <v>499.19005444310108</v>
      </c>
      <c r="W438" s="104">
        <v>428.65114746117951</v>
      </c>
      <c r="X438" s="104">
        <v>433.01124263236761</v>
      </c>
      <c r="Y438" s="104">
        <v>463.35781157098472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1914.4753001089296</v>
      </c>
      <c r="D439" s="101">
        <v>1854.0731462287263</v>
      </c>
      <c r="E439" s="101">
        <v>1757.8763330446743</v>
      </c>
      <c r="F439" s="101">
        <v>1791.9942705224444</v>
      </c>
      <c r="G439" s="101">
        <v>1689.1435729157238</v>
      </c>
      <c r="H439" s="101">
        <v>1691.9711320177364</v>
      </c>
      <c r="I439" s="101">
        <v>1684.4447222071078</v>
      </c>
      <c r="J439" s="101">
        <v>1757.1966486562146</v>
      </c>
      <c r="K439" s="101">
        <v>1749.692174817143</v>
      </c>
      <c r="L439" s="101">
        <v>1783.6151870332051</v>
      </c>
      <c r="M439" s="101">
        <v>1835.5530336925726</v>
      </c>
      <c r="N439" s="101">
        <v>1849.2372008849068</v>
      </c>
      <c r="O439" s="101">
        <v>1830.8296042356415</v>
      </c>
      <c r="P439" s="101">
        <v>1822.878448845106</v>
      </c>
      <c r="Q439" s="101">
        <v>1826.4630476015118</v>
      </c>
      <c r="R439" s="101">
        <v>1874.78487693375</v>
      </c>
      <c r="S439" s="101">
        <v>0</v>
      </c>
      <c r="T439" s="101">
        <v>0</v>
      </c>
      <c r="U439" s="101">
        <v>1998.1261527171009</v>
      </c>
      <c r="V439" s="101">
        <v>2108.3579580860837</v>
      </c>
      <c r="W439" s="101">
        <v>2028.2170844214436</v>
      </c>
      <c r="X439" s="101">
        <v>1895.4272769851343</v>
      </c>
      <c r="Y439" s="101">
        <v>1770.9275762620166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1914.4837384572713</v>
      </c>
      <c r="D440" s="104">
        <v>1854.2228581058184</v>
      </c>
      <c r="E440" s="104">
        <v>1758.1157793836564</v>
      </c>
      <c r="F440" s="104">
        <v>1792.2798416438222</v>
      </c>
      <c r="G440" s="104">
        <v>1689.6547234347267</v>
      </c>
      <c r="H440" s="104">
        <v>1692.3578864834969</v>
      </c>
      <c r="I440" s="104">
        <v>1685.553078276341</v>
      </c>
      <c r="J440" s="104">
        <v>1758.9786809056407</v>
      </c>
      <c r="K440" s="104">
        <v>1751.4285653192162</v>
      </c>
      <c r="L440" s="104">
        <v>1785.0685773913906</v>
      </c>
      <c r="M440" s="104">
        <v>1836.4680480408711</v>
      </c>
      <c r="N440" s="104">
        <v>1849.5225886086846</v>
      </c>
      <c r="O440" s="104">
        <v>1830.8361189932987</v>
      </c>
      <c r="P440" s="104">
        <v>1822.9667546540065</v>
      </c>
      <c r="Q440" s="104">
        <v>1826.9819029727068</v>
      </c>
      <c r="R440" s="104">
        <v>1875.7825859302102</v>
      </c>
      <c r="S440" s="104">
        <v>0</v>
      </c>
      <c r="T440" s="104">
        <v>0</v>
      </c>
      <c r="U440" s="104">
        <v>1998.2208808891698</v>
      </c>
      <c r="V440" s="104">
        <v>2107.5196642317524</v>
      </c>
      <c r="W440" s="104">
        <v>2027.4317878110555</v>
      </c>
      <c r="X440" s="104">
        <v>1895.1212205890472</v>
      </c>
      <c r="Y440" s="104">
        <v>1770.577507690833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1494.6170741885521</v>
      </c>
      <c r="D441" s="98">
        <v>1439.492797298255</v>
      </c>
      <c r="E441" s="98">
        <v>1364.6665767809686</v>
      </c>
      <c r="F441" s="98">
        <v>1392.0603529504538</v>
      </c>
      <c r="G441" s="98">
        <v>1309.1804217195804</v>
      </c>
      <c r="H441" s="98">
        <v>1321.3536045503697</v>
      </c>
      <c r="I441" s="98">
        <v>1311.8831173496712</v>
      </c>
      <c r="J441" s="98">
        <v>1358.4315100405709</v>
      </c>
      <c r="K441" s="98">
        <v>1351.0174844618928</v>
      </c>
      <c r="L441" s="98">
        <v>1380.2655270958237</v>
      </c>
      <c r="M441" s="98">
        <v>1426.0610039463684</v>
      </c>
      <c r="N441" s="98">
        <v>1431.6237494906136</v>
      </c>
      <c r="O441" s="98">
        <v>1415.6812364526913</v>
      </c>
      <c r="P441" s="98">
        <v>1408.7722532639173</v>
      </c>
      <c r="Q441" s="98">
        <v>1407.8130812747004</v>
      </c>
      <c r="R441" s="98">
        <v>1439.7734519457101</v>
      </c>
      <c r="S441" s="98">
        <v>0</v>
      </c>
      <c r="T441" s="98">
        <v>0</v>
      </c>
      <c r="U441" s="98">
        <v>1527.4963648943142</v>
      </c>
      <c r="V441" s="98">
        <v>1629.5554562288621</v>
      </c>
      <c r="W441" s="98">
        <v>1566.3367629263446</v>
      </c>
      <c r="X441" s="98">
        <v>1443.6889870380282</v>
      </c>
      <c r="Y441" s="98">
        <v>1328.5126498021009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419.86666426871943</v>
      </c>
      <c r="D442" s="98">
        <v>414.73006080756335</v>
      </c>
      <c r="E442" s="98">
        <v>393.44920260268765</v>
      </c>
      <c r="F442" s="98">
        <v>400.21948869336859</v>
      </c>
      <c r="G442" s="98">
        <v>380.47430171514617</v>
      </c>
      <c r="H442" s="98">
        <v>371.00428193312752</v>
      </c>
      <c r="I442" s="98">
        <v>373.66996092666983</v>
      </c>
      <c r="J442" s="98">
        <v>400.54717086506957</v>
      </c>
      <c r="K442" s="98">
        <v>400.41108085732361</v>
      </c>
      <c r="L442" s="98">
        <v>404.803050295567</v>
      </c>
      <c r="M442" s="98">
        <v>410.40704409450262</v>
      </c>
      <c r="N442" s="98">
        <v>417.8988391180709</v>
      </c>
      <c r="O442" s="98">
        <v>415.15488254060733</v>
      </c>
      <c r="P442" s="98">
        <v>414.19450139008887</v>
      </c>
      <c r="Q442" s="98">
        <v>419.16882169800658</v>
      </c>
      <c r="R442" s="98">
        <v>436.00913398450007</v>
      </c>
      <c r="S442" s="98">
        <v>0</v>
      </c>
      <c r="T442" s="98">
        <v>0</v>
      </c>
      <c r="U442" s="98">
        <v>470.72451599485584</v>
      </c>
      <c r="V442" s="98">
        <v>477.96420800288985</v>
      </c>
      <c r="W442" s="98">
        <v>461.09502488471094</v>
      </c>
      <c r="X442" s="98">
        <v>451.43223355101873</v>
      </c>
      <c r="Y442" s="98">
        <v>442.06485788873221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346.57734171768192</v>
      </c>
      <c r="D443" s="122">
        <v>344.09724196683476</v>
      </c>
      <c r="E443" s="122">
        <v>343.10778692320946</v>
      </c>
      <c r="F443" s="122">
        <v>340.82560747027793</v>
      </c>
      <c r="G443" s="122">
        <v>331.24663614372315</v>
      </c>
      <c r="H443" s="122">
        <v>323.23549762074282</v>
      </c>
      <c r="I443" s="122">
        <v>326.57572405356512</v>
      </c>
      <c r="J443" s="122">
        <v>315.08557051196556</v>
      </c>
      <c r="K443" s="122">
        <v>313.4457890108996</v>
      </c>
      <c r="L443" s="122">
        <v>307.08599752763968</v>
      </c>
      <c r="M443" s="122">
        <v>312.12017755057519</v>
      </c>
      <c r="N443" s="122">
        <v>315.71599739123855</v>
      </c>
      <c r="O443" s="122">
        <v>302.63225364090329</v>
      </c>
      <c r="P443" s="122">
        <v>311.61731642157457</v>
      </c>
      <c r="Q443" s="122">
        <v>316.99790432978983</v>
      </c>
      <c r="R443" s="122">
        <v>319.5424997803629</v>
      </c>
      <c r="S443" s="122">
        <v>0</v>
      </c>
      <c r="T443" s="122">
        <v>0</v>
      </c>
      <c r="U443" s="122">
        <v>326.24219534729269</v>
      </c>
      <c r="V443" s="122">
        <v>348.32405740737778</v>
      </c>
      <c r="W443" s="122">
        <v>350.35655526848109</v>
      </c>
      <c r="X443" s="122">
        <v>317.78145820386987</v>
      </c>
      <c r="Y443" s="122">
        <v>305.90202918918123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346.45855345600393</v>
      </c>
      <c r="D445" s="98">
        <v>343.49606382062893</v>
      </c>
      <c r="E445" s="98">
        <v>343.14319930622281</v>
      </c>
      <c r="F445" s="98">
        <v>333.53990278839632</v>
      </c>
      <c r="G445" s="98">
        <v>334.98183470143516</v>
      </c>
      <c r="H445" s="98">
        <v>324.46408396987874</v>
      </c>
      <c r="I445" s="98">
        <v>325.94840020492057</v>
      </c>
      <c r="J445" s="98">
        <v>318.37349876200943</v>
      </c>
      <c r="K445" s="98">
        <v>306.46572435287084</v>
      </c>
      <c r="L445" s="98">
        <v>310.79804885042137</v>
      </c>
      <c r="M445" s="98">
        <v>312.4881402675469</v>
      </c>
      <c r="N445" s="98">
        <v>312.42623025885592</v>
      </c>
      <c r="O445" s="98">
        <v>315.82480169174249</v>
      </c>
      <c r="P445" s="98">
        <v>302.1224546961501</v>
      </c>
      <c r="Q445" s="98">
        <v>284.60826853672916</v>
      </c>
      <c r="R445" s="98">
        <v>0</v>
      </c>
      <c r="S445" s="98">
        <v>0</v>
      </c>
      <c r="T445" s="98">
        <v>0</v>
      </c>
      <c r="U445" s="98">
        <v>338.61927383067336</v>
      </c>
      <c r="V445" s="98">
        <v>378.57770949789841</v>
      </c>
      <c r="W445" s="98">
        <v>322.87210430694455</v>
      </c>
      <c r="X445" s="98">
        <v>309.34214465248408</v>
      </c>
      <c r="Y445" s="98">
        <v>323.32081851047872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346.57892531847347</v>
      </c>
      <c r="D446" s="33">
        <v>344.10547383190789</v>
      </c>
      <c r="E446" s="33">
        <v>343.10727951068088</v>
      </c>
      <c r="F446" s="33">
        <v>340.93684673857967</v>
      </c>
      <c r="G446" s="33">
        <v>331.19228020140918</v>
      </c>
      <c r="H446" s="33">
        <v>323.21689916405245</v>
      </c>
      <c r="I446" s="33">
        <v>326.58372081303844</v>
      </c>
      <c r="J446" s="33">
        <v>315.04577043899934</v>
      </c>
      <c r="K446" s="33">
        <v>313.52858566574838</v>
      </c>
      <c r="L446" s="33">
        <v>307.02658421912747</v>
      </c>
      <c r="M446" s="33">
        <v>312.11353347920294</v>
      </c>
      <c r="N446" s="33">
        <v>315.7720206271635</v>
      </c>
      <c r="O446" s="33">
        <v>302.4170023788883</v>
      </c>
      <c r="P446" s="33">
        <v>311.7665684976825</v>
      </c>
      <c r="Q446" s="33">
        <v>317.57011725509966</v>
      </c>
      <c r="R446" s="33">
        <v>319.5424997803629</v>
      </c>
      <c r="S446" s="33">
        <v>0</v>
      </c>
      <c r="T446" s="33">
        <v>0</v>
      </c>
      <c r="U446" s="33">
        <v>326.05368457839865</v>
      </c>
      <c r="V446" s="33">
        <v>347.86721597414027</v>
      </c>
      <c r="W446" s="33">
        <v>350.90477583975303</v>
      </c>
      <c r="X446" s="33">
        <v>317.95106573240417</v>
      </c>
      <c r="Y446" s="33">
        <v>305.47261529314414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5650.6592884642941</v>
      </c>
      <c r="D448" s="117">
        <f t="shared" si="233"/>
        <v>5747.4808479372141</v>
      </c>
      <c r="E448" s="117">
        <f t="shared" si="233"/>
        <v>5710.8808792026466</v>
      </c>
      <c r="F448" s="117">
        <f t="shared" si="233"/>
        <v>6003.1198612817579</v>
      </c>
      <c r="G448" s="117">
        <f t="shared" si="233"/>
        <v>6241.8458593546247</v>
      </c>
      <c r="H448" s="117">
        <f t="shared" si="233"/>
        <v>5989.838767848667</v>
      </c>
      <c r="I448" s="117">
        <f t="shared" si="233"/>
        <v>5774.1960098793679</v>
      </c>
      <c r="J448" s="117">
        <f t="shared" si="233"/>
        <v>6126.4293759408529</v>
      </c>
      <c r="K448" s="117">
        <f t="shared" si="233"/>
        <v>5897.0813399668268</v>
      </c>
      <c r="L448" s="117">
        <f t="shared" si="233"/>
        <v>5469.355882181193</v>
      </c>
      <c r="M448" s="117">
        <f t="shared" si="233"/>
        <v>4630.9193741972658</v>
      </c>
      <c r="N448" s="117">
        <f t="shared" si="233"/>
        <v>4285.2636176170781</v>
      </c>
      <c r="O448" s="117">
        <f t="shared" si="233"/>
        <v>4225.7500544240966</v>
      </c>
      <c r="P448" s="117">
        <f t="shared" si="233"/>
        <v>3411.5770549935955</v>
      </c>
      <c r="Q448" s="117">
        <f t="shared" si="233"/>
        <v>3437.5997917077443</v>
      </c>
      <c r="R448" s="117">
        <f t="shared" ref="R448:V448" si="234">R449+R452+R454+R464</f>
        <v>3506.4935737886412</v>
      </c>
      <c r="S448" s="117">
        <f t="shared" si="234"/>
        <v>0</v>
      </c>
      <c r="T448" s="117">
        <f t="shared" si="234"/>
        <v>0</v>
      </c>
      <c r="U448" s="117">
        <f t="shared" si="234"/>
        <v>2618.8718301442823</v>
      </c>
      <c r="V448" s="117">
        <f t="shared" si="234"/>
        <v>2670.9580154367072</v>
      </c>
      <c r="W448" s="117">
        <f t="shared" ref="W448:Y448" si="235">W449+W452+W454+W464</f>
        <v>2298.6516617363905</v>
      </c>
      <c r="X448" s="117">
        <f t="shared" si="235"/>
        <v>1768.6088635116751</v>
      </c>
      <c r="Y448" s="117">
        <f t="shared" si="235"/>
        <v>1173.3830867297081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5573.9913940087863</v>
      </c>
      <c r="D449" s="122">
        <f t="shared" si="236"/>
        <v>5651.1784078416695</v>
      </c>
      <c r="E449" s="122">
        <f t="shared" si="236"/>
        <v>5623.5629313692571</v>
      </c>
      <c r="F449" s="122">
        <f t="shared" si="236"/>
        <v>5901.2972995644923</v>
      </c>
      <c r="G449" s="122">
        <f t="shared" si="236"/>
        <v>6114.7948828644039</v>
      </c>
      <c r="H449" s="122">
        <f t="shared" si="236"/>
        <v>5854.4501415666227</v>
      </c>
      <c r="I449" s="122">
        <f t="shared" si="236"/>
        <v>5371.7306988383507</v>
      </c>
      <c r="J449" s="122">
        <f t="shared" si="236"/>
        <v>5609.2230779264019</v>
      </c>
      <c r="K449" s="122">
        <f t="shared" si="236"/>
        <v>5512.4936681298168</v>
      </c>
      <c r="L449" s="122">
        <f t="shared" si="236"/>
        <v>5027.2752606882968</v>
      </c>
      <c r="M449" s="122">
        <f t="shared" si="236"/>
        <v>4324.4254340697671</v>
      </c>
      <c r="N449" s="122">
        <f t="shared" si="236"/>
        <v>4004.3548596558871</v>
      </c>
      <c r="O449" s="122">
        <f t="shared" si="236"/>
        <v>3942.9290193455736</v>
      </c>
      <c r="P449" s="122">
        <f t="shared" si="236"/>
        <v>3316.2957245322045</v>
      </c>
      <c r="Q449" s="122">
        <f t="shared" si="236"/>
        <v>3313.6466726114686</v>
      </c>
      <c r="R449" s="122">
        <f t="shared" ref="R449:V449" si="237">SUM(R450:R451)</f>
        <v>3301.3438505106146</v>
      </c>
      <c r="S449" s="122">
        <f t="shared" si="237"/>
        <v>0</v>
      </c>
      <c r="T449" s="122">
        <f t="shared" si="237"/>
        <v>0</v>
      </c>
      <c r="U449" s="122">
        <f t="shared" si="237"/>
        <v>2440.1169924671699</v>
      </c>
      <c r="V449" s="122">
        <f t="shared" si="237"/>
        <v>2445.3041646411612</v>
      </c>
      <c r="W449" s="122">
        <f t="shared" ref="W449:Y449" si="238">SUM(W450:W451)</f>
        <v>2008.6544580919999</v>
      </c>
      <c r="X449" s="122">
        <f t="shared" si="238"/>
        <v>1360.8671983073514</v>
      </c>
      <c r="Y449" s="122">
        <f t="shared" si="238"/>
        <v>835.19376223358495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5573.9913940087863</v>
      </c>
      <c r="D450" s="98">
        <v>5651.1784078416695</v>
      </c>
      <c r="E450" s="98">
        <v>5623.5629313692571</v>
      </c>
      <c r="F450" s="98">
        <v>5901.2972995644923</v>
      </c>
      <c r="G450" s="98">
        <v>6114.7948828644039</v>
      </c>
      <c r="H450" s="98">
        <v>5854.4501415666227</v>
      </c>
      <c r="I450" s="98">
        <v>5371.7306988383507</v>
      </c>
      <c r="J450" s="98">
        <v>5609.2230779264019</v>
      </c>
      <c r="K450" s="98">
        <v>5512.4936681298168</v>
      </c>
      <c r="L450" s="98">
        <v>5027.2752606882968</v>
      </c>
      <c r="M450" s="98">
        <v>4324.4254340697671</v>
      </c>
      <c r="N450" s="98">
        <v>4004.3548596558871</v>
      </c>
      <c r="O450" s="98">
        <v>3942.9290193455736</v>
      </c>
      <c r="P450" s="98">
        <v>3316.2957245322045</v>
      </c>
      <c r="Q450" s="98">
        <v>3313.6466726114686</v>
      </c>
      <c r="R450" s="98">
        <v>3301.3438505106146</v>
      </c>
      <c r="S450" s="98">
        <v>0</v>
      </c>
      <c r="T450" s="98">
        <v>0</v>
      </c>
      <c r="U450" s="98">
        <v>2440.1169924671699</v>
      </c>
      <c r="V450" s="98">
        <v>2445.3041646411612</v>
      </c>
      <c r="W450" s="98">
        <v>2008.6544580919999</v>
      </c>
      <c r="X450" s="98">
        <v>1360.8671983073514</v>
      </c>
      <c r="Y450" s="98">
        <v>835.19376223358495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74.902114047775015</v>
      </c>
      <c r="D454" s="122">
        <v>94.506663829883905</v>
      </c>
      <c r="E454" s="122">
        <v>85.443721520419047</v>
      </c>
      <c r="F454" s="122">
        <v>99.885021150453341</v>
      </c>
      <c r="G454" s="122">
        <v>125.19678057291092</v>
      </c>
      <c r="H454" s="122">
        <v>133.52324816577763</v>
      </c>
      <c r="I454" s="122">
        <v>400.88514354557691</v>
      </c>
      <c r="J454" s="122">
        <v>515.74113663385833</v>
      </c>
      <c r="K454" s="122">
        <v>383.2066318605452</v>
      </c>
      <c r="L454" s="122">
        <v>440.20033426077237</v>
      </c>
      <c r="M454" s="122">
        <v>304.36704686372815</v>
      </c>
      <c r="N454" s="122">
        <v>278.90201188063344</v>
      </c>
      <c r="O454" s="122">
        <v>280.87655483798665</v>
      </c>
      <c r="P454" s="122">
        <v>93.489431685150834</v>
      </c>
      <c r="Q454" s="122">
        <v>122.0648645137146</v>
      </c>
      <c r="R454" s="122">
        <v>205.14972327802653</v>
      </c>
      <c r="S454" s="122">
        <v>0</v>
      </c>
      <c r="T454" s="122">
        <v>0</v>
      </c>
      <c r="U454" s="122">
        <v>176.88641126576283</v>
      </c>
      <c r="V454" s="122">
        <v>223.59697546132588</v>
      </c>
      <c r="W454" s="122">
        <v>287.69870830352676</v>
      </c>
      <c r="X454" s="122">
        <v>405.52454909224269</v>
      </c>
      <c r="Y454" s="122">
        <v>335.35961869030217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1020.2900220024325</v>
      </c>
      <c r="D455" s="98">
        <v>1055.2895325509046</v>
      </c>
      <c r="E455" s="98">
        <v>950.87003381507316</v>
      </c>
      <c r="F455" s="98">
        <v>990.20418257110452</v>
      </c>
      <c r="G455" s="98">
        <v>946.48177495796176</v>
      </c>
      <c r="H455" s="98">
        <v>894.89298989442318</v>
      </c>
      <c r="I455" s="98">
        <v>886.61912752598187</v>
      </c>
      <c r="J455" s="98">
        <v>907.58488085866099</v>
      </c>
      <c r="K455" s="98">
        <v>1040.1570347034099</v>
      </c>
      <c r="L455" s="98">
        <v>913.05869465089791</v>
      </c>
      <c r="M455" s="98">
        <v>935.56869686743005</v>
      </c>
      <c r="N455" s="98">
        <v>943.26586006706009</v>
      </c>
      <c r="O455" s="98">
        <v>942.43924321108182</v>
      </c>
      <c r="P455" s="98">
        <v>925.41782686578517</v>
      </c>
      <c r="Q455" s="98">
        <v>903.10804849418855</v>
      </c>
      <c r="R455" s="98">
        <v>937.33977202174628</v>
      </c>
      <c r="S455" s="98">
        <v>0</v>
      </c>
      <c r="T455" s="98">
        <v>0</v>
      </c>
      <c r="U455" s="98">
        <v>865.27807405895544</v>
      </c>
      <c r="V455" s="98">
        <v>919.4775229441716</v>
      </c>
      <c r="W455" s="98">
        <v>879.88287708764892</v>
      </c>
      <c r="X455" s="98">
        <v>822.09307553772851</v>
      </c>
      <c r="Y455" s="98">
        <v>721.67217076807412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726.74817365603224</v>
      </c>
      <c r="D456" s="98">
        <v>704.26059839599657</v>
      </c>
      <c r="E456" s="98">
        <v>679.43021748338595</v>
      </c>
      <c r="F456" s="98">
        <v>663.47341552568832</v>
      </c>
      <c r="G456" s="98">
        <v>647.09608931782054</v>
      </c>
      <c r="H456" s="98">
        <v>635.6566065555387</v>
      </c>
      <c r="I456" s="98">
        <v>638.23365547356934</v>
      </c>
      <c r="J456" s="98">
        <v>633.17225250349156</v>
      </c>
      <c r="K456" s="98">
        <v>634.33268207924107</v>
      </c>
      <c r="L456" s="98">
        <v>633.09170769737545</v>
      </c>
      <c r="M456" s="98">
        <v>663.48919048409857</v>
      </c>
      <c r="N456" s="98">
        <v>602.86053117651204</v>
      </c>
      <c r="O456" s="98">
        <v>645.56832621480203</v>
      </c>
      <c r="P456" s="98">
        <v>569.82867911933135</v>
      </c>
      <c r="Q456" s="98">
        <v>499.08650635541795</v>
      </c>
      <c r="R456" s="98">
        <v>587.11713529282599</v>
      </c>
      <c r="S456" s="98">
        <v>0</v>
      </c>
      <c r="T456" s="98">
        <v>0</v>
      </c>
      <c r="U456" s="98">
        <v>554.23686455837549</v>
      </c>
      <c r="V456" s="98">
        <v>606.70383330960101</v>
      </c>
      <c r="W456" s="98">
        <v>514.87942437969491</v>
      </c>
      <c r="X456" s="98">
        <v>493.94299355998868</v>
      </c>
      <c r="Y456" s="98">
        <v>502.5693927952525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515.6588373170307</v>
      </c>
      <c r="G457" s="98">
        <v>501.59728208412764</v>
      </c>
      <c r="H457" s="98">
        <v>496.5923333387492</v>
      </c>
      <c r="I457" s="98">
        <v>497.12523693075855</v>
      </c>
      <c r="J457" s="98">
        <v>489.35055035354276</v>
      </c>
      <c r="K457" s="98">
        <v>489.72857110305341</v>
      </c>
      <c r="L457" s="98">
        <v>489.74711671284905</v>
      </c>
      <c r="M457" s="98">
        <v>515.34445062436896</v>
      </c>
      <c r="N457" s="98">
        <v>466.65507646827604</v>
      </c>
      <c r="O457" s="98">
        <v>499.23215937901284</v>
      </c>
      <c r="P457" s="98">
        <v>440.20048686780507</v>
      </c>
      <c r="Q457" s="98">
        <v>384.37368984096008</v>
      </c>
      <c r="R457" s="98">
        <v>0</v>
      </c>
      <c r="S457" s="98">
        <v>0</v>
      </c>
      <c r="T457" s="98">
        <v>0</v>
      </c>
      <c r="U457" s="98">
        <v>423.75844736476745</v>
      </c>
      <c r="V457" s="98">
        <v>469.27926166021535</v>
      </c>
      <c r="W457" s="98">
        <v>397.56882589330098</v>
      </c>
      <c r="X457" s="98">
        <v>376.09930732281344</v>
      </c>
      <c r="Y457" s="98">
        <v>377.62546384348207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515.6588373170307</v>
      </c>
      <c r="G458" s="101">
        <v>501.59728208412764</v>
      </c>
      <c r="H458" s="101">
        <v>496.5923333387492</v>
      </c>
      <c r="I458" s="101">
        <v>497.12523693075855</v>
      </c>
      <c r="J458" s="101">
        <v>489.35055035354276</v>
      </c>
      <c r="K458" s="101">
        <v>489.72857110305341</v>
      </c>
      <c r="L458" s="101">
        <v>489.74711671284905</v>
      </c>
      <c r="M458" s="101">
        <v>515.34445062436896</v>
      </c>
      <c r="N458" s="101">
        <v>466.65507646827604</v>
      </c>
      <c r="O458" s="101">
        <v>499.23215937901284</v>
      </c>
      <c r="P458" s="101">
        <v>440.20048686780507</v>
      </c>
      <c r="Q458" s="101">
        <v>384.37368984096008</v>
      </c>
      <c r="R458" s="101">
        <v>0</v>
      </c>
      <c r="S458" s="101">
        <v>0</v>
      </c>
      <c r="T458" s="101">
        <v>0</v>
      </c>
      <c r="U458" s="101">
        <v>423.75844736476745</v>
      </c>
      <c r="V458" s="101">
        <v>469.27926166021535</v>
      </c>
      <c r="W458" s="101">
        <v>397.56882589330098</v>
      </c>
      <c r="X458" s="101">
        <v>376.09930732281344</v>
      </c>
      <c r="Y458" s="101">
        <v>377.62546384348207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1.7657804077322281</v>
      </c>
      <c r="D464" s="122">
        <v>1.7957762656601801</v>
      </c>
      <c r="E464" s="122">
        <v>1.8742263129708678</v>
      </c>
      <c r="F464" s="122">
        <v>1.937540566812846</v>
      </c>
      <c r="G464" s="122">
        <v>1.8541959173096565</v>
      </c>
      <c r="H464" s="122">
        <v>1.8653781162666547</v>
      </c>
      <c r="I464" s="122">
        <v>1.5801674954397134</v>
      </c>
      <c r="J464" s="122">
        <v>1.4651613805930985</v>
      </c>
      <c r="K464" s="122">
        <v>1.3810399764654893</v>
      </c>
      <c r="L464" s="122">
        <v>1.8802872321239301</v>
      </c>
      <c r="M464" s="122">
        <v>2.1268932637707474</v>
      </c>
      <c r="N464" s="122">
        <v>2.0067460805573263</v>
      </c>
      <c r="O464" s="122">
        <v>1.9444802405356945</v>
      </c>
      <c r="P464" s="122">
        <v>1.7918987762402436</v>
      </c>
      <c r="Q464" s="122">
        <v>1.888254582561544</v>
      </c>
      <c r="R464" s="122">
        <v>0</v>
      </c>
      <c r="S464" s="122">
        <v>0</v>
      </c>
      <c r="T464" s="122">
        <v>0</v>
      </c>
      <c r="U464" s="122">
        <v>1.8684264113495426</v>
      </c>
      <c r="V464" s="122">
        <v>2.0568753342198751</v>
      </c>
      <c r="W464" s="122">
        <v>2.2984953408635369</v>
      </c>
      <c r="X464" s="122">
        <v>2.2171161120810012</v>
      </c>
      <c r="Y464" s="122">
        <v>2.8297058058210092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134.21960731417499</v>
      </c>
      <c r="D466" s="98">
        <v>132.94241640167968</v>
      </c>
      <c r="E466" s="98">
        <v>132.6767120811723</v>
      </c>
      <c r="F466" s="98">
        <v>128.83830676630296</v>
      </c>
      <c r="G466" s="98">
        <v>129.26970232200148</v>
      </c>
      <c r="H466" s="98">
        <v>125.08947825411552</v>
      </c>
      <c r="I466" s="98">
        <v>125.53997371997622</v>
      </c>
      <c r="J466" s="98">
        <v>122.50377098847852</v>
      </c>
      <c r="K466" s="98">
        <v>117.80782495538203</v>
      </c>
      <c r="L466" s="98">
        <v>119.35771580814274</v>
      </c>
      <c r="M466" s="98">
        <v>119.9187380833344</v>
      </c>
      <c r="N466" s="98">
        <v>119.84583891167361</v>
      </c>
      <c r="O466" s="98">
        <v>121.1198512327429</v>
      </c>
      <c r="P466" s="98">
        <v>115.78583139031434</v>
      </c>
      <c r="Q466" s="98">
        <v>108.77133168297227</v>
      </c>
      <c r="R466" s="98">
        <v>0</v>
      </c>
      <c r="S466" s="98">
        <v>0</v>
      </c>
      <c r="T466" s="98">
        <v>0</v>
      </c>
      <c r="U466" s="98">
        <v>124.54396621938523</v>
      </c>
      <c r="V466" s="98">
        <v>138.27041952626314</v>
      </c>
      <c r="W466" s="98">
        <v>117.53109658147746</v>
      </c>
      <c r="X466" s="98">
        <v>112.53614623636409</v>
      </c>
      <c r="Y466" s="98">
        <v>117.61418233938092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167.60592892289304</v>
      </c>
      <c r="D469" s="118">
        <f t="shared" si="240"/>
        <v>166.62778159623909</v>
      </c>
      <c r="E469" s="118">
        <f t="shared" si="240"/>
        <v>163.75387926974381</v>
      </c>
      <c r="F469" s="118">
        <f t="shared" si="240"/>
        <v>163.82298270721506</v>
      </c>
      <c r="G469" s="118">
        <f t="shared" si="240"/>
        <v>169.01541254666807</v>
      </c>
      <c r="H469" s="118">
        <f t="shared" si="240"/>
        <v>162.38632533007609</v>
      </c>
      <c r="I469" s="118">
        <f t="shared" si="240"/>
        <v>150.60891374608772</v>
      </c>
      <c r="J469" s="118">
        <f t="shared" si="240"/>
        <v>153.26231435486056</v>
      </c>
      <c r="K469" s="118">
        <f t="shared" si="240"/>
        <v>151.27388655844442</v>
      </c>
      <c r="L469" s="118">
        <f t="shared" si="240"/>
        <v>139.35430254974884</v>
      </c>
      <c r="M469" s="118">
        <f t="shared" si="240"/>
        <v>122.21405389281782</v>
      </c>
      <c r="N469" s="118">
        <f t="shared" si="240"/>
        <v>114.94499339615432</v>
      </c>
      <c r="O469" s="118">
        <f t="shared" si="240"/>
        <v>111.63376860537613</v>
      </c>
      <c r="P469" s="118">
        <f t="shared" si="240"/>
        <v>96.616542638396126</v>
      </c>
      <c r="Q469" s="118">
        <f t="shared" si="240"/>
        <v>96.502088053177303</v>
      </c>
      <c r="R469" s="118">
        <f t="shared" ref="R469:V469" si="241">R470+R473+R475+R485</f>
        <v>95.655749599534204</v>
      </c>
      <c r="S469" s="118">
        <f t="shared" si="241"/>
        <v>0</v>
      </c>
      <c r="T469" s="118">
        <f t="shared" si="241"/>
        <v>0</v>
      </c>
      <c r="U469" s="118">
        <f t="shared" si="241"/>
        <v>75.755119760338289</v>
      </c>
      <c r="V469" s="118">
        <f t="shared" si="241"/>
        <v>76.324051349437937</v>
      </c>
      <c r="W469" s="118">
        <f t="shared" ref="W469:Y469" si="242">W470+W473+W475+W485</f>
        <v>64.762688284364529</v>
      </c>
      <c r="X469" s="118">
        <f t="shared" si="242"/>
        <v>47.259431026428011</v>
      </c>
      <c r="Y469" s="118">
        <f t="shared" si="242"/>
        <v>35.097936698366617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137.36634802121236</v>
      </c>
      <c r="D470" s="123">
        <f t="shared" si="243"/>
        <v>137.56817417795696</v>
      </c>
      <c r="E470" s="123">
        <f t="shared" si="243"/>
        <v>136.23108805212109</v>
      </c>
      <c r="F470" s="123">
        <f t="shared" si="243"/>
        <v>136.13185746860734</v>
      </c>
      <c r="G470" s="123">
        <f t="shared" si="243"/>
        <v>142.90873860189373</v>
      </c>
      <c r="H470" s="123">
        <f t="shared" si="243"/>
        <v>136.63665272570151</v>
      </c>
      <c r="I470" s="123">
        <f t="shared" si="243"/>
        <v>125.75032041094593</v>
      </c>
      <c r="J470" s="123">
        <f t="shared" si="243"/>
        <v>128.7738229765269</v>
      </c>
      <c r="K470" s="123">
        <f t="shared" si="243"/>
        <v>125.84021029134472</v>
      </c>
      <c r="L470" s="123">
        <f t="shared" si="243"/>
        <v>114.97338989586049</v>
      </c>
      <c r="M470" s="123">
        <f t="shared" si="243"/>
        <v>97.075977963869676</v>
      </c>
      <c r="N470" s="123">
        <f t="shared" si="243"/>
        <v>89.844184316586279</v>
      </c>
      <c r="O470" s="123">
        <f t="shared" si="243"/>
        <v>87.465498971564628</v>
      </c>
      <c r="P470" s="123">
        <f t="shared" si="243"/>
        <v>73.228859160322656</v>
      </c>
      <c r="Q470" s="123">
        <f t="shared" si="243"/>
        <v>73.91813155131284</v>
      </c>
      <c r="R470" s="123">
        <f t="shared" ref="R470:V470" si="244">SUM(R471:R472)</f>
        <v>72.576452436916654</v>
      </c>
      <c r="S470" s="123">
        <f t="shared" si="244"/>
        <v>0</v>
      </c>
      <c r="T470" s="123">
        <f t="shared" si="244"/>
        <v>0</v>
      </c>
      <c r="U470" s="123">
        <f t="shared" si="244"/>
        <v>52.806151244392488</v>
      </c>
      <c r="V470" s="123">
        <f t="shared" si="244"/>
        <v>52.447959665469412</v>
      </c>
      <c r="W470" s="123">
        <f t="shared" ref="W470:Y470" si="245">SUM(W471:W472)</f>
        <v>42.470520605447405</v>
      </c>
      <c r="X470" s="123">
        <f t="shared" si="245"/>
        <v>27.381968381452502</v>
      </c>
      <c r="Y470" s="123">
        <f t="shared" si="245"/>
        <v>16.807008783942045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136.54126424364375</v>
      </c>
      <c r="D471" s="99">
        <v>136.75261590484968</v>
      </c>
      <c r="E471" s="99">
        <v>135.43826627863189</v>
      </c>
      <c r="F471" s="99">
        <v>135.3474289784256</v>
      </c>
      <c r="G471" s="99">
        <v>142.09268934888536</v>
      </c>
      <c r="H471" s="99">
        <v>135.86320969132262</v>
      </c>
      <c r="I471" s="99">
        <v>125.04025726525018</v>
      </c>
      <c r="J471" s="99">
        <v>128.03982394892404</v>
      </c>
      <c r="K471" s="99">
        <v>125.11990893621689</v>
      </c>
      <c r="L471" s="99">
        <v>114.31589852915124</v>
      </c>
      <c r="M471" s="99">
        <v>96.528116942275034</v>
      </c>
      <c r="N471" s="99">
        <v>89.336063296302726</v>
      </c>
      <c r="O471" s="99">
        <v>86.977112564461862</v>
      </c>
      <c r="P471" s="99">
        <v>72.824839057027432</v>
      </c>
      <c r="Q471" s="99">
        <v>73.503423079219473</v>
      </c>
      <c r="R471" s="99">
        <v>72.161544838653541</v>
      </c>
      <c r="S471" s="99">
        <v>0</v>
      </c>
      <c r="T471" s="99">
        <v>0</v>
      </c>
      <c r="U471" s="99">
        <v>52.479349407062138</v>
      </c>
      <c r="V471" s="99">
        <v>52.117502121532418</v>
      </c>
      <c r="W471" s="99">
        <v>42.198634769938735</v>
      </c>
      <c r="X471" s="99">
        <v>27.205853319377155</v>
      </c>
      <c r="Y471" s="99">
        <v>16.698709358146179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0.82508377756861895</v>
      </c>
      <c r="D472" s="99">
        <v>0.81555827310729112</v>
      </c>
      <c r="E472" s="99">
        <v>0.79282177348921956</v>
      </c>
      <c r="F472" s="99">
        <v>0.78442849018175187</v>
      </c>
      <c r="G472" s="99">
        <v>0.81604925300837816</v>
      </c>
      <c r="H472" s="99">
        <v>0.77344303437888973</v>
      </c>
      <c r="I472" s="99">
        <v>0.71006314569575413</v>
      </c>
      <c r="J472" s="99">
        <v>0.73399902760287239</v>
      </c>
      <c r="K472" s="99">
        <v>0.72030135512783711</v>
      </c>
      <c r="L472" s="99">
        <v>0.65749136670925157</v>
      </c>
      <c r="M472" s="99">
        <v>0.54786102159464378</v>
      </c>
      <c r="N472" s="99">
        <v>0.50812102028355155</v>
      </c>
      <c r="O472" s="99">
        <v>0.48838640710276665</v>
      </c>
      <c r="P472" s="99">
        <v>0.40402010329522181</v>
      </c>
      <c r="Q472" s="99">
        <v>0.41470847209337142</v>
      </c>
      <c r="R472" s="99">
        <v>0.41490759826310725</v>
      </c>
      <c r="S472" s="99">
        <v>0</v>
      </c>
      <c r="T472" s="99">
        <v>0</v>
      </c>
      <c r="U472" s="99">
        <v>0.32680183733035384</v>
      </c>
      <c r="V472" s="99">
        <v>0.33045754393699606</v>
      </c>
      <c r="W472" s="99">
        <v>0.27188583550866641</v>
      </c>
      <c r="X472" s="99">
        <v>0.17611506207534669</v>
      </c>
      <c r="Y472" s="99">
        <v>0.10829942579586554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0</v>
      </c>
      <c r="D473" s="123">
        <f t="shared" si="246"/>
        <v>7.955839616444433E-3</v>
      </c>
      <c r="E473" s="123">
        <f t="shared" si="246"/>
        <v>4.6367637146179303E-3</v>
      </c>
      <c r="F473" s="123">
        <f t="shared" si="246"/>
        <v>9.5962901950986494E-3</v>
      </c>
      <c r="G473" s="123">
        <f t="shared" si="246"/>
        <v>1.2426587495268924E-2</v>
      </c>
      <c r="H473" s="123">
        <f t="shared" si="246"/>
        <v>1.5798358859957635E-2</v>
      </c>
      <c r="I473" s="123">
        <f t="shared" si="246"/>
        <v>1.7683956944169091E-2</v>
      </c>
      <c r="J473" s="123">
        <f t="shared" si="246"/>
        <v>1.3202611661751471E-2</v>
      </c>
      <c r="K473" s="123">
        <f t="shared" si="246"/>
        <v>1.037962663769962E-2</v>
      </c>
      <c r="L473" s="123">
        <f t="shared" si="246"/>
        <v>1.085210175212625E-2</v>
      </c>
      <c r="M473" s="123">
        <f t="shared" si="246"/>
        <v>8.2849771664669225E-3</v>
      </c>
      <c r="N473" s="123">
        <f t="shared" si="246"/>
        <v>8.8757210028962297E-3</v>
      </c>
      <c r="O473" s="123">
        <f t="shared" si="246"/>
        <v>5.3208262027982694E-3</v>
      </c>
      <c r="P473" s="123">
        <f t="shared" si="246"/>
        <v>6.9442967072829136E-3</v>
      </c>
      <c r="Q473" s="123">
        <f t="shared" si="246"/>
        <v>2.1513900930066471E-3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1.7846055778452862E-3</v>
      </c>
      <c r="V473" s="123">
        <f t="shared" si="246"/>
        <v>7.5108066554971046E-3</v>
      </c>
      <c r="W473" s="123">
        <f t="shared" si="246"/>
        <v>3.6633015782954418E-3</v>
      </c>
      <c r="X473" s="123">
        <f t="shared" si="246"/>
        <v>1.1497110783850691E-2</v>
      </c>
      <c r="Y473" s="123">
        <f t="shared" si="246"/>
        <v>8.7516954636407927E-3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0</v>
      </c>
      <c r="D474" s="99">
        <f>RES_hhdet_in_fecs!D8</f>
        <v>7.955839616444433E-3</v>
      </c>
      <c r="E474" s="99">
        <f>RES_hhdet_in_fecs!E8</f>
        <v>4.6367637146179303E-3</v>
      </c>
      <c r="F474" s="99">
        <f>RES_hhdet_in_fecs!F8</f>
        <v>9.5962901950986494E-3</v>
      </c>
      <c r="G474" s="99">
        <f>RES_hhdet_in_fecs!G8</f>
        <v>1.2426587495268924E-2</v>
      </c>
      <c r="H474" s="99">
        <f>RES_hhdet_in_fecs!H8</f>
        <v>1.5798358859957635E-2</v>
      </c>
      <c r="I474" s="99">
        <f>RES_hhdet_in_fecs!I8</f>
        <v>1.7683956944169091E-2</v>
      </c>
      <c r="J474" s="99">
        <f>RES_hhdet_in_fecs!J8</f>
        <v>1.3202611661751471E-2</v>
      </c>
      <c r="K474" s="99">
        <f>RES_hhdet_in_fecs!K8</f>
        <v>1.037962663769962E-2</v>
      </c>
      <c r="L474" s="99">
        <f>RES_hhdet_in_fecs!L8</f>
        <v>1.085210175212625E-2</v>
      </c>
      <c r="M474" s="99">
        <f>RES_hhdet_in_fecs!M8</f>
        <v>8.2849771664669225E-3</v>
      </c>
      <c r="N474" s="99">
        <f>RES_hhdet_in_fecs!N8</f>
        <v>8.8757210028962297E-3</v>
      </c>
      <c r="O474" s="99">
        <f>RES_hhdet_in_fecs!O8</f>
        <v>5.3208262027982694E-3</v>
      </c>
      <c r="P474" s="99">
        <f>RES_hhdet_in_fecs!P8</f>
        <v>6.9442967072829136E-3</v>
      </c>
      <c r="Q474" s="99">
        <f>RES_hhdet_in_fecs!Q8</f>
        <v>2.1513900930066471E-3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1.7846055778452862E-3</v>
      </c>
      <c r="V474" s="99">
        <f>RES_hhdet_in_fecs!V8</f>
        <v>7.5108066554971046E-3</v>
      </c>
      <c r="W474" s="99">
        <f>RES_hhdet_in_fecs!W8</f>
        <v>3.6633015782954418E-3</v>
      </c>
      <c r="X474" s="99">
        <f>RES_hhdet_in_fecs!X8</f>
        <v>1.1497110783850691E-2</v>
      </c>
      <c r="Y474" s="99">
        <f>RES_hhdet_in_fecs!Y8</f>
        <v>8.7516954636407927E-3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26.069705414658134</v>
      </c>
      <c r="D475" s="123">
        <v>24.962638093086653</v>
      </c>
      <c r="E475" s="123">
        <v>23.470833220028283</v>
      </c>
      <c r="F475" s="123">
        <v>23.678018638601511</v>
      </c>
      <c r="G475" s="123">
        <v>22.224506742558649</v>
      </c>
      <c r="H475" s="123">
        <v>21.978831497678165</v>
      </c>
      <c r="I475" s="123">
        <v>21.069753675934553</v>
      </c>
      <c r="J475" s="123">
        <v>20.882769102710125</v>
      </c>
      <c r="K475" s="123">
        <v>21.881706278808707</v>
      </c>
      <c r="L475" s="123">
        <v>20.927254454956937</v>
      </c>
      <c r="M475" s="123">
        <v>21.690331952124783</v>
      </c>
      <c r="N475" s="123">
        <v>21.646798276696376</v>
      </c>
      <c r="O475" s="123">
        <v>20.901605730507978</v>
      </c>
      <c r="P475" s="123">
        <v>20.07221805351999</v>
      </c>
      <c r="Q475" s="123">
        <v>19.270345979850713</v>
      </c>
      <c r="R475" s="123">
        <v>19.842288896848824</v>
      </c>
      <c r="S475" s="123">
        <v>0</v>
      </c>
      <c r="T475" s="123">
        <v>0</v>
      </c>
      <c r="U475" s="123">
        <v>19.882221423206005</v>
      </c>
      <c r="V475" s="123">
        <v>20.666442509319197</v>
      </c>
      <c r="W475" s="123">
        <v>19.142257055684595</v>
      </c>
      <c r="X475" s="123">
        <v>17.073319269497542</v>
      </c>
      <c r="Y475" s="123">
        <v>15.622445520520694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24.993165516747421</v>
      </c>
      <c r="D476" s="99">
        <v>25.536904641532864</v>
      </c>
      <c r="E476" s="99">
        <v>22.900817579160705</v>
      </c>
      <c r="F476" s="99">
        <v>22.710530154881898</v>
      </c>
      <c r="G476" s="99">
        <v>21.9938924199014</v>
      </c>
      <c r="H476" s="99">
        <v>20.767626505874663</v>
      </c>
      <c r="I476" s="99">
        <v>20.638243057514931</v>
      </c>
      <c r="J476" s="99">
        <v>20.717130830675949</v>
      </c>
      <c r="K476" s="99">
        <v>23.608980127066371</v>
      </c>
      <c r="L476" s="99">
        <v>20.762166318018718</v>
      </c>
      <c r="M476" s="99">
        <v>20.883395021049214</v>
      </c>
      <c r="N476" s="99">
        <v>21.0440037243437</v>
      </c>
      <c r="O476" s="99">
        <v>20.789277143909015</v>
      </c>
      <c r="P476" s="99">
        <v>20.321892225552766</v>
      </c>
      <c r="Q476" s="99">
        <v>20.032773416485476</v>
      </c>
      <c r="R476" s="99">
        <v>20.488591631356048</v>
      </c>
      <c r="S476" s="99">
        <v>0</v>
      </c>
      <c r="T476" s="99">
        <v>0</v>
      </c>
      <c r="U476" s="99">
        <v>18.609448039988045</v>
      </c>
      <c r="V476" s="99">
        <v>19.597100616632872</v>
      </c>
      <c r="W476" s="99">
        <v>18.484939518076125</v>
      </c>
      <c r="X476" s="99">
        <v>16.434920068448729</v>
      </c>
      <c r="Y476" s="99">
        <v>14.428979688845079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28.805811415955979</v>
      </c>
      <c r="D477" s="99">
        <v>27.619188462651568</v>
      </c>
      <c r="E477" s="99">
        <v>26.496393316520031</v>
      </c>
      <c r="F477" s="99">
        <v>25.811374044149641</v>
      </c>
      <c r="G477" s="99">
        <v>25.08899689498757</v>
      </c>
      <c r="H477" s="99">
        <v>24.555744813461747</v>
      </c>
      <c r="I477" s="99">
        <v>24.57818545089841</v>
      </c>
      <c r="J477" s="99">
        <v>24.13476921840736</v>
      </c>
      <c r="K477" s="99">
        <v>24.026134937328667</v>
      </c>
      <c r="L477" s="99">
        <v>23.827337636655631</v>
      </c>
      <c r="M477" s="99">
        <v>24.627395269095679</v>
      </c>
      <c r="N477" s="99">
        <v>22.284322532912096</v>
      </c>
      <c r="O477" s="99">
        <v>23.738163228724474</v>
      </c>
      <c r="P477" s="99">
        <v>20.854190999852385</v>
      </c>
      <c r="Q477" s="99">
        <v>18.190618613482915</v>
      </c>
      <c r="R477" s="99">
        <v>21.215080603971796</v>
      </c>
      <c r="S477" s="99">
        <v>0</v>
      </c>
      <c r="T477" s="99">
        <v>0</v>
      </c>
      <c r="U477" s="99">
        <v>19.654209006768085</v>
      </c>
      <c r="V477" s="99">
        <v>21.396256056055211</v>
      </c>
      <c r="W477" s="99">
        <v>17.939037318972527</v>
      </c>
      <c r="X477" s="99">
        <v>16.970018147389013</v>
      </c>
      <c r="Y477" s="99">
        <v>17.157876906969129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23.532206228005023</v>
      </c>
      <c r="G478" s="99">
        <v>22.868652247224546</v>
      </c>
      <c r="H478" s="99">
        <v>22.457485859434264</v>
      </c>
      <c r="I478" s="99">
        <v>22.479854983311547</v>
      </c>
      <c r="J478" s="99">
        <v>22.040623635130899</v>
      </c>
      <c r="K478" s="99">
        <v>21.958906904928678</v>
      </c>
      <c r="L478" s="99">
        <v>21.817879375657331</v>
      </c>
      <c r="M478" s="99">
        <v>22.637882502455771</v>
      </c>
      <c r="N478" s="99">
        <v>20.553424343182549</v>
      </c>
      <c r="O478" s="99">
        <v>22.034769092303613</v>
      </c>
      <c r="P478" s="99">
        <v>19.508496585974335</v>
      </c>
      <c r="Q478" s="99">
        <v>17.129953863122047</v>
      </c>
      <c r="R478" s="99">
        <v>0</v>
      </c>
      <c r="S478" s="99">
        <v>0</v>
      </c>
      <c r="T478" s="99">
        <v>0</v>
      </c>
      <c r="U478" s="99">
        <v>18.798036431663899</v>
      </c>
      <c r="V478" s="99">
        <v>20.548855445950842</v>
      </c>
      <c r="W478" s="99">
        <v>17.244365584916274</v>
      </c>
      <c r="X478" s="99">
        <v>16.300729540404557</v>
      </c>
      <c r="Y478" s="99">
        <v>16.485737136144614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20.060883854126114</v>
      </c>
      <c r="G479" s="102">
        <v>19.4477649617845</v>
      </c>
      <c r="H479" s="102">
        <v>19.183619721763133</v>
      </c>
      <c r="I479" s="102">
        <v>19.144142839881919</v>
      </c>
      <c r="J479" s="102">
        <v>18.652685036317596</v>
      </c>
      <c r="K479" s="102">
        <v>18.549075373854485</v>
      </c>
      <c r="L479" s="102">
        <v>18.432353108743811</v>
      </c>
      <c r="M479" s="102">
        <v>19.128558034232913</v>
      </c>
      <c r="N479" s="102">
        <v>17.249582113702946</v>
      </c>
      <c r="O479" s="102">
        <v>18.357242769101447</v>
      </c>
      <c r="P479" s="102">
        <v>16.11014918651852</v>
      </c>
      <c r="Q479" s="102">
        <v>14.009585728961426</v>
      </c>
      <c r="R479" s="102">
        <v>0</v>
      </c>
      <c r="S479" s="102">
        <v>0</v>
      </c>
      <c r="T479" s="102">
        <v>0</v>
      </c>
      <c r="U479" s="102">
        <v>15.027216025276593</v>
      </c>
      <c r="V479" s="102">
        <v>16.549787050965726</v>
      </c>
      <c r="W479" s="102">
        <v>13.851790665654104</v>
      </c>
      <c r="X479" s="102">
        <v>12.921353584729905</v>
      </c>
      <c r="Y479" s="102">
        <v>12.892251932666429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3.471322373878905</v>
      </c>
      <c r="G480" s="105">
        <v>3.4208872854400458</v>
      </c>
      <c r="H480" s="105">
        <v>3.2738661376711367</v>
      </c>
      <c r="I480" s="105">
        <v>3.3357121434296291</v>
      </c>
      <c r="J480" s="105">
        <v>3.3879385988133</v>
      </c>
      <c r="K480" s="105">
        <v>3.4098315310741967</v>
      </c>
      <c r="L480" s="105">
        <v>3.3855262669135153</v>
      </c>
      <c r="M480" s="105">
        <v>3.5093244682228586</v>
      </c>
      <c r="N480" s="105">
        <v>3.303842229479605</v>
      </c>
      <c r="O480" s="105">
        <v>3.677526323202164</v>
      </c>
      <c r="P480" s="105">
        <v>3.3983473994558113</v>
      </c>
      <c r="Q480" s="105">
        <v>3.12036813416062</v>
      </c>
      <c r="R480" s="105">
        <v>0</v>
      </c>
      <c r="S480" s="105">
        <v>0</v>
      </c>
      <c r="T480" s="105">
        <v>0</v>
      </c>
      <c r="U480" s="105">
        <v>3.7708204063873105</v>
      </c>
      <c r="V480" s="105">
        <v>3.9990683949851222</v>
      </c>
      <c r="W480" s="105">
        <v>3.392574919262167</v>
      </c>
      <c r="X480" s="105">
        <v>3.3793759556746537</v>
      </c>
      <c r="Y480" s="105">
        <v>3.5934852034781843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25.898351848671236</v>
      </c>
      <c r="D481" s="102">
        <v>24.770540491707891</v>
      </c>
      <c r="E481" s="102">
        <v>23.307331350707834</v>
      </c>
      <c r="F481" s="102">
        <v>23.654243160953516</v>
      </c>
      <c r="G481" s="102">
        <v>22.172809928984485</v>
      </c>
      <c r="H481" s="102">
        <v>22.077878131665738</v>
      </c>
      <c r="I481" s="102">
        <v>21.856442503610733</v>
      </c>
      <c r="J481" s="102">
        <v>22.504905596068745</v>
      </c>
      <c r="K481" s="102">
        <v>22.195179725940154</v>
      </c>
      <c r="L481" s="102">
        <v>22.39907178137269</v>
      </c>
      <c r="M481" s="102">
        <v>22.574943136231656</v>
      </c>
      <c r="N481" s="102">
        <v>22.391116580498831</v>
      </c>
      <c r="O481" s="102">
        <v>21.675835414121302</v>
      </c>
      <c r="P481" s="102">
        <v>21.014584860921385</v>
      </c>
      <c r="Q481" s="102">
        <v>20.540720670164422</v>
      </c>
      <c r="R481" s="102">
        <v>20.617237252568792</v>
      </c>
      <c r="S481" s="102">
        <v>0</v>
      </c>
      <c r="T481" s="102">
        <v>0</v>
      </c>
      <c r="U481" s="102">
        <v>20.744582921851666</v>
      </c>
      <c r="V481" s="102">
        <v>21.500981706603369</v>
      </c>
      <c r="W481" s="102">
        <v>20.207603049993285</v>
      </c>
      <c r="X481" s="102">
        <v>18.341989792756742</v>
      </c>
      <c r="Y481" s="102">
        <v>16.794165789859797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23.999071194704602</v>
      </c>
      <c r="D482" s="105">
        <v>22.926383031541583</v>
      </c>
      <c r="E482" s="105">
        <v>21.579320395837733</v>
      </c>
      <c r="F482" s="105">
        <v>21.911992122348096</v>
      </c>
      <c r="G482" s="105">
        <v>20.536142644115056</v>
      </c>
      <c r="H482" s="105">
        <v>20.497510216823287</v>
      </c>
      <c r="I482" s="105">
        <v>20.29109852105746</v>
      </c>
      <c r="J482" s="105">
        <v>20.866031022698149</v>
      </c>
      <c r="K482" s="105">
        <v>20.583038379234139</v>
      </c>
      <c r="L482" s="105">
        <v>20.79457297358568</v>
      </c>
      <c r="M482" s="105">
        <v>20.999157253439105</v>
      </c>
      <c r="N482" s="105">
        <v>20.843546228915717</v>
      </c>
      <c r="O482" s="105">
        <v>20.228490949494461</v>
      </c>
      <c r="P482" s="105">
        <v>19.684050426246948</v>
      </c>
      <c r="Q482" s="105">
        <v>19.303013817572182</v>
      </c>
      <c r="R482" s="105">
        <v>19.412245705366647</v>
      </c>
      <c r="S482" s="105">
        <v>0</v>
      </c>
      <c r="T482" s="105">
        <v>0</v>
      </c>
      <c r="U482" s="105">
        <v>19.650412840885902</v>
      </c>
      <c r="V482" s="105">
        <v>20.447191493096081</v>
      </c>
      <c r="W482" s="105">
        <v>19.255134108274806</v>
      </c>
      <c r="X482" s="105">
        <v>17.49367266739489</v>
      </c>
      <c r="Y482" s="105">
        <v>16.026981895638098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20.218656706704063</v>
      </c>
      <c r="D483" s="99">
        <v>19.231719468849629</v>
      </c>
      <c r="E483" s="99">
        <v>18.093841694301872</v>
      </c>
      <c r="F483" s="99">
        <v>18.375133573285822</v>
      </c>
      <c r="G483" s="99">
        <v>17.185163605381877</v>
      </c>
      <c r="H483" s="99">
        <v>17.241833089262482</v>
      </c>
      <c r="I483" s="99">
        <v>17.02228487987465</v>
      </c>
      <c r="J483" s="99">
        <v>17.397809696238088</v>
      </c>
      <c r="K483" s="99">
        <v>17.1379150642044</v>
      </c>
      <c r="L483" s="99">
        <v>17.333708999304452</v>
      </c>
      <c r="M483" s="99">
        <v>17.538717477491627</v>
      </c>
      <c r="N483" s="99">
        <v>17.334528128092892</v>
      </c>
      <c r="O483" s="99">
        <v>16.760747919530996</v>
      </c>
      <c r="P483" s="99">
        <v>16.24066820510291</v>
      </c>
      <c r="Q483" s="99">
        <v>15.832510433890896</v>
      </c>
      <c r="R483" s="99">
        <v>15.833363717582207</v>
      </c>
      <c r="S483" s="99">
        <v>0</v>
      </c>
      <c r="T483" s="99">
        <v>0</v>
      </c>
      <c r="U483" s="99">
        <v>15.858495701729323</v>
      </c>
      <c r="V483" s="99">
        <v>16.618165772039134</v>
      </c>
      <c r="W483" s="99">
        <v>15.605780954584469</v>
      </c>
      <c r="X483" s="99">
        <v>13.970532652820166</v>
      </c>
      <c r="Y483" s="99">
        <v>12.598630228456834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3.7804144880005364</v>
      </c>
      <c r="D484" s="99">
        <v>3.6946635626919497</v>
      </c>
      <c r="E484" s="99">
        <v>3.4854787015358597</v>
      </c>
      <c r="F484" s="99">
        <v>3.5368585490622722</v>
      </c>
      <c r="G484" s="99">
        <v>3.350979038733171</v>
      </c>
      <c r="H484" s="99">
        <v>3.2556771275608076</v>
      </c>
      <c r="I484" s="99">
        <v>3.2688136411828164</v>
      </c>
      <c r="J484" s="99">
        <v>3.4682213264600592</v>
      </c>
      <c r="K484" s="99">
        <v>3.4451233150297371</v>
      </c>
      <c r="L484" s="99">
        <v>3.4608639742812271</v>
      </c>
      <c r="M484" s="99">
        <v>3.4604397759474765</v>
      </c>
      <c r="N484" s="99">
        <v>3.5090181008228218</v>
      </c>
      <c r="O484" s="99">
        <v>3.467743029963466</v>
      </c>
      <c r="P484" s="99">
        <v>3.443382221144033</v>
      </c>
      <c r="Q484" s="99">
        <v>3.4705033836812853</v>
      </c>
      <c r="R484" s="99">
        <v>3.5788819877844418</v>
      </c>
      <c r="S484" s="99">
        <v>0</v>
      </c>
      <c r="T484" s="99">
        <v>0</v>
      </c>
      <c r="U484" s="99">
        <v>3.7919171391565758</v>
      </c>
      <c r="V484" s="99">
        <v>3.8290257210569472</v>
      </c>
      <c r="W484" s="99">
        <v>3.6493531536903325</v>
      </c>
      <c r="X484" s="99">
        <v>3.5231400145747203</v>
      </c>
      <c r="Y484" s="99">
        <v>3.4283516671812597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4.1698754870225541</v>
      </c>
      <c r="D485" s="123">
        <v>4.0890134855790565</v>
      </c>
      <c r="E485" s="123">
        <v>4.0473212338798206</v>
      </c>
      <c r="F485" s="123">
        <v>4.0035103098111122</v>
      </c>
      <c r="G485" s="123">
        <v>3.8697406147204263</v>
      </c>
      <c r="H485" s="123">
        <v>3.755042747836451</v>
      </c>
      <c r="I485" s="123">
        <v>3.7711557022630586</v>
      </c>
      <c r="J485" s="123">
        <v>3.5925196639618155</v>
      </c>
      <c r="K485" s="123">
        <v>3.5415903616532671</v>
      </c>
      <c r="L485" s="123">
        <v>3.4428060971792784</v>
      </c>
      <c r="M485" s="123">
        <v>3.4394589996568925</v>
      </c>
      <c r="N485" s="123">
        <v>3.4451350818687665</v>
      </c>
      <c r="O485" s="123">
        <v>3.2613430771007148</v>
      </c>
      <c r="P485" s="123">
        <v>3.3085211278461935</v>
      </c>
      <c r="Q485" s="123">
        <v>3.3114591319207434</v>
      </c>
      <c r="R485" s="123">
        <v>3.2370082657687274</v>
      </c>
      <c r="S485" s="123">
        <v>0</v>
      </c>
      <c r="T485" s="123">
        <v>0</v>
      </c>
      <c r="U485" s="123">
        <v>3.0649624871619552</v>
      </c>
      <c r="V485" s="123">
        <v>3.2021383679938418</v>
      </c>
      <c r="W485" s="123">
        <v>3.1462473216542359</v>
      </c>
      <c r="X485" s="123">
        <v>2.7926462646941212</v>
      </c>
      <c r="Y485" s="123">
        <v>2.6597306984402382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5.3200060719322861</v>
      </c>
      <c r="D487" s="99">
        <v>5.2136406063905723</v>
      </c>
      <c r="E487" s="99">
        <v>5.1741212810149833</v>
      </c>
      <c r="F487" s="99">
        <v>5.0122486437908895</v>
      </c>
      <c r="G487" s="99">
        <v>5.0120024115610828</v>
      </c>
      <c r="H487" s="99">
        <v>4.8322715050531846</v>
      </c>
      <c r="I487" s="99">
        <v>4.8345064995060696</v>
      </c>
      <c r="J487" s="99">
        <v>4.6695038032723195</v>
      </c>
      <c r="K487" s="99">
        <v>4.462117086216316</v>
      </c>
      <c r="L487" s="99">
        <v>4.4922031982451074</v>
      </c>
      <c r="M487" s="99">
        <v>4.4511443521704406</v>
      </c>
      <c r="N487" s="99">
        <v>4.4300185373276815</v>
      </c>
      <c r="O487" s="99">
        <v>4.4536924784705354</v>
      </c>
      <c r="P487" s="99">
        <v>4.2374487830660037</v>
      </c>
      <c r="Q487" s="99">
        <v>3.9644786735960209</v>
      </c>
      <c r="R487" s="99">
        <v>0</v>
      </c>
      <c r="S487" s="99">
        <v>0</v>
      </c>
      <c r="T487" s="99">
        <v>0</v>
      </c>
      <c r="U487" s="99">
        <v>4.4165469659946135</v>
      </c>
      <c r="V487" s="99">
        <v>4.876299009062623</v>
      </c>
      <c r="W487" s="99">
        <v>4.0949290802501839</v>
      </c>
      <c r="X487" s="99">
        <v>3.866317507824689</v>
      </c>
      <c r="Y487" s="99">
        <v>4.015385122975565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4.1545427623999442</v>
      </c>
      <c r="D488" s="110">
        <v>4.0736140922802537</v>
      </c>
      <c r="E488" s="110">
        <v>4.0311756821695877</v>
      </c>
      <c r="F488" s="110">
        <v>3.988108736582527</v>
      </c>
      <c r="G488" s="110">
        <v>3.853118013437709</v>
      </c>
      <c r="H488" s="110">
        <v>3.7387355567295382</v>
      </c>
      <c r="I488" s="110">
        <v>3.75760072491008</v>
      </c>
      <c r="J488" s="110">
        <v>3.5794828687314264</v>
      </c>
      <c r="K488" s="110">
        <v>3.5306711886617901</v>
      </c>
      <c r="L488" s="110">
        <v>3.4260099517879516</v>
      </c>
      <c r="M488" s="110">
        <v>3.4211916334855523</v>
      </c>
      <c r="N488" s="110">
        <v>3.4283629651919982</v>
      </c>
      <c r="O488" s="110">
        <v>3.241888555319282</v>
      </c>
      <c r="P488" s="110">
        <v>3.2939190846458817</v>
      </c>
      <c r="Q488" s="110">
        <v>3.2999225334664146</v>
      </c>
      <c r="R488" s="110">
        <v>3.2370082657687274</v>
      </c>
      <c r="S488" s="110">
        <v>0</v>
      </c>
      <c r="T488" s="110">
        <v>0</v>
      </c>
      <c r="U488" s="110">
        <v>3.0443769968403092</v>
      </c>
      <c r="V488" s="110">
        <v>3.1768579177378737</v>
      </c>
      <c r="W488" s="110">
        <v>3.1273243729520557</v>
      </c>
      <c r="X488" s="110">
        <v>2.7710683573327071</v>
      </c>
      <c r="Y488" s="110">
        <v>2.626310646255106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108.78443778677664</v>
      </c>
      <c r="D490" s="118">
        <f t="shared" si="247"/>
        <v>108.92604445850652</v>
      </c>
      <c r="E490" s="118">
        <f t="shared" si="247"/>
        <v>107.82168941460998</v>
      </c>
      <c r="F490" s="118">
        <f t="shared" si="247"/>
        <v>108.72376212991234</v>
      </c>
      <c r="G490" s="118">
        <f t="shared" si="247"/>
        <v>113.07830761308719</v>
      </c>
      <c r="H490" s="118">
        <f t="shared" si="247"/>
        <v>109.55160323984568</v>
      </c>
      <c r="I490" s="118">
        <f t="shared" si="247"/>
        <v>102.87984306897728</v>
      </c>
      <c r="J490" s="118">
        <f t="shared" si="247"/>
        <v>105.89487877192779</v>
      </c>
      <c r="K490" s="118">
        <f t="shared" si="247"/>
        <v>105.45953964941808</v>
      </c>
      <c r="L490" s="118">
        <f t="shared" si="247"/>
        <v>98.091756967156627</v>
      </c>
      <c r="M490" s="118">
        <f t="shared" si="247"/>
        <v>86.538876221859596</v>
      </c>
      <c r="N490" s="118">
        <f t="shared" si="247"/>
        <v>82.092367138148219</v>
      </c>
      <c r="O490" s="118">
        <f t="shared" si="247"/>
        <v>80.654211532634733</v>
      </c>
      <c r="P490" s="118">
        <f t="shared" si="247"/>
        <v>70.698452067949702</v>
      </c>
      <c r="Q490" s="118">
        <f t="shared" si="247"/>
        <v>71.71982332073101</v>
      </c>
      <c r="R490" s="118">
        <f t="shared" ref="R490:V490" si="248">R491+R494+R496+R506</f>
        <v>72.594819332606804</v>
      </c>
      <c r="S490" s="118">
        <f t="shared" si="248"/>
        <v>0</v>
      </c>
      <c r="T490" s="118">
        <f t="shared" si="248"/>
        <v>0</v>
      </c>
      <c r="U490" s="118">
        <f t="shared" si="248"/>
        <v>62.001823580646423</v>
      </c>
      <c r="V490" s="118">
        <f t="shared" si="248"/>
        <v>63.756802356226565</v>
      </c>
      <c r="W490" s="118">
        <f t="shared" ref="W490:Y490" si="249">W491+W494+W496+W506</f>
        <v>54.969184752508397</v>
      </c>
      <c r="X490" s="118">
        <f t="shared" si="249"/>
        <v>40.617510910366498</v>
      </c>
      <c r="Y490" s="118">
        <f t="shared" si="249"/>
        <v>30.293210409485418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88.447365530166906</v>
      </c>
      <c r="D491" s="123">
        <f t="shared" si="250"/>
        <v>89.29743278379631</v>
      </c>
      <c r="E491" s="123">
        <f t="shared" si="250"/>
        <v>89.174382252710117</v>
      </c>
      <c r="F491" s="123">
        <f t="shared" si="250"/>
        <v>89.881164900741936</v>
      </c>
      <c r="G491" s="123">
        <f t="shared" si="250"/>
        <v>95.196851475943859</v>
      </c>
      <c r="H491" s="123">
        <f t="shared" si="250"/>
        <v>91.85003217657561</v>
      </c>
      <c r="I491" s="123">
        <f t="shared" si="250"/>
        <v>85.322223084674448</v>
      </c>
      <c r="J491" s="123">
        <f t="shared" si="250"/>
        <v>88.210500139974968</v>
      </c>
      <c r="K491" s="123">
        <f t="shared" si="250"/>
        <v>87.039844729605335</v>
      </c>
      <c r="L491" s="123">
        <f t="shared" si="250"/>
        <v>80.305080066706751</v>
      </c>
      <c r="M491" s="123">
        <f t="shared" si="250"/>
        <v>68.460694816188052</v>
      </c>
      <c r="N491" s="123">
        <f t="shared" si="250"/>
        <v>63.930293046215056</v>
      </c>
      <c r="O491" s="123">
        <f t="shared" si="250"/>
        <v>62.731103213453991</v>
      </c>
      <c r="P491" s="123">
        <f t="shared" si="250"/>
        <v>52.93193416924035</v>
      </c>
      <c r="Q491" s="123">
        <f t="shared" si="250"/>
        <v>54.110997816833773</v>
      </c>
      <c r="R491" s="123">
        <f t="shared" ref="R491:V491" si="251">SUM(R492:R493)</f>
        <v>54.430608110631013</v>
      </c>
      <c r="S491" s="123">
        <f t="shared" si="251"/>
        <v>0</v>
      </c>
      <c r="T491" s="123">
        <f t="shared" si="251"/>
        <v>0</v>
      </c>
      <c r="U491" s="123">
        <f t="shared" si="251"/>
        <v>43.334608252831877</v>
      </c>
      <c r="V491" s="123">
        <f t="shared" si="251"/>
        <v>43.981854215797647</v>
      </c>
      <c r="W491" s="123">
        <f t="shared" ref="W491:Y491" si="252">SUM(W492:W493)</f>
        <v>36.152548807981113</v>
      </c>
      <c r="X491" s="123">
        <f t="shared" si="252"/>
        <v>23.461748975360525</v>
      </c>
      <c r="Y491" s="123">
        <f t="shared" si="252"/>
        <v>14.479220761617324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87.622281752598283</v>
      </c>
      <c r="D492" s="99">
        <v>88.481874510689025</v>
      </c>
      <c r="E492" s="99">
        <v>88.381560479220894</v>
      </c>
      <c r="F492" s="99">
        <v>89.096736410560183</v>
      </c>
      <c r="G492" s="99">
        <v>94.380802222935486</v>
      </c>
      <c r="H492" s="99">
        <v>91.076589142196724</v>
      </c>
      <c r="I492" s="99">
        <v>84.612159938978692</v>
      </c>
      <c r="J492" s="99">
        <v>87.476501112372091</v>
      </c>
      <c r="K492" s="99">
        <v>86.319543374477504</v>
      </c>
      <c r="L492" s="99">
        <v>79.647588699997499</v>
      </c>
      <c r="M492" s="99">
        <v>67.912833794593411</v>
      </c>
      <c r="N492" s="99">
        <v>63.422172025931502</v>
      </c>
      <c r="O492" s="99">
        <v>62.242716806351226</v>
      </c>
      <c r="P492" s="99">
        <v>52.527914065945126</v>
      </c>
      <c r="Q492" s="99">
        <v>53.6962893447404</v>
      </c>
      <c r="R492" s="99">
        <v>54.015700512367907</v>
      </c>
      <c r="S492" s="99">
        <v>0</v>
      </c>
      <c r="T492" s="99">
        <v>0</v>
      </c>
      <c r="U492" s="99">
        <v>43.007806415501527</v>
      </c>
      <c r="V492" s="99">
        <v>43.651396671860653</v>
      </c>
      <c r="W492" s="99">
        <v>35.880662972472443</v>
      </c>
      <c r="X492" s="99">
        <v>23.285633913285178</v>
      </c>
      <c r="Y492" s="99">
        <v>14.370921335821459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0.82508377756861895</v>
      </c>
      <c r="D493" s="99">
        <v>0.81555827310729112</v>
      </c>
      <c r="E493" s="99">
        <v>0.79282177348921956</v>
      </c>
      <c r="F493" s="99">
        <v>0.78442849018175187</v>
      </c>
      <c r="G493" s="99">
        <v>0.81604925300837816</v>
      </c>
      <c r="H493" s="99">
        <v>0.77344303437888973</v>
      </c>
      <c r="I493" s="99">
        <v>0.71006314569575413</v>
      </c>
      <c r="J493" s="99">
        <v>0.73399902760287239</v>
      </c>
      <c r="K493" s="99">
        <v>0.72030135512783711</v>
      </c>
      <c r="L493" s="99">
        <v>0.65749136670925157</v>
      </c>
      <c r="M493" s="99">
        <v>0.54786102159464378</v>
      </c>
      <c r="N493" s="99">
        <v>0.50812102028355155</v>
      </c>
      <c r="O493" s="99">
        <v>0.48838640710276665</v>
      </c>
      <c r="P493" s="99">
        <v>0.40402010329522181</v>
      </c>
      <c r="Q493" s="99">
        <v>0.41470847209337142</v>
      </c>
      <c r="R493" s="99">
        <v>0.41490759826310725</v>
      </c>
      <c r="S493" s="99">
        <v>0</v>
      </c>
      <c r="T493" s="99">
        <v>0</v>
      </c>
      <c r="U493" s="99">
        <v>0.32680183733035384</v>
      </c>
      <c r="V493" s="99">
        <v>0.33045754393699606</v>
      </c>
      <c r="W493" s="99">
        <v>0.27188583550866641</v>
      </c>
      <c r="X493" s="99">
        <v>0.17611506207534669</v>
      </c>
      <c r="Y493" s="99">
        <v>0.10829942579586554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0</v>
      </c>
      <c r="D494" s="123">
        <f t="shared" si="253"/>
        <v>2.5153762586465345E-2</v>
      </c>
      <c r="E494" s="123">
        <f t="shared" si="253"/>
        <v>1.5366102494856686E-2</v>
      </c>
      <c r="F494" s="123">
        <f t="shared" si="253"/>
        <v>3.3275070541168537E-2</v>
      </c>
      <c r="G494" s="123">
        <f t="shared" si="253"/>
        <v>4.5023110476716352E-2</v>
      </c>
      <c r="H494" s="123">
        <f t="shared" si="253"/>
        <v>5.9729401929066304E-2</v>
      </c>
      <c r="I494" s="123">
        <f t="shared" si="253"/>
        <v>6.9683649663668606E-2</v>
      </c>
      <c r="J494" s="123">
        <f t="shared" si="253"/>
        <v>5.4173777405714267E-2</v>
      </c>
      <c r="K494" s="123">
        <f t="shared" si="253"/>
        <v>4.4317685533993248E-2</v>
      </c>
      <c r="L494" s="123">
        <f t="shared" si="253"/>
        <v>4.8181622671802565E-2</v>
      </c>
      <c r="M494" s="123">
        <f t="shared" si="253"/>
        <v>3.8399510939215342E-2</v>
      </c>
      <c r="N494" s="123">
        <f t="shared" si="253"/>
        <v>4.314417375359321E-2</v>
      </c>
      <c r="O494" s="123">
        <f t="shared" si="253"/>
        <v>2.7230351660574519E-2</v>
      </c>
      <c r="P494" s="123">
        <f t="shared" si="253"/>
        <v>3.7361446610780849E-2</v>
      </c>
      <c r="Q494" s="123">
        <f t="shared" si="253"/>
        <v>1.2008209223131647E-2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1.0067814322133977E-2</v>
      </c>
      <c r="V494" s="123">
        <f t="shared" si="253"/>
        <v>4.2500559417107293E-2</v>
      </c>
      <c r="W494" s="123">
        <f t="shared" si="253"/>
        <v>2.0934829009946698E-2</v>
      </c>
      <c r="X494" s="123">
        <f t="shared" si="253"/>
        <v>6.6417126510468785E-2</v>
      </c>
      <c r="Y494" s="123">
        <f t="shared" si="253"/>
        <v>5.1169962745146701E-2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0</v>
      </c>
      <c r="D495" s="99">
        <f>RES_hhdet_in_tess!D8</f>
        <v>2.5153762586465345E-2</v>
      </c>
      <c r="E495" s="99">
        <f>RES_hhdet_in_tess!E8</f>
        <v>1.5366102494856686E-2</v>
      </c>
      <c r="F495" s="99">
        <f>RES_hhdet_in_tess!F8</f>
        <v>3.3275070541168537E-2</v>
      </c>
      <c r="G495" s="99">
        <f>RES_hhdet_in_tess!G8</f>
        <v>4.5023110476716352E-2</v>
      </c>
      <c r="H495" s="99">
        <f>RES_hhdet_in_tess!H8</f>
        <v>5.9729401929066304E-2</v>
      </c>
      <c r="I495" s="99">
        <f>RES_hhdet_in_tess!I8</f>
        <v>6.9683649663668606E-2</v>
      </c>
      <c r="J495" s="99">
        <f>RES_hhdet_in_tess!J8</f>
        <v>5.4173777405714267E-2</v>
      </c>
      <c r="K495" s="99">
        <f>RES_hhdet_in_tess!K8</f>
        <v>4.4317685533993248E-2</v>
      </c>
      <c r="L495" s="99">
        <f>RES_hhdet_in_tess!L8</f>
        <v>4.8181622671802565E-2</v>
      </c>
      <c r="M495" s="99">
        <f>RES_hhdet_in_tess!M8</f>
        <v>3.8399510939215342E-2</v>
      </c>
      <c r="N495" s="99">
        <f>RES_hhdet_in_tess!N8</f>
        <v>4.314417375359321E-2</v>
      </c>
      <c r="O495" s="99">
        <f>RES_hhdet_in_tess!O8</f>
        <v>2.7230351660574519E-2</v>
      </c>
      <c r="P495" s="99">
        <f>RES_hhdet_in_tess!P8</f>
        <v>3.7361446610780849E-2</v>
      </c>
      <c r="Q495" s="99">
        <f>RES_hhdet_in_tess!Q8</f>
        <v>1.2008209223131647E-2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1.0067814322133977E-2</v>
      </c>
      <c r="V495" s="99">
        <f>RES_hhdet_in_tess!V8</f>
        <v>4.2500559417107293E-2</v>
      </c>
      <c r="W495" s="99">
        <f>RES_hhdet_in_tess!W8</f>
        <v>2.0934829009946698E-2</v>
      </c>
      <c r="X495" s="99">
        <f>RES_hhdet_in_tess!X8</f>
        <v>6.6417126510468785E-2</v>
      </c>
      <c r="Y495" s="99">
        <f>RES_hhdet_in_tess!Y8</f>
        <v>5.1169962745146701E-2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17.216543490354329</v>
      </c>
      <c r="D496" s="123">
        <v>16.538033767459289</v>
      </c>
      <c r="E496" s="123">
        <v>15.592425727461164</v>
      </c>
      <c r="F496" s="123">
        <v>15.797344987162308</v>
      </c>
      <c r="G496" s="123">
        <v>14.919020393632787</v>
      </c>
      <c r="H496" s="123">
        <v>14.80535036550936</v>
      </c>
      <c r="I496" s="123">
        <v>14.631096627700709</v>
      </c>
      <c r="J496" s="123">
        <v>14.901970641959068</v>
      </c>
      <c r="K496" s="123">
        <v>15.678500331153971</v>
      </c>
      <c r="L496" s="123">
        <v>15.1130633175356</v>
      </c>
      <c r="M496" s="123">
        <v>15.408070054466986</v>
      </c>
      <c r="N496" s="123">
        <v>15.46792195677153</v>
      </c>
      <c r="O496" s="123">
        <v>15.368024069275982</v>
      </c>
      <c r="P496" s="123">
        <v>15.138543772390166</v>
      </c>
      <c r="Q496" s="123">
        <v>14.972236832940677</v>
      </c>
      <c r="R496" s="123">
        <v>15.541319159269117</v>
      </c>
      <c r="S496" s="123">
        <v>0</v>
      </c>
      <c r="T496" s="123">
        <v>0</v>
      </c>
      <c r="U496" s="123">
        <v>16.029106419352782</v>
      </c>
      <c r="V496" s="123">
        <v>16.941983875269852</v>
      </c>
      <c r="W496" s="123">
        <v>16.02279156134291</v>
      </c>
      <c r="X496" s="123">
        <v>14.609263662137955</v>
      </c>
      <c r="Y496" s="123">
        <v>13.390453474486886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16.628055686646832</v>
      </c>
      <c r="D497" s="99">
        <v>17.126430703877297</v>
      </c>
      <c r="E497" s="99">
        <v>15.48670302238798</v>
      </c>
      <c r="F497" s="99">
        <v>15.489346029793333</v>
      </c>
      <c r="G497" s="99">
        <v>15.132563852486761</v>
      </c>
      <c r="H497" s="99">
        <v>14.417610706749176</v>
      </c>
      <c r="I497" s="99">
        <v>14.45969296597128</v>
      </c>
      <c r="J497" s="99">
        <v>14.651433603566469</v>
      </c>
      <c r="K497" s="99">
        <v>16.856370942243245</v>
      </c>
      <c r="L497" s="99">
        <v>14.967270930227032</v>
      </c>
      <c r="M497" s="99">
        <v>15.198650861297875</v>
      </c>
      <c r="N497" s="99">
        <v>15.451074602695812</v>
      </c>
      <c r="O497" s="99">
        <v>15.383671073123248</v>
      </c>
      <c r="P497" s="99">
        <v>15.154248105343882</v>
      </c>
      <c r="Q497" s="99">
        <v>15.125642787768827</v>
      </c>
      <c r="R497" s="99">
        <v>15.842731206679691</v>
      </c>
      <c r="S497" s="99">
        <v>0</v>
      </c>
      <c r="T497" s="99">
        <v>0</v>
      </c>
      <c r="U497" s="99">
        <v>15.724580219350482</v>
      </c>
      <c r="V497" s="99">
        <v>16.916375106758654</v>
      </c>
      <c r="W497" s="99">
        <v>16.194020487561577</v>
      </c>
      <c r="X497" s="99">
        <v>14.475950780220012</v>
      </c>
      <c r="Y497" s="99">
        <v>12.766184924445332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17.130688098241276</v>
      </c>
      <c r="D498" s="99">
        <v>16.486390873353368</v>
      </c>
      <c r="E498" s="99">
        <v>15.883246586043761</v>
      </c>
      <c r="F498" s="99">
        <v>15.539037867122401</v>
      </c>
      <c r="G498" s="99">
        <v>15.175854889428855</v>
      </c>
      <c r="H498" s="99">
        <v>14.929739289620386</v>
      </c>
      <c r="I498" s="99">
        <v>15.027622730837422</v>
      </c>
      <c r="J498" s="99">
        <v>14.85272534692964</v>
      </c>
      <c r="K498" s="99">
        <v>14.900088663104041</v>
      </c>
      <c r="L498" s="99">
        <v>14.909682529606361</v>
      </c>
      <c r="M498" s="99">
        <v>15.690289974667801</v>
      </c>
      <c r="N498" s="99">
        <v>14.615108983396071</v>
      </c>
      <c r="O498" s="99">
        <v>16.218954118242433</v>
      </c>
      <c r="P498" s="99">
        <v>14.941304957199184</v>
      </c>
      <c r="Q498" s="99">
        <v>13.577053567097256</v>
      </c>
      <c r="R498" s="99">
        <v>16.246137539652182</v>
      </c>
      <c r="S498" s="99">
        <v>0</v>
      </c>
      <c r="T498" s="99">
        <v>0</v>
      </c>
      <c r="U498" s="99">
        <v>15.995498995457321</v>
      </c>
      <c r="V498" s="99">
        <v>17.645633180239599</v>
      </c>
      <c r="W498" s="99">
        <v>14.914194194479007</v>
      </c>
      <c r="X498" s="99">
        <v>14.163240725133416</v>
      </c>
      <c r="Y498" s="99">
        <v>14.348019231538952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15.548433546806391</v>
      </c>
      <c r="G499" s="99">
        <v>15.184468755798655</v>
      </c>
      <c r="H499" s="99">
        <v>14.937386965601069</v>
      </c>
      <c r="I499" s="99">
        <v>15.040846221685678</v>
      </c>
      <c r="J499" s="99">
        <v>14.866946552861245</v>
      </c>
      <c r="K499" s="99">
        <v>14.913257629777405</v>
      </c>
      <c r="L499" s="99">
        <v>14.919359266459091</v>
      </c>
      <c r="M499" s="99">
        <v>15.696265842855563</v>
      </c>
      <c r="N499" s="99">
        <v>14.616931157243538</v>
      </c>
      <c r="O499" s="99">
        <v>16.219999611498462</v>
      </c>
      <c r="P499" s="99">
        <v>14.940710845894536</v>
      </c>
      <c r="Q499" s="99">
        <v>13.576796248923431</v>
      </c>
      <c r="R499" s="99">
        <v>0</v>
      </c>
      <c r="S499" s="99">
        <v>0</v>
      </c>
      <c r="T499" s="99">
        <v>0</v>
      </c>
      <c r="U499" s="99">
        <v>16.000659763140835</v>
      </c>
      <c r="V499" s="99">
        <v>17.647786691650609</v>
      </c>
      <c r="W499" s="99">
        <v>14.908705481650086</v>
      </c>
      <c r="X499" s="99">
        <v>14.163586068216738</v>
      </c>
      <c r="Y499" s="99">
        <v>14.374439028400969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12.077111172927488</v>
      </c>
      <c r="G500" s="102">
        <v>11.763581470358606</v>
      </c>
      <c r="H500" s="102">
        <v>11.663520827929929</v>
      </c>
      <c r="I500" s="102">
        <v>11.705134078256048</v>
      </c>
      <c r="J500" s="102">
        <v>11.479007954047946</v>
      </c>
      <c r="K500" s="102">
        <v>11.50342609870321</v>
      </c>
      <c r="L500" s="102">
        <v>11.533832999545579</v>
      </c>
      <c r="M500" s="102">
        <v>12.186941374632706</v>
      </c>
      <c r="N500" s="102">
        <v>11.313088927763932</v>
      </c>
      <c r="O500" s="102">
        <v>12.542473288296298</v>
      </c>
      <c r="P500" s="102">
        <v>11.542363446438724</v>
      </c>
      <c r="Q500" s="102">
        <v>10.456428114762813</v>
      </c>
      <c r="R500" s="102">
        <v>0</v>
      </c>
      <c r="S500" s="102">
        <v>0</v>
      </c>
      <c r="T500" s="102">
        <v>0</v>
      </c>
      <c r="U500" s="102">
        <v>12.229839356753523</v>
      </c>
      <c r="V500" s="102">
        <v>13.648718296665486</v>
      </c>
      <c r="W500" s="102">
        <v>11.51613056238792</v>
      </c>
      <c r="X500" s="102">
        <v>10.784210112542084</v>
      </c>
      <c r="Y500" s="102">
        <v>10.780953824922785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3.471322373878905</v>
      </c>
      <c r="G501" s="105">
        <v>3.4208872854400458</v>
      </c>
      <c r="H501" s="105">
        <v>3.2738661376711367</v>
      </c>
      <c r="I501" s="105">
        <v>3.3357121434296291</v>
      </c>
      <c r="J501" s="105">
        <v>3.3879385988133</v>
      </c>
      <c r="K501" s="105">
        <v>3.4098315310741967</v>
      </c>
      <c r="L501" s="105">
        <v>3.3855262669135153</v>
      </c>
      <c r="M501" s="105">
        <v>3.5093244682228586</v>
      </c>
      <c r="N501" s="105">
        <v>3.303842229479605</v>
      </c>
      <c r="O501" s="105">
        <v>3.677526323202164</v>
      </c>
      <c r="P501" s="105">
        <v>3.3983473994558113</v>
      </c>
      <c r="Q501" s="105">
        <v>3.12036813416062</v>
      </c>
      <c r="R501" s="105">
        <v>0</v>
      </c>
      <c r="S501" s="105">
        <v>0</v>
      </c>
      <c r="T501" s="105">
        <v>0</v>
      </c>
      <c r="U501" s="105">
        <v>3.7708204063873105</v>
      </c>
      <c r="V501" s="105">
        <v>3.9990683949851222</v>
      </c>
      <c r="W501" s="105">
        <v>3.392574919262167</v>
      </c>
      <c r="X501" s="105">
        <v>3.3793759556746537</v>
      </c>
      <c r="Y501" s="105">
        <v>3.5934852034781843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17.23763941597155</v>
      </c>
      <c r="D502" s="102">
        <v>16.517193093257379</v>
      </c>
      <c r="E502" s="102">
        <v>15.572634226300288</v>
      </c>
      <c r="F502" s="102">
        <v>15.836385869814178</v>
      </c>
      <c r="G502" s="102">
        <v>14.876917260207479</v>
      </c>
      <c r="H502" s="102">
        <v>14.847569107022345</v>
      </c>
      <c r="I502" s="102">
        <v>14.735291732078874</v>
      </c>
      <c r="J502" s="102">
        <v>15.215054143289906</v>
      </c>
      <c r="K502" s="102">
        <v>15.054291935880562</v>
      </c>
      <c r="L502" s="102">
        <v>15.249019344782567</v>
      </c>
      <c r="M502" s="102">
        <v>15.476880380221326</v>
      </c>
      <c r="N502" s="102">
        <v>15.527697622502123</v>
      </c>
      <c r="O502" s="102">
        <v>15.292718130366492</v>
      </c>
      <c r="P502" s="102">
        <v>15.154395389108004</v>
      </c>
      <c r="Q502" s="102">
        <v>15.122179558089075</v>
      </c>
      <c r="R502" s="102">
        <v>15.388746023993601</v>
      </c>
      <c r="S502" s="102">
        <v>0</v>
      </c>
      <c r="T502" s="102">
        <v>0</v>
      </c>
      <c r="U502" s="102">
        <v>16.095887397476798</v>
      </c>
      <c r="V502" s="102">
        <v>16.890295791056197</v>
      </c>
      <c r="W502" s="102">
        <v>16.052397041700182</v>
      </c>
      <c r="X502" s="102">
        <v>14.792598285979571</v>
      </c>
      <c r="Y502" s="102">
        <v>13.734098968037209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17.237715393554534</v>
      </c>
      <c r="D503" s="105">
        <v>16.518526816248468</v>
      </c>
      <c r="E503" s="105">
        <v>15.574755427993319</v>
      </c>
      <c r="F503" s="105">
        <v>15.838909546672864</v>
      </c>
      <c r="G503" s="105">
        <v>14.881419153415759</v>
      </c>
      <c r="H503" s="105">
        <v>14.850962996876115</v>
      </c>
      <c r="I503" s="105">
        <v>14.744987479174554</v>
      </c>
      <c r="J503" s="105">
        <v>15.230484241668959</v>
      </c>
      <c r="K503" s="105">
        <v>15.069231780676764</v>
      </c>
      <c r="L503" s="105">
        <v>15.261445106711831</v>
      </c>
      <c r="M503" s="105">
        <v>15.484595530562862</v>
      </c>
      <c r="N503" s="105">
        <v>15.530093969643461</v>
      </c>
      <c r="O503" s="105">
        <v>15.29277254742</v>
      </c>
      <c r="P503" s="105">
        <v>15.155129514383377</v>
      </c>
      <c r="Q503" s="105">
        <v>15.126475415099812</v>
      </c>
      <c r="R503" s="105">
        <v>15.396935491778027</v>
      </c>
      <c r="S503" s="105">
        <v>0</v>
      </c>
      <c r="T503" s="105">
        <v>0</v>
      </c>
      <c r="U503" s="105">
        <v>16.096650479421807</v>
      </c>
      <c r="V503" s="105">
        <v>16.883580123488848</v>
      </c>
      <c r="W503" s="105">
        <v>16.046181783440961</v>
      </c>
      <c r="X503" s="105">
        <v>14.790209711448041</v>
      </c>
      <c r="Y503" s="105">
        <v>13.731384076436512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13.457300905554</v>
      </c>
      <c r="D504" s="99">
        <v>12.823863253556517</v>
      </c>
      <c r="E504" s="99">
        <v>12.089276726457458</v>
      </c>
      <c r="F504" s="99">
        <v>12.302050997610593</v>
      </c>
      <c r="G504" s="99">
        <v>11.530440114682587</v>
      </c>
      <c r="H504" s="99">
        <v>11.59528586931531</v>
      </c>
      <c r="I504" s="99">
        <v>11.476173837991738</v>
      </c>
      <c r="J504" s="99">
        <v>11.762262915208897</v>
      </c>
      <c r="K504" s="99">
        <v>11.624108465647028</v>
      </c>
      <c r="L504" s="99">
        <v>11.800581132430604</v>
      </c>
      <c r="M504" s="99">
        <v>12.024155754615386</v>
      </c>
      <c r="N504" s="99">
        <v>12.021075868820638</v>
      </c>
      <c r="O504" s="99">
        <v>11.825029517456533</v>
      </c>
      <c r="P504" s="99">
        <v>11.711747293239341</v>
      </c>
      <c r="Q504" s="99">
        <v>11.655972031418527</v>
      </c>
      <c r="R504" s="99">
        <v>11.818053503993587</v>
      </c>
      <c r="S504" s="99">
        <v>0</v>
      </c>
      <c r="T504" s="99">
        <v>0</v>
      </c>
      <c r="U504" s="99">
        <v>12.304733340265232</v>
      </c>
      <c r="V504" s="99">
        <v>13.054554402431897</v>
      </c>
      <c r="W504" s="99">
        <v>12.396828629750626</v>
      </c>
      <c r="X504" s="99">
        <v>11.267069696873319</v>
      </c>
      <c r="Y504" s="99">
        <v>10.303032409255254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3.7804144880005364</v>
      </c>
      <c r="D505" s="99">
        <v>3.6946635626919497</v>
      </c>
      <c r="E505" s="99">
        <v>3.4854787015358597</v>
      </c>
      <c r="F505" s="99">
        <v>3.5368585490622722</v>
      </c>
      <c r="G505" s="99">
        <v>3.350979038733171</v>
      </c>
      <c r="H505" s="99">
        <v>3.2556771275608076</v>
      </c>
      <c r="I505" s="99">
        <v>3.2688136411828164</v>
      </c>
      <c r="J505" s="99">
        <v>3.4682213264600592</v>
      </c>
      <c r="K505" s="99">
        <v>3.4451233150297371</v>
      </c>
      <c r="L505" s="99">
        <v>3.4608639742812271</v>
      </c>
      <c r="M505" s="99">
        <v>3.4604397759474765</v>
      </c>
      <c r="N505" s="99">
        <v>3.5090181008228218</v>
      </c>
      <c r="O505" s="99">
        <v>3.467743029963466</v>
      </c>
      <c r="P505" s="99">
        <v>3.443382221144033</v>
      </c>
      <c r="Q505" s="99">
        <v>3.4705033836812853</v>
      </c>
      <c r="R505" s="99">
        <v>3.5788819877844418</v>
      </c>
      <c r="S505" s="99">
        <v>0</v>
      </c>
      <c r="T505" s="99">
        <v>0</v>
      </c>
      <c r="U505" s="99">
        <v>3.7919171391565758</v>
      </c>
      <c r="V505" s="99">
        <v>3.8290257210569472</v>
      </c>
      <c r="W505" s="99">
        <v>3.6493531536903325</v>
      </c>
      <c r="X505" s="99">
        <v>3.5231400145747203</v>
      </c>
      <c r="Y505" s="99">
        <v>3.4283516671812597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3.1205287662554002</v>
      </c>
      <c r="D506" s="123">
        <v>3.0654241446644486</v>
      </c>
      <c r="E506" s="123">
        <v>3.0395153319438482</v>
      </c>
      <c r="F506" s="123">
        <v>3.0119771714669334</v>
      </c>
      <c r="G506" s="123">
        <v>2.9174126330338233</v>
      </c>
      <c r="H506" s="123">
        <v>2.8364912958316517</v>
      </c>
      <c r="I506" s="123">
        <v>2.8568397069384486</v>
      </c>
      <c r="J506" s="123">
        <v>2.7282342125880485</v>
      </c>
      <c r="K506" s="123">
        <v>2.6968769031247728</v>
      </c>
      <c r="L506" s="123">
        <v>2.6254319602424712</v>
      </c>
      <c r="M506" s="123">
        <v>2.6317118402653326</v>
      </c>
      <c r="N506" s="123">
        <v>2.6510079614080477</v>
      </c>
      <c r="O506" s="123">
        <v>2.5278538982441781</v>
      </c>
      <c r="P506" s="123">
        <v>2.5906126797084044</v>
      </c>
      <c r="Q506" s="123">
        <v>2.6245804617334301</v>
      </c>
      <c r="R506" s="123">
        <v>2.6228920627066712</v>
      </c>
      <c r="S506" s="123">
        <v>0</v>
      </c>
      <c r="T506" s="123">
        <v>0</v>
      </c>
      <c r="U506" s="123">
        <v>2.6280410941396259</v>
      </c>
      <c r="V506" s="123">
        <v>2.7904637057419626</v>
      </c>
      <c r="W506" s="123">
        <v>2.7729095541744324</v>
      </c>
      <c r="X506" s="123">
        <v>2.4800811463575458</v>
      </c>
      <c r="Y506" s="123">
        <v>2.3723662106360597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3.1194592151248433</v>
      </c>
      <c r="D508" s="99">
        <v>3.06006848998355</v>
      </c>
      <c r="E508" s="99">
        <v>3.0398290423439382</v>
      </c>
      <c r="F508" s="99">
        <v>2.947591234204896</v>
      </c>
      <c r="G508" s="99">
        <v>2.9503099194365467</v>
      </c>
      <c r="H508" s="99">
        <v>2.8472725203913085</v>
      </c>
      <c r="I508" s="99">
        <v>2.8513519638273799</v>
      </c>
      <c r="J508" s="99">
        <v>2.7567034259694458</v>
      </c>
      <c r="K508" s="99">
        <v>2.6368206643156413</v>
      </c>
      <c r="L508" s="99">
        <v>2.6571681457388943</v>
      </c>
      <c r="M508" s="99">
        <v>2.6348144011014507</v>
      </c>
      <c r="N508" s="99">
        <v>2.6233844043783496</v>
      </c>
      <c r="O508" s="99">
        <v>2.6380497997612005</v>
      </c>
      <c r="P508" s="99">
        <v>2.5116776915619634</v>
      </c>
      <c r="Q508" s="99">
        <v>2.3564108489252358</v>
      </c>
      <c r="R508" s="99">
        <v>0</v>
      </c>
      <c r="S508" s="99">
        <v>0</v>
      </c>
      <c r="T508" s="99">
        <v>0</v>
      </c>
      <c r="U508" s="99">
        <v>2.7277445394437798</v>
      </c>
      <c r="V508" s="99">
        <v>3.0328291592024681</v>
      </c>
      <c r="W508" s="99">
        <v>2.5553828788020208</v>
      </c>
      <c r="X508" s="99">
        <v>2.4142176987376285</v>
      </c>
      <c r="Y508" s="99">
        <v>2.507454386826216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3.1205430247519303</v>
      </c>
      <c r="D509" s="110">
        <v>3.0654974790445979</v>
      </c>
      <c r="E509" s="110">
        <v>3.0395108368894688</v>
      </c>
      <c r="F509" s="110">
        <v>3.012960225936292</v>
      </c>
      <c r="G509" s="110">
        <v>2.9169338999827246</v>
      </c>
      <c r="H509" s="110">
        <v>2.836328088631618</v>
      </c>
      <c r="I509" s="110">
        <v>2.8569096614951026</v>
      </c>
      <c r="J509" s="110">
        <v>2.7278895953446964</v>
      </c>
      <c r="K509" s="110">
        <v>2.697589282725795</v>
      </c>
      <c r="L509" s="110">
        <v>2.6249240061179342</v>
      </c>
      <c r="M509" s="110">
        <v>2.6316558192754846</v>
      </c>
      <c r="N509" s="110">
        <v>2.651478378002988</v>
      </c>
      <c r="O509" s="110">
        <v>2.5260559281493178</v>
      </c>
      <c r="P509" s="110">
        <v>2.591853478279158</v>
      </c>
      <c r="Q509" s="110">
        <v>2.6293180919928312</v>
      </c>
      <c r="R509" s="110">
        <v>2.6228920627066712</v>
      </c>
      <c r="S509" s="110">
        <v>0</v>
      </c>
      <c r="T509" s="110">
        <v>0</v>
      </c>
      <c r="U509" s="110">
        <v>2.6265225473225473</v>
      </c>
      <c r="V509" s="110">
        <v>2.7868038969759041</v>
      </c>
      <c r="W509" s="110">
        <v>2.7772484655977112</v>
      </c>
      <c r="X509" s="110">
        <v>2.4814048246998124</v>
      </c>
      <c r="Y509" s="110">
        <v>2.3690359711471745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50.877662026517548</v>
      </c>
      <c r="D511" s="118">
        <f t="shared" si="254"/>
        <v>51.201998776733468</v>
      </c>
      <c r="E511" s="118">
        <f t="shared" si="254"/>
        <v>50.591419527083922</v>
      </c>
      <c r="F511" s="118">
        <f t="shared" si="254"/>
        <v>53.051354075081342</v>
      </c>
      <c r="G511" s="118">
        <f t="shared" si="254"/>
        <v>54.974263816010399</v>
      </c>
      <c r="H511" s="118">
        <f t="shared" si="254"/>
        <v>52.562684647873994</v>
      </c>
      <c r="I511" s="118">
        <f t="shared" si="254"/>
        <v>50.511875873429148</v>
      </c>
      <c r="J511" s="118">
        <f t="shared" si="254"/>
        <v>53.046968153089537</v>
      </c>
      <c r="K511" s="118">
        <f t="shared" si="254"/>
        <v>50.738287190872413</v>
      </c>
      <c r="L511" s="118">
        <f t="shared" si="254"/>
        <v>46.760262111027124</v>
      </c>
      <c r="M511" s="118">
        <f t="shared" si="254"/>
        <v>39.04664364870893</v>
      </c>
      <c r="N511" s="118">
        <f t="shared" si="254"/>
        <v>35.98255413379438</v>
      </c>
      <c r="O511" s="118">
        <f t="shared" si="254"/>
        <v>35.297224996898763</v>
      </c>
      <c r="P511" s="118">
        <f t="shared" si="254"/>
        <v>28.361950093017256</v>
      </c>
      <c r="Q511" s="118">
        <f t="shared" si="254"/>
        <v>28.461567490959567</v>
      </c>
      <c r="R511" s="118">
        <f t="shared" ref="R511:V511" si="255">R512+R515+R517+R527</f>
        <v>28.782256410160862</v>
      </c>
      <c r="S511" s="118">
        <f t="shared" si="255"/>
        <v>0</v>
      </c>
      <c r="T511" s="118">
        <f t="shared" si="255"/>
        <v>0</v>
      </c>
      <c r="U511" s="118">
        <f t="shared" si="255"/>
        <v>21.096298664178722</v>
      </c>
      <c r="V511" s="118">
        <f t="shared" si="255"/>
        <v>21.397348943142067</v>
      </c>
      <c r="W511" s="118">
        <f t="shared" ref="W511:Y511" si="256">W512+W515+W517+W527</f>
        <v>18.192761227668083</v>
      </c>
      <c r="X511" s="118">
        <f t="shared" si="256"/>
        <v>13.802861634746998</v>
      </c>
      <c r="Y511" s="118">
        <f t="shared" si="256"/>
        <v>9.0999539769899993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50.187356166039429</v>
      </c>
      <c r="D512" s="123">
        <f t="shared" si="257"/>
        <v>50.344079011461311</v>
      </c>
      <c r="E512" s="123">
        <f t="shared" si="257"/>
        <v>49.817889309150218</v>
      </c>
      <c r="F512" s="123">
        <f t="shared" si="257"/>
        <v>52.151517840037194</v>
      </c>
      <c r="G512" s="123">
        <f t="shared" si="257"/>
        <v>53.855278493874088</v>
      </c>
      <c r="H512" s="123">
        <f t="shared" si="257"/>
        <v>51.374607648811811</v>
      </c>
      <c r="I512" s="123">
        <f t="shared" si="257"/>
        <v>46.991164453192894</v>
      </c>
      <c r="J512" s="123">
        <f t="shared" si="257"/>
        <v>48.568629411914301</v>
      </c>
      <c r="K512" s="123">
        <f t="shared" si="257"/>
        <v>47.429307948635099</v>
      </c>
      <c r="L512" s="123">
        <f t="shared" si="257"/>
        <v>42.980693514556563</v>
      </c>
      <c r="M512" s="123">
        <f t="shared" si="257"/>
        <v>36.462370701240118</v>
      </c>
      <c r="N512" s="123">
        <f t="shared" si="257"/>
        <v>33.623816027592135</v>
      </c>
      <c r="O512" s="123">
        <f t="shared" si="257"/>
        <v>32.934852026313095</v>
      </c>
      <c r="P512" s="123">
        <f t="shared" si="257"/>
        <v>27.569834219396064</v>
      </c>
      <c r="Q512" s="123">
        <f t="shared" si="257"/>
        <v>27.435299083164193</v>
      </c>
      <c r="R512" s="123">
        <f t="shared" ref="R512:V512" si="258">SUM(R513:R514)</f>
        <v>27.098331482421177</v>
      </c>
      <c r="S512" s="123">
        <f t="shared" si="258"/>
        <v>0</v>
      </c>
      <c r="T512" s="123">
        <f t="shared" si="258"/>
        <v>0</v>
      </c>
      <c r="U512" s="123">
        <f t="shared" si="258"/>
        <v>19.656340663983123</v>
      </c>
      <c r="V512" s="123">
        <f t="shared" si="258"/>
        <v>19.589610237430303</v>
      </c>
      <c r="W512" s="123">
        <f t="shared" ref="W512:Y512" si="259">SUM(W513:W514)</f>
        <v>15.897567932217445</v>
      </c>
      <c r="X512" s="123">
        <f t="shared" si="259"/>
        <v>10.620698577867428</v>
      </c>
      <c r="Y512" s="123">
        <f t="shared" si="259"/>
        <v>6.4771896613722744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50.187356166039429</v>
      </c>
      <c r="D513" s="99">
        <v>50.344079011461311</v>
      </c>
      <c r="E513" s="99">
        <v>49.817889309150218</v>
      </c>
      <c r="F513" s="99">
        <v>52.151517840037194</v>
      </c>
      <c r="G513" s="99">
        <v>53.855278493874088</v>
      </c>
      <c r="H513" s="99">
        <v>51.374607648811811</v>
      </c>
      <c r="I513" s="99">
        <v>46.991164453192894</v>
      </c>
      <c r="J513" s="99">
        <v>48.568629411914301</v>
      </c>
      <c r="K513" s="99">
        <v>47.429307948635099</v>
      </c>
      <c r="L513" s="99">
        <v>42.980693514556563</v>
      </c>
      <c r="M513" s="99">
        <v>36.462370701240118</v>
      </c>
      <c r="N513" s="99">
        <v>33.623816027592135</v>
      </c>
      <c r="O513" s="99">
        <v>32.934852026313095</v>
      </c>
      <c r="P513" s="99">
        <v>27.569834219396064</v>
      </c>
      <c r="Q513" s="99">
        <v>27.435299083164193</v>
      </c>
      <c r="R513" s="99">
        <v>27.098331482421177</v>
      </c>
      <c r="S513" s="99">
        <v>0</v>
      </c>
      <c r="T513" s="99">
        <v>0</v>
      </c>
      <c r="U513" s="99">
        <v>19.656340663983123</v>
      </c>
      <c r="V513" s="99">
        <v>19.589610237430303</v>
      </c>
      <c r="W513" s="99">
        <v>15.897567932217445</v>
      </c>
      <c r="X513" s="99">
        <v>10.620698577867428</v>
      </c>
      <c r="Y513" s="99">
        <v>6.4771896613722744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0.67440704686869568</v>
      </c>
      <c r="D517" s="123">
        <v>0.84192191567677543</v>
      </c>
      <c r="E517" s="123">
        <v>0.75692686519463648</v>
      </c>
      <c r="F517" s="123">
        <v>0.88271361330410991</v>
      </c>
      <c r="G517" s="123">
        <v>1.1026547273376592</v>
      </c>
      <c r="H517" s="123">
        <v>1.171707730126152</v>
      </c>
      <c r="I517" s="123">
        <v>3.5068883314023576</v>
      </c>
      <c r="J517" s="123">
        <v>4.4656523353871123</v>
      </c>
      <c r="K517" s="123">
        <v>3.2970968212720351</v>
      </c>
      <c r="L517" s="123">
        <v>3.7634930794056438</v>
      </c>
      <c r="M517" s="123">
        <v>2.566339566073307</v>
      </c>
      <c r="N517" s="123">
        <v>2.3418878360859376</v>
      </c>
      <c r="O517" s="123">
        <v>2.3461309412019484</v>
      </c>
      <c r="P517" s="123">
        <v>0.77721902596269266</v>
      </c>
      <c r="Q517" s="123">
        <v>1.0106346259423111</v>
      </c>
      <c r="R517" s="123">
        <v>1.6839249277396846</v>
      </c>
      <c r="S517" s="123">
        <v>0</v>
      </c>
      <c r="T517" s="123">
        <v>0</v>
      </c>
      <c r="U517" s="123">
        <v>1.4249069079076282</v>
      </c>
      <c r="V517" s="123">
        <v>1.7912608430855128</v>
      </c>
      <c r="W517" s="123">
        <v>2.2770017714301383</v>
      </c>
      <c r="X517" s="123">
        <v>3.164859882868297</v>
      </c>
      <c r="Y517" s="123">
        <v>2.6008190592963998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9.18653351024739</v>
      </c>
      <c r="D518" s="99">
        <v>9.4011506578858128</v>
      </c>
      <c r="E518" s="99">
        <v>8.4235454764357431</v>
      </c>
      <c r="F518" s="99">
        <v>8.7507286061401128</v>
      </c>
      <c r="G518" s="99">
        <v>8.3360178969502208</v>
      </c>
      <c r="H518" s="99">
        <v>7.8529622990683583</v>
      </c>
      <c r="I518" s="99">
        <v>7.756022698220816</v>
      </c>
      <c r="J518" s="99">
        <v>7.8585132247184752</v>
      </c>
      <c r="K518" s="99">
        <v>8.9494757334794919</v>
      </c>
      <c r="L518" s="99">
        <v>7.8061959770665803</v>
      </c>
      <c r="M518" s="99">
        <v>7.8884589783647137</v>
      </c>
      <c r="N518" s="99">
        <v>7.9204263497088805</v>
      </c>
      <c r="O518" s="99">
        <v>7.8720912465472646</v>
      </c>
      <c r="P518" s="99">
        <v>7.6934080038843362</v>
      </c>
      <c r="Q518" s="99">
        <v>7.4772725829951421</v>
      </c>
      <c r="R518" s="99">
        <v>7.6939407114389908</v>
      </c>
      <c r="S518" s="99">
        <v>0</v>
      </c>
      <c r="T518" s="99">
        <v>0</v>
      </c>
      <c r="U518" s="99">
        <v>6.9702398062403068</v>
      </c>
      <c r="V518" s="99">
        <v>7.3660391852305303</v>
      </c>
      <c r="W518" s="99">
        <v>6.9638646679842013</v>
      </c>
      <c r="X518" s="99">
        <v>6.4159109493550108</v>
      </c>
      <c r="Y518" s="99">
        <v>5.5967941030811108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6.5435281212485608</v>
      </c>
      <c r="D519" s="99">
        <v>6.2739748511759315</v>
      </c>
      <c r="E519" s="99">
        <v>6.0189207057806904</v>
      </c>
      <c r="F519" s="99">
        <v>5.863311727869033</v>
      </c>
      <c r="G519" s="99">
        <v>5.6992165346653767</v>
      </c>
      <c r="H519" s="99">
        <v>5.5780829918259727</v>
      </c>
      <c r="I519" s="99">
        <v>5.5831806070260841</v>
      </c>
      <c r="J519" s="99">
        <v>5.482454175653416</v>
      </c>
      <c r="K519" s="99">
        <v>5.4577768123635799</v>
      </c>
      <c r="L519" s="99">
        <v>5.4126180175426946</v>
      </c>
      <c r="M519" s="99">
        <v>5.5943591093277751</v>
      </c>
      <c r="N519" s="99">
        <v>5.0621067065763121</v>
      </c>
      <c r="O519" s="99">
        <v>5.392361159037053</v>
      </c>
      <c r="P519" s="99">
        <v>4.7372380275264687</v>
      </c>
      <c r="Q519" s="99">
        <v>4.1321809242387806</v>
      </c>
      <c r="R519" s="99">
        <v>4.8192177099982345</v>
      </c>
      <c r="S519" s="99">
        <v>0</v>
      </c>
      <c r="T519" s="99">
        <v>0</v>
      </c>
      <c r="U519" s="99">
        <v>4.4646501179774383</v>
      </c>
      <c r="V519" s="99">
        <v>4.8603735256935039</v>
      </c>
      <c r="W519" s="99">
        <v>4.075031717377799</v>
      </c>
      <c r="X519" s="99">
        <v>3.8549093223608875</v>
      </c>
      <c r="Y519" s="99">
        <v>3.8975833181871082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4.5570303763032891</v>
      </c>
      <c r="G520" s="99">
        <v>4.4177542887189674</v>
      </c>
      <c r="H520" s="99">
        <v>4.3577510559957142</v>
      </c>
      <c r="I520" s="99">
        <v>4.3487834875075766</v>
      </c>
      <c r="J520" s="99">
        <v>4.2371439328499054</v>
      </c>
      <c r="K520" s="99">
        <v>4.2136079619247848</v>
      </c>
      <c r="L520" s="99">
        <v>4.1870933321822452</v>
      </c>
      <c r="M520" s="99">
        <v>4.3452432430563492</v>
      </c>
      <c r="N520" s="99">
        <v>3.9184150729487617</v>
      </c>
      <c r="O520" s="99">
        <v>4.1700312674290858</v>
      </c>
      <c r="P520" s="99">
        <v>3.6595814892095477</v>
      </c>
      <c r="Q520" s="99">
        <v>3.1824174941908776</v>
      </c>
      <c r="R520" s="99">
        <v>0</v>
      </c>
      <c r="S520" s="99">
        <v>0</v>
      </c>
      <c r="T520" s="99">
        <v>0</v>
      </c>
      <c r="U520" s="99">
        <v>3.4135823923018309</v>
      </c>
      <c r="V520" s="99">
        <v>3.7594496264973749</v>
      </c>
      <c r="W520" s="99">
        <v>3.1465727676099866</v>
      </c>
      <c r="X520" s="99">
        <v>2.9352146803072454</v>
      </c>
      <c r="Y520" s="99">
        <v>2.9286039490245064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4.5570303763032891</v>
      </c>
      <c r="G521" s="102">
        <v>4.4177542887189674</v>
      </c>
      <c r="H521" s="102">
        <v>4.3577510559957142</v>
      </c>
      <c r="I521" s="102">
        <v>4.3487834875075766</v>
      </c>
      <c r="J521" s="102">
        <v>4.2371439328499054</v>
      </c>
      <c r="K521" s="102">
        <v>4.2136079619247848</v>
      </c>
      <c r="L521" s="102">
        <v>4.1870933321822452</v>
      </c>
      <c r="M521" s="102">
        <v>4.3452432430563492</v>
      </c>
      <c r="N521" s="102">
        <v>3.9184150729487617</v>
      </c>
      <c r="O521" s="102">
        <v>4.1700312674290858</v>
      </c>
      <c r="P521" s="102">
        <v>3.6595814892095477</v>
      </c>
      <c r="Q521" s="102">
        <v>3.1824174941908776</v>
      </c>
      <c r="R521" s="102">
        <v>0</v>
      </c>
      <c r="S521" s="102">
        <v>0</v>
      </c>
      <c r="T521" s="102">
        <v>0</v>
      </c>
      <c r="U521" s="102">
        <v>3.4135823923018309</v>
      </c>
      <c r="V521" s="102">
        <v>3.7594496264973749</v>
      </c>
      <c r="W521" s="102">
        <v>3.1465727676099866</v>
      </c>
      <c r="X521" s="102">
        <v>2.9352146803072454</v>
      </c>
      <c r="Y521" s="102">
        <v>2.9286039490245064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1.5898813609422656E-2</v>
      </c>
      <c r="D527" s="123">
        <v>1.5997849595378762E-2</v>
      </c>
      <c r="E527" s="123">
        <v>1.6603352739069495E-2</v>
      </c>
      <c r="F527" s="123">
        <v>1.7122621740035524E-2</v>
      </c>
      <c r="G527" s="123">
        <v>1.6330594798649806E-2</v>
      </c>
      <c r="H527" s="123">
        <v>1.6369268936029333E-2</v>
      </c>
      <c r="I527" s="123">
        <v>1.3823088833893904E-2</v>
      </c>
      <c r="J527" s="123">
        <v>1.2686405788122343E-2</v>
      </c>
      <c r="K527" s="123">
        <v>1.1882420965279724E-2</v>
      </c>
      <c r="L527" s="123">
        <v>1.6075517064921521E-2</v>
      </c>
      <c r="M527" s="123">
        <v>1.7933381395501317E-2</v>
      </c>
      <c r="N527" s="123">
        <v>1.6850270116307704E-2</v>
      </c>
      <c r="O527" s="123">
        <v>1.6242029383719925E-2</v>
      </c>
      <c r="P527" s="123">
        <v>1.4896847658497307E-2</v>
      </c>
      <c r="Q527" s="123">
        <v>1.5633781853061655E-2</v>
      </c>
      <c r="R527" s="123">
        <v>0</v>
      </c>
      <c r="S527" s="123">
        <v>0</v>
      </c>
      <c r="T527" s="123">
        <v>0</v>
      </c>
      <c r="U527" s="123">
        <v>1.5051092287971189E-2</v>
      </c>
      <c r="V527" s="123">
        <v>1.6477862626248969E-2</v>
      </c>
      <c r="W527" s="123">
        <v>1.8191524020499176E-2</v>
      </c>
      <c r="X527" s="123">
        <v>1.7303174011272991E-2</v>
      </c>
      <c r="Y527" s="123">
        <v>2.1945256321326378E-2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1.2084925793001382</v>
      </c>
      <c r="D529" s="99">
        <v>1.184330600147683</v>
      </c>
      <c r="E529" s="99">
        <v>1.1753533901953639</v>
      </c>
      <c r="F529" s="99">
        <v>1.1385824019235389</v>
      </c>
      <c r="G529" s="99">
        <v>1.1385264678102158</v>
      </c>
      <c r="H529" s="99">
        <v>1.097698795087882</v>
      </c>
      <c r="I529" s="99">
        <v>1.0982064964277989</v>
      </c>
      <c r="J529" s="99">
        <v>1.0607244839513403</v>
      </c>
      <c r="K529" s="99">
        <v>1.0136145173048985</v>
      </c>
      <c r="L529" s="99">
        <v>1.0204488785133587</v>
      </c>
      <c r="M529" s="99">
        <v>1.0111219510390375</v>
      </c>
      <c r="N529" s="99">
        <v>1.0063230109393564</v>
      </c>
      <c r="O529" s="99">
        <v>1.011700783409367</v>
      </c>
      <c r="P529" s="99">
        <v>0.96257886556127359</v>
      </c>
      <c r="Q529" s="99">
        <v>0.90057097549407239</v>
      </c>
      <c r="R529" s="99">
        <v>0</v>
      </c>
      <c r="S529" s="99">
        <v>0</v>
      </c>
      <c r="T529" s="99">
        <v>0</v>
      </c>
      <c r="U529" s="99">
        <v>1.0032628087953366</v>
      </c>
      <c r="V529" s="99">
        <v>1.1077000828986658</v>
      </c>
      <c r="W529" s="99">
        <v>0.93020408986963188</v>
      </c>
      <c r="X529" s="99">
        <v>0.87827268507745648</v>
      </c>
      <c r="Y529" s="99">
        <v>0.9121348845351297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30173</v>
      </c>
      <c r="C5" s="120">
        <v>29067</v>
      </c>
      <c r="D5" s="120">
        <v>27133</v>
      </c>
      <c r="E5" s="120">
        <v>25482</v>
      </c>
      <c r="F5" s="120">
        <v>24479</v>
      </c>
      <c r="G5" s="120">
        <v>24304</v>
      </c>
      <c r="H5" s="120">
        <v>23389</v>
      </c>
      <c r="I5" s="120">
        <v>21721</v>
      </c>
      <c r="J5" s="120">
        <v>20035</v>
      </c>
      <c r="K5" s="120">
        <v>19072</v>
      </c>
      <c r="L5" s="120">
        <v>19104</v>
      </c>
      <c r="M5" s="120">
        <v>19692</v>
      </c>
      <c r="N5" s="120">
        <v>21524</v>
      </c>
      <c r="O5" s="120">
        <v>24224</v>
      </c>
      <c r="P5" s="120">
        <v>26286</v>
      </c>
      <c r="Q5" s="120">
        <v>28203</v>
      </c>
      <c r="R5" s="120">
        <v>31492</v>
      </c>
      <c r="S5" s="120">
        <v>33587</v>
      </c>
      <c r="T5" s="120">
        <v>35111</v>
      </c>
      <c r="U5" s="120">
        <v>34819</v>
      </c>
      <c r="V5" s="120">
        <v>34549</v>
      </c>
      <c r="W5" s="120">
        <v>34538</v>
      </c>
      <c r="X5" s="120">
        <v>36025</v>
      </c>
      <c r="Y5" s="120">
        <v>39872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30173</v>
      </c>
      <c r="C7" s="52">
        <v>29067</v>
      </c>
      <c r="D7" s="52">
        <v>27133</v>
      </c>
      <c r="E7" s="52">
        <v>25482</v>
      </c>
      <c r="F7" s="52">
        <v>24479</v>
      </c>
      <c r="G7" s="52">
        <v>24304</v>
      </c>
      <c r="H7" s="52">
        <v>23389</v>
      </c>
      <c r="I7" s="52">
        <v>21721</v>
      </c>
      <c r="J7" s="52">
        <v>20035</v>
      </c>
      <c r="K7" s="52">
        <v>19072</v>
      </c>
      <c r="L7" s="52">
        <v>19104</v>
      </c>
      <c r="M7" s="52">
        <v>19692</v>
      </c>
      <c r="N7" s="52">
        <v>21524</v>
      </c>
      <c r="O7" s="52">
        <v>24224</v>
      </c>
      <c r="P7" s="52">
        <v>26286</v>
      </c>
      <c r="Q7" s="52">
        <v>28203</v>
      </c>
      <c r="R7" s="52">
        <v>31492</v>
      </c>
      <c r="S7" s="52">
        <v>33587</v>
      </c>
      <c r="T7" s="52">
        <v>35111</v>
      </c>
      <c r="U7" s="52">
        <v>34819</v>
      </c>
      <c r="V7" s="52">
        <v>34549</v>
      </c>
      <c r="W7" s="52">
        <v>34538</v>
      </c>
      <c r="X7" s="52">
        <v>36025</v>
      </c>
      <c r="Y7" s="52">
        <v>39872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175</v>
      </c>
      <c r="C9" s="52">
        <v>169</v>
      </c>
      <c r="D9" s="52">
        <v>173</v>
      </c>
      <c r="E9" s="52">
        <v>158</v>
      </c>
      <c r="F9" s="52">
        <v>145</v>
      </c>
      <c r="G9" s="52">
        <v>152</v>
      </c>
      <c r="H9" s="52">
        <v>164</v>
      </c>
      <c r="I9" s="52">
        <v>180</v>
      </c>
      <c r="J9" s="52">
        <v>185</v>
      </c>
      <c r="K9" s="52">
        <v>180</v>
      </c>
      <c r="L9" s="52">
        <v>191</v>
      </c>
      <c r="M9" s="52">
        <v>215</v>
      </c>
      <c r="N9" s="52">
        <v>271</v>
      </c>
      <c r="O9" s="52">
        <v>345</v>
      </c>
      <c r="P9" s="52">
        <v>451</v>
      </c>
      <c r="Q9" s="52">
        <v>544</v>
      </c>
      <c r="R9" s="52">
        <v>618</v>
      </c>
      <c r="S9" s="52">
        <v>689</v>
      </c>
      <c r="T9" s="52">
        <v>725</v>
      </c>
      <c r="U9" s="52">
        <v>706</v>
      </c>
      <c r="V9" s="52">
        <v>664</v>
      </c>
      <c r="W9" s="52">
        <v>583</v>
      </c>
      <c r="X9" s="52">
        <v>585</v>
      </c>
      <c r="Y9" s="52">
        <v>697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1971</v>
      </c>
      <c r="C11" s="52">
        <v>1929</v>
      </c>
      <c r="D11" s="52">
        <v>1844</v>
      </c>
      <c r="E11" s="52">
        <v>1770</v>
      </c>
      <c r="F11" s="52">
        <v>1710</v>
      </c>
      <c r="G11" s="52">
        <v>1717</v>
      </c>
      <c r="H11" s="52">
        <v>1638</v>
      </c>
      <c r="I11" s="52">
        <v>1515</v>
      </c>
      <c r="J11" s="52">
        <v>1368</v>
      </c>
      <c r="K11" s="52">
        <v>1266</v>
      </c>
      <c r="L11" s="52">
        <v>1292</v>
      </c>
      <c r="M11" s="52">
        <v>1324</v>
      </c>
      <c r="N11" s="52">
        <v>1408</v>
      </c>
      <c r="O11" s="52">
        <v>1640</v>
      </c>
      <c r="P11" s="52">
        <v>1831</v>
      </c>
      <c r="Q11" s="52">
        <v>2128</v>
      </c>
      <c r="R11" s="52">
        <v>2820</v>
      </c>
      <c r="S11" s="52">
        <v>3280</v>
      </c>
      <c r="T11" s="52">
        <v>3587</v>
      </c>
      <c r="U11" s="52">
        <v>3575</v>
      </c>
      <c r="V11" s="52">
        <v>3547</v>
      </c>
      <c r="W11" s="52">
        <v>3507</v>
      </c>
      <c r="X11" s="52">
        <v>3694</v>
      </c>
      <c r="Y11" s="52">
        <v>4346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</v>
      </c>
      <c r="L12" s="52">
        <v>3</v>
      </c>
      <c r="M12" s="52">
        <v>4</v>
      </c>
      <c r="N12" s="52">
        <v>5</v>
      </c>
      <c r="O12" s="52">
        <v>8</v>
      </c>
      <c r="P12" s="52">
        <v>9</v>
      </c>
      <c r="Q12" s="52">
        <v>10</v>
      </c>
      <c r="R12" s="52">
        <v>21</v>
      </c>
      <c r="S12" s="52">
        <v>21</v>
      </c>
      <c r="T12" s="52">
        <v>22</v>
      </c>
      <c r="U12" s="52">
        <v>20</v>
      </c>
      <c r="V12" s="52">
        <v>19</v>
      </c>
      <c r="W12" s="52">
        <v>17</v>
      </c>
      <c r="X12" s="52">
        <v>17</v>
      </c>
      <c r="Y12" s="52">
        <v>22</v>
      </c>
      <c r="DA12" s="63" t="s">
        <v>1072</v>
      </c>
    </row>
    <row r="13" spans="1:105" ht="12" customHeight="1" x14ac:dyDescent="0.25">
      <c r="A13" s="97" t="s">
        <v>122</v>
      </c>
      <c r="B13" s="52">
        <v>27948</v>
      </c>
      <c r="C13" s="52">
        <v>26887</v>
      </c>
      <c r="D13" s="52">
        <v>24988</v>
      </c>
      <c r="E13" s="52">
        <v>23345</v>
      </c>
      <c r="F13" s="52">
        <v>22308</v>
      </c>
      <c r="G13" s="52">
        <v>21777</v>
      </c>
      <c r="H13" s="52">
        <v>20688</v>
      </c>
      <c r="I13" s="52">
        <v>18526</v>
      </c>
      <c r="J13" s="52">
        <v>15856</v>
      </c>
      <c r="K13" s="52">
        <v>13100</v>
      </c>
      <c r="L13" s="52">
        <v>10222</v>
      </c>
      <c r="M13" s="52">
        <v>9227</v>
      </c>
      <c r="N13" s="52">
        <v>9554</v>
      </c>
      <c r="O13" s="52">
        <v>8843</v>
      </c>
      <c r="P13" s="52">
        <v>8849</v>
      </c>
      <c r="Q13" s="52">
        <v>8343</v>
      </c>
      <c r="R13" s="52">
        <v>8109</v>
      </c>
      <c r="S13" s="52">
        <v>8092</v>
      </c>
      <c r="T13" s="52">
        <v>8012</v>
      </c>
      <c r="U13" s="52">
        <v>8057</v>
      </c>
      <c r="V13" s="52">
        <v>8192</v>
      </c>
      <c r="W13" s="52">
        <v>8579</v>
      </c>
      <c r="X13" s="52">
        <v>9159</v>
      </c>
      <c r="Y13" s="52">
        <v>11485</v>
      </c>
      <c r="DA13" s="63" t="s">
        <v>1073</v>
      </c>
    </row>
    <row r="14" spans="1:105" ht="12" customHeight="1" x14ac:dyDescent="0.25">
      <c r="A14" s="97" t="s">
        <v>121</v>
      </c>
      <c r="B14" s="52">
        <v>254</v>
      </c>
      <c r="C14" s="52">
        <v>251</v>
      </c>
      <c r="D14" s="52">
        <v>301</v>
      </c>
      <c r="E14" s="52">
        <v>367</v>
      </c>
      <c r="F14" s="52">
        <v>461</v>
      </c>
      <c r="G14" s="52">
        <v>810</v>
      </c>
      <c r="H14" s="52">
        <v>1063</v>
      </c>
      <c r="I14" s="52">
        <v>1680</v>
      </c>
      <c r="J14" s="52">
        <v>2811</v>
      </c>
      <c r="K14" s="52">
        <v>4705</v>
      </c>
      <c r="L14" s="52">
        <v>7587</v>
      </c>
      <c r="M14" s="52">
        <v>9137</v>
      </c>
      <c r="N14" s="52">
        <v>10557</v>
      </c>
      <c r="O14" s="52">
        <v>13733</v>
      </c>
      <c r="P14" s="52">
        <v>15597</v>
      </c>
      <c r="Q14" s="52">
        <v>17722</v>
      </c>
      <c r="R14" s="52">
        <v>20542</v>
      </c>
      <c r="S14" s="52">
        <v>22194</v>
      </c>
      <c r="T14" s="52">
        <v>23490</v>
      </c>
      <c r="U14" s="52">
        <v>23167</v>
      </c>
      <c r="V14" s="52">
        <v>22791</v>
      </c>
      <c r="W14" s="52">
        <v>22435</v>
      </c>
      <c r="X14" s="52">
        <v>23155</v>
      </c>
      <c r="Y14" s="52">
        <v>24019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441</v>
      </c>
      <c r="C16" s="52">
        <v>419</v>
      </c>
      <c r="D16" s="52">
        <v>388</v>
      </c>
      <c r="E16" s="52">
        <v>363</v>
      </c>
      <c r="F16" s="52">
        <v>350</v>
      </c>
      <c r="G16" s="52">
        <v>345</v>
      </c>
      <c r="H16" s="52">
        <v>335</v>
      </c>
      <c r="I16" s="52">
        <v>304</v>
      </c>
      <c r="J16" s="52">
        <v>277</v>
      </c>
      <c r="K16" s="52">
        <v>259</v>
      </c>
      <c r="L16" s="52">
        <v>266</v>
      </c>
      <c r="M16" s="52">
        <v>288</v>
      </c>
      <c r="N16" s="52">
        <v>328</v>
      </c>
      <c r="O16" s="52">
        <v>379</v>
      </c>
      <c r="P16" s="52">
        <v>414</v>
      </c>
      <c r="Q16" s="52">
        <v>460</v>
      </c>
      <c r="R16" s="52">
        <v>556</v>
      </c>
      <c r="S16" s="52">
        <v>614</v>
      </c>
      <c r="T16" s="52">
        <v>637</v>
      </c>
      <c r="U16" s="52">
        <v>617</v>
      </c>
      <c r="V16" s="52">
        <v>595</v>
      </c>
      <c r="W16" s="52">
        <v>585</v>
      </c>
      <c r="X16" s="52">
        <v>620</v>
      </c>
      <c r="Y16" s="52">
        <v>734</v>
      </c>
      <c r="DA16" s="63" t="s">
        <v>1075</v>
      </c>
    </row>
    <row r="17" spans="1:105" ht="12" customHeight="1" x14ac:dyDescent="0.25">
      <c r="A17" s="109" t="s">
        <v>120</v>
      </c>
      <c r="B17" s="36">
        <v>29732</v>
      </c>
      <c r="C17" s="36">
        <v>28648</v>
      </c>
      <c r="D17" s="36">
        <v>26745</v>
      </c>
      <c r="E17" s="36">
        <v>25119</v>
      </c>
      <c r="F17" s="36">
        <v>24129</v>
      </c>
      <c r="G17" s="36">
        <v>23959</v>
      </c>
      <c r="H17" s="36">
        <v>23054</v>
      </c>
      <c r="I17" s="36">
        <v>21417</v>
      </c>
      <c r="J17" s="36">
        <v>19758</v>
      </c>
      <c r="K17" s="36">
        <v>18813</v>
      </c>
      <c r="L17" s="36">
        <v>18838</v>
      </c>
      <c r="M17" s="36">
        <v>19404</v>
      </c>
      <c r="N17" s="36">
        <v>21196</v>
      </c>
      <c r="O17" s="36">
        <v>23845</v>
      </c>
      <c r="P17" s="36">
        <v>25872</v>
      </c>
      <c r="Q17" s="36">
        <v>27743</v>
      </c>
      <c r="R17" s="36">
        <v>30936</v>
      </c>
      <c r="S17" s="36">
        <v>32973</v>
      </c>
      <c r="T17" s="36">
        <v>34474</v>
      </c>
      <c r="U17" s="36">
        <v>34202</v>
      </c>
      <c r="V17" s="36">
        <v>33954</v>
      </c>
      <c r="W17" s="36">
        <v>33953</v>
      </c>
      <c r="X17" s="36">
        <v>35405</v>
      </c>
      <c r="Y17" s="36">
        <v>39138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2357</v>
      </c>
      <c r="D21" s="52">
        <v>2358</v>
      </c>
      <c r="E21" s="52">
        <v>2359</v>
      </c>
      <c r="F21" s="52">
        <v>2364</v>
      </c>
      <c r="G21" s="52">
        <v>2373</v>
      </c>
      <c r="H21" s="52">
        <v>2386</v>
      </c>
      <c r="I21" s="52">
        <v>2407</v>
      </c>
      <c r="J21" s="52">
        <v>2441</v>
      </c>
      <c r="K21" s="52">
        <v>2485</v>
      </c>
      <c r="L21" s="52">
        <v>2546</v>
      </c>
      <c r="M21" s="52">
        <v>2618</v>
      </c>
      <c r="N21" s="52">
        <v>2708</v>
      </c>
      <c r="O21" s="52">
        <v>2356</v>
      </c>
      <c r="P21" s="52">
        <v>617</v>
      </c>
      <c r="Q21" s="52">
        <v>802</v>
      </c>
      <c r="R21" s="52">
        <v>1029</v>
      </c>
      <c r="S21" s="52">
        <v>1305</v>
      </c>
      <c r="T21" s="52">
        <v>1377</v>
      </c>
      <c r="U21" s="52">
        <v>1643</v>
      </c>
      <c r="V21" s="52">
        <v>1896</v>
      </c>
      <c r="W21" s="52">
        <v>2071</v>
      </c>
      <c r="X21" s="52">
        <v>2111</v>
      </c>
      <c r="Y21" s="52">
        <v>2280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27</v>
      </c>
      <c r="D23" s="52">
        <v>28</v>
      </c>
      <c r="E23" s="52">
        <v>27</v>
      </c>
      <c r="F23" s="52">
        <v>28</v>
      </c>
      <c r="G23" s="52">
        <v>30</v>
      </c>
      <c r="H23" s="52">
        <v>32</v>
      </c>
      <c r="I23" s="52">
        <v>19</v>
      </c>
      <c r="J23" s="52">
        <v>14</v>
      </c>
      <c r="K23" s="52">
        <v>28</v>
      </c>
      <c r="L23" s="52">
        <v>25</v>
      </c>
      <c r="M23" s="52">
        <v>22</v>
      </c>
      <c r="N23" s="52">
        <v>30</v>
      </c>
      <c r="O23" s="52">
        <v>39</v>
      </c>
      <c r="P23" s="52">
        <v>33</v>
      </c>
      <c r="Q23" s="52">
        <v>32</v>
      </c>
      <c r="R23" s="52">
        <v>37</v>
      </c>
      <c r="S23" s="52">
        <v>48</v>
      </c>
      <c r="T23" s="52">
        <v>67</v>
      </c>
      <c r="U23" s="52">
        <v>89</v>
      </c>
      <c r="V23" s="52">
        <v>110</v>
      </c>
      <c r="W23" s="52">
        <v>119</v>
      </c>
      <c r="X23" s="52">
        <v>122</v>
      </c>
      <c r="Y23" s="52">
        <v>111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308</v>
      </c>
      <c r="D25" s="52">
        <v>308</v>
      </c>
      <c r="E25" s="52">
        <v>313</v>
      </c>
      <c r="F25" s="52">
        <v>320</v>
      </c>
      <c r="G25" s="52">
        <v>339</v>
      </c>
      <c r="H25" s="52">
        <v>371</v>
      </c>
      <c r="I25" s="52">
        <v>227</v>
      </c>
      <c r="J25" s="52">
        <v>225</v>
      </c>
      <c r="K25" s="52">
        <v>245</v>
      </c>
      <c r="L25" s="52">
        <v>244</v>
      </c>
      <c r="M25" s="52">
        <v>256</v>
      </c>
      <c r="N25" s="52">
        <v>266</v>
      </c>
      <c r="O25" s="52">
        <v>250</v>
      </c>
      <c r="P25" s="52">
        <v>123</v>
      </c>
      <c r="Q25" s="52">
        <v>138</v>
      </c>
      <c r="R25" s="52">
        <v>196</v>
      </c>
      <c r="S25" s="52">
        <v>256</v>
      </c>
      <c r="T25" s="52">
        <v>351</v>
      </c>
      <c r="U25" s="52">
        <v>385</v>
      </c>
      <c r="V25" s="52">
        <v>460</v>
      </c>
      <c r="W25" s="52">
        <v>504</v>
      </c>
      <c r="X25" s="52">
        <v>509</v>
      </c>
      <c r="Y25" s="52">
        <v>607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1</v>
      </c>
      <c r="S26" s="52">
        <v>2</v>
      </c>
      <c r="T26" s="52">
        <v>1</v>
      </c>
      <c r="U26" s="52">
        <v>2</v>
      </c>
      <c r="V26" s="52">
        <v>2</v>
      </c>
      <c r="W26" s="52">
        <v>2</v>
      </c>
      <c r="X26" s="52">
        <v>3</v>
      </c>
      <c r="Y26" s="52">
        <v>6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4367</v>
      </c>
      <c r="D27" s="52">
        <v>4373</v>
      </c>
      <c r="E27" s="52">
        <v>4417</v>
      </c>
      <c r="F27" s="52">
        <v>4529</v>
      </c>
      <c r="G27" s="52">
        <v>4741</v>
      </c>
      <c r="H27" s="52">
        <v>5096</v>
      </c>
      <c r="I27" s="52">
        <v>3023</v>
      </c>
      <c r="J27" s="52">
        <v>2697</v>
      </c>
      <c r="K27" s="52">
        <v>3042</v>
      </c>
      <c r="L27" s="52">
        <v>2941</v>
      </c>
      <c r="M27" s="52">
        <v>3144</v>
      </c>
      <c r="N27" s="52">
        <v>3254</v>
      </c>
      <c r="O27" s="52">
        <v>2724</v>
      </c>
      <c r="P27" s="52">
        <v>818</v>
      </c>
      <c r="Q27" s="52">
        <v>575</v>
      </c>
      <c r="R27" s="52">
        <v>675</v>
      </c>
      <c r="S27" s="52">
        <v>1101</v>
      </c>
      <c r="T27" s="52">
        <v>1490</v>
      </c>
      <c r="U27" s="52">
        <v>2108</v>
      </c>
      <c r="V27" s="52">
        <v>1955</v>
      </c>
      <c r="W27" s="52">
        <v>1161</v>
      </c>
      <c r="X27" s="52">
        <v>740</v>
      </c>
      <c r="Y27" s="52">
        <v>736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40</v>
      </c>
      <c r="D28" s="52">
        <v>39</v>
      </c>
      <c r="E28" s="52">
        <v>40</v>
      </c>
      <c r="F28" s="52">
        <v>42</v>
      </c>
      <c r="G28" s="52">
        <v>47</v>
      </c>
      <c r="H28" s="52">
        <v>57</v>
      </c>
      <c r="I28" s="52">
        <v>52</v>
      </c>
      <c r="J28" s="52">
        <v>117</v>
      </c>
      <c r="K28" s="52">
        <v>131</v>
      </c>
      <c r="L28" s="52">
        <v>220</v>
      </c>
      <c r="M28" s="52">
        <v>333</v>
      </c>
      <c r="N28" s="52">
        <v>548</v>
      </c>
      <c r="O28" s="52">
        <v>815</v>
      </c>
      <c r="P28" s="52">
        <v>950</v>
      </c>
      <c r="Q28" s="52">
        <v>1463</v>
      </c>
      <c r="R28" s="52">
        <v>2023</v>
      </c>
      <c r="S28" s="52">
        <v>2526</v>
      </c>
      <c r="T28" s="52">
        <v>2737</v>
      </c>
      <c r="U28" s="52">
        <v>2715</v>
      </c>
      <c r="V28" s="52">
        <v>3224</v>
      </c>
      <c r="W28" s="52">
        <v>3822</v>
      </c>
      <c r="X28" s="52">
        <v>3645</v>
      </c>
      <c r="Y28" s="52">
        <v>3937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69</v>
      </c>
      <c r="D30" s="52">
        <v>69</v>
      </c>
      <c r="E30" s="52">
        <v>69</v>
      </c>
      <c r="F30" s="52">
        <v>71</v>
      </c>
      <c r="G30" s="52">
        <v>76</v>
      </c>
      <c r="H30" s="52">
        <v>78</v>
      </c>
      <c r="I30" s="52">
        <v>49</v>
      </c>
      <c r="J30" s="52">
        <v>40</v>
      </c>
      <c r="K30" s="52">
        <v>48</v>
      </c>
      <c r="L30" s="52">
        <v>47</v>
      </c>
      <c r="M30" s="52">
        <v>51</v>
      </c>
      <c r="N30" s="52">
        <v>58</v>
      </c>
      <c r="O30" s="52">
        <v>53</v>
      </c>
      <c r="P30" s="52">
        <v>22</v>
      </c>
      <c r="Q30" s="52">
        <v>22</v>
      </c>
      <c r="R30" s="52">
        <v>43</v>
      </c>
      <c r="S30" s="52">
        <v>60</v>
      </c>
      <c r="T30" s="52">
        <v>74</v>
      </c>
      <c r="U30" s="52">
        <v>80</v>
      </c>
      <c r="V30" s="52">
        <v>88</v>
      </c>
      <c r="W30" s="52">
        <v>107</v>
      </c>
      <c r="X30" s="52">
        <v>82</v>
      </c>
      <c r="Y30" s="52">
        <v>99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4646</v>
      </c>
      <c r="D31" s="36">
        <v>4652</v>
      </c>
      <c r="E31" s="36">
        <v>4699</v>
      </c>
      <c r="F31" s="36">
        <v>4823</v>
      </c>
      <c r="G31" s="36">
        <v>5053</v>
      </c>
      <c r="H31" s="36">
        <v>5443</v>
      </c>
      <c r="I31" s="36">
        <v>3259</v>
      </c>
      <c r="J31" s="36">
        <v>2999</v>
      </c>
      <c r="K31" s="36">
        <v>3370</v>
      </c>
      <c r="L31" s="36">
        <v>3363</v>
      </c>
      <c r="M31" s="36">
        <v>3689</v>
      </c>
      <c r="N31" s="36">
        <v>4012</v>
      </c>
      <c r="O31" s="36">
        <v>3741</v>
      </c>
      <c r="P31" s="36">
        <v>1874</v>
      </c>
      <c r="Q31" s="36">
        <v>2171</v>
      </c>
      <c r="R31" s="36">
        <v>2837</v>
      </c>
      <c r="S31" s="36">
        <v>3827</v>
      </c>
      <c r="T31" s="36">
        <v>4514</v>
      </c>
      <c r="U31" s="36">
        <v>5116</v>
      </c>
      <c r="V31" s="36">
        <v>5552</v>
      </c>
      <c r="W31" s="36">
        <v>5405</v>
      </c>
      <c r="X31" s="36">
        <v>4860</v>
      </c>
      <c r="Y31" s="36">
        <v>5179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1251</v>
      </c>
      <c r="D35" s="52">
        <v>424</v>
      </c>
      <c r="E35" s="52">
        <v>708</v>
      </c>
      <c r="F35" s="52">
        <v>1361</v>
      </c>
      <c r="G35" s="52">
        <v>2198</v>
      </c>
      <c r="H35" s="52">
        <v>1471</v>
      </c>
      <c r="I35" s="52">
        <v>739</v>
      </c>
      <c r="J35" s="52">
        <v>755</v>
      </c>
      <c r="K35" s="52">
        <v>1522</v>
      </c>
      <c r="L35" s="52">
        <v>2578</v>
      </c>
      <c r="M35" s="52">
        <v>3206</v>
      </c>
      <c r="N35" s="52">
        <v>4540</v>
      </c>
      <c r="O35" s="52">
        <v>5056</v>
      </c>
      <c r="P35" s="52">
        <v>2679</v>
      </c>
      <c r="Q35" s="52">
        <v>2719</v>
      </c>
      <c r="R35" s="52">
        <v>4318</v>
      </c>
      <c r="S35" s="52">
        <v>3400</v>
      </c>
      <c r="T35" s="52">
        <v>2901</v>
      </c>
      <c r="U35" s="52">
        <v>1351</v>
      </c>
      <c r="V35" s="52">
        <v>1626</v>
      </c>
      <c r="W35" s="52">
        <v>2060</v>
      </c>
      <c r="X35" s="52">
        <v>3598</v>
      </c>
      <c r="Y35" s="52">
        <v>6127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21</v>
      </c>
      <c r="D37" s="52">
        <v>32</v>
      </c>
      <c r="E37" s="52">
        <v>12</v>
      </c>
      <c r="F37" s="52">
        <v>15</v>
      </c>
      <c r="G37" s="52">
        <v>37</v>
      </c>
      <c r="H37" s="52">
        <v>44</v>
      </c>
      <c r="I37" s="52">
        <v>35</v>
      </c>
      <c r="J37" s="52">
        <v>19</v>
      </c>
      <c r="K37" s="52">
        <v>23</v>
      </c>
      <c r="L37" s="52">
        <v>36</v>
      </c>
      <c r="M37" s="52">
        <v>46</v>
      </c>
      <c r="N37" s="52">
        <v>86</v>
      </c>
      <c r="O37" s="52">
        <v>113</v>
      </c>
      <c r="P37" s="52">
        <v>139</v>
      </c>
      <c r="Q37" s="52">
        <v>125</v>
      </c>
      <c r="R37" s="52">
        <v>111</v>
      </c>
      <c r="S37" s="52">
        <v>119</v>
      </c>
      <c r="T37" s="52">
        <v>103</v>
      </c>
      <c r="U37" s="52">
        <v>70</v>
      </c>
      <c r="V37" s="52">
        <v>68</v>
      </c>
      <c r="W37" s="52">
        <v>38</v>
      </c>
      <c r="X37" s="52">
        <v>124</v>
      </c>
      <c r="Y37" s="52">
        <v>223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266</v>
      </c>
      <c r="D39" s="52">
        <v>223</v>
      </c>
      <c r="E39" s="52">
        <v>239</v>
      </c>
      <c r="F39" s="52">
        <v>260</v>
      </c>
      <c r="G39" s="52">
        <v>346</v>
      </c>
      <c r="H39" s="52">
        <v>292</v>
      </c>
      <c r="I39" s="52">
        <v>104</v>
      </c>
      <c r="J39" s="52">
        <v>78</v>
      </c>
      <c r="K39" s="52">
        <v>143</v>
      </c>
      <c r="L39" s="52">
        <v>270</v>
      </c>
      <c r="M39" s="52">
        <v>288</v>
      </c>
      <c r="N39" s="52">
        <v>350</v>
      </c>
      <c r="O39" s="52">
        <v>482</v>
      </c>
      <c r="P39" s="52">
        <v>314</v>
      </c>
      <c r="Q39" s="52">
        <v>435</v>
      </c>
      <c r="R39" s="52">
        <v>888</v>
      </c>
      <c r="S39" s="52">
        <v>716</v>
      </c>
      <c r="T39" s="52">
        <v>658</v>
      </c>
      <c r="U39" s="52">
        <v>373</v>
      </c>
      <c r="V39" s="52">
        <v>432</v>
      </c>
      <c r="W39" s="52">
        <v>464</v>
      </c>
      <c r="X39" s="52">
        <v>696</v>
      </c>
      <c r="Y39" s="52">
        <v>1259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</v>
      </c>
      <c r="L40" s="52">
        <v>2</v>
      </c>
      <c r="M40" s="52">
        <v>1</v>
      </c>
      <c r="N40" s="52">
        <v>1</v>
      </c>
      <c r="O40" s="52">
        <v>3</v>
      </c>
      <c r="P40" s="52">
        <v>1</v>
      </c>
      <c r="Q40" s="52">
        <v>1</v>
      </c>
      <c r="R40" s="52">
        <v>12</v>
      </c>
      <c r="S40" s="52">
        <v>2</v>
      </c>
      <c r="T40" s="52">
        <v>2</v>
      </c>
      <c r="U40" s="52">
        <v>0</v>
      </c>
      <c r="V40" s="52">
        <v>1</v>
      </c>
      <c r="W40" s="52">
        <v>0</v>
      </c>
      <c r="X40" s="52">
        <v>3</v>
      </c>
      <c r="Y40" s="52">
        <v>11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3306</v>
      </c>
      <c r="D41" s="52">
        <v>2474</v>
      </c>
      <c r="E41" s="52">
        <v>2774</v>
      </c>
      <c r="F41" s="52">
        <v>3492</v>
      </c>
      <c r="G41" s="52">
        <v>4210</v>
      </c>
      <c r="H41" s="52">
        <v>4007</v>
      </c>
      <c r="I41" s="52">
        <v>861</v>
      </c>
      <c r="J41" s="52">
        <v>27</v>
      </c>
      <c r="K41" s="52">
        <v>286</v>
      </c>
      <c r="L41" s="52">
        <v>63</v>
      </c>
      <c r="M41" s="52">
        <v>2149</v>
      </c>
      <c r="N41" s="52">
        <v>3581</v>
      </c>
      <c r="O41" s="52">
        <v>2013</v>
      </c>
      <c r="P41" s="52">
        <v>824</v>
      </c>
      <c r="Q41" s="52">
        <v>69</v>
      </c>
      <c r="R41" s="52">
        <v>441</v>
      </c>
      <c r="S41" s="52">
        <v>1084</v>
      </c>
      <c r="T41" s="52">
        <v>1410</v>
      </c>
      <c r="U41" s="52">
        <v>2153</v>
      </c>
      <c r="V41" s="52">
        <v>2090</v>
      </c>
      <c r="W41" s="52">
        <v>1548</v>
      </c>
      <c r="X41" s="52">
        <v>1320</v>
      </c>
      <c r="Y41" s="52">
        <v>3062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37</v>
      </c>
      <c r="D42" s="52">
        <v>89</v>
      </c>
      <c r="E42" s="52">
        <v>106</v>
      </c>
      <c r="F42" s="52">
        <v>136</v>
      </c>
      <c r="G42" s="52">
        <v>396</v>
      </c>
      <c r="H42" s="52">
        <v>310</v>
      </c>
      <c r="I42" s="52">
        <v>669</v>
      </c>
      <c r="J42" s="52">
        <v>1248</v>
      </c>
      <c r="K42" s="52">
        <v>2025</v>
      </c>
      <c r="L42" s="52">
        <v>3102</v>
      </c>
      <c r="M42" s="52">
        <v>1883</v>
      </c>
      <c r="N42" s="52">
        <v>1968</v>
      </c>
      <c r="O42" s="52">
        <v>3991</v>
      </c>
      <c r="P42" s="52">
        <v>2814</v>
      </c>
      <c r="Q42" s="52">
        <v>3588</v>
      </c>
      <c r="R42" s="52">
        <v>4843</v>
      </c>
      <c r="S42" s="52">
        <v>4178</v>
      </c>
      <c r="T42" s="52">
        <v>4033</v>
      </c>
      <c r="U42" s="52">
        <v>2392</v>
      </c>
      <c r="V42" s="52">
        <v>2848</v>
      </c>
      <c r="W42" s="52">
        <v>3466</v>
      </c>
      <c r="X42" s="52">
        <v>4365</v>
      </c>
      <c r="Y42" s="52">
        <v>4801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47</v>
      </c>
      <c r="D44" s="52">
        <v>38</v>
      </c>
      <c r="E44" s="52">
        <v>44</v>
      </c>
      <c r="F44" s="52">
        <v>58</v>
      </c>
      <c r="G44" s="52">
        <v>71</v>
      </c>
      <c r="H44" s="52">
        <v>68</v>
      </c>
      <c r="I44" s="52">
        <v>18</v>
      </c>
      <c r="J44" s="52">
        <v>13</v>
      </c>
      <c r="K44" s="52">
        <v>30</v>
      </c>
      <c r="L44" s="52">
        <v>54</v>
      </c>
      <c r="M44" s="52">
        <v>73</v>
      </c>
      <c r="N44" s="52">
        <v>98</v>
      </c>
      <c r="O44" s="52">
        <v>104</v>
      </c>
      <c r="P44" s="52">
        <v>57</v>
      </c>
      <c r="Q44" s="52">
        <v>68</v>
      </c>
      <c r="R44" s="52">
        <v>139</v>
      </c>
      <c r="S44" s="52">
        <v>118</v>
      </c>
      <c r="T44" s="52">
        <v>97</v>
      </c>
      <c r="U44" s="52">
        <v>60</v>
      </c>
      <c r="V44" s="52">
        <v>66</v>
      </c>
      <c r="W44" s="52">
        <v>97</v>
      </c>
      <c r="X44" s="52">
        <v>117</v>
      </c>
      <c r="Y44" s="52">
        <v>213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3562</v>
      </c>
      <c r="D45" s="36">
        <v>2749</v>
      </c>
      <c r="E45" s="36">
        <v>3073</v>
      </c>
      <c r="F45" s="36">
        <v>3833</v>
      </c>
      <c r="G45" s="36">
        <v>4883</v>
      </c>
      <c r="H45" s="36">
        <v>4538</v>
      </c>
      <c r="I45" s="36">
        <v>1622</v>
      </c>
      <c r="J45" s="36">
        <v>1340</v>
      </c>
      <c r="K45" s="36">
        <v>2425</v>
      </c>
      <c r="L45" s="36">
        <v>3388</v>
      </c>
      <c r="M45" s="36">
        <v>4255</v>
      </c>
      <c r="N45" s="36">
        <v>5804</v>
      </c>
      <c r="O45" s="36">
        <v>6390</v>
      </c>
      <c r="P45" s="36">
        <v>3901</v>
      </c>
      <c r="Q45" s="36">
        <v>4042</v>
      </c>
      <c r="R45" s="36">
        <v>6030</v>
      </c>
      <c r="S45" s="36">
        <v>5864</v>
      </c>
      <c r="T45" s="36">
        <v>6015</v>
      </c>
      <c r="U45" s="36">
        <v>4844</v>
      </c>
      <c r="V45" s="36">
        <v>5304</v>
      </c>
      <c r="W45" s="36">
        <v>5404</v>
      </c>
      <c r="X45" s="36">
        <v>6312</v>
      </c>
      <c r="Y45" s="36">
        <v>8912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547</v>
      </c>
      <c r="D49" s="52">
        <v>195</v>
      </c>
      <c r="E49" s="52">
        <v>328</v>
      </c>
      <c r="F49" s="52">
        <v>580</v>
      </c>
      <c r="G49" s="52">
        <v>1133</v>
      </c>
      <c r="H49" s="52">
        <v>677</v>
      </c>
      <c r="I49" s="52">
        <v>395</v>
      </c>
      <c r="J49" s="52">
        <v>418</v>
      </c>
      <c r="K49" s="52">
        <v>809</v>
      </c>
      <c r="L49" s="52">
        <v>1111</v>
      </c>
      <c r="M49" s="52">
        <v>909</v>
      </c>
      <c r="N49" s="52">
        <v>1467</v>
      </c>
      <c r="O49" s="52">
        <v>1528</v>
      </c>
      <c r="P49" s="52">
        <v>1484</v>
      </c>
      <c r="Q49" s="52">
        <v>1282</v>
      </c>
      <c r="R49" s="52">
        <v>1816</v>
      </c>
      <c r="S49" s="52">
        <v>1272</v>
      </c>
      <c r="T49" s="52">
        <v>1075</v>
      </c>
      <c r="U49" s="52">
        <v>544</v>
      </c>
      <c r="V49" s="52">
        <v>624</v>
      </c>
      <c r="W49" s="52">
        <v>688</v>
      </c>
      <c r="X49" s="52">
        <v>1192</v>
      </c>
      <c r="Y49" s="52">
        <v>3048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2</v>
      </c>
      <c r="E51" s="52">
        <v>2</v>
      </c>
      <c r="F51" s="52">
        <v>7</v>
      </c>
      <c r="G51" s="52">
        <v>19</v>
      </c>
      <c r="H51" s="52">
        <v>14</v>
      </c>
      <c r="I51" s="52">
        <v>10</v>
      </c>
      <c r="J51" s="52">
        <v>8</v>
      </c>
      <c r="K51" s="52">
        <v>13</v>
      </c>
      <c r="L51" s="52">
        <v>18</v>
      </c>
      <c r="M51" s="52">
        <v>12</v>
      </c>
      <c r="N51" s="52">
        <v>20</v>
      </c>
      <c r="O51" s="52">
        <v>15</v>
      </c>
      <c r="P51" s="52">
        <v>18</v>
      </c>
      <c r="Q51" s="52">
        <v>5</v>
      </c>
      <c r="R51" s="52">
        <v>10</v>
      </c>
      <c r="S51" s="52">
        <v>8</v>
      </c>
      <c r="T51" s="52">
        <v>8</v>
      </c>
      <c r="U51" s="52">
        <v>2</v>
      </c>
      <c r="V51" s="52">
        <v>11</v>
      </c>
      <c r="W51" s="52">
        <v>7</v>
      </c>
      <c r="X51" s="52">
        <v>47</v>
      </c>
      <c r="Y51" s="52">
        <v>115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40</v>
      </c>
      <c r="D53" s="52">
        <v>16</v>
      </c>
      <c r="E53" s="52">
        <v>25</v>
      </c>
      <c r="F53" s="52">
        <v>39</v>
      </c>
      <c r="G53" s="52">
        <v>80</v>
      </c>
      <c r="H53" s="52">
        <v>43</v>
      </c>
      <c r="I53" s="52">
        <v>25</v>
      </c>
      <c r="J53" s="52">
        <v>24</v>
      </c>
      <c r="K53" s="52">
        <v>46</v>
      </c>
      <c r="L53" s="52">
        <v>87</v>
      </c>
      <c r="M53" s="52">
        <v>60</v>
      </c>
      <c r="N53" s="52">
        <v>88</v>
      </c>
      <c r="O53" s="52">
        <v>114</v>
      </c>
      <c r="P53" s="52">
        <v>119</v>
      </c>
      <c r="Q53" s="52">
        <v>138</v>
      </c>
      <c r="R53" s="52">
        <v>261</v>
      </c>
      <c r="S53" s="52">
        <v>153</v>
      </c>
      <c r="T53" s="52">
        <v>116</v>
      </c>
      <c r="U53" s="52">
        <v>42</v>
      </c>
      <c r="V53" s="52">
        <v>51</v>
      </c>
      <c r="W53" s="52">
        <v>58</v>
      </c>
      <c r="X53" s="52">
        <v>130</v>
      </c>
      <c r="Y53" s="52">
        <v>423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1</v>
      </c>
      <c r="M54" s="52">
        <v>0</v>
      </c>
      <c r="N54" s="52">
        <v>0</v>
      </c>
      <c r="O54" s="52">
        <v>1</v>
      </c>
      <c r="P54" s="52">
        <v>1</v>
      </c>
      <c r="Q54" s="52">
        <v>1</v>
      </c>
      <c r="R54" s="52">
        <v>5</v>
      </c>
      <c r="S54" s="52">
        <v>1</v>
      </c>
      <c r="T54" s="52">
        <v>1</v>
      </c>
      <c r="U54" s="52">
        <v>0</v>
      </c>
      <c r="V54" s="52">
        <v>0</v>
      </c>
      <c r="W54" s="52">
        <v>0</v>
      </c>
      <c r="X54" s="52">
        <v>1</v>
      </c>
      <c r="Y54" s="52">
        <v>5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501</v>
      </c>
      <c r="D55" s="52">
        <v>173</v>
      </c>
      <c r="E55" s="52">
        <v>292</v>
      </c>
      <c r="F55" s="52">
        <v>521</v>
      </c>
      <c r="G55" s="52">
        <v>963</v>
      </c>
      <c r="H55" s="52">
        <v>589</v>
      </c>
      <c r="I55" s="52">
        <v>208</v>
      </c>
      <c r="J55" s="52">
        <v>8</v>
      </c>
      <c r="K55" s="52">
        <v>95</v>
      </c>
      <c r="L55" s="52">
        <v>21</v>
      </c>
      <c r="M55" s="52">
        <v>452</v>
      </c>
      <c r="N55" s="52">
        <v>889</v>
      </c>
      <c r="O55" s="52">
        <v>475</v>
      </c>
      <c r="P55" s="52">
        <v>312</v>
      </c>
      <c r="Q55" s="52">
        <v>23</v>
      </c>
      <c r="R55" s="52">
        <v>131</v>
      </c>
      <c r="S55" s="52">
        <v>231</v>
      </c>
      <c r="T55" s="52">
        <v>248</v>
      </c>
      <c r="U55" s="52">
        <v>239</v>
      </c>
      <c r="V55" s="52">
        <v>243</v>
      </c>
      <c r="W55" s="52">
        <v>195</v>
      </c>
      <c r="X55" s="52">
        <v>248</v>
      </c>
      <c r="Y55" s="52">
        <v>1021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6</v>
      </c>
      <c r="D56" s="52">
        <v>6</v>
      </c>
      <c r="E56" s="52">
        <v>11</v>
      </c>
      <c r="F56" s="52">
        <v>20</v>
      </c>
      <c r="G56" s="52">
        <v>90</v>
      </c>
      <c r="H56" s="52">
        <v>45</v>
      </c>
      <c r="I56" s="52">
        <v>162</v>
      </c>
      <c r="J56" s="52">
        <v>386</v>
      </c>
      <c r="K56" s="52">
        <v>667</v>
      </c>
      <c r="L56" s="52">
        <v>1002</v>
      </c>
      <c r="M56" s="52">
        <v>397</v>
      </c>
      <c r="N56" s="52">
        <v>490</v>
      </c>
      <c r="O56" s="52">
        <v>938</v>
      </c>
      <c r="P56" s="52">
        <v>1052</v>
      </c>
      <c r="Q56" s="52">
        <v>1120</v>
      </c>
      <c r="R56" s="52">
        <v>1419</v>
      </c>
      <c r="S56" s="52">
        <v>887</v>
      </c>
      <c r="T56" s="52">
        <v>710</v>
      </c>
      <c r="U56" s="52">
        <v>263</v>
      </c>
      <c r="V56" s="52">
        <v>330</v>
      </c>
      <c r="W56" s="52">
        <v>435</v>
      </c>
      <c r="X56" s="52">
        <v>813</v>
      </c>
      <c r="Y56" s="52">
        <v>1599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7</v>
      </c>
      <c r="D58" s="52">
        <v>3</v>
      </c>
      <c r="E58" s="52">
        <v>5</v>
      </c>
      <c r="F58" s="52">
        <v>9</v>
      </c>
      <c r="G58" s="52">
        <v>16</v>
      </c>
      <c r="H58" s="52">
        <v>10</v>
      </c>
      <c r="I58" s="52">
        <v>5</v>
      </c>
      <c r="J58" s="52">
        <v>5</v>
      </c>
      <c r="K58" s="52">
        <v>9</v>
      </c>
      <c r="L58" s="52">
        <v>18</v>
      </c>
      <c r="M58" s="52">
        <v>16</v>
      </c>
      <c r="N58" s="52">
        <v>25</v>
      </c>
      <c r="O58" s="52">
        <v>24</v>
      </c>
      <c r="P58" s="52">
        <v>23</v>
      </c>
      <c r="Q58" s="52">
        <v>22</v>
      </c>
      <c r="R58" s="52">
        <v>43</v>
      </c>
      <c r="S58" s="52">
        <v>27</v>
      </c>
      <c r="T58" s="52">
        <v>19</v>
      </c>
      <c r="U58" s="52">
        <v>8</v>
      </c>
      <c r="V58" s="52">
        <v>9</v>
      </c>
      <c r="W58" s="52">
        <v>13</v>
      </c>
      <c r="X58" s="52">
        <v>23</v>
      </c>
      <c r="Y58" s="52">
        <v>73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540</v>
      </c>
      <c r="D59" s="36">
        <v>192</v>
      </c>
      <c r="E59" s="36">
        <v>323</v>
      </c>
      <c r="F59" s="36">
        <v>571</v>
      </c>
      <c r="G59" s="36">
        <v>1117</v>
      </c>
      <c r="H59" s="36">
        <v>667</v>
      </c>
      <c r="I59" s="36">
        <v>390</v>
      </c>
      <c r="J59" s="36">
        <v>413</v>
      </c>
      <c r="K59" s="36">
        <v>800</v>
      </c>
      <c r="L59" s="36">
        <v>1093</v>
      </c>
      <c r="M59" s="36">
        <v>893</v>
      </c>
      <c r="N59" s="36">
        <v>1442</v>
      </c>
      <c r="O59" s="36">
        <v>1504</v>
      </c>
      <c r="P59" s="36">
        <v>1461</v>
      </c>
      <c r="Q59" s="36">
        <v>1260</v>
      </c>
      <c r="R59" s="36">
        <v>1773</v>
      </c>
      <c r="S59" s="36">
        <v>1245</v>
      </c>
      <c r="T59" s="36">
        <v>1056</v>
      </c>
      <c r="U59" s="36">
        <v>536</v>
      </c>
      <c r="V59" s="36">
        <v>615</v>
      </c>
      <c r="W59" s="36">
        <v>675</v>
      </c>
      <c r="X59" s="36">
        <v>1169</v>
      </c>
      <c r="Y59" s="36">
        <v>2975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704</v>
      </c>
      <c r="D63" s="52">
        <v>229</v>
      </c>
      <c r="E63" s="52">
        <v>380</v>
      </c>
      <c r="F63" s="52">
        <v>781</v>
      </c>
      <c r="G63" s="52">
        <v>1065</v>
      </c>
      <c r="H63" s="52">
        <v>794</v>
      </c>
      <c r="I63" s="52">
        <v>344</v>
      </c>
      <c r="J63" s="52">
        <v>337</v>
      </c>
      <c r="K63" s="52">
        <v>713</v>
      </c>
      <c r="L63" s="52">
        <v>1467</v>
      </c>
      <c r="M63" s="52">
        <v>2297</v>
      </c>
      <c r="N63" s="52">
        <v>3073</v>
      </c>
      <c r="O63" s="52">
        <v>3528</v>
      </c>
      <c r="P63" s="52">
        <v>1195</v>
      </c>
      <c r="Q63" s="52">
        <v>1437</v>
      </c>
      <c r="R63" s="52">
        <v>2502</v>
      </c>
      <c r="S63" s="52">
        <v>2128</v>
      </c>
      <c r="T63" s="52">
        <v>1826</v>
      </c>
      <c r="U63" s="52">
        <v>807</v>
      </c>
      <c r="V63" s="52">
        <v>1002</v>
      </c>
      <c r="W63" s="52">
        <v>1372</v>
      </c>
      <c r="X63" s="52">
        <v>2406</v>
      </c>
      <c r="Y63" s="52">
        <v>3079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21</v>
      </c>
      <c r="D65" s="52">
        <v>30</v>
      </c>
      <c r="E65" s="52">
        <v>10</v>
      </c>
      <c r="F65" s="52">
        <v>8</v>
      </c>
      <c r="G65" s="52">
        <v>18</v>
      </c>
      <c r="H65" s="52">
        <v>30</v>
      </c>
      <c r="I65" s="52">
        <v>25</v>
      </c>
      <c r="J65" s="52">
        <v>11</v>
      </c>
      <c r="K65" s="52">
        <v>10</v>
      </c>
      <c r="L65" s="52">
        <v>18</v>
      </c>
      <c r="M65" s="52">
        <v>34</v>
      </c>
      <c r="N65" s="52">
        <v>66</v>
      </c>
      <c r="O65" s="52">
        <v>98</v>
      </c>
      <c r="P65" s="52">
        <v>121</v>
      </c>
      <c r="Q65" s="52">
        <v>120</v>
      </c>
      <c r="R65" s="52">
        <v>101</v>
      </c>
      <c r="S65" s="52">
        <v>111</v>
      </c>
      <c r="T65" s="52">
        <v>95</v>
      </c>
      <c r="U65" s="52">
        <v>68</v>
      </c>
      <c r="V65" s="52">
        <v>57</v>
      </c>
      <c r="W65" s="52">
        <v>31</v>
      </c>
      <c r="X65" s="52">
        <v>77</v>
      </c>
      <c r="Y65" s="52">
        <v>108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226</v>
      </c>
      <c r="D67" s="52">
        <f t="shared" si="0"/>
        <v>207</v>
      </c>
      <c r="E67" s="52">
        <f t="shared" si="0"/>
        <v>214</v>
      </c>
      <c r="F67" s="52">
        <f t="shared" si="0"/>
        <v>221</v>
      </c>
      <c r="G67" s="52">
        <f t="shared" si="0"/>
        <v>266</v>
      </c>
      <c r="H67" s="52">
        <f t="shared" si="0"/>
        <v>249</v>
      </c>
      <c r="I67" s="52">
        <f t="shared" si="0"/>
        <v>79</v>
      </c>
      <c r="J67" s="52">
        <f t="shared" si="0"/>
        <v>54</v>
      </c>
      <c r="K67" s="52">
        <f t="shared" si="0"/>
        <v>97</v>
      </c>
      <c r="L67" s="52">
        <f t="shared" si="0"/>
        <v>183</v>
      </c>
      <c r="M67" s="52">
        <f t="shared" si="0"/>
        <v>228</v>
      </c>
      <c r="N67" s="52">
        <f t="shared" si="0"/>
        <v>262</v>
      </c>
      <c r="O67" s="52">
        <f t="shared" si="0"/>
        <v>368</v>
      </c>
      <c r="P67" s="52">
        <f t="shared" si="0"/>
        <v>195</v>
      </c>
      <c r="Q67" s="52">
        <f t="shared" si="0"/>
        <v>297</v>
      </c>
      <c r="R67" s="52">
        <f t="shared" ref="R67:V67" si="1">R39-R53</f>
        <v>627</v>
      </c>
      <c r="S67" s="52">
        <f t="shared" si="1"/>
        <v>563</v>
      </c>
      <c r="T67" s="52">
        <f t="shared" si="1"/>
        <v>542</v>
      </c>
      <c r="U67" s="52">
        <f t="shared" si="1"/>
        <v>331</v>
      </c>
      <c r="V67" s="52">
        <f t="shared" si="1"/>
        <v>381</v>
      </c>
      <c r="W67" s="52">
        <f t="shared" ref="W67:Y67" si="2">W39-W53</f>
        <v>406</v>
      </c>
      <c r="X67" s="52">
        <f t="shared" si="2"/>
        <v>566</v>
      </c>
      <c r="Y67" s="52">
        <f t="shared" si="2"/>
        <v>836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1</v>
      </c>
      <c r="M68" s="52">
        <f t="shared" si="3"/>
        <v>1</v>
      </c>
      <c r="N68" s="52">
        <f t="shared" si="3"/>
        <v>1</v>
      </c>
      <c r="O68" s="52">
        <f t="shared" si="3"/>
        <v>2</v>
      </c>
      <c r="P68" s="52">
        <f t="shared" si="3"/>
        <v>0</v>
      </c>
      <c r="Q68" s="52">
        <f t="shared" si="3"/>
        <v>0</v>
      </c>
      <c r="R68" s="52">
        <f t="shared" ref="R68:V68" si="4">R40-R54</f>
        <v>7</v>
      </c>
      <c r="S68" s="52">
        <f t="shared" si="4"/>
        <v>1</v>
      </c>
      <c r="T68" s="52">
        <f t="shared" si="4"/>
        <v>1</v>
      </c>
      <c r="U68" s="52">
        <f t="shared" si="4"/>
        <v>0</v>
      </c>
      <c r="V68" s="52">
        <f t="shared" si="4"/>
        <v>1</v>
      </c>
      <c r="W68" s="52">
        <f t="shared" ref="W68:Y68" si="5">W40-W54</f>
        <v>0</v>
      </c>
      <c r="X68" s="52">
        <f t="shared" si="5"/>
        <v>2</v>
      </c>
      <c r="Y68" s="52">
        <f t="shared" si="5"/>
        <v>6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2805</v>
      </c>
      <c r="D69" s="52">
        <f t="shared" si="6"/>
        <v>2301</v>
      </c>
      <c r="E69" s="52">
        <f t="shared" si="6"/>
        <v>2482</v>
      </c>
      <c r="F69" s="52">
        <f t="shared" si="6"/>
        <v>2971</v>
      </c>
      <c r="G69" s="52">
        <f t="shared" si="6"/>
        <v>3247</v>
      </c>
      <c r="H69" s="52">
        <f t="shared" si="6"/>
        <v>3418</v>
      </c>
      <c r="I69" s="52">
        <f t="shared" si="6"/>
        <v>653</v>
      </c>
      <c r="J69" s="52">
        <f t="shared" si="6"/>
        <v>19</v>
      </c>
      <c r="K69" s="52">
        <f t="shared" si="6"/>
        <v>191</v>
      </c>
      <c r="L69" s="52">
        <f t="shared" si="6"/>
        <v>42</v>
      </c>
      <c r="M69" s="52">
        <f t="shared" si="6"/>
        <v>1697</v>
      </c>
      <c r="N69" s="52">
        <f t="shared" si="6"/>
        <v>2692</v>
      </c>
      <c r="O69" s="52">
        <f t="shared" si="6"/>
        <v>1538</v>
      </c>
      <c r="P69" s="52">
        <f t="shared" si="6"/>
        <v>512</v>
      </c>
      <c r="Q69" s="52">
        <f t="shared" si="6"/>
        <v>46</v>
      </c>
      <c r="R69" s="52">
        <f t="shared" ref="R69:V69" si="7">R41-R55</f>
        <v>310</v>
      </c>
      <c r="S69" s="52">
        <f t="shared" si="7"/>
        <v>853</v>
      </c>
      <c r="T69" s="52">
        <f t="shared" si="7"/>
        <v>1162</v>
      </c>
      <c r="U69" s="52">
        <f t="shared" si="7"/>
        <v>1914</v>
      </c>
      <c r="V69" s="52">
        <f t="shared" si="7"/>
        <v>1847</v>
      </c>
      <c r="W69" s="52">
        <f t="shared" ref="W69:Y69" si="8">W41-W55</f>
        <v>1353</v>
      </c>
      <c r="X69" s="52">
        <f t="shared" si="8"/>
        <v>1072</v>
      </c>
      <c r="Y69" s="52">
        <f t="shared" si="8"/>
        <v>2041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31</v>
      </c>
      <c r="D70" s="52">
        <f t="shared" si="9"/>
        <v>83</v>
      </c>
      <c r="E70" s="52">
        <f t="shared" si="9"/>
        <v>95</v>
      </c>
      <c r="F70" s="52">
        <f t="shared" si="9"/>
        <v>116</v>
      </c>
      <c r="G70" s="52">
        <f t="shared" si="9"/>
        <v>306</v>
      </c>
      <c r="H70" s="52">
        <f t="shared" si="9"/>
        <v>265</v>
      </c>
      <c r="I70" s="52">
        <f t="shared" si="9"/>
        <v>507</v>
      </c>
      <c r="J70" s="52">
        <f t="shared" si="9"/>
        <v>862</v>
      </c>
      <c r="K70" s="52">
        <f t="shared" si="9"/>
        <v>1358</v>
      </c>
      <c r="L70" s="52">
        <f t="shared" si="9"/>
        <v>2100</v>
      </c>
      <c r="M70" s="52">
        <f t="shared" si="9"/>
        <v>1486</v>
      </c>
      <c r="N70" s="52">
        <f t="shared" si="9"/>
        <v>1478</v>
      </c>
      <c r="O70" s="52">
        <f t="shared" si="9"/>
        <v>3053</v>
      </c>
      <c r="P70" s="52">
        <f t="shared" si="9"/>
        <v>1762</v>
      </c>
      <c r="Q70" s="52">
        <f t="shared" si="9"/>
        <v>2468</v>
      </c>
      <c r="R70" s="52">
        <f t="shared" ref="R70:V70" si="10">R42-R56</f>
        <v>3424</v>
      </c>
      <c r="S70" s="52">
        <f t="shared" si="10"/>
        <v>3291</v>
      </c>
      <c r="T70" s="52">
        <f t="shared" si="10"/>
        <v>3323</v>
      </c>
      <c r="U70" s="52">
        <f t="shared" si="10"/>
        <v>2129</v>
      </c>
      <c r="V70" s="52">
        <f t="shared" si="10"/>
        <v>2518</v>
      </c>
      <c r="W70" s="52">
        <f t="shared" ref="W70:Y70" si="11">W42-W56</f>
        <v>3031</v>
      </c>
      <c r="X70" s="52">
        <f t="shared" si="11"/>
        <v>3552</v>
      </c>
      <c r="Y70" s="52">
        <f t="shared" si="11"/>
        <v>3202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40</v>
      </c>
      <c r="D72" s="52">
        <v>35</v>
      </c>
      <c r="E72" s="52">
        <v>39</v>
      </c>
      <c r="F72" s="52">
        <v>49</v>
      </c>
      <c r="G72" s="52">
        <v>55</v>
      </c>
      <c r="H72" s="52">
        <v>58</v>
      </c>
      <c r="I72" s="52">
        <v>13</v>
      </c>
      <c r="J72" s="52">
        <v>8</v>
      </c>
      <c r="K72" s="52">
        <v>21</v>
      </c>
      <c r="L72" s="52">
        <v>36</v>
      </c>
      <c r="M72" s="52">
        <v>57</v>
      </c>
      <c r="N72" s="52">
        <v>73</v>
      </c>
      <c r="O72" s="52">
        <v>80</v>
      </c>
      <c r="P72" s="52">
        <v>34</v>
      </c>
      <c r="Q72" s="52">
        <v>46</v>
      </c>
      <c r="R72" s="52">
        <v>96</v>
      </c>
      <c r="S72" s="52">
        <v>91</v>
      </c>
      <c r="T72" s="52">
        <v>78</v>
      </c>
      <c r="U72" s="52">
        <v>52</v>
      </c>
      <c r="V72" s="52">
        <v>57</v>
      </c>
      <c r="W72" s="52">
        <v>84</v>
      </c>
      <c r="X72" s="52">
        <v>94</v>
      </c>
      <c r="Y72" s="52">
        <v>140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3022</v>
      </c>
      <c r="D73" s="36">
        <v>2557</v>
      </c>
      <c r="E73" s="36">
        <v>2750</v>
      </c>
      <c r="F73" s="36">
        <v>3262</v>
      </c>
      <c r="G73" s="36">
        <v>3766</v>
      </c>
      <c r="H73" s="36">
        <v>3871</v>
      </c>
      <c r="I73" s="36">
        <v>1232</v>
      </c>
      <c r="J73" s="36">
        <v>927</v>
      </c>
      <c r="K73" s="36">
        <v>1625</v>
      </c>
      <c r="L73" s="36">
        <v>2295</v>
      </c>
      <c r="M73" s="36">
        <v>3362</v>
      </c>
      <c r="N73" s="36">
        <v>4362</v>
      </c>
      <c r="O73" s="36">
        <v>4886</v>
      </c>
      <c r="P73" s="36">
        <v>2440</v>
      </c>
      <c r="Q73" s="36">
        <v>2782</v>
      </c>
      <c r="R73" s="36">
        <v>4257</v>
      </c>
      <c r="S73" s="36">
        <v>4619</v>
      </c>
      <c r="T73" s="36">
        <v>4959</v>
      </c>
      <c r="U73" s="36">
        <v>4308</v>
      </c>
      <c r="V73" s="36">
        <v>4689</v>
      </c>
      <c r="W73" s="36">
        <v>4729</v>
      </c>
      <c r="X73" s="36">
        <v>5143</v>
      </c>
      <c r="Y73" s="36">
        <v>5937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133</v>
      </c>
      <c r="K79" s="52">
        <f>RES_hhdet_numvin!K26</f>
        <v>503</v>
      </c>
      <c r="L79" s="52">
        <f>RES_hhdet_numvin!L26</f>
        <v>1195</v>
      </c>
      <c r="M79" s="52">
        <f>RES_hhdet_numvin!M26</f>
        <v>1852</v>
      </c>
      <c r="N79" s="52">
        <f>RES_hhdet_numvin!N26</f>
        <v>3063</v>
      </c>
      <c r="O79" s="52">
        <f>RES_hhdet_numvin!O26</f>
        <v>3824</v>
      </c>
      <c r="P79" s="52">
        <f>RES_hhdet_numvin!P26</f>
        <v>2204</v>
      </c>
      <c r="Q79" s="52">
        <f>RES_hhdet_numvin!Q26</f>
        <v>2377</v>
      </c>
      <c r="R79" s="52">
        <f>RES_hhdet_numvin!R26</f>
        <v>3957</v>
      </c>
      <c r="S79" s="52">
        <f>RES_hhdet_numvin!S26</f>
        <v>3222</v>
      </c>
      <c r="T79" s="52">
        <f>RES_hhdet_numvin!T26</f>
        <v>2812</v>
      </c>
      <c r="U79" s="52">
        <f>RES_hhdet_numvin!U26</f>
        <v>1332</v>
      </c>
      <c r="V79" s="52">
        <f>RES_hhdet_numvin!V26</f>
        <v>1615</v>
      </c>
      <c r="W79" s="52">
        <f>RES_hhdet_numvin!W26</f>
        <v>2058</v>
      </c>
      <c r="X79" s="52">
        <f>RES_hhdet_numvin!X26</f>
        <v>3598</v>
      </c>
      <c r="Y79" s="52">
        <f>RES_hhdet_numvin!Y26</f>
        <v>6127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35</v>
      </c>
      <c r="S82" s="138">
        <f>RES_hhdet_numvin!S29</f>
        <v>72</v>
      </c>
      <c r="T82" s="138">
        <f>RES_hhdet_numvin!T29</f>
        <v>79</v>
      </c>
      <c r="U82" s="138">
        <f>RES_hhdet_numvin!U29</f>
        <v>62</v>
      </c>
      <c r="V82" s="138">
        <f>RES_hhdet_numvin!V29</f>
        <v>64</v>
      </c>
      <c r="W82" s="138">
        <f>RES_hhdet_numvin!W29</f>
        <v>38</v>
      </c>
      <c r="X82" s="138">
        <f>RES_hhdet_numvin!X29</f>
        <v>124</v>
      </c>
      <c r="Y82" s="138">
        <f>RES_hhdet_numvin!Y29</f>
        <v>223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285</v>
      </c>
      <c r="S84" s="138">
        <f>RES_hhdet_numvin!S31</f>
        <v>417</v>
      </c>
      <c r="T84" s="138">
        <f>RES_hhdet_numvin!T31</f>
        <v>503</v>
      </c>
      <c r="U84" s="138">
        <f>RES_hhdet_numvin!U31</f>
        <v>324</v>
      </c>
      <c r="V84" s="138">
        <f>RES_hhdet_numvin!V31</f>
        <v>408</v>
      </c>
      <c r="W84" s="138">
        <f>RES_hhdet_numvin!W31</f>
        <v>455</v>
      </c>
      <c r="X84" s="138">
        <f>RES_hhdet_numvin!X31</f>
        <v>695</v>
      </c>
      <c r="Y84" s="138">
        <f>RES_hhdet_numvin!Y31</f>
        <v>1259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3</v>
      </c>
      <c r="S85" s="138">
        <f>RES_hhdet_numvin!S32</f>
        <v>2</v>
      </c>
      <c r="T85" s="138">
        <f>RES_hhdet_numvin!T32</f>
        <v>2</v>
      </c>
      <c r="U85" s="138">
        <f>RES_hhdet_numvin!U32</f>
        <v>0</v>
      </c>
      <c r="V85" s="138">
        <f>RES_hhdet_numvin!V32</f>
        <v>1</v>
      </c>
      <c r="W85" s="138">
        <f>RES_hhdet_numvin!W32</f>
        <v>0</v>
      </c>
      <c r="X85" s="138">
        <f>RES_hhdet_numvin!X32</f>
        <v>3</v>
      </c>
      <c r="Y85" s="138">
        <f>RES_hhdet_numvin!Y32</f>
        <v>11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140</v>
      </c>
      <c r="S88" s="138">
        <f>RES_hhdet_numvin!S35</f>
        <v>627</v>
      </c>
      <c r="T88" s="138">
        <f>RES_hhdet_numvin!T35</f>
        <v>1053</v>
      </c>
      <c r="U88" s="138">
        <f>RES_hhdet_numvin!U35</f>
        <v>1833</v>
      </c>
      <c r="V88" s="138">
        <f>RES_hhdet_numvin!V35</f>
        <v>1944</v>
      </c>
      <c r="W88" s="138">
        <f>RES_hhdet_numvin!W35</f>
        <v>1508</v>
      </c>
      <c r="X88" s="138">
        <f>RES_hhdet_numvin!X35</f>
        <v>1318</v>
      </c>
      <c r="Y88" s="138">
        <f>RES_hhdet_numvin!Y35</f>
        <v>3062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1579</v>
      </c>
      <c r="S89" s="138">
        <f>RES_hhdet_numvin!S36</f>
        <v>2361</v>
      </c>
      <c r="T89" s="138">
        <f>RES_hhdet_numvin!T36</f>
        <v>2970</v>
      </c>
      <c r="U89" s="138">
        <f>RES_hhdet_numvin!U36</f>
        <v>2022</v>
      </c>
      <c r="V89" s="138">
        <f>RES_hhdet_numvin!V36</f>
        <v>2612</v>
      </c>
      <c r="W89" s="138">
        <f>RES_hhdet_numvin!W36</f>
        <v>3342</v>
      </c>
      <c r="X89" s="138">
        <f>RES_hhdet_numvin!X36</f>
        <v>4332</v>
      </c>
      <c r="Y89" s="138">
        <f>RES_hhdet_numvin!Y36</f>
        <v>4801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46</v>
      </c>
      <c r="S93" s="138">
        <f>RES_hhdet_numvin!S40</f>
        <v>68</v>
      </c>
      <c r="T93" s="138">
        <f>RES_hhdet_numvin!T40</f>
        <v>74</v>
      </c>
      <c r="U93" s="138">
        <f>RES_hhdet_numvin!U40</f>
        <v>54</v>
      </c>
      <c r="V93" s="138">
        <f>RES_hhdet_numvin!V40</f>
        <v>65</v>
      </c>
      <c r="W93" s="138">
        <f>RES_hhdet_numvin!W40</f>
        <v>97</v>
      </c>
      <c r="X93" s="138">
        <f>RES_hhdet_numvin!X40</f>
        <v>117</v>
      </c>
      <c r="Y93" s="138">
        <f>RES_hhdet_numvin!Y40</f>
        <v>213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1969</v>
      </c>
      <c r="S94" s="39">
        <f>RES_hhdet_numvin!S41</f>
        <v>3321</v>
      </c>
      <c r="T94" s="39">
        <f>RES_hhdet_numvin!T41</f>
        <v>4429</v>
      </c>
      <c r="U94" s="39">
        <f>RES_hhdet_numvin!U41</f>
        <v>4100</v>
      </c>
      <c r="V94" s="39">
        <f>RES_hhdet_numvin!V41</f>
        <v>4891</v>
      </c>
      <c r="W94" s="39">
        <f>RES_hhdet_numvin!W41</f>
        <v>5233</v>
      </c>
      <c r="X94" s="39">
        <f>RES_hhdet_numvin!X41</f>
        <v>6283</v>
      </c>
      <c r="Y94" s="39">
        <f>RES_hhdet_numvin!Y41</f>
        <v>8912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60.040213682407114</v>
      </c>
      <c r="C98" s="117">
        <f t="shared" si="12"/>
        <v>59.559049059792514</v>
      </c>
      <c r="D98" s="117">
        <f t="shared" si="12"/>
        <v>54.216609034297278</v>
      </c>
      <c r="E98" s="117">
        <f t="shared" si="12"/>
        <v>50.950205901888495</v>
      </c>
      <c r="F98" s="117">
        <f t="shared" si="12"/>
        <v>49.798052228220101</v>
      </c>
      <c r="G98" s="117">
        <f t="shared" si="12"/>
        <v>53.664988300389339</v>
      </c>
      <c r="H98" s="117">
        <f t="shared" si="12"/>
        <v>50.161049465109969</v>
      </c>
      <c r="I98" s="117">
        <f t="shared" si="12"/>
        <v>46.593810471397283</v>
      </c>
      <c r="J98" s="117">
        <f t="shared" si="12"/>
        <v>39.739188302137599</v>
      </c>
      <c r="K98" s="117">
        <f t="shared" si="12"/>
        <v>28.46033097620214</v>
      </c>
      <c r="L98" s="117">
        <f t="shared" si="12"/>
        <v>36.189343280883513</v>
      </c>
      <c r="M98" s="117">
        <f t="shared" si="12"/>
        <v>32.565461674509528</v>
      </c>
      <c r="N98" s="117">
        <f t="shared" si="12"/>
        <v>31.919675282732054</v>
      </c>
      <c r="O98" s="117">
        <f t="shared" si="12"/>
        <v>38.285623305624817</v>
      </c>
      <c r="P98" s="117">
        <f t="shared" si="12"/>
        <v>34.869332444264401</v>
      </c>
      <c r="Q98" s="117">
        <f t="shared" si="12"/>
        <v>36.156678970893161</v>
      </c>
      <c r="R98" s="117">
        <f t="shared" ref="R98:V98" si="13">R99+R102+R104+R113</f>
        <v>46.525579574947969</v>
      </c>
      <c r="S98" s="117">
        <f t="shared" si="13"/>
        <v>46.055597666681855</v>
      </c>
      <c r="T98" s="117">
        <f t="shared" si="13"/>
        <v>52.100462156662275</v>
      </c>
      <c r="U98" s="117">
        <f t="shared" si="13"/>
        <v>48.595535080940948</v>
      </c>
      <c r="V98" s="117">
        <f t="shared" si="13"/>
        <v>53.159456258934192</v>
      </c>
      <c r="W98" s="117">
        <f t="shared" ref="W98:Y98" si="14">W99+W102+W104+W113</f>
        <v>46.882544515280905</v>
      </c>
      <c r="X98" s="117">
        <f t="shared" si="14"/>
        <v>44.073156243087524</v>
      </c>
      <c r="Y98" s="117">
        <f t="shared" si="14"/>
        <v>47.328632850110985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50.83506322797291</v>
      </c>
      <c r="C99" s="122">
        <f t="shared" si="15"/>
        <v>50.929725681061832</v>
      </c>
      <c r="D99" s="122">
        <f t="shared" si="15"/>
        <v>46.398010319691721</v>
      </c>
      <c r="E99" s="122">
        <f t="shared" si="15"/>
        <v>43.944792922896013</v>
      </c>
      <c r="F99" s="122">
        <f t="shared" si="15"/>
        <v>43.007078903777142</v>
      </c>
      <c r="G99" s="122">
        <f t="shared" si="15"/>
        <v>47.302751216188312</v>
      </c>
      <c r="H99" s="122">
        <f t="shared" si="15"/>
        <v>44.093998022456702</v>
      </c>
      <c r="I99" s="122">
        <f t="shared" si="15"/>
        <v>40.983288760448197</v>
      </c>
      <c r="J99" s="122">
        <f t="shared" si="15"/>
        <v>34.426697902775445</v>
      </c>
      <c r="K99" s="122">
        <f t="shared" si="15"/>
        <v>23.453389446519022</v>
      </c>
      <c r="L99" s="122">
        <f t="shared" si="15"/>
        <v>31.157785234498913</v>
      </c>
      <c r="M99" s="122">
        <f t="shared" si="15"/>
        <v>27.254678197749154</v>
      </c>
      <c r="N99" s="122">
        <f t="shared" si="15"/>
        <v>26.139764317634338</v>
      </c>
      <c r="O99" s="122">
        <f t="shared" si="15"/>
        <v>31.900752705734874</v>
      </c>
      <c r="P99" s="122">
        <f t="shared" si="15"/>
        <v>28.009106110331437</v>
      </c>
      <c r="Q99" s="122">
        <f t="shared" si="15"/>
        <v>28.859283593751559</v>
      </c>
      <c r="R99" s="122">
        <f t="shared" ref="R99:V99" si="16">SUM(R100:R101)</f>
        <v>38.167533630270427</v>
      </c>
      <c r="S99" s="122">
        <f t="shared" si="16"/>
        <v>36.993821841655482</v>
      </c>
      <c r="T99" s="122">
        <f t="shared" si="16"/>
        <v>42.376860426557457</v>
      </c>
      <c r="U99" s="122">
        <f t="shared" si="16"/>
        <v>39.093141583333839</v>
      </c>
      <c r="V99" s="122">
        <f t="shared" si="16"/>
        <v>43.212302496258054</v>
      </c>
      <c r="W99" s="122">
        <f t="shared" ref="W99:Y99" si="17">SUM(W100:W101)</f>
        <v>37.345525224925808</v>
      </c>
      <c r="X99" s="122">
        <f t="shared" si="17"/>
        <v>34.768860650825893</v>
      </c>
      <c r="Y99" s="122">
        <f t="shared" si="17"/>
        <v>37.614612976521315</v>
      </c>
      <c r="DA99" s="130" t="s">
        <v>1593</v>
      </c>
    </row>
    <row r="100" spans="1:105" ht="12" customHeight="1" x14ac:dyDescent="0.25">
      <c r="A100" s="97" t="s">
        <v>74</v>
      </c>
      <c r="B100" s="98">
        <v>50.258441044936447</v>
      </c>
      <c r="C100" s="98">
        <v>50.369805577694542</v>
      </c>
      <c r="D100" s="98">
        <v>45.897539806299008</v>
      </c>
      <c r="E100" s="98">
        <v>43.481577931071108</v>
      </c>
      <c r="F100" s="98">
        <v>42.558622495412742</v>
      </c>
      <c r="G100" s="98">
        <v>46.811996979720838</v>
      </c>
      <c r="H100" s="98">
        <v>43.63979782870306</v>
      </c>
      <c r="I100" s="98">
        <v>40.562499490651739</v>
      </c>
      <c r="J100" s="98">
        <v>34.069597449575646</v>
      </c>
      <c r="K100" s="98">
        <v>23.207237216066968</v>
      </c>
      <c r="L100" s="98">
        <v>30.825677167994563</v>
      </c>
      <c r="M100" s="98">
        <v>26.961127036350511</v>
      </c>
      <c r="N100" s="98">
        <v>25.847599971297708</v>
      </c>
      <c r="O100" s="98">
        <v>31.535263289390585</v>
      </c>
      <c r="P100" s="98">
        <v>27.68941128211813</v>
      </c>
      <c r="Q100" s="98">
        <v>28.522491927008694</v>
      </c>
      <c r="R100" s="98">
        <v>37.713122957867611</v>
      </c>
      <c r="S100" s="98">
        <v>36.547322849144955</v>
      </c>
      <c r="T100" s="98">
        <v>41.856658310690769</v>
      </c>
      <c r="U100" s="98">
        <v>38.610701475112258</v>
      </c>
      <c r="V100" s="98">
        <v>42.674373607146258</v>
      </c>
      <c r="W100" s="98">
        <v>36.873907340403171</v>
      </c>
      <c r="X100" s="98">
        <v>34.323979006018909</v>
      </c>
      <c r="Y100" s="98">
        <v>37.127392521448364</v>
      </c>
      <c r="DA100" s="63" t="s">
        <v>1594</v>
      </c>
    </row>
    <row r="101" spans="1:105" ht="12" customHeight="1" x14ac:dyDescent="0.25">
      <c r="A101" s="97" t="s">
        <v>53</v>
      </c>
      <c r="B101" s="98">
        <v>0.57662218303646529</v>
      </c>
      <c r="C101" s="98">
        <v>0.55992010336728792</v>
      </c>
      <c r="D101" s="98">
        <v>0.50047051339271187</v>
      </c>
      <c r="E101" s="98">
        <v>0.46321499182490433</v>
      </c>
      <c r="F101" s="98">
        <v>0.44845640836439965</v>
      </c>
      <c r="G101" s="98">
        <v>0.49075423646747601</v>
      </c>
      <c r="H101" s="98">
        <v>0.45420019375364057</v>
      </c>
      <c r="I101" s="98">
        <v>0.42078926979645515</v>
      </c>
      <c r="J101" s="98">
        <v>0.35710045319979999</v>
      </c>
      <c r="K101" s="98">
        <v>0.2461522304520552</v>
      </c>
      <c r="L101" s="98">
        <v>0.33210806650435087</v>
      </c>
      <c r="M101" s="98">
        <v>0.29355116139864401</v>
      </c>
      <c r="N101" s="98">
        <v>0.29216434633663113</v>
      </c>
      <c r="O101" s="98">
        <v>0.36548941634428789</v>
      </c>
      <c r="P101" s="98">
        <v>0.31969482821330797</v>
      </c>
      <c r="Q101" s="98">
        <v>0.33679166674286432</v>
      </c>
      <c r="R101" s="98">
        <v>0.45441067240281802</v>
      </c>
      <c r="S101" s="98">
        <v>0.44649899251052638</v>
      </c>
      <c r="T101" s="98">
        <v>0.52020211586668685</v>
      </c>
      <c r="U101" s="98">
        <v>0.48244010822158184</v>
      </c>
      <c r="V101" s="98">
        <v>0.53792888911179426</v>
      </c>
      <c r="W101" s="98">
        <v>0.47161788452263542</v>
      </c>
      <c r="X101" s="98">
        <v>0.44488164480698228</v>
      </c>
      <c r="Y101" s="98">
        <v>0.48722045507295247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1.8342827201357156E-3</v>
      </c>
      <c r="C102" s="122">
        <f t="shared" si="18"/>
        <v>1.7009560571979426E-3</v>
      </c>
      <c r="D102" s="122">
        <f t="shared" si="18"/>
        <v>1.8449467152495157E-3</v>
      </c>
      <c r="E102" s="122">
        <f t="shared" si="18"/>
        <v>1.666151150129185E-3</v>
      </c>
      <c r="F102" s="122">
        <f t="shared" si="18"/>
        <v>1.4651033200968621E-3</v>
      </c>
      <c r="G102" s="122">
        <f t="shared" si="18"/>
        <v>1.3124247213000975E-3</v>
      </c>
      <c r="H102" s="122">
        <f t="shared" si="18"/>
        <v>1.4081359700307595E-3</v>
      </c>
      <c r="I102" s="122">
        <f t="shared" si="18"/>
        <v>1.4564741518172989E-3</v>
      </c>
      <c r="J102" s="122">
        <f t="shared" si="18"/>
        <v>1.4684185234083728E-3</v>
      </c>
      <c r="K102" s="122">
        <f t="shared" si="18"/>
        <v>1.3720022728569315E-3</v>
      </c>
      <c r="L102" s="122">
        <f t="shared" si="18"/>
        <v>1.4965274174397205E-3</v>
      </c>
      <c r="M102" s="122">
        <f t="shared" si="18"/>
        <v>1.5824639966181275E-3</v>
      </c>
      <c r="N102" s="122">
        <f t="shared" si="18"/>
        <v>2.0789969174382266E-3</v>
      </c>
      <c r="O102" s="122">
        <f t="shared" si="18"/>
        <v>2.3368235410766774E-3</v>
      </c>
      <c r="P102" s="122">
        <f t="shared" si="18"/>
        <v>3.1663519721162763E-3</v>
      </c>
      <c r="Q102" s="122">
        <f t="shared" si="18"/>
        <v>3.6401077647461168E-3</v>
      </c>
      <c r="R102" s="122">
        <f t="shared" si="18"/>
        <v>4.0678764893517559E-3</v>
      </c>
      <c r="S102" s="122">
        <f t="shared" si="18"/>
        <v>4.340770039730402E-3</v>
      </c>
      <c r="T102" s="122">
        <f t="shared" si="18"/>
        <v>4.4011306693495988E-3</v>
      </c>
      <c r="U102" s="122">
        <f t="shared" si="18"/>
        <v>4.3248237411580744E-3</v>
      </c>
      <c r="V102" s="122">
        <f t="shared" si="18"/>
        <v>3.8981165328248017E-3</v>
      </c>
      <c r="W102" s="122">
        <f t="shared" si="18"/>
        <v>3.1494089055097174E-3</v>
      </c>
      <c r="X102" s="122">
        <f t="shared" si="18"/>
        <v>2.8391693459042799E-3</v>
      </c>
      <c r="Y102" s="122">
        <f t="shared" si="18"/>
        <v>2.9031316423529818E-3</v>
      </c>
      <c r="DA102" s="130" t="s">
        <v>1596</v>
      </c>
    </row>
    <row r="103" spans="1:105" ht="12" customHeight="1" x14ac:dyDescent="0.25">
      <c r="A103" s="97" t="s">
        <v>53</v>
      </c>
      <c r="B103" s="98">
        <v>1.8342827201357156E-3</v>
      </c>
      <c r="C103" s="98">
        <v>1.7009560571979426E-3</v>
      </c>
      <c r="D103" s="98">
        <v>1.8449467152495157E-3</v>
      </c>
      <c r="E103" s="98">
        <v>1.666151150129185E-3</v>
      </c>
      <c r="F103" s="98">
        <v>1.4651033200968621E-3</v>
      </c>
      <c r="G103" s="98">
        <v>1.3124247213000975E-3</v>
      </c>
      <c r="H103" s="98">
        <v>1.4081359700307595E-3</v>
      </c>
      <c r="I103" s="98">
        <v>1.4564741518172989E-3</v>
      </c>
      <c r="J103" s="98">
        <v>1.4684185234083728E-3</v>
      </c>
      <c r="K103" s="98">
        <v>1.3720022728569315E-3</v>
      </c>
      <c r="L103" s="98">
        <v>1.4965274174397205E-3</v>
      </c>
      <c r="M103" s="98">
        <v>1.5824639966181275E-3</v>
      </c>
      <c r="N103" s="98">
        <v>2.0789969174382266E-3</v>
      </c>
      <c r="O103" s="98">
        <v>2.3368235410766774E-3</v>
      </c>
      <c r="P103" s="98">
        <v>3.1663519721162763E-3</v>
      </c>
      <c r="Q103" s="98">
        <v>3.6401077647461168E-3</v>
      </c>
      <c r="R103" s="98">
        <v>4.0678764893517559E-3</v>
      </c>
      <c r="S103" s="98">
        <v>4.340770039730402E-3</v>
      </c>
      <c r="T103" s="98">
        <v>4.4011306693495988E-3</v>
      </c>
      <c r="U103" s="98">
        <v>4.3248237411580744E-3</v>
      </c>
      <c r="V103" s="98">
        <v>3.8981165328248017E-3</v>
      </c>
      <c r="W103" s="98">
        <v>3.1494089055097174E-3</v>
      </c>
      <c r="X103" s="98">
        <v>2.8391693459042799E-3</v>
      </c>
      <c r="Y103" s="98">
        <v>2.9031316423529818E-3</v>
      </c>
      <c r="DA103" s="63" t="s">
        <v>1597</v>
      </c>
    </row>
    <row r="104" spans="1:105" ht="12" customHeight="1" x14ac:dyDescent="0.25">
      <c r="A104" s="121" t="s">
        <v>55</v>
      </c>
      <c r="B104" s="122">
        <v>7.9528509422159823</v>
      </c>
      <c r="C104" s="122">
        <v>7.4522320378020623</v>
      </c>
      <c r="D104" s="122">
        <v>6.7297276445027698</v>
      </c>
      <c r="E104" s="122">
        <v>5.988634171578644</v>
      </c>
      <c r="F104" s="122">
        <v>5.824546047585728</v>
      </c>
      <c r="G104" s="122">
        <v>5.43421056310462</v>
      </c>
      <c r="H104" s="122">
        <v>5.1999881682598996</v>
      </c>
      <c r="I104" s="122">
        <v>4.799018108828875</v>
      </c>
      <c r="J104" s="122">
        <v>4.5908223309495142</v>
      </c>
      <c r="K104" s="122">
        <v>4.3250552834696956</v>
      </c>
      <c r="L104" s="122">
        <v>4.3637744305992907</v>
      </c>
      <c r="M104" s="122">
        <v>4.6134573210005323</v>
      </c>
      <c r="N104" s="122">
        <v>5.0123032132797833</v>
      </c>
      <c r="O104" s="122">
        <v>5.5611543338215856</v>
      </c>
      <c r="P104" s="122">
        <v>5.9429810411351234</v>
      </c>
      <c r="Q104" s="122">
        <v>6.3010231287930019</v>
      </c>
      <c r="R104" s="122">
        <v>7.2441766548995039</v>
      </c>
      <c r="S104" s="122">
        <v>7.8783054735788021</v>
      </c>
      <c r="T104" s="122">
        <v>8.4730348165051055</v>
      </c>
      <c r="U104" s="122">
        <v>8.2943829062769687</v>
      </c>
      <c r="V104" s="122">
        <v>8.6892430207645788</v>
      </c>
      <c r="W104" s="122">
        <v>8.2955847082004723</v>
      </c>
      <c r="X104" s="122">
        <v>8.1477635581378784</v>
      </c>
      <c r="Y104" s="122">
        <v>8.5014084566445955</v>
      </c>
      <c r="DA104" s="130" t="s">
        <v>1598</v>
      </c>
    </row>
    <row r="105" spans="1:105" ht="12" customHeight="1" x14ac:dyDescent="0.25">
      <c r="A105" s="97" t="s">
        <v>141</v>
      </c>
      <c r="B105" s="98">
        <v>0.5810056614333422</v>
      </c>
      <c r="C105" s="98">
        <v>0.54963959457424205</v>
      </c>
      <c r="D105" s="98">
        <v>0.50951359614997926</v>
      </c>
      <c r="E105" s="98">
        <v>0.47189122397868516</v>
      </c>
      <c r="F105" s="98">
        <v>0.44469824070460856</v>
      </c>
      <c r="G105" s="98">
        <v>0.43416511535435409</v>
      </c>
      <c r="H105" s="98">
        <v>0.40568646334026254</v>
      </c>
      <c r="I105" s="98">
        <v>0.37805969931870687</v>
      </c>
      <c r="J105" s="98">
        <v>0.34133308398126672</v>
      </c>
      <c r="K105" s="98">
        <v>0.31847402331955083</v>
      </c>
      <c r="L105" s="98">
        <v>0.32552325467670651</v>
      </c>
      <c r="M105" s="98">
        <v>0.35320446400098265</v>
      </c>
      <c r="N105" s="98">
        <v>0.34612926876517613</v>
      </c>
      <c r="O105" s="98">
        <v>0.43875541599496548</v>
      </c>
      <c r="P105" s="98">
        <v>0.44635834348099757</v>
      </c>
      <c r="Q105" s="98">
        <v>0.46282496827445779</v>
      </c>
      <c r="R105" s="98">
        <v>0.71337470515045842</v>
      </c>
      <c r="S105" s="98">
        <v>0.81744383565726542</v>
      </c>
      <c r="T105" s="98">
        <v>0.9069739824926949</v>
      </c>
      <c r="U105" s="98">
        <v>0.86179328622880169</v>
      </c>
      <c r="V105" s="98">
        <v>0.93892257439376181</v>
      </c>
      <c r="W105" s="98">
        <v>0.794361016071501</v>
      </c>
      <c r="X105" s="98">
        <v>0.80694195755059406</v>
      </c>
      <c r="Y105" s="98">
        <v>0.96129111718958848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2.1944834939828457E-4</v>
      </c>
      <c r="L106" s="98">
        <v>6.685274567451065E-4</v>
      </c>
      <c r="M106" s="98">
        <v>9.5795979621943618E-4</v>
      </c>
      <c r="N106" s="98">
        <v>1.1201519138956644E-3</v>
      </c>
      <c r="O106" s="98">
        <v>1.9611577916575874E-3</v>
      </c>
      <c r="P106" s="98">
        <v>2.0286057554286317E-3</v>
      </c>
      <c r="Q106" s="98">
        <v>2.0407802711166177E-3</v>
      </c>
      <c r="R106" s="98">
        <v>4.8477913843046009E-3</v>
      </c>
      <c r="S106" s="98">
        <v>4.82514798352595E-3</v>
      </c>
      <c r="T106" s="98">
        <v>5.1973436241210215E-3</v>
      </c>
      <c r="U106" s="98">
        <v>4.5319660019554325E-3</v>
      </c>
      <c r="V106" s="98">
        <v>4.8222210527645148E-3</v>
      </c>
      <c r="W106" s="98">
        <v>3.725720352248062E-3</v>
      </c>
      <c r="X106" s="98">
        <v>3.5959553100315066E-3</v>
      </c>
      <c r="Y106" s="98">
        <v>4.5453358528572633E-3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1.8537188537117463E-4</v>
      </c>
      <c r="L107" s="101">
        <v>5.6505058905328238E-4</v>
      </c>
      <c r="M107" s="101">
        <v>8.1141514040050026E-4</v>
      </c>
      <c r="N107" s="101">
        <v>9.4543752057483414E-4</v>
      </c>
      <c r="O107" s="101">
        <v>1.6469154040671182E-3</v>
      </c>
      <c r="P107" s="101">
        <v>1.6997176690447967E-3</v>
      </c>
      <c r="Q107" s="101">
        <v>1.7029305814205734E-3</v>
      </c>
      <c r="R107" s="101">
        <v>3.978887438614076E-3</v>
      </c>
      <c r="S107" s="101">
        <v>3.9427767939229936E-3</v>
      </c>
      <c r="T107" s="101">
        <v>4.228826543267626E-3</v>
      </c>
      <c r="U107" s="101">
        <v>3.6734571116816325E-3</v>
      </c>
      <c r="V107" s="101">
        <v>3.9390074338153617E-3</v>
      </c>
      <c r="W107" s="101">
        <v>3.0339876805807573E-3</v>
      </c>
      <c r="X107" s="101">
        <v>2.8850483265492133E-3</v>
      </c>
      <c r="Y107" s="101">
        <v>3.5730260818939092E-3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3.4076464027109926E-5</v>
      </c>
      <c r="L108" s="104">
        <v>1.0347686769182407E-4</v>
      </c>
      <c r="M108" s="104">
        <v>1.4654465581893594E-4</v>
      </c>
      <c r="N108" s="104">
        <v>1.7471439332083035E-4</v>
      </c>
      <c r="O108" s="104">
        <v>3.1424238759046938E-4</v>
      </c>
      <c r="P108" s="104">
        <v>3.2888808638383487E-4</v>
      </c>
      <c r="Q108" s="104">
        <v>3.3784968969604451E-4</v>
      </c>
      <c r="R108" s="104">
        <v>8.6890394569052445E-4</v>
      </c>
      <c r="S108" s="104">
        <v>8.8237118960295634E-4</v>
      </c>
      <c r="T108" s="104">
        <v>9.685170808533955E-4</v>
      </c>
      <c r="U108" s="104">
        <v>8.5850889027380022E-4</v>
      </c>
      <c r="V108" s="104">
        <v>8.8321361894915342E-4</v>
      </c>
      <c r="W108" s="104">
        <v>6.917326716673047E-4</v>
      </c>
      <c r="X108" s="104">
        <v>7.109069834822933E-4</v>
      </c>
      <c r="Y108" s="104">
        <v>9.7230977096335422E-4</v>
      </c>
      <c r="DA108" s="132" t="s">
        <v>1602</v>
      </c>
    </row>
    <row r="109" spans="1:105" ht="12" customHeight="1" x14ac:dyDescent="0.25">
      <c r="A109" s="106" t="s">
        <v>122</v>
      </c>
      <c r="B109" s="101">
        <v>7.310589875104168</v>
      </c>
      <c r="C109" s="101">
        <v>6.8436733033476083</v>
      </c>
      <c r="D109" s="101">
        <v>6.1522476377893804</v>
      </c>
      <c r="E109" s="101">
        <v>5.4384821614420957</v>
      </c>
      <c r="F109" s="101">
        <v>5.2799009636407011</v>
      </c>
      <c r="G109" s="101">
        <v>4.8352221237590367</v>
      </c>
      <c r="H109" s="101">
        <v>4.5771057288502375</v>
      </c>
      <c r="I109" s="101">
        <v>4.0793491046387755</v>
      </c>
      <c r="J109" s="101">
        <v>3.6546566743794164</v>
      </c>
      <c r="K109" s="101">
        <v>3.0154597239102694</v>
      </c>
      <c r="L109" s="101">
        <v>2.4073767377928559</v>
      </c>
      <c r="M109" s="101">
        <v>2.2313318689760533</v>
      </c>
      <c r="N109" s="101">
        <v>2.3037146473591936</v>
      </c>
      <c r="O109" s="101">
        <v>2.0914048689922002</v>
      </c>
      <c r="P109" s="101">
        <v>2.0815792270485365</v>
      </c>
      <c r="Q109" s="101">
        <v>1.9767570979634785</v>
      </c>
      <c r="R109" s="101">
        <v>1.9771403054526118</v>
      </c>
      <c r="S109" s="101">
        <v>2.0219467204926524</v>
      </c>
      <c r="T109" s="101">
        <v>2.0559427044291576</v>
      </c>
      <c r="U109" s="101">
        <v>2.0157241372018579</v>
      </c>
      <c r="V109" s="101">
        <v>2.1175832854706096</v>
      </c>
      <c r="W109" s="101">
        <v>2.1371382397323275</v>
      </c>
      <c r="X109" s="101">
        <v>2.1523950727142656</v>
      </c>
      <c r="Y109" s="101">
        <v>2.517399168394665</v>
      </c>
      <c r="DA109" s="131" t="s">
        <v>1603</v>
      </c>
    </row>
    <row r="110" spans="1:105" ht="12" customHeight="1" x14ac:dyDescent="0.25">
      <c r="A110" s="107" t="s">
        <v>121</v>
      </c>
      <c r="B110" s="104">
        <v>6.1255405678471896E-2</v>
      </c>
      <c r="C110" s="104">
        <v>5.8919139880212024E-2</v>
      </c>
      <c r="D110" s="104">
        <v>6.7966410563409879E-2</v>
      </c>
      <c r="E110" s="104">
        <v>7.826078615786343E-2</v>
      </c>
      <c r="F110" s="104">
        <v>9.9946843240417887E-2</v>
      </c>
      <c r="G110" s="104">
        <v>0.16482332399122926</v>
      </c>
      <c r="H110" s="104">
        <v>0.21719597606939994</v>
      </c>
      <c r="I110" s="104">
        <v>0.34160930487139252</v>
      </c>
      <c r="J110" s="104">
        <v>0.59483257258883115</v>
      </c>
      <c r="K110" s="104">
        <v>0.99090208789047729</v>
      </c>
      <c r="L110" s="104">
        <v>1.6302059106729829</v>
      </c>
      <c r="M110" s="104">
        <v>2.0279630282272771</v>
      </c>
      <c r="N110" s="104">
        <v>2.361339145241518</v>
      </c>
      <c r="O110" s="104">
        <v>3.0290328910427622</v>
      </c>
      <c r="P110" s="104">
        <v>3.4130148648501613</v>
      </c>
      <c r="Q110" s="104">
        <v>3.859400282283949</v>
      </c>
      <c r="R110" s="104">
        <v>4.5488138529121294</v>
      </c>
      <c r="S110" s="104">
        <v>5.0340897694453588</v>
      </c>
      <c r="T110" s="104">
        <v>5.5049207859591309</v>
      </c>
      <c r="U110" s="104">
        <v>5.4123335168443534</v>
      </c>
      <c r="V110" s="104">
        <v>5.6279149398474431</v>
      </c>
      <c r="W110" s="104">
        <v>5.3603597320443948</v>
      </c>
      <c r="X110" s="104">
        <v>5.1848305725629871</v>
      </c>
      <c r="Y110" s="104">
        <v>5.0181728352074844</v>
      </c>
      <c r="DA110" s="132" t="s">
        <v>1604</v>
      </c>
    </row>
    <row r="111" spans="1:105" ht="12" customHeight="1" x14ac:dyDescent="0.25">
      <c r="A111" s="108" t="s">
        <v>53</v>
      </c>
      <c r="B111" s="98">
        <v>5.1808707710941364E-2</v>
      </c>
      <c r="C111" s="98">
        <v>4.9839803707309262E-2</v>
      </c>
      <c r="D111" s="98">
        <v>5.7188038471660881E-2</v>
      </c>
      <c r="E111" s="98">
        <v>6.5763857389318198E-2</v>
      </c>
      <c r="F111" s="98">
        <v>8.3939348891856808E-2</v>
      </c>
      <c r="G111" s="98">
        <v>0.13803151801342245</v>
      </c>
      <c r="H111" s="98">
        <v>0.18280176025627984</v>
      </c>
      <c r="I111" s="98">
        <v>0.28672603758604942</v>
      </c>
      <c r="J111" s="98">
        <v>0.49622908764531853</v>
      </c>
      <c r="K111" s="98">
        <v>0.82553494003030004</v>
      </c>
      <c r="L111" s="98">
        <v>1.3598156263043077</v>
      </c>
      <c r="M111" s="98">
        <v>1.6961589700539974</v>
      </c>
      <c r="N111" s="98">
        <v>1.9690440152998194</v>
      </c>
      <c r="O111" s="98">
        <v>2.5196196555274124</v>
      </c>
      <c r="P111" s="98">
        <v>2.8335707500599288</v>
      </c>
      <c r="Q111" s="98">
        <v>3.1901382354048495</v>
      </c>
      <c r="R111" s="98">
        <v>3.7380747091965403</v>
      </c>
      <c r="S111" s="98">
        <v>4.124720844840021</v>
      </c>
      <c r="T111" s="98">
        <v>4.4921172494624892</v>
      </c>
      <c r="U111" s="98">
        <v>4.4021328353799598</v>
      </c>
      <c r="V111" s="98">
        <v>4.6092725717568062</v>
      </c>
      <c r="W111" s="98">
        <v>4.3761038181277483</v>
      </c>
      <c r="X111" s="98">
        <v>4.1732864263481249</v>
      </c>
      <c r="Y111" s="98">
        <v>3.9764463094802376</v>
      </c>
      <c r="DA111" s="63" t="s">
        <v>1605</v>
      </c>
    </row>
    <row r="112" spans="1:105" ht="12" customHeight="1" x14ac:dyDescent="0.25">
      <c r="A112" s="108" t="s">
        <v>52</v>
      </c>
      <c r="B112" s="98">
        <v>9.4466979675305318E-3</v>
      </c>
      <c r="C112" s="98">
        <v>9.0793361729027619E-3</v>
      </c>
      <c r="D112" s="98">
        <v>1.0778372091748992E-2</v>
      </c>
      <c r="E112" s="98">
        <v>1.2496928768545228E-2</v>
      </c>
      <c r="F112" s="98">
        <v>1.6007494348561087E-2</v>
      </c>
      <c r="G112" s="98">
        <v>2.6791805977806803E-2</v>
      </c>
      <c r="H112" s="98">
        <v>3.4394215813120112E-2</v>
      </c>
      <c r="I112" s="98">
        <v>5.4883267285343117E-2</v>
      </c>
      <c r="J112" s="98">
        <v>9.8603484943512593E-2</v>
      </c>
      <c r="K112" s="98">
        <v>0.16536714786017731</v>
      </c>
      <c r="L112" s="98">
        <v>0.27039028436867507</v>
      </c>
      <c r="M112" s="98">
        <v>0.33180405817327968</v>
      </c>
      <c r="N112" s="98">
        <v>0.39229512994169857</v>
      </c>
      <c r="O112" s="98">
        <v>0.50941323551534967</v>
      </c>
      <c r="P112" s="98">
        <v>0.57944411479023239</v>
      </c>
      <c r="Q112" s="98">
        <v>0.66926204687909974</v>
      </c>
      <c r="R112" s="98">
        <v>0.81073914371558864</v>
      </c>
      <c r="S112" s="98">
        <v>0.90936892460533791</v>
      </c>
      <c r="T112" s="98">
        <v>1.0128035364966412</v>
      </c>
      <c r="U112" s="98">
        <v>1.0102006814643938</v>
      </c>
      <c r="V112" s="98">
        <v>1.0186423680906371</v>
      </c>
      <c r="W112" s="98">
        <v>0.98425591391664669</v>
      </c>
      <c r="X112" s="98">
        <v>1.0115441462148624</v>
      </c>
      <c r="Y112" s="98">
        <v>1.0417265257272466</v>
      </c>
      <c r="DA112" s="63" t="s">
        <v>1606</v>
      </c>
    </row>
    <row r="113" spans="1:105" ht="12" customHeight="1" x14ac:dyDescent="0.25">
      <c r="A113" s="121" t="s">
        <v>54</v>
      </c>
      <c r="B113" s="122">
        <v>1.2504652294980909</v>
      </c>
      <c r="C113" s="122">
        <v>1.1753903848714191</v>
      </c>
      <c r="D113" s="122">
        <v>1.0870261233875327</v>
      </c>
      <c r="E113" s="122">
        <v>1.0151126562637014</v>
      </c>
      <c r="F113" s="122">
        <v>0.96496217353713698</v>
      </c>
      <c r="G113" s="122">
        <v>0.92671409637510815</v>
      </c>
      <c r="H113" s="122">
        <v>0.86565513842333563</v>
      </c>
      <c r="I113" s="122">
        <v>0.81004712796839839</v>
      </c>
      <c r="J113" s="122">
        <v>0.72019964988923102</v>
      </c>
      <c r="K113" s="122">
        <v>0.68051424394056914</v>
      </c>
      <c r="L113" s="122">
        <v>0.66628708836786699</v>
      </c>
      <c r="M113" s="122">
        <v>0.69574369176322115</v>
      </c>
      <c r="N113" s="122">
        <v>0.76552875490049788</v>
      </c>
      <c r="O113" s="122">
        <v>0.82137944252728234</v>
      </c>
      <c r="P113" s="122">
        <v>0.91407894082572427</v>
      </c>
      <c r="Q113" s="122">
        <v>0.99273214058385417</v>
      </c>
      <c r="R113" s="122">
        <v>1.1098014132886871</v>
      </c>
      <c r="S113" s="122">
        <v>1.1791295814078393</v>
      </c>
      <c r="T113" s="122">
        <v>1.2461657829303616</v>
      </c>
      <c r="U113" s="122">
        <v>1.2036857675889774</v>
      </c>
      <c r="V113" s="122">
        <v>1.2540126253787367</v>
      </c>
      <c r="W113" s="122">
        <v>1.2382851732491185</v>
      </c>
      <c r="X113" s="122">
        <v>1.1536928647778488</v>
      </c>
      <c r="Y113" s="122">
        <v>1.2097082853027175</v>
      </c>
      <c r="DA113" s="130" t="s">
        <v>1607</v>
      </c>
    </row>
    <row r="114" spans="1:105" ht="12" customHeight="1" x14ac:dyDescent="0.25">
      <c r="A114" s="97" t="s">
        <v>50</v>
      </c>
      <c r="B114" s="98">
        <v>2.308915778885115E-2</v>
      </c>
      <c r="C114" s="98">
        <v>2.1496711817167863E-2</v>
      </c>
      <c r="D114" s="98">
        <v>1.9711025005057101E-2</v>
      </c>
      <c r="E114" s="98">
        <v>1.8390015704509467E-2</v>
      </c>
      <c r="F114" s="98">
        <v>1.7193832982340031E-2</v>
      </c>
      <c r="G114" s="98">
        <v>1.6971632301077736E-2</v>
      </c>
      <c r="H114" s="98">
        <v>1.5911733904200105E-2</v>
      </c>
      <c r="I114" s="98">
        <v>1.4484091408340134E-2</v>
      </c>
      <c r="J114" s="98">
        <v>1.2886289176406442E-2</v>
      </c>
      <c r="K114" s="98">
        <v>1.1588892555760594E-2</v>
      </c>
      <c r="L114" s="98">
        <v>1.2055836783593815E-2</v>
      </c>
      <c r="M114" s="98">
        <v>1.3105775837392693E-2</v>
      </c>
      <c r="N114" s="98">
        <v>1.4902292538476381E-2</v>
      </c>
      <c r="O114" s="98">
        <v>1.7390082412726885E-2</v>
      </c>
      <c r="P114" s="98">
        <v>1.8165578742619988E-2</v>
      </c>
      <c r="Q114" s="98">
        <v>1.9001427204980423E-2</v>
      </c>
      <c r="R114" s="98">
        <v>2.7018591337055628E-2</v>
      </c>
      <c r="S114" s="98">
        <v>2.9408541500504169E-2</v>
      </c>
      <c r="T114" s="98">
        <v>3.2212640474152135E-2</v>
      </c>
      <c r="U114" s="98">
        <v>2.9855394191227666E-2</v>
      </c>
      <c r="V114" s="98">
        <v>3.2006717452279509E-2</v>
      </c>
      <c r="W114" s="98">
        <v>2.6626595170060229E-2</v>
      </c>
      <c r="X114" s="98">
        <v>2.6852224426949223E-2</v>
      </c>
      <c r="Y114" s="98">
        <v>3.2974928697870783E-2</v>
      </c>
      <c r="DA114" s="63" t="s">
        <v>1608</v>
      </c>
    </row>
    <row r="115" spans="1:105" ht="12" customHeight="1" x14ac:dyDescent="0.25">
      <c r="A115" s="109" t="s">
        <v>120</v>
      </c>
      <c r="B115" s="33">
        <v>1.2273760717092397</v>
      </c>
      <c r="C115" s="33">
        <v>1.1538936730542513</v>
      </c>
      <c r="D115" s="33">
        <v>1.0673150983824755</v>
      </c>
      <c r="E115" s="33">
        <v>0.99672264055919191</v>
      </c>
      <c r="F115" s="33">
        <v>0.94776834055479697</v>
      </c>
      <c r="G115" s="33">
        <v>0.90974246407403037</v>
      </c>
      <c r="H115" s="33">
        <v>0.84974340451913555</v>
      </c>
      <c r="I115" s="33">
        <v>0.79556303656005822</v>
      </c>
      <c r="J115" s="33">
        <v>0.70731336071282458</v>
      </c>
      <c r="K115" s="33">
        <v>0.66892535138480858</v>
      </c>
      <c r="L115" s="33">
        <v>0.6542312515842732</v>
      </c>
      <c r="M115" s="33">
        <v>0.68263791592582845</v>
      </c>
      <c r="N115" s="33">
        <v>0.75062646236202146</v>
      </c>
      <c r="O115" s="33">
        <v>0.80398936011455546</v>
      </c>
      <c r="P115" s="33">
        <v>0.89591336208310424</v>
      </c>
      <c r="Q115" s="33">
        <v>0.97373071337887374</v>
      </c>
      <c r="R115" s="33">
        <v>1.0827828219516316</v>
      </c>
      <c r="S115" s="33">
        <v>1.1497210399073352</v>
      </c>
      <c r="T115" s="33">
        <v>1.2139531424562096</v>
      </c>
      <c r="U115" s="33">
        <v>1.1738303733977498</v>
      </c>
      <c r="V115" s="33">
        <v>1.2220059079264571</v>
      </c>
      <c r="W115" s="33">
        <v>1.2116585780790583</v>
      </c>
      <c r="X115" s="33">
        <v>1.1268406403508997</v>
      </c>
      <c r="Y115" s="33">
        <v>1.1767333566048466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30.220843378112352</v>
      </c>
      <c r="C117" s="117">
        <f t="shared" si="19"/>
        <v>30.007314139868541</v>
      </c>
      <c r="D117" s="117">
        <f t="shared" si="19"/>
        <v>27.369899741902444</v>
      </c>
      <c r="E117" s="117">
        <f t="shared" si="19"/>
        <v>25.757075793418899</v>
      </c>
      <c r="F117" s="117">
        <f t="shared" si="19"/>
        <v>25.346249465603027</v>
      </c>
      <c r="G117" s="117">
        <f t="shared" si="19"/>
        <v>27.467212338432503</v>
      </c>
      <c r="H117" s="117">
        <f t="shared" si="19"/>
        <v>25.95726655126159</v>
      </c>
      <c r="I117" s="117">
        <f t="shared" si="19"/>
        <v>24.300548940242084</v>
      </c>
      <c r="J117" s="117">
        <f t="shared" si="19"/>
        <v>21.017072506186196</v>
      </c>
      <c r="K117" s="117">
        <f t="shared" si="19"/>
        <v>15.504498282981729</v>
      </c>
      <c r="L117" s="117">
        <f t="shared" si="19"/>
        <v>19.94329385584135</v>
      </c>
      <c r="M117" s="117">
        <f t="shared" si="19"/>
        <v>18.594389751443444</v>
      </c>
      <c r="N117" s="117">
        <f t="shared" si="19"/>
        <v>19.001602303117355</v>
      </c>
      <c r="O117" s="117">
        <f t="shared" si="19"/>
        <v>23.617862969939267</v>
      </c>
      <c r="P117" s="117">
        <f t="shared" si="19"/>
        <v>21.960705458530697</v>
      </c>
      <c r="Q117" s="117">
        <f t="shared" si="19"/>
        <v>23.177923051650033</v>
      </c>
      <c r="R117" s="117">
        <f t="shared" ref="R117:V117" si="20">R118+R121+R123+R132</f>
        <v>30.385845996119329</v>
      </c>
      <c r="S117" s="117">
        <f t="shared" si="20"/>
        <v>30.734388939735862</v>
      </c>
      <c r="T117" s="117">
        <f t="shared" si="20"/>
        <v>35.257176809129511</v>
      </c>
      <c r="U117" s="117">
        <f t="shared" si="20"/>
        <v>33.323801895321736</v>
      </c>
      <c r="V117" s="117">
        <f t="shared" si="20"/>
        <v>36.859021937922783</v>
      </c>
      <c r="W117" s="117">
        <f t="shared" ref="W117:Y117" si="21">W118+W121+W123+W132</f>
        <v>33.040683283968001</v>
      </c>
      <c r="X117" s="117">
        <f t="shared" si="21"/>
        <v>31.553732394011298</v>
      </c>
      <c r="Y117" s="117">
        <f t="shared" si="21"/>
        <v>34.36803433532944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24.202011568480668</v>
      </c>
      <c r="C118" s="122">
        <f t="shared" si="22"/>
        <v>24.344887589102257</v>
      </c>
      <c r="D118" s="122">
        <f t="shared" si="22"/>
        <v>22.219369394080509</v>
      </c>
      <c r="E118" s="122">
        <f t="shared" si="22"/>
        <v>21.118381226565699</v>
      </c>
      <c r="F118" s="122">
        <f t="shared" si="22"/>
        <v>20.823036326241517</v>
      </c>
      <c r="G118" s="122">
        <f t="shared" si="22"/>
        <v>23.194177276855466</v>
      </c>
      <c r="H118" s="122">
        <f t="shared" si="22"/>
        <v>21.847891827695921</v>
      </c>
      <c r="I118" s="122">
        <f t="shared" si="22"/>
        <v>20.477534483202692</v>
      </c>
      <c r="J118" s="122">
        <f t="shared" si="22"/>
        <v>17.380500766728293</v>
      </c>
      <c r="K118" s="122">
        <f t="shared" si="22"/>
        <v>12.045518138605633</v>
      </c>
      <c r="L118" s="122">
        <f t="shared" si="22"/>
        <v>16.424551571750911</v>
      </c>
      <c r="M118" s="122">
        <f t="shared" si="22"/>
        <v>14.848987995542565</v>
      </c>
      <c r="N118" s="122">
        <f t="shared" si="22"/>
        <v>14.879002279445833</v>
      </c>
      <c r="O118" s="122">
        <f t="shared" si="22"/>
        <v>18.997502024712563</v>
      </c>
      <c r="P118" s="122">
        <f t="shared" si="22"/>
        <v>16.94550362015352</v>
      </c>
      <c r="Q118" s="122">
        <f t="shared" si="22"/>
        <v>17.779852518656689</v>
      </c>
      <c r="R118" s="122">
        <f t="shared" ref="R118:V118" si="23">SUM(R119:R120)</f>
        <v>24.117810323685458</v>
      </c>
      <c r="S118" s="122">
        <f t="shared" si="23"/>
        <v>23.842479604093008</v>
      </c>
      <c r="T118" s="122">
        <f t="shared" si="23"/>
        <v>27.747854500458697</v>
      </c>
      <c r="U118" s="122">
        <f t="shared" si="23"/>
        <v>25.87849167385972</v>
      </c>
      <c r="V118" s="122">
        <f t="shared" si="23"/>
        <v>28.960759901072755</v>
      </c>
      <c r="W118" s="122">
        <f t="shared" ref="W118:Y118" si="24">SUM(W119:W120)</f>
        <v>25.36730593636705</v>
      </c>
      <c r="X118" s="122">
        <f t="shared" si="24"/>
        <v>23.973479355055179</v>
      </c>
      <c r="Y118" s="122">
        <f t="shared" si="24"/>
        <v>26.348139962640044</v>
      </c>
      <c r="DA118" s="130" t="s">
        <v>1761</v>
      </c>
    </row>
    <row r="119" spans="1:105" ht="12" customHeight="1" x14ac:dyDescent="0.25">
      <c r="A119" s="97" t="s">
        <v>74</v>
      </c>
      <c r="B119" s="98">
        <v>23.625389385444201</v>
      </c>
      <c r="C119" s="98">
        <v>23.78496748573497</v>
      </c>
      <c r="D119" s="98">
        <v>21.718898880687796</v>
      </c>
      <c r="E119" s="98">
        <v>20.655166234740793</v>
      </c>
      <c r="F119" s="98">
        <v>20.374579917877117</v>
      </c>
      <c r="G119" s="98">
        <v>22.703423040387989</v>
      </c>
      <c r="H119" s="98">
        <v>21.393691633942282</v>
      </c>
      <c r="I119" s="98">
        <v>20.056745213406238</v>
      </c>
      <c r="J119" s="98">
        <v>17.023400313528494</v>
      </c>
      <c r="K119" s="98">
        <v>11.799365908153577</v>
      </c>
      <c r="L119" s="98">
        <v>16.09244350524656</v>
      </c>
      <c r="M119" s="98">
        <v>14.55543683414392</v>
      </c>
      <c r="N119" s="98">
        <v>14.586837933109202</v>
      </c>
      <c r="O119" s="98">
        <v>18.632012608368274</v>
      </c>
      <c r="P119" s="98">
        <v>16.625808791940212</v>
      </c>
      <c r="Q119" s="98">
        <v>17.443060851913824</v>
      </c>
      <c r="R119" s="98">
        <v>23.663399651282639</v>
      </c>
      <c r="S119" s="98">
        <v>23.39598061158248</v>
      </c>
      <c r="T119" s="98">
        <v>27.227652384592009</v>
      </c>
      <c r="U119" s="98">
        <v>25.396051565638139</v>
      </c>
      <c r="V119" s="98">
        <v>28.422831011960962</v>
      </c>
      <c r="W119" s="98">
        <v>24.895688051844413</v>
      </c>
      <c r="X119" s="98">
        <v>23.528597710248196</v>
      </c>
      <c r="Y119" s="98">
        <v>25.86091950756709</v>
      </c>
      <c r="DA119" s="63" t="s">
        <v>1762</v>
      </c>
    </row>
    <row r="120" spans="1:105" ht="12" customHeight="1" x14ac:dyDescent="0.25">
      <c r="A120" s="97" t="s">
        <v>53</v>
      </c>
      <c r="B120" s="98">
        <v>0.57662218303646529</v>
      </c>
      <c r="C120" s="98">
        <v>0.55992010336728792</v>
      </c>
      <c r="D120" s="98">
        <v>0.50047051339271187</v>
      </c>
      <c r="E120" s="98">
        <v>0.46321499182490433</v>
      </c>
      <c r="F120" s="98">
        <v>0.44845640836439965</v>
      </c>
      <c r="G120" s="98">
        <v>0.49075423646747601</v>
      </c>
      <c r="H120" s="98">
        <v>0.45420019375364057</v>
      </c>
      <c r="I120" s="98">
        <v>0.42078926979645515</v>
      </c>
      <c r="J120" s="98">
        <v>0.35710045319979999</v>
      </c>
      <c r="K120" s="98">
        <v>0.2461522304520552</v>
      </c>
      <c r="L120" s="98">
        <v>0.33210806650435087</v>
      </c>
      <c r="M120" s="98">
        <v>0.29355116139864401</v>
      </c>
      <c r="N120" s="98">
        <v>0.29216434633663113</v>
      </c>
      <c r="O120" s="98">
        <v>0.36548941634428789</v>
      </c>
      <c r="P120" s="98">
        <v>0.31969482821330797</v>
      </c>
      <c r="Q120" s="98">
        <v>0.33679166674286432</v>
      </c>
      <c r="R120" s="98">
        <v>0.45441067240281802</v>
      </c>
      <c r="S120" s="98">
        <v>0.44649899251052638</v>
      </c>
      <c r="T120" s="98">
        <v>0.52020211586668685</v>
      </c>
      <c r="U120" s="98">
        <v>0.48244010822158184</v>
      </c>
      <c r="V120" s="98">
        <v>0.53792888911179426</v>
      </c>
      <c r="W120" s="98">
        <v>0.47161788452263542</v>
      </c>
      <c r="X120" s="98">
        <v>0.44488164480698228</v>
      </c>
      <c r="Y120" s="98">
        <v>0.48722045507295247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4.0864456306162191E-3</v>
      </c>
      <c r="C121" s="122">
        <f t="shared" si="25"/>
        <v>3.9160641031029094E-3</v>
      </c>
      <c r="D121" s="122">
        <f t="shared" si="25"/>
        <v>4.498821658005101E-3</v>
      </c>
      <c r="E121" s="122">
        <f t="shared" si="25"/>
        <v>4.218033790176069E-3</v>
      </c>
      <c r="F121" s="122">
        <f t="shared" si="25"/>
        <v>3.9151870733747903E-3</v>
      </c>
      <c r="G121" s="122">
        <f t="shared" si="25"/>
        <v>3.892736908335785E-3</v>
      </c>
      <c r="H121" s="122">
        <f t="shared" si="25"/>
        <v>4.6958658095304657E-3</v>
      </c>
      <c r="I121" s="122">
        <f t="shared" si="25"/>
        <v>5.18147021158878E-3</v>
      </c>
      <c r="J121" s="122">
        <f t="shared" si="25"/>
        <v>5.3485246939028695E-3</v>
      </c>
      <c r="K121" s="122">
        <f t="shared" si="25"/>
        <v>5.1890380884241066E-3</v>
      </c>
      <c r="L121" s="122">
        <f t="shared" si="25"/>
        <v>5.9004314447102663E-3</v>
      </c>
      <c r="M121" s="122">
        <f t="shared" si="25"/>
        <v>6.5096021796437475E-3</v>
      </c>
      <c r="N121" s="122">
        <f t="shared" si="25"/>
        <v>9.0924863009352631E-3</v>
      </c>
      <c r="O121" s="122">
        <f t="shared" si="25"/>
        <v>1.089800262279683E-2</v>
      </c>
      <c r="P121" s="122">
        <f t="shared" si="25"/>
        <v>1.559308157898162E-2</v>
      </c>
      <c r="Q121" s="122">
        <f t="shared" si="25"/>
        <v>1.8591796614204955E-2</v>
      </c>
      <c r="R121" s="122">
        <f t="shared" si="25"/>
        <v>2.128057174252344E-2</v>
      </c>
      <c r="S121" s="122">
        <f t="shared" si="25"/>
        <v>2.3151071788079455E-2</v>
      </c>
      <c r="T121" s="122">
        <f t="shared" si="25"/>
        <v>2.3843076796361898E-2</v>
      </c>
      <c r="U121" s="122">
        <f t="shared" si="25"/>
        <v>2.3739707926000473E-2</v>
      </c>
      <c r="V121" s="122">
        <f t="shared" si="25"/>
        <v>2.1670345837511623E-2</v>
      </c>
      <c r="W121" s="122">
        <f t="shared" si="25"/>
        <v>1.7669981661963617E-2</v>
      </c>
      <c r="X121" s="122">
        <f t="shared" si="25"/>
        <v>1.6072867009159712E-2</v>
      </c>
      <c r="Y121" s="122">
        <f t="shared" si="25"/>
        <v>1.6594214991476404E-2</v>
      </c>
      <c r="DA121" s="130" t="s">
        <v>1764</v>
      </c>
    </row>
    <row r="122" spans="1:105" ht="12" customHeight="1" x14ac:dyDescent="0.25">
      <c r="A122" s="97" t="s">
        <v>53</v>
      </c>
      <c r="B122" s="98">
        <v>4.0864456306162191E-3</v>
      </c>
      <c r="C122" s="98">
        <v>3.9160641031029094E-3</v>
      </c>
      <c r="D122" s="98">
        <v>4.498821658005101E-3</v>
      </c>
      <c r="E122" s="98">
        <v>4.218033790176069E-3</v>
      </c>
      <c r="F122" s="98">
        <v>3.9151870733747903E-3</v>
      </c>
      <c r="G122" s="98">
        <v>3.892736908335785E-3</v>
      </c>
      <c r="H122" s="98">
        <v>4.6958658095304657E-3</v>
      </c>
      <c r="I122" s="98">
        <v>5.18147021158878E-3</v>
      </c>
      <c r="J122" s="98">
        <v>5.3485246939028695E-3</v>
      </c>
      <c r="K122" s="98">
        <v>5.1890380884241066E-3</v>
      </c>
      <c r="L122" s="98">
        <v>5.9004314447102663E-3</v>
      </c>
      <c r="M122" s="98">
        <v>6.5096021796437475E-3</v>
      </c>
      <c r="N122" s="98">
        <v>9.0924863009352631E-3</v>
      </c>
      <c r="O122" s="98">
        <v>1.089800262279683E-2</v>
      </c>
      <c r="P122" s="98">
        <v>1.559308157898162E-2</v>
      </c>
      <c r="Q122" s="98">
        <v>1.8591796614204955E-2</v>
      </c>
      <c r="R122" s="98">
        <v>2.128057174252344E-2</v>
      </c>
      <c r="S122" s="98">
        <v>2.3151071788079455E-2</v>
      </c>
      <c r="T122" s="98">
        <v>2.3843076796361898E-2</v>
      </c>
      <c r="U122" s="98">
        <v>2.3739707926000473E-2</v>
      </c>
      <c r="V122" s="98">
        <v>2.1670345837511623E-2</v>
      </c>
      <c r="W122" s="98">
        <v>1.7669981661963617E-2</v>
      </c>
      <c r="X122" s="98">
        <v>1.6072867009159712E-2</v>
      </c>
      <c r="Y122" s="98">
        <v>1.6594214991476404E-2</v>
      </c>
      <c r="DA122" s="63" t="s">
        <v>1765</v>
      </c>
    </row>
    <row r="123" spans="1:105" ht="12" customHeight="1" x14ac:dyDescent="0.25">
      <c r="A123" s="121" t="s">
        <v>55</v>
      </c>
      <c r="B123" s="122">
        <v>5.0951935036149614</v>
      </c>
      <c r="C123" s="122">
        <v>4.7923059134540917</v>
      </c>
      <c r="D123" s="122">
        <v>4.3432475734213023</v>
      </c>
      <c r="E123" s="122">
        <v>3.8827075962292348</v>
      </c>
      <c r="F123" s="122">
        <v>3.8019115257248397</v>
      </c>
      <c r="G123" s="122">
        <v>3.5769149322080347</v>
      </c>
      <c r="H123" s="122">
        <v>3.4546240115430731</v>
      </c>
      <c r="I123" s="122">
        <v>3.2078990347800693</v>
      </c>
      <c r="J123" s="122">
        <v>3.088414634240285</v>
      </c>
      <c r="K123" s="122">
        <v>2.9397938659835336</v>
      </c>
      <c r="L123" s="122">
        <v>3.0084188883710827</v>
      </c>
      <c r="M123" s="122">
        <v>3.2104099879407118</v>
      </c>
      <c r="N123" s="122">
        <v>3.5291928724747774</v>
      </c>
      <c r="O123" s="122">
        <v>3.9791249355905149</v>
      </c>
      <c r="P123" s="122">
        <v>4.2953006436067724</v>
      </c>
      <c r="Q123" s="122">
        <v>4.6106681115695807</v>
      </c>
      <c r="R123" s="122">
        <v>5.3807156889935959</v>
      </c>
      <c r="S123" s="122">
        <v>5.9384914539187594</v>
      </c>
      <c r="T123" s="122">
        <v>6.4888348431186618</v>
      </c>
      <c r="U123" s="122">
        <v>6.4447333500017159</v>
      </c>
      <c r="V123" s="122">
        <v>6.8416185879740654</v>
      </c>
      <c r="W123" s="122">
        <v>6.6150237859642136</v>
      </c>
      <c r="X123" s="122">
        <v>6.5797563016167491</v>
      </c>
      <c r="Y123" s="122">
        <v>6.9548990658552992</v>
      </c>
      <c r="DA123" s="130" t="s">
        <v>1766</v>
      </c>
    </row>
    <row r="124" spans="1:105" ht="12" customHeight="1" x14ac:dyDescent="0.25">
      <c r="A124" s="97" t="s">
        <v>141</v>
      </c>
      <c r="B124" s="98">
        <v>0.33249930693389107</v>
      </c>
      <c r="C124" s="98">
        <v>0.31619190260126007</v>
      </c>
      <c r="D124" s="98">
        <v>0.29465756836993606</v>
      </c>
      <c r="E124" s="98">
        <v>0.27468960670532383</v>
      </c>
      <c r="F124" s="98">
        <v>0.26093828909526151</v>
      </c>
      <c r="G124" s="98">
        <v>0.25740739154447839</v>
      </c>
      <c r="H124" s="98">
        <v>0.24318966565043371</v>
      </c>
      <c r="I124" s="98">
        <v>0.22787470340507746</v>
      </c>
      <c r="J124" s="98">
        <v>0.20619198592841079</v>
      </c>
      <c r="K124" s="98">
        <v>0.19328326543275823</v>
      </c>
      <c r="L124" s="98">
        <v>0.1991672583195469</v>
      </c>
      <c r="M124" s="98">
        <v>0.21857173487669487</v>
      </c>
      <c r="N124" s="98">
        <v>0.21813371383762356</v>
      </c>
      <c r="O124" s="98">
        <v>0.28451710382280027</v>
      </c>
      <c r="P124" s="98">
        <v>0.29514664482715292</v>
      </c>
      <c r="Q124" s="98">
        <v>0.31437648840775823</v>
      </c>
      <c r="R124" s="98">
        <v>0.50489896712368043</v>
      </c>
      <c r="S124" s="98">
        <v>0.59569230507144488</v>
      </c>
      <c r="T124" s="98">
        <v>0.67884701656169255</v>
      </c>
      <c r="U124" s="98">
        <v>0.65743581816120122</v>
      </c>
      <c r="V124" s="98">
        <v>0.7304583328011045</v>
      </c>
      <c r="W124" s="98">
        <v>0.62899380221567869</v>
      </c>
      <c r="X124" s="98">
        <v>0.64899659859694814</v>
      </c>
      <c r="Y124" s="98">
        <v>0.78628461949936879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1.4903700740547652E-4</v>
      </c>
      <c r="L125" s="98">
        <v>4.5600253642977105E-4</v>
      </c>
      <c r="M125" s="98">
        <v>6.5545488780312906E-4</v>
      </c>
      <c r="N125" s="98">
        <v>7.729752457799415E-4</v>
      </c>
      <c r="O125" s="98">
        <v>1.3859891015533506E-3</v>
      </c>
      <c r="P125" s="98">
        <v>1.4459445200062028E-3</v>
      </c>
      <c r="Q125" s="98">
        <v>1.4699920658557439E-3</v>
      </c>
      <c r="R125" s="98">
        <v>3.7393815017610767E-3</v>
      </c>
      <c r="S125" s="98">
        <v>3.7915949273268509E-3</v>
      </c>
      <c r="T125" s="98">
        <v>4.1344398542518673E-3</v>
      </c>
      <c r="U125" s="98">
        <v>3.6428965520697749E-3</v>
      </c>
      <c r="V125" s="98">
        <v>3.8975991433208351E-3</v>
      </c>
      <c r="W125" s="98">
        <v>3.0398263617906155E-3</v>
      </c>
      <c r="X125" s="98">
        <v>2.9795418974144991E-3</v>
      </c>
      <c r="Y125" s="98">
        <v>3.889373888586848E-3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1.1496054337836659E-4</v>
      </c>
      <c r="L126" s="101">
        <v>3.5252566873794698E-4</v>
      </c>
      <c r="M126" s="101">
        <v>5.0891023198419314E-4</v>
      </c>
      <c r="N126" s="101">
        <v>5.9826085245911109E-4</v>
      </c>
      <c r="O126" s="101">
        <v>1.0717467139628812E-3</v>
      </c>
      <c r="P126" s="101">
        <v>1.117056433622368E-3</v>
      </c>
      <c r="Q126" s="101">
        <v>1.1321423761596994E-3</v>
      </c>
      <c r="R126" s="101">
        <v>2.8704775560705522E-3</v>
      </c>
      <c r="S126" s="101">
        <v>2.9092237377238944E-3</v>
      </c>
      <c r="T126" s="101">
        <v>3.1659227733984718E-3</v>
      </c>
      <c r="U126" s="101">
        <v>2.7843876617959749E-3</v>
      </c>
      <c r="V126" s="101">
        <v>3.0143855243716816E-3</v>
      </c>
      <c r="W126" s="101">
        <v>2.3480936901233108E-3</v>
      </c>
      <c r="X126" s="101">
        <v>2.2686349139322058E-3</v>
      </c>
      <c r="Y126" s="101">
        <v>2.9170641176234939E-3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3.4076464027109926E-5</v>
      </c>
      <c r="L127" s="104">
        <v>1.0347686769182407E-4</v>
      </c>
      <c r="M127" s="104">
        <v>1.4654465581893594E-4</v>
      </c>
      <c r="N127" s="104">
        <v>1.7471439332083035E-4</v>
      </c>
      <c r="O127" s="104">
        <v>3.1424238759046938E-4</v>
      </c>
      <c r="P127" s="104">
        <v>3.2888808638383487E-4</v>
      </c>
      <c r="Q127" s="104">
        <v>3.3784968969604451E-4</v>
      </c>
      <c r="R127" s="104">
        <v>8.6890394569052445E-4</v>
      </c>
      <c r="S127" s="104">
        <v>8.8237118960295634E-4</v>
      </c>
      <c r="T127" s="104">
        <v>9.685170808533955E-4</v>
      </c>
      <c r="U127" s="104">
        <v>8.5850889027380022E-4</v>
      </c>
      <c r="V127" s="104">
        <v>8.8321361894915342E-4</v>
      </c>
      <c r="W127" s="104">
        <v>6.917326716673047E-4</v>
      </c>
      <c r="X127" s="104">
        <v>7.109069834822933E-4</v>
      </c>
      <c r="Y127" s="104">
        <v>9.7230977096335422E-4</v>
      </c>
      <c r="DA127" s="132" t="s">
        <v>1770</v>
      </c>
    </row>
    <row r="128" spans="1:105" ht="12" customHeight="1" x14ac:dyDescent="0.25">
      <c r="A128" s="106" t="s">
        <v>122</v>
      </c>
      <c r="B128" s="101">
        <v>4.719799213135329</v>
      </c>
      <c r="C128" s="101">
        <v>4.4347145787514908</v>
      </c>
      <c r="D128" s="101">
        <v>4.0004008193753267</v>
      </c>
      <c r="E128" s="101">
        <v>3.5521758439140756</v>
      </c>
      <c r="F128" s="101">
        <v>3.4692877983971226</v>
      </c>
      <c r="G128" s="101">
        <v>3.2005273590437211</v>
      </c>
      <c r="H128" s="101">
        <v>3.0545431044291758</v>
      </c>
      <c r="I128" s="101">
        <v>2.7324565047044729</v>
      </c>
      <c r="J128" s="101">
        <v>2.4492114064547561</v>
      </c>
      <c r="K128" s="101">
        <v>2.023033063474005</v>
      </c>
      <c r="L128" s="101">
        <v>1.6164498684946973</v>
      </c>
      <c r="M128" s="101">
        <v>1.5064432942772241</v>
      </c>
      <c r="N128" s="101">
        <v>1.5740796273751816</v>
      </c>
      <c r="O128" s="101">
        <v>1.4467056861724048</v>
      </c>
      <c r="P128" s="101">
        <v>1.4484391494397457</v>
      </c>
      <c r="Q128" s="101">
        <v>1.3777877662167872</v>
      </c>
      <c r="R128" s="101">
        <v>1.3841449807498996</v>
      </c>
      <c r="S128" s="101">
        <v>1.4320041735149613</v>
      </c>
      <c r="T128" s="101">
        <v>1.4815138978769795</v>
      </c>
      <c r="U128" s="101">
        <v>1.4953628064161135</v>
      </c>
      <c r="V128" s="101">
        <v>1.6156944891562885</v>
      </c>
      <c r="W128" s="101">
        <v>1.6552233858528684</v>
      </c>
      <c r="X128" s="101">
        <v>1.6812983315572243</v>
      </c>
      <c r="Y128" s="101">
        <v>1.9923564195358043</v>
      </c>
      <c r="DA128" s="131" t="s">
        <v>1771</v>
      </c>
    </row>
    <row r="129" spans="1:105" ht="12" customHeight="1" x14ac:dyDescent="0.25">
      <c r="A129" s="107" t="s">
        <v>121</v>
      </c>
      <c r="B129" s="104">
        <v>4.2894983545741144E-2</v>
      </c>
      <c r="C129" s="104">
        <v>4.1399432101340589E-2</v>
      </c>
      <c r="D129" s="104">
        <v>4.8189185676039435E-2</v>
      </c>
      <c r="E129" s="104">
        <v>5.5842145609835442E-2</v>
      </c>
      <c r="F129" s="104">
        <v>7.1685438232455614E-2</v>
      </c>
      <c r="G129" s="104">
        <v>0.11898018161983506</v>
      </c>
      <c r="H129" s="104">
        <v>0.15689124146346359</v>
      </c>
      <c r="I129" s="104">
        <v>0.24756782667051871</v>
      </c>
      <c r="J129" s="104">
        <v>0.43301124185711781</v>
      </c>
      <c r="K129" s="104">
        <v>0.723328500069365</v>
      </c>
      <c r="L129" s="104">
        <v>1.1923457590204087</v>
      </c>
      <c r="M129" s="104">
        <v>1.4847395038989897</v>
      </c>
      <c r="N129" s="104">
        <v>1.7362065560161923</v>
      </c>
      <c r="O129" s="104">
        <v>2.2465161564937568</v>
      </c>
      <c r="P129" s="104">
        <v>2.5502689048198679</v>
      </c>
      <c r="Q129" s="104">
        <v>2.9170338648791798</v>
      </c>
      <c r="R129" s="104">
        <v>3.4879323596182545</v>
      </c>
      <c r="S129" s="104">
        <v>3.9070033804050261</v>
      </c>
      <c r="T129" s="104">
        <v>4.3243394888257374</v>
      </c>
      <c r="U129" s="104">
        <v>4.2882918288723308</v>
      </c>
      <c r="V129" s="104">
        <v>4.4915681668733516</v>
      </c>
      <c r="W129" s="104">
        <v>4.3277667715338755</v>
      </c>
      <c r="X129" s="104">
        <v>4.2464818295651616</v>
      </c>
      <c r="Y129" s="104">
        <v>4.1723686529315387</v>
      </c>
      <c r="DA129" s="132" t="s">
        <v>1772</v>
      </c>
    </row>
    <row r="130" spans="1:105" ht="12" customHeight="1" x14ac:dyDescent="0.25">
      <c r="A130" s="108" t="s">
        <v>53</v>
      </c>
      <c r="B130" s="98">
        <v>3.3448285578210613E-2</v>
      </c>
      <c r="C130" s="98">
        <v>3.2320095928437827E-2</v>
      </c>
      <c r="D130" s="98">
        <v>3.7410813584290444E-2</v>
      </c>
      <c r="E130" s="98">
        <v>4.334521684129021E-2</v>
      </c>
      <c r="F130" s="98">
        <v>5.5677943883894528E-2</v>
      </c>
      <c r="G130" s="98">
        <v>9.2188375642028253E-2</v>
      </c>
      <c r="H130" s="98">
        <v>0.12249702565034347</v>
      </c>
      <c r="I130" s="98">
        <v>0.19268455938517559</v>
      </c>
      <c r="J130" s="98">
        <v>0.33440775691360525</v>
      </c>
      <c r="K130" s="98">
        <v>0.55796135220918763</v>
      </c>
      <c r="L130" s="98">
        <v>0.92195547465173366</v>
      </c>
      <c r="M130" s="98">
        <v>1.1529354457257099</v>
      </c>
      <c r="N130" s="98">
        <v>1.3439114260744938</v>
      </c>
      <c r="O130" s="98">
        <v>1.7371029209784072</v>
      </c>
      <c r="P130" s="98">
        <v>1.9708247900296354</v>
      </c>
      <c r="Q130" s="98">
        <v>2.2477718180000799</v>
      </c>
      <c r="R130" s="98">
        <v>2.6771932159026659</v>
      </c>
      <c r="S130" s="98">
        <v>2.9976344557996883</v>
      </c>
      <c r="T130" s="98">
        <v>3.3115359523290966</v>
      </c>
      <c r="U130" s="98">
        <v>3.2780911474079373</v>
      </c>
      <c r="V130" s="98">
        <v>3.4729257987827142</v>
      </c>
      <c r="W130" s="98">
        <v>3.343510857617229</v>
      </c>
      <c r="X130" s="98">
        <v>3.2349376833502994</v>
      </c>
      <c r="Y130" s="98">
        <v>3.1306421272042919</v>
      </c>
      <c r="DA130" s="63" t="s">
        <v>1773</v>
      </c>
    </row>
    <row r="131" spans="1:105" ht="12" customHeight="1" x14ac:dyDescent="0.25">
      <c r="A131" s="108" t="s">
        <v>52</v>
      </c>
      <c r="B131" s="98">
        <v>9.4466979675305318E-3</v>
      </c>
      <c r="C131" s="98">
        <v>9.0793361729027619E-3</v>
      </c>
      <c r="D131" s="98">
        <v>1.0778372091748992E-2</v>
      </c>
      <c r="E131" s="98">
        <v>1.2496928768545228E-2</v>
      </c>
      <c r="F131" s="98">
        <v>1.6007494348561087E-2</v>
      </c>
      <c r="G131" s="98">
        <v>2.6791805977806803E-2</v>
      </c>
      <c r="H131" s="98">
        <v>3.4394215813120112E-2</v>
      </c>
      <c r="I131" s="98">
        <v>5.4883267285343117E-2</v>
      </c>
      <c r="J131" s="98">
        <v>9.8603484943512593E-2</v>
      </c>
      <c r="K131" s="98">
        <v>0.16536714786017731</v>
      </c>
      <c r="L131" s="98">
        <v>0.27039028436867507</v>
      </c>
      <c r="M131" s="98">
        <v>0.33180405817327968</v>
      </c>
      <c r="N131" s="98">
        <v>0.39229512994169857</v>
      </c>
      <c r="O131" s="98">
        <v>0.50941323551534967</v>
      </c>
      <c r="P131" s="98">
        <v>0.57944411479023239</v>
      </c>
      <c r="Q131" s="98">
        <v>0.66926204687909974</v>
      </c>
      <c r="R131" s="98">
        <v>0.81073914371558864</v>
      </c>
      <c r="S131" s="98">
        <v>0.90936892460533791</v>
      </c>
      <c r="T131" s="98">
        <v>1.0128035364966412</v>
      </c>
      <c r="U131" s="98">
        <v>1.0102006814643938</v>
      </c>
      <c r="V131" s="98">
        <v>1.0186423680906371</v>
      </c>
      <c r="W131" s="98">
        <v>0.98425591391664669</v>
      </c>
      <c r="X131" s="98">
        <v>1.0115441462148624</v>
      </c>
      <c r="Y131" s="98">
        <v>1.0417265257272466</v>
      </c>
      <c r="DA131" s="63" t="s">
        <v>1774</v>
      </c>
    </row>
    <row r="132" spans="1:105" ht="12" customHeight="1" x14ac:dyDescent="0.25">
      <c r="A132" s="121" t="s">
        <v>54</v>
      </c>
      <c r="B132" s="122">
        <v>0.91955186038610859</v>
      </c>
      <c r="C132" s="122">
        <v>0.86620457320908828</v>
      </c>
      <c r="D132" s="122">
        <v>0.80278395274262959</v>
      </c>
      <c r="E132" s="122">
        <v>0.75176893683378787</v>
      </c>
      <c r="F132" s="122">
        <v>0.71738642656329565</v>
      </c>
      <c r="G132" s="122">
        <v>0.692227392460667</v>
      </c>
      <c r="H132" s="122">
        <v>0.65005484621306775</v>
      </c>
      <c r="I132" s="122">
        <v>0.6099339520477336</v>
      </c>
      <c r="J132" s="122">
        <v>0.54280858052371661</v>
      </c>
      <c r="K132" s="122">
        <v>0.51399724030413729</v>
      </c>
      <c r="L132" s="122">
        <v>0.50442296427464617</v>
      </c>
      <c r="M132" s="122">
        <v>0.52848216578052509</v>
      </c>
      <c r="N132" s="122">
        <v>0.58431466489580974</v>
      </c>
      <c r="O132" s="122">
        <v>0.63033800701339227</v>
      </c>
      <c r="P132" s="122">
        <v>0.70430811319142461</v>
      </c>
      <c r="Q132" s="122">
        <v>0.76881062480955664</v>
      </c>
      <c r="R132" s="122">
        <v>0.866039411697751</v>
      </c>
      <c r="S132" s="122">
        <v>0.93026680993601851</v>
      </c>
      <c r="T132" s="122">
        <v>0.99664438875579187</v>
      </c>
      <c r="U132" s="122">
        <v>0.97683716353429839</v>
      </c>
      <c r="V132" s="122">
        <v>1.0349731030384499</v>
      </c>
      <c r="W132" s="122">
        <v>1.0406835799747787</v>
      </c>
      <c r="X132" s="122">
        <v>0.98442387033020951</v>
      </c>
      <c r="Y132" s="122">
        <v>1.0484010918426228</v>
      </c>
      <c r="DA132" s="130" t="s">
        <v>1775</v>
      </c>
    </row>
    <row r="133" spans="1:105" ht="12" customHeight="1" x14ac:dyDescent="0.25">
      <c r="A133" s="97" t="s">
        <v>50</v>
      </c>
      <c r="B133" s="98">
        <v>1.3390203753370805E-2</v>
      </c>
      <c r="C133" s="98">
        <v>1.2482040747899027E-2</v>
      </c>
      <c r="D133" s="98">
        <v>1.1459713909063113E-2</v>
      </c>
      <c r="E133" s="98">
        <v>1.071031653896465E-2</v>
      </c>
      <c r="F133" s="98">
        <v>1.0037744279960336E-2</v>
      </c>
      <c r="G133" s="98">
        <v>9.9371223535679402E-3</v>
      </c>
      <c r="H133" s="98">
        <v>9.3461279561401038E-3</v>
      </c>
      <c r="I133" s="98">
        <v>8.5200613639119412E-3</v>
      </c>
      <c r="J133" s="98">
        <v>7.582928560367721E-3</v>
      </c>
      <c r="K133" s="98">
        <v>6.8249890462075257E-3</v>
      </c>
      <c r="L133" s="98">
        <v>7.1085366289090389E-3</v>
      </c>
      <c r="M133" s="98">
        <v>7.738313361741485E-3</v>
      </c>
      <c r="N133" s="98">
        <v>8.8113330631904279E-3</v>
      </c>
      <c r="O133" s="98">
        <v>1.0292141000960492E-2</v>
      </c>
      <c r="P133" s="98">
        <v>1.0754832007240429E-2</v>
      </c>
      <c r="Q133" s="98">
        <v>1.1257076829483712E-2</v>
      </c>
      <c r="R133" s="98">
        <v>1.6050867140116391E-2</v>
      </c>
      <c r="S133" s="98">
        <v>1.7537177093554568E-2</v>
      </c>
      <c r="T133" s="98">
        <v>1.9298247226122292E-2</v>
      </c>
      <c r="U133" s="98">
        <v>1.7964582283192244E-2</v>
      </c>
      <c r="V133" s="98">
        <v>1.9368335094690426E-2</v>
      </c>
      <c r="W133" s="98">
        <v>1.6240772228681248E-2</v>
      </c>
      <c r="X133" s="98">
        <v>1.6491154745016345E-2</v>
      </c>
      <c r="Y133" s="98">
        <v>2.0405630334195315E-2</v>
      </c>
      <c r="DA133" s="63" t="s">
        <v>1776</v>
      </c>
    </row>
    <row r="134" spans="1:105" ht="12" customHeight="1" x14ac:dyDescent="0.25">
      <c r="A134" s="109" t="s">
        <v>120</v>
      </c>
      <c r="B134" s="33">
        <v>0.90616165663273773</v>
      </c>
      <c r="C134" s="33">
        <v>0.85372253246118923</v>
      </c>
      <c r="D134" s="33">
        <v>0.79132423883356651</v>
      </c>
      <c r="E134" s="33">
        <v>0.74105862029482317</v>
      </c>
      <c r="F134" s="33">
        <v>0.70734868228333536</v>
      </c>
      <c r="G134" s="33">
        <v>0.68229027010709908</v>
      </c>
      <c r="H134" s="33">
        <v>0.64070871825692766</v>
      </c>
      <c r="I134" s="33">
        <v>0.60141389068382167</v>
      </c>
      <c r="J134" s="33">
        <v>0.53522565196334893</v>
      </c>
      <c r="K134" s="33">
        <v>0.50717225125792975</v>
      </c>
      <c r="L134" s="33">
        <v>0.49731442764573713</v>
      </c>
      <c r="M134" s="33">
        <v>0.52074385241878363</v>
      </c>
      <c r="N134" s="33">
        <v>0.57550333183261937</v>
      </c>
      <c r="O134" s="33">
        <v>0.62004586601243172</v>
      </c>
      <c r="P134" s="33">
        <v>0.69355328118418413</v>
      </c>
      <c r="Q134" s="33">
        <v>0.75755354798007291</v>
      </c>
      <c r="R134" s="33">
        <v>0.84998854455763462</v>
      </c>
      <c r="S134" s="33">
        <v>0.91272963284246389</v>
      </c>
      <c r="T134" s="33">
        <v>0.97734614152966959</v>
      </c>
      <c r="U134" s="33">
        <v>0.95887258125110619</v>
      </c>
      <c r="V134" s="33">
        <v>1.0156047679437594</v>
      </c>
      <c r="W134" s="33">
        <v>1.0244428077460974</v>
      </c>
      <c r="X134" s="33">
        <v>0.96793271558519312</v>
      </c>
      <c r="Y134" s="33">
        <v>1.0279954615084275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0.50334336812941116</v>
      </c>
      <c r="C136" s="119">
        <f t="shared" si="26"/>
        <v>0.50382460119105665</v>
      </c>
      <c r="D136" s="119">
        <f t="shared" si="26"/>
        <v>0.50482500158924215</v>
      </c>
      <c r="E136" s="119">
        <f t="shared" si="26"/>
        <v>0.50553428268803524</v>
      </c>
      <c r="F136" s="119">
        <f t="shared" si="26"/>
        <v>0.50898073983784331</v>
      </c>
      <c r="G136" s="119">
        <f t="shared" si="26"/>
        <v>0.51182741687531919</v>
      </c>
      <c r="H136" s="119">
        <f t="shared" si="26"/>
        <v>0.51747853818960532</v>
      </c>
      <c r="I136" s="119">
        <f t="shared" si="26"/>
        <v>0.52154027958626725</v>
      </c>
      <c r="J136" s="119">
        <f t="shared" si="26"/>
        <v>0.52887523384708068</v>
      </c>
      <c r="K136" s="119">
        <f t="shared" si="26"/>
        <v>0.54477575457383909</v>
      </c>
      <c r="L136" s="119">
        <f t="shared" si="26"/>
        <v>0.5510819497621583</v>
      </c>
      <c r="M136" s="119">
        <f t="shared" si="26"/>
        <v>0.57098498824594035</v>
      </c>
      <c r="N136" s="119">
        <f t="shared" si="26"/>
        <v>0.59529434854235075</v>
      </c>
      <c r="O136" s="119">
        <f t="shared" si="26"/>
        <v>0.61688594649233242</v>
      </c>
      <c r="P136" s="119">
        <f t="shared" si="26"/>
        <v>0.62979999670578657</v>
      </c>
      <c r="Q136" s="119">
        <f t="shared" si="26"/>
        <v>0.64104126018622221</v>
      </c>
      <c r="R136" s="119">
        <f t="shared" ref="R136:V136" si="27">IF(R117=0,"",R117/R98)</f>
        <v>0.65309978454262618</v>
      </c>
      <c r="S136" s="119">
        <f t="shared" si="27"/>
        <v>0.66733232216786831</v>
      </c>
      <c r="T136" s="119">
        <f t="shared" si="27"/>
        <v>0.6767152410877616</v>
      </c>
      <c r="U136" s="119">
        <f t="shared" si="27"/>
        <v>0.68573793538475203</v>
      </c>
      <c r="V136" s="119">
        <f t="shared" si="27"/>
        <v>0.6933671736292093</v>
      </c>
      <c r="W136" s="119">
        <f t="shared" ref="W136:Y136" si="28">IF(W117=0,"",W117/W98)</f>
        <v>0.70475448006450914</v>
      </c>
      <c r="X136" s="119">
        <f t="shared" si="28"/>
        <v>0.7159399299649708</v>
      </c>
      <c r="Y136" s="119">
        <f t="shared" si="28"/>
        <v>0.726157344205831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0.47608894396265988</v>
      </c>
      <c r="C137" s="124">
        <f t="shared" si="29"/>
        <v>0.47800939949210997</v>
      </c>
      <c r="D137" s="124">
        <f t="shared" si="29"/>
        <v>0.47888625484119984</v>
      </c>
      <c r="E137" s="124">
        <f t="shared" si="29"/>
        <v>0.48056617910611771</v>
      </c>
      <c r="F137" s="124">
        <f t="shared" si="29"/>
        <v>0.48417695079524947</v>
      </c>
      <c r="G137" s="124">
        <f t="shared" si="29"/>
        <v>0.49033463552364742</v>
      </c>
      <c r="H137" s="124">
        <f t="shared" si="29"/>
        <v>0.49548448332058648</v>
      </c>
      <c r="I137" s="124">
        <f t="shared" si="29"/>
        <v>0.49965571584301399</v>
      </c>
      <c r="J137" s="124">
        <f t="shared" si="29"/>
        <v>0.50485529619519787</v>
      </c>
      <c r="K137" s="124">
        <f t="shared" si="29"/>
        <v>0.5135939163963118</v>
      </c>
      <c r="L137" s="124">
        <f t="shared" si="29"/>
        <v>0.52714117669586835</v>
      </c>
      <c r="M137" s="124">
        <f t="shared" si="29"/>
        <v>0.54482345701549606</v>
      </c>
      <c r="N137" s="124">
        <f t="shared" si="29"/>
        <v>0.56920950390544267</v>
      </c>
      <c r="O137" s="124">
        <f t="shared" si="29"/>
        <v>0.59551892709093779</v>
      </c>
      <c r="P137" s="124">
        <f t="shared" si="29"/>
        <v>0.60499980090057226</v>
      </c>
      <c r="Q137" s="124">
        <f t="shared" si="29"/>
        <v>0.61608779930026669</v>
      </c>
      <c r="R137" s="124">
        <f t="shared" ref="R137:V137" si="30">IF(R118=0,"",R118/R99)</f>
        <v>0.63189334048448387</v>
      </c>
      <c r="S137" s="124">
        <f t="shared" si="30"/>
        <v>0.64449895731632934</v>
      </c>
      <c r="T137" s="124">
        <f t="shared" si="30"/>
        <v>0.65478787765667501</v>
      </c>
      <c r="U137" s="124">
        <f t="shared" si="30"/>
        <v>0.66197012124736021</v>
      </c>
      <c r="V137" s="124">
        <f t="shared" si="30"/>
        <v>0.67019710193828708</v>
      </c>
      <c r="W137" s="124">
        <f t="shared" ref="W137:Y137" si="31">IF(W118=0,"",W118/W99)</f>
        <v>0.6792595842094612</v>
      </c>
      <c r="X137" s="124">
        <f t="shared" si="31"/>
        <v>0.68951006464704845</v>
      </c>
      <c r="Y137" s="124">
        <f t="shared" si="31"/>
        <v>0.70047616810749336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0.4700780385193517</v>
      </c>
      <c r="C138" s="111">
        <f t="shared" si="32"/>
        <v>0.47220685513758981</v>
      </c>
      <c r="D138" s="111">
        <f t="shared" si="32"/>
        <v>0.47320398810803099</v>
      </c>
      <c r="E138" s="111">
        <f t="shared" si="32"/>
        <v>0.4750325820163257</v>
      </c>
      <c r="F138" s="111">
        <f t="shared" si="32"/>
        <v>0.47874152693906452</v>
      </c>
      <c r="G138" s="111">
        <f t="shared" si="32"/>
        <v>0.48499155142266653</v>
      </c>
      <c r="H138" s="111">
        <f t="shared" si="32"/>
        <v>0.49023351844840768</v>
      </c>
      <c r="I138" s="111">
        <f t="shared" si="32"/>
        <v>0.49446521948255745</v>
      </c>
      <c r="J138" s="111">
        <f t="shared" si="32"/>
        <v>0.49966543745413494</v>
      </c>
      <c r="K138" s="111">
        <f t="shared" si="32"/>
        <v>0.50843475241355196</v>
      </c>
      <c r="L138" s="111">
        <f t="shared" si="32"/>
        <v>0.52204671506632438</v>
      </c>
      <c r="M138" s="111">
        <f t="shared" si="32"/>
        <v>0.53986752165513929</v>
      </c>
      <c r="N138" s="111">
        <f t="shared" si="32"/>
        <v>0.56434013019804763</v>
      </c>
      <c r="O138" s="111">
        <f t="shared" si="32"/>
        <v>0.590831046418967</v>
      </c>
      <c r="P138" s="111">
        <f t="shared" si="32"/>
        <v>0.60043923009216127</v>
      </c>
      <c r="Q138" s="111">
        <f t="shared" si="32"/>
        <v>0.61155458984972255</v>
      </c>
      <c r="R138" s="111">
        <f t="shared" ref="R138:V138" si="33">IF(R119=0,"",R119/R100)</f>
        <v>0.62745797206237575</v>
      </c>
      <c r="S138" s="111">
        <f t="shared" si="33"/>
        <v>0.64015579768053632</v>
      </c>
      <c r="T138" s="111">
        <f t="shared" si="33"/>
        <v>0.65049751899658192</v>
      </c>
      <c r="U138" s="111">
        <f t="shared" si="33"/>
        <v>0.65774644322398446</v>
      </c>
      <c r="V138" s="111">
        <f t="shared" si="33"/>
        <v>0.66603979413071623</v>
      </c>
      <c r="W138" s="111">
        <f t="shared" ref="W138:Y138" si="34">IF(W119=0,"",W119/W100)</f>
        <v>0.67515730898867654</v>
      </c>
      <c r="X138" s="111">
        <f t="shared" si="34"/>
        <v>0.68548572722650603</v>
      </c>
      <c r="Y138" s="111">
        <f t="shared" si="34"/>
        <v>0.69654553555376475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2.2278166750182709</v>
      </c>
      <c r="C140" s="124">
        <f t="shared" si="38"/>
        <v>2.3022723523816415</v>
      </c>
      <c r="D140" s="124">
        <f t="shared" si="38"/>
        <v>2.4384561466300494</v>
      </c>
      <c r="E140" s="124">
        <f t="shared" si="38"/>
        <v>2.5316033241336022</v>
      </c>
      <c r="F140" s="124">
        <f t="shared" si="38"/>
        <v>2.6722941786221233</v>
      </c>
      <c r="G140" s="124">
        <f t="shared" si="38"/>
        <v>2.9660649065491631</v>
      </c>
      <c r="H140" s="124">
        <f t="shared" si="38"/>
        <v>3.3348099256550405</v>
      </c>
      <c r="I140" s="124">
        <f t="shared" si="38"/>
        <v>3.5575435411082719</v>
      </c>
      <c r="J140" s="124">
        <f t="shared" si="38"/>
        <v>3.6423707605433306</v>
      </c>
      <c r="K140" s="124">
        <f t="shared" si="38"/>
        <v>3.7820914666700447</v>
      </c>
      <c r="L140" s="124">
        <f t="shared" si="38"/>
        <v>3.942748643258942</v>
      </c>
      <c r="M140" s="124">
        <f t="shared" si="38"/>
        <v>4.1135862765632405</v>
      </c>
      <c r="N140" s="124">
        <f t="shared" si="38"/>
        <v>4.3734967688837036</v>
      </c>
      <c r="O140" s="124">
        <f t="shared" si="38"/>
        <v>4.6635967291632303</v>
      </c>
      <c r="P140" s="124">
        <f t="shared" si="38"/>
        <v>4.9246204200601751</v>
      </c>
      <c r="Q140" s="124">
        <f t="shared" si="38"/>
        <v>5.1074852218013005</v>
      </c>
      <c r="R140" s="124">
        <f t="shared" ref="R140:V140" si="39">IF(R121=0,"",R121/R102)</f>
        <v>5.2313711584479901</v>
      </c>
      <c r="S140" s="124">
        <f t="shared" si="39"/>
        <v>5.3334020406935281</v>
      </c>
      <c r="T140" s="124">
        <f t="shared" si="39"/>
        <v>5.4174889562834636</v>
      </c>
      <c r="U140" s="124">
        <f t="shared" si="39"/>
        <v>5.4891735124547765</v>
      </c>
      <c r="V140" s="124">
        <f t="shared" si="39"/>
        <v>5.5591836865400301</v>
      </c>
      <c r="W140" s="124">
        <f t="shared" ref="W140:Y140" si="40">IF(W121=0,"",W121/W102)</f>
        <v>5.6105708061760282</v>
      </c>
      <c r="X140" s="124">
        <f t="shared" si="40"/>
        <v>5.6611159994193576</v>
      </c>
      <c r="Y140" s="124">
        <f t="shared" si="40"/>
        <v>5.7159705572382622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2.2278166750182709</v>
      </c>
      <c r="C141" s="111">
        <f t="shared" si="41"/>
        <v>2.3022723523816415</v>
      </c>
      <c r="D141" s="111">
        <f t="shared" si="41"/>
        <v>2.4384561466300494</v>
      </c>
      <c r="E141" s="111">
        <f t="shared" si="41"/>
        <v>2.5316033241336022</v>
      </c>
      <c r="F141" s="111">
        <f t="shared" si="41"/>
        <v>2.6722941786221233</v>
      </c>
      <c r="G141" s="111">
        <f t="shared" si="41"/>
        <v>2.9660649065491631</v>
      </c>
      <c r="H141" s="111">
        <f t="shared" si="41"/>
        <v>3.3348099256550405</v>
      </c>
      <c r="I141" s="111">
        <f t="shared" si="41"/>
        <v>3.5575435411082719</v>
      </c>
      <c r="J141" s="111">
        <f t="shared" si="41"/>
        <v>3.6423707605433306</v>
      </c>
      <c r="K141" s="111">
        <f t="shared" si="41"/>
        <v>3.7820914666700447</v>
      </c>
      <c r="L141" s="111">
        <f t="shared" si="41"/>
        <v>3.942748643258942</v>
      </c>
      <c r="M141" s="111">
        <f t="shared" si="41"/>
        <v>4.1135862765632405</v>
      </c>
      <c r="N141" s="111">
        <f t="shared" si="41"/>
        <v>4.3734967688837036</v>
      </c>
      <c r="O141" s="111">
        <f t="shared" si="41"/>
        <v>4.6635967291632303</v>
      </c>
      <c r="P141" s="111">
        <f t="shared" si="41"/>
        <v>4.9246204200601751</v>
      </c>
      <c r="Q141" s="111">
        <f t="shared" si="41"/>
        <v>5.1074852218013005</v>
      </c>
      <c r="R141" s="111">
        <f t="shared" ref="R141:V141" si="42">IF(R122=0,"",R122/R103)</f>
        <v>5.2313711584479901</v>
      </c>
      <c r="S141" s="111">
        <f t="shared" si="42"/>
        <v>5.3334020406935281</v>
      </c>
      <c r="T141" s="111">
        <f t="shared" si="42"/>
        <v>5.4174889562834636</v>
      </c>
      <c r="U141" s="111">
        <f t="shared" si="42"/>
        <v>5.4891735124547765</v>
      </c>
      <c r="V141" s="111">
        <f t="shared" si="42"/>
        <v>5.5591836865400301</v>
      </c>
      <c r="W141" s="111">
        <f t="shared" ref="W141:Y141" si="43">IF(W122=0,"",W122/W103)</f>
        <v>5.6105708061760282</v>
      </c>
      <c r="X141" s="111">
        <f t="shared" si="43"/>
        <v>5.6611159994193576</v>
      </c>
      <c r="Y141" s="111">
        <f t="shared" si="43"/>
        <v>5.7159705572382622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0.64067509131451628</v>
      </c>
      <c r="C142" s="124">
        <f t="shared" si="44"/>
        <v>0.64306987344794475</v>
      </c>
      <c r="D142" s="124">
        <f t="shared" si="44"/>
        <v>0.6453823695181955</v>
      </c>
      <c r="E142" s="124">
        <f t="shared" si="44"/>
        <v>0.64834609778906016</v>
      </c>
      <c r="F142" s="124">
        <f t="shared" si="44"/>
        <v>0.65273954307576132</v>
      </c>
      <c r="G142" s="124">
        <f t="shared" si="44"/>
        <v>0.65822162955800279</v>
      </c>
      <c r="H142" s="124">
        <f t="shared" si="44"/>
        <v>0.66435228307435024</v>
      </c>
      <c r="I142" s="124">
        <f t="shared" si="44"/>
        <v>0.66844903728919391</v>
      </c>
      <c r="J142" s="124">
        <f t="shared" si="44"/>
        <v>0.67273669325414998</v>
      </c>
      <c r="K142" s="124">
        <f t="shared" si="44"/>
        <v>0.67971243679112892</v>
      </c>
      <c r="L142" s="124">
        <f t="shared" si="44"/>
        <v>0.68940751549294155</v>
      </c>
      <c r="M142" s="124">
        <f t="shared" si="44"/>
        <v>0.69587941636023676</v>
      </c>
      <c r="N142" s="124">
        <f t="shared" si="44"/>
        <v>0.70410602118491195</v>
      </c>
      <c r="O142" s="124">
        <f t="shared" si="44"/>
        <v>0.71552140018672861</v>
      </c>
      <c r="P142" s="124">
        <f t="shared" si="44"/>
        <v>0.72275186709772166</v>
      </c>
      <c r="Q142" s="124">
        <f t="shared" si="44"/>
        <v>0.73173324670096573</v>
      </c>
      <c r="R142" s="124">
        <f t="shared" ref="R142:V142" si="45">IF(R123=0,"",R123/R104)</f>
        <v>0.74276428437929098</v>
      </c>
      <c r="S142" s="124">
        <f t="shared" si="45"/>
        <v>0.75377776018389619</v>
      </c>
      <c r="T142" s="124">
        <f t="shared" si="45"/>
        <v>0.7658218080821162</v>
      </c>
      <c r="U142" s="124">
        <f t="shared" si="45"/>
        <v>0.7769997385971309</v>
      </c>
      <c r="V142" s="124">
        <f t="shared" si="45"/>
        <v>0.78736646812901101</v>
      </c>
      <c r="W142" s="124">
        <f t="shared" ref="W142:Y142" si="46">IF(W123=0,"",W123/W104)</f>
        <v>0.79741501276275728</v>
      </c>
      <c r="X142" s="124">
        <f t="shared" si="46"/>
        <v>0.80755366238444359</v>
      </c>
      <c r="Y142" s="124">
        <f t="shared" si="46"/>
        <v>0.81808786171418879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0.57228238725525427</v>
      </c>
      <c r="C143" s="111">
        <f t="shared" si="47"/>
        <v>0.57527133365671446</v>
      </c>
      <c r="D143" s="111">
        <f t="shared" si="47"/>
        <v>0.57831149275789162</v>
      </c>
      <c r="E143" s="111">
        <f t="shared" si="47"/>
        <v>0.58210365598520064</v>
      </c>
      <c r="F143" s="111">
        <f t="shared" si="47"/>
        <v>0.58677607692311551</v>
      </c>
      <c r="G143" s="111">
        <f t="shared" si="47"/>
        <v>0.59287902791174107</v>
      </c>
      <c r="H143" s="111">
        <f t="shared" si="47"/>
        <v>0.59945225593209539</v>
      </c>
      <c r="I143" s="111">
        <f t="shared" si="47"/>
        <v>0.6027479358834742</v>
      </c>
      <c r="J143" s="111">
        <f t="shared" si="47"/>
        <v>0.60407852506827953</v>
      </c>
      <c r="K143" s="111">
        <f t="shared" si="47"/>
        <v>0.6069043352990251</v>
      </c>
      <c r="L143" s="111">
        <f t="shared" si="47"/>
        <v>0.61183726648761205</v>
      </c>
      <c r="M143" s="111">
        <f t="shared" si="47"/>
        <v>0.61882495028739726</v>
      </c>
      <c r="N143" s="111">
        <f t="shared" si="47"/>
        <v>0.6302088078705983</v>
      </c>
      <c r="O143" s="111">
        <f t="shared" si="47"/>
        <v>0.64846402676899373</v>
      </c>
      <c r="P143" s="111">
        <f t="shared" si="47"/>
        <v>0.66123250329635197</v>
      </c>
      <c r="Q143" s="111">
        <f t="shared" si="47"/>
        <v>0.67925567970077882</v>
      </c>
      <c r="R143" s="111">
        <f t="shared" ref="R143:V143" si="48">IF(R124=0,"",R124/R105)</f>
        <v>0.70776124171264498</v>
      </c>
      <c r="S143" s="111">
        <f t="shared" si="48"/>
        <v>0.7287256678527384</v>
      </c>
      <c r="T143" s="111">
        <f t="shared" si="48"/>
        <v>0.74847463065696074</v>
      </c>
      <c r="U143" s="111">
        <f t="shared" si="48"/>
        <v>0.76286950556105326</v>
      </c>
      <c r="V143" s="111">
        <f t="shared" si="48"/>
        <v>0.77797504578345311</v>
      </c>
      <c r="W143" s="111">
        <f t="shared" ref="W143:Y143" si="49">IF(W124=0,"",W124/W105)</f>
        <v>0.79182360348743819</v>
      </c>
      <c r="X143" s="111">
        <f t="shared" si="49"/>
        <v>0.80426676605951186</v>
      </c>
      <c r="Y143" s="111">
        <f t="shared" si="49"/>
        <v>0.81794641127875478</v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>
        <f t="shared" si="50"/>
        <v>0.67914389793374108</v>
      </c>
      <c r="L144" s="111">
        <f t="shared" si="50"/>
        <v>0.68209993745048814</v>
      </c>
      <c r="M144" s="111">
        <f t="shared" si="50"/>
        <v>0.68421962006116022</v>
      </c>
      <c r="N144" s="111">
        <f t="shared" si="50"/>
        <v>0.69006287110798048</v>
      </c>
      <c r="O144" s="111">
        <f t="shared" si="50"/>
        <v>0.70671983021922002</v>
      </c>
      <c r="P144" s="111">
        <f t="shared" si="50"/>
        <v>0.71277749071587537</v>
      </c>
      <c r="Q144" s="111">
        <f t="shared" si="50"/>
        <v>0.72030883807566126</v>
      </c>
      <c r="R144" s="111">
        <f t="shared" ref="R144:V144" si="51">IF(R125=0,"",R125/R106)</f>
        <v>0.77135775971462894</v>
      </c>
      <c r="S144" s="111">
        <f t="shared" si="51"/>
        <v>0.78579868229371153</v>
      </c>
      <c r="T144" s="111">
        <f t="shared" si="51"/>
        <v>0.79549095716200346</v>
      </c>
      <c r="U144" s="111">
        <f t="shared" si="51"/>
        <v>0.80382256850513756</v>
      </c>
      <c r="V144" s="111">
        <f t="shared" si="51"/>
        <v>0.80825808287788747</v>
      </c>
      <c r="W144" s="111">
        <f t="shared" ref="W144:Y144" si="52">IF(W125=0,"",W125/W106)</f>
        <v>0.81590298637320302</v>
      </c>
      <c r="X144" s="111">
        <f t="shared" si="52"/>
        <v>0.82858145903609504</v>
      </c>
      <c r="Y144" s="111">
        <f t="shared" si="52"/>
        <v>0.85568459944317021</v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>
        <f t="shared" si="53"/>
        <v>0.62016169899862805</v>
      </c>
      <c r="L145" s="112">
        <f t="shared" si="53"/>
        <v>0.62388337534270755</v>
      </c>
      <c r="M145" s="112">
        <f t="shared" si="53"/>
        <v>0.62718848422399909</v>
      </c>
      <c r="N145" s="112">
        <f t="shared" si="53"/>
        <v>0.63278729629363906</v>
      </c>
      <c r="O145" s="112">
        <f t="shared" si="53"/>
        <v>0.65076002769551078</v>
      </c>
      <c r="P145" s="112">
        <f t="shared" si="53"/>
        <v>0.65720116579721666</v>
      </c>
      <c r="Q145" s="112">
        <f t="shared" si="53"/>
        <v>0.66482003935549372</v>
      </c>
      <c r="R145" s="112">
        <f t="shared" ref="R145:V145" si="54">IF(R126=0,"",R126/R107)</f>
        <v>0.72142718293895625</v>
      </c>
      <c r="S145" s="112">
        <f t="shared" si="54"/>
        <v>0.73786163655215897</v>
      </c>
      <c r="T145" s="112">
        <f t="shared" si="54"/>
        <v>0.74865278606394547</v>
      </c>
      <c r="U145" s="112">
        <f t="shared" si="54"/>
        <v>0.75797472983734937</v>
      </c>
      <c r="V145" s="112">
        <f t="shared" si="54"/>
        <v>0.76526525400636725</v>
      </c>
      <c r="W145" s="112">
        <f t="shared" ref="W145:Y145" si="55">IF(W126=0,"",W126/W107)</f>
        <v>0.77392986964068533</v>
      </c>
      <c r="X145" s="112">
        <f t="shared" si="55"/>
        <v>0.78634208413614504</v>
      </c>
      <c r="Y145" s="112">
        <f t="shared" si="55"/>
        <v>0.81641276911062521</v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0.6456112699206884</v>
      </c>
      <c r="C147" s="112">
        <f t="shared" si="59"/>
        <v>0.64800208633311496</v>
      </c>
      <c r="D147" s="112">
        <f t="shared" si="59"/>
        <v>0.65023403720022344</v>
      </c>
      <c r="E147" s="112">
        <f t="shared" si="59"/>
        <v>0.65315574060321313</v>
      </c>
      <c r="F147" s="112">
        <f t="shared" si="59"/>
        <v>0.65707440769966852</v>
      </c>
      <c r="G147" s="112">
        <f t="shared" si="59"/>
        <v>0.66191940662191162</v>
      </c>
      <c r="H147" s="112">
        <f t="shared" si="59"/>
        <v>0.66735253354011392</v>
      </c>
      <c r="I147" s="112">
        <f t="shared" si="59"/>
        <v>0.66982659110917908</v>
      </c>
      <c r="J147" s="112">
        <f t="shared" si="59"/>
        <v>0.6701618304188991</v>
      </c>
      <c r="K147" s="112">
        <f t="shared" si="59"/>
        <v>0.67088711131934986</v>
      </c>
      <c r="L147" s="112">
        <f t="shared" si="59"/>
        <v>0.67145696106405828</v>
      </c>
      <c r="M147" s="112">
        <f t="shared" si="59"/>
        <v>0.67513188657522438</v>
      </c>
      <c r="N147" s="112">
        <f t="shared" si="59"/>
        <v>0.68327890747215103</v>
      </c>
      <c r="O147" s="112">
        <f t="shared" si="59"/>
        <v>0.69173870044088537</v>
      </c>
      <c r="P147" s="112">
        <f t="shared" si="59"/>
        <v>0.69583666603623939</v>
      </c>
      <c r="Q147" s="112">
        <f t="shared" si="59"/>
        <v>0.69699396432481786</v>
      </c>
      <c r="R147" s="112">
        <f t="shared" ref="R147:V147" si="60">IF(R128=0,"",R128/R109)</f>
        <v>0.70007423192611395</v>
      </c>
      <c r="S147" s="112">
        <f t="shared" si="60"/>
        <v>0.70823041922986474</v>
      </c>
      <c r="T147" s="112">
        <f t="shared" si="60"/>
        <v>0.7206007709676564</v>
      </c>
      <c r="U147" s="112">
        <f t="shared" si="60"/>
        <v>0.74184893598184132</v>
      </c>
      <c r="V147" s="112">
        <f t="shared" si="60"/>
        <v>0.76298981968835211</v>
      </c>
      <c r="W147" s="112">
        <f t="shared" ref="W147:Y147" si="61">IF(W128=0,"",W128/W109)</f>
        <v>0.77450459454610765</v>
      </c>
      <c r="X147" s="112">
        <f t="shared" si="61"/>
        <v>0.78112905612492067</v>
      </c>
      <c r="Y147" s="112">
        <f t="shared" si="61"/>
        <v>0.7914344473253806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0.70026445944862159</v>
      </c>
      <c r="C148" s="113">
        <f t="shared" si="62"/>
        <v>0.70264827669768104</v>
      </c>
      <c r="D148" s="113">
        <f t="shared" si="62"/>
        <v>0.70901472178056091</v>
      </c>
      <c r="E148" s="113">
        <f t="shared" si="62"/>
        <v>0.71353928769886976</v>
      </c>
      <c r="F148" s="113">
        <f t="shared" si="62"/>
        <v>0.71723564155017216</v>
      </c>
      <c r="G148" s="113">
        <f t="shared" si="62"/>
        <v>0.72186495660144767</v>
      </c>
      <c r="H148" s="113">
        <f t="shared" si="62"/>
        <v>0.7223487483641623</v>
      </c>
      <c r="I148" s="113">
        <f t="shared" si="62"/>
        <v>0.7247104313031576</v>
      </c>
      <c r="J148" s="113">
        <f t="shared" si="62"/>
        <v>0.72795482596483529</v>
      </c>
      <c r="K148" s="113">
        <f t="shared" si="62"/>
        <v>0.7299697002448069</v>
      </c>
      <c r="L148" s="113">
        <f t="shared" si="62"/>
        <v>0.73140807011807707</v>
      </c>
      <c r="M148" s="113">
        <f t="shared" si="62"/>
        <v>0.73213341822945333</v>
      </c>
      <c r="N148" s="113">
        <f t="shared" si="62"/>
        <v>0.73526353023661617</v>
      </c>
      <c r="O148" s="113">
        <f t="shared" si="62"/>
        <v>0.74166119593385482</v>
      </c>
      <c r="P148" s="113">
        <f t="shared" si="62"/>
        <v>0.74721880970531029</v>
      </c>
      <c r="Q148" s="113">
        <f t="shared" si="62"/>
        <v>0.75582568573397946</v>
      </c>
      <c r="R148" s="113">
        <f t="shared" ref="R148:V148" si="63">IF(R129=0,"",R129/R110)</f>
        <v>0.76677843332395246</v>
      </c>
      <c r="S148" s="113">
        <f t="shared" si="63"/>
        <v>0.7761091993469732</v>
      </c>
      <c r="T148" s="113">
        <f t="shared" si="63"/>
        <v>0.78554072927905005</v>
      </c>
      <c r="U148" s="113">
        <f t="shared" si="63"/>
        <v>0.79231847326596527</v>
      </c>
      <c r="V148" s="113">
        <f t="shared" si="63"/>
        <v>0.79808742933757015</v>
      </c>
      <c r="W148" s="113">
        <f t="shared" ref="W148:Y148" si="64">IF(W129=0,"",W129/W110)</f>
        <v>0.80736498814852908</v>
      </c>
      <c r="X148" s="113">
        <f t="shared" si="64"/>
        <v>0.81902036530116029</v>
      </c>
      <c r="Y148" s="113">
        <f t="shared" si="64"/>
        <v>0.83145176341042182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0.6456112699206884</v>
      </c>
      <c r="C149" s="111">
        <f t="shared" si="65"/>
        <v>0.64847959912205511</v>
      </c>
      <c r="D149" s="111">
        <f t="shared" si="65"/>
        <v>0.65417200142000154</v>
      </c>
      <c r="E149" s="111">
        <f t="shared" si="65"/>
        <v>0.65910392975717735</v>
      </c>
      <c r="F149" s="111">
        <f t="shared" si="65"/>
        <v>0.66331160080389906</v>
      </c>
      <c r="G149" s="111">
        <f t="shared" si="65"/>
        <v>0.66787916969125616</v>
      </c>
      <c r="H149" s="111">
        <f t="shared" si="65"/>
        <v>0.67010856721843459</v>
      </c>
      <c r="I149" s="111">
        <f t="shared" si="65"/>
        <v>0.67201625986739688</v>
      </c>
      <c r="J149" s="111">
        <f t="shared" si="65"/>
        <v>0.67389793391681296</v>
      </c>
      <c r="K149" s="111">
        <f t="shared" si="65"/>
        <v>0.67587854269221903</v>
      </c>
      <c r="L149" s="111">
        <f t="shared" si="65"/>
        <v>0.67800035300183625</v>
      </c>
      <c r="M149" s="111">
        <f t="shared" si="65"/>
        <v>0.6797331300196503</v>
      </c>
      <c r="N149" s="111">
        <f t="shared" si="65"/>
        <v>0.68251974848305308</v>
      </c>
      <c r="O149" s="111">
        <f t="shared" si="65"/>
        <v>0.68943061194479882</v>
      </c>
      <c r="P149" s="111">
        <f t="shared" si="65"/>
        <v>0.69552693892960082</v>
      </c>
      <c r="Q149" s="111">
        <f t="shared" si="65"/>
        <v>0.70460013081998085</v>
      </c>
      <c r="R149" s="111">
        <f t="shared" ref="R149:V149" si="66">IF(R130=0,"",R130/R111)</f>
        <v>0.71619574892822313</v>
      </c>
      <c r="S149" s="111">
        <f t="shared" si="66"/>
        <v>0.72674844397038285</v>
      </c>
      <c r="T149" s="111">
        <f t="shared" si="66"/>
        <v>0.73718822738327749</v>
      </c>
      <c r="U149" s="111">
        <f t="shared" si="66"/>
        <v>0.74465975244134053</v>
      </c>
      <c r="V149" s="111">
        <f t="shared" si="66"/>
        <v>0.75346505217829252</v>
      </c>
      <c r="W149" s="111">
        <f t="shared" ref="W149:Y149" si="67">IF(W130=0,"",W130/W111)</f>
        <v>0.76403828532744933</v>
      </c>
      <c r="X149" s="111">
        <f t="shared" si="67"/>
        <v>0.77515352479198585</v>
      </c>
      <c r="Y149" s="111">
        <f t="shared" si="67"/>
        <v>0.78729646612869741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0.73536779647619344</v>
      </c>
      <c r="C151" s="124">
        <f t="shared" si="71"/>
        <v>0.73695053520779485</v>
      </c>
      <c r="D151" s="124">
        <f t="shared" si="71"/>
        <v>0.73851394687819416</v>
      </c>
      <c r="E151" s="124">
        <f t="shared" si="71"/>
        <v>0.74057685341132884</v>
      </c>
      <c r="F151" s="124">
        <f t="shared" si="71"/>
        <v>0.74343476484022686</v>
      </c>
      <c r="G151" s="124">
        <f t="shared" si="71"/>
        <v>0.74696974521953596</v>
      </c>
      <c r="H151" s="124">
        <f t="shared" si="71"/>
        <v>0.75093974188964863</v>
      </c>
      <c r="I151" s="124">
        <f t="shared" si="71"/>
        <v>0.75296106978053301</v>
      </c>
      <c r="J151" s="124">
        <f t="shared" si="71"/>
        <v>0.75369181393965168</v>
      </c>
      <c r="K151" s="124">
        <f t="shared" si="71"/>
        <v>0.75530710030079229</v>
      </c>
      <c r="L151" s="124">
        <f t="shared" si="71"/>
        <v>0.75706549486089814</v>
      </c>
      <c r="M151" s="124">
        <f t="shared" si="71"/>
        <v>0.75959318357769701</v>
      </c>
      <c r="N151" s="124">
        <f t="shared" si="71"/>
        <v>0.76328245171111564</v>
      </c>
      <c r="O151" s="124">
        <f t="shared" si="71"/>
        <v>0.76741390687100797</v>
      </c>
      <c r="P151" s="124">
        <f t="shared" si="71"/>
        <v>0.77051125645143381</v>
      </c>
      <c r="Q151" s="124">
        <f t="shared" si="71"/>
        <v>0.77443913960254895</v>
      </c>
      <c r="R151" s="124">
        <f t="shared" ref="R151:V151" si="72">IF(R132=0,"",R132/R113)</f>
        <v>0.78035529719808761</v>
      </c>
      <c r="S151" s="124">
        <f t="shared" si="72"/>
        <v>0.78894366200643751</v>
      </c>
      <c r="T151" s="124">
        <f t="shared" si="72"/>
        <v>0.79976870044704673</v>
      </c>
      <c r="U151" s="124">
        <f t="shared" si="72"/>
        <v>0.81153835148432107</v>
      </c>
      <c r="V151" s="124">
        <f t="shared" si="72"/>
        <v>0.82532909325842507</v>
      </c>
      <c r="W151" s="124">
        <f t="shared" ref="W151:Y151" si="73">IF(W132=0,"",W132/W113)</f>
        <v>0.84042319366882523</v>
      </c>
      <c r="X151" s="124">
        <f t="shared" si="73"/>
        <v>0.85328071307762388</v>
      </c>
      <c r="Y151" s="124">
        <f t="shared" si="73"/>
        <v>0.86665612245539914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0.57993469817406718</v>
      </c>
      <c r="C152" s="111">
        <f t="shared" si="74"/>
        <v>0.58064883848563886</v>
      </c>
      <c r="D152" s="111">
        <f t="shared" si="74"/>
        <v>0.58138599621901876</v>
      </c>
      <c r="E152" s="111">
        <f t="shared" si="74"/>
        <v>0.58239844440906829</v>
      </c>
      <c r="F152" s="111">
        <f t="shared" si="74"/>
        <v>0.58379910345006891</v>
      </c>
      <c r="G152" s="111">
        <f t="shared" si="74"/>
        <v>0.58551364873353462</v>
      </c>
      <c r="H152" s="111">
        <f t="shared" si="74"/>
        <v>0.5873733191121977</v>
      </c>
      <c r="I152" s="111">
        <f t="shared" si="74"/>
        <v>0.5882358184377362</v>
      </c>
      <c r="J152" s="111">
        <f t="shared" si="74"/>
        <v>0.58844935547863808</v>
      </c>
      <c r="K152" s="111">
        <f t="shared" si="74"/>
        <v>0.58892504295546066</v>
      </c>
      <c r="L152" s="111">
        <f t="shared" si="74"/>
        <v>0.5896344448344466</v>
      </c>
      <c r="M152" s="111">
        <f t="shared" si="74"/>
        <v>0.59045061183352043</v>
      </c>
      <c r="N152" s="111">
        <f t="shared" si="74"/>
        <v>0.59127366077671317</v>
      </c>
      <c r="O152" s="111">
        <f t="shared" si="74"/>
        <v>0.59183969096248878</v>
      </c>
      <c r="P152" s="111">
        <f t="shared" si="74"/>
        <v>0.59204455633486075</v>
      </c>
      <c r="Q152" s="111">
        <f t="shared" si="74"/>
        <v>0.59243322662274256</v>
      </c>
      <c r="R152" s="111">
        <f t="shared" ref="R152:V152" si="75">IF(R133=0,"",R133/R114)</f>
        <v>0.59406750484814674</v>
      </c>
      <c r="S152" s="111">
        <f t="shared" si="75"/>
        <v>0.59632937231021532</v>
      </c>
      <c r="T152" s="111">
        <f t="shared" si="75"/>
        <v>0.599089268748629</v>
      </c>
      <c r="U152" s="111">
        <f t="shared" si="75"/>
        <v>0.60171981545869957</v>
      </c>
      <c r="V152" s="111">
        <f t="shared" si="75"/>
        <v>0.60513344186474893</v>
      </c>
      <c r="W152" s="111">
        <f t="shared" ref="W152:Y152" si="76">IF(W133=0,"",W133/W114)</f>
        <v>0.6099455121826044</v>
      </c>
      <c r="X152" s="111">
        <f t="shared" si="76"/>
        <v>0.61414482773597034</v>
      </c>
      <c r="Y152" s="111">
        <f t="shared" si="76"/>
        <v>0.61882257642343053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0.73829177341775953</v>
      </c>
      <c r="C153" s="45">
        <f t="shared" si="77"/>
        <v>0.73986239148141231</v>
      </c>
      <c r="D153" s="45">
        <f t="shared" si="77"/>
        <v>0.74141576375413842</v>
      </c>
      <c r="E153" s="45">
        <f t="shared" si="77"/>
        <v>0.74349532170661503</v>
      </c>
      <c r="F153" s="45">
        <f t="shared" si="77"/>
        <v>0.74633077727546093</v>
      </c>
      <c r="G153" s="45">
        <f t="shared" si="77"/>
        <v>0.74998177731712179</v>
      </c>
      <c r="H153" s="45">
        <f t="shared" si="77"/>
        <v>0.75400257871904364</v>
      </c>
      <c r="I153" s="45">
        <f t="shared" si="77"/>
        <v>0.75596007235866602</v>
      </c>
      <c r="J153" s="45">
        <f t="shared" si="77"/>
        <v>0.75670230719797649</v>
      </c>
      <c r="K153" s="45">
        <f t="shared" si="77"/>
        <v>0.75818960995869311</v>
      </c>
      <c r="L153" s="45">
        <f t="shared" si="77"/>
        <v>0.76015082807715251</v>
      </c>
      <c r="M153" s="45">
        <f t="shared" si="77"/>
        <v>0.76284050485611277</v>
      </c>
      <c r="N153" s="45">
        <f t="shared" si="77"/>
        <v>0.76669736638602337</v>
      </c>
      <c r="O153" s="45">
        <f t="shared" si="77"/>
        <v>0.77121153185918434</v>
      </c>
      <c r="P153" s="45">
        <f t="shared" si="77"/>
        <v>0.77412985511410493</v>
      </c>
      <c r="Q153" s="45">
        <f t="shared" si="77"/>
        <v>0.7779908115985581</v>
      </c>
      <c r="R153" s="45">
        <f t="shared" ref="R153:V153" si="78">IF(R134=0,"",R134/R115)</f>
        <v>0.78500372126849649</v>
      </c>
      <c r="S153" s="45">
        <f t="shared" si="78"/>
        <v>0.79387051394312813</v>
      </c>
      <c r="T153" s="45">
        <f t="shared" si="78"/>
        <v>0.80509379427297378</v>
      </c>
      <c r="U153" s="45">
        <f t="shared" si="78"/>
        <v>0.81687491053376793</v>
      </c>
      <c r="V153" s="45">
        <f t="shared" si="78"/>
        <v>0.83109644671609939</v>
      </c>
      <c r="W153" s="45">
        <f t="shared" ref="W153:Y153" si="79">IF(W134=0,"",W134/W115)</f>
        <v>0.84548801640989546</v>
      </c>
      <c r="X153" s="45">
        <f t="shared" si="79"/>
        <v>0.85897923887780403</v>
      </c>
      <c r="Y153" s="45">
        <f t="shared" si="79"/>
        <v>0.87360102077367552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134.37224831347353</v>
      </c>
      <c r="C155" s="117">
        <f t="shared" si="80"/>
        <v>134.57938688806368</v>
      </c>
      <c r="D155" s="117">
        <f t="shared" si="80"/>
        <v>122.65351327936961</v>
      </c>
      <c r="E155" s="117">
        <f t="shared" si="80"/>
        <v>116.16797076492803</v>
      </c>
      <c r="F155" s="117">
        <f t="shared" si="80"/>
        <v>113.65464124107906</v>
      </c>
      <c r="G155" s="117">
        <f t="shared" si="80"/>
        <v>124.86309291085054</v>
      </c>
      <c r="H155" s="117">
        <f t="shared" si="80"/>
        <v>116.40451556818684</v>
      </c>
      <c r="I155" s="117">
        <f t="shared" si="80"/>
        <v>108.19793295781082</v>
      </c>
      <c r="J155" s="117">
        <f t="shared" si="80"/>
        <v>90.943276488527943</v>
      </c>
      <c r="K155" s="117">
        <f t="shared" si="80"/>
        <v>62.182995657985565</v>
      </c>
      <c r="L155" s="117">
        <f t="shared" si="80"/>
        <v>82.330789535422781</v>
      </c>
      <c r="M155" s="117">
        <f t="shared" si="80"/>
        <v>72.19770223276106</v>
      </c>
      <c r="N155" s="117">
        <f t="shared" si="80"/>
        <v>69.242316077717632</v>
      </c>
      <c r="O155" s="117">
        <f t="shared" si="80"/>
        <v>84.521519665063749</v>
      </c>
      <c r="P155" s="117">
        <f t="shared" si="80"/>
        <v>74.383549755920598</v>
      </c>
      <c r="Q155" s="117">
        <f t="shared" si="80"/>
        <v>76.630160572663868</v>
      </c>
      <c r="R155" s="117">
        <f t="shared" ref="R155:V155" si="81">R156+R159+R161+R170</f>
        <v>101.59973345624675</v>
      </c>
      <c r="S155" s="117">
        <f t="shared" si="81"/>
        <v>98.800995927335364</v>
      </c>
      <c r="T155" s="117">
        <f t="shared" si="81"/>
        <v>113.07226510492093</v>
      </c>
      <c r="U155" s="117">
        <f t="shared" si="81"/>
        <v>104.36981020635463</v>
      </c>
      <c r="V155" s="117">
        <f t="shared" si="81"/>
        <v>115.31565763472352</v>
      </c>
      <c r="W155" s="117">
        <f t="shared" ref="W155:Y155" si="82">W156+W159+W161+W170</f>
        <v>99.593057685278538</v>
      </c>
      <c r="X155" s="117">
        <f t="shared" si="82"/>
        <v>92.889916303321257</v>
      </c>
      <c r="Y155" s="117">
        <f t="shared" si="82"/>
        <v>100.72193608988776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132.77630785013912</v>
      </c>
      <c r="C156" s="122">
        <f t="shared" si="83"/>
        <v>133.07051855738837</v>
      </c>
      <c r="D156" s="122">
        <f t="shared" si="83"/>
        <v>121.25537020609904</v>
      </c>
      <c r="E156" s="122">
        <f t="shared" si="83"/>
        <v>114.8727110740212</v>
      </c>
      <c r="F156" s="122">
        <f t="shared" si="83"/>
        <v>112.43438205885407</v>
      </c>
      <c r="G156" s="122">
        <f t="shared" si="83"/>
        <v>123.67124791041269</v>
      </c>
      <c r="H156" s="122">
        <f t="shared" si="83"/>
        <v>115.29070760155405</v>
      </c>
      <c r="I156" s="122">
        <f t="shared" si="83"/>
        <v>107.16088297936771</v>
      </c>
      <c r="J156" s="122">
        <f t="shared" si="83"/>
        <v>90.00747466978838</v>
      </c>
      <c r="K156" s="122">
        <f t="shared" si="83"/>
        <v>61.310522349800621</v>
      </c>
      <c r="L156" s="122">
        <f t="shared" si="83"/>
        <v>81.437456400351536</v>
      </c>
      <c r="M156" s="122">
        <f t="shared" si="83"/>
        <v>71.227814252424963</v>
      </c>
      <c r="N156" s="122">
        <f t="shared" si="83"/>
        <v>68.286019614252268</v>
      </c>
      <c r="O156" s="122">
        <f t="shared" si="83"/>
        <v>83.312091254552954</v>
      </c>
      <c r="P156" s="122">
        <f t="shared" si="83"/>
        <v>73.151847135418464</v>
      </c>
      <c r="Q156" s="122">
        <f t="shared" si="83"/>
        <v>75.352738565200013</v>
      </c>
      <c r="R156" s="122">
        <f t="shared" ref="R156:V156" si="84">SUM(R157:R158)</f>
        <v>99.633198319200091</v>
      </c>
      <c r="S156" s="122">
        <f t="shared" si="84"/>
        <v>96.55330505332887</v>
      </c>
      <c r="T156" s="122">
        <f t="shared" si="84"/>
        <v>110.57988337659128</v>
      </c>
      <c r="U156" s="122">
        <f t="shared" si="84"/>
        <v>102.00448479461602</v>
      </c>
      <c r="V156" s="122">
        <f t="shared" si="84"/>
        <v>112.7401815410104</v>
      </c>
      <c r="W156" s="122">
        <f t="shared" ref="W156:Y156" si="85">SUM(W157:W158)</f>
        <v>97.416099084516816</v>
      </c>
      <c r="X156" s="122">
        <f t="shared" si="85"/>
        <v>90.679517875814398</v>
      </c>
      <c r="Y156" s="122">
        <f t="shared" si="85"/>
        <v>98.085774182552825</v>
      </c>
      <c r="DA156" s="130" t="s">
        <v>2097</v>
      </c>
    </row>
    <row r="157" spans="1:105" ht="12" customHeight="1" x14ac:dyDescent="0.25">
      <c r="A157" s="97" t="s">
        <v>74</v>
      </c>
      <c r="B157" s="98">
        <v>132.77630785013912</v>
      </c>
      <c r="C157" s="98">
        <v>133.07051855738837</v>
      </c>
      <c r="D157" s="98">
        <v>121.25537020609904</v>
      </c>
      <c r="E157" s="98">
        <v>114.8727110740212</v>
      </c>
      <c r="F157" s="98">
        <v>112.43438205885407</v>
      </c>
      <c r="G157" s="98">
        <v>123.67124791041269</v>
      </c>
      <c r="H157" s="98">
        <v>115.29070760155405</v>
      </c>
      <c r="I157" s="98">
        <v>107.16088297936771</v>
      </c>
      <c r="J157" s="98">
        <v>90.00747466978838</v>
      </c>
      <c r="K157" s="98">
        <v>61.310522349800621</v>
      </c>
      <c r="L157" s="98">
        <v>81.437456400351536</v>
      </c>
      <c r="M157" s="98">
        <v>71.227814252424963</v>
      </c>
      <c r="N157" s="98">
        <v>68.286019614252268</v>
      </c>
      <c r="O157" s="98">
        <v>83.312091254552954</v>
      </c>
      <c r="P157" s="98">
        <v>73.151847135418464</v>
      </c>
      <c r="Q157" s="98">
        <v>75.352738565200013</v>
      </c>
      <c r="R157" s="98">
        <v>99.633198319200091</v>
      </c>
      <c r="S157" s="98">
        <v>96.55330505332887</v>
      </c>
      <c r="T157" s="98">
        <v>110.57988337659128</v>
      </c>
      <c r="U157" s="98">
        <v>102.00448479461602</v>
      </c>
      <c r="V157" s="98">
        <v>112.7401815410104</v>
      </c>
      <c r="W157" s="98">
        <v>97.416099084516816</v>
      </c>
      <c r="X157" s="98">
        <v>90.679517875814398</v>
      </c>
      <c r="Y157" s="98">
        <v>98.085774182552825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1.5349418915754331</v>
      </c>
      <c r="C161" s="122">
        <v>1.4520767954295288</v>
      </c>
      <c r="D161" s="122">
        <v>1.3460690918716232</v>
      </c>
      <c r="E161" s="122">
        <v>1.2466756454055483</v>
      </c>
      <c r="F161" s="122">
        <v>1.1748352969288769</v>
      </c>
      <c r="G161" s="122">
        <v>1.1470081406332999</v>
      </c>
      <c r="H161" s="122">
        <v>1.0717712214539103</v>
      </c>
      <c r="I161" s="122">
        <v>0.99878488028687173</v>
      </c>
      <c r="J161" s="122">
        <v>0.90175790764405639</v>
      </c>
      <c r="K161" s="122">
        <v>0.84185695133754357</v>
      </c>
      <c r="L161" s="122">
        <v>0.8614831719030972</v>
      </c>
      <c r="M161" s="122">
        <v>0.93526421383994929</v>
      </c>
      <c r="N161" s="122">
        <v>0.91692653195490204</v>
      </c>
      <c r="O161" s="122">
        <v>1.1634860595750276</v>
      </c>
      <c r="P161" s="122">
        <v>1.1837115084569116</v>
      </c>
      <c r="Q161" s="122">
        <v>1.2272226917726987</v>
      </c>
      <c r="R161" s="122">
        <v>1.8951555095361674</v>
      </c>
      <c r="S161" s="122">
        <v>2.1699973069457115</v>
      </c>
      <c r="T161" s="122">
        <v>2.407280094070086</v>
      </c>
      <c r="U161" s="122">
        <v>2.2864513176023178</v>
      </c>
      <c r="V161" s="122">
        <v>2.4909184814720877</v>
      </c>
      <c r="W161" s="122">
        <v>2.1066145764785156</v>
      </c>
      <c r="X161" s="122">
        <v>2.1394583198782535</v>
      </c>
      <c r="Y161" s="122">
        <v>2.5490464060759459</v>
      </c>
      <c r="DA161" s="130" t="s">
        <v>2102</v>
      </c>
    </row>
    <row r="162" spans="1:105" ht="12" customHeight="1" x14ac:dyDescent="0.25">
      <c r="A162" s="97" t="s">
        <v>141</v>
      </c>
      <c r="B162" s="98">
        <v>1.5349418915754331</v>
      </c>
      <c r="C162" s="98">
        <v>1.4520767954295288</v>
      </c>
      <c r="D162" s="98">
        <v>1.3460690918716232</v>
      </c>
      <c r="E162" s="98">
        <v>1.2466756454055483</v>
      </c>
      <c r="F162" s="98">
        <v>1.1748352969288769</v>
      </c>
      <c r="G162" s="98">
        <v>1.1470081406332999</v>
      </c>
      <c r="H162" s="98">
        <v>1.0717712214539103</v>
      </c>
      <c r="I162" s="98">
        <v>0.99878488028687173</v>
      </c>
      <c r="J162" s="98">
        <v>0.90175790764405639</v>
      </c>
      <c r="K162" s="98">
        <v>0.84136722276644049</v>
      </c>
      <c r="L162" s="98">
        <v>0.85999038125135452</v>
      </c>
      <c r="M162" s="98">
        <v>0.93312055987384734</v>
      </c>
      <c r="N162" s="98">
        <v>0.91442880817607097</v>
      </c>
      <c r="O162" s="98">
        <v>1.1591351218589525</v>
      </c>
      <c r="P162" s="98">
        <v>1.179221073978818</v>
      </c>
      <c r="Q162" s="98">
        <v>1.2227237691952166</v>
      </c>
      <c r="R162" s="98">
        <v>1.8846438029956061</v>
      </c>
      <c r="S162" s="98">
        <v>2.1595810000629285</v>
      </c>
      <c r="T162" s="98">
        <v>2.3961080807071622</v>
      </c>
      <c r="U162" s="98">
        <v>2.2767465185239137</v>
      </c>
      <c r="V162" s="98">
        <v>2.4805121327517079</v>
      </c>
      <c r="W162" s="98">
        <v>2.0985991730176297</v>
      </c>
      <c r="X162" s="98">
        <v>2.1318363949477543</v>
      </c>
      <c r="Y162" s="98">
        <v>2.5396069328025521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4.8972857110305345E-4</v>
      </c>
      <c r="L163" s="98">
        <v>1.4927906517426667E-3</v>
      </c>
      <c r="M163" s="98">
        <v>2.1436539661019824E-3</v>
      </c>
      <c r="N163" s="98">
        <v>2.4977237788310538E-3</v>
      </c>
      <c r="O163" s="98">
        <v>4.3509377160751211E-3</v>
      </c>
      <c r="P163" s="98">
        <v>4.4904344780935133E-3</v>
      </c>
      <c r="Q163" s="98">
        <v>4.498922577482036E-3</v>
      </c>
      <c r="R163" s="98">
        <v>1.0511706540561322E-2</v>
      </c>
      <c r="S163" s="98">
        <v>1.0416306882782776E-2</v>
      </c>
      <c r="T163" s="98">
        <v>1.1172013362923679E-2</v>
      </c>
      <c r="U163" s="98">
        <v>9.7047990784040455E-3</v>
      </c>
      <c r="V163" s="98">
        <v>1.040634872037974E-2</v>
      </c>
      <c r="W163" s="98">
        <v>8.0154034608860315E-3</v>
      </c>
      <c r="X163" s="98">
        <v>7.6219249304992328E-3</v>
      </c>
      <c r="Y163" s="98">
        <v>9.4394732733939293E-3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4.8972857110305345E-4</v>
      </c>
      <c r="L164" s="101">
        <v>1.4927906517426667E-3</v>
      </c>
      <c r="M164" s="101">
        <v>2.1436539661019824E-3</v>
      </c>
      <c r="N164" s="101">
        <v>2.4977237788310538E-3</v>
      </c>
      <c r="O164" s="101">
        <v>4.3509377160751211E-3</v>
      </c>
      <c r="P164" s="101">
        <v>4.4904344780935133E-3</v>
      </c>
      <c r="Q164" s="101">
        <v>4.498922577482036E-3</v>
      </c>
      <c r="R164" s="101">
        <v>1.0511706540561322E-2</v>
      </c>
      <c r="S164" s="101">
        <v>1.0416306882782776E-2</v>
      </c>
      <c r="T164" s="101">
        <v>1.1172013362923679E-2</v>
      </c>
      <c r="U164" s="101">
        <v>9.7047990784040455E-3</v>
      </c>
      <c r="V164" s="101">
        <v>1.040634872037974E-2</v>
      </c>
      <c r="W164" s="101">
        <v>8.0154034608860315E-3</v>
      </c>
      <c r="X164" s="101">
        <v>7.6219249304992328E-3</v>
      </c>
      <c r="Y164" s="101">
        <v>9.4394732733939293E-3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6.0998571758958425E-2</v>
      </c>
      <c r="C170" s="122">
        <v>5.6791535245790725E-2</v>
      </c>
      <c r="D170" s="122">
        <v>5.2073981398930221E-2</v>
      </c>
      <c r="E170" s="122">
        <v>4.8584045501284999E-2</v>
      </c>
      <c r="F170" s="122">
        <v>4.5423885296121048E-2</v>
      </c>
      <c r="G170" s="122">
        <v>4.483685980455409E-2</v>
      </c>
      <c r="H170" s="122">
        <v>4.2036745178876268E-2</v>
      </c>
      <c r="I170" s="122">
        <v>3.8265098156224683E-2</v>
      </c>
      <c r="J170" s="122">
        <v>3.4043911095504233E-2</v>
      </c>
      <c r="K170" s="122">
        <v>3.0616356847401289E-2</v>
      </c>
      <c r="L170" s="122">
        <v>3.1849963168142426E-2</v>
      </c>
      <c r="M170" s="122">
        <v>3.4623766496153313E-2</v>
      </c>
      <c r="N170" s="122">
        <v>3.9369931510458631E-2</v>
      </c>
      <c r="O170" s="122">
        <v>4.5942350935776713E-2</v>
      </c>
      <c r="P170" s="122">
        <v>4.7991112045228469E-2</v>
      </c>
      <c r="Q170" s="122">
        <v>5.0199315691163399E-2</v>
      </c>
      <c r="R170" s="122">
        <v>7.1379627510500226E-2</v>
      </c>
      <c r="S170" s="122">
        <v>7.7693567060770158E-2</v>
      </c>
      <c r="T170" s="122">
        <v>8.5101634259560688E-2</v>
      </c>
      <c r="U170" s="122">
        <v>7.8874094136293996E-2</v>
      </c>
      <c r="V170" s="122">
        <v>8.455761224102766E-2</v>
      </c>
      <c r="W170" s="122">
        <v>7.034402428320316E-2</v>
      </c>
      <c r="X170" s="122">
        <v>7.0940107628603893E-2</v>
      </c>
      <c r="Y170" s="122">
        <v>8.7115501258986858E-2</v>
      </c>
      <c r="DA170" s="130" t="s">
        <v>2111</v>
      </c>
    </row>
    <row r="171" spans="1:105" ht="12" customHeight="1" x14ac:dyDescent="0.25">
      <c r="A171" s="97" t="s">
        <v>50</v>
      </c>
      <c r="B171" s="98">
        <v>6.0998571758958425E-2</v>
      </c>
      <c r="C171" s="98">
        <v>5.6791535245790725E-2</v>
      </c>
      <c r="D171" s="98">
        <v>5.2073981398930221E-2</v>
      </c>
      <c r="E171" s="98">
        <v>4.8584045501284999E-2</v>
      </c>
      <c r="F171" s="98">
        <v>4.5423885296121048E-2</v>
      </c>
      <c r="G171" s="98">
        <v>4.483685980455409E-2</v>
      </c>
      <c r="H171" s="98">
        <v>4.2036745178876268E-2</v>
      </c>
      <c r="I171" s="98">
        <v>3.8265098156224683E-2</v>
      </c>
      <c r="J171" s="98">
        <v>3.4043911095504233E-2</v>
      </c>
      <c r="K171" s="98">
        <v>3.0616356847401289E-2</v>
      </c>
      <c r="L171" s="98">
        <v>3.1849963168142426E-2</v>
      </c>
      <c r="M171" s="98">
        <v>3.4623766496153313E-2</v>
      </c>
      <c r="N171" s="98">
        <v>3.9369931510458631E-2</v>
      </c>
      <c r="O171" s="98">
        <v>4.5942350935776713E-2</v>
      </c>
      <c r="P171" s="98">
        <v>4.7991112045228469E-2</v>
      </c>
      <c r="Q171" s="98">
        <v>5.0199315691163399E-2</v>
      </c>
      <c r="R171" s="98">
        <v>7.1379627510500226E-2</v>
      </c>
      <c r="S171" s="98">
        <v>7.7693567060770158E-2</v>
      </c>
      <c r="T171" s="98">
        <v>8.5101634259560688E-2</v>
      </c>
      <c r="U171" s="98">
        <v>7.8874094136293996E-2</v>
      </c>
      <c r="V171" s="98">
        <v>8.455761224102766E-2</v>
      </c>
      <c r="W171" s="98">
        <v>7.034402428320316E-2</v>
      </c>
      <c r="X171" s="98">
        <v>7.0940107628603893E-2</v>
      </c>
      <c r="Y171" s="98">
        <v>8.7115501258986858E-2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23142.136516965329</v>
      </c>
      <c r="C174" s="117">
        <f t="shared" si="87"/>
        <v>23830.176508252898</v>
      </c>
      <c r="D174" s="117">
        <f t="shared" si="87"/>
        <v>23238.829582754483</v>
      </c>
      <c r="E174" s="117">
        <f t="shared" si="87"/>
        <v>23253.704365393736</v>
      </c>
      <c r="F174" s="117">
        <f t="shared" si="87"/>
        <v>23659.10974362514</v>
      </c>
      <c r="G174" s="117">
        <f t="shared" si="87"/>
        <v>25679.880428469711</v>
      </c>
      <c r="H174" s="117">
        <f t="shared" si="87"/>
        <v>24942.195274668815</v>
      </c>
      <c r="I174" s="117">
        <f t="shared" si="87"/>
        <v>24947.56299352472</v>
      </c>
      <c r="J174" s="117">
        <f t="shared" si="87"/>
        <v>23067.969051852269</v>
      </c>
      <c r="K174" s="117">
        <f t="shared" si="87"/>
        <v>17354.952246918569</v>
      </c>
      <c r="L174" s="117">
        <f t="shared" si="87"/>
        <v>22031.096228887942</v>
      </c>
      <c r="M174" s="117">
        <f t="shared" si="87"/>
        <v>19233.004228851602</v>
      </c>
      <c r="N174" s="117">
        <f t="shared" si="87"/>
        <v>17247.064836376783</v>
      </c>
      <c r="O174" s="117">
        <f t="shared" si="87"/>
        <v>18381.018784858679</v>
      </c>
      <c r="P174" s="117">
        <f t="shared" si="87"/>
        <v>15427.61684268413</v>
      </c>
      <c r="Q174" s="117">
        <f t="shared" si="87"/>
        <v>14909.838543115535</v>
      </c>
      <c r="R174" s="117">
        <f t="shared" ref="R174:V174" si="88">R175+R178+R180+R189</f>
        <v>17181.903037490312</v>
      </c>
      <c r="S174" s="117">
        <f t="shared" si="88"/>
        <v>15947.438022553664</v>
      </c>
      <c r="T174" s="117">
        <f t="shared" si="88"/>
        <v>17257.508327361291</v>
      </c>
      <c r="U174" s="117">
        <f t="shared" si="88"/>
        <v>16231.542347320232</v>
      </c>
      <c r="V174" s="117">
        <f t="shared" si="88"/>
        <v>17894.714066728546</v>
      </c>
      <c r="W174" s="117">
        <f t="shared" ref="W174:Y174" si="89">W175+W178+W180+W189</f>
        <v>15786.785358524434</v>
      </c>
      <c r="X174" s="117">
        <f t="shared" si="89"/>
        <v>14228.197282640051</v>
      </c>
      <c r="Y174" s="117">
        <f t="shared" si="89"/>
        <v>13804.975924126975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19594.067058009645</v>
      </c>
      <c r="C175" s="122">
        <f t="shared" si="90"/>
        <v>20377.497150402487</v>
      </c>
      <c r="D175" s="122">
        <f t="shared" si="90"/>
        <v>19887.548742048974</v>
      </c>
      <c r="E175" s="122">
        <f t="shared" si="90"/>
        <v>20056.429703056299</v>
      </c>
      <c r="F175" s="122">
        <f t="shared" si="90"/>
        <v>20432.710799090164</v>
      </c>
      <c r="G175" s="122">
        <f t="shared" si="90"/>
        <v>22635.409671011766</v>
      </c>
      <c r="H175" s="122">
        <f t="shared" si="90"/>
        <v>21925.400701234401</v>
      </c>
      <c r="I175" s="122">
        <f t="shared" si="90"/>
        <v>21943.540734036764</v>
      </c>
      <c r="J175" s="122">
        <f t="shared" si="90"/>
        <v>19984.152563477834</v>
      </c>
      <c r="K175" s="122">
        <f t="shared" si="90"/>
        <v>14301.747025116201</v>
      </c>
      <c r="L175" s="122">
        <f t="shared" si="90"/>
        <v>18968.019382182913</v>
      </c>
      <c r="M175" s="122">
        <f t="shared" si="90"/>
        <v>16096.481182196965</v>
      </c>
      <c r="N175" s="122">
        <f t="shared" si="90"/>
        <v>14124.022440721397</v>
      </c>
      <c r="O175" s="122">
        <f t="shared" si="90"/>
        <v>15315.627227860659</v>
      </c>
      <c r="P175" s="122">
        <f t="shared" si="90"/>
        <v>12392.372520092622</v>
      </c>
      <c r="Q175" s="122">
        <f t="shared" si="90"/>
        <v>11900.630010826175</v>
      </c>
      <c r="R175" s="122">
        <f t="shared" ref="R175:V175" si="91">SUM(R176:R177)</f>
        <v>14095.275502351236</v>
      </c>
      <c r="S175" s="122">
        <f t="shared" si="91"/>
        <v>12809.662905840154</v>
      </c>
      <c r="T175" s="122">
        <f t="shared" si="91"/>
        <v>14036.708916318625</v>
      </c>
      <c r="U175" s="122">
        <f t="shared" si="91"/>
        <v>13057.619018759084</v>
      </c>
      <c r="V175" s="122">
        <f t="shared" si="91"/>
        <v>14546.269878476398</v>
      </c>
      <c r="W175" s="122">
        <f t="shared" ref="W175:Y175" si="92">SUM(W176:W177)</f>
        <v>12575.379534596303</v>
      </c>
      <c r="X175" s="122">
        <f t="shared" si="92"/>
        <v>11224.478816630259</v>
      </c>
      <c r="Y175" s="122">
        <f t="shared" si="92"/>
        <v>10971.557707587855</v>
      </c>
      <c r="DA175" s="130" t="s">
        <v>2265</v>
      </c>
    </row>
    <row r="176" spans="1:105" ht="12" customHeight="1" x14ac:dyDescent="0.25">
      <c r="A176" s="97" t="s">
        <v>74</v>
      </c>
      <c r="B176" s="98">
        <v>19371.811531919626</v>
      </c>
      <c r="C176" s="98">
        <v>20153.467467182287</v>
      </c>
      <c r="D176" s="98">
        <v>19673.032394031532</v>
      </c>
      <c r="E176" s="98">
        <v>19845.018104479906</v>
      </c>
      <c r="F176" s="98">
        <v>20219.64866300299</v>
      </c>
      <c r="G176" s="98">
        <v>22400.572945776548</v>
      </c>
      <c r="H176" s="98">
        <v>21699.553155236074</v>
      </c>
      <c r="I176" s="98">
        <v>21718.238988825549</v>
      </c>
      <c r="J176" s="98">
        <v>19776.861409461679</v>
      </c>
      <c r="K176" s="98">
        <v>14151.644757909962</v>
      </c>
      <c r="L176" s="98">
        <v>18765.840947643257</v>
      </c>
      <c r="M176" s="98">
        <v>15923.111285433497</v>
      </c>
      <c r="N176" s="98">
        <v>13966.158133534303</v>
      </c>
      <c r="O176" s="98">
        <v>15140.154890010424</v>
      </c>
      <c r="P176" s="98">
        <v>12250.926470784216</v>
      </c>
      <c r="Q176" s="98">
        <v>11761.74808038546</v>
      </c>
      <c r="R176" s="98">
        <v>13927.461577543514</v>
      </c>
      <c r="S176" s="98">
        <v>12655.055966164166</v>
      </c>
      <c r="T176" s="98">
        <v>13864.399651201436</v>
      </c>
      <c r="U176" s="98">
        <v>12896.477732144966</v>
      </c>
      <c r="V176" s="98">
        <v>14365.190455616976</v>
      </c>
      <c r="W176" s="98">
        <v>12416.571381344862</v>
      </c>
      <c r="X176" s="98">
        <v>11080.857067036777</v>
      </c>
      <c r="Y176" s="98">
        <v>10829.443595115483</v>
      </c>
      <c r="DA176" s="63" t="s">
        <v>2266</v>
      </c>
    </row>
    <row r="177" spans="1:105" ht="12" customHeight="1" x14ac:dyDescent="0.25">
      <c r="A177" s="97" t="s">
        <v>53</v>
      </c>
      <c r="B177" s="98">
        <v>222.25552609001727</v>
      </c>
      <c r="C177" s="98">
        <v>224.02968322020018</v>
      </c>
      <c r="D177" s="98">
        <v>214.51634801744146</v>
      </c>
      <c r="E177" s="98">
        <v>211.41159857639266</v>
      </c>
      <c r="F177" s="98">
        <v>213.06213608717542</v>
      </c>
      <c r="G177" s="98">
        <v>234.8367252352183</v>
      </c>
      <c r="H177" s="98">
        <v>225.84754599832567</v>
      </c>
      <c r="I177" s="98">
        <v>225.30174521121373</v>
      </c>
      <c r="J177" s="98">
        <v>207.29115401615542</v>
      </c>
      <c r="K177" s="98">
        <v>150.10226720623962</v>
      </c>
      <c r="L177" s="98">
        <v>202.17843453965665</v>
      </c>
      <c r="M177" s="98">
        <v>173.36989676346892</v>
      </c>
      <c r="N177" s="98">
        <v>157.8643071870944</v>
      </c>
      <c r="O177" s="98">
        <v>175.472337850234</v>
      </c>
      <c r="P177" s="98">
        <v>141.44604930840643</v>
      </c>
      <c r="Q177" s="98">
        <v>138.88193044071596</v>
      </c>
      <c r="R177" s="98">
        <v>167.81392480772175</v>
      </c>
      <c r="S177" s="98">
        <v>154.60693967598837</v>
      </c>
      <c r="T177" s="98">
        <v>172.30926511718744</v>
      </c>
      <c r="U177" s="98">
        <v>161.14128661411863</v>
      </c>
      <c r="V177" s="98">
        <v>181.0794228594219</v>
      </c>
      <c r="W177" s="98">
        <v>158.80815325144044</v>
      </c>
      <c r="X177" s="98">
        <v>143.62174959348241</v>
      </c>
      <c r="Y177" s="98">
        <v>142.11411247237251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0.70701315862454428</v>
      </c>
      <c r="C178" s="122">
        <f t="shared" si="93"/>
        <v>0.68056968194901679</v>
      </c>
      <c r="D178" s="122">
        <f t="shared" si="93"/>
        <v>0.79079830090118552</v>
      </c>
      <c r="E178" s="122">
        <f t="shared" si="93"/>
        <v>0.76043237877727099</v>
      </c>
      <c r="F178" s="122">
        <f t="shared" si="93"/>
        <v>0.69607220935195502</v>
      </c>
      <c r="G178" s="122">
        <f t="shared" si="93"/>
        <v>0.62802417333443605</v>
      </c>
      <c r="H178" s="122">
        <f t="shared" si="93"/>
        <v>0.70018475913710443</v>
      </c>
      <c r="I178" s="122">
        <f t="shared" si="93"/>
        <v>0.7798349240658895</v>
      </c>
      <c r="J178" s="122">
        <f t="shared" si="93"/>
        <v>0.85239368241773783</v>
      </c>
      <c r="K178" s="122">
        <f t="shared" si="93"/>
        <v>0.83663938933127679</v>
      </c>
      <c r="L178" s="122">
        <f t="shared" si="93"/>
        <v>0.91104553312520675</v>
      </c>
      <c r="M178" s="122">
        <f t="shared" si="93"/>
        <v>0.93459558605874593</v>
      </c>
      <c r="N178" s="122">
        <f t="shared" si="93"/>
        <v>1.1233383269748456</v>
      </c>
      <c r="O178" s="122">
        <f t="shared" si="93"/>
        <v>1.1219145385865985</v>
      </c>
      <c r="P178" s="122">
        <f t="shared" si="93"/>
        <v>1.4009234358864908</v>
      </c>
      <c r="Q178" s="122">
        <f t="shared" si="93"/>
        <v>1.5010620609154111</v>
      </c>
      <c r="R178" s="122">
        <f t="shared" si="93"/>
        <v>1.5022673558732669</v>
      </c>
      <c r="S178" s="122">
        <f t="shared" si="93"/>
        <v>1.5030564076001005</v>
      </c>
      <c r="T178" s="122">
        <f t="shared" si="93"/>
        <v>1.4578095093997845</v>
      </c>
      <c r="U178" s="122">
        <f t="shared" si="93"/>
        <v>1.4445475203098426</v>
      </c>
      <c r="V178" s="122">
        <f t="shared" si="93"/>
        <v>1.3121970325263377</v>
      </c>
      <c r="W178" s="122">
        <f t="shared" si="93"/>
        <v>1.0605022170096128</v>
      </c>
      <c r="X178" s="122">
        <f t="shared" si="93"/>
        <v>0.91657292138422686</v>
      </c>
      <c r="Y178" s="122">
        <f t="shared" si="93"/>
        <v>0.84679526987773823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0.70701315862454428</v>
      </c>
      <c r="C179" s="98">
        <f>RES_hhdet_fech!C29</f>
        <v>0.68056968194901679</v>
      </c>
      <c r="D179" s="98">
        <f>RES_hhdet_fech!D29</f>
        <v>0.79079830090118552</v>
      </c>
      <c r="E179" s="98">
        <f>RES_hhdet_fech!E29</f>
        <v>0.76043237877727099</v>
      </c>
      <c r="F179" s="98">
        <f>RES_hhdet_fech!F29</f>
        <v>0.69607220935195502</v>
      </c>
      <c r="G179" s="98">
        <f>RES_hhdet_fech!G29</f>
        <v>0.62802417333443605</v>
      </c>
      <c r="H179" s="98">
        <f>RES_hhdet_fech!H29</f>
        <v>0.70018475913710443</v>
      </c>
      <c r="I179" s="98">
        <f>RES_hhdet_fech!I29</f>
        <v>0.7798349240658895</v>
      </c>
      <c r="J179" s="98">
        <f>RES_hhdet_fech!J29</f>
        <v>0.85239368241773783</v>
      </c>
      <c r="K179" s="98">
        <f>RES_hhdet_fech!K29</f>
        <v>0.83663938933127679</v>
      </c>
      <c r="L179" s="98">
        <f>RES_hhdet_fech!L29</f>
        <v>0.91104553312520675</v>
      </c>
      <c r="M179" s="98">
        <f>RES_hhdet_fech!M29</f>
        <v>0.93459558605874593</v>
      </c>
      <c r="N179" s="98">
        <f>RES_hhdet_fech!N29</f>
        <v>1.1233383269748456</v>
      </c>
      <c r="O179" s="98">
        <f>RES_hhdet_fech!O29</f>
        <v>1.1219145385865985</v>
      </c>
      <c r="P179" s="98">
        <f>RES_hhdet_fech!P29</f>
        <v>1.4009234358864908</v>
      </c>
      <c r="Q179" s="98">
        <f>RES_hhdet_fech!Q29</f>
        <v>1.5010620609154111</v>
      </c>
      <c r="R179" s="98">
        <f>RES_hhdet_fech!R29</f>
        <v>1.5022673558732669</v>
      </c>
      <c r="S179" s="98">
        <f>RES_hhdet_fech!S29</f>
        <v>1.5030564076001005</v>
      </c>
      <c r="T179" s="98">
        <f>RES_hhdet_fech!T29</f>
        <v>1.4578095093997845</v>
      </c>
      <c r="U179" s="98">
        <f>RES_hhdet_fech!U29</f>
        <v>1.4445475203098426</v>
      </c>
      <c r="V179" s="98">
        <f>RES_hhdet_fech!V29</f>
        <v>1.3121970325263377</v>
      </c>
      <c r="W179" s="98">
        <f>RES_hhdet_fech!W29</f>
        <v>1.0605022170096128</v>
      </c>
      <c r="X179" s="98">
        <f>RES_hhdet_fech!X29</f>
        <v>0.91657292138422686</v>
      </c>
      <c r="Y179" s="98">
        <f>RES_hhdet_fech!Y29</f>
        <v>0.84679526987773823</v>
      </c>
      <c r="DA179" s="63" t="s">
        <v>2269</v>
      </c>
    </row>
    <row r="180" spans="1:105" ht="12" customHeight="1" x14ac:dyDescent="0.25">
      <c r="A180" s="121" t="s">
        <v>55</v>
      </c>
      <c r="B180" s="122">
        <v>3065.3782009734487</v>
      </c>
      <c r="C180" s="122">
        <v>2981.7132349275116</v>
      </c>
      <c r="D180" s="122">
        <v>2884.5587478556449</v>
      </c>
      <c r="E180" s="122">
        <v>2733.2162081257216</v>
      </c>
      <c r="F180" s="122">
        <v>2767.2482753961363</v>
      </c>
      <c r="G180" s="122">
        <v>2600.3896004323042</v>
      </c>
      <c r="H180" s="122">
        <v>2585.6540423644719</v>
      </c>
      <c r="I180" s="122">
        <v>2569.5216889498556</v>
      </c>
      <c r="J180" s="122">
        <v>2664.8996111276692</v>
      </c>
      <c r="K180" s="122">
        <v>2637.39476440607</v>
      </c>
      <c r="L180" s="122">
        <v>2656.5481903198151</v>
      </c>
      <c r="M180" s="122">
        <v>2724.6855902516854</v>
      </c>
      <c r="N180" s="122">
        <v>2708.283143023782</v>
      </c>
      <c r="O180" s="122">
        <v>2669.9234190201882</v>
      </c>
      <c r="P180" s="122">
        <v>2629.4175419767739</v>
      </c>
      <c r="Q180" s="122">
        <v>2598.3370204539451</v>
      </c>
      <c r="R180" s="122">
        <v>2675.2754507964314</v>
      </c>
      <c r="S180" s="122">
        <v>2727.9808454974086</v>
      </c>
      <c r="T180" s="122">
        <v>2806.5675975037557</v>
      </c>
      <c r="U180" s="122">
        <v>2770.4320399782055</v>
      </c>
      <c r="V180" s="122">
        <v>2925.0020646470825</v>
      </c>
      <c r="W180" s="122">
        <v>2793.3768647973684</v>
      </c>
      <c r="X180" s="122">
        <v>2630.3536483315343</v>
      </c>
      <c r="Y180" s="122">
        <v>2479.7196115263</v>
      </c>
      <c r="DA180" s="130" t="s">
        <v>2270</v>
      </c>
    </row>
    <row r="181" spans="1:105" ht="12" customHeight="1" x14ac:dyDescent="0.25">
      <c r="A181" s="97" t="s">
        <v>141</v>
      </c>
      <c r="B181" s="98">
        <v>3428.257657265231</v>
      </c>
      <c r="C181" s="98">
        <v>3313.7939268524806</v>
      </c>
      <c r="D181" s="98">
        <v>3213.4724095576239</v>
      </c>
      <c r="E181" s="98">
        <v>3100.6186072723776</v>
      </c>
      <c r="F181" s="98">
        <v>3024.4681516927471</v>
      </c>
      <c r="G181" s="98">
        <v>2940.7922490222118</v>
      </c>
      <c r="H181" s="98">
        <v>2880.4234240825722</v>
      </c>
      <c r="I181" s="98">
        <v>2902.2008601165417</v>
      </c>
      <c r="J181" s="98">
        <v>2901.8302388173479</v>
      </c>
      <c r="K181" s="98">
        <v>2925.6341952656999</v>
      </c>
      <c r="L181" s="98">
        <v>2930.2131980573504</v>
      </c>
      <c r="M181" s="98">
        <v>3102.5437434527398</v>
      </c>
      <c r="N181" s="98">
        <v>2859.0080935646297</v>
      </c>
      <c r="O181" s="98">
        <v>3111.417980500883</v>
      </c>
      <c r="P181" s="98">
        <v>2835.1433832244684</v>
      </c>
      <c r="Q181" s="98">
        <v>2529.4428482292974</v>
      </c>
      <c r="R181" s="98">
        <v>2942.0382343616425</v>
      </c>
      <c r="S181" s="98">
        <v>2898.436527040853</v>
      </c>
      <c r="T181" s="98">
        <v>2940.648847613616</v>
      </c>
      <c r="U181" s="98">
        <v>2803.5401171583117</v>
      </c>
      <c r="V181" s="98">
        <v>3078.5648548631093</v>
      </c>
      <c r="W181" s="98">
        <v>2634.2796170263919</v>
      </c>
      <c r="X181" s="98">
        <v>2540.5346416657849</v>
      </c>
      <c r="Y181" s="98">
        <v>2572.4380333444351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2552.1843035020497</v>
      </c>
      <c r="L182" s="98">
        <v>2591.658107315196</v>
      </c>
      <c r="M182" s="98">
        <v>2785.2681075080109</v>
      </c>
      <c r="N182" s="98">
        <v>2605.4733517213153</v>
      </c>
      <c r="O182" s="98">
        <v>2851.0331396222173</v>
      </c>
      <c r="P182" s="98">
        <v>2621.4094372927766</v>
      </c>
      <c r="Q182" s="98">
        <v>2373.4274553086266</v>
      </c>
      <c r="R182" s="98">
        <v>2684.7530380696435</v>
      </c>
      <c r="S182" s="98">
        <v>2672.2129070669903</v>
      </c>
      <c r="T182" s="98">
        <v>2747.5048340239764</v>
      </c>
      <c r="U182" s="98">
        <v>2635.3382301370839</v>
      </c>
      <c r="V182" s="98">
        <v>2951.7068865079636</v>
      </c>
      <c r="W182" s="98">
        <v>2548.8310409791152</v>
      </c>
      <c r="X182" s="98">
        <v>2460.0564856274364</v>
      </c>
      <c r="Y182" s="98">
        <v>2402.829816760453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2155.8750268667609</v>
      </c>
      <c r="L183" s="101">
        <v>2190.5127835632247</v>
      </c>
      <c r="M183" s="101">
        <v>2359.1895207144544</v>
      </c>
      <c r="N183" s="101">
        <v>2199.0876728570647</v>
      </c>
      <c r="O183" s="101">
        <v>2394.203268662573</v>
      </c>
      <c r="P183" s="101">
        <v>2196.4129434434426</v>
      </c>
      <c r="Q183" s="101">
        <v>1980.5082661921267</v>
      </c>
      <c r="R183" s="101">
        <v>2203.5457576705571</v>
      </c>
      <c r="S183" s="101">
        <v>2183.5473387297338</v>
      </c>
      <c r="T183" s="101">
        <v>2235.5114862819314</v>
      </c>
      <c r="U183" s="101">
        <v>2136.1153104428695</v>
      </c>
      <c r="V183" s="101">
        <v>2411.0871818564556</v>
      </c>
      <c r="W183" s="101">
        <v>2075.6045132443651</v>
      </c>
      <c r="X183" s="101">
        <v>1973.7124728098443</v>
      </c>
      <c r="Y183" s="101">
        <v>1888.83151511028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396.30927663528843</v>
      </c>
      <c r="L184" s="104">
        <v>401.14532375197132</v>
      </c>
      <c r="M184" s="104">
        <v>426.07858679355627</v>
      </c>
      <c r="N184" s="104">
        <v>406.38567886425142</v>
      </c>
      <c r="O184" s="104">
        <v>456.82987095964489</v>
      </c>
      <c r="P184" s="104">
        <v>424.99649384933332</v>
      </c>
      <c r="Q184" s="104">
        <v>392.91918911649975</v>
      </c>
      <c r="R184" s="104">
        <v>481.20728039908568</v>
      </c>
      <c r="S184" s="104">
        <v>488.66556833725633</v>
      </c>
      <c r="T184" s="104">
        <v>511.99334774204493</v>
      </c>
      <c r="U184" s="104">
        <v>499.22291969421474</v>
      </c>
      <c r="V184" s="104">
        <v>540.61970465150819</v>
      </c>
      <c r="W184" s="104">
        <v>473.22652773475016</v>
      </c>
      <c r="X184" s="104">
        <v>486.34401281759239</v>
      </c>
      <c r="Y184" s="104">
        <v>513.99830165017318</v>
      </c>
      <c r="DA184" s="132" t="s">
        <v>2274</v>
      </c>
    </row>
    <row r="185" spans="1:105" ht="12" customHeight="1" x14ac:dyDescent="0.25">
      <c r="A185" s="106" t="s">
        <v>122</v>
      </c>
      <c r="B185" s="101">
        <v>3042.1554403700256</v>
      </c>
      <c r="C185" s="101">
        <v>2960.2380525135823</v>
      </c>
      <c r="D185" s="101">
        <v>2863.4000331155148</v>
      </c>
      <c r="E185" s="101">
        <v>2709.3402243551759</v>
      </c>
      <c r="F185" s="101">
        <v>2752.6110905119849</v>
      </c>
      <c r="G185" s="101">
        <v>2582.248854264481</v>
      </c>
      <c r="H185" s="101">
        <v>2573.0732611430903</v>
      </c>
      <c r="I185" s="101">
        <v>2560.8782298903684</v>
      </c>
      <c r="J185" s="101">
        <v>2680.60400624575</v>
      </c>
      <c r="K185" s="101">
        <v>2677.083709089804</v>
      </c>
      <c r="L185" s="101">
        <v>2738.9739249198701</v>
      </c>
      <c r="M185" s="101">
        <v>2812.4406238421479</v>
      </c>
      <c r="N185" s="101">
        <v>2804.2915374489658</v>
      </c>
      <c r="O185" s="101">
        <v>2750.5415160442485</v>
      </c>
      <c r="P185" s="101">
        <v>2735.7629574612365</v>
      </c>
      <c r="Q185" s="101">
        <v>2755.5657496482386</v>
      </c>
      <c r="R185" s="101">
        <v>2835.6322299190865</v>
      </c>
      <c r="S185" s="101">
        <v>2905.9862035750803</v>
      </c>
      <c r="T185" s="101">
        <v>2984.3501812919503</v>
      </c>
      <c r="U185" s="101">
        <v>2909.6278659125742</v>
      </c>
      <c r="V185" s="101">
        <v>3006.2858410672839</v>
      </c>
      <c r="W185" s="101">
        <v>2897.1812248615188</v>
      </c>
      <c r="X185" s="101">
        <v>2733.088186010144</v>
      </c>
      <c r="Y185" s="101">
        <v>2549.1817438772273</v>
      </c>
      <c r="DA185" s="131" t="s">
        <v>2275</v>
      </c>
    </row>
    <row r="186" spans="1:105" ht="12" customHeight="1" x14ac:dyDescent="0.25">
      <c r="A186" s="107" t="s">
        <v>121</v>
      </c>
      <c r="B186" s="104">
        <v>2804.7258584276697</v>
      </c>
      <c r="C186" s="104">
        <v>2729.998393652852</v>
      </c>
      <c r="D186" s="104">
        <v>2626.0775908719497</v>
      </c>
      <c r="E186" s="104">
        <v>2480.0352670734378</v>
      </c>
      <c r="F186" s="104">
        <v>2521.4355463905858</v>
      </c>
      <c r="G186" s="104">
        <v>2366.5373555777728</v>
      </c>
      <c r="H186" s="104">
        <v>2376.2833505993617</v>
      </c>
      <c r="I186" s="104">
        <v>2364.8310807466041</v>
      </c>
      <c r="J186" s="104">
        <v>2461.0113195332997</v>
      </c>
      <c r="K186" s="104">
        <v>2449.3499005666849</v>
      </c>
      <c r="L186" s="104">
        <v>2498.9185107587705</v>
      </c>
      <c r="M186" s="104">
        <v>2581.2859820819999</v>
      </c>
      <c r="N186" s="104">
        <v>2601.3426408220948</v>
      </c>
      <c r="O186" s="104">
        <v>2565.1825910454618</v>
      </c>
      <c r="P186" s="104">
        <v>2544.9357490676007</v>
      </c>
      <c r="Q186" s="104">
        <v>2532.7178243404992</v>
      </c>
      <c r="R186" s="104">
        <v>2575.3434480268747</v>
      </c>
      <c r="S186" s="104">
        <v>2637.94106599304</v>
      </c>
      <c r="T186" s="104">
        <v>2725.5099506472839</v>
      </c>
      <c r="U186" s="104">
        <v>2717.0302067984558</v>
      </c>
      <c r="V186" s="104">
        <v>2871.8639265686352</v>
      </c>
      <c r="W186" s="104">
        <v>2778.7378508436063</v>
      </c>
      <c r="X186" s="104">
        <v>2604.1710023281166</v>
      </c>
      <c r="Y186" s="104">
        <v>2429.7993285924913</v>
      </c>
      <c r="DA186" s="132" t="s">
        <v>2276</v>
      </c>
    </row>
    <row r="187" spans="1:105" ht="12" customHeight="1" x14ac:dyDescent="0.25">
      <c r="A187" s="108" t="s">
        <v>53</v>
      </c>
      <c r="B187" s="98">
        <v>2372.1861050324724</v>
      </c>
      <c r="C187" s="98">
        <v>2309.3104267569988</v>
      </c>
      <c r="D187" s="98">
        <v>2209.6242107156677</v>
      </c>
      <c r="E187" s="98">
        <v>2084.0154262609553</v>
      </c>
      <c r="F187" s="98">
        <v>2117.6022290939145</v>
      </c>
      <c r="G187" s="98">
        <v>1981.8599438223494</v>
      </c>
      <c r="H187" s="98">
        <v>1999.9853920795244</v>
      </c>
      <c r="I187" s="98">
        <v>1984.8951292415204</v>
      </c>
      <c r="J187" s="98">
        <v>2053.057377913573</v>
      </c>
      <c r="K187" s="98">
        <v>2040.5890228591688</v>
      </c>
      <c r="L187" s="98">
        <v>2084.441246068156</v>
      </c>
      <c r="M187" s="98">
        <v>2158.9502924075728</v>
      </c>
      <c r="N187" s="98">
        <v>2169.1751347861041</v>
      </c>
      <c r="O187" s="98">
        <v>2133.778241737698</v>
      </c>
      <c r="P187" s="98">
        <v>2112.8696430850146</v>
      </c>
      <c r="Q187" s="98">
        <v>2093.5169663558513</v>
      </c>
      <c r="R187" s="98">
        <v>2116.3376919460502</v>
      </c>
      <c r="S187" s="98">
        <v>2161.4176545683267</v>
      </c>
      <c r="T187" s="98">
        <v>2224.0665649744037</v>
      </c>
      <c r="U187" s="98">
        <v>2209.9022262472022</v>
      </c>
      <c r="V187" s="98">
        <v>2352.0617791905424</v>
      </c>
      <c r="W187" s="98">
        <v>2268.5129219891114</v>
      </c>
      <c r="X187" s="98">
        <v>2096.1054259740308</v>
      </c>
      <c r="Y187" s="98">
        <v>1925.3953361611707</v>
      </c>
      <c r="DA187" s="63" t="s">
        <v>2277</v>
      </c>
    </row>
    <row r="188" spans="1:105" ht="12" customHeight="1" x14ac:dyDescent="0.25">
      <c r="A188" s="108" t="s">
        <v>52</v>
      </c>
      <c r="B188" s="98">
        <v>432.53975339519718</v>
      </c>
      <c r="C188" s="98">
        <v>420.68796689585309</v>
      </c>
      <c r="D188" s="98">
        <v>416.4533801562817</v>
      </c>
      <c r="E188" s="98">
        <v>396.01984081248236</v>
      </c>
      <c r="F188" s="98">
        <v>403.83331729667123</v>
      </c>
      <c r="G188" s="98">
        <v>384.67741175542363</v>
      </c>
      <c r="H188" s="98">
        <v>376.29795851983715</v>
      </c>
      <c r="I188" s="98">
        <v>379.93595150508361</v>
      </c>
      <c r="J188" s="98">
        <v>407.95394161972655</v>
      </c>
      <c r="K188" s="98">
        <v>408.76087770751587</v>
      </c>
      <c r="L188" s="98">
        <v>414.47726469061439</v>
      </c>
      <c r="M188" s="98">
        <v>422.33568967442739</v>
      </c>
      <c r="N188" s="98">
        <v>432.16750603599075</v>
      </c>
      <c r="O188" s="98">
        <v>431.40434930776354</v>
      </c>
      <c r="P188" s="98">
        <v>432.06610598258658</v>
      </c>
      <c r="Q188" s="98">
        <v>439.20085798464788</v>
      </c>
      <c r="R188" s="98">
        <v>459.00575608082448</v>
      </c>
      <c r="S188" s="98">
        <v>476.523411424713</v>
      </c>
      <c r="T188" s="98">
        <v>501.4433856728794</v>
      </c>
      <c r="U188" s="98">
        <v>507.12798055125398</v>
      </c>
      <c r="V188" s="98">
        <v>519.80214737809274</v>
      </c>
      <c r="W188" s="98">
        <v>510.22492885449532</v>
      </c>
      <c r="X188" s="98">
        <v>508.06557635408552</v>
      </c>
      <c r="Y188" s="98">
        <v>504.40399243132009</v>
      </c>
      <c r="DA188" s="63" t="s">
        <v>2278</v>
      </c>
    </row>
    <row r="189" spans="1:105" ht="12" customHeight="1" x14ac:dyDescent="0.25">
      <c r="A189" s="121" t="s">
        <v>54</v>
      </c>
      <c r="B189" s="122">
        <v>481.98424482361042</v>
      </c>
      <c r="C189" s="122">
        <v>470.28555324094691</v>
      </c>
      <c r="D189" s="122">
        <v>465.93129454896268</v>
      </c>
      <c r="E189" s="122">
        <v>463.29802183293486</v>
      </c>
      <c r="F189" s="122">
        <v>458.45459692948657</v>
      </c>
      <c r="G189" s="122">
        <v>443.45313285230856</v>
      </c>
      <c r="H189" s="122">
        <v>430.44034631080393</v>
      </c>
      <c r="I189" s="122">
        <v>433.72073561403596</v>
      </c>
      <c r="J189" s="122">
        <v>418.06448356435021</v>
      </c>
      <c r="K189" s="122">
        <v>414.97381800696405</v>
      </c>
      <c r="L189" s="122">
        <v>405.61761085208821</v>
      </c>
      <c r="M189" s="122">
        <v>410.90286081689322</v>
      </c>
      <c r="N189" s="122">
        <v>413.63591430462697</v>
      </c>
      <c r="O189" s="122">
        <v>394.34622343924599</v>
      </c>
      <c r="P189" s="122">
        <v>404.42585717884702</v>
      </c>
      <c r="Q189" s="122">
        <v>409.37044977450006</v>
      </c>
      <c r="R189" s="122">
        <v>409.84981698677223</v>
      </c>
      <c r="S189" s="122">
        <v>408.29121480850239</v>
      </c>
      <c r="T189" s="122">
        <v>412.77400402950946</v>
      </c>
      <c r="U189" s="122">
        <v>402.04674106263269</v>
      </c>
      <c r="V189" s="122">
        <v>422.12992657254068</v>
      </c>
      <c r="W189" s="122">
        <v>416.96845691375438</v>
      </c>
      <c r="X189" s="122">
        <v>372.44824475687386</v>
      </c>
      <c r="Y189" s="122">
        <v>352.85180974294252</v>
      </c>
      <c r="DA189" s="130" t="s">
        <v>2279</v>
      </c>
    </row>
    <row r="190" spans="1:105" ht="12" customHeight="1" x14ac:dyDescent="0.25">
      <c r="A190" s="97" t="s">
        <v>50</v>
      </c>
      <c r="B190" s="98">
        <v>608.90454667650533</v>
      </c>
      <c r="C190" s="98">
        <v>596.67484113045884</v>
      </c>
      <c r="D190" s="98">
        <v>590.82273404333523</v>
      </c>
      <c r="E190" s="98">
        <v>589.18975934833361</v>
      </c>
      <c r="F190" s="98">
        <v>571.32650738461302</v>
      </c>
      <c r="G190" s="98">
        <v>572.11618452618575</v>
      </c>
      <c r="H190" s="98">
        <v>552.39840389805147</v>
      </c>
      <c r="I190" s="98">
        <v>554.11178644406493</v>
      </c>
      <c r="J190" s="98">
        <v>541.03806181085531</v>
      </c>
      <c r="K190" s="98">
        <v>520.38154603666305</v>
      </c>
      <c r="L190" s="98">
        <v>527.10293907216555</v>
      </c>
      <c r="M190" s="98">
        <v>529.23671176693415</v>
      </c>
      <c r="N190" s="98">
        <v>528.39531165390338</v>
      </c>
      <c r="O190" s="98">
        <v>533.63234422167193</v>
      </c>
      <c r="P190" s="98">
        <v>510.30357675524266</v>
      </c>
      <c r="Q190" s="98">
        <v>480.40564868243985</v>
      </c>
      <c r="R190" s="98">
        <v>565.15506699632544</v>
      </c>
      <c r="S190" s="98">
        <v>557.03800920336073</v>
      </c>
      <c r="T190" s="98">
        <v>588.12089280123917</v>
      </c>
      <c r="U190" s="98">
        <v>562.75240590596059</v>
      </c>
      <c r="V190" s="98">
        <v>625.6102923865725</v>
      </c>
      <c r="W190" s="98">
        <v>529.34581509025725</v>
      </c>
      <c r="X190" s="98">
        <v>503.69575820228954</v>
      </c>
      <c r="Y190" s="98">
        <v>522.47741247443753</v>
      </c>
      <c r="DA190" s="63" t="s">
        <v>2280</v>
      </c>
    </row>
    <row r="191" spans="1:105" ht="12" customHeight="1" x14ac:dyDescent="0.25">
      <c r="A191" s="109" t="s">
        <v>120</v>
      </c>
      <c r="B191" s="33">
        <v>480.10169897680811</v>
      </c>
      <c r="C191" s="33">
        <v>468.4370084341295</v>
      </c>
      <c r="D191" s="33">
        <v>464.11944640823293</v>
      </c>
      <c r="E191" s="33">
        <v>461.47873361612335</v>
      </c>
      <c r="F191" s="33">
        <v>456.81734844594843</v>
      </c>
      <c r="G191" s="33">
        <v>441.60043646149552</v>
      </c>
      <c r="H191" s="33">
        <v>428.66816147122177</v>
      </c>
      <c r="I191" s="33">
        <v>432.01186511619164</v>
      </c>
      <c r="J191" s="33">
        <v>416.34043856109679</v>
      </c>
      <c r="K191" s="33">
        <v>413.52266180860704</v>
      </c>
      <c r="L191" s="33">
        <v>403.90219003742953</v>
      </c>
      <c r="M191" s="33">
        <v>409.14651423507445</v>
      </c>
      <c r="N191" s="33">
        <v>411.8600564856722</v>
      </c>
      <c r="O191" s="33">
        <v>392.13236561678673</v>
      </c>
      <c r="P191" s="33">
        <v>402.73161723200764</v>
      </c>
      <c r="Q191" s="33">
        <v>408.19263225304769</v>
      </c>
      <c r="R191" s="33">
        <v>407.05857962559719</v>
      </c>
      <c r="S191" s="33">
        <v>405.52135668948256</v>
      </c>
      <c r="T191" s="33">
        <v>409.53399799169568</v>
      </c>
      <c r="U191" s="33">
        <v>399.1476300396418</v>
      </c>
      <c r="V191" s="33">
        <v>418.56419594700765</v>
      </c>
      <c r="W191" s="33">
        <v>415.03222875915083</v>
      </c>
      <c r="X191" s="33">
        <v>370.14988412034921</v>
      </c>
      <c r="Y191" s="33">
        <v>349.67062541045442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11648.440940159968</v>
      </c>
      <c r="C193" s="117">
        <f t="shared" si="94"/>
        <v>12006.229175583003</v>
      </c>
      <c r="D193" s="117">
        <f t="shared" si="94"/>
        <v>11731.542181046158</v>
      </c>
      <c r="E193" s="117">
        <f t="shared" si="94"/>
        <v>11755.544756198955</v>
      </c>
      <c r="F193" s="117">
        <f t="shared" si="94"/>
        <v>12042.031181215048</v>
      </c>
      <c r="G193" s="117">
        <f t="shared" si="94"/>
        <v>13143.666865370722</v>
      </c>
      <c r="H193" s="117">
        <f t="shared" si="94"/>
        <v>12907.050749975302</v>
      </c>
      <c r="I193" s="117">
        <f t="shared" si="94"/>
        <v>13011.158978638896</v>
      </c>
      <c r="J193" s="117">
        <f t="shared" si="94"/>
        <v>12200.077526675592</v>
      </c>
      <c r="K193" s="117">
        <f t="shared" si="94"/>
        <v>9454.5572059080059</v>
      </c>
      <c r="L193" s="117">
        <f t="shared" si="94"/>
        <v>12140.939465213301</v>
      </c>
      <c r="M193" s="117">
        <f t="shared" si="94"/>
        <v>10981.756693544956</v>
      </c>
      <c r="N193" s="117">
        <f t="shared" si="94"/>
        <v>10267.080226038601</v>
      </c>
      <c r="O193" s="117">
        <f t="shared" si="94"/>
        <v>11338.992170590891</v>
      </c>
      <c r="P193" s="117">
        <f t="shared" si="94"/>
        <v>9716.3130367006015</v>
      </c>
      <c r="Q193" s="117">
        <f t="shared" si="94"/>
        <v>9557.8216888518891</v>
      </c>
      <c r="R193" s="117">
        <f t="shared" ref="R193:V193" si="95">R194+R197+R199+R208</f>
        <v>11221.497171817216</v>
      </c>
      <c r="S193" s="117">
        <f t="shared" si="95"/>
        <v>10642.240848218897</v>
      </c>
      <c r="T193" s="117">
        <f t="shared" si="95"/>
        <v>11678.418908324349</v>
      </c>
      <c r="U193" s="117">
        <f t="shared" si="95"/>
        <v>11130.584337361548</v>
      </c>
      <c r="V193" s="117">
        <f t="shared" si="95"/>
        <v>12407.607315350429</v>
      </c>
      <c r="W193" s="117">
        <f t="shared" ref="W193:Y193" si="96">W194+W197+W199+W208</f>
        <v>11125.807707236894</v>
      </c>
      <c r="X193" s="117">
        <f t="shared" si="96"/>
        <v>10186.534566061107</v>
      </c>
      <c r="Y193" s="117">
        <f t="shared" si="96"/>
        <v>10024.584653889484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9328.5186935813526</v>
      </c>
      <c r="C194" s="122">
        <f t="shared" si="97"/>
        <v>9740.635176016076</v>
      </c>
      <c r="D194" s="122">
        <f t="shared" si="97"/>
        <v>9523.8737350516458</v>
      </c>
      <c r="E194" s="122">
        <f t="shared" si="97"/>
        <v>9638.4417889082124</v>
      </c>
      <c r="F194" s="122">
        <f t="shared" si="97"/>
        <v>9893.0476111846401</v>
      </c>
      <c r="G194" s="122">
        <f t="shared" si="97"/>
        <v>11098.925350964</v>
      </c>
      <c r="H194" s="122">
        <f t="shared" si="97"/>
        <v>10863.695838047954</v>
      </c>
      <c r="I194" s="122">
        <f t="shared" si="97"/>
        <v>10964.215553595475</v>
      </c>
      <c r="J194" s="122">
        <f t="shared" si="97"/>
        <v>10089.105261644625</v>
      </c>
      <c r="K194" s="122">
        <f t="shared" si="97"/>
        <v>7345.2902659387328</v>
      </c>
      <c r="L194" s="122">
        <f t="shared" si="97"/>
        <v>9998.8240567139401</v>
      </c>
      <c r="M194" s="122">
        <f t="shared" si="97"/>
        <v>8769.7405234694306</v>
      </c>
      <c r="N194" s="122">
        <f t="shared" si="97"/>
        <v>8039.5278066323663</v>
      </c>
      <c r="O194" s="122">
        <f t="shared" si="97"/>
        <v>9120.745894460335</v>
      </c>
      <c r="P194" s="122">
        <f t="shared" si="97"/>
        <v>7497.3829073417573</v>
      </c>
      <c r="Q194" s="122">
        <f t="shared" si="97"/>
        <v>7331.8329536566071</v>
      </c>
      <c r="R194" s="122">
        <f t="shared" ref="R194:V194" si="98">SUM(R195:R196)</f>
        <v>8906.7107222298309</v>
      </c>
      <c r="S194" s="122">
        <f t="shared" si="98"/>
        <v>8255.8143863876394</v>
      </c>
      <c r="T194" s="122">
        <f t="shared" si="98"/>
        <v>9191.0668406007971</v>
      </c>
      <c r="U194" s="122">
        <f t="shared" si="98"/>
        <v>8643.7536450497864</v>
      </c>
      <c r="V194" s="122">
        <f t="shared" si="98"/>
        <v>9748.8679165670837</v>
      </c>
      <c r="W194" s="122">
        <f t="shared" ref="W194:Y194" si="99">SUM(W195:W196)</f>
        <v>8541.9470739460521</v>
      </c>
      <c r="X194" s="122">
        <f t="shared" si="99"/>
        <v>7739.3911144841559</v>
      </c>
      <c r="Y194" s="122">
        <f t="shared" si="99"/>
        <v>7685.3147011813735</v>
      </c>
      <c r="DA194" s="130" t="s">
        <v>2433</v>
      </c>
    </row>
    <row r="195" spans="1:105" ht="12" customHeight="1" x14ac:dyDescent="0.25">
      <c r="A195" s="97" t="s">
        <v>74</v>
      </c>
      <c r="B195" s="98">
        <v>9106.2631674913355</v>
      </c>
      <c r="C195" s="98">
        <v>9516.6054927958758</v>
      </c>
      <c r="D195" s="98">
        <v>9309.3573870342043</v>
      </c>
      <c r="E195" s="98">
        <v>9427.0301903318195</v>
      </c>
      <c r="F195" s="98">
        <v>9679.9854750974646</v>
      </c>
      <c r="G195" s="98">
        <v>10864.088625728782</v>
      </c>
      <c r="H195" s="98">
        <v>10637.848292049628</v>
      </c>
      <c r="I195" s="98">
        <v>10738.913808384261</v>
      </c>
      <c r="J195" s="98">
        <v>9881.8141076284701</v>
      </c>
      <c r="K195" s="98">
        <v>7195.1879987324928</v>
      </c>
      <c r="L195" s="98">
        <v>9796.6456221742828</v>
      </c>
      <c r="M195" s="98">
        <v>8596.3706267059624</v>
      </c>
      <c r="N195" s="98">
        <v>7881.6634994452716</v>
      </c>
      <c r="O195" s="98">
        <v>8945.2735566101001</v>
      </c>
      <c r="P195" s="98">
        <v>7355.9368580333512</v>
      </c>
      <c r="Q195" s="98">
        <v>7192.9510232158909</v>
      </c>
      <c r="R195" s="98">
        <v>8738.8967974221086</v>
      </c>
      <c r="S195" s="98">
        <v>8101.2074467116518</v>
      </c>
      <c r="T195" s="98">
        <v>9018.7575754836089</v>
      </c>
      <c r="U195" s="98">
        <v>8482.6123584356683</v>
      </c>
      <c r="V195" s="98">
        <v>9567.7884937076615</v>
      </c>
      <c r="W195" s="98">
        <v>8383.1389206946114</v>
      </c>
      <c r="X195" s="98">
        <v>7595.7693648906734</v>
      </c>
      <c r="Y195" s="98">
        <v>7543.2005887090008</v>
      </c>
      <c r="DA195" s="63" t="s">
        <v>2434</v>
      </c>
    </row>
    <row r="196" spans="1:105" ht="12" customHeight="1" x14ac:dyDescent="0.25">
      <c r="A196" s="97" t="s">
        <v>53</v>
      </c>
      <c r="B196" s="98">
        <v>222.25552609001727</v>
      </c>
      <c r="C196" s="98">
        <v>224.02968322020018</v>
      </c>
      <c r="D196" s="98">
        <v>214.51634801744146</v>
      </c>
      <c r="E196" s="98">
        <v>211.41159857639266</v>
      </c>
      <c r="F196" s="98">
        <v>213.06213608717542</v>
      </c>
      <c r="G196" s="98">
        <v>234.8367252352183</v>
      </c>
      <c r="H196" s="98">
        <v>225.84754599832567</v>
      </c>
      <c r="I196" s="98">
        <v>225.30174521121373</v>
      </c>
      <c r="J196" s="98">
        <v>207.29115401615542</v>
      </c>
      <c r="K196" s="98">
        <v>150.10226720623962</v>
      </c>
      <c r="L196" s="98">
        <v>202.17843453965665</v>
      </c>
      <c r="M196" s="98">
        <v>173.36989676346892</v>
      </c>
      <c r="N196" s="98">
        <v>157.8643071870944</v>
      </c>
      <c r="O196" s="98">
        <v>175.472337850234</v>
      </c>
      <c r="P196" s="98">
        <v>141.44604930840643</v>
      </c>
      <c r="Q196" s="98">
        <v>138.88193044071596</v>
      </c>
      <c r="R196" s="98">
        <v>167.81392480772175</v>
      </c>
      <c r="S196" s="98">
        <v>154.60693967598837</v>
      </c>
      <c r="T196" s="98">
        <v>172.30926511718744</v>
      </c>
      <c r="U196" s="98">
        <v>161.14128661411863</v>
      </c>
      <c r="V196" s="98">
        <v>181.0794228594219</v>
      </c>
      <c r="W196" s="98">
        <v>158.80815325144044</v>
      </c>
      <c r="X196" s="98">
        <v>143.62174959348241</v>
      </c>
      <c r="Y196" s="98">
        <v>142.11411247237251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1.5750957042410971</v>
      </c>
      <c r="C197" s="122">
        <f t="shared" si="100"/>
        <v>1.5668567626203886</v>
      </c>
      <c r="D197" s="122">
        <f t="shared" si="100"/>
        <v>1.928326977577095</v>
      </c>
      <c r="E197" s="122">
        <f t="shared" si="100"/>
        <v>1.9251131378913617</v>
      </c>
      <c r="F197" s="122">
        <f t="shared" si="100"/>
        <v>1.8601097129518693</v>
      </c>
      <c r="G197" s="122">
        <f t="shared" si="100"/>
        <v>1.8627604609918194</v>
      </c>
      <c r="H197" s="122">
        <f t="shared" si="100"/>
        <v>2.3349830845627992</v>
      </c>
      <c r="I197" s="122">
        <f t="shared" si="100"/>
        <v>2.7742966972412648</v>
      </c>
      <c r="J197" s="122">
        <f t="shared" si="100"/>
        <v>3.1047338253102259</v>
      </c>
      <c r="K197" s="122">
        <f t="shared" si="100"/>
        <v>3.1642466950698593</v>
      </c>
      <c r="L197" s="122">
        <f t="shared" si="100"/>
        <v>3.5920235396765281</v>
      </c>
      <c r="M197" s="122">
        <f t="shared" si="100"/>
        <v>3.8445395769478359</v>
      </c>
      <c r="N197" s="122">
        <f t="shared" si="100"/>
        <v>4.9129165433877118</v>
      </c>
      <c r="O197" s="122">
        <f t="shared" si="100"/>
        <v>5.2321569725531356</v>
      </c>
      <c r="P197" s="122">
        <f t="shared" si="100"/>
        <v>6.8990161593074735</v>
      </c>
      <c r="Q197" s="122">
        <f t="shared" si="100"/>
        <v>7.6666522931320644</v>
      </c>
      <c r="R197" s="122">
        <f t="shared" si="100"/>
        <v>7.8589181177933316</v>
      </c>
      <c r="S197" s="122">
        <f t="shared" si="100"/>
        <v>8.0164041115718607</v>
      </c>
      <c r="T197" s="122">
        <f t="shared" si="100"/>
        <v>7.8976669175383458</v>
      </c>
      <c r="U197" s="122">
        <f t="shared" si="100"/>
        <v>7.9293719859670144</v>
      </c>
      <c r="V197" s="122">
        <f t="shared" si="100"/>
        <v>7.2947443367466551</v>
      </c>
      <c r="W197" s="122">
        <f t="shared" si="100"/>
        <v>5.9500227786390898</v>
      </c>
      <c r="X197" s="122">
        <f t="shared" si="100"/>
        <v>5.1888256298827882</v>
      </c>
      <c r="Y197" s="122">
        <f t="shared" si="100"/>
        <v>4.8402568306297793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1.5750957042410971</v>
      </c>
      <c r="C198" s="98">
        <f>RES_hhdet_tesh!C29</f>
        <v>1.5668567626203886</v>
      </c>
      <c r="D198" s="98">
        <f>RES_hhdet_tesh!D29</f>
        <v>1.928326977577095</v>
      </c>
      <c r="E198" s="98">
        <f>RES_hhdet_tesh!E29</f>
        <v>1.9251131378913617</v>
      </c>
      <c r="F198" s="98">
        <f>RES_hhdet_tesh!F29</f>
        <v>1.8601097129518693</v>
      </c>
      <c r="G198" s="98">
        <f>RES_hhdet_tesh!G29</f>
        <v>1.8627604609918194</v>
      </c>
      <c r="H198" s="98">
        <f>RES_hhdet_tesh!H29</f>
        <v>2.3349830845627992</v>
      </c>
      <c r="I198" s="98">
        <f>RES_hhdet_tesh!I29</f>
        <v>2.7742966972412648</v>
      </c>
      <c r="J198" s="98">
        <f>RES_hhdet_tesh!J29</f>
        <v>3.1047338253102259</v>
      </c>
      <c r="K198" s="98">
        <f>RES_hhdet_tesh!K29</f>
        <v>3.1642466950698593</v>
      </c>
      <c r="L198" s="98">
        <f>RES_hhdet_tesh!L29</f>
        <v>3.5920235396765281</v>
      </c>
      <c r="M198" s="98">
        <f>RES_hhdet_tesh!M29</f>
        <v>3.8445395769478359</v>
      </c>
      <c r="N198" s="98">
        <f>RES_hhdet_tesh!N29</f>
        <v>4.9129165433877118</v>
      </c>
      <c r="O198" s="98">
        <f>RES_hhdet_tesh!O29</f>
        <v>5.2321569725531356</v>
      </c>
      <c r="P198" s="98">
        <f>RES_hhdet_tesh!P29</f>
        <v>6.8990161593074735</v>
      </c>
      <c r="Q198" s="98">
        <f>RES_hhdet_tesh!Q29</f>
        <v>7.6666522931320644</v>
      </c>
      <c r="R198" s="98">
        <f>RES_hhdet_tesh!R29</f>
        <v>7.8589181177933316</v>
      </c>
      <c r="S198" s="98">
        <f>RES_hhdet_tesh!S29</f>
        <v>8.0164041115718607</v>
      </c>
      <c r="T198" s="98">
        <f>RES_hhdet_tesh!T29</f>
        <v>7.8976669175383458</v>
      </c>
      <c r="U198" s="98">
        <f>RES_hhdet_tesh!U29</f>
        <v>7.9293719859670144</v>
      </c>
      <c r="V198" s="98">
        <f>RES_hhdet_tesh!V29</f>
        <v>7.2947443367466551</v>
      </c>
      <c r="W198" s="98">
        <f>RES_hhdet_tesh!W29</f>
        <v>5.9500227786390898</v>
      </c>
      <c r="X198" s="98">
        <f>RES_hhdet_tesh!X29</f>
        <v>5.1888256298827882</v>
      </c>
      <c r="Y198" s="98">
        <f>RES_hhdet_tesh!Y29</f>
        <v>4.8402568306297793</v>
      </c>
      <c r="DA198" s="63" t="s">
        <v>2437</v>
      </c>
    </row>
    <row r="199" spans="1:105" ht="12" customHeight="1" x14ac:dyDescent="0.25">
      <c r="A199" s="121" t="s">
        <v>55</v>
      </c>
      <c r="B199" s="122">
        <v>1963.9114588221921</v>
      </c>
      <c r="C199" s="122">
        <v>1917.449952642897</v>
      </c>
      <c r="D199" s="122">
        <v>1861.6433597055152</v>
      </c>
      <c r="E199" s="122">
        <v>1772.0700629521234</v>
      </c>
      <c r="F199" s="122">
        <v>1806.2923748592625</v>
      </c>
      <c r="G199" s="122">
        <v>1711.6326802822352</v>
      </c>
      <c r="H199" s="122">
        <v>1717.7851662852599</v>
      </c>
      <c r="I199" s="122">
        <v>1717.5942992722348</v>
      </c>
      <c r="J199" s="122">
        <v>1792.775752244298</v>
      </c>
      <c r="K199" s="122">
        <v>1792.6700220946148</v>
      </c>
      <c r="L199" s="122">
        <v>1831.4442876756536</v>
      </c>
      <c r="M199" s="122">
        <v>1896.0526183094903</v>
      </c>
      <c r="N199" s="122">
        <v>1906.918468076643</v>
      </c>
      <c r="O199" s="122">
        <v>1910.3873431686627</v>
      </c>
      <c r="P199" s="122">
        <v>1900.4164378432158</v>
      </c>
      <c r="Q199" s="122">
        <v>1901.289584000079</v>
      </c>
      <c r="R199" s="122">
        <v>1987.0990557282967</v>
      </c>
      <c r="S199" s="122">
        <v>2056.2912915436082</v>
      </c>
      <c r="T199" s="122">
        <v>2149.3306720250075</v>
      </c>
      <c r="U199" s="122">
        <v>2152.6249708641822</v>
      </c>
      <c r="V199" s="122">
        <v>2303.0485449112384</v>
      </c>
      <c r="W199" s="122">
        <v>2227.4806482935837</v>
      </c>
      <c r="X199" s="122">
        <v>2124.1517220764131</v>
      </c>
      <c r="Y199" s="122">
        <v>2028.6285146442899</v>
      </c>
      <c r="DA199" s="130" t="s">
        <v>2438</v>
      </c>
    </row>
    <row r="200" spans="1:105" ht="12" customHeight="1" x14ac:dyDescent="0.25">
      <c r="A200" s="97" t="s">
        <v>141</v>
      </c>
      <c r="B200" s="98">
        <v>1961.9314762258514</v>
      </c>
      <c r="C200" s="98">
        <v>1906.3306517639473</v>
      </c>
      <c r="D200" s="98">
        <v>1858.3880261075685</v>
      </c>
      <c r="E200" s="98">
        <v>1804.8814271089923</v>
      </c>
      <c r="F200" s="98">
        <v>1774.685556829176</v>
      </c>
      <c r="G200" s="98">
        <v>1743.5340498906721</v>
      </c>
      <c r="H200" s="98">
        <v>1726.6763196059487</v>
      </c>
      <c r="I200" s="98">
        <v>1749.2955779544893</v>
      </c>
      <c r="J200" s="98">
        <v>1752.9333306633168</v>
      </c>
      <c r="K200" s="98">
        <v>1775.5800766058278</v>
      </c>
      <c r="L200" s="98">
        <v>1792.8136333253331</v>
      </c>
      <c r="M200" s="98">
        <v>1919.9314778066175</v>
      </c>
      <c r="N200" s="98">
        <v>1801.772082337757</v>
      </c>
      <c r="O200" s="98">
        <v>2017.6426325970531</v>
      </c>
      <c r="P200" s="98">
        <v>1874.6889564936037</v>
      </c>
      <c r="Q200" s="98">
        <v>1718.1384211382651</v>
      </c>
      <c r="R200" s="98">
        <v>2082.2606339178737</v>
      </c>
      <c r="S200" s="98">
        <v>2112.1650938966172</v>
      </c>
      <c r="T200" s="98">
        <v>2201.0010601094186</v>
      </c>
      <c r="U200" s="98">
        <v>2138.7352629971383</v>
      </c>
      <c r="V200" s="98">
        <v>2395.0466339094573</v>
      </c>
      <c r="W200" s="98">
        <v>2085.8847789473461</v>
      </c>
      <c r="X200" s="98">
        <v>2043.2675803147013</v>
      </c>
      <c r="Y200" s="98">
        <v>2104.1164576110582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1733.3003961256918</v>
      </c>
      <c r="L201" s="98">
        <v>1767.7698328927456</v>
      </c>
      <c r="M201" s="98">
        <v>1905.7350862875976</v>
      </c>
      <c r="N201" s="98">
        <v>1797.9404216841438</v>
      </c>
      <c r="O201" s="98">
        <v>2014.8816563831833</v>
      </c>
      <c r="P201" s="98">
        <v>1868.4816408524598</v>
      </c>
      <c r="Q201" s="98">
        <v>1709.6007725902302</v>
      </c>
      <c r="R201" s="98">
        <v>2070.9050888324441</v>
      </c>
      <c r="S201" s="98">
        <v>2099.8213811814894</v>
      </c>
      <c r="T201" s="98">
        <v>2185.6152502249647</v>
      </c>
      <c r="U201" s="98">
        <v>2118.344345028574</v>
      </c>
      <c r="V201" s="98">
        <v>2385.7409493063851</v>
      </c>
      <c r="W201" s="98">
        <v>2079.5988580955795</v>
      </c>
      <c r="X201" s="98">
        <v>2038.3571921723899</v>
      </c>
      <c r="Y201" s="98">
        <v>2056.064469284775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1336.9911194904034</v>
      </c>
      <c r="L202" s="101">
        <v>1366.6245091407745</v>
      </c>
      <c r="M202" s="101">
        <v>1479.6564994940416</v>
      </c>
      <c r="N202" s="101">
        <v>1391.5547428198922</v>
      </c>
      <c r="O202" s="101">
        <v>1558.0517854235386</v>
      </c>
      <c r="P202" s="101">
        <v>1443.4851470031267</v>
      </c>
      <c r="Q202" s="101">
        <v>1316.6815834737304</v>
      </c>
      <c r="R202" s="101">
        <v>1589.697808433358</v>
      </c>
      <c r="S202" s="101">
        <v>1611.1558128442327</v>
      </c>
      <c r="T202" s="101">
        <v>1673.6219024829195</v>
      </c>
      <c r="U202" s="101">
        <v>1619.1214253343596</v>
      </c>
      <c r="V202" s="101">
        <v>1845.1212446548766</v>
      </c>
      <c r="W202" s="101">
        <v>1606.3723303608297</v>
      </c>
      <c r="X202" s="101">
        <v>1552.0131793547971</v>
      </c>
      <c r="Y202" s="101">
        <v>1542.0661676346017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396.30927663528843</v>
      </c>
      <c r="L203" s="104">
        <v>401.14532375197132</v>
      </c>
      <c r="M203" s="104">
        <v>426.07858679355627</v>
      </c>
      <c r="N203" s="104">
        <v>406.38567886425142</v>
      </c>
      <c r="O203" s="104">
        <v>456.82987095964489</v>
      </c>
      <c r="P203" s="104">
        <v>424.99649384933332</v>
      </c>
      <c r="Q203" s="104">
        <v>392.91918911649975</v>
      </c>
      <c r="R203" s="104">
        <v>481.20728039908568</v>
      </c>
      <c r="S203" s="104">
        <v>488.66556833725633</v>
      </c>
      <c r="T203" s="104">
        <v>511.99334774204493</v>
      </c>
      <c r="U203" s="104">
        <v>499.22291969421474</v>
      </c>
      <c r="V203" s="104">
        <v>540.61970465150819</v>
      </c>
      <c r="W203" s="104">
        <v>473.22652773475016</v>
      </c>
      <c r="X203" s="104">
        <v>486.34401281759239</v>
      </c>
      <c r="Y203" s="104">
        <v>513.99830165017318</v>
      </c>
      <c r="DA203" s="132" t="s">
        <v>2442</v>
      </c>
    </row>
    <row r="204" spans="1:105" ht="12" customHeight="1" x14ac:dyDescent="0.25">
      <c r="A204" s="106" t="s">
        <v>122</v>
      </c>
      <c r="B204" s="101">
        <v>1964.0498371534236</v>
      </c>
      <c r="C204" s="101">
        <v>1918.2404340714784</v>
      </c>
      <c r="D204" s="101">
        <v>1861.8801636519547</v>
      </c>
      <c r="E204" s="101">
        <v>1769.6211207847803</v>
      </c>
      <c r="F204" s="101">
        <v>1808.6703019257009</v>
      </c>
      <c r="G204" s="101">
        <v>1709.2406293648562</v>
      </c>
      <c r="H204" s="101">
        <v>1717.1469598081649</v>
      </c>
      <c r="I204" s="101">
        <v>1715.3443349731738</v>
      </c>
      <c r="J204" s="101">
        <v>1796.438487453886</v>
      </c>
      <c r="K204" s="101">
        <v>1796.0209563513495</v>
      </c>
      <c r="L204" s="101">
        <v>1839.1031080603923</v>
      </c>
      <c r="M204" s="101">
        <v>1898.7683442553503</v>
      </c>
      <c r="N204" s="101">
        <v>1916.113257941528</v>
      </c>
      <c r="O204" s="101">
        <v>1902.6560138171512</v>
      </c>
      <c r="P204" s="101">
        <v>1903.6441753852689</v>
      </c>
      <c r="Q204" s="101">
        <v>1920.6126958050143</v>
      </c>
      <c r="R204" s="101">
        <v>1985.1530553855387</v>
      </c>
      <c r="S204" s="101">
        <v>2058.107827234182</v>
      </c>
      <c r="T204" s="101">
        <v>2150.5250414764446</v>
      </c>
      <c r="U204" s="101">
        <v>2158.5043364303588</v>
      </c>
      <c r="V204" s="101">
        <v>2293.7654918075727</v>
      </c>
      <c r="W204" s="101">
        <v>2243.8801698879661</v>
      </c>
      <c r="X204" s="101">
        <v>2134.8945950442753</v>
      </c>
      <c r="Y204" s="101">
        <v>2017.5102445974233</v>
      </c>
      <c r="DA204" s="131" t="s">
        <v>2443</v>
      </c>
    </row>
    <row r="205" spans="1:105" ht="12" customHeight="1" x14ac:dyDescent="0.25">
      <c r="A205" s="107" t="s">
        <v>121</v>
      </c>
      <c r="B205" s="104">
        <v>1964.0498371534234</v>
      </c>
      <c r="C205" s="104">
        <v>1918.2286666876139</v>
      </c>
      <c r="D205" s="104">
        <v>1861.9276724662416</v>
      </c>
      <c r="E205" s="104">
        <v>1769.6025979356573</v>
      </c>
      <c r="F205" s="104">
        <v>1808.4634417428608</v>
      </c>
      <c r="G205" s="104">
        <v>1708.3203854798539</v>
      </c>
      <c r="H205" s="104">
        <v>1716.5053040640464</v>
      </c>
      <c r="I205" s="104">
        <v>1713.8177524869836</v>
      </c>
      <c r="J205" s="104">
        <v>1791.5050668083529</v>
      </c>
      <c r="K205" s="104">
        <v>1787.9512127113103</v>
      </c>
      <c r="L205" s="104">
        <v>1827.7291653364116</v>
      </c>
      <c r="M205" s="104">
        <v>1889.8457294894658</v>
      </c>
      <c r="N205" s="104">
        <v>1912.6723734458953</v>
      </c>
      <c r="O205" s="104">
        <v>1902.4963882634815</v>
      </c>
      <c r="P205" s="104">
        <v>1901.6238611947851</v>
      </c>
      <c r="Q205" s="104">
        <v>1914.2931863528304</v>
      </c>
      <c r="R205" s="104">
        <v>1974.7178143491531</v>
      </c>
      <c r="S205" s="104">
        <v>2047.3303286523587</v>
      </c>
      <c r="T205" s="104">
        <v>2140.9990742887753</v>
      </c>
      <c r="U205" s="104">
        <v>2152.7532252680626</v>
      </c>
      <c r="V205" s="104">
        <v>2291.9984985624624</v>
      </c>
      <c r="W205" s="104">
        <v>2243.4556520142173</v>
      </c>
      <c r="X205" s="104">
        <v>2132.8690856334624</v>
      </c>
      <c r="Y205" s="104">
        <v>2020.2609364916855</v>
      </c>
      <c r="DA205" s="132" t="s">
        <v>2444</v>
      </c>
    </row>
    <row r="206" spans="1:105" ht="12" customHeight="1" x14ac:dyDescent="0.25">
      <c r="A206" s="108" t="s">
        <v>53</v>
      </c>
      <c r="B206" s="98">
        <v>1531.5100837582258</v>
      </c>
      <c r="C206" s="98">
        <v>1497.5406997917605</v>
      </c>
      <c r="D206" s="98">
        <v>1445.4742923099595</v>
      </c>
      <c r="E206" s="98">
        <v>1373.5827571231748</v>
      </c>
      <c r="F206" s="98">
        <v>1404.6301244461895</v>
      </c>
      <c r="G206" s="98">
        <v>1323.6429737244305</v>
      </c>
      <c r="H206" s="98">
        <v>1340.2073455442094</v>
      </c>
      <c r="I206" s="98">
        <v>1333.8818009819001</v>
      </c>
      <c r="J206" s="98">
        <v>1383.5511251886264</v>
      </c>
      <c r="K206" s="98">
        <v>1379.1903350037944</v>
      </c>
      <c r="L206" s="98">
        <v>1413.2519006457971</v>
      </c>
      <c r="M206" s="98">
        <v>1467.5100398150385</v>
      </c>
      <c r="N206" s="98">
        <v>1480.5048674099046</v>
      </c>
      <c r="O206" s="98">
        <v>1471.0920389557182</v>
      </c>
      <c r="P206" s="98">
        <v>1469.5577552121986</v>
      </c>
      <c r="Q206" s="98">
        <v>1475.0923283681823</v>
      </c>
      <c r="R206" s="98">
        <v>1515.7120582683285</v>
      </c>
      <c r="S206" s="98">
        <v>1570.806917227646</v>
      </c>
      <c r="T206" s="98">
        <v>1639.5556886158959</v>
      </c>
      <c r="U206" s="98">
        <v>1645.6252447168085</v>
      </c>
      <c r="V206" s="98">
        <v>1772.1963511843696</v>
      </c>
      <c r="W206" s="98">
        <v>1733.2307231597226</v>
      </c>
      <c r="X206" s="98">
        <v>1624.8035092793773</v>
      </c>
      <c r="Y206" s="98">
        <v>1515.8569440603653</v>
      </c>
      <c r="DA206" s="63" t="s">
        <v>2445</v>
      </c>
    </row>
    <row r="207" spans="1:105" ht="12" customHeight="1" x14ac:dyDescent="0.25">
      <c r="A207" s="108" t="s">
        <v>52</v>
      </c>
      <c r="B207" s="98">
        <v>432.53975339519718</v>
      </c>
      <c r="C207" s="98">
        <v>420.68796689585309</v>
      </c>
      <c r="D207" s="98">
        <v>416.4533801562817</v>
      </c>
      <c r="E207" s="98">
        <v>396.01984081248236</v>
      </c>
      <c r="F207" s="98">
        <v>403.83331729667123</v>
      </c>
      <c r="G207" s="98">
        <v>384.67741175542363</v>
      </c>
      <c r="H207" s="98">
        <v>376.29795851983715</v>
      </c>
      <c r="I207" s="98">
        <v>379.93595150508361</v>
      </c>
      <c r="J207" s="98">
        <v>407.95394161972655</v>
      </c>
      <c r="K207" s="98">
        <v>408.76087770751587</v>
      </c>
      <c r="L207" s="98">
        <v>414.47726469061439</v>
      </c>
      <c r="M207" s="98">
        <v>422.33568967442739</v>
      </c>
      <c r="N207" s="98">
        <v>432.16750603599075</v>
      </c>
      <c r="O207" s="98">
        <v>431.40434930776354</v>
      </c>
      <c r="P207" s="98">
        <v>432.06610598258658</v>
      </c>
      <c r="Q207" s="98">
        <v>439.20085798464788</v>
      </c>
      <c r="R207" s="98">
        <v>459.00575608082448</v>
      </c>
      <c r="S207" s="98">
        <v>476.523411424713</v>
      </c>
      <c r="T207" s="98">
        <v>501.4433856728794</v>
      </c>
      <c r="U207" s="98">
        <v>507.12798055125398</v>
      </c>
      <c r="V207" s="98">
        <v>519.80214737809274</v>
      </c>
      <c r="W207" s="98">
        <v>510.22492885449532</v>
      </c>
      <c r="X207" s="98">
        <v>508.06557635408552</v>
      </c>
      <c r="Y207" s="98">
        <v>504.40399243132009</v>
      </c>
      <c r="DA207" s="63" t="s">
        <v>2446</v>
      </c>
    </row>
    <row r="208" spans="1:105" ht="12" customHeight="1" x14ac:dyDescent="0.25">
      <c r="A208" s="121" t="s">
        <v>54</v>
      </c>
      <c r="B208" s="122">
        <v>354.43569205218051</v>
      </c>
      <c r="C208" s="122">
        <v>346.5771901614097</v>
      </c>
      <c r="D208" s="122">
        <v>344.09675931142084</v>
      </c>
      <c r="E208" s="122">
        <v>343.10779120072806</v>
      </c>
      <c r="F208" s="122">
        <v>340.83108545819385</v>
      </c>
      <c r="G208" s="122">
        <v>331.24607366349397</v>
      </c>
      <c r="H208" s="122">
        <v>323.2347625575261</v>
      </c>
      <c r="I208" s="122">
        <v>326.57482907394416</v>
      </c>
      <c r="J208" s="122">
        <v>315.09177896135884</v>
      </c>
      <c r="K208" s="122">
        <v>313.43267117958874</v>
      </c>
      <c r="L208" s="122">
        <v>307.07909728403132</v>
      </c>
      <c r="M208" s="122">
        <v>312.1190121890873</v>
      </c>
      <c r="N208" s="122">
        <v>315.72103478620454</v>
      </c>
      <c r="O208" s="122">
        <v>302.62677598933919</v>
      </c>
      <c r="P208" s="122">
        <v>311.61467535632153</v>
      </c>
      <c r="Q208" s="122">
        <v>317.03249890207223</v>
      </c>
      <c r="R208" s="122">
        <v>319.82847574129443</v>
      </c>
      <c r="S208" s="122">
        <v>322.11876617607697</v>
      </c>
      <c r="T208" s="122">
        <v>330.12372878100484</v>
      </c>
      <c r="U208" s="122">
        <v>326.27634946161265</v>
      </c>
      <c r="V208" s="122">
        <v>348.39610953536061</v>
      </c>
      <c r="W208" s="122">
        <v>350.42996221861938</v>
      </c>
      <c r="X208" s="122">
        <v>317.80290387065475</v>
      </c>
      <c r="Y208" s="122">
        <v>305.8011812331888</v>
      </c>
      <c r="DA208" s="130" t="s">
        <v>2447</v>
      </c>
    </row>
    <row r="209" spans="1:105" ht="12" customHeight="1" x14ac:dyDescent="0.25">
      <c r="A209" s="97" t="s">
        <v>50</v>
      </c>
      <c r="B209" s="98">
        <v>353.12487449365642</v>
      </c>
      <c r="C209" s="98">
        <v>346.45855345600404</v>
      </c>
      <c r="D209" s="98">
        <v>343.49606382062888</v>
      </c>
      <c r="E209" s="98">
        <v>343.14319930622281</v>
      </c>
      <c r="F209" s="98">
        <v>333.53990278839626</v>
      </c>
      <c r="G209" s="98">
        <v>334.98183470143522</v>
      </c>
      <c r="H209" s="98">
        <v>324.4640839698788</v>
      </c>
      <c r="I209" s="98">
        <v>325.94840020492063</v>
      </c>
      <c r="J209" s="98">
        <v>318.37349876200938</v>
      </c>
      <c r="K209" s="98">
        <v>306.46572435287078</v>
      </c>
      <c r="L209" s="98">
        <v>310.79804885042148</v>
      </c>
      <c r="M209" s="98">
        <v>312.48814026754673</v>
      </c>
      <c r="N209" s="98">
        <v>312.42623025885575</v>
      </c>
      <c r="O209" s="98">
        <v>315.82480169174278</v>
      </c>
      <c r="P209" s="98">
        <v>302.12245469615021</v>
      </c>
      <c r="Q209" s="98">
        <v>284.6082685367295</v>
      </c>
      <c r="R209" s="98">
        <v>335.74026050279429</v>
      </c>
      <c r="S209" s="98">
        <v>332.17812638117204</v>
      </c>
      <c r="T209" s="98">
        <v>352.33691560408516</v>
      </c>
      <c r="U209" s="98">
        <v>338.61927383067393</v>
      </c>
      <c r="V209" s="98">
        <v>378.57770949789858</v>
      </c>
      <c r="W209" s="98">
        <v>322.87210430694512</v>
      </c>
      <c r="X209" s="98">
        <v>309.34214465248402</v>
      </c>
      <c r="Y209" s="98">
        <v>323.32081851047889</v>
      </c>
      <c r="DA209" s="63" t="s">
        <v>2448</v>
      </c>
    </row>
    <row r="210" spans="1:105" ht="12" customHeight="1" x14ac:dyDescent="0.25">
      <c r="A210" s="109" t="s">
        <v>120</v>
      </c>
      <c r="B210" s="33">
        <v>354.45513475846695</v>
      </c>
      <c r="C210" s="33">
        <v>346.57892531847358</v>
      </c>
      <c r="D210" s="33">
        <v>344.10547383190794</v>
      </c>
      <c r="E210" s="33">
        <v>343.10727951068088</v>
      </c>
      <c r="F210" s="33">
        <v>340.93684673857973</v>
      </c>
      <c r="G210" s="33">
        <v>331.19228020140918</v>
      </c>
      <c r="H210" s="33">
        <v>323.21689916405262</v>
      </c>
      <c r="I210" s="33">
        <v>326.58372081303855</v>
      </c>
      <c r="J210" s="33">
        <v>315.04577043899928</v>
      </c>
      <c r="K210" s="33">
        <v>313.52858566574827</v>
      </c>
      <c r="L210" s="33">
        <v>307.02658421912741</v>
      </c>
      <c r="M210" s="33">
        <v>312.11353347920294</v>
      </c>
      <c r="N210" s="33">
        <v>315.77202062716378</v>
      </c>
      <c r="O210" s="33">
        <v>302.41700237888784</v>
      </c>
      <c r="P210" s="33">
        <v>311.76656849768329</v>
      </c>
      <c r="Q210" s="33">
        <v>317.57011725510023</v>
      </c>
      <c r="R210" s="33">
        <v>319.54249978036239</v>
      </c>
      <c r="S210" s="33">
        <v>321.93144784999407</v>
      </c>
      <c r="T210" s="33">
        <v>329.71328032691468</v>
      </c>
      <c r="U210" s="33">
        <v>326.05368457839785</v>
      </c>
      <c r="V210" s="33">
        <v>347.86721597413924</v>
      </c>
      <c r="W210" s="33">
        <v>350.9047758397524</v>
      </c>
      <c r="X210" s="33">
        <v>317.95106573240491</v>
      </c>
      <c r="Y210" s="33">
        <v>305.4726152931425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4453.3937067402485</v>
      </c>
      <c r="C212" s="117">
        <f t="shared" si="101"/>
        <v>4629.9716822535411</v>
      </c>
      <c r="D212" s="117">
        <f t="shared" si="101"/>
        <v>4520.4552861596439</v>
      </c>
      <c r="E212" s="117">
        <f t="shared" si="101"/>
        <v>4558.8246905630649</v>
      </c>
      <c r="F212" s="117">
        <f t="shared" si="101"/>
        <v>4642.944615428697</v>
      </c>
      <c r="G212" s="117">
        <f t="shared" si="101"/>
        <v>5137.5531974510586</v>
      </c>
      <c r="H212" s="117">
        <f t="shared" si="101"/>
        <v>4976.8915117442739</v>
      </c>
      <c r="I212" s="117">
        <f t="shared" si="101"/>
        <v>4981.2592863040754</v>
      </c>
      <c r="J212" s="117">
        <f t="shared" si="101"/>
        <v>4539.2201890954793</v>
      </c>
      <c r="K212" s="117">
        <f t="shared" si="101"/>
        <v>3260.4339166309546</v>
      </c>
      <c r="L212" s="117">
        <f t="shared" si="101"/>
        <v>4309.6100049949109</v>
      </c>
      <c r="M212" s="117">
        <f t="shared" si="101"/>
        <v>3666.3468531769795</v>
      </c>
      <c r="N212" s="117">
        <f t="shared" si="101"/>
        <v>3216.9817913825327</v>
      </c>
      <c r="O212" s="117">
        <f t="shared" si="101"/>
        <v>3489.1644511667669</v>
      </c>
      <c r="P212" s="117">
        <f t="shared" si="101"/>
        <v>2829.7781996469835</v>
      </c>
      <c r="Q212" s="117">
        <f t="shared" si="101"/>
        <v>2717.0925281943014</v>
      </c>
      <c r="R212" s="117">
        <f t="shared" ref="R212:V212" si="102">R213+R216+R218+R227</f>
        <v>3226.20771803146</v>
      </c>
      <c r="S212" s="117">
        <f t="shared" si="102"/>
        <v>2941.643967229445</v>
      </c>
      <c r="T212" s="117">
        <f t="shared" si="102"/>
        <v>3220.4228049591561</v>
      </c>
      <c r="U212" s="117">
        <f t="shared" si="102"/>
        <v>2997.4959133333705</v>
      </c>
      <c r="V212" s="117">
        <f t="shared" si="102"/>
        <v>3337.7422685091756</v>
      </c>
      <c r="W212" s="117">
        <f t="shared" ref="W212:Y212" si="103">W213+W216+W218+W227</f>
        <v>2883.5791790282742</v>
      </c>
      <c r="X212" s="117">
        <f t="shared" si="103"/>
        <v>2578.4848383989247</v>
      </c>
      <c r="Y212" s="117">
        <f t="shared" si="103"/>
        <v>2526.1320247263179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4400.5007075908634</v>
      </c>
      <c r="C213" s="122">
        <f t="shared" si="104"/>
        <v>4578.0616698451295</v>
      </c>
      <c r="D213" s="122">
        <f t="shared" si="104"/>
        <v>4468.926038628204</v>
      </c>
      <c r="E213" s="122">
        <f t="shared" si="104"/>
        <v>4507.9943126136559</v>
      </c>
      <c r="F213" s="122">
        <f t="shared" si="104"/>
        <v>4593.09539028776</v>
      </c>
      <c r="G213" s="122">
        <f t="shared" si="104"/>
        <v>5088.5141503626019</v>
      </c>
      <c r="H213" s="122">
        <f t="shared" si="104"/>
        <v>4929.2704947434286</v>
      </c>
      <c r="I213" s="122">
        <f t="shared" si="104"/>
        <v>4933.5151687016123</v>
      </c>
      <c r="J213" s="122">
        <f t="shared" si="104"/>
        <v>4492.5118377733152</v>
      </c>
      <c r="K213" s="122">
        <f t="shared" si="104"/>
        <v>3214.687623206828</v>
      </c>
      <c r="L213" s="122">
        <f t="shared" si="104"/>
        <v>4262.8484296666429</v>
      </c>
      <c r="M213" s="122">
        <f t="shared" si="104"/>
        <v>3617.0939595990744</v>
      </c>
      <c r="N213" s="122">
        <f t="shared" si="104"/>
        <v>3172.5524816136531</v>
      </c>
      <c r="O213" s="122">
        <f t="shared" si="104"/>
        <v>3439.237584814769</v>
      </c>
      <c r="P213" s="122">
        <f t="shared" si="104"/>
        <v>2782.9204571033424</v>
      </c>
      <c r="Q213" s="122">
        <f t="shared" si="104"/>
        <v>2671.7986939403613</v>
      </c>
      <c r="R213" s="122">
        <f t="shared" ref="R213:V213" si="105">SUM(R214:R215)</f>
        <v>3163.7621719547847</v>
      </c>
      <c r="S213" s="122">
        <f t="shared" si="105"/>
        <v>2874.7225132738522</v>
      </c>
      <c r="T213" s="122">
        <f t="shared" si="105"/>
        <v>3149.4370247669185</v>
      </c>
      <c r="U213" s="122">
        <f t="shared" si="105"/>
        <v>2929.5638816340506</v>
      </c>
      <c r="V213" s="122">
        <f t="shared" si="105"/>
        <v>3263.1966638979534</v>
      </c>
      <c r="W213" s="122">
        <f t="shared" ref="W213:Y213" si="106">SUM(W214:W215)</f>
        <v>2820.5483549862993</v>
      </c>
      <c r="X213" s="122">
        <f t="shared" si="106"/>
        <v>2517.1274913480747</v>
      </c>
      <c r="Y213" s="122">
        <f t="shared" si="106"/>
        <v>2460.0164070664332</v>
      </c>
      <c r="DA213" s="130" t="s">
        <v>2601</v>
      </c>
    </row>
    <row r="214" spans="1:105" ht="12" customHeight="1" x14ac:dyDescent="0.25">
      <c r="A214" s="97" t="s">
        <v>74</v>
      </c>
      <c r="B214" s="98">
        <v>4400.5007075908634</v>
      </c>
      <c r="C214" s="98">
        <v>4578.0616698451295</v>
      </c>
      <c r="D214" s="98">
        <v>4468.926038628204</v>
      </c>
      <c r="E214" s="98">
        <v>4507.9943126136559</v>
      </c>
      <c r="F214" s="98">
        <v>4593.09539028776</v>
      </c>
      <c r="G214" s="98">
        <v>5088.5141503626019</v>
      </c>
      <c r="H214" s="98">
        <v>4929.2704947434286</v>
      </c>
      <c r="I214" s="98">
        <v>4933.5151687016123</v>
      </c>
      <c r="J214" s="98">
        <v>4492.5118377733152</v>
      </c>
      <c r="K214" s="98">
        <v>3214.687623206828</v>
      </c>
      <c r="L214" s="98">
        <v>4262.8484296666429</v>
      </c>
      <c r="M214" s="98">
        <v>3617.0939595990744</v>
      </c>
      <c r="N214" s="98">
        <v>3172.5524816136531</v>
      </c>
      <c r="O214" s="98">
        <v>3439.237584814769</v>
      </c>
      <c r="P214" s="98">
        <v>2782.9204571033424</v>
      </c>
      <c r="Q214" s="98">
        <v>2671.7986939403613</v>
      </c>
      <c r="R214" s="98">
        <v>3163.7621719547847</v>
      </c>
      <c r="S214" s="98">
        <v>2874.7225132738522</v>
      </c>
      <c r="T214" s="98">
        <v>3149.4370247669185</v>
      </c>
      <c r="U214" s="98">
        <v>2929.5638816340506</v>
      </c>
      <c r="V214" s="98">
        <v>3263.1966638979534</v>
      </c>
      <c r="W214" s="98">
        <v>2820.5483549862993</v>
      </c>
      <c r="X214" s="98">
        <v>2517.1274913480747</v>
      </c>
      <c r="Y214" s="98">
        <v>2460.0164070664332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50.871371476997084</v>
      </c>
      <c r="C218" s="122">
        <v>49.95619759278663</v>
      </c>
      <c r="D218" s="122">
        <v>49.610035450249626</v>
      </c>
      <c r="E218" s="122">
        <v>48.92377542600849</v>
      </c>
      <c r="F218" s="122">
        <v>47.99359846925433</v>
      </c>
      <c r="G218" s="122">
        <v>47.194212501370146</v>
      </c>
      <c r="H218" s="122">
        <v>45.823730020689659</v>
      </c>
      <c r="I218" s="122">
        <v>45.9824538597151</v>
      </c>
      <c r="J218" s="122">
        <v>45.009129405742769</v>
      </c>
      <c r="K218" s="122">
        <v>44.140989478688319</v>
      </c>
      <c r="L218" s="122">
        <v>45.094387138981219</v>
      </c>
      <c r="M218" s="122">
        <v>47.494627962621841</v>
      </c>
      <c r="N218" s="122">
        <v>42.600191969657217</v>
      </c>
      <c r="O218" s="122">
        <v>48.030302987740569</v>
      </c>
      <c r="P218" s="122">
        <v>45.032013560713374</v>
      </c>
      <c r="Q218" s="122">
        <v>43.513906030305236</v>
      </c>
      <c r="R218" s="122">
        <v>60.178950512389413</v>
      </c>
      <c r="S218" s="122">
        <v>64.608250422654933</v>
      </c>
      <c r="T218" s="122">
        <v>68.56199179943853</v>
      </c>
      <c r="U218" s="122">
        <v>65.666771521362406</v>
      </c>
      <c r="V218" s="122">
        <v>72.098135444501651</v>
      </c>
      <c r="W218" s="122">
        <v>60.994110153411192</v>
      </c>
      <c r="X218" s="122">
        <v>59.388155999396353</v>
      </c>
      <c r="Y218" s="122">
        <v>63.930738515147119</v>
      </c>
      <c r="DA218" s="130" t="s">
        <v>2606</v>
      </c>
    </row>
    <row r="219" spans="1:105" ht="12" customHeight="1" x14ac:dyDescent="0.25">
      <c r="A219" s="97" t="s">
        <v>141</v>
      </c>
      <c r="B219" s="98">
        <v>778.7630094243699</v>
      </c>
      <c r="C219" s="98">
        <v>752.76142842380966</v>
      </c>
      <c r="D219" s="98">
        <v>729.97239255511022</v>
      </c>
      <c r="E219" s="98">
        <v>704.33652282799346</v>
      </c>
      <c r="F219" s="98">
        <v>687.03818533852439</v>
      </c>
      <c r="G219" s="98">
        <v>668.03036728788584</v>
      </c>
      <c r="H219" s="98">
        <v>654.31698501459732</v>
      </c>
      <c r="I219" s="98">
        <v>659.26394738407373</v>
      </c>
      <c r="J219" s="98">
        <v>659.17975704974879</v>
      </c>
      <c r="K219" s="98">
        <v>664.58706379655644</v>
      </c>
      <c r="L219" s="98">
        <v>665.62723007070781</v>
      </c>
      <c r="M219" s="98">
        <v>704.7738367627245</v>
      </c>
      <c r="N219" s="98">
        <v>649.45227853414133</v>
      </c>
      <c r="O219" s="98">
        <v>706.78970845058086</v>
      </c>
      <c r="P219" s="98">
        <v>644.03117093327035</v>
      </c>
      <c r="Q219" s="98">
        <v>574.58823740376727</v>
      </c>
      <c r="R219" s="98">
        <v>668.31340531759076</v>
      </c>
      <c r="S219" s="98">
        <v>658.40884148260011</v>
      </c>
      <c r="T219" s="98">
        <v>667.99779222390919</v>
      </c>
      <c r="U219" s="98">
        <v>636.8521730136822</v>
      </c>
      <c r="V219" s="98">
        <v>699.32679243070424</v>
      </c>
      <c r="W219" s="98">
        <v>598.40295780371537</v>
      </c>
      <c r="X219" s="98">
        <v>577.10784920079971</v>
      </c>
      <c r="Y219" s="98">
        <v>584.3550236545218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489.72857110305347</v>
      </c>
      <c r="L220" s="98">
        <v>497.59688391422225</v>
      </c>
      <c r="M220" s="98">
        <v>535.9134915254956</v>
      </c>
      <c r="N220" s="98">
        <v>499.5447557662107</v>
      </c>
      <c r="O220" s="98">
        <v>543.86721450939012</v>
      </c>
      <c r="P220" s="98">
        <v>498.93716423261259</v>
      </c>
      <c r="Q220" s="98">
        <v>449.89225774820363</v>
      </c>
      <c r="R220" s="98">
        <v>500.55745431244395</v>
      </c>
      <c r="S220" s="98">
        <v>496.01461346584648</v>
      </c>
      <c r="T220" s="98">
        <v>507.81878922380361</v>
      </c>
      <c r="U220" s="98">
        <v>485.23995392020225</v>
      </c>
      <c r="V220" s="98">
        <v>547.70256423051262</v>
      </c>
      <c r="W220" s="98">
        <v>471.49432122859008</v>
      </c>
      <c r="X220" s="98">
        <v>448.3485253234843</v>
      </c>
      <c r="Y220" s="98">
        <v>429.06696697245133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489.72857110305347</v>
      </c>
      <c r="L221" s="101">
        <v>497.59688391422225</v>
      </c>
      <c r="M221" s="101">
        <v>535.9134915254956</v>
      </c>
      <c r="N221" s="101">
        <v>499.5447557662107</v>
      </c>
      <c r="O221" s="101">
        <v>543.86721450939012</v>
      </c>
      <c r="P221" s="101">
        <v>498.93716423261259</v>
      </c>
      <c r="Q221" s="101">
        <v>449.89225774820363</v>
      </c>
      <c r="R221" s="101">
        <v>500.55745431244395</v>
      </c>
      <c r="S221" s="101">
        <v>496.01461346584648</v>
      </c>
      <c r="T221" s="101">
        <v>507.81878922380361</v>
      </c>
      <c r="U221" s="101">
        <v>485.23995392020225</v>
      </c>
      <c r="V221" s="101">
        <v>547.70256423051262</v>
      </c>
      <c r="W221" s="101">
        <v>471.49432122859008</v>
      </c>
      <c r="X221" s="101">
        <v>448.3485253234843</v>
      </c>
      <c r="Y221" s="101">
        <v>429.06696697245133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2.0216276723878441</v>
      </c>
      <c r="C227" s="122">
        <v>1.9538148156256485</v>
      </c>
      <c r="D227" s="122">
        <v>1.9192120811900719</v>
      </c>
      <c r="E227" s="122">
        <v>1.9066025234002433</v>
      </c>
      <c r="F227" s="122">
        <v>1.8556266716827097</v>
      </c>
      <c r="G227" s="122">
        <v>1.8448345870866563</v>
      </c>
      <c r="H227" s="122">
        <v>1.7972869801563243</v>
      </c>
      <c r="I227" s="122">
        <v>1.761663742747787</v>
      </c>
      <c r="J227" s="122">
        <v>1.6992219164214741</v>
      </c>
      <c r="K227" s="122">
        <v>1.6053039454384066</v>
      </c>
      <c r="L227" s="122">
        <v>1.6671881892871872</v>
      </c>
      <c r="M227" s="122">
        <v>1.7582656152830243</v>
      </c>
      <c r="N227" s="122">
        <v>1.8291177992221999</v>
      </c>
      <c r="O227" s="122">
        <v>1.8965633642576252</v>
      </c>
      <c r="P227" s="122">
        <v>1.8257289829273555</v>
      </c>
      <c r="Q227" s="122">
        <v>1.7799282236344858</v>
      </c>
      <c r="R227" s="122">
        <v>2.2665955642861753</v>
      </c>
      <c r="S227" s="122">
        <v>2.3132035329374507</v>
      </c>
      <c r="T227" s="122">
        <v>2.4237883927988575</v>
      </c>
      <c r="U227" s="122">
        <v>2.2652601779572645</v>
      </c>
      <c r="V227" s="122">
        <v>2.4474691667205319</v>
      </c>
      <c r="W227" s="122">
        <v>2.0367138885634133</v>
      </c>
      <c r="X227" s="122">
        <v>1.9691910514532653</v>
      </c>
      <c r="Y227" s="122">
        <v>2.1848791447378324</v>
      </c>
      <c r="DA227" s="130" t="s">
        <v>2615</v>
      </c>
    </row>
    <row r="228" spans="1:105" ht="12" customHeight="1" x14ac:dyDescent="0.25">
      <c r="A228" s="97" t="s">
        <v>50</v>
      </c>
      <c r="B228" s="98">
        <v>138.31875682303499</v>
      </c>
      <c r="C228" s="98">
        <v>135.54065691119504</v>
      </c>
      <c r="D228" s="98">
        <v>134.21129226528407</v>
      </c>
      <c r="E228" s="98">
        <v>133.84034573356749</v>
      </c>
      <c r="F228" s="98">
        <v>129.78252941748872</v>
      </c>
      <c r="G228" s="98">
        <v>129.96191247696839</v>
      </c>
      <c r="H228" s="98">
        <v>125.4828214294814</v>
      </c>
      <c r="I228" s="98">
        <v>125.87203340863383</v>
      </c>
      <c r="J228" s="98">
        <v>122.90220612095392</v>
      </c>
      <c r="K228" s="98">
        <v>118.20987199768838</v>
      </c>
      <c r="L228" s="98">
        <v>119.73670363963318</v>
      </c>
      <c r="M228" s="98">
        <v>120.22141144497679</v>
      </c>
      <c r="N228" s="98">
        <v>120.03027899530069</v>
      </c>
      <c r="O228" s="98">
        <v>121.21992331339501</v>
      </c>
      <c r="P228" s="98">
        <v>115.92056049572093</v>
      </c>
      <c r="Q228" s="98">
        <v>109.12894715470304</v>
      </c>
      <c r="R228" s="98">
        <v>128.3806250188853</v>
      </c>
      <c r="S228" s="98">
        <v>126.53675417063545</v>
      </c>
      <c r="T228" s="98">
        <v>133.59754200872948</v>
      </c>
      <c r="U228" s="98">
        <v>127.83483652559804</v>
      </c>
      <c r="V228" s="98">
        <v>142.11363401853387</v>
      </c>
      <c r="W228" s="98">
        <v>120.24619535590284</v>
      </c>
      <c r="X228" s="98">
        <v>114.41952843323207</v>
      </c>
      <c r="Y228" s="98">
        <v>118.68596901769327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221.24669276822425</v>
      </c>
      <c r="C231" s="118">
        <f t="shared" si="108"/>
        <v>227.22238602818948</v>
      </c>
      <c r="D231" s="118">
        <f t="shared" si="108"/>
        <v>220.86314822887019</v>
      </c>
      <c r="E231" s="118">
        <f t="shared" si="108"/>
        <v>220.25837635120678</v>
      </c>
      <c r="F231" s="118">
        <f t="shared" si="108"/>
        <v>223.44797191813754</v>
      </c>
      <c r="G231" s="118">
        <f t="shared" si="108"/>
        <v>241.54752234717535</v>
      </c>
      <c r="H231" s="118">
        <f t="shared" si="108"/>
        <v>233.82034718193788</v>
      </c>
      <c r="I231" s="118">
        <f t="shared" si="108"/>
        <v>232.83302702555602</v>
      </c>
      <c r="J231" s="118">
        <f t="shared" si="108"/>
        <v>214.17090175373986</v>
      </c>
      <c r="K231" s="118">
        <f t="shared" si="108"/>
        <v>160.31727463624372</v>
      </c>
      <c r="L231" s="118">
        <f t="shared" si="108"/>
        <v>202.72077122462159</v>
      </c>
      <c r="M231" s="118">
        <f t="shared" si="108"/>
        <v>176.46279941978915</v>
      </c>
      <c r="N231" s="118">
        <f t="shared" si="108"/>
        <v>157.66120174332175</v>
      </c>
      <c r="O231" s="118">
        <f t="shared" si="108"/>
        <v>167.46152239314208</v>
      </c>
      <c r="P231" s="118">
        <f t="shared" si="108"/>
        <v>140.0525716270825</v>
      </c>
      <c r="Q231" s="118">
        <f t="shared" si="108"/>
        <v>134.83092412930426</v>
      </c>
      <c r="R231" s="118">
        <f t="shared" ref="R231:V231" si="109">R232+R235+R237+R246</f>
        <v>154.69126417806524</v>
      </c>
      <c r="S231" s="118">
        <f t="shared" si="109"/>
        <v>142.86044692886222</v>
      </c>
      <c r="T231" s="118">
        <f t="shared" si="109"/>
        <v>153.85238668440044</v>
      </c>
      <c r="U231" s="118">
        <f t="shared" si="109"/>
        <v>143.90859461604805</v>
      </c>
      <c r="V231" s="118">
        <f t="shared" si="109"/>
        <v>157.80652743178047</v>
      </c>
      <c r="W231" s="118">
        <f t="shared" ref="W231:Y231" si="110">W232+W235+W237+W246</f>
        <v>138.51585782295118</v>
      </c>
      <c r="X231" s="118">
        <f t="shared" si="110"/>
        <v>124.17204011816455</v>
      </c>
      <c r="Y231" s="118">
        <f t="shared" si="110"/>
        <v>119.4048230500109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187.32594249823896</v>
      </c>
      <c r="C232" s="123">
        <f t="shared" si="111"/>
        <v>194.30084884992525</v>
      </c>
      <c r="D232" s="123">
        <f t="shared" si="111"/>
        <v>189.01238593288105</v>
      </c>
      <c r="E232" s="123">
        <f t="shared" si="111"/>
        <v>189.97388856338881</v>
      </c>
      <c r="F232" s="123">
        <f t="shared" si="111"/>
        <v>192.97631391547696</v>
      </c>
      <c r="G232" s="123">
        <f t="shared" si="111"/>
        <v>212.91092606820203</v>
      </c>
      <c r="H232" s="123">
        <f t="shared" si="111"/>
        <v>205.53943819340913</v>
      </c>
      <c r="I232" s="123">
        <f t="shared" si="111"/>
        <v>204.79679775096619</v>
      </c>
      <c r="J232" s="123">
        <f t="shared" si="111"/>
        <v>185.53969643724184</v>
      </c>
      <c r="K232" s="123">
        <f t="shared" si="111"/>
        <v>132.11313249281531</v>
      </c>
      <c r="L232" s="123">
        <f t="shared" si="111"/>
        <v>174.53564170437033</v>
      </c>
      <c r="M232" s="123">
        <f t="shared" si="111"/>
        <v>147.68520281181443</v>
      </c>
      <c r="N232" s="123">
        <f t="shared" si="111"/>
        <v>129.11242420548484</v>
      </c>
      <c r="O232" s="123">
        <f t="shared" si="111"/>
        <v>139.53406402566404</v>
      </c>
      <c r="P232" s="123">
        <f t="shared" si="111"/>
        <v>112.49849265103997</v>
      </c>
      <c r="Q232" s="123">
        <f t="shared" si="111"/>
        <v>107.61839824358931</v>
      </c>
      <c r="R232" s="123">
        <f t="shared" ref="R232:V232" si="112">SUM(R233:R234)</f>
        <v>126.90189099771047</v>
      </c>
      <c r="S232" s="123">
        <f t="shared" si="112"/>
        <v>114.75160870030177</v>
      </c>
      <c r="T232" s="123">
        <f t="shared" si="112"/>
        <v>125.13864267102048</v>
      </c>
      <c r="U232" s="123">
        <f t="shared" si="112"/>
        <v>115.76864119333881</v>
      </c>
      <c r="V232" s="123">
        <f t="shared" si="112"/>
        <v>128.27789972212292</v>
      </c>
      <c r="W232" s="123">
        <f t="shared" ref="W232:Y232" si="113">SUM(W233:W234)</f>
        <v>110.33845359424099</v>
      </c>
      <c r="X232" s="123">
        <f t="shared" si="113"/>
        <v>97.95804810948519</v>
      </c>
      <c r="Y232" s="123">
        <f t="shared" si="113"/>
        <v>94.897442332218986</v>
      </c>
      <c r="DA232" s="130" t="s">
        <v>2769</v>
      </c>
    </row>
    <row r="233" spans="1:105" ht="12" customHeight="1" x14ac:dyDescent="0.25">
      <c r="A233" s="97" t="s">
        <v>74</v>
      </c>
      <c r="B233" s="99">
        <v>185.20110410828178</v>
      </c>
      <c r="C233" s="99">
        <v>192.16471028020865</v>
      </c>
      <c r="D233" s="99">
        <v>186.97361045148367</v>
      </c>
      <c r="E233" s="99">
        <v>187.97140436936303</v>
      </c>
      <c r="F233" s="99">
        <v>190.9640529843972</v>
      </c>
      <c r="G233" s="99">
        <v>210.70202835566423</v>
      </c>
      <c r="H233" s="99">
        <v>203.42223274962254</v>
      </c>
      <c r="I233" s="99">
        <v>202.69407984840862</v>
      </c>
      <c r="J233" s="99">
        <v>183.61513457913372</v>
      </c>
      <c r="K233" s="99">
        <v>130.72655498727948</v>
      </c>
      <c r="L233" s="99">
        <v>172.67528179540113</v>
      </c>
      <c r="M233" s="99">
        <v>146.09453413863292</v>
      </c>
      <c r="N233" s="99">
        <v>127.66933364951969</v>
      </c>
      <c r="O233" s="99">
        <v>137.93541135149945</v>
      </c>
      <c r="P233" s="99">
        <v>111.21443930993516</v>
      </c>
      <c r="Q233" s="99">
        <v>106.36247726416129</v>
      </c>
      <c r="R233" s="99">
        <v>125.39103692534451</v>
      </c>
      <c r="S233" s="99">
        <v>113.36660776979629</v>
      </c>
      <c r="T233" s="99">
        <v>123.60248859922535</v>
      </c>
      <c r="U233" s="99">
        <v>114.33996512577532</v>
      </c>
      <c r="V233" s="99">
        <v>126.68103068000023</v>
      </c>
      <c r="W233" s="99">
        <v>108.94504467169401</v>
      </c>
      <c r="X233" s="99">
        <v>96.704635235169619</v>
      </c>
      <c r="Y233" s="99">
        <v>93.668239865953467</v>
      </c>
      <c r="DA233" s="63" t="s">
        <v>2770</v>
      </c>
    </row>
    <row r="234" spans="1:105" ht="12" customHeight="1" x14ac:dyDescent="0.25">
      <c r="A234" s="97" t="s">
        <v>53</v>
      </c>
      <c r="B234" s="99">
        <v>2.1248383899571901</v>
      </c>
      <c r="C234" s="99">
        <v>2.1361385697165947</v>
      </c>
      <c r="D234" s="99">
        <v>2.0387754813973857</v>
      </c>
      <c r="E234" s="99">
        <v>2.0024841940257851</v>
      </c>
      <c r="F234" s="99">
        <v>2.0122609310797692</v>
      </c>
      <c r="G234" s="99">
        <v>2.2088977125378157</v>
      </c>
      <c r="H234" s="99">
        <v>2.1172054437865988</v>
      </c>
      <c r="I234" s="99">
        <v>2.1027179025575826</v>
      </c>
      <c r="J234" s="99">
        <v>1.9245618581081188</v>
      </c>
      <c r="K234" s="99">
        <v>1.386577505535816</v>
      </c>
      <c r="L234" s="99">
        <v>1.8603599089692096</v>
      </c>
      <c r="M234" s="99">
        <v>1.5906686731815003</v>
      </c>
      <c r="N234" s="99">
        <v>1.4430905559651646</v>
      </c>
      <c r="O234" s="99">
        <v>1.5986526741645937</v>
      </c>
      <c r="P234" s="99">
        <v>1.2840533411048127</v>
      </c>
      <c r="Q234" s="99">
        <v>1.2559209794280319</v>
      </c>
      <c r="R234" s="99">
        <v>1.5108540723659576</v>
      </c>
      <c r="S234" s="99">
        <v>1.3850009305054827</v>
      </c>
      <c r="T234" s="99">
        <v>1.5361540717951294</v>
      </c>
      <c r="U234" s="99">
        <v>1.4286760675634826</v>
      </c>
      <c r="V234" s="99">
        <v>1.596869042122695</v>
      </c>
      <c r="W234" s="99">
        <v>1.3934089225469797</v>
      </c>
      <c r="X234" s="99">
        <v>1.2534128743155719</v>
      </c>
      <c r="Y234" s="99">
        <v>1.2292024662655188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6.7592861607493693E-3</v>
      </c>
      <c r="C235" s="123">
        <f t="shared" si="114"/>
        <v>6.4892791262937686E-3</v>
      </c>
      <c r="D235" s="123">
        <f t="shared" si="114"/>
        <v>7.5157916937732081E-3</v>
      </c>
      <c r="E235" s="123">
        <f t="shared" si="114"/>
        <v>7.2027922279612935E-3</v>
      </c>
      <c r="F235" s="123">
        <f t="shared" si="114"/>
        <v>6.5740395633517093E-3</v>
      </c>
      <c r="G235" s="123">
        <f t="shared" si="114"/>
        <v>5.9072581535421827E-3</v>
      </c>
      <c r="H235" s="123">
        <f t="shared" si="114"/>
        <v>6.5638746577856384E-3</v>
      </c>
      <c r="I235" s="123">
        <f t="shared" si="114"/>
        <v>7.2781187484177723E-3</v>
      </c>
      <c r="J235" s="123">
        <f t="shared" si="114"/>
        <v>7.9139140165414412E-3</v>
      </c>
      <c r="K235" s="123">
        <f t="shared" si="114"/>
        <v>7.7284999026566827E-3</v>
      </c>
      <c r="L235" s="123">
        <f t="shared" si="114"/>
        <v>8.3830532614949625E-3</v>
      </c>
      <c r="M235" s="123">
        <f t="shared" si="114"/>
        <v>8.5749138033206877E-3</v>
      </c>
      <c r="N235" s="123">
        <f t="shared" si="114"/>
        <v>1.0268812245759078E-2</v>
      </c>
      <c r="O235" s="123">
        <f t="shared" si="114"/>
        <v>1.0221278745521712E-2</v>
      </c>
      <c r="P235" s="123">
        <f t="shared" si="114"/>
        <v>1.2717643421484889E-2</v>
      </c>
      <c r="Q235" s="123">
        <f t="shared" si="114"/>
        <v>1.3574230483006414E-2</v>
      </c>
      <c r="R235" s="123">
        <f t="shared" si="114"/>
        <v>1.3525139555636726E-2</v>
      </c>
      <c r="S235" s="123">
        <f t="shared" si="114"/>
        <v>1.346469005525291E-2</v>
      </c>
      <c r="T235" s="123">
        <f t="shared" si="114"/>
        <v>1.2996515377412298E-2</v>
      </c>
      <c r="U235" s="123">
        <f t="shared" si="114"/>
        <v>1.2807335190682435E-2</v>
      </c>
      <c r="V235" s="123">
        <f t="shared" si="114"/>
        <v>1.1571755560726031E-2</v>
      </c>
      <c r="W235" s="123">
        <f t="shared" si="114"/>
        <v>9.3050213185363918E-3</v>
      </c>
      <c r="X235" s="123">
        <f t="shared" si="114"/>
        <v>7.9990969554666908E-3</v>
      </c>
      <c r="Y235" s="123">
        <f t="shared" si="114"/>
        <v>7.3242749509345364E-3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6.7592861607493693E-3</v>
      </c>
      <c r="C236" s="99">
        <f>RES_hhdet_fecs!C29</f>
        <v>6.4892791262937686E-3</v>
      </c>
      <c r="D236" s="99">
        <f>RES_hhdet_fecs!D29</f>
        <v>7.5157916937732081E-3</v>
      </c>
      <c r="E236" s="99">
        <f>RES_hhdet_fecs!E29</f>
        <v>7.2027922279612935E-3</v>
      </c>
      <c r="F236" s="99">
        <f>RES_hhdet_fecs!F29</f>
        <v>6.5740395633517093E-3</v>
      </c>
      <c r="G236" s="99">
        <f>RES_hhdet_fecs!G29</f>
        <v>5.9072581535421827E-3</v>
      </c>
      <c r="H236" s="99">
        <f>RES_hhdet_fecs!H29</f>
        <v>6.5638746577856384E-3</v>
      </c>
      <c r="I236" s="99">
        <f>RES_hhdet_fecs!I29</f>
        <v>7.2781187484177723E-3</v>
      </c>
      <c r="J236" s="99">
        <f>RES_hhdet_fecs!J29</f>
        <v>7.9139140165414412E-3</v>
      </c>
      <c r="K236" s="99">
        <f>RES_hhdet_fecs!K29</f>
        <v>7.7284999026566827E-3</v>
      </c>
      <c r="L236" s="99">
        <f>RES_hhdet_fecs!L29</f>
        <v>8.3830532614949625E-3</v>
      </c>
      <c r="M236" s="99">
        <f>RES_hhdet_fecs!M29</f>
        <v>8.5749138033206877E-3</v>
      </c>
      <c r="N236" s="99">
        <f>RES_hhdet_fecs!N29</f>
        <v>1.0268812245759078E-2</v>
      </c>
      <c r="O236" s="99">
        <f>RES_hhdet_fecs!O29</f>
        <v>1.0221278745521712E-2</v>
      </c>
      <c r="P236" s="99">
        <f>RES_hhdet_fecs!P29</f>
        <v>1.2717643421484889E-2</v>
      </c>
      <c r="Q236" s="99">
        <f>RES_hhdet_fecs!Q29</f>
        <v>1.3574230483006414E-2</v>
      </c>
      <c r="R236" s="99">
        <f>RES_hhdet_fecs!R29</f>
        <v>1.3525139555636726E-2</v>
      </c>
      <c r="S236" s="99">
        <f>RES_hhdet_fecs!S29</f>
        <v>1.346469005525291E-2</v>
      </c>
      <c r="T236" s="99">
        <f>RES_hhdet_fecs!T29</f>
        <v>1.2996515377412298E-2</v>
      </c>
      <c r="U236" s="99">
        <f>RES_hhdet_fecs!U29</f>
        <v>1.2807335190682435E-2</v>
      </c>
      <c r="V236" s="99">
        <f>RES_hhdet_fecs!V29</f>
        <v>1.1571755560726031E-2</v>
      </c>
      <c r="W236" s="99">
        <f>RES_hhdet_fecs!W29</f>
        <v>9.3050213185363918E-3</v>
      </c>
      <c r="X236" s="99">
        <f>RES_hhdet_fecs!X29</f>
        <v>7.9990969554666908E-3</v>
      </c>
      <c r="Y236" s="99">
        <f>RES_hhdet_fecs!Y29</f>
        <v>7.3242749509345364E-3</v>
      </c>
      <c r="DA236" s="63" t="s">
        <v>2773</v>
      </c>
    </row>
    <row r="237" spans="1:105" ht="12" customHeight="1" x14ac:dyDescent="0.25">
      <c r="A237" s="121" t="s">
        <v>55</v>
      </c>
      <c r="B237" s="123">
        <v>29.306057742421395</v>
      </c>
      <c r="C237" s="123">
        <v>28.430842526803104</v>
      </c>
      <c r="D237" s="123">
        <v>27.415009178229507</v>
      </c>
      <c r="E237" s="123">
        <v>25.888940306409552</v>
      </c>
      <c r="F237" s="123">
        <v>26.135219018451814</v>
      </c>
      <c r="G237" s="123">
        <v>24.459524524320944</v>
      </c>
      <c r="H237" s="123">
        <v>24.239186616105492</v>
      </c>
      <c r="I237" s="123">
        <v>23.981080356478039</v>
      </c>
      <c r="J237" s="123">
        <v>24.741837979558721</v>
      </c>
      <c r="K237" s="123">
        <v>24.363071401971293</v>
      </c>
      <c r="L237" s="123">
        <v>24.444425839820742</v>
      </c>
      <c r="M237" s="123">
        <v>24.998988253395797</v>
      </c>
      <c r="N237" s="123">
        <v>24.75732416159985</v>
      </c>
      <c r="O237" s="123">
        <v>24.324518986430128</v>
      </c>
      <c r="P237" s="123">
        <v>23.869965944211206</v>
      </c>
      <c r="Q237" s="123">
        <v>23.496980242549473</v>
      </c>
      <c r="R237" s="123">
        <v>24.085908330716048</v>
      </c>
      <c r="S237" s="123">
        <v>24.437816422297608</v>
      </c>
      <c r="T237" s="123">
        <v>25.020826591893023</v>
      </c>
      <c r="U237" s="123">
        <v>24.562606117240403</v>
      </c>
      <c r="V237" s="123">
        <v>25.794456219390689</v>
      </c>
      <c r="W237" s="123">
        <v>24.509549212390056</v>
      </c>
      <c r="X237" s="123">
        <v>22.955570003523302</v>
      </c>
      <c r="Y237" s="123">
        <v>21.448098356365975</v>
      </c>
      <c r="DA237" s="130" t="s">
        <v>2774</v>
      </c>
    </row>
    <row r="238" spans="1:105" ht="12" customHeight="1" x14ac:dyDescent="0.25">
      <c r="A238" s="97" t="s">
        <v>141</v>
      </c>
      <c r="B238" s="99">
        <v>32.775308713230906</v>
      </c>
      <c r="C238" s="99">
        <v>31.597254959667438</v>
      </c>
      <c r="D238" s="99">
        <v>30.541023186822024</v>
      </c>
      <c r="E238" s="99">
        <v>29.368964591228924</v>
      </c>
      <c r="F238" s="99">
        <v>28.564526812292129</v>
      </c>
      <c r="G238" s="99">
        <v>27.661385864615674</v>
      </c>
      <c r="H238" s="99">
        <v>27.002499083710514</v>
      </c>
      <c r="I238" s="99">
        <v>27.0859406777526</v>
      </c>
      <c r="J238" s="99">
        <v>26.94158283231608</v>
      </c>
      <c r="K238" s="99">
        <v>27.025698146238053</v>
      </c>
      <c r="L238" s="99">
        <v>26.96257477119353</v>
      </c>
      <c r="M238" s="99">
        <v>28.465836526502581</v>
      </c>
      <c r="N238" s="99">
        <v>26.135151464994212</v>
      </c>
      <c r="O238" s="99">
        <v>28.346785230712097</v>
      </c>
      <c r="P238" s="99">
        <v>25.737554011161908</v>
      </c>
      <c r="Q238" s="99">
        <v>22.873964447890728</v>
      </c>
      <c r="R238" s="99">
        <v>26.487613900542708</v>
      </c>
      <c r="S238" s="99">
        <v>25.964793659169217</v>
      </c>
      <c r="T238" s="99">
        <v>26.21617414425803</v>
      </c>
      <c r="U238" s="99">
        <v>24.85614179952357</v>
      </c>
      <c r="V238" s="99">
        <v>27.148666774326728</v>
      </c>
      <c r="W238" s="99">
        <v>23.113603726859793</v>
      </c>
      <c r="X238" s="99">
        <v>22.17170335636337</v>
      </c>
      <c r="Y238" s="99">
        <v>22.250057505843507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23.575935334509268</v>
      </c>
      <c r="L239" s="99">
        <v>23.847334912757507</v>
      </c>
      <c r="M239" s="99">
        <v>25.554832803926903</v>
      </c>
      <c r="N239" s="99">
        <v>23.817505392348203</v>
      </c>
      <c r="O239" s="99">
        <v>25.974531419755955</v>
      </c>
      <c r="P239" s="99">
        <v>23.797268024222056</v>
      </c>
      <c r="Q239" s="99">
        <v>21.463104126026035</v>
      </c>
      <c r="R239" s="99">
        <v>24.171236478212407</v>
      </c>
      <c r="S239" s="99">
        <v>23.938235699851564</v>
      </c>
      <c r="T239" s="99">
        <v>24.494276237509986</v>
      </c>
      <c r="U239" s="99">
        <v>23.364866561777081</v>
      </c>
      <c r="V239" s="99">
        <v>26.02995566284843</v>
      </c>
      <c r="W239" s="99">
        <v>22.363863830982442</v>
      </c>
      <c r="X239" s="99">
        <v>21.469355994872785</v>
      </c>
      <c r="Y239" s="99">
        <v>20.783047407430818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19.91500776528985</v>
      </c>
      <c r="L240" s="102">
        <v>20.156166368111059</v>
      </c>
      <c r="M240" s="102">
        <v>21.645562088661848</v>
      </c>
      <c r="N240" s="102">
        <v>20.102597661156921</v>
      </c>
      <c r="O240" s="102">
        <v>21.812551794960481</v>
      </c>
      <c r="P240" s="102">
        <v>19.939131508191171</v>
      </c>
      <c r="Q240" s="102">
        <v>17.909902847318936</v>
      </c>
      <c r="R240" s="102">
        <v>19.83885476390515</v>
      </c>
      <c r="S240" s="102">
        <v>19.560668507386122</v>
      </c>
      <c r="T240" s="102">
        <v>19.929805108629811</v>
      </c>
      <c r="U240" s="102">
        <v>18.938764147352149</v>
      </c>
      <c r="V240" s="102">
        <v>21.262440633878427</v>
      </c>
      <c r="W240" s="102">
        <v>18.211696246189085</v>
      </c>
      <c r="X240" s="102">
        <v>17.22494420670494</v>
      </c>
      <c r="Y240" s="102">
        <v>16.337268103369748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3.6609275692194148</v>
      </c>
      <c r="L241" s="105">
        <v>3.6911685446464473</v>
      </c>
      <c r="M241" s="105">
        <v>3.9092707152650554</v>
      </c>
      <c r="N241" s="105">
        <v>3.7149077311912881</v>
      </c>
      <c r="O241" s="105">
        <v>4.1619796247954799</v>
      </c>
      <c r="P241" s="105">
        <v>3.8581365160308811</v>
      </c>
      <c r="Q241" s="105">
        <v>3.5532012787071001</v>
      </c>
      <c r="R241" s="105">
        <v>4.3323817143072523</v>
      </c>
      <c r="S241" s="105">
        <v>4.3775671924654427</v>
      </c>
      <c r="T241" s="105">
        <v>4.5644711288801751</v>
      </c>
      <c r="U241" s="105">
        <v>4.4261024144249355</v>
      </c>
      <c r="V241" s="105">
        <v>4.7675150289700028</v>
      </c>
      <c r="W241" s="105">
        <v>4.1521675847933563</v>
      </c>
      <c r="X241" s="105">
        <v>4.2444117881678505</v>
      </c>
      <c r="Y241" s="105">
        <v>4.4457793040610705</v>
      </c>
      <c r="DA241" s="132" t="s">
        <v>2778</v>
      </c>
    </row>
    <row r="242" spans="1:105" ht="12" customHeight="1" x14ac:dyDescent="0.25">
      <c r="A242" s="106" t="s">
        <v>122</v>
      </c>
      <c r="B242" s="102">
        <v>29.084040255976745</v>
      </c>
      <c r="C242" s="102">
        <v>28.226075172822586</v>
      </c>
      <c r="D242" s="102">
        <v>27.213915558891223</v>
      </c>
      <c r="E242" s="102">
        <v>25.662787718570065</v>
      </c>
      <c r="F242" s="102">
        <v>25.996978428996172</v>
      </c>
      <c r="G242" s="102">
        <v>24.288890852463627</v>
      </c>
      <c r="H242" s="102">
        <v>24.121248214909869</v>
      </c>
      <c r="I242" s="102">
        <v>23.900411846398946</v>
      </c>
      <c r="J242" s="102">
        <v>24.887642946453553</v>
      </c>
      <c r="K242" s="102">
        <v>24.72970009413693</v>
      </c>
      <c r="L242" s="102">
        <v>25.202872369819971</v>
      </c>
      <c r="M242" s="102">
        <v>25.804140620976558</v>
      </c>
      <c r="N242" s="102">
        <v>25.63496908182972</v>
      </c>
      <c r="O242" s="102">
        <v>25.058995645101959</v>
      </c>
      <c r="P242" s="102">
        <v>24.835374216352236</v>
      </c>
      <c r="Q242" s="102">
        <v>24.918812866399797</v>
      </c>
      <c r="R242" s="102">
        <v>25.529624595898134</v>
      </c>
      <c r="S242" s="102">
        <v>26.032425222453725</v>
      </c>
      <c r="T242" s="102">
        <v>26.605775838787888</v>
      </c>
      <c r="U242" s="102">
        <v>25.796714081721191</v>
      </c>
      <c r="V242" s="102">
        <v>26.511266247513046</v>
      </c>
      <c r="W242" s="102">
        <v>25.42034578392159</v>
      </c>
      <c r="X242" s="102">
        <v>23.852152815859903</v>
      </c>
      <c r="Y242" s="102">
        <v>22.048904447417772</v>
      </c>
      <c r="DA242" s="131" t="s">
        <v>2779</v>
      </c>
    </row>
    <row r="243" spans="1:105" ht="12" customHeight="1" x14ac:dyDescent="0.25">
      <c r="A243" s="107" t="s">
        <v>121</v>
      </c>
      <c r="B243" s="105">
        <v>26.814132733325213</v>
      </c>
      <c r="C243" s="105">
        <v>26.030724054607681</v>
      </c>
      <c r="D243" s="105">
        <v>24.958389670523086</v>
      </c>
      <c r="E243" s="105">
        <v>23.490818178296635</v>
      </c>
      <c r="F243" s="105">
        <v>23.813645790923559</v>
      </c>
      <c r="G243" s="105">
        <v>22.259886932655448</v>
      </c>
      <c r="H243" s="105">
        <v>22.276443268972805</v>
      </c>
      <c r="I243" s="105">
        <v>22.070724065403223</v>
      </c>
      <c r="J243" s="105">
        <v>22.848869458158294</v>
      </c>
      <c r="K243" s="105">
        <v>22.62599718527753</v>
      </c>
      <c r="L243" s="105">
        <v>22.993984614540057</v>
      </c>
      <c r="M243" s="105">
        <v>23.683296955654399</v>
      </c>
      <c r="N243" s="105">
        <v>23.779745179198674</v>
      </c>
      <c r="O243" s="105">
        <v>23.370270545978368</v>
      </c>
      <c r="P243" s="105">
        <v>23.103036581546416</v>
      </c>
      <c r="Q243" s="105">
        <v>22.903580332348351</v>
      </c>
      <c r="R243" s="105">
        <v>23.186205439450831</v>
      </c>
      <c r="S243" s="105">
        <v>23.631221461829433</v>
      </c>
      <c r="T243" s="105">
        <v>24.29818968560701</v>
      </c>
      <c r="U243" s="105">
        <v>24.089146319127799</v>
      </c>
      <c r="V243" s="105">
        <v>25.325851635205609</v>
      </c>
      <c r="W243" s="105">
        <v>24.381104090128822</v>
      </c>
      <c r="X243" s="105">
        <v>22.727069336477953</v>
      </c>
      <c r="Y243" s="105">
        <v>21.01631762867196</v>
      </c>
      <c r="DA243" s="132" t="s">
        <v>2780</v>
      </c>
    </row>
    <row r="244" spans="1:105" ht="12" customHeight="1" x14ac:dyDescent="0.25">
      <c r="A244" s="108" t="s">
        <v>53</v>
      </c>
      <c r="B244" s="99">
        <v>22.678905639693852</v>
      </c>
      <c r="C244" s="99">
        <v>22.019435108496896</v>
      </c>
      <c r="D244" s="99">
        <v>21.000393235963895</v>
      </c>
      <c r="E244" s="99">
        <v>19.739730361508531</v>
      </c>
      <c r="F244" s="99">
        <v>19.999650390389579</v>
      </c>
      <c r="G244" s="99">
        <v>18.641572744189276</v>
      </c>
      <c r="H244" s="99">
        <v>18.748842015913851</v>
      </c>
      <c r="I244" s="99">
        <v>18.524821097336794</v>
      </c>
      <c r="J244" s="99">
        <v>19.06128575912113</v>
      </c>
      <c r="K244" s="99">
        <v>18.85004730309775</v>
      </c>
      <c r="L244" s="99">
        <v>19.18014122335288</v>
      </c>
      <c r="M244" s="99">
        <v>19.808367318658906</v>
      </c>
      <c r="N244" s="99">
        <v>19.829157122479661</v>
      </c>
      <c r="O244" s="99">
        <v>19.439931866295851</v>
      </c>
      <c r="P244" s="99">
        <v>19.180721821411836</v>
      </c>
      <c r="Q244" s="99">
        <v>18.931850028951025</v>
      </c>
      <c r="R244" s="99">
        <v>19.053707396700691</v>
      </c>
      <c r="S244" s="99">
        <v>19.362426221369891</v>
      </c>
      <c r="T244" s="99">
        <v>19.827772507794467</v>
      </c>
      <c r="U244" s="99">
        <v>19.592957761688943</v>
      </c>
      <c r="V244" s="99">
        <v>20.741918551757607</v>
      </c>
      <c r="W244" s="99">
        <v>19.904306433234574</v>
      </c>
      <c r="X244" s="99">
        <v>18.293089551373932</v>
      </c>
      <c r="Y244" s="99">
        <v>16.653523387450587</v>
      </c>
      <c r="DA244" s="63" t="s">
        <v>2781</v>
      </c>
    </row>
    <row r="245" spans="1:105" ht="12" customHeight="1" x14ac:dyDescent="0.25">
      <c r="A245" s="108" t="s">
        <v>52</v>
      </c>
      <c r="B245" s="99">
        <v>4.1352270936313591</v>
      </c>
      <c r="C245" s="99">
        <v>4.0112889461107848</v>
      </c>
      <c r="D245" s="99">
        <v>3.9579964345591905</v>
      </c>
      <c r="E245" s="99">
        <v>3.7510878167881021</v>
      </c>
      <c r="F245" s="99">
        <v>3.8139954005339782</v>
      </c>
      <c r="G245" s="99">
        <v>3.6183141884661736</v>
      </c>
      <c r="H245" s="99">
        <v>3.5276012530589522</v>
      </c>
      <c r="I245" s="99">
        <v>3.5459029680664274</v>
      </c>
      <c r="J245" s="99">
        <v>3.7875836990371616</v>
      </c>
      <c r="K245" s="99">
        <v>3.7759498821797788</v>
      </c>
      <c r="L245" s="99">
        <v>3.813843391187175</v>
      </c>
      <c r="M245" s="99">
        <v>3.8749296369954966</v>
      </c>
      <c r="N245" s="99">
        <v>3.9505880567190128</v>
      </c>
      <c r="O245" s="99">
        <v>3.9303386796825137</v>
      </c>
      <c r="P245" s="99">
        <v>3.9223147601345816</v>
      </c>
      <c r="Q245" s="99">
        <v>3.9717303033973246</v>
      </c>
      <c r="R245" s="99">
        <v>4.1324980427501394</v>
      </c>
      <c r="S245" s="99">
        <v>4.2687952404595402</v>
      </c>
      <c r="T245" s="99">
        <v>4.4704171778125366</v>
      </c>
      <c r="U245" s="99">
        <v>4.4961885574388596</v>
      </c>
      <c r="V245" s="99">
        <v>4.583933083448005</v>
      </c>
      <c r="W245" s="99">
        <v>4.4767976568942505</v>
      </c>
      <c r="X245" s="99">
        <v>4.4339797851040172</v>
      </c>
      <c r="Y245" s="99">
        <v>4.3627942412213692</v>
      </c>
      <c r="DA245" s="63" t="s">
        <v>2782</v>
      </c>
    </row>
    <row r="246" spans="1:105" ht="12" customHeight="1" x14ac:dyDescent="0.25">
      <c r="A246" s="121" t="s">
        <v>54</v>
      </c>
      <c r="B246" s="123">
        <v>4.6079332414031358</v>
      </c>
      <c r="C246" s="123">
        <v>4.4842053723348387</v>
      </c>
      <c r="D246" s="123">
        <v>4.4282373260658607</v>
      </c>
      <c r="E246" s="123">
        <v>4.3883446891804656</v>
      </c>
      <c r="F246" s="123">
        <v>4.3298649446454025</v>
      </c>
      <c r="G246" s="123">
        <v>4.1711644964988261</v>
      </c>
      <c r="H246" s="123">
        <v>4.035158497765476</v>
      </c>
      <c r="I246" s="123">
        <v>4.0478707993633671</v>
      </c>
      <c r="J246" s="123">
        <v>3.8814534229227666</v>
      </c>
      <c r="K246" s="123">
        <v>3.8333422415544391</v>
      </c>
      <c r="L246" s="123">
        <v>3.7323206271690057</v>
      </c>
      <c r="M246" s="123">
        <v>3.7700334407755944</v>
      </c>
      <c r="N246" s="123">
        <v>3.7811845639913071</v>
      </c>
      <c r="O246" s="123">
        <v>3.592718102302404</v>
      </c>
      <c r="P246" s="123">
        <v>3.6713953884098549</v>
      </c>
      <c r="Q246" s="123">
        <v>3.7019714126824574</v>
      </c>
      <c r="R246" s="123">
        <v>3.6899397100830722</v>
      </c>
      <c r="S246" s="123">
        <v>3.6575571162075953</v>
      </c>
      <c r="T246" s="123">
        <v>3.6799209061095444</v>
      </c>
      <c r="U246" s="123">
        <v>3.5645399702781657</v>
      </c>
      <c r="V246" s="123">
        <v>3.7225997347060944</v>
      </c>
      <c r="W246" s="123">
        <v>3.6585499950016027</v>
      </c>
      <c r="X246" s="123">
        <v>3.2504229082005827</v>
      </c>
      <c r="Y246" s="123">
        <v>3.0519580864750111</v>
      </c>
      <c r="DA246" s="130" t="s">
        <v>2783</v>
      </c>
    </row>
    <row r="247" spans="1:105" ht="12" customHeight="1" x14ac:dyDescent="0.25">
      <c r="A247" s="97" t="s">
        <v>50</v>
      </c>
      <c r="B247" s="99">
        <v>5.8213344763976655</v>
      </c>
      <c r="C247" s="99">
        <v>5.6893359995760111</v>
      </c>
      <c r="D247" s="99">
        <v>5.6152126173702293</v>
      </c>
      <c r="E247" s="99">
        <v>5.5807873755354196</v>
      </c>
      <c r="F247" s="99">
        <v>5.3958813650020199</v>
      </c>
      <c r="G247" s="99">
        <v>5.3813820220834501</v>
      </c>
      <c r="H247" s="99">
        <v>5.1784530254787597</v>
      </c>
      <c r="I247" s="99">
        <v>5.1714680340439187</v>
      </c>
      <c r="J247" s="99">
        <v>5.023182115454687</v>
      </c>
      <c r="K247" s="99">
        <v>4.8070516152762917</v>
      </c>
      <c r="L247" s="99">
        <v>4.8501769141819873</v>
      </c>
      <c r="M247" s="99">
        <v>4.8557464347676476</v>
      </c>
      <c r="N247" s="99">
        <v>4.830238688219163</v>
      </c>
      <c r="O247" s="99">
        <v>4.8616937835456051</v>
      </c>
      <c r="P247" s="99">
        <v>4.6325578969094776</v>
      </c>
      <c r="Q247" s="99">
        <v>4.3443486917368235</v>
      </c>
      <c r="R247" s="99">
        <v>5.088176296859749</v>
      </c>
      <c r="S247" s="99">
        <v>4.9900616537033473</v>
      </c>
      <c r="T247" s="99">
        <v>5.2431556920051765</v>
      </c>
      <c r="U247" s="99">
        <v>4.9893538221952713</v>
      </c>
      <c r="V247" s="99">
        <v>5.5170139851893421</v>
      </c>
      <c r="W247" s="99">
        <v>4.6445674655748688</v>
      </c>
      <c r="X247" s="99">
        <v>4.3958435951092421</v>
      </c>
      <c r="Y247" s="99">
        <v>4.5191185647129677</v>
      </c>
      <c r="DA247" s="63" t="s">
        <v>2784</v>
      </c>
    </row>
    <row r="248" spans="1:105" ht="12" customHeight="1" x14ac:dyDescent="0.25">
      <c r="A248" s="109" t="s">
        <v>120</v>
      </c>
      <c r="B248" s="110">
        <v>4.5899354630958378</v>
      </c>
      <c r="C248" s="110">
        <v>4.4665793693742817</v>
      </c>
      <c r="D248" s="110">
        <v>4.4110174190542288</v>
      </c>
      <c r="E248" s="110">
        <v>4.3711124468480937</v>
      </c>
      <c r="F248" s="110">
        <v>4.314401985255258</v>
      </c>
      <c r="G248" s="110">
        <v>4.1537378490458137</v>
      </c>
      <c r="H248" s="110">
        <v>4.0185451696322261</v>
      </c>
      <c r="I248" s="110">
        <v>4.0319220876230251</v>
      </c>
      <c r="J248" s="110">
        <v>3.8654468003986584</v>
      </c>
      <c r="K248" s="110">
        <v>3.8199371106452835</v>
      </c>
      <c r="L248" s="110">
        <v>3.716536054903083</v>
      </c>
      <c r="M248" s="110">
        <v>3.7539189622005731</v>
      </c>
      <c r="N248" s="110">
        <v>3.7649508523123698</v>
      </c>
      <c r="O248" s="110">
        <v>3.5725485999668543</v>
      </c>
      <c r="P248" s="110">
        <v>3.6560150050410063</v>
      </c>
      <c r="Q248" s="110">
        <v>3.6913203097604583</v>
      </c>
      <c r="R248" s="110">
        <v>3.6648097791854828</v>
      </c>
      <c r="S248" s="110">
        <v>3.6327441545109838</v>
      </c>
      <c r="T248" s="110">
        <v>3.6510359331265567</v>
      </c>
      <c r="U248" s="110">
        <v>3.5388364983574339</v>
      </c>
      <c r="V248" s="110">
        <v>3.6911549423682981</v>
      </c>
      <c r="W248" s="110">
        <v>3.6415612099079331</v>
      </c>
      <c r="X248" s="110">
        <v>3.2303647010015051</v>
      </c>
      <c r="Y248" s="110">
        <v>3.0244427358943309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111.36305552545103</v>
      </c>
      <c r="C250" s="118">
        <f t="shared" si="115"/>
        <v>114.48022802233289</v>
      </c>
      <c r="D250" s="118">
        <f t="shared" si="115"/>
        <v>111.49723915564441</v>
      </c>
      <c r="E250" s="118">
        <f t="shared" si="115"/>
        <v>111.34816029473863</v>
      </c>
      <c r="F250" s="118">
        <f t="shared" si="115"/>
        <v>113.73071406215924</v>
      </c>
      <c r="G250" s="118">
        <f t="shared" si="115"/>
        <v>123.63064441558824</v>
      </c>
      <c r="H250" s="118">
        <f t="shared" si="115"/>
        <v>120.99701145869525</v>
      </c>
      <c r="I250" s="118">
        <f t="shared" si="115"/>
        <v>121.4318020118254</v>
      </c>
      <c r="J250" s="118">
        <f t="shared" si="115"/>
        <v>113.26968574824934</v>
      </c>
      <c r="K250" s="118">
        <f t="shared" si="115"/>
        <v>87.336964261181052</v>
      </c>
      <c r="L250" s="118">
        <f t="shared" si="115"/>
        <v>111.71575786375291</v>
      </c>
      <c r="M250" s="118">
        <f t="shared" si="115"/>
        <v>100.75760945255405</v>
      </c>
      <c r="N250" s="118">
        <f t="shared" si="115"/>
        <v>93.854822382194854</v>
      </c>
      <c r="O250" s="118">
        <f t="shared" si="115"/>
        <v>103.30465974254041</v>
      </c>
      <c r="P250" s="118">
        <f t="shared" si="115"/>
        <v>88.205109149373484</v>
      </c>
      <c r="Q250" s="118">
        <f t="shared" si="115"/>
        <v>86.432185515922114</v>
      </c>
      <c r="R250" s="118">
        <f t="shared" ref="R250:V250" si="116">R251+R254+R256+R265</f>
        <v>101.02883130532084</v>
      </c>
      <c r="S250" s="118">
        <f t="shared" si="116"/>
        <v>95.335393794977151</v>
      </c>
      <c r="T250" s="118">
        <f t="shared" si="116"/>
        <v>104.11425494706155</v>
      </c>
      <c r="U250" s="118">
        <f t="shared" si="116"/>
        <v>98.683582556130048</v>
      </c>
      <c r="V250" s="118">
        <f t="shared" si="116"/>
        <v>109.41786590561391</v>
      </c>
      <c r="W250" s="118">
        <f t="shared" ref="W250:Y250" si="117">W251+W254+W256+W265</f>
        <v>97.619671360703435</v>
      </c>
      <c r="X250" s="118">
        <f t="shared" si="117"/>
        <v>88.899721705806257</v>
      </c>
      <c r="Y250" s="118">
        <f t="shared" si="117"/>
        <v>86.706689191363111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89.183810140796538</v>
      </c>
      <c r="C251" s="123">
        <f t="shared" si="118"/>
        <v>92.877632079560001</v>
      </c>
      <c r="D251" s="123">
        <f t="shared" si="118"/>
        <v>90.515433617996862</v>
      </c>
      <c r="E251" s="123">
        <f t="shared" si="118"/>
        <v>91.295025756839152</v>
      </c>
      <c r="F251" s="123">
        <f t="shared" si="118"/>
        <v>93.434683247302488</v>
      </c>
      <c r="G251" s="123">
        <f t="shared" si="118"/>
        <v>104.39760133265412</v>
      </c>
      <c r="H251" s="123">
        <f t="shared" si="118"/>
        <v>101.84160233526497</v>
      </c>
      <c r="I251" s="123">
        <f t="shared" si="118"/>
        <v>102.32789058261596</v>
      </c>
      <c r="J251" s="123">
        <f t="shared" si="118"/>
        <v>93.67069840079084</v>
      </c>
      <c r="K251" s="123">
        <f t="shared" si="118"/>
        <v>67.852501124369851</v>
      </c>
      <c r="L251" s="123">
        <f t="shared" si="118"/>
        <v>92.004923543410271</v>
      </c>
      <c r="M251" s="123">
        <f t="shared" si="118"/>
        <v>80.462362745967411</v>
      </c>
      <c r="N251" s="123">
        <f t="shared" si="118"/>
        <v>73.492018930033097</v>
      </c>
      <c r="O251" s="123">
        <f t="shared" si="118"/>
        <v>83.095176101201687</v>
      </c>
      <c r="P251" s="123">
        <f t="shared" si="118"/>
        <v>68.061565655493652</v>
      </c>
      <c r="Q251" s="123">
        <f t="shared" si="118"/>
        <v>66.30238213811262</v>
      </c>
      <c r="R251" s="123">
        <f t="shared" ref="R251:V251" si="119">SUM(R252:R253)</f>
        <v>80.18845981634108</v>
      </c>
      <c r="S251" s="123">
        <f t="shared" si="119"/>
        <v>73.957292157715912</v>
      </c>
      <c r="T251" s="123">
        <f t="shared" si="119"/>
        <v>81.939266247394499</v>
      </c>
      <c r="U251" s="123">
        <f t="shared" si="119"/>
        <v>76.635381447396625</v>
      </c>
      <c r="V251" s="123">
        <f t="shared" si="119"/>
        <v>85.971476636497002</v>
      </c>
      <c r="W251" s="123">
        <f t="shared" ref="W251:Y251" si="120">SUM(W252:W253)</f>
        <v>74.948452110739069</v>
      </c>
      <c r="X251" s="123">
        <f t="shared" si="120"/>
        <v>67.543060084669804</v>
      </c>
      <c r="Y251" s="123">
        <f t="shared" si="120"/>
        <v>66.473396768074565</v>
      </c>
      <c r="DA251" s="130" t="s">
        <v>2937</v>
      </c>
    </row>
    <row r="252" spans="1:105" ht="12" customHeight="1" x14ac:dyDescent="0.25">
      <c r="A252" s="97" t="s">
        <v>74</v>
      </c>
      <c r="B252" s="99">
        <v>87.058971750839348</v>
      </c>
      <c r="C252" s="99">
        <v>90.741493509843409</v>
      </c>
      <c r="D252" s="99">
        <v>88.476658136599482</v>
      </c>
      <c r="E252" s="99">
        <v>89.292541562813369</v>
      </c>
      <c r="F252" s="99">
        <v>91.422422316222722</v>
      </c>
      <c r="G252" s="99">
        <v>102.1887036201163</v>
      </c>
      <c r="H252" s="99">
        <v>99.724396891478364</v>
      </c>
      <c r="I252" s="99">
        <v>100.22517268005838</v>
      </c>
      <c r="J252" s="99">
        <v>91.74613654268272</v>
      </c>
      <c r="K252" s="99">
        <v>66.46592361883404</v>
      </c>
      <c r="L252" s="99">
        <v>90.144563634441056</v>
      </c>
      <c r="M252" s="99">
        <v>78.871694072785914</v>
      </c>
      <c r="N252" s="99">
        <v>72.048928374067927</v>
      </c>
      <c r="O252" s="99">
        <v>81.49652342703709</v>
      </c>
      <c r="P252" s="99">
        <v>66.777512314388844</v>
      </c>
      <c r="Q252" s="99">
        <v>65.046461158684593</v>
      </c>
      <c r="R252" s="99">
        <v>78.677605743975121</v>
      </c>
      <c r="S252" s="99">
        <v>72.572291227210428</v>
      </c>
      <c r="T252" s="99">
        <v>80.403112175599375</v>
      </c>
      <c r="U252" s="99">
        <v>75.206705379833139</v>
      </c>
      <c r="V252" s="99">
        <v>84.374607594374311</v>
      </c>
      <c r="W252" s="99">
        <v>73.555043188192087</v>
      </c>
      <c r="X252" s="99">
        <v>66.289647210354232</v>
      </c>
      <c r="Y252" s="99">
        <v>65.244194301809046</v>
      </c>
      <c r="DA252" s="63" t="s">
        <v>2938</v>
      </c>
    </row>
    <row r="253" spans="1:105" ht="12" customHeight="1" x14ac:dyDescent="0.25">
      <c r="A253" s="97" t="s">
        <v>53</v>
      </c>
      <c r="B253" s="99">
        <v>2.1248383899571901</v>
      </c>
      <c r="C253" s="99">
        <v>2.1361385697165947</v>
      </c>
      <c r="D253" s="99">
        <v>2.0387754813973857</v>
      </c>
      <c r="E253" s="99">
        <v>2.0024841940257851</v>
      </c>
      <c r="F253" s="99">
        <v>2.0122609310797692</v>
      </c>
      <c r="G253" s="99">
        <v>2.2088977125378157</v>
      </c>
      <c r="H253" s="99">
        <v>2.1172054437865988</v>
      </c>
      <c r="I253" s="99">
        <v>2.1027179025575826</v>
      </c>
      <c r="J253" s="99">
        <v>1.9245618581081188</v>
      </c>
      <c r="K253" s="99">
        <v>1.386577505535816</v>
      </c>
      <c r="L253" s="99">
        <v>1.8603599089692096</v>
      </c>
      <c r="M253" s="99">
        <v>1.5906686731815003</v>
      </c>
      <c r="N253" s="99">
        <v>1.4430905559651646</v>
      </c>
      <c r="O253" s="99">
        <v>1.5986526741645937</v>
      </c>
      <c r="P253" s="99">
        <v>1.2840533411048127</v>
      </c>
      <c r="Q253" s="99">
        <v>1.2559209794280319</v>
      </c>
      <c r="R253" s="99">
        <v>1.5108540723659576</v>
      </c>
      <c r="S253" s="99">
        <v>1.3850009305054827</v>
      </c>
      <c r="T253" s="99">
        <v>1.5361540717951294</v>
      </c>
      <c r="U253" s="99">
        <v>1.4286760675634826</v>
      </c>
      <c r="V253" s="99">
        <v>1.596869042122695</v>
      </c>
      <c r="W253" s="99">
        <v>1.3934089225469797</v>
      </c>
      <c r="X253" s="99">
        <v>1.2534128743155719</v>
      </c>
      <c r="Y253" s="99">
        <v>1.2292024662655188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1.505845042013767E-2</v>
      </c>
      <c r="C254" s="123">
        <f t="shared" si="121"/>
        <v>1.494008791935344E-2</v>
      </c>
      <c r="D254" s="123">
        <f t="shared" si="121"/>
        <v>1.8326928452472347E-2</v>
      </c>
      <c r="E254" s="123">
        <f t="shared" si="121"/>
        <v>1.8234612747350484E-2</v>
      </c>
      <c r="F254" s="123">
        <f t="shared" si="121"/>
        <v>1.75677676551763E-2</v>
      </c>
      <c r="G254" s="123">
        <f t="shared" si="121"/>
        <v>1.7521311103147873E-2</v>
      </c>
      <c r="H254" s="123">
        <f t="shared" si="121"/>
        <v>2.1889274359539124E-2</v>
      </c>
      <c r="I254" s="123">
        <f t="shared" si="121"/>
        <v>2.5892224344852666E-2</v>
      </c>
      <c r="J254" s="123">
        <f t="shared" si="121"/>
        <v>2.8825409015304577E-2</v>
      </c>
      <c r="K254" s="123">
        <f t="shared" si="121"/>
        <v>2.9229893531998112E-2</v>
      </c>
      <c r="L254" s="123">
        <f t="shared" si="121"/>
        <v>3.3052271873126711E-2</v>
      </c>
      <c r="M254" s="123">
        <f t="shared" si="121"/>
        <v>3.5273647744052679E-2</v>
      </c>
      <c r="N254" s="123">
        <f t="shared" si="121"/>
        <v>4.491061717710073E-2</v>
      </c>
      <c r="O254" s="123">
        <f t="shared" si="121"/>
        <v>4.7667922125480704E-2</v>
      </c>
      <c r="P254" s="123">
        <f t="shared" si="121"/>
        <v>6.2629566488488428E-2</v>
      </c>
      <c r="Q254" s="123">
        <f t="shared" si="121"/>
        <v>6.9330181589279977E-2</v>
      </c>
      <c r="R254" s="123">
        <f t="shared" si="121"/>
        <v>7.0755024985342044E-2</v>
      </c>
      <c r="S254" s="123">
        <f t="shared" si="121"/>
        <v>7.181260541799174E-2</v>
      </c>
      <c r="T254" s="123">
        <f t="shared" si="121"/>
        <v>7.0408478527299326E-2</v>
      </c>
      <c r="U254" s="123">
        <f t="shared" si="121"/>
        <v>7.0301685093823951E-2</v>
      </c>
      <c r="V254" s="123">
        <f t="shared" si="121"/>
        <v>6.4329514737817048E-2</v>
      </c>
      <c r="W254" s="123">
        <f t="shared" si="121"/>
        <v>5.2206480960625863E-2</v>
      </c>
      <c r="X254" s="123">
        <f t="shared" si="121"/>
        <v>4.5283815755499161E-2</v>
      </c>
      <c r="Y254" s="123">
        <f t="shared" si="121"/>
        <v>4.1865339972659524E-2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1.505845042013767E-2</v>
      </c>
      <c r="C255" s="99">
        <f>RES_hhdet_tess!C29</f>
        <v>1.494008791935344E-2</v>
      </c>
      <c r="D255" s="99">
        <f>RES_hhdet_tess!D29</f>
        <v>1.8326928452472347E-2</v>
      </c>
      <c r="E255" s="99">
        <f>RES_hhdet_tess!E29</f>
        <v>1.8234612747350484E-2</v>
      </c>
      <c r="F255" s="99">
        <f>RES_hhdet_tess!F29</f>
        <v>1.75677676551763E-2</v>
      </c>
      <c r="G255" s="99">
        <f>RES_hhdet_tess!G29</f>
        <v>1.7521311103147873E-2</v>
      </c>
      <c r="H255" s="99">
        <f>RES_hhdet_tess!H29</f>
        <v>2.1889274359539124E-2</v>
      </c>
      <c r="I255" s="99">
        <f>RES_hhdet_tess!I29</f>
        <v>2.5892224344852666E-2</v>
      </c>
      <c r="J255" s="99">
        <f>RES_hhdet_tess!J29</f>
        <v>2.8825409015304577E-2</v>
      </c>
      <c r="K255" s="99">
        <f>RES_hhdet_tess!K29</f>
        <v>2.9229893531998112E-2</v>
      </c>
      <c r="L255" s="99">
        <f>RES_hhdet_tess!L29</f>
        <v>3.3052271873126711E-2</v>
      </c>
      <c r="M255" s="99">
        <f>RES_hhdet_tess!M29</f>
        <v>3.5273647744052679E-2</v>
      </c>
      <c r="N255" s="99">
        <f>RES_hhdet_tess!N29</f>
        <v>4.491061717710073E-2</v>
      </c>
      <c r="O255" s="99">
        <f>RES_hhdet_tess!O29</f>
        <v>4.7667922125480704E-2</v>
      </c>
      <c r="P255" s="99">
        <f>RES_hhdet_tess!P29</f>
        <v>6.2629566488488428E-2</v>
      </c>
      <c r="Q255" s="99">
        <f>RES_hhdet_tess!Q29</f>
        <v>6.9330181589279977E-2</v>
      </c>
      <c r="R255" s="99">
        <f>RES_hhdet_tess!R29</f>
        <v>7.0755024985342044E-2</v>
      </c>
      <c r="S255" s="99">
        <f>RES_hhdet_tess!S29</f>
        <v>7.181260541799174E-2</v>
      </c>
      <c r="T255" s="99">
        <f>RES_hhdet_tess!T29</f>
        <v>7.0408478527299326E-2</v>
      </c>
      <c r="U255" s="99">
        <f>RES_hhdet_tess!U29</f>
        <v>7.0301685093823951E-2</v>
      </c>
      <c r="V255" s="99">
        <f>RES_hhdet_tess!V29</f>
        <v>6.4329514737817048E-2</v>
      </c>
      <c r="W255" s="99">
        <f>RES_hhdet_tess!W29</f>
        <v>5.2206480960625863E-2</v>
      </c>
      <c r="X255" s="99">
        <f>RES_hhdet_tess!X29</f>
        <v>4.5283815755499161E-2</v>
      </c>
      <c r="Y255" s="99">
        <f>RES_hhdet_tess!Y29</f>
        <v>4.1865339972659524E-2</v>
      </c>
      <c r="DA255" s="63" t="s">
        <v>2941</v>
      </c>
    </row>
    <row r="256" spans="1:105" ht="12" customHeight="1" x14ac:dyDescent="0.25">
      <c r="A256" s="121" t="s">
        <v>55</v>
      </c>
      <c r="B256" s="123">
        <v>18.775661220194316</v>
      </c>
      <c r="C256" s="123">
        <v>18.283018305729719</v>
      </c>
      <c r="D256" s="123">
        <v>17.69316358380884</v>
      </c>
      <c r="E256" s="123">
        <v>16.78499342355455</v>
      </c>
      <c r="F256" s="123">
        <v>17.059490920289186</v>
      </c>
      <c r="G256" s="123">
        <v>16.099788090612467</v>
      </c>
      <c r="H256" s="123">
        <v>16.103358968274922</v>
      </c>
      <c r="I256" s="123">
        <v>16.030130077442546</v>
      </c>
      <c r="J256" s="123">
        <v>16.644742267398268</v>
      </c>
      <c r="K256" s="123">
        <v>16.55988263035017</v>
      </c>
      <c r="L256" s="123">
        <v>16.852170885882277</v>
      </c>
      <c r="M256" s="123">
        <v>17.396281355369485</v>
      </c>
      <c r="N256" s="123">
        <v>17.431781010609157</v>
      </c>
      <c r="O256" s="123">
        <v>17.40471388403915</v>
      </c>
      <c r="P256" s="123">
        <v>17.252062453737686</v>
      </c>
      <c r="Q256" s="123">
        <v>17.193521640549172</v>
      </c>
      <c r="R256" s="123">
        <v>17.89015246488951</v>
      </c>
      <c r="S256" s="123">
        <v>18.420682526584727</v>
      </c>
      <c r="T256" s="123">
        <v>19.161494660312613</v>
      </c>
      <c r="U256" s="123">
        <v>19.085138532360087</v>
      </c>
      <c r="V256" s="123">
        <v>20.309689890770048</v>
      </c>
      <c r="W256" s="123">
        <v>19.544282498007437</v>
      </c>
      <c r="X256" s="123">
        <v>18.537854628467716</v>
      </c>
      <c r="Y256" s="123">
        <v>17.546428922195048</v>
      </c>
      <c r="DA256" s="130" t="s">
        <v>2942</v>
      </c>
    </row>
    <row r="257" spans="1:105" ht="12" customHeight="1" x14ac:dyDescent="0.25">
      <c r="A257" s="97" t="s">
        <v>141</v>
      </c>
      <c r="B257" s="99">
        <v>18.756731913435715</v>
      </c>
      <c r="C257" s="99">
        <v>18.176995000539122</v>
      </c>
      <c r="D257" s="99">
        <v>17.662224709524427</v>
      </c>
      <c r="E257" s="99">
        <v>17.095781661054261</v>
      </c>
      <c r="F257" s="99">
        <v>16.760980982081918</v>
      </c>
      <c r="G257" s="99">
        <v>16.399855562104918</v>
      </c>
      <c r="H257" s="99">
        <v>16.186708991534609</v>
      </c>
      <c r="I257" s="99">
        <v>16.325994834977614</v>
      </c>
      <c r="J257" s="99">
        <v>16.274831620350376</v>
      </c>
      <c r="K257" s="99">
        <v>16.402013369434702</v>
      </c>
      <c r="L257" s="99">
        <v>16.4967080454749</v>
      </c>
      <c r="M257" s="99">
        <v>17.615369873402141</v>
      </c>
      <c r="N257" s="99">
        <v>16.470602648271523</v>
      </c>
      <c r="O257" s="99">
        <v>18.381870496663407</v>
      </c>
      <c r="P257" s="99">
        <v>17.018507267525653</v>
      </c>
      <c r="Q257" s="99">
        <v>15.537270268503464</v>
      </c>
      <c r="R257" s="99">
        <v>18.746906504253225</v>
      </c>
      <c r="S257" s="99">
        <v>18.921211599936637</v>
      </c>
      <c r="T257" s="99">
        <v>19.622141259862094</v>
      </c>
      <c r="U257" s="99">
        <v>18.96199260475797</v>
      </c>
      <c r="V257" s="99">
        <v>21.120985276716549</v>
      </c>
      <c r="W257" s="99">
        <v>18.301896992582801</v>
      </c>
      <c r="X257" s="99">
        <v>17.831964156453189</v>
      </c>
      <c r="Y257" s="99">
        <v>18.199354687650615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16.01145262051244</v>
      </c>
      <c r="L258" s="99">
        <v>16.266265652352736</v>
      </c>
      <c r="M258" s="99">
        <v>17.485117991829338</v>
      </c>
      <c r="N258" s="99">
        <v>16.435576153673605</v>
      </c>
      <c r="O258" s="99">
        <v>18.356716434993725</v>
      </c>
      <c r="P258" s="99">
        <v>16.962156988198132</v>
      </c>
      <c r="Q258" s="99">
        <v>15.460063594514745</v>
      </c>
      <c r="R258" s="99">
        <v>18.644670819366439</v>
      </c>
      <c r="S258" s="99">
        <v>18.810634069379645</v>
      </c>
      <c r="T258" s="99">
        <v>19.484975249167338</v>
      </c>
      <c r="U258" s="99">
        <v>18.781207052467455</v>
      </c>
      <c r="V258" s="99">
        <v>21.038922061450286</v>
      </c>
      <c r="W258" s="99">
        <v>18.24674328654223</v>
      </c>
      <c r="X258" s="99">
        <v>17.789110314797028</v>
      </c>
      <c r="Y258" s="99">
        <v>17.783733596035862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12.350525051293024</v>
      </c>
      <c r="L259" s="102">
        <v>12.575097107706291</v>
      </c>
      <c r="M259" s="102">
        <v>13.575847276564284</v>
      </c>
      <c r="N259" s="102">
        <v>12.720668422482316</v>
      </c>
      <c r="O259" s="102">
        <v>14.194736810198247</v>
      </c>
      <c r="P259" s="102">
        <v>13.104020472167253</v>
      </c>
      <c r="Q259" s="102">
        <v>11.906862315807643</v>
      </c>
      <c r="R259" s="102">
        <v>14.312289105059184</v>
      </c>
      <c r="S259" s="102">
        <v>14.4330668769142</v>
      </c>
      <c r="T259" s="102">
        <v>14.920504120287161</v>
      </c>
      <c r="U259" s="102">
        <v>14.355104638042523</v>
      </c>
      <c r="V259" s="102">
        <v>16.27140703248028</v>
      </c>
      <c r="W259" s="102">
        <v>14.094575701748878</v>
      </c>
      <c r="X259" s="102">
        <v>13.544698526629176</v>
      </c>
      <c r="Y259" s="102">
        <v>13.337954291974793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3.6609275692194148</v>
      </c>
      <c r="L260" s="105">
        <v>3.6911685446464473</v>
      </c>
      <c r="M260" s="105">
        <v>3.9092707152650554</v>
      </c>
      <c r="N260" s="105">
        <v>3.7149077311912881</v>
      </c>
      <c r="O260" s="105">
        <v>4.1619796247954799</v>
      </c>
      <c r="P260" s="105">
        <v>3.8581365160308811</v>
      </c>
      <c r="Q260" s="105">
        <v>3.5532012787071001</v>
      </c>
      <c r="R260" s="105">
        <v>4.3323817143072523</v>
      </c>
      <c r="S260" s="105">
        <v>4.3775671924654427</v>
      </c>
      <c r="T260" s="105">
        <v>4.5644711288801751</v>
      </c>
      <c r="U260" s="105">
        <v>4.4261024144249355</v>
      </c>
      <c r="V260" s="105">
        <v>4.7675150289700028</v>
      </c>
      <c r="W260" s="105">
        <v>4.1521675847933563</v>
      </c>
      <c r="X260" s="105">
        <v>4.2444117881678505</v>
      </c>
      <c r="Y260" s="105">
        <v>4.4457793040610705</v>
      </c>
      <c r="DA260" s="132" t="s">
        <v>2946</v>
      </c>
    </row>
    <row r="261" spans="1:105" ht="12" customHeight="1" x14ac:dyDescent="0.25">
      <c r="A261" s="106" t="s">
        <v>122</v>
      </c>
      <c r="B261" s="102">
        <v>18.776984164085572</v>
      </c>
      <c r="C261" s="102">
        <v>18.290555600984373</v>
      </c>
      <c r="D261" s="102">
        <v>17.695414181883816</v>
      </c>
      <c r="E261" s="102">
        <v>16.761797118265669</v>
      </c>
      <c r="F261" s="102">
        <v>17.081949203213718</v>
      </c>
      <c r="G261" s="102">
        <v>16.077288220567098</v>
      </c>
      <c r="H261" s="102">
        <v>16.097376108370057</v>
      </c>
      <c r="I261" s="102">
        <v>16.009131393178844</v>
      </c>
      <c r="J261" s="102">
        <v>16.678748351807318</v>
      </c>
      <c r="K261" s="102">
        <v>16.590837059949383</v>
      </c>
      <c r="L261" s="102">
        <v>16.922644091524639</v>
      </c>
      <c r="M261" s="102">
        <v>17.421198138892287</v>
      </c>
      <c r="N261" s="102">
        <v>17.515833667314983</v>
      </c>
      <c r="O261" s="102">
        <v>17.334277081896637</v>
      </c>
      <c r="P261" s="102">
        <v>17.281363994468922</v>
      </c>
      <c r="Q261" s="102">
        <v>17.368262166020273</v>
      </c>
      <c r="R261" s="102">
        <v>17.872632330335417</v>
      </c>
      <c r="S261" s="102">
        <v>18.436955428868504</v>
      </c>
      <c r="T261" s="102">
        <v>19.172142581623199</v>
      </c>
      <c r="U261" s="102">
        <v>19.137264893352647</v>
      </c>
      <c r="V261" s="102">
        <v>20.227826253899874</v>
      </c>
      <c r="W261" s="102">
        <v>19.688174604598046</v>
      </c>
      <c r="X261" s="102">
        <v>18.631609615600013</v>
      </c>
      <c r="Y261" s="102">
        <v>17.45026250547221</v>
      </c>
      <c r="DA261" s="131" t="s">
        <v>2947</v>
      </c>
    </row>
    <row r="262" spans="1:105" ht="12" customHeight="1" x14ac:dyDescent="0.25">
      <c r="A262" s="107" t="s">
        <v>121</v>
      </c>
      <c r="B262" s="105">
        <v>18.776984164085569</v>
      </c>
      <c r="C262" s="105">
        <v>18.29044339816296</v>
      </c>
      <c r="D262" s="105">
        <v>17.695865708336758</v>
      </c>
      <c r="E262" s="105">
        <v>16.761621670405443</v>
      </c>
      <c r="F262" s="105">
        <v>17.079995516501619</v>
      </c>
      <c r="G262" s="105">
        <v>16.06863231459446</v>
      </c>
      <c r="H262" s="105">
        <v>16.091360913347771</v>
      </c>
      <c r="I262" s="105">
        <v>15.994883956611348</v>
      </c>
      <c r="J262" s="105">
        <v>16.632944789906862</v>
      </c>
      <c r="K262" s="105">
        <v>16.51629238307688</v>
      </c>
      <c r="L262" s="105">
        <v>16.817985911245501</v>
      </c>
      <c r="M262" s="105">
        <v>17.339333155086461</v>
      </c>
      <c r="N262" s="105">
        <v>17.48437938858477</v>
      </c>
      <c r="O262" s="105">
        <v>17.332822802428058</v>
      </c>
      <c r="P262" s="105">
        <v>17.263023495041356</v>
      </c>
      <c r="Q262" s="105">
        <v>17.311114310460479</v>
      </c>
      <c r="R262" s="105">
        <v>17.778682281589415</v>
      </c>
      <c r="S262" s="105">
        <v>18.340408368331449</v>
      </c>
      <c r="T262" s="105">
        <v>19.087217645792425</v>
      </c>
      <c r="U262" s="105">
        <v>19.086275633851788</v>
      </c>
      <c r="V262" s="105">
        <v>20.212243827325942</v>
      </c>
      <c r="W262" s="105">
        <v>19.684449814774911</v>
      </c>
      <c r="X262" s="105">
        <v>18.613932630186969</v>
      </c>
      <c r="Y262" s="105">
        <v>17.47405435275283</v>
      </c>
      <c r="DA262" s="132" t="s">
        <v>2948</v>
      </c>
    </row>
    <row r="263" spans="1:105" ht="12" customHeight="1" x14ac:dyDescent="0.25">
      <c r="A263" s="108" t="s">
        <v>53</v>
      </c>
      <c r="B263" s="99">
        <v>14.641757070454208</v>
      </c>
      <c r="C263" s="99">
        <v>14.279154452052174</v>
      </c>
      <c r="D263" s="99">
        <v>13.737869273777562</v>
      </c>
      <c r="E263" s="99">
        <v>13.010533853617341</v>
      </c>
      <c r="F263" s="99">
        <v>13.266000115967637</v>
      </c>
      <c r="G263" s="99">
        <v>12.450318126128288</v>
      </c>
      <c r="H263" s="99">
        <v>12.563759660288818</v>
      </c>
      <c r="I263" s="99">
        <v>12.448980988544923</v>
      </c>
      <c r="J263" s="99">
        <v>12.8453610908697</v>
      </c>
      <c r="K263" s="99">
        <v>12.740342500897102</v>
      </c>
      <c r="L263" s="99">
        <v>13.004142520058323</v>
      </c>
      <c r="M263" s="99">
        <v>13.464403518090963</v>
      </c>
      <c r="N263" s="99">
        <v>13.533791331865759</v>
      </c>
      <c r="O263" s="99">
        <v>13.402484122745546</v>
      </c>
      <c r="P263" s="99">
        <v>13.340708734906775</v>
      </c>
      <c r="Q263" s="99">
        <v>13.339384007063151</v>
      </c>
      <c r="R263" s="99">
        <v>13.646184238839275</v>
      </c>
      <c r="S263" s="99">
        <v>14.07161312787191</v>
      </c>
      <c r="T263" s="99">
        <v>14.616800467979887</v>
      </c>
      <c r="U263" s="99">
        <v>14.590087076412928</v>
      </c>
      <c r="V263" s="99">
        <v>15.628310743877938</v>
      </c>
      <c r="W263" s="99">
        <v>15.207652157880664</v>
      </c>
      <c r="X263" s="99">
        <v>14.179952845082955</v>
      </c>
      <c r="Y263" s="99">
        <v>13.111260111531463</v>
      </c>
      <c r="DA263" s="63" t="s">
        <v>2949</v>
      </c>
    </row>
    <row r="264" spans="1:105" ht="12" customHeight="1" x14ac:dyDescent="0.25">
      <c r="A264" s="108" t="s">
        <v>52</v>
      </c>
      <c r="B264" s="99">
        <v>4.1352270936313591</v>
      </c>
      <c r="C264" s="99">
        <v>4.0112889461107848</v>
      </c>
      <c r="D264" s="99">
        <v>3.9579964345591905</v>
      </c>
      <c r="E264" s="99">
        <v>3.7510878167881021</v>
      </c>
      <c r="F264" s="99">
        <v>3.8139954005339782</v>
      </c>
      <c r="G264" s="99">
        <v>3.6183141884661736</v>
      </c>
      <c r="H264" s="99">
        <v>3.5276012530589522</v>
      </c>
      <c r="I264" s="99">
        <v>3.5459029680664274</v>
      </c>
      <c r="J264" s="99">
        <v>3.7875836990371616</v>
      </c>
      <c r="K264" s="99">
        <v>3.7759498821797788</v>
      </c>
      <c r="L264" s="99">
        <v>3.813843391187175</v>
      </c>
      <c r="M264" s="99">
        <v>3.8749296369954966</v>
      </c>
      <c r="N264" s="99">
        <v>3.9505880567190128</v>
      </c>
      <c r="O264" s="99">
        <v>3.9303386796825137</v>
      </c>
      <c r="P264" s="99">
        <v>3.9223147601345816</v>
      </c>
      <c r="Q264" s="99">
        <v>3.9717303033973246</v>
      </c>
      <c r="R264" s="99">
        <v>4.1324980427501394</v>
      </c>
      <c r="S264" s="99">
        <v>4.2687952404595402</v>
      </c>
      <c r="T264" s="99">
        <v>4.4704171778125366</v>
      </c>
      <c r="U264" s="99">
        <v>4.4961885574388596</v>
      </c>
      <c r="V264" s="99">
        <v>4.583933083448005</v>
      </c>
      <c r="W264" s="99">
        <v>4.4767976568942505</v>
      </c>
      <c r="X264" s="99">
        <v>4.4339797851040172</v>
      </c>
      <c r="Y264" s="99">
        <v>4.3627942412213692</v>
      </c>
      <c r="DA264" s="63" t="s">
        <v>2950</v>
      </c>
    </row>
    <row r="265" spans="1:105" ht="12" customHeight="1" x14ac:dyDescent="0.25">
      <c r="A265" s="121" t="s">
        <v>54</v>
      </c>
      <c r="B265" s="123">
        <v>3.3885257140400276</v>
      </c>
      <c r="C265" s="123">
        <v>3.3046375491238282</v>
      </c>
      <c r="D265" s="123">
        <v>3.2703150253862394</v>
      </c>
      <c r="E265" s="123">
        <v>3.249906501597585</v>
      </c>
      <c r="F265" s="123">
        <v>3.218972126912397</v>
      </c>
      <c r="G265" s="123">
        <v>3.1157336812185021</v>
      </c>
      <c r="H265" s="123">
        <v>3.0301608807958287</v>
      </c>
      <c r="I265" s="123">
        <v>3.0478891274220214</v>
      </c>
      <c r="J265" s="123">
        <v>2.9254196710449305</v>
      </c>
      <c r="K265" s="123">
        <v>2.8953506129290227</v>
      </c>
      <c r="L265" s="123">
        <v>2.8256111625872404</v>
      </c>
      <c r="M265" s="123">
        <v>2.8636917034731129</v>
      </c>
      <c r="N265" s="123">
        <v>2.8861118243755102</v>
      </c>
      <c r="O265" s="123">
        <v>2.7571018351740815</v>
      </c>
      <c r="P265" s="123">
        <v>2.828851473653677</v>
      </c>
      <c r="Q265" s="123">
        <v>2.8669515556710343</v>
      </c>
      <c r="R265" s="123">
        <v>2.8794639991049009</v>
      </c>
      <c r="S265" s="123">
        <v>2.8856065052585262</v>
      </c>
      <c r="T265" s="123">
        <v>2.9430855608271491</v>
      </c>
      <c r="U265" s="123">
        <v>2.8927608912795137</v>
      </c>
      <c r="V265" s="123">
        <v>3.0723698636090351</v>
      </c>
      <c r="W265" s="123">
        <v>3.0747302709963114</v>
      </c>
      <c r="X265" s="123">
        <v>2.7735231769132374</v>
      </c>
      <c r="Y265" s="123">
        <v>2.6449981611208333</v>
      </c>
      <c r="DA265" s="130" t="s">
        <v>2951</v>
      </c>
    </row>
    <row r="266" spans="1:105" ht="12" customHeight="1" x14ac:dyDescent="0.25">
      <c r="A266" s="97" t="s">
        <v>50</v>
      </c>
      <c r="B266" s="99">
        <v>3.3759938525399722</v>
      </c>
      <c r="C266" s="99">
        <v>3.303506339908342</v>
      </c>
      <c r="D266" s="99">
        <v>3.2646059815313948</v>
      </c>
      <c r="E266" s="99">
        <v>3.2502418860895954</v>
      </c>
      <c r="F266" s="99">
        <v>3.1501107032111131</v>
      </c>
      <c r="G266" s="99">
        <v>3.1508726229791275</v>
      </c>
      <c r="H266" s="99">
        <v>3.0416851414420609</v>
      </c>
      <c r="I266" s="99">
        <v>3.0420427315304148</v>
      </c>
      <c r="J266" s="99">
        <v>2.9558882782911322</v>
      </c>
      <c r="K266" s="99">
        <v>2.8309930790157063</v>
      </c>
      <c r="L266" s="99">
        <v>2.8598313721425455</v>
      </c>
      <c r="M266" s="99">
        <v>2.8670784533169926</v>
      </c>
      <c r="N266" s="99">
        <v>2.855992911608654</v>
      </c>
      <c r="O266" s="99">
        <v>2.8773433464078839</v>
      </c>
      <c r="P266" s="99">
        <v>2.7426806847713272</v>
      </c>
      <c r="Q266" s="99">
        <v>2.5737365130199361</v>
      </c>
      <c r="R266" s="99">
        <v>3.0227201969029545</v>
      </c>
      <c r="S266" s="99">
        <v>2.975720333742192</v>
      </c>
      <c r="T266" s="99">
        <v>3.141118309458593</v>
      </c>
      <c r="U266" s="99">
        <v>3.0021930611494971</v>
      </c>
      <c r="V266" s="99">
        <v>3.3385296616735816</v>
      </c>
      <c r="W266" s="99">
        <v>2.8329330816567238</v>
      </c>
      <c r="X266" s="99">
        <v>2.6996846074726339</v>
      </c>
      <c r="Y266" s="99">
        <v>2.7965325933786342</v>
      </c>
      <c r="DA266" s="63" t="s">
        <v>2952</v>
      </c>
    </row>
    <row r="267" spans="1:105" ht="12" customHeight="1" x14ac:dyDescent="0.25">
      <c r="A267" s="109" t="s">
        <v>120</v>
      </c>
      <c r="B267" s="110">
        <v>3.3887115929220912</v>
      </c>
      <c r="C267" s="110">
        <v>3.3046540939667945</v>
      </c>
      <c r="D267" s="110">
        <v>3.2703978486808993</v>
      </c>
      <c r="E267" s="110">
        <v>3.2499016548851123</v>
      </c>
      <c r="F267" s="110">
        <v>3.2199709871343485</v>
      </c>
      <c r="G267" s="110">
        <v>3.1152276945367787</v>
      </c>
      <c r="H267" s="110">
        <v>3.029993420601655</v>
      </c>
      <c r="I267" s="110">
        <v>3.0479721131040063</v>
      </c>
      <c r="J267" s="110">
        <v>2.9249925122127007</v>
      </c>
      <c r="K267" s="110">
        <v>2.8962366279868839</v>
      </c>
      <c r="L267" s="110">
        <v>2.8251279597131718</v>
      </c>
      <c r="M267" s="110">
        <v>2.8636414363140203</v>
      </c>
      <c r="N267" s="110">
        <v>2.8865779030407084</v>
      </c>
      <c r="O267" s="110">
        <v>2.7551906784218221</v>
      </c>
      <c r="P267" s="110">
        <v>2.8302303661473882</v>
      </c>
      <c r="Q267" s="110">
        <v>2.8718132836607793</v>
      </c>
      <c r="R267" s="110">
        <v>2.8768893144017813</v>
      </c>
      <c r="S267" s="110">
        <v>2.8839284689655291</v>
      </c>
      <c r="T267" s="110">
        <v>2.9394263724278269</v>
      </c>
      <c r="U267" s="110">
        <v>2.890786747989361</v>
      </c>
      <c r="V267" s="110">
        <v>3.0677057568808612</v>
      </c>
      <c r="W267" s="110">
        <v>3.0788963640002773</v>
      </c>
      <c r="X267" s="110">
        <v>2.7748162121639974</v>
      </c>
      <c r="Y267" s="110">
        <v>2.642156261348815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42.575957863215784</v>
      </c>
      <c r="C269" s="118">
        <f t="shared" si="122"/>
        <v>44.147101156395493</v>
      </c>
      <c r="D269" s="118">
        <f t="shared" si="122"/>
        <v>42.962662227617976</v>
      </c>
      <c r="E269" s="118">
        <f t="shared" si="122"/>
        <v>43.181048001433624</v>
      </c>
      <c r="F269" s="118">
        <f t="shared" si="122"/>
        <v>43.850194250243</v>
      </c>
      <c r="G269" s="118">
        <f t="shared" si="122"/>
        <v>48.324338940275275</v>
      </c>
      <c r="H269" s="118">
        <f t="shared" si="122"/>
        <v>46.655817114251093</v>
      </c>
      <c r="I269" s="118">
        <f t="shared" si="122"/>
        <v>46.489578093474364</v>
      </c>
      <c r="J269" s="118">
        <f t="shared" si="122"/>
        <v>42.143670254287038</v>
      </c>
      <c r="K269" s="118">
        <f t="shared" si="122"/>
        <v>30.11842799732603</v>
      </c>
      <c r="L269" s="118">
        <f t="shared" si="122"/>
        <v>39.655197127429219</v>
      </c>
      <c r="M269" s="118">
        <f t="shared" si="122"/>
        <v>33.638729636684275</v>
      </c>
      <c r="N269" s="118">
        <f t="shared" si="122"/>
        <v>29.40750904733677</v>
      </c>
      <c r="O269" s="118">
        <f t="shared" si="122"/>
        <v>31.788270155827021</v>
      </c>
      <c r="P269" s="118">
        <f t="shared" si="122"/>
        <v>25.688848643058698</v>
      </c>
      <c r="Q269" s="118">
        <f t="shared" si="122"/>
        <v>24.570896288506272</v>
      </c>
      <c r="R269" s="118">
        <f t="shared" ref="R269:V269" si="123">R270+R273+R275+R284</f>
        <v>29.046034616443393</v>
      </c>
      <c r="S269" s="118">
        <f t="shared" si="123"/>
        <v>26.351854841489832</v>
      </c>
      <c r="T269" s="118">
        <f t="shared" si="123"/>
        <v>28.71038653304802</v>
      </c>
      <c r="U269" s="118">
        <f t="shared" si="123"/>
        <v>26.575750783558131</v>
      </c>
      <c r="V269" s="118">
        <f t="shared" si="123"/>
        <v>29.43425163942835</v>
      </c>
      <c r="W269" s="118">
        <f t="shared" ref="W269:Y269" si="124">W270+W273+W275+W284</f>
        <v>25.300999190935727</v>
      </c>
      <c r="X269" s="118">
        <f t="shared" si="124"/>
        <v>22.502901557908494</v>
      </c>
      <c r="Y269" s="118">
        <f t="shared" si="124"/>
        <v>21.849538099247859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42.070282809237298</v>
      </c>
      <c r="C270" s="123">
        <f t="shared" si="125"/>
        <v>43.652135587252211</v>
      </c>
      <c r="D270" s="123">
        <f t="shared" si="125"/>
        <v>42.472925350159045</v>
      </c>
      <c r="E270" s="123">
        <f t="shared" si="125"/>
        <v>42.699584216544508</v>
      </c>
      <c r="F270" s="123">
        <f t="shared" si="125"/>
        <v>43.379394275935674</v>
      </c>
      <c r="G270" s="123">
        <f t="shared" si="125"/>
        <v>47.863072761272697</v>
      </c>
      <c r="H270" s="123">
        <f t="shared" si="125"/>
        <v>46.209394391404274</v>
      </c>
      <c r="I270" s="123">
        <f t="shared" si="125"/>
        <v>46.043987178364503</v>
      </c>
      <c r="J270" s="123">
        <f t="shared" si="125"/>
        <v>41.710013970996023</v>
      </c>
      <c r="K270" s="123">
        <f t="shared" si="125"/>
        <v>29.695844230910421</v>
      </c>
      <c r="L270" s="123">
        <f t="shared" si="125"/>
        <v>39.224917012643331</v>
      </c>
      <c r="M270" s="123">
        <f t="shared" si="125"/>
        <v>33.18683437493187</v>
      </c>
      <c r="N270" s="123">
        <f t="shared" si="125"/>
        <v>29.001365831824899</v>
      </c>
      <c r="O270" s="123">
        <f t="shared" si="125"/>
        <v>31.333408042606628</v>
      </c>
      <c r="P270" s="123">
        <f t="shared" si="125"/>
        <v>25.26347203364487</v>
      </c>
      <c r="Q270" s="123">
        <f t="shared" si="125"/>
        <v>24.161300335326882</v>
      </c>
      <c r="R270" s="123">
        <f t="shared" ref="R270:V270" si="126">SUM(R271:R272)</f>
        <v>28.483827947961256</v>
      </c>
      <c r="S270" s="123">
        <f t="shared" si="126"/>
        <v>25.752358620986929</v>
      </c>
      <c r="T270" s="123">
        <f t="shared" si="126"/>
        <v>28.077541310200033</v>
      </c>
      <c r="U270" s="123">
        <f t="shared" si="126"/>
        <v>25.973466477971122</v>
      </c>
      <c r="V270" s="123">
        <f t="shared" si="126"/>
        <v>28.776862929268862</v>
      </c>
      <c r="W270" s="123">
        <f t="shared" ref="W270:Y270" si="127">SUM(W271:W272)</f>
        <v>24.747956347622015</v>
      </c>
      <c r="X270" s="123">
        <f t="shared" si="127"/>
        <v>21.967424940021132</v>
      </c>
      <c r="Y270" s="123">
        <f t="shared" si="127"/>
        <v>21.277677367949991</v>
      </c>
      <c r="DA270" s="130" t="s">
        <v>3105</v>
      </c>
    </row>
    <row r="271" spans="1:105" ht="12" customHeight="1" x14ac:dyDescent="0.25">
      <c r="A271" s="97" t="s">
        <v>74</v>
      </c>
      <c r="B271" s="99">
        <v>42.070282809237298</v>
      </c>
      <c r="C271" s="99">
        <v>43.652135587252211</v>
      </c>
      <c r="D271" s="99">
        <v>42.472925350159045</v>
      </c>
      <c r="E271" s="99">
        <v>42.699584216544508</v>
      </c>
      <c r="F271" s="99">
        <v>43.379394275935674</v>
      </c>
      <c r="G271" s="99">
        <v>47.863072761272697</v>
      </c>
      <c r="H271" s="99">
        <v>46.209394391404274</v>
      </c>
      <c r="I271" s="99">
        <v>46.043987178364503</v>
      </c>
      <c r="J271" s="99">
        <v>41.710013970996023</v>
      </c>
      <c r="K271" s="99">
        <v>29.695844230910421</v>
      </c>
      <c r="L271" s="99">
        <v>39.224917012643331</v>
      </c>
      <c r="M271" s="99">
        <v>33.18683437493187</v>
      </c>
      <c r="N271" s="99">
        <v>29.001365831824899</v>
      </c>
      <c r="O271" s="99">
        <v>31.333408042606628</v>
      </c>
      <c r="P271" s="99">
        <v>25.26347203364487</v>
      </c>
      <c r="Q271" s="99">
        <v>24.161300335326882</v>
      </c>
      <c r="R271" s="99">
        <v>28.483827947961256</v>
      </c>
      <c r="S271" s="99">
        <v>25.752358620986929</v>
      </c>
      <c r="T271" s="99">
        <v>28.077541310200033</v>
      </c>
      <c r="U271" s="99">
        <v>25.973466477971122</v>
      </c>
      <c r="V271" s="99">
        <v>28.776862929268862</v>
      </c>
      <c r="W271" s="99">
        <v>24.747956347622015</v>
      </c>
      <c r="X271" s="99">
        <v>21.967424940021132</v>
      </c>
      <c r="Y271" s="99">
        <v>21.277677367949991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0.48634760613473754</v>
      </c>
      <c r="C275" s="123">
        <v>0.47633580934650338</v>
      </c>
      <c r="D275" s="123">
        <v>0.47149657749627766</v>
      </c>
      <c r="E275" s="123">
        <v>0.46340450411592915</v>
      </c>
      <c r="F275" s="123">
        <v>0.45327454664256212</v>
      </c>
      <c r="G275" s="123">
        <v>0.44391348046130147</v>
      </c>
      <c r="H275" s="123">
        <v>0.42957407496086231</v>
      </c>
      <c r="I275" s="123">
        <v>0.42914948947114762</v>
      </c>
      <c r="J275" s="123">
        <v>0.41788012678145464</v>
      </c>
      <c r="K275" s="123">
        <v>0.40775468767002154</v>
      </c>
      <c r="L275" s="123">
        <v>0.41493935861117914</v>
      </c>
      <c r="M275" s="123">
        <v>0.43576317604678633</v>
      </c>
      <c r="N275" s="123">
        <v>0.38942263649791703</v>
      </c>
      <c r="O275" s="123">
        <v>0.4375833436368885</v>
      </c>
      <c r="P275" s="123">
        <v>0.40880256289968125</v>
      </c>
      <c r="Q275" s="123">
        <v>0.39349991252928729</v>
      </c>
      <c r="R275" s="123">
        <v>0.5418001668009933</v>
      </c>
      <c r="S275" s="123">
        <v>0.57877406500146666</v>
      </c>
      <c r="T275" s="123">
        <v>0.61123691057159624</v>
      </c>
      <c r="U275" s="123">
        <v>0.58220054511163288</v>
      </c>
      <c r="V275" s="123">
        <v>0.6358054309432718</v>
      </c>
      <c r="W275" s="123">
        <v>0.53517237982115751</v>
      </c>
      <c r="X275" s="123">
        <v>0.51829113293912255</v>
      </c>
      <c r="Y275" s="123">
        <v>0.5529628274480608</v>
      </c>
      <c r="DA275" s="130" t="s">
        <v>3110</v>
      </c>
    </row>
    <row r="276" spans="1:105" ht="12" customHeight="1" x14ac:dyDescent="0.25">
      <c r="A276" s="97" t="s">
        <v>141</v>
      </c>
      <c r="B276" s="99">
        <v>7.4452391272975325</v>
      </c>
      <c r="C276" s="99">
        <v>7.1776324366380573</v>
      </c>
      <c r="D276" s="99">
        <v>6.9376988271184938</v>
      </c>
      <c r="E276" s="99">
        <v>6.6714539965435637</v>
      </c>
      <c r="F276" s="99">
        <v>6.4887179106802799</v>
      </c>
      <c r="G276" s="99">
        <v>6.2835604130060982</v>
      </c>
      <c r="H276" s="99">
        <v>6.1338876918556826</v>
      </c>
      <c r="I276" s="99">
        <v>6.1528422843582824</v>
      </c>
      <c r="J276" s="99">
        <v>6.1200499561889208</v>
      </c>
      <c r="K276" s="99">
        <v>6.139157590899436</v>
      </c>
      <c r="L276" s="99">
        <v>6.1248184850243232</v>
      </c>
      <c r="M276" s="99">
        <v>6.4662994253603276</v>
      </c>
      <c r="N276" s="99">
        <v>5.936861006788086</v>
      </c>
      <c r="O276" s="99">
        <v>6.4392557330085625</v>
      </c>
      <c r="P276" s="99">
        <v>5.8465427691755396</v>
      </c>
      <c r="Q276" s="99">
        <v>5.1960497639828578</v>
      </c>
      <c r="R276" s="99">
        <v>6.0169263736472818</v>
      </c>
      <c r="S276" s="99">
        <v>5.8981625276168792</v>
      </c>
      <c r="T276" s="99">
        <v>5.9552661186096554</v>
      </c>
      <c r="U276" s="99">
        <v>5.6463211711797747</v>
      </c>
      <c r="V276" s="99">
        <v>6.1670911444560623</v>
      </c>
      <c r="W276" s="99">
        <v>5.2504862225934721</v>
      </c>
      <c r="X276" s="99">
        <v>5.0365241344315033</v>
      </c>
      <c r="Y276" s="99">
        <v>5.0543230630274101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4.5238931639632423</v>
      </c>
      <c r="L277" s="99">
        <v>4.5786747521801088</v>
      </c>
      <c r="M277" s="99">
        <v>4.9170058840604263</v>
      </c>
      <c r="N277" s="99">
        <v>4.5665060847084051</v>
      </c>
      <c r="O277" s="99">
        <v>4.9549392657432234</v>
      </c>
      <c r="P277" s="99">
        <v>4.5293731134007071</v>
      </c>
      <c r="Q277" s="99">
        <v>4.0684135307969704</v>
      </c>
      <c r="R277" s="99">
        <v>4.5065942481686951</v>
      </c>
      <c r="S277" s="99">
        <v>4.4434014581378323</v>
      </c>
      <c r="T277" s="99">
        <v>4.5272545284763481</v>
      </c>
      <c r="U277" s="99">
        <v>4.3021296637125142</v>
      </c>
      <c r="V277" s="99">
        <v>4.8299760143918249</v>
      </c>
      <c r="W277" s="99">
        <v>4.136968919284314</v>
      </c>
      <c r="X277" s="99">
        <v>3.9128183259950946</v>
      </c>
      <c r="Y277" s="99">
        <v>3.7111738223614736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4.5238931639632423</v>
      </c>
      <c r="L278" s="102">
        <v>4.5786747521801088</v>
      </c>
      <c r="M278" s="102">
        <v>4.9170058840604263</v>
      </c>
      <c r="N278" s="102">
        <v>4.5665060847084051</v>
      </c>
      <c r="O278" s="102">
        <v>4.9549392657432234</v>
      </c>
      <c r="P278" s="102">
        <v>4.5293731134007071</v>
      </c>
      <c r="Q278" s="102">
        <v>4.0684135307969704</v>
      </c>
      <c r="R278" s="102">
        <v>4.5065942481686951</v>
      </c>
      <c r="S278" s="102">
        <v>4.4434014581378323</v>
      </c>
      <c r="T278" s="102">
        <v>4.5272545284763481</v>
      </c>
      <c r="U278" s="102">
        <v>4.3021296637125142</v>
      </c>
      <c r="V278" s="102">
        <v>4.8299760143918249</v>
      </c>
      <c r="W278" s="102">
        <v>4.136968919284314</v>
      </c>
      <c r="X278" s="102">
        <v>3.9128183259950946</v>
      </c>
      <c r="Y278" s="102">
        <v>3.7111738223614736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1.932744784374758E-2</v>
      </c>
      <c r="C284" s="123">
        <v>1.8629759796782771E-2</v>
      </c>
      <c r="D284" s="123">
        <v>1.8240299962657532E-2</v>
      </c>
      <c r="E284" s="123">
        <v>1.8059280773183632E-2</v>
      </c>
      <c r="F284" s="123">
        <v>1.7525427664767786E-2</v>
      </c>
      <c r="G284" s="123">
        <v>1.7352698541272405E-2</v>
      </c>
      <c r="H284" s="123">
        <v>1.6848647885959127E-2</v>
      </c>
      <c r="I284" s="123">
        <v>1.6441425638712707E-2</v>
      </c>
      <c r="J284" s="123">
        <v>1.5776156509559883E-2</v>
      </c>
      <c r="K284" s="123">
        <v>1.482907874558914E-2</v>
      </c>
      <c r="L284" s="123">
        <v>1.5340756174707098E-2</v>
      </c>
      <c r="M284" s="123">
        <v>1.6132085705620754E-2</v>
      </c>
      <c r="N284" s="123">
        <v>1.6720579013956689E-2</v>
      </c>
      <c r="O284" s="123">
        <v>1.7278769583504511E-2</v>
      </c>
      <c r="P284" s="123">
        <v>1.6574046514146321E-2</v>
      </c>
      <c r="Q284" s="123">
        <v>1.6096040650103567E-2</v>
      </c>
      <c r="R284" s="123">
        <v>2.0406501681145411E-2</v>
      </c>
      <c r="S284" s="123">
        <v>2.0722155501435826E-2</v>
      </c>
      <c r="T284" s="123">
        <v>2.1608312276391609E-2</v>
      </c>
      <c r="U284" s="123">
        <v>2.0083760475377663E-2</v>
      </c>
      <c r="V284" s="123">
        <v>2.1583279216214328E-2</v>
      </c>
      <c r="W284" s="123">
        <v>1.7870463492552915E-2</v>
      </c>
      <c r="X284" s="123">
        <v>1.7185484948238988E-2</v>
      </c>
      <c r="Y284" s="123">
        <v>1.8897903849809022E-2</v>
      </c>
      <c r="DA284" s="130" t="s">
        <v>3119</v>
      </c>
    </row>
    <row r="285" spans="1:105" ht="12" customHeight="1" x14ac:dyDescent="0.25">
      <c r="A285" s="97" t="s">
        <v>50</v>
      </c>
      <c r="B285" s="99">
        <v>1.3223743396584939</v>
      </c>
      <c r="C285" s="99">
        <v>1.2923895656636868</v>
      </c>
      <c r="D285" s="99">
        <v>1.2755516981618216</v>
      </c>
      <c r="E285" s="99">
        <v>1.2677316602266262</v>
      </c>
      <c r="F285" s="99">
        <v>1.2257284108738591</v>
      </c>
      <c r="G285" s="99">
        <v>1.2224347401364768</v>
      </c>
      <c r="H285" s="99">
        <v>1.1763373892677553</v>
      </c>
      <c r="I285" s="99">
        <v>1.1747506786134168</v>
      </c>
      <c r="J285" s="99">
        <v>1.1410660493466869</v>
      </c>
      <c r="K285" s="99">
        <v>1.0919698449261623</v>
      </c>
      <c r="L285" s="99">
        <v>1.1017661878255807</v>
      </c>
      <c r="M285" s="99">
        <v>1.1030313601218191</v>
      </c>
      <c r="N285" s="99">
        <v>1.097237020415865</v>
      </c>
      <c r="O285" s="99">
        <v>1.1043823598702198</v>
      </c>
      <c r="P285" s="99">
        <v>1.0523318518619571</v>
      </c>
      <c r="Q285" s="99">
        <v>0.98686224881493678</v>
      </c>
      <c r="R285" s="99">
        <v>1.1558301275946605</v>
      </c>
      <c r="S285" s="99">
        <v>1.1335424052552525</v>
      </c>
      <c r="T285" s="99">
        <v>1.1910352469958958</v>
      </c>
      <c r="U285" s="99">
        <v>1.133381614249878</v>
      </c>
      <c r="V285" s="99">
        <v>1.2532448968756114</v>
      </c>
      <c r="W285" s="99">
        <v>1.0550599454799872</v>
      </c>
      <c r="X285" s="99">
        <v>0.99855983106501534</v>
      </c>
      <c r="Y285" s="99">
        <v>1.0265629731601982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1.0574543712802675</v>
      </c>
      <c r="D290" s="117">
        <f t="shared" si="129"/>
        <v>0.36424196486618554</v>
      </c>
      <c r="E290" s="117">
        <f t="shared" si="129"/>
        <v>0.60485336245387256</v>
      </c>
      <c r="F290" s="117">
        <f t="shared" si="129"/>
        <v>1.0738587121456651</v>
      </c>
      <c r="G290" s="117">
        <f t="shared" si="129"/>
        <v>2.2513984613580802</v>
      </c>
      <c r="H290" s="117">
        <f t="shared" si="129"/>
        <v>1.2904964166735644</v>
      </c>
      <c r="I290" s="117">
        <f t="shared" si="129"/>
        <v>0.73803042159228849</v>
      </c>
      <c r="J290" s="117">
        <f t="shared" si="129"/>
        <v>0.71041273540495242</v>
      </c>
      <c r="K290" s="117">
        <f t="shared" si="129"/>
        <v>1.0291665777991348</v>
      </c>
      <c r="L290" s="117">
        <f t="shared" si="129"/>
        <v>1.7779046592822632</v>
      </c>
      <c r="M290" s="117">
        <f t="shared" si="129"/>
        <v>1.2723600974622256</v>
      </c>
      <c r="N290" s="117">
        <f t="shared" si="129"/>
        <v>1.820973611826926</v>
      </c>
      <c r="O290" s="117">
        <f t="shared" si="129"/>
        <v>1.9549509544497543</v>
      </c>
      <c r="P290" s="117">
        <f t="shared" si="129"/>
        <v>1.5107028501372595</v>
      </c>
      <c r="Q290" s="117">
        <f t="shared" si="129"/>
        <v>1.1979941684314066</v>
      </c>
      <c r="R290" s="117">
        <f t="shared" ref="R290:V290" si="130">R291+R294+R296+R305</f>
        <v>1.9046296325494374</v>
      </c>
      <c r="S290" s="117">
        <f t="shared" si="130"/>
        <v>1.2111534376068127</v>
      </c>
      <c r="T290" s="117">
        <f t="shared" si="130"/>
        <v>1.066645907766147</v>
      </c>
      <c r="U290" s="117">
        <f t="shared" si="130"/>
        <v>0.48782981327732394</v>
      </c>
      <c r="V290" s="117">
        <f t="shared" si="130"/>
        <v>0.58065595736297315</v>
      </c>
      <c r="W290" s="117">
        <f t="shared" ref="W290:Y290" si="131">W291+W294+W296+W305</f>
        <v>0.50514144912756165</v>
      </c>
      <c r="X290" s="117">
        <f t="shared" si="131"/>
        <v>0.68311808000391017</v>
      </c>
      <c r="Y290" s="117">
        <f t="shared" si="131"/>
        <v>1.3972450817784869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0.89938686961688641</v>
      </c>
      <c r="D291" s="122">
        <f t="shared" si="132"/>
        <v>0.30957075869681344</v>
      </c>
      <c r="E291" s="122">
        <f t="shared" si="132"/>
        <v>0.51715665842620484</v>
      </c>
      <c r="F291" s="122">
        <f t="shared" si="132"/>
        <v>0.91724137501656799</v>
      </c>
      <c r="G291" s="122">
        <f t="shared" si="132"/>
        <v>1.9623638361232172</v>
      </c>
      <c r="H291" s="122">
        <f t="shared" si="132"/>
        <v>1.1186809958959196</v>
      </c>
      <c r="I291" s="122">
        <f t="shared" si="132"/>
        <v>0.64028234266307382</v>
      </c>
      <c r="J291" s="122">
        <f t="shared" si="132"/>
        <v>0.60792350109696069</v>
      </c>
      <c r="K291" s="122">
        <f t="shared" si="132"/>
        <v>0.830916394563186</v>
      </c>
      <c r="L291" s="122">
        <f t="shared" si="132"/>
        <v>1.5039579149343378</v>
      </c>
      <c r="M291" s="122">
        <f t="shared" si="132"/>
        <v>1.036263516725789</v>
      </c>
      <c r="N291" s="122">
        <f t="shared" si="132"/>
        <v>1.4405800959927859</v>
      </c>
      <c r="O291" s="122">
        <f t="shared" si="132"/>
        <v>1.5741794858316664</v>
      </c>
      <c r="P291" s="122">
        <f t="shared" si="132"/>
        <v>1.1519550611318907</v>
      </c>
      <c r="Q291" s="122">
        <f t="shared" si="132"/>
        <v>0.89820252465904993</v>
      </c>
      <c r="R291" s="122">
        <f t="shared" ref="R291:V291" si="133">SUM(R292:R293)</f>
        <v>1.4664801812341701</v>
      </c>
      <c r="S291" s="122">
        <f t="shared" si="133"/>
        <v>0.89999699068791961</v>
      </c>
      <c r="T291" s="122">
        <f t="shared" si="133"/>
        <v>0.79750476412918703</v>
      </c>
      <c r="U291" s="122">
        <f t="shared" si="133"/>
        <v>0.35312857318190943</v>
      </c>
      <c r="V291" s="122">
        <f t="shared" si="133"/>
        <v>0.41895136959032736</v>
      </c>
      <c r="W291" s="122">
        <f t="shared" ref="W291:Y291" si="134">SUM(W292:W293)</f>
        <v>0.33649111908479362</v>
      </c>
      <c r="X291" s="122">
        <f t="shared" si="134"/>
        <v>0.41500157112558628</v>
      </c>
      <c r="Y291" s="122">
        <f t="shared" si="134"/>
        <v>0.75144741881115074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0.8884267504855331</v>
      </c>
      <c r="D292" s="98">
        <v>0.30584033439253622</v>
      </c>
      <c r="E292" s="98">
        <v>0.51102669420418645</v>
      </c>
      <c r="F292" s="98">
        <v>0.9064591944627588</v>
      </c>
      <c r="G292" s="98">
        <v>1.9394657524124115</v>
      </c>
      <c r="H292" s="98">
        <v>1.105718626630751</v>
      </c>
      <c r="I292" s="98">
        <v>0.63286767879811245</v>
      </c>
      <c r="J292" s="98">
        <v>0.60079971908834762</v>
      </c>
      <c r="K292" s="98">
        <v>0.82110417285151271</v>
      </c>
      <c r="L292" s="98">
        <v>1.4861313599060384</v>
      </c>
      <c r="M292" s="98">
        <v>1.0239463585865263</v>
      </c>
      <c r="N292" s="98">
        <v>1.4229028024028443</v>
      </c>
      <c r="O292" s="98">
        <v>1.5542528624513627</v>
      </c>
      <c r="P292" s="98">
        <v>1.136828614121778</v>
      </c>
      <c r="Q292" s="98">
        <v>0.88584269215962241</v>
      </c>
      <c r="R292" s="98">
        <v>1.4460909756408427</v>
      </c>
      <c r="S292" s="98">
        <v>0.88747109257124823</v>
      </c>
      <c r="T292" s="98">
        <v>0.78636810591760298</v>
      </c>
      <c r="U292" s="98">
        <v>0.3482213890433572</v>
      </c>
      <c r="V292" s="98">
        <v>0.41313633132938016</v>
      </c>
      <c r="W292" s="98">
        <v>0.33179830688663003</v>
      </c>
      <c r="X292" s="98">
        <v>0.40920841748596248</v>
      </c>
      <c r="Y292" s="98">
        <v>0.74096980521588174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1.0960119131353332E-2</v>
      </c>
      <c r="D293" s="98">
        <v>3.7304243042772024E-3</v>
      </c>
      <c r="E293" s="98">
        <v>6.129964222018427E-3</v>
      </c>
      <c r="F293" s="98">
        <v>1.0782180553809211E-2</v>
      </c>
      <c r="G293" s="98">
        <v>2.2898083710805695E-2</v>
      </c>
      <c r="H293" s="98">
        <v>1.2962369265168559E-2</v>
      </c>
      <c r="I293" s="98">
        <v>7.4146638649613839E-3</v>
      </c>
      <c r="J293" s="98">
        <v>7.1237820086130395E-3</v>
      </c>
      <c r="K293" s="98">
        <v>9.8122217116732423E-3</v>
      </c>
      <c r="L293" s="98">
        <v>1.7826555028299492E-2</v>
      </c>
      <c r="M293" s="98">
        <v>1.2317158139262711E-2</v>
      </c>
      <c r="N293" s="98">
        <v>1.7677293589941651E-2</v>
      </c>
      <c r="O293" s="98">
        <v>1.9926623380303741E-2</v>
      </c>
      <c r="P293" s="98">
        <v>1.5126447010112646E-2</v>
      </c>
      <c r="Q293" s="98">
        <v>1.2359832499427476E-2</v>
      </c>
      <c r="R293" s="98">
        <v>2.0389205593327357E-2</v>
      </c>
      <c r="S293" s="98">
        <v>1.2525898116671366E-2</v>
      </c>
      <c r="T293" s="98">
        <v>1.1136658211583999E-2</v>
      </c>
      <c r="U293" s="98">
        <v>4.9071841385522437E-3</v>
      </c>
      <c r="V293" s="98">
        <v>5.8150382609472124E-3</v>
      </c>
      <c r="W293" s="98">
        <v>4.692812198163576E-3</v>
      </c>
      <c r="X293" s="98">
        <v>5.7931536396237738E-3</v>
      </c>
      <c r="Y293" s="98">
        <v>1.0477613595269044E-2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1.7141585073684058E-5</v>
      </c>
      <c r="E294" s="122">
        <f t="shared" si="135"/>
        <v>1.6648974077491126E-5</v>
      </c>
      <c r="F294" s="122">
        <f t="shared" si="135"/>
        <v>5.5610968249947956E-5</v>
      </c>
      <c r="G294" s="122">
        <f t="shared" si="135"/>
        <v>1.3501879324928742E-4</v>
      </c>
      <c r="H294" s="122">
        <f t="shared" si="135"/>
        <v>1.0508392698961518E-4</v>
      </c>
      <c r="I294" s="122">
        <f t="shared" si="135"/>
        <v>7.1459428156544014E-5</v>
      </c>
      <c r="J294" s="122">
        <f t="shared" si="135"/>
        <v>5.4722454669245798E-5</v>
      </c>
      <c r="K294" s="122">
        <f t="shared" si="135"/>
        <v>8.4397681944097287E-5</v>
      </c>
      <c r="L294" s="122">
        <f t="shared" si="135"/>
        <v>1.1955419364375839E-4</v>
      </c>
      <c r="M294" s="122">
        <f t="shared" si="135"/>
        <v>7.4798858445083259E-5</v>
      </c>
      <c r="N294" s="122">
        <f t="shared" si="135"/>
        <v>1.3097527730876734E-4</v>
      </c>
      <c r="O294" s="122">
        <f t="shared" si="135"/>
        <v>8.7340235985823426E-5</v>
      </c>
      <c r="P294" s="122">
        <f t="shared" si="135"/>
        <v>1.0803361454369677E-4</v>
      </c>
      <c r="Q294" s="122">
        <f t="shared" si="135"/>
        <v>2.808073067248238E-5</v>
      </c>
      <c r="R294" s="122">
        <f t="shared" si="135"/>
        <v>5.5103334480578716E-5</v>
      </c>
      <c r="S294" s="122">
        <f t="shared" si="135"/>
        <v>4.201083581077391E-5</v>
      </c>
      <c r="T294" s="122">
        <f t="shared" si="135"/>
        <v>4.0001341432169754E-5</v>
      </c>
      <c r="U294" s="122">
        <f t="shared" si="135"/>
        <v>9.8758102125224844E-6</v>
      </c>
      <c r="V294" s="122">
        <f t="shared" si="135"/>
        <v>5.0669530624981507E-5</v>
      </c>
      <c r="W294" s="122">
        <f t="shared" si="135"/>
        <v>2.7042118612536737E-5</v>
      </c>
      <c r="X294" s="122">
        <f t="shared" si="135"/>
        <v>1.5030151592955224E-4</v>
      </c>
      <c r="Y294" s="122">
        <f t="shared" si="135"/>
        <v>2.9571894735535485E-4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1.7141585073684058E-5</v>
      </c>
      <c r="E295" s="98">
        <v>1.6648974077491126E-5</v>
      </c>
      <c r="F295" s="98">
        <v>5.5610968249947956E-5</v>
      </c>
      <c r="G295" s="98">
        <v>1.3501879324928742E-4</v>
      </c>
      <c r="H295" s="98">
        <v>1.0508392698961518E-4</v>
      </c>
      <c r="I295" s="98">
        <v>7.1459428156544014E-5</v>
      </c>
      <c r="J295" s="98">
        <v>5.4722454669245798E-5</v>
      </c>
      <c r="K295" s="98">
        <v>8.4397681944097287E-5</v>
      </c>
      <c r="L295" s="98">
        <v>1.1955419364375839E-4</v>
      </c>
      <c r="M295" s="98">
        <v>7.4798858445083259E-5</v>
      </c>
      <c r="N295" s="98">
        <v>1.3097527730876734E-4</v>
      </c>
      <c r="O295" s="98">
        <v>8.7340235985823426E-5</v>
      </c>
      <c r="P295" s="98">
        <v>1.0803361454369677E-4</v>
      </c>
      <c r="Q295" s="98">
        <v>2.808073067248238E-5</v>
      </c>
      <c r="R295" s="98">
        <v>5.5103334480578716E-5</v>
      </c>
      <c r="S295" s="98">
        <v>4.201083581077391E-5</v>
      </c>
      <c r="T295" s="98">
        <v>4.0001341432169754E-5</v>
      </c>
      <c r="U295" s="98">
        <v>9.8758102125224844E-6</v>
      </c>
      <c r="V295" s="98">
        <v>5.0669530624981507E-5</v>
      </c>
      <c r="W295" s="98">
        <v>2.7042118612536737E-5</v>
      </c>
      <c r="X295" s="98">
        <v>1.5030151592955224E-4</v>
      </c>
      <c r="Y295" s="98">
        <v>2.9571894735535485E-4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0.13628743943183028</v>
      </c>
      <c r="D296" s="122">
        <v>4.6954055600307791E-2</v>
      </c>
      <c r="E296" s="122">
        <v>7.4790880970975138E-2</v>
      </c>
      <c r="F296" s="122">
        <v>0.13396617443239406</v>
      </c>
      <c r="G296" s="122">
        <v>0.24609832053130046</v>
      </c>
      <c r="H296" s="122">
        <v>0.14680206703070228</v>
      </c>
      <c r="I296" s="122">
        <v>8.3034676656047163E-2</v>
      </c>
      <c r="J296" s="122">
        <v>8.7522274945248446E-2</v>
      </c>
      <c r="K296" s="122">
        <v>0.16953718338896015</v>
      </c>
      <c r="L296" s="122">
        <v>0.23535327027802699</v>
      </c>
      <c r="M296" s="122">
        <v>0.204140164737526</v>
      </c>
      <c r="N296" s="122">
        <v>0.32850427265633231</v>
      </c>
      <c r="O296" s="122">
        <v>0.32939240288537475</v>
      </c>
      <c r="P296" s="122">
        <v>0.30785773174053521</v>
      </c>
      <c r="Q296" s="122">
        <v>0.25567693830280197</v>
      </c>
      <c r="R296" s="122">
        <v>0.37590069294813122</v>
      </c>
      <c r="S296" s="122">
        <v>0.26817597682049116</v>
      </c>
      <c r="T296" s="122">
        <v>0.23274570797722655</v>
      </c>
      <c r="U296" s="122">
        <v>0.11689649832258499</v>
      </c>
      <c r="V296" s="122">
        <v>0.14021278605412515</v>
      </c>
      <c r="W296" s="122">
        <v>0.14511138322830167</v>
      </c>
      <c r="X296" s="122">
        <v>0.23129662509115917</v>
      </c>
      <c r="Y296" s="122">
        <v>0.55562489643684154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1.100353845700603E-2</v>
      </c>
      <c r="D297" s="98">
        <v>4.2652235583723261E-3</v>
      </c>
      <c r="E297" s="98">
        <v>6.4294421351281245E-3</v>
      </c>
      <c r="F297" s="98">
        <v>9.7943711726939265E-3</v>
      </c>
      <c r="G297" s="98">
        <v>1.9595086612647989E-2</v>
      </c>
      <c r="H297" s="98">
        <v>1.034616608877624E-2</v>
      </c>
      <c r="I297" s="98">
        <v>6.0395994334163606E-3</v>
      </c>
      <c r="J297" s="98">
        <v>5.7520352850274868E-3</v>
      </c>
      <c r="K297" s="98">
        <v>1.1044939584344958E-2</v>
      </c>
      <c r="L297" s="98">
        <v>2.0848475470364284E-2</v>
      </c>
      <c r="M297" s="98">
        <v>1.5068621610506427E-2</v>
      </c>
      <c r="N297" s="98">
        <v>2.0081120826776638E-2</v>
      </c>
      <c r="O297" s="98">
        <v>2.7857073551245354E-2</v>
      </c>
      <c r="P297" s="98">
        <v>2.5667270638367483E-2</v>
      </c>
      <c r="Q297" s="98">
        <v>2.6070138584009358E-2</v>
      </c>
      <c r="R297" s="98">
        <v>5.8003431625584245E-2</v>
      </c>
      <c r="S297" s="98">
        <v>3.3467877348037051E-2</v>
      </c>
      <c r="T297" s="98">
        <v>2.5707100144053405E-2</v>
      </c>
      <c r="U297" s="98">
        <v>8.8111607545122064E-3</v>
      </c>
      <c r="V297" s="98">
        <v>1.1712115330844205E-2</v>
      </c>
      <c r="W297" s="98">
        <v>1.1303734692106179E-2</v>
      </c>
      <c r="X297" s="98">
        <v>2.430572651879816E-2</v>
      </c>
      <c r="Y297" s="98">
        <v>8.046830040000133E-2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2.1944834939828457E-4</v>
      </c>
      <c r="L298" s="98">
        <v>2.1942801169492197E-4</v>
      </c>
      <c r="M298" s="98">
        <v>0</v>
      </c>
      <c r="N298" s="98">
        <v>0</v>
      </c>
      <c r="O298" s="98">
        <v>2.2682558075573698E-4</v>
      </c>
      <c r="P298" s="98">
        <v>2.0177306150221701E-4</v>
      </c>
      <c r="Q298" s="98">
        <v>1.7789878344065695E-4</v>
      </c>
      <c r="R298" s="98">
        <v>1.0511158467988392E-3</v>
      </c>
      <c r="S298" s="98">
        <v>2.0783692651993579E-4</v>
      </c>
      <c r="T298" s="98">
        <v>2.1133352944714719E-4</v>
      </c>
      <c r="U298" s="98">
        <v>0</v>
      </c>
      <c r="V298" s="98">
        <v>0</v>
      </c>
      <c r="W298" s="98">
        <v>0</v>
      </c>
      <c r="X298" s="98">
        <v>1.7959324172824121E-4</v>
      </c>
      <c r="Y298" s="98">
        <v>9.1390128601282644E-4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1.8537188537117463E-4</v>
      </c>
      <c r="L299" s="101">
        <v>1.8537890524882939E-4</v>
      </c>
      <c r="M299" s="101">
        <v>0</v>
      </c>
      <c r="N299" s="101">
        <v>0</v>
      </c>
      <c r="O299" s="101">
        <v>1.8896918024114304E-4</v>
      </c>
      <c r="P299" s="101">
        <v>1.6662453245927281E-4</v>
      </c>
      <c r="Q299" s="101">
        <v>1.4549299301122525E-4</v>
      </c>
      <c r="R299" s="101">
        <v>8.5331341498186188E-4</v>
      </c>
      <c r="S299" s="101">
        <v>1.6791605366210156E-4</v>
      </c>
      <c r="T299" s="101">
        <v>1.6977979506569032E-4</v>
      </c>
      <c r="U299" s="101">
        <v>0</v>
      </c>
      <c r="V299" s="101">
        <v>0</v>
      </c>
      <c r="W299" s="101">
        <v>0</v>
      </c>
      <c r="X299" s="101">
        <v>1.4236097666956815E-4</v>
      </c>
      <c r="Y299" s="101">
        <v>7.1469328447757937E-4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3.4076464027109926E-5</v>
      </c>
      <c r="L300" s="104">
        <v>3.404910644609258E-5</v>
      </c>
      <c r="M300" s="104">
        <v>0</v>
      </c>
      <c r="N300" s="104">
        <v>0</v>
      </c>
      <c r="O300" s="104">
        <v>3.7856400514593934E-5</v>
      </c>
      <c r="P300" s="104">
        <v>3.5148529042944201E-5</v>
      </c>
      <c r="Q300" s="104">
        <v>3.2405790429431698E-5</v>
      </c>
      <c r="R300" s="104">
        <v>1.9780243181697735E-4</v>
      </c>
      <c r="S300" s="104">
        <v>3.9920872857834212E-5</v>
      </c>
      <c r="T300" s="104">
        <v>4.1553734381456871E-5</v>
      </c>
      <c r="U300" s="104">
        <v>0</v>
      </c>
      <c r="V300" s="104">
        <v>0</v>
      </c>
      <c r="W300" s="104">
        <v>0</v>
      </c>
      <c r="X300" s="104">
        <v>3.7232265058673054E-5</v>
      </c>
      <c r="Y300" s="104">
        <v>1.9920800153524709E-4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0.12390878937489333</v>
      </c>
      <c r="D301" s="101">
        <v>4.1361138944435993E-2</v>
      </c>
      <c r="E301" s="101">
        <v>6.6057468040164158E-2</v>
      </c>
      <c r="F301" s="101">
        <v>0.11990784754395127</v>
      </c>
      <c r="G301" s="101">
        <v>0.20845913146126349</v>
      </c>
      <c r="H301" s="101">
        <v>0.12741791827306778</v>
      </c>
      <c r="I301" s="101">
        <v>4.4684933912967496E-2</v>
      </c>
      <c r="J301" s="101">
        <v>1.7878633919298807E-3</v>
      </c>
      <c r="K301" s="101">
        <v>2.1071908532225146E-2</v>
      </c>
      <c r="L301" s="101">
        <v>4.7307374701102281E-3</v>
      </c>
      <c r="M301" s="101">
        <v>0.10405642379911172</v>
      </c>
      <c r="N301" s="101">
        <v>0.20383715709605976</v>
      </c>
      <c r="O301" s="101">
        <v>0.10598709337046283</v>
      </c>
      <c r="P301" s="101">
        <v>6.7813286212430976E-2</v>
      </c>
      <c r="Q301" s="101">
        <v>4.9063700165543839E-3</v>
      </c>
      <c r="R301" s="101">
        <v>2.8292430583946773E-2</v>
      </c>
      <c r="S301" s="101">
        <v>5.0709544542621179E-2</v>
      </c>
      <c r="T301" s="101">
        <v>5.5782972158423393E-2</v>
      </c>
      <c r="U301" s="101">
        <v>5.2921344939863738E-2</v>
      </c>
      <c r="V301" s="101">
        <v>5.607792570032729E-2</v>
      </c>
      <c r="W301" s="101">
        <v>4.2809902858392902E-2</v>
      </c>
      <c r="X301" s="101">
        <v>5.0116539558470792E-2</v>
      </c>
      <c r="Y301" s="101">
        <v>0.19011005680150497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1.3751115999309227E-3</v>
      </c>
      <c r="D302" s="104">
        <v>1.3276930974994708E-3</v>
      </c>
      <c r="E302" s="104">
        <v>2.3039707956828605E-3</v>
      </c>
      <c r="F302" s="104">
        <v>4.2639557157488506E-3</v>
      </c>
      <c r="G302" s="104">
        <v>1.8044102457388966E-2</v>
      </c>
      <c r="H302" s="104">
        <v>9.0379826688582778E-3</v>
      </c>
      <c r="I302" s="104">
        <v>3.2310143309663301E-2</v>
      </c>
      <c r="J302" s="104">
        <v>7.9982376268291078E-2</v>
      </c>
      <c r="K302" s="104">
        <v>0.13720088692299176</v>
      </c>
      <c r="L302" s="104">
        <v>0.20955462932585756</v>
      </c>
      <c r="M302" s="104">
        <v>8.5015119327907868E-2</v>
      </c>
      <c r="N302" s="104">
        <v>0.10458599473349593</v>
      </c>
      <c r="O302" s="104">
        <v>0.19532141038291079</v>
      </c>
      <c r="P302" s="104">
        <v>0.21417540182823455</v>
      </c>
      <c r="Q302" s="104">
        <v>0.22452253091879759</v>
      </c>
      <c r="R302" s="104">
        <v>0.28855371489180137</v>
      </c>
      <c r="S302" s="104">
        <v>0.18379071800331301</v>
      </c>
      <c r="T302" s="104">
        <v>0.15104430214530259</v>
      </c>
      <c r="U302" s="104">
        <v>5.5163992628209042E-2</v>
      </c>
      <c r="V302" s="104">
        <v>7.2422745022953663E-2</v>
      </c>
      <c r="W302" s="104">
        <v>9.0997745677802583E-2</v>
      </c>
      <c r="X302" s="104">
        <v>0.15669476577216196</v>
      </c>
      <c r="Y302" s="104">
        <v>0.28413263794932236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1.1584993913658051E-3</v>
      </c>
      <c r="D303" s="98">
        <v>1.1137308993184405E-3</v>
      </c>
      <c r="E303" s="98">
        <v>1.931834834493732E-3</v>
      </c>
      <c r="F303" s="98">
        <v>3.5757020808505386E-3</v>
      </c>
      <c r="G303" s="98">
        <v>1.5099761343514234E-2</v>
      </c>
      <c r="H303" s="98">
        <v>7.6024544928487555E-3</v>
      </c>
      <c r="I303" s="98">
        <v>2.7105110319971086E-2</v>
      </c>
      <c r="J303" s="98">
        <v>6.6688205335022219E-2</v>
      </c>
      <c r="K303" s="98">
        <v>0.114236640067288</v>
      </c>
      <c r="L303" s="98">
        <v>0.17467821862971325</v>
      </c>
      <c r="M303" s="98">
        <v>7.1005523755636374E-2</v>
      </c>
      <c r="N303" s="98">
        <v>8.6978906928865257E-2</v>
      </c>
      <c r="O303" s="98">
        <v>0.16183772338178529</v>
      </c>
      <c r="P303" s="98">
        <v>0.17670914082545094</v>
      </c>
      <c r="Q303" s="98">
        <v>0.18415545608631548</v>
      </c>
      <c r="R303" s="98">
        <v>0.23535535194046811</v>
      </c>
      <c r="S303" s="98">
        <v>0.14949297926565078</v>
      </c>
      <c r="T303" s="98">
        <v>0.12237246011251933</v>
      </c>
      <c r="U303" s="98">
        <v>4.4519061613020126E-2</v>
      </c>
      <c r="V303" s="98">
        <v>5.8860561992777088E-2</v>
      </c>
      <c r="W303" s="98">
        <v>7.3751285159758789E-2</v>
      </c>
      <c r="X303" s="98">
        <v>0.12513720722727992</v>
      </c>
      <c r="Y303" s="98">
        <v>0.22335347133160241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2.1661220856511747E-4</v>
      </c>
      <c r="D304" s="98">
        <v>2.1396219818103012E-4</v>
      </c>
      <c r="E304" s="98">
        <v>3.7213596118912845E-4</v>
      </c>
      <c r="F304" s="98">
        <v>6.8825363489831242E-4</v>
      </c>
      <c r="G304" s="98">
        <v>2.9443411138747339E-3</v>
      </c>
      <c r="H304" s="98">
        <v>1.4355281760095218E-3</v>
      </c>
      <c r="I304" s="98">
        <v>5.205032989692218E-3</v>
      </c>
      <c r="J304" s="98">
        <v>1.3294170933268864E-2</v>
      </c>
      <c r="K304" s="98">
        <v>2.2964246855703765E-2</v>
      </c>
      <c r="L304" s="98">
        <v>3.4876410696144292E-2</v>
      </c>
      <c r="M304" s="98">
        <v>1.4009595572271497E-2</v>
      </c>
      <c r="N304" s="98">
        <v>1.7607087804630678E-2</v>
      </c>
      <c r="O304" s="98">
        <v>3.3483687001125514E-2</v>
      </c>
      <c r="P304" s="98">
        <v>3.7466261002783614E-2</v>
      </c>
      <c r="Q304" s="98">
        <v>4.0367074832482128E-2</v>
      </c>
      <c r="R304" s="98">
        <v>5.319836295133324E-2</v>
      </c>
      <c r="S304" s="98">
        <v>3.4297738737662238E-2</v>
      </c>
      <c r="T304" s="98">
        <v>2.8671842032783265E-2</v>
      </c>
      <c r="U304" s="98">
        <v>1.0644931015188916E-2</v>
      </c>
      <c r="V304" s="98">
        <v>1.356218303017658E-2</v>
      </c>
      <c r="W304" s="98">
        <v>1.7246460518043787E-2</v>
      </c>
      <c r="X304" s="98">
        <v>3.1557558544882056E-2</v>
      </c>
      <c r="Y304" s="98">
        <v>6.077916661771994E-2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2.1780062231551028E-2</v>
      </c>
      <c r="D305" s="122">
        <v>7.7000089839906073E-3</v>
      </c>
      <c r="E305" s="122">
        <v>1.2889174082615092E-2</v>
      </c>
      <c r="F305" s="122">
        <v>2.2595551728453005E-2</v>
      </c>
      <c r="G305" s="122">
        <v>4.2801285910312896E-2</v>
      </c>
      <c r="H305" s="122">
        <v>2.490826981995295E-2</v>
      </c>
      <c r="I305" s="122">
        <v>1.4641942845010919E-2</v>
      </c>
      <c r="J305" s="122">
        <v>1.4912236908074075E-2</v>
      </c>
      <c r="K305" s="122">
        <v>2.8628602165044672E-2</v>
      </c>
      <c r="L305" s="122">
        <v>3.8473919876254432E-2</v>
      </c>
      <c r="M305" s="122">
        <v>3.1881617140465508E-2</v>
      </c>
      <c r="N305" s="122">
        <v>5.1758267900498846E-2</v>
      </c>
      <c r="O305" s="122">
        <v>5.1291725496727371E-2</v>
      </c>
      <c r="P305" s="122">
        <v>5.0782023650290074E-2</v>
      </c>
      <c r="Q305" s="122">
        <v>4.4086624738882342E-2</v>
      </c>
      <c r="R305" s="122">
        <v>6.21936550326554E-2</v>
      </c>
      <c r="S305" s="122">
        <v>4.2938459262591176E-2</v>
      </c>
      <c r="T305" s="122">
        <v>3.6355434318301239E-2</v>
      </c>
      <c r="U305" s="122">
        <v>1.7794865962617055E-2</v>
      </c>
      <c r="V305" s="122">
        <v>2.144113218789568E-2</v>
      </c>
      <c r="W305" s="122">
        <v>2.351190469585385E-2</v>
      </c>
      <c r="X305" s="122">
        <v>3.6669582271235165E-2</v>
      </c>
      <c r="Y305" s="122">
        <v>8.9877047583139247E-2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3.5563330772997112E-4</v>
      </c>
      <c r="D306" s="98">
        <v>1.5096394918519059E-4</v>
      </c>
      <c r="E306" s="98">
        <v>2.5110371044861896E-4</v>
      </c>
      <c r="F306" s="98">
        <v>4.3891047241853239E-4</v>
      </c>
      <c r="G306" s="98">
        <v>7.8289795138809348E-4</v>
      </c>
      <c r="H306" s="98">
        <v>4.7348825027369038E-4</v>
      </c>
      <c r="I306" s="98">
        <v>2.3759673205816156E-4</v>
      </c>
      <c r="J306" s="98">
        <v>2.3185042014257185E-4</v>
      </c>
      <c r="K306" s="98">
        <v>4.0133318578578408E-4</v>
      </c>
      <c r="L306" s="98">
        <v>8.1322632603629563E-4</v>
      </c>
      <c r="M306" s="98">
        <v>7.2626557261367601E-4</v>
      </c>
      <c r="N306" s="98">
        <v>1.1341001129925958E-3</v>
      </c>
      <c r="O306" s="98">
        <v>1.1003098370994636E-3</v>
      </c>
      <c r="P306" s="98">
        <v>1.008025873928895E-3</v>
      </c>
      <c r="Q306" s="98">
        <v>9.0578589120459264E-4</v>
      </c>
      <c r="R306" s="98">
        <v>2.0733689174847188E-3</v>
      </c>
      <c r="S306" s="98">
        <v>1.2750688936626329E-3</v>
      </c>
      <c r="T306" s="98">
        <v>9.4129857082026174E-4</v>
      </c>
      <c r="U306" s="98">
        <v>3.771387040407433E-4</v>
      </c>
      <c r="V306" s="98">
        <v>4.7104263226512358E-4</v>
      </c>
      <c r="W306" s="98">
        <v>5.7834177793978671E-4</v>
      </c>
      <c r="X306" s="98">
        <v>9.7973427142476971E-4</v>
      </c>
      <c r="Y306" s="98">
        <v>3.2499073424691336E-3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2.1424428923821057E-2</v>
      </c>
      <c r="D307" s="33">
        <v>7.5490450348054162E-3</v>
      </c>
      <c r="E307" s="33">
        <v>1.2638070372166472E-2</v>
      </c>
      <c r="F307" s="33">
        <v>2.2156641256034473E-2</v>
      </c>
      <c r="G307" s="33">
        <v>4.2018387958924805E-2</v>
      </c>
      <c r="H307" s="33">
        <v>2.4434781569679258E-2</v>
      </c>
      <c r="I307" s="33">
        <v>1.4404346112952757E-2</v>
      </c>
      <c r="J307" s="33">
        <v>1.4680386487931503E-2</v>
      </c>
      <c r="K307" s="33">
        <v>2.8227268979258889E-2</v>
      </c>
      <c r="L307" s="33">
        <v>3.7660693550218137E-2</v>
      </c>
      <c r="M307" s="33">
        <v>3.1155351567851829E-2</v>
      </c>
      <c r="N307" s="33">
        <v>5.0624167787506252E-2</v>
      </c>
      <c r="O307" s="33">
        <v>5.0191415659627904E-2</v>
      </c>
      <c r="P307" s="33">
        <v>4.9773997776361177E-2</v>
      </c>
      <c r="Q307" s="33">
        <v>4.3180838847677747E-2</v>
      </c>
      <c r="R307" s="33">
        <v>6.012028611517068E-2</v>
      </c>
      <c r="S307" s="33">
        <v>4.1663390368928542E-2</v>
      </c>
      <c r="T307" s="33">
        <v>3.5414135747480979E-2</v>
      </c>
      <c r="U307" s="33">
        <v>1.7417727258576311E-2</v>
      </c>
      <c r="V307" s="33">
        <v>2.0970089555630556E-2</v>
      </c>
      <c r="W307" s="33">
        <v>2.2933562917914065E-2</v>
      </c>
      <c r="X307" s="33">
        <v>3.5689847999810398E-2</v>
      </c>
      <c r="Y307" s="33">
        <v>8.6627140240670114E-2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0.58284184458824462</v>
      </c>
      <c r="D309" s="117">
        <f t="shared" si="136"/>
        <v>0.20252567941765329</v>
      </c>
      <c r="E309" s="117">
        <f t="shared" si="136"/>
        <v>0.33885515866471461</v>
      </c>
      <c r="F309" s="117">
        <f t="shared" si="136"/>
        <v>0.60709184493154544</v>
      </c>
      <c r="G309" s="117">
        <f t="shared" si="136"/>
        <v>1.2797701504490395</v>
      </c>
      <c r="H309" s="117">
        <f t="shared" si="136"/>
        <v>0.741256223314532</v>
      </c>
      <c r="I309" s="117">
        <f t="shared" si="136"/>
        <v>0.42950245545241172</v>
      </c>
      <c r="J309" s="117">
        <f t="shared" si="136"/>
        <v>0.4214012103681618</v>
      </c>
      <c r="K309" s="117">
        <f t="shared" si="136"/>
        <v>0.62406627135464088</v>
      </c>
      <c r="L309" s="117">
        <f t="shared" si="136"/>
        <v>1.0816983159373013</v>
      </c>
      <c r="M309" s="117">
        <f t="shared" si="136"/>
        <v>0.79142144092600819</v>
      </c>
      <c r="N309" s="117">
        <f t="shared" si="136"/>
        <v>1.1731602875557148</v>
      </c>
      <c r="O309" s="117">
        <f t="shared" si="136"/>
        <v>1.3175979999351222</v>
      </c>
      <c r="P309" s="117">
        <f t="shared" si="136"/>
        <v>1.0744696527666937</v>
      </c>
      <c r="Q309" s="117">
        <f t="shared" si="136"/>
        <v>0.88675361180368018</v>
      </c>
      <c r="R309" s="117">
        <f t="shared" ref="R309:V309" si="137">R310+R313+R315+R324</f>
        <v>1.4276760624719378</v>
      </c>
      <c r="S309" s="117">
        <f t="shared" si="137"/>
        <v>0.91645026813515007</v>
      </c>
      <c r="T309" s="117">
        <f t="shared" si="137"/>
        <v>0.81067224955462913</v>
      </c>
      <c r="U309" s="117">
        <f t="shared" si="137"/>
        <v>0.37196182496739416</v>
      </c>
      <c r="V309" s="117">
        <f t="shared" si="137"/>
        <v>0.44555457449623348</v>
      </c>
      <c r="W309" s="117">
        <f t="shared" ref="W309:Y309" si="138">W310+W313+W315+W324</f>
        <v>0.39253539410623112</v>
      </c>
      <c r="X309" s="117">
        <f t="shared" si="138"/>
        <v>0.5389560342515648</v>
      </c>
      <c r="Y309" s="117">
        <f t="shared" si="138"/>
        <v>1.1155056929602207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0.47653739633802628</v>
      </c>
      <c r="D310" s="122">
        <f t="shared" si="139"/>
        <v>0.16561949884218291</v>
      </c>
      <c r="E310" s="122">
        <f t="shared" si="139"/>
        <v>0.27947049130639412</v>
      </c>
      <c r="F310" s="122">
        <f t="shared" si="139"/>
        <v>0.50064562164898063</v>
      </c>
      <c r="G310" s="122">
        <f t="shared" si="139"/>
        <v>1.082216256983656</v>
      </c>
      <c r="H310" s="122">
        <f t="shared" si="139"/>
        <v>0.62351457667951082</v>
      </c>
      <c r="I310" s="122">
        <f t="shared" si="139"/>
        <v>0.36083152749961767</v>
      </c>
      <c r="J310" s="122">
        <f t="shared" si="139"/>
        <v>0.34672288302425919</v>
      </c>
      <c r="K310" s="122">
        <f t="shared" si="139"/>
        <v>0.48016341103600668</v>
      </c>
      <c r="L310" s="122">
        <f t="shared" si="139"/>
        <v>0.88162017710318019</v>
      </c>
      <c r="M310" s="122">
        <f t="shared" si="139"/>
        <v>0.62305096146676697</v>
      </c>
      <c r="N310" s="122">
        <f t="shared" si="139"/>
        <v>0.90024842153779916</v>
      </c>
      <c r="O310" s="122">
        <f t="shared" si="139"/>
        <v>1.035751108197368</v>
      </c>
      <c r="P310" s="122">
        <f t="shared" si="139"/>
        <v>0.8017810735396006</v>
      </c>
      <c r="Q310" s="122">
        <f t="shared" si="139"/>
        <v>0.65249832669672669</v>
      </c>
      <c r="R310" s="122">
        <f t="shared" ref="R310:V310" si="140">SUM(R311:R312)</f>
        <v>1.0821554664424438</v>
      </c>
      <c r="S310" s="122">
        <f t="shared" si="140"/>
        <v>0.66886706438121057</v>
      </c>
      <c r="T310" s="122">
        <f t="shared" si="140"/>
        <v>0.59403520718390179</v>
      </c>
      <c r="U310" s="122">
        <f t="shared" si="140"/>
        <v>0.26322546924994622</v>
      </c>
      <c r="V310" s="122">
        <f t="shared" si="140"/>
        <v>0.31306726650972777</v>
      </c>
      <c r="W310" s="122">
        <f t="shared" ref="W310:Y310" si="141">SUM(W311:W312)</f>
        <v>0.25241621795836933</v>
      </c>
      <c r="X310" s="122">
        <f t="shared" si="141"/>
        <v>0.31217752137299154</v>
      </c>
      <c r="Y310" s="122">
        <f t="shared" si="141"/>
        <v>0.56661338129014471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0.46557727720667297</v>
      </c>
      <c r="D311" s="98">
        <v>0.16188907453790571</v>
      </c>
      <c r="E311" s="98">
        <v>0.27334052708437567</v>
      </c>
      <c r="F311" s="98">
        <v>0.48986344109517144</v>
      </c>
      <c r="G311" s="98">
        <v>1.0593181732728503</v>
      </c>
      <c r="H311" s="98">
        <v>0.61055220741434224</v>
      </c>
      <c r="I311" s="98">
        <v>0.3534168636346563</v>
      </c>
      <c r="J311" s="98">
        <v>0.33959910101564617</v>
      </c>
      <c r="K311" s="98">
        <v>0.47035118932433345</v>
      </c>
      <c r="L311" s="98">
        <v>0.86379362207488075</v>
      </c>
      <c r="M311" s="98">
        <v>0.61073380332750427</v>
      </c>
      <c r="N311" s="98">
        <v>0.88257112794785753</v>
      </c>
      <c r="O311" s="98">
        <v>1.0158244848170643</v>
      </c>
      <c r="P311" s="98">
        <v>0.78665462652948792</v>
      </c>
      <c r="Q311" s="98">
        <v>0.64013849419729918</v>
      </c>
      <c r="R311" s="98">
        <v>1.0617662608491163</v>
      </c>
      <c r="S311" s="98">
        <v>0.6563411662645392</v>
      </c>
      <c r="T311" s="98">
        <v>0.58289854897231774</v>
      </c>
      <c r="U311" s="98">
        <v>0.25831828511139399</v>
      </c>
      <c r="V311" s="98">
        <v>0.30725222824878057</v>
      </c>
      <c r="W311" s="98">
        <v>0.24772340576020574</v>
      </c>
      <c r="X311" s="98">
        <v>0.30638436773336775</v>
      </c>
      <c r="Y311" s="98">
        <v>0.55613576769487572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1.0960119131353332E-2</v>
      </c>
      <c r="D312" s="98">
        <v>3.7304243042772024E-3</v>
      </c>
      <c r="E312" s="98">
        <v>6.129964222018427E-3</v>
      </c>
      <c r="F312" s="98">
        <v>1.0782180553809211E-2</v>
      </c>
      <c r="G312" s="98">
        <v>2.2898083710805695E-2</v>
      </c>
      <c r="H312" s="98">
        <v>1.2962369265168559E-2</v>
      </c>
      <c r="I312" s="98">
        <v>7.4146638649613839E-3</v>
      </c>
      <c r="J312" s="98">
        <v>7.1237820086130395E-3</v>
      </c>
      <c r="K312" s="98">
        <v>9.8122217116732423E-3</v>
      </c>
      <c r="L312" s="98">
        <v>1.7826555028299492E-2</v>
      </c>
      <c r="M312" s="98">
        <v>1.2317158139262711E-2</v>
      </c>
      <c r="N312" s="98">
        <v>1.7677293589941651E-2</v>
      </c>
      <c r="O312" s="98">
        <v>1.9926623380303741E-2</v>
      </c>
      <c r="P312" s="98">
        <v>1.5126447010112646E-2</v>
      </c>
      <c r="Q312" s="98">
        <v>1.2359832499427476E-2</v>
      </c>
      <c r="R312" s="98">
        <v>2.0389205593327357E-2</v>
      </c>
      <c r="S312" s="98">
        <v>1.2525898116671366E-2</v>
      </c>
      <c r="T312" s="98">
        <v>1.1136658211583999E-2</v>
      </c>
      <c r="U312" s="98">
        <v>4.9071841385522437E-3</v>
      </c>
      <c r="V312" s="98">
        <v>5.8150382609472124E-3</v>
      </c>
      <c r="W312" s="98">
        <v>4.692812198163576E-3</v>
      </c>
      <c r="X312" s="98">
        <v>5.7931536396237738E-3</v>
      </c>
      <c r="Y312" s="98">
        <v>1.0477613595269044E-2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5.4196085150827193E-5</v>
      </c>
      <c r="E313" s="122">
        <f t="shared" si="142"/>
        <v>5.5174224492485505E-5</v>
      </c>
      <c r="F313" s="122">
        <f t="shared" si="142"/>
        <v>1.9283065161210242E-4</v>
      </c>
      <c r="G313" s="122">
        <f t="shared" si="142"/>
        <v>4.8919029839929803E-4</v>
      </c>
      <c r="H313" s="122">
        <f t="shared" si="142"/>
        <v>3.9729443843410805E-4</v>
      </c>
      <c r="I313" s="122">
        <f t="shared" si="142"/>
        <v>2.8158594666046225E-4</v>
      </c>
      <c r="J313" s="122">
        <f t="shared" si="142"/>
        <v>2.2454057987135665E-4</v>
      </c>
      <c r="K313" s="122">
        <f t="shared" si="142"/>
        <v>3.6035110498207942E-4</v>
      </c>
      <c r="L313" s="122">
        <f t="shared" si="142"/>
        <v>5.3080179107669776E-4</v>
      </c>
      <c r="M313" s="122">
        <f t="shared" si="142"/>
        <v>3.4668044647462114E-4</v>
      </c>
      <c r="N313" s="122">
        <f t="shared" si="142"/>
        <v>6.3666040424102991E-4</v>
      </c>
      <c r="O313" s="122">
        <f t="shared" si="142"/>
        <v>4.4698045930550507E-4</v>
      </c>
      <c r="P313" s="122">
        <f t="shared" si="142"/>
        <v>5.8123843091423429E-4</v>
      </c>
      <c r="Q313" s="122">
        <f t="shared" si="142"/>
        <v>1.5673554049992406E-4</v>
      </c>
      <c r="R313" s="122">
        <f t="shared" si="142"/>
        <v>3.0997018953345562E-4</v>
      </c>
      <c r="S313" s="122">
        <f t="shared" si="142"/>
        <v>2.3652531759920704E-4</v>
      </c>
      <c r="T313" s="122">
        <f t="shared" si="142"/>
        <v>2.2542721127319202E-4</v>
      </c>
      <c r="U313" s="122">
        <f t="shared" si="142"/>
        <v>5.5714172775565877E-5</v>
      </c>
      <c r="V313" s="122">
        <f t="shared" si="142"/>
        <v>2.8671799125435418E-4</v>
      </c>
      <c r="W313" s="122">
        <f t="shared" si="142"/>
        <v>1.5453877250356602E-4</v>
      </c>
      <c r="X313" s="122">
        <f t="shared" si="142"/>
        <v>8.682698623927558E-4</v>
      </c>
      <c r="Y313" s="122">
        <f t="shared" si="142"/>
        <v>1.7290281159889071E-3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5.4196085150827193E-5</v>
      </c>
      <c r="E314" s="98">
        <v>5.5174224492485505E-5</v>
      </c>
      <c r="F314" s="98">
        <v>1.9283065161210242E-4</v>
      </c>
      <c r="G314" s="98">
        <v>4.8919029839929803E-4</v>
      </c>
      <c r="H314" s="98">
        <v>3.9729443843410805E-4</v>
      </c>
      <c r="I314" s="98">
        <v>2.8158594666046225E-4</v>
      </c>
      <c r="J314" s="98">
        <v>2.2454057987135665E-4</v>
      </c>
      <c r="K314" s="98">
        <v>3.6035110498207942E-4</v>
      </c>
      <c r="L314" s="98">
        <v>5.3080179107669776E-4</v>
      </c>
      <c r="M314" s="98">
        <v>3.4668044647462114E-4</v>
      </c>
      <c r="N314" s="98">
        <v>6.3666040424102991E-4</v>
      </c>
      <c r="O314" s="98">
        <v>4.4698045930550507E-4</v>
      </c>
      <c r="P314" s="98">
        <v>5.8123843091423429E-4</v>
      </c>
      <c r="Q314" s="98">
        <v>1.5673554049992406E-4</v>
      </c>
      <c r="R314" s="98">
        <v>3.0997018953345562E-4</v>
      </c>
      <c r="S314" s="98">
        <v>2.3652531759920704E-4</v>
      </c>
      <c r="T314" s="98">
        <v>2.2542721127319202E-4</v>
      </c>
      <c r="U314" s="98">
        <v>5.5714172775565877E-5</v>
      </c>
      <c r="V314" s="98">
        <v>2.8671799125435418E-4</v>
      </c>
      <c r="W314" s="98">
        <v>1.5453877250356602E-4</v>
      </c>
      <c r="X314" s="98">
        <v>8.682698623927558E-4</v>
      </c>
      <c r="Y314" s="98">
        <v>1.7290281159889071E-3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9.0003689045904695E-2</v>
      </c>
      <c r="D315" s="122">
        <v>3.1082531423493383E-2</v>
      </c>
      <c r="E315" s="122">
        <v>4.9652849343760852E-2</v>
      </c>
      <c r="F315" s="122">
        <v>8.9256247436384842E-2</v>
      </c>
      <c r="G315" s="122">
        <v>0.16479458396318411</v>
      </c>
      <c r="H315" s="122">
        <v>9.852833219812443E-2</v>
      </c>
      <c r="I315" s="122">
        <v>5.7297562718247971E-2</v>
      </c>
      <c r="J315" s="122">
        <v>6.3129128923522529E-2</v>
      </c>
      <c r="K315" s="122">
        <v>0.12173846277755798</v>
      </c>
      <c r="L315" s="122">
        <v>0.17021161722956074</v>
      </c>
      <c r="M315" s="122">
        <v>0.14362851133940391</v>
      </c>
      <c r="N315" s="122">
        <v>0.23245113772882139</v>
      </c>
      <c r="O315" s="122">
        <v>0.24163938102750704</v>
      </c>
      <c r="P315" s="122">
        <v>0.23234467759470639</v>
      </c>
      <c r="Q315" s="122">
        <v>0.19915446275224596</v>
      </c>
      <c r="R315" s="122">
        <v>0.29525484911492167</v>
      </c>
      <c r="S315" s="122">
        <v>0.21211250285718869</v>
      </c>
      <c r="T315" s="122">
        <v>0.18589814779731301</v>
      </c>
      <c r="U315" s="122">
        <v>9.3420647638854021E-2</v>
      </c>
      <c r="V315" s="122">
        <v>0.11351223769864111</v>
      </c>
      <c r="W315" s="122">
        <v>0.11923737503246713</v>
      </c>
      <c r="X315" s="122">
        <v>0.19333933457523572</v>
      </c>
      <c r="Y315" s="122">
        <v>0.4669927375310115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6.5437554444156831E-3</v>
      </c>
      <c r="D316" s="98">
        <v>2.5459887368033999E-3</v>
      </c>
      <c r="E316" s="98">
        <v>3.8541251114078768E-3</v>
      </c>
      <c r="F316" s="98">
        <v>5.8964355898611775E-3</v>
      </c>
      <c r="G316" s="98">
        <v>1.1852693522344318E-2</v>
      </c>
      <c r="H316" s="98">
        <v>6.2904042832315505E-3</v>
      </c>
      <c r="I316" s="98">
        <v>3.6927389091468881E-3</v>
      </c>
      <c r="J316" s="98">
        <v>3.5398474085760957E-3</v>
      </c>
      <c r="K316" s="98">
        <v>6.8496484979645696E-3</v>
      </c>
      <c r="L316" s="98">
        <v>1.3045693783732637E-2</v>
      </c>
      <c r="M316" s="98">
        <v>9.6003267907135582E-3</v>
      </c>
      <c r="N316" s="98">
        <v>1.3170145467003904E-2</v>
      </c>
      <c r="O316" s="98">
        <v>1.9033174279020685E-2</v>
      </c>
      <c r="P316" s="98">
        <v>1.8389709676559871E-2</v>
      </c>
      <c r="Q316" s="98">
        <v>1.9458143539681026E-2</v>
      </c>
      <c r="R316" s="98">
        <v>4.4418013089454554E-2</v>
      </c>
      <c r="S316" s="98">
        <v>2.6233834913673704E-2</v>
      </c>
      <c r="T316" s="98">
        <v>2.0566963447649498E-2</v>
      </c>
      <c r="U316" s="98">
        <v>7.1709277615333959E-3</v>
      </c>
      <c r="V316" s="98">
        <v>9.6590585919002301E-3</v>
      </c>
      <c r="W316" s="98">
        <v>9.3977224821669997E-3</v>
      </c>
      <c r="X316" s="98">
        <v>2.0285650415639834E-2</v>
      </c>
      <c r="Y316" s="98">
        <v>6.7290418734704691E-2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1.4903700740547652E-4</v>
      </c>
      <c r="L317" s="98">
        <v>1.5004782468702678E-4</v>
      </c>
      <c r="M317" s="98">
        <v>0</v>
      </c>
      <c r="N317" s="98">
        <v>0</v>
      </c>
      <c r="O317" s="98">
        <v>1.6696843140602826E-4</v>
      </c>
      <c r="P317" s="98">
        <v>1.5452923064111947E-4</v>
      </c>
      <c r="Q317" s="98">
        <v>1.4099836783010167E-4</v>
      </c>
      <c r="R317" s="98">
        <v>8.5125491512407566E-4</v>
      </c>
      <c r="S317" s="98">
        <v>1.7154206846931844E-4</v>
      </c>
      <c r="T317" s="98">
        <v>1.7738604606571407E-4</v>
      </c>
      <c r="U317" s="98">
        <v>0</v>
      </c>
      <c r="V317" s="98">
        <v>0</v>
      </c>
      <c r="W317" s="98">
        <v>0</v>
      </c>
      <c r="X317" s="98">
        <v>1.5604726955213737E-4</v>
      </c>
      <c r="Y317" s="98">
        <v>7.9685962509777164E-4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1.1496054337836659E-4</v>
      </c>
      <c r="L318" s="101">
        <v>1.1599871824093421E-4</v>
      </c>
      <c r="M318" s="101">
        <v>0</v>
      </c>
      <c r="N318" s="101">
        <v>0</v>
      </c>
      <c r="O318" s="101">
        <v>1.2911203089143431E-4</v>
      </c>
      <c r="P318" s="101">
        <v>1.1938070159817525E-4</v>
      </c>
      <c r="Q318" s="101">
        <v>1.0859257740066998E-4</v>
      </c>
      <c r="R318" s="101">
        <v>6.5345248330709834E-4</v>
      </c>
      <c r="S318" s="101">
        <v>1.3162119561148424E-4</v>
      </c>
      <c r="T318" s="101">
        <v>1.3583231168425719E-4</v>
      </c>
      <c r="U318" s="101">
        <v>0</v>
      </c>
      <c r="V318" s="101">
        <v>0</v>
      </c>
      <c r="W318" s="101">
        <v>0</v>
      </c>
      <c r="X318" s="101">
        <v>1.1881500449346431E-4</v>
      </c>
      <c r="Y318" s="101">
        <v>5.9765162356252457E-4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3.4076464027109926E-5</v>
      </c>
      <c r="L319" s="104">
        <v>3.404910644609258E-5</v>
      </c>
      <c r="M319" s="104">
        <v>0</v>
      </c>
      <c r="N319" s="104">
        <v>0</v>
      </c>
      <c r="O319" s="104">
        <v>3.7856400514593934E-5</v>
      </c>
      <c r="P319" s="104">
        <v>3.5148529042944201E-5</v>
      </c>
      <c r="Q319" s="104">
        <v>3.2405790429431698E-5</v>
      </c>
      <c r="R319" s="104">
        <v>1.9780243181697735E-4</v>
      </c>
      <c r="S319" s="104">
        <v>3.9920872857834212E-5</v>
      </c>
      <c r="T319" s="104">
        <v>4.1553734381456871E-5</v>
      </c>
      <c r="U319" s="104">
        <v>0</v>
      </c>
      <c r="V319" s="104">
        <v>0</v>
      </c>
      <c r="W319" s="104">
        <v>0</v>
      </c>
      <c r="X319" s="104">
        <v>3.7232265058673054E-5</v>
      </c>
      <c r="Y319" s="104">
        <v>1.9920800153524709E-4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8.2472237777693344E-2</v>
      </c>
      <c r="D320" s="101">
        <v>2.7579935881132382E-2</v>
      </c>
      <c r="E320" s="101">
        <v>4.4135846023133696E-2</v>
      </c>
      <c r="F320" s="101">
        <v>8.0277645308873061E-2</v>
      </c>
      <c r="G320" s="101">
        <v>0.13986631648476711</v>
      </c>
      <c r="H320" s="101">
        <v>8.5689681578542287E-2</v>
      </c>
      <c r="I320" s="101">
        <v>3.0125924524426338E-2</v>
      </c>
      <c r="J320" s="101">
        <v>1.2087337222054784E-3</v>
      </c>
      <c r="K320" s="101">
        <v>1.4292412434017932E-2</v>
      </c>
      <c r="L320" s="101">
        <v>3.2206293145053575E-3</v>
      </c>
      <c r="M320" s="101">
        <v>7.1338776545919413E-2</v>
      </c>
      <c r="N320" s="101">
        <v>0.14135613685182133</v>
      </c>
      <c r="O320" s="101">
        <v>7.4775929665686136E-2</v>
      </c>
      <c r="P320" s="101">
        <v>4.8902672058441371E-2</v>
      </c>
      <c r="Q320" s="101">
        <v>3.6120937312841593E-3</v>
      </c>
      <c r="R320" s="101">
        <v>2.1117525268987206E-2</v>
      </c>
      <c r="S320" s="101">
        <v>3.8350670686684338E-2</v>
      </c>
      <c r="T320" s="101">
        <v>4.2734420554762682E-2</v>
      </c>
      <c r="U320" s="101">
        <v>4.1062093766069403E-2</v>
      </c>
      <c r="V320" s="101">
        <v>4.405253515175566E-2</v>
      </c>
      <c r="W320" s="101">
        <v>3.4007079231485937E-2</v>
      </c>
      <c r="X320" s="101">
        <v>4.0418397651961591E-2</v>
      </c>
      <c r="Y320" s="101">
        <v>0.15547008214647626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9.8769582379566907E-4</v>
      </c>
      <c r="D321" s="104">
        <v>9.5660680555760167E-4</v>
      </c>
      <c r="E321" s="104">
        <v>1.6628782092192793E-3</v>
      </c>
      <c r="F321" s="104">
        <v>3.0821665376505976E-3</v>
      </c>
      <c r="G321" s="104">
        <v>1.3075573956072692E-2</v>
      </c>
      <c r="H321" s="104">
        <v>6.5482463363505921E-3</v>
      </c>
      <c r="I321" s="104">
        <v>2.3478899284674743E-2</v>
      </c>
      <c r="J321" s="104">
        <v>5.8380547792740954E-2</v>
      </c>
      <c r="K321" s="104">
        <v>0.10044736483817</v>
      </c>
      <c r="L321" s="104">
        <v>0.15379524630663571</v>
      </c>
      <c r="M321" s="104">
        <v>6.2689408002770938E-2</v>
      </c>
      <c r="N321" s="104">
        <v>7.7924855409996163E-2</v>
      </c>
      <c r="O321" s="104">
        <v>0.14766330865139418</v>
      </c>
      <c r="P321" s="104">
        <v>0.16489776662906402</v>
      </c>
      <c r="Q321" s="104">
        <v>0.17594322711345067</v>
      </c>
      <c r="R321" s="104">
        <v>0.22886805584135583</v>
      </c>
      <c r="S321" s="104">
        <v>0.14735645518836132</v>
      </c>
      <c r="T321" s="104">
        <v>0.12241937774883511</v>
      </c>
      <c r="U321" s="104">
        <v>4.5187626111251232E-2</v>
      </c>
      <c r="V321" s="104">
        <v>5.9800643954985223E-2</v>
      </c>
      <c r="W321" s="104">
        <v>7.5832573318814198E-2</v>
      </c>
      <c r="X321" s="104">
        <v>0.13247923923808216</v>
      </c>
      <c r="Y321" s="104">
        <v>0.24343537702473278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7.710836152305515E-4</v>
      </c>
      <c r="D322" s="98">
        <v>7.4264460737657155E-4</v>
      </c>
      <c r="E322" s="98">
        <v>1.2907422480301508E-3</v>
      </c>
      <c r="F322" s="98">
        <v>2.393912902752285E-3</v>
      </c>
      <c r="G322" s="98">
        <v>1.0131232842197958E-2</v>
      </c>
      <c r="H322" s="98">
        <v>5.1127181603410708E-3</v>
      </c>
      <c r="I322" s="98">
        <v>1.8273866294982524E-2</v>
      </c>
      <c r="J322" s="98">
        <v>4.5086376859472088E-2</v>
      </c>
      <c r="K322" s="98">
        <v>7.7483117982466237E-2</v>
      </c>
      <c r="L322" s="98">
        <v>0.11891883561049144</v>
      </c>
      <c r="M322" s="98">
        <v>4.8679812430499438E-2</v>
      </c>
      <c r="N322" s="98">
        <v>6.0317767605365481E-2</v>
      </c>
      <c r="O322" s="98">
        <v>0.11417962165026867</v>
      </c>
      <c r="P322" s="98">
        <v>0.12743150562628042</v>
      </c>
      <c r="Q322" s="98">
        <v>0.13557615228096856</v>
      </c>
      <c r="R322" s="98">
        <v>0.1756696928900226</v>
      </c>
      <c r="S322" s="98">
        <v>0.11305871645069909</v>
      </c>
      <c r="T322" s="98">
        <v>9.374753571605185E-2</v>
      </c>
      <c r="U322" s="98">
        <v>3.4542695096062316E-2</v>
      </c>
      <c r="V322" s="98">
        <v>4.6238460924808641E-2</v>
      </c>
      <c r="W322" s="98">
        <v>5.8586112800770411E-2</v>
      </c>
      <c r="X322" s="98">
        <v>0.10092168069320011</v>
      </c>
      <c r="Y322" s="98">
        <v>0.18265621040701283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2.1661220856511747E-4</v>
      </c>
      <c r="D323" s="98">
        <v>2.1396219818103012E-4</v>
      </c>
      <c r="E323" s="98">
        <v>3.7213596118912845E-4</v>
      </c>
      <c r="F323" s="98">
        <v>6.8825363489831242E-4</v>
      </c>
      <c r="G323" s="98">
        <v>2.9443411138747339E-3</v>
      </c>
      <c r="H323" s="98">
        <v>1.4355281760095218E-3</v>
      </c>
      <c r="I323" s="98">
        <v>5.205032989692218E-3</v>
      </c>
      <c r="J323" s="98">
        <v>1.3294170933268864E-2</v>
      </c>
      <c r="K323" s="98">
        <v>2.2964246855703765E-2</v>
      </c>
      <c r="L323" s="98">
        <v>3.4876410696144292E-2</v>
      </c>
      <c r="M323" s="98">
        <v>1.4009595572271497E-2</v>
      </c>
      <c r="N323" s="98">
        <v>1.7607087804630678E-2</v>
      </c>
      <c r="O323" s="98">
        <v>3.3483687001125514E-2</v>
      </c>
      <c r="P323" s="98">
        <v>3.7466261002783614E-2</v>
      </c>
      <c r="Q323" s="98">
        <v>4.0367074832482128E-2</v>
      </c>
      <c r="R323" s="98">
        <v>5.319836295133324E-2</v>
      </c>
      <c r="S323" s="98">
        <v>3.4297738737662238E-2</v>
      </c>
      <c r="T323" s="98">
        <v>2.8671842032783265E-2</v>
      </c>
      <c r="U323" s="98">
        <v>1.0644931015188916E-2</v>
      </c>
      <c r="V323" s="98">
        <v>1.356218303017658E-2</v>
      </c>
      <c r="W323" s="98">
        <v>1.7246460518043787E-2</v>
      </c>
      <c r="X323" s="98">
        <v>3.1557558544882056E-2</v>
      </c>
      <c r="Y323" s="98">
        <v>6.077916661771994E-2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1.6300759204313644E-2</v>
      </c>
      <c r="D324" s="122">
        <v>5.7694530668261574E-3</v>
      </c>
      <c r="E324" s="122">
        <v>9.6766437900671579E-3</v>
      </c>
      <c r="F324" s="122">
        <v>1.6997145194567891E-2</v>
      </c>
      <c r="G324" s="122">
        <v>3.2270119203800247E-2</v>
      </c>
      <c r="H324" s="122">
        <v>1.8816019998462753E-2</v>
      </c>
      <c r="I324" s="122">
        <v>1.1091779287885604E-2</v>
      </c>
      <c r="J324" s="122">
        <v>1.132465784050875E-2</v>
      </c>
      <c r="K324" s="122">
        <v>2.1804046436094113E-2</v>
      </c>
      <c r="L324" s="122">
        <v>2.9335719813483572E-2</v>
      </c>
      <c r="M324" s="122">
        <v>2.439528767336277E-2</v>
      </c>
      <c r="N324" s="122">
        <v>3.9824067884853057E-2</v>
      </c>
      <c r="O324" s="122">
        <v>3.9760530250941513E-2</v>
      </c>
      <c r="P324" s="122">
        <v>3.9762663201472537E-2</v>
      </c>
      <c r="Q324" s="122">
        <v>3.4944086814207541E-2</v>
      </c>
      <c r="R324" s="122">
        <v>4.9955776725039001E-2</v>
      </c>
      <c r="S324" s="122">
        <v>3.5234175579151636E-2</v>
      </c>
      <c r="T324" s="122">
        <v>3.051346736214109E-2</v>
      </c>
      <c r="U324" s="122">
        <v>1.5259993905818323E-2</v>
      </c>
      <c r="V324" s="122">
        <v>1.8688352296610266E-2</v>
      </c>
      <c r="W324" s="122">
        <v>2.0727262342891108E-2</v>
      </c>
      <c r="X324" s="122">
        <v>3.2570908440944756E-2</v>
      </c>
      <c r="Y324" s="122">
        <v>8.0170546023075551E-2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2.0853051368805055E-4</v>
      </c>
      <c r="D325" s="98">
        <v>8.8606035379353972E-5</v>
      </c>
      <c r="E325" s="98">
        <v>1.4752502119786019E-4</v>
      </c>
      <c r="F325" s="98">
        <v>2.5811342434183714E-4</v>
      </c>
      <c r="G325" s="98">
        <v>4.6085205117996249E-4</v>
      </c>
      <c r="H325" s="98">
        <v>2.7898889421313738E-4</v>
      </c>
      <c r="I325" s="98">
        <v>1.4013258822223582E-4</v>
      </c>
      <c r="J325" s="98">
        <v>1.3687596679364119E-4</v>
      </c>
      <c r="K325" s="98">
        <v>2.3716178152844689E-4</v>
      </c>
      <c r="L325" s="98">
        <v>4.8102879443745358E-4</v>
      </c>
      <c r="M325" s="98">
        <v>4.299062978745271E-4</v>
      </c>
      <c r="N325" s="98">
        <v>6.715955078651245E-4</v>
      </c>
      <c r="O325" s="98">
        <v>6.5174507657797249E-4</v>
      </c>
      <c r="P325" s="98">
        <v>5.9749066706891248E-4</v>
      </c>
      <c r="Q325" s="98">
        <v>5.3838193532313361E-4</v>
      </c>
      <c r="R325" s="98">
        <v>1.2413440414118784E-3</v>
      </c>
      <c r="S325" s="98">
        <v>7.7117879727357124E-4</v>
      </c>
      <c r="T325" s="98">
        <v>5.7561490941337957E-4</v>
      </c>
      <c r="U325" s="98">
        <v>2.3292813333150361E-4</v>
      </c>
      <c r="V325" s="98">
        <v>2.9296641319699791E-4</v>
      </c>
      <c r="W325" s="98">
        <v>3.6090604952624929E-4</v>
      </c>
      <c r="X325" s="98">
        <v>6.117686437667354E-4</v>
      </c>
      <c r="Y325" s="98">
        <v>2.0294427989049819E-3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1.6092228690625595E-2</v>
      </c>
      <c r="D326" s="33">
        <v>5.6808470314468036E-3</v>
      </c>
      <c r="E326" s="33">
        <v>9.5291187688692977E-3</v>
      </c>
      <c r="F326" s="33">
        <v>1.6739031770226055E-2</v>
      </c>
      <c r="G326" s="33">
        <v>3.1809267152620287E-2</v>
      </c>
      <c r="H326" s="33">
        <v>1.8537031104249615E-2</v>
      </c>
      <c r="I326" s="33">
        <v>1.0951646699663368E-2</v>
      </c>
      <c r="J326" s="33">
        <v>1.1187781873715108E-2</v>
      </c>
      <c r="K326" s="33">
        <v>2.1566884654565667E-2</v>
      </c>
      <c r="L326" s="33">
        <v>2.8854691019046117E-2</v>
      </c>
      <c r="M326" s="33">
        <v>2.3965381375488242E-2</v>
      </c>
      <c r="N326" s="33">
        <v>3.9152472376987935E-2</v>
      </c>
      <c r="O326" s="33">
        <v>3.9108785174363538E-2</v>
      </c>
      <c r="P326" s="33">
        <v>3.9165172534403624E-2</v>
      </c>
      <c r="Q326" s="33">
        <v>3.4405704878884405E-2</v>
      </c>
      <c r="R326" s="33">
        <v>4.8714432683627122E-2</v>
      </c>
      <c r="S326" s="33">
        <v>3.4462996781878065E-2</v>
      </c>
      <c r="T326" s="33">
        <v>2.993785245272771E-2</v>
      </c>
      <c r="U326" s="33">
        <v>1.5027065772486818E-2</v>
      </c>
      <c r="V326" s="33">
        <v>1.8395385883413266E-2</v>
      </c>
      <c r="W326" s="33">
        <v>2.0366356293364859E-2</v>
      </c>
      <c r="X326" s="33">
        <v>3.1959139797178023E-2</v>
      </c>
      <c r="Y326" s="33">
        <v>7.8141103224170574E-2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0.55117446238611112</v>
      </c>
      <c r="D328" s="119">
        <f t="shared" si="143"/>
        <v>0.55601962144053541</v>
      </c>
      <c r="E328" s="119">
        <f t="shared" si="143"/>
        <v>0.56022695697679359</v>
      </c>
      <c r="F328" s="119">
        <f t="shared" si="143"/>
        <v>0.56533679716442586</v>
      </c>
      <c r="G328" s="119">
        <f t="shared" si="143"/>
        <v>0.56843343033869775</v>
      </c>
      <c r="H328" s="119">
        <f t="shared" si="143"/>
        <v>0.57439618873582299</v>
      </c>
      <c r="I328" s="119">
        <f t="shared" si="143"/>
        <v>0.58195765768810348</v>
      </c>
      <c r="J328" s="119">
        <f t="shared" si="143"/>
        <v>0.59317800676525445</v>
      </c>
      <c r="K328" s="119">
        <f t="shared" si="143"/>
        <v>0.60638023505310679</v>
      </c>
      <c r="L328" s="119">
        <f t="shared" si="143"/>
        <v>0.60841187984398493</v>
      </c>
      <c r="M328" s="119">
        <f t="shared" si="143"/>
        <v>0.62201057900552736</v>
      </c>
      <c r="N328" s="119">
        <f t="shared" si="143"/>
        <v>0.64424892262920808</v>
      </c>
      <c r="O328" s="119">
        <f t="shared" si="143"/>
        <v>0.67398007962096251</v>
      </c>
      <c r="P328" s="119">
        <f t="shared" si="143"/>
        <v>0.71123825090359072</v>
      </c>
      <c r="Q328" s="119">
        <f t="shared" si="143"/>
        <v>0.74019860460986286</v>
      </c>
      <c r="R328" s="119">
        <f t="shared" ref="R328:V328" si="144">IF(R309=0,"",R309/R290)</f>
        <v>0.74958198595331393</v>
      </c>
      <c r="S328" s="119">
        <f t="shared" si="144"/>
        <v>0.75667561159386754</v>
      </c>
      <c r="T328" s="119">
        <f t="shared" si="144"/>
        <v>0.76002002506380228</v>
      </c>
      <c r="U328" s="119">
        <f t="shared" si="144"/>
        <v>0.76248276518503688</v>
      </c>
      <c r="V328" s="119">
        <f t="shared" si="144"/>
        <v>0.76732972226738627</v>
      </c>
      <c r="W328" s="119">
        <f t="shared" ref="W328:Y328" si="145">IF(W309=0,"",W309/W290)</f>
        <v>0.77708015207262371</v>
      </c>
      <c r="X328" s="119">
        <f t="shared" si="145"/>
        <v>0.78896467540206194</v>
      </c>
      <c r="Y328" s="119">
        <f t="shared" si="145"/>
        <v>0.79836079404219229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0.52984695733996856</v>
      </c>
      <c r="D329" s="124">
        <f t="shared" si="146"/>
        <v>0.5349972314548832</v>
      </c>
      <c r="E329" s="124">
        <f t="shared" si="146"/>
        <v>0.54039813033998263</v>
      </c>
      <c r="F329" s="124">
        <f t="shared" si="146"/>
        <v>0.5458166577362884</v>
      </c>
      <c r="G329" s="124">
        <f t="shared" si="146"/>
        <v>0.5514860379416936</v>
      </c>
      <c r="H329" s="124">
        <f t="shared" si="146"/>
        <v>0.55736584331635652</v>
      </c>
      <c r="I329" s="124">
        <f t="shared" si="146"/>
        <v>0.5635506454837419</v>
      </c>
      <c r="J329" s="124">
        <f t="shared" si="146"/>
        <v>0.57033966016878601</v>
      </c>
      <c r="K329" s="124">
        <f t="shared" si="146"/>
        <v>0.57787211105448133</v>
      </c>
      <c r="L329" s="124">
        <f t="shared" si="146"/>
        <v>0.58620003149600852</v>
      </c>
      <c r="M329" s="124">
        <f t="shared" si="146"/>
        <v>0.60124760875050254</v>
      </c>
      <c r="N329" s="124">
        <f t="shared" si="146"/>
        <v>0.62492076909988581</v>
      </c>
      <c r="O329" s="124">
        <f t="shared" si="146"/>
        <v>0.65796252429891289</v>
      </c>
      <c r="P329" s="124">
        <f t="shared" si="146"/>
        <v>0.69601766648065655</v>
      </c>
      <c r="Q329" s="124">
        <f t="shared" si="146"/>
        <v>0.72644900095822995</v>
      </c>
      <c r="R329" s="124">
        <f t="shared" ref="R329:V329" si="147">IF(R310=0,"",R310/R291)</f>
        <v>0.73792709938412959</v>
      </c>
      <c r="S329" s="124">
        <f t="shared" si="147"/>
        <v>0.74318811207352697</v>
      </c>
      <c r="T329" s="124">
        <f t="shared" si="147"/>
        <v>0.74486728343565678</v>
      </c>
      <c r="U329" s="124">
        <f t="shared" si="147"/>
        <v>0.74540971544194234</v>
      </c>
      <c r="V329" s="124">
        <f t="shared" si="147"/>
        <v>0.74726397676145895</v>
      </c>
      <c r="W329" s="124">
        <f t="shared" ref="W329:Y329" si="148">IF(W310=0,"",W310/W291)</f>
        <v>0.75014228798936611</v>
      </c>
      <c r="X329" s="124">
        <f t="shared" si="148"/>
        <v>0.75223214342608236</v>
      </c>
      <c r="Y329" s="124">
        <f t="shared" si="148"/>
        <v>0.75402931343695601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0.52404689182561293</v>
      </c>
      <c r="D330" s="111">
        <f t="shared" si="149"/>
        <v>0.52932545623667249</v>
      </c>
      <c r="E330" s="111">
        <f t="shared" si="149"/>
        <v>0.53488502691634221</v>
      </c>
      <c r="F330" s="111">
        <f t="shared" si="149"/>
        <v>0.54041422282169493</v>
      </c>
      <c r="G330" s="111">
        <f t="shared" si="149"/>
        <v>0.54619070842329309</v>
      </c>
      <c r="H330" s="111">
        <f t="shared" si="149"/>
        <v>0.55217683116613803</v>
      </c>
      <c r="I330" s="111">
        <f t="shared" si="149"/>
        <v>0.55843721440449456</v>
      </c>
      <c r="J330" s="111">
        <f t="shared" si="149"/>
        <v>0.56524510619105017</v>
      </c>
      <c r="K330" s="111">
        <f t="shared" si="149"/>
        <v>0.57282766898006143</v>
      </c>
      <c r="L330" s="111">
        <f t="shared" si="149"/>
        <v>0.58123638688944335</v>
      </c>
      <c r="M330" s="111">
        <f t="shared" si="149"/>
        <v>0.59645097441488248</v>
      </c>
      <c r="N330" s="111">
        <f t="shared" si="149"/>
        <v>0.62026100901443648</v>
      </c>
      <c r="O330" s="111">
        <f t="shared" si="149"/>
        <v>0.65357736141782563</v>
      </c>
      <c r="P330" s="111">
        <f t="shared" si="149"/>
        <v>0.6919729295670427</v>
      </c>
      <c r="Q330" s="111">
        <f t="shared" si="149"/>
        <v>0.72263224595406028</v>
      </c>
      <c r="R330" s="111">
        <f t="shared" ref="R330:V330" si="150">IF(R311=0,"",R311/R292)</f>
        <v>0.73423199420671936</v>
      </c>
      <c r="S330" s="111">
        <f t="shared" si="150"/>
        <v>0.73956343114561407</v>
      </c>
      <c r="T330" s="111">
        <f t="shared" si="150"/>
        <v>0.74125405721044701</v>
      </c>
      <c r="U330" s="111">
        <f t="shared" si="150"/>
        <v>0.74182199382138081</v>
      </c>
      <c r="V330" s="111">
        <f t="shared" si="150"/>
        <v>0.74370662889925887</v>
      </c>
      <c r="W330" s="111">
        <f t="shared" ref="W330:Y330" si="151">IF(W311=0,"",W311/W292)</f>
        <v>0.74660840823653962</v>
      </c>
      <c r="X330" s="111">
        <f t="shared" si="151"/>
        <v>0.7487244998910072</v>
      </c>
      <c r="Y330" s="111">
        <f t="shared" si="151"/>
        <v>0.7505511881592063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3.1616729093524492</v>
      </c>
      <c r="E332" s="124">
        <f t="shared" si="155"/>
        <v>3.3139714336560395</v>
      </c>
      <c r="F332" s="124">
        <f t="shared" si="155"/>
        <v>3.4674931525272066</v>
      </c>
      <c r="G332" s="124">
        <f t="shared" si="155"/>
        <v>3.623127467123024</v>
      </c>
      <c r="H332" s="124">
        <f t="shared" si="155"/>
        <v>3.7807345977217839</v>
      </c>
      <c r="I332" s="124">
        <f t="shared" si="155"/>
        <v>3.9405009797111785</v>
      </c>
      <c r="J332" s="124">
        <f t="shared" si="155"/>
        <v>4.1032622024821048</v>
      </c>
      <c r="K332" s="124">
        <f t="shared" si="155"/>
        <v>4.2696801225034369</v>
      </c>
      <c r="L332" s="124">
        <f t="shared" si="155"/>
        <v>4.4398425090662599</v>
      </c>
      <c r="M332" s="124">
        <f t="shared" si="155"/>
        <v>4.6348360614240018</v>
      </c>
      <c r="N332" s="124">
        <f t="shared" si="155"/>
        <v>4.8609204524922394</v>
      </c>
      <c r="O332" s="124">
        <f t="shared" si="155"/>
        <v>5.11769237007851</v>
      </c>
      <c r="P332" s="124">
        <f t="shared" si="155"/>
        <v>5.380162770349024</v>
      </c>
      <c r="Q332" s="124">
        <f t="shared" si="155"/>
        <v>5.5816047783085834</v>
      </c>
      <c r="R332" s="124">
        <f t="shared" ref="R332:V332" si="156">IF(R313=0,"",R313/R294)</f>
        <v>5.6252528536672362</v>
      </c>
      <c r="S332" s="124">
        <f t="shared" si="156"/>
        <v>5.6301026398181975</v>
      </c>
      <c r="T332" s="124">
        <f t="shared" si="156"/>
        <v>5.6354912910970443</v>
      </c>
      <c r="U332" s="124">
        <f t="shared" si="156"/>
        <v>5.6414786814068734</v>
      </c>
      <c r="V332" s="124">
        <f t="shared" si="156"/>
        <v>5.6585878676561912</v>
      </c>
      <c r="W332" s="124">
        <f t="shared" ref="W332:Y332" si="157">IF(W313=0,"",W313/W294)</f>
        <v>5.7147435346253443</v>
      </c>
      <c r="X332" s="124">
        <f t="shared" si="157"/>
        <v>5.7768536599439368</v>
      </c>
      <c r="Y332" s="124">
        <f t="shared" si="157"/>
        <v>5.8468628116384984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3.1616729093524492</v>
      </c>
      <c r="E333" s="111">
        <f t="shared" si="158"/>
        <v>3.3139714336560395</v>
      </c>
      <c r="F333" s="111">
        <f t="shared" si="158"/>
        <v>3.4674931525272066</v>
      </c>
      <c r="G333" s="111">
        <f t="shared" si="158"/>
        <v>3.623127467123024</v>
      </c>
      <c r="H333" s="111">
        <f t="shared" si="158"/>
        <v>3.7807345977217839</v>
      </c>
      <c r="I333" s="111">
        <f t="shared" si="158"/>
        <v>3.9405009797111785</v>
      </c>
      <c r="J333" s="111">
        <f t="shared" si="158"/>
        <v>4.1032622024821048</v>
      </c>
      <c r="K333" s="111">
        <f t="shared" si="158"/>
        <v>4.2696801225034369</v>
      </c>
      <c r="L333" s="111">
        <f t="shared" si="158"/>
        <v>4.4398425090662599</v>
      </c>
      <c r="M333" s="111">
        <f t="shared" si="158"/>
        <v>4.6348360614240018</v>
      </c>
      <c r="N333" s="111">
        <f t="shared" si="158"/>
        <v>4.8609204524922394</v>
      </c>
      <c r="O333" s="111">
        <f t="shared" si="158"/>
        <v>5.11769237007851</v>
      </c>
      <c r="P333" s="111">
        <f t="shared" si="158"/>
        <v>5.380162770349024</v>
      </c>
      <c r="Q333" s="111">
        <f t="shared" si="158"/>
        <v>5.5816047783085834</v>
      </c>
      <c r="R333" s="111">
        <f t="shared" ref="R333:V333" si="159">IF(R314=0,"",R314/R295)</f>
        <v>5.6252528536672362</v>
      </c>
      <c r="S333" s="111">
        <f t="shared" si="159"/>
        <v>5.6301026398181975</v>
      </c>
      <c r="T333" s="111">
        <f t="shared" si="159"/>
        <v>5.6354912910970443</v>
      </c>
      <c r="U333" s="111">
        <f t="shared" si="159"/>
        <v>5.6414786814068734</v>
      </c>
      <c r="V333" s="111">
        <f t="shared" si="159"/>
        <v>5.6585878676561912</v>
      </c>
      <c r="W333" s="111">
        <f t="shared" ref="W333:Y333" si="160">IF(W314=0,"",W314/W295)</f>
        <v>5.7147435346253443</v>
      </c>
      <c r="X333" s="111">
        <f t="shared" si="160"/>
        <v>5.7768536599439368</v>
      </c>
      <c r="Y333" s="111">
        <f t="shared" si="160"/>
        <v>5.8468628116384984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0.66039606746683144</v>
      </c>
      <c r="D334" s="124">
        <f t="shared" si="161"/>
        <v>0.66197756564588706</v>
      </c>
      <c r="E334" s="124">
        <f t="shared" si="161"/>
        <v>0.66388908245418499</v>
      </c>
      <c r="F334" s="124">
        <f t="shared" si="161"/>
        <v>0.66625958242487504</v>
      </c>
      <c r="G334" s="124">
        <f t="shared" si="161"/>
        <v>0.66962904747748742</v>
      </c>
      <c r="H334" s="124">
        <f t="shared" si="161"/>
        <v>0.67116447466314044</v>
      </c>
      <c r="I334" s="124">
        <f t="shared" si="161"/>
        <v>0.69004378683366818</v>
      </c>
      <c r="J334" s="124">
        <f t="shared" si="161"/>
        <v>0.72129213920701207</v>
      </c>
      <c r="K334" s="124">
        <f t="shared" si="161"/>
        <v>0.71806349701032779</v>
      </c>
      <c r="L334" s="124">
        <f t="shared" si="161"/>
        <v>0.72321755728521098</v>
      </c>
      <c r="M334" s="124">
        <f t="shared" si="161"/>
        <v>0.70357791434172112</v>
      </c>
      <c r="N334" s="124">
        <f t="shared" si="161"/>
        <v>0.70760460997718055</v>
      </c>
      <c r="O334" s="124">
        <f t="shared" si="161"/>
        <v>0.73359123923570002</v>
      </c>
      <c r="P334" s="124">
        <f t="shared" si="161"/>
        <v>0.75471444644608832</v>
      </c>
      <c r="Q334" s="124">
        <f t="shared" si="161"/>
        <v>0.77893009856205486</v>
      </c>
      <c r="R334" s="124">
        <f t="shared" ref="R334:V334" si="162">IF(R315=0,"",R315/R296)</f>
        <v>0.78545970958255862</v>
      </c>
      <c r="S334" s="124">
        <f t="shared" si="162"/>
        <v>0.79094520460783235</v>
      </c>
      <c r="T334" s="124">
        <f t="shared" si="162"/>
        <v>0.79871783421029863</v>
      </c>
      <c r="U334" s="124">
        <f t="shared" si="162"/>
        <v>0.79917404695094008</v>
      </c>
      <c r="V334" s="124">
        <f t="shared" si="162"/>
        <v>0.80957123022163568</v>
      </c>
      <c r="W334" s="124">
        <f t="shared" ref="W334:Y334" si="163">IF(W315=0,"",W315/W296)</f>
        <v>0.8216955305627035</v>
      </c>
      <c r="X334" s="124">
        <f t="shared" si="163"/>
        <v>0.83589345282939764</v>
      </c>
      <c r="Y334" s="124">
        <f t="shared" si="163"/>
        <v>0.84048202398017469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0.59469555815922359</v>
      </c>
      <c r="D335" s="111">
        <f t="shared" si="164"/>
        <v>0.59691800487357993</v>
      </c>
      <c r="E335" s="111">
        <f t="shared" si="164"/>
        <v>0.59944938151793048</v>
      </c>
      <c r="F335" s="111">
        <f t="shared" si="164"/>
        <v>0.60202288497091661</v>
      </c>
      <c r="G335" s="111">
        <f t="shared" si="164"/>
        <v>0.60488089471846429</v>
      </c>
      <c r="H335" s="111">
        <f t="shared" si="164"/>
        <v>0.60799374659715988</v>
      </c>
      <c r="I335" s="111">
        <f t="shared" si="164"/>
        <v>0.61142116291941784</v>
      </c>
      <c r="J335" s="111">
        <f t="shared" si="164"/>
        <v>0.61540780491912095</v>
      </c>
      <c r="K335" s="111">
        <f t="shared" si="164"/>
        <v>0.62016169899862805</v>
      </c>
      <c r="L335" s="111">
        <f t="shared" si="164"/>
        <v>0.62573850074921999</v>
      </c>
      <c r="M335" s="111">
        <f t="shared" si="164"/>
        <v>0.6371071647336235</v>
      </c>
      <c r="N335" s="111">
        <f t="shared" si="164"/>
        <v>0.65584713027783403</v>
      </c>
      <c r="O335" s="111">
        <f t="shared" si="164"/>
        <v>0.68324385345099559</v>
      </c>
      <c r="P335" s="111">
        <f t="shared" si="164"/>
        <v>0.71646533578334193</v>
      </c>
      <c r="Q335" s="111">
        <f t="shared" si="164"/>
        <v>0.74637668215603847</v>
      </c>
      <c r="R335" s="111">
        <f t="shared" ref="R335:V335" si="165">IF(R316=0,"",R316/R297)</f>
        <v>0.76578250363143319</v>
      </c>
      <c r="S335" s="111">
        <f t="shared" si="165"/>
        <v>0.78385117289825268</v>
      </c>
      <c r="T335" s="111">
        <f t="shared" si="165"/>
        <v>0.80004992132133079</v>
      </c>
      <c r="U335" s="111">
        <f t="shared" si="165"/>
        <v>0.81384598026555754</v>
      </c>
      <c r="V335" s="111">
        <f t="shared" si="165"/>
        <v>0.82470658109580008</v>
      </c>
      <c r="W335" s="111">
        <f t="shared" ref="W335:Y335" si="166">IF(W316=0,"",W316/W297)</f>
        <v>0.83138208195294794</v>
      </c>
      <c r="X335" s="111">
        <f t="shared" si="166"/>
        <v>0.83460374656774072</v>
      </c>
      <c r="Y335" s="111">
        <f t="shared" si="166"/>
        <v>0.83623511867666556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0.67914389793374108</v>
      </c>
      <c r="L336" s="111">
        <f t="shared" si="167"/>
        <v>0.68381344536650701</v>
      </c>
      <c r="M336" s="111" t="str">
        <f t="shared" si="167"/>
        <v/>
      </c>
      <c r="N336" s="111" t="str">
        <f t="shared" si="167"/>
        <v/>
      </c>
      <c r="O336" s="111">
        <f t="shared" si="167"/>
        <v>0.73610935261236055</v>
      </c>
      <c r="P336" s="111">
        <f t="shared" si="167"/>
        <v>0.76585659894654246</v>
      </c>
      <c r="Q336" s="111">
        <f t="shared" si="167"/>
        <v>0.79257634652198494</v>
      </c>
      <c r="R336" s="111">
        <f t="shared" ref="R336:V336" si="168">IF(R317=0,"",R317/R298)</f>
        <v>0.80985832124647572</v>
      </c>
      <c r="S336" s="111">
        <f t="shared" si="168"/>
        <v>0.82536857786368423</v>
      </c>
      <c r="T336" s="111">
        <f t="shared" si="168"/>
        <v>0.83936536965884956</v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>
        <f t="shared" si="169"/>
        <v>0.86889277152347755</v>
      </c>
      <c r="Y336" s="111">
        <f t="shared" si="169"/>
        <v>0.87193183475462122</v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0.62016169899862805</v>
      </c>
      <c r="L337" s="112">
        <f t="shared" si="170"/>
        <v>0.62573850074921999</v>
      </c>
      <c r="M337" s="112" t="str">
        <f t="shared" si="170"/>
        <v/>
      </c>
      <c r="N337" s="112" t="str">
        <f t="shared" si="170"/>
        <v/>
      </c>
      <c r="O337" s="112">
        <f t="shared" si="170"/>
        <v>0.68324385345099559</v>
      </c>
      <c r="P337" s="112">
        <f t="shared" si="170"/>
        <v>0.71646533578334193</v>
      </c>
      <c r="Q337" s="112">
        <f t="shared" si="170"/>
        <v>0.74637668215603836</v>
      </c>
      <c r="R337" s="112">
        <f t="shared" ref="R337:V337" si="171">IF(R318=0,"",R318/R299)</f>
        <v>0.76578250363143319</v>
      </c>
      <c r="S337" s="112">
        <f t="shared" si="171"/>
        <v>0.78385117289825268</v>
      </c>
      <c r="T337" s="112">
        <f t="shared" si="171"/>
        <v>0.80004992132133068</v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>
        <f t="shared" si="172"/>
        <v>0.83460374656774072</v>
      </c>
      <c r="Y337" s="112">
        <f t="shared" si="172"/>
        <v>0.83623511867666567</v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>
        <f t="shared" si="173"/>
        <v>1</v>
      </c>
      <c r="M338" s="113" t="str">
        <f t="shared" si="173"/>
        <v/>
      </c>
      <c r="N338" s="113" t="str">
        <f t="shared" si="173"/>
        <v/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>
        <f t="shared" si="175"/>
        <v>1</v>
      </c>
      <c r="Y338" s="113">
        <f t="shared" si="175"/>
        <v>1</v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0.66558827823076161</v>
      </c>
      <c r="D339" s="112">
        <f t="shared" si="176"/>
        <v>0.66680794061746951</v>
      </c>
      <c r="E339" s="112">
        <f t="shared" si="176"/>
        <v>0.66814316885864122</v>
      </c>
      <c r="F339" s="112">
        <f t="shared" si="176"/>
        <v>0.66949450726690696</v>
      </c>
      <c r="G339" s="112">
        <f t="shared" si="176"/>
        <v>0.67095317678975119</v>
      </c>
      <c r="H339" s="112">
        <f t="shared" si="176"/>
        <v>0.67250888053987645</v>
      </c>
      <c r="I339" s="112">
        <f t="shared" si="176"/>
        <v>0.67418527647601245</v>
      </c>
      <c r="J339" s="112">
        <f t="shared" si="176"/>
        <v>0.6760772258448281</v>
      </c>
      <c r="K339" s="112">
        <f t="shared" si="176"/>
        <v>0.67826853045421254</v>
      </c>
      <c r="L339" s="112">
        <f t="shared" si="176"/>
        <v>0.68078800289679053</v>
      </c>
      <c r="M339" s="112">
        <f t="shared" si="176"/>
        <v>0.68557782346666041</v>
      </c>
      <c r="N339" s="112">
        <f t="shared" si="176"/>
        <v>0.69347580620547122</v>
      </c>
      <c r="O339" s="112">
        <f t="shared" si="176"/>
        <v>0.70551920321389983</v>
      </c>
      <c r="P339" s="112">
        <f t="shared" si="176"/>
        <v>0.72113703360797954</v>
      </c>
      <c r="Q339" s="112">
        <f t="shared" si="176"/>
        <v>0.73620491709690472</v>
      </c>
      <c r="R339" s="112">
        <f t="shared" ref="R339:V339" si="177">IF(R320=0,"",R320/R301)</f>
        <v>0.74640194685038352</v>
      </c>
      <c r="S339" s="112">
        <f t="shared" si="177"/>
        <v>0.75628111103326401</v>
      </c>
      <c r="T339" s="112">
        <f t="shared" si="177"/>
        <v>0.76608360761769956</v>
      </c>
      <c r="U339" s="112">
        <f t="shared" si="177"/>
        <v>0.77590797839188719</v>
      </c>
      <c r="V339" s="112">
        <f t="shared" si="177"/>
        <v>0.78555928382883378</v>
      </c>
      <c r="W339" s="112">
        <f t="shared" ref="W339:Y339" si="178">IF(W320=0,"",W320/W301)</f>
        <v>0.79437412749977387</v>
      </c>
      <c r="X339" s="112">
        <f t="shared" si="178"/>
        <v>0.80648819747032985</v>
      </c>
      <c r="Y339" s="112">
        <f t="shared" si="178"/>
        <v>0.81778988845815492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0.71826593844840303</v>
      </c>
      <c r="D340" s="113">
        <f t="shared" si="179"/>
        <v>0.72050295912454498</v>
      </c>
      <c r="E340" s="113">
        <f t="shared" si="179"/>
        <v>0.72174448232379984</v>
      </c>
      <c r="F340" s="113">
        <f t="shared" si="179"/>
        <v>0.7228420610154711</v>
      </c>
      <c r="G340" s="113">
        <f t="shared" si="179"/>
        <v>0.72464529543381706</v>
      </c>
      <c r="H340" s="113">
        <f t="shared" si="179"/>
        <v>0.72452521500329436</v>
      </c>
      <c r="I340" s="113">
        <f t="shared" si="179"/>
        <v>0.72667270645168214</v>
      </c>
      <c r="J340" s="113">
        <f t="shared" si="179"/>
        <v>0.72991764581875596</v>
      </c>
      <c r="K340" s="113">
        <f t="shared" si="179"/>
        <v>0.73211891767543158</v>
      </c>
      <c r="L340" s="113">
        <f t="shared" si="179"/>
        <v>0.73391481162405636</v>
      </c>
      <c r="M340" s="113">
        <f t="shared" si="179"/>
        <v>0.73739128402531007</v>
      </c>
      <c r="N340" s="113">
        <f t="shared" si="179"/>
        <v>0.74507925854281754</v>
      </c>
      <c r="O340" s="113">
        <f t="shared" si="179"/>
        <v>0.75600165062249447</v>
      </c>
      <c r="P340" s="113">
        <f t="shared" si="179"/>
        <v>0.76991925880129575</v>
      </c>
      <c r="Q340" s="113">
        <f t="shared" si="179"/>
        <v>0.78363283361117797</v>
      </c>
      <c r="R340" s="113">
        <f t="shared" ref="R340:V340" si="180">IF(R321=0,"",R321/R302)</f>
        <v>0.79315581130942714</v>
      </c>
      <c r="S340" s="113">
        <f t="shared" si="180"/>
        <v>0.80176222602114799</v>
      </c>
      <c r="T340" s="113">
        <f t="shared" si="180"/>
        <v>0.81048656592864599</v>
      </c>
      <c r="U340" s="113">
        <f t="shared" si="180"/>
        <v>0.81915075320606456</v>
      </c>
      <c r="V340" s="113">
        <f t="shared" si="180"/>
        <v>0.82571634002594085</v>
      </c>
      <c r="W340" s="113">
        <f t="shared" ref="W340:Y340" si="181">IF(W321=0,"",W321/W302)</f>
        <v>0.83334562580611615</v>
      </c>
      <c r="X340" s="113">
        <f t="shared" si="181"/>
        <v>0.84546052693751261</v>
      </c>
      <c r="Y340" s="113">
        <f t="shared" si="181"/>
        <v>0.85676668045489268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0.66558827823076161</v>
      </c>
      <c r="D341" s="111">
        <f t="shared" si="182"/>
        <v>0.66680794061746951</v>
      </c>
      <c r="E341" s="111">
        <f t="shared" si="182"/>
        <v>0.66814316885864122</v>
      </c>
      <c r="F341" s="111">
        <f t="shared" si="182"/>
        <v>0.66949450726690696</v>
      </c>
      <c r="G341" s="111">
        <f t="shared" si="182"/>
        <v>0.67095317678975119</v>
      </c>
      <c r="H341" s="111">
        <f t="shared" si="182"/>
        <v>0.67250888053987645</v>
      </c>
      <c r="I341" s="111">
        <f t="shared" si="182"/>
        <v>0.67418527647601245</v>
      </c>
      <c r="J341" s="111">
        <f t="shared" si="182"/>
        <v>0.6760772258448281</v>
      </c>
      <c r="K341" s="111">
        <f t="shared" si="182"/>
        <v>0.67826853045421254</v>
      </c>
      <c r="L341" s="111">
        <f t="shared" si="182"/>
        <v>0.68078800289679053</v>
      </c>
      <c r="M341" s="111">
        <f t="shared" si="182"/>
        <v>0.68557782346666041</v>
      </c>
      <c r="N341" s="111">
        <f t="shared" si="182"/>
        <v>0.69347580620547122</v>
      </c>
      <c r="O341" s="111">
        <f t="shared" si="182"/>
        <v>0.70551920321389971</v>
      </c>
      <c r="P341" s="111">
        <f t="shared" si="182"/>
        <v>0.72113703360797965</v>
      </c>
      <c r="Q341" s="111">
        <f t="shared" si="182"/>
        <v>0.73620491709690472</v>
      </c>
      <c r="R341" s="111">
        <f t="shared" ref="R341:V341" si="183">IF(R322=0,"",R322/R303)</f>
        <v>0.74640194685038352</v>
      </c>
      <c r="S341" s="111">
        <f t="shared" si="183"/>
        <v>0.75628111103326412</v>
      </c>
      <c r="T341" s="111">
        <f t="shared" si="183"/>
        <v>0.76608360761769956</v>
      </c>
      <c r="U341" s="111">
        <f t="shared" si="183"/>
        <v>0.77590797839188719</v>
      </c>
      <c r="V341" s="111">
        <f t="shared" si="183"/>
        <v>0.78555928382883378</v>
      </c>
      <c r="W341" s="111">
        <f t="shared" ref="W341:Y341" si="184">IF(W322=0,"",W322/W303)</f>
        <v>0.79437412749977387</v>
      </c>
      <c r="X341" s="111">
        <f t="shared" si="184"/>
        <v>0.80648819747032985</v>
      </c>
      <c r="Y341" s="111">
        <f t="shared" si="184"/>
        <v>0.81778988845815481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0.74842574052428756</v>
      </c>
      <c r="D343" s="124">
        <f t="shared" si="188"/>
        <v>0.7492787448458379</v>
      </c>
      <c r="E343" s="124">
        <f t="shared" si="188"/>
        <v>0.75075747507507151</v>
      </c>
      <c r="F343" s="124">
        <f t="shared" si="188"/>
        <v>0.75223412992233196</v>
      </c>
      <c r="G343" s="124">
        <f t="shared" si="188"/>
        <v>0.75395209553797116</v>
      </c>
      <c r="H343" s="124">
        <f t="shared" si="188"/>
        <v>0.75541256516299837</v>
      </c>
      <c r="I343" s="124">
        <f t="shared" si="188"/>
        <v>0.75753466635508726</v>
      </c>
      <c r="J343" s="124">
        <f t="shared" si="188"/>
        <v>0.75942046188772205</v>
      </c>
      <c r="K343" s="124">
        <f t="shared" si="188"/>
        <v>0.76161757079137815</v>
      </c>
      <c r="L343" s="124">
        <f t="shared" si="188"/>
        <v>0.76248325899303981</v>
      </c>
      <c r="M343" s="124">
        <f t="shared" si="188"/>
        <v>0.76518350891301656</v>
      </c>
      <c r="N343" s="124">
        <f t="shared" si="188"/>
        <v>0.76942427751662135</v>
      </c>
      <c r="O343" s="124">
        <f t="shared" si="188"/>
        <v>0.77518410359344225</v>
      </c>
      <c r="P343" s="124">
        <f t="shared" si="188"/>
        <v>0.78300666935405605</v>
      </c>
      <c r="Q343" s="124">
        <f t="shared" si="188"/>
        <v>0.79262331877696435</v>
      </c>
      <c r="R343" s="124">
        <f t="shared" ref="R343:V343" si="189">IF(R324=0,"",R324/R305)</f>
        <v>0.8032294725050203</v>
      </c>
      <c r="S343" s="124">
        <f t="shared" si="189"/>
        <v>0.82057382086479147</v>
      </c>
      <c r="T343" s="124">
        <f t="shared" si="189"/>
        <v>0.83930966399652351</v>
      </c>
      <c r="U343" s="124">
        <f t="shared" si="189"/>
        <v>0.85755037086967001</v>
      </c>
      <c r="V343" s="124">
        <f t="shared" si="189"/>
        <v>0.87161219532803114</v>
      </c>
      <c r="W343" s="124">
        <f t="shared" ref="W343:Y343" si="190">IF(W324=0,"",W324/W305)</f>
        <v>0.8815645780729201</v>
      </c>
      <c r="X343" s="124">
        <f t="shared" si="190"/>
        <v>0.88822687425306324</v>
      </c>
      <c r="Y343" s="124">
        <f t="shared" si="190"/>
        <v>0.8920024431033422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0.58636384488031623</v>
      </c>
      <c r="D344" s="111">
        <f t="shared" si="191"/>
        <v>0.5869350653423826</v>
      </c>
      <c r="E344" s="111">
        <f t="shared" si="191"/>
        <v>0.58750633725918944</v>
      </c>
      <c r="F344" s="111">
        <f t="shared" si="191"/>
        <v>0.5880776161925515</v>
      </c>
      <c r="G344" s="111">
        <f t="shared" si="191"/>
        <v>0.58864894251270261</v>
      </c>
      <c r="H344" s="111">
        <f t="shared" si="191"/>
        <v>0.58922031127884045</v>
      </c>
      <c r="I344" s="111">
        <f t="shared" si="191"/>
        <v>0.58979173243819116</v>
      </c>
      <c r="J344" s="111">
        <f t="shared" si="191"/>
        <v>0.59036324674103247</v>
      </c>
      <c r="K344" s="111">
        <f t="shared" si="191"/>
        <v>0.59093488883581768</v>
      </c>
      <c r="L344" s="111">
        <f t="shared" si="191"/>
        <v>0.59150666799242857</v>
      </c>
      <c r="M344" s="111">
        <f t="shared" si="191"/>
        <v>0.59194090162829194</v>
      </c>
      <c r="N344" s="111">
        <f t="shared" si="191"/>
        <v>0.59218361780509687</v>
      </c>
      <c r="O344" s="111">
        <f t="shared" si="191"/>
        <v>0.5923286828881249</v>
      </c>
      <c r="P344" s="111">
        <f t="shared" si="191"/>
        <v>0.59273346302126639</v>
      </c>
      <c r="Q344" s="111">
        <f t="shared" si="191"/>
        <v>0.59438101272161192</v>
      </c>
      <c r="R344" s="111">
        <f t="shared" ref="R344:V344" si="192">IF(R325=0,"",R325/R306)</f>
        <v>0.59870871553230343</v>
      </c>
      <c r="S344" s="111">
        <f t="shared" si="192"/>
        <v>0.60481343487124184</v>
      </c>
      <c r="T344" s="111">
        <f t="shared" si="192"/>
        <v>0.61151150894851569</v>
      </c>
      <c r="U344" s="111">
        <f t="shared" si="192"/>
        <v>0.61761927597423083</v>
      </c>
      <c r="V344" s="111">
        <f t="shared" si="192"/>
        <v>0.621953074158484</v>
      </c>
      <c r="W344" s="111">
        <f t="shared" ref="W344:Y344" si="193">IF(W325=0,"",W325/W306)</f>
        <v>0.62403593046986228</v>
      </c>
      <c r="X344" s="111">
        <f t="shared" si="193"/>
        <v>0.62442303143797995</v>
      </c>
      <c r="Y344" s="111">
        <f t="shared" si="193"/>
        <v>0.62446174153479173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0.7511158756130587</v>
      </c>
      <c r="D345" s="45">
        <f t="shared" si="194"/>
        <v>0.75252525389037273</v>
      </c>
      <c r="E345" s="45">
        <f t="shared" si="194"/>
        <v>0.75400108467949412</v>
      </c>
      <c r="F345" s="45">
        <f t="shared" si="194"/>
        <v>0.75548597717477128</v>
      </c>
      <c r="G345" s="45">
        <f t="shared" si="194"/>
        <v>0.7570320685247498</v>
      </c>
      <c r="H345" s="45">
        <f t="shared" si="194"/>
        <v>0.75863297780619121</v>
      </c>
      <c r="I345" s="45">
        <f t="shared" si="194"/>
        <v>0.76030155161402069</v>
      </c>
      <c r="J345" s="45">
        <f t="shared" si="194"/>
        <v>0.76209041791320642</v>
      </c>
      <c r="K345" s="45">
        <f t="shared" si="194"/>
        <v>0.76404432431677305</v>
      </c>
      <c r="L345" s="45">
        <f t="shared" si="194"/>
        <v>0.76617524264576342</v>
      </c>
      <c r="M345" s="45">
        <f t="shared" si="194"/>
        <v>0.76922198497086847</v>
      </c>
      <c r="N345" s="45">
        <f t="shared" si="194"/>
        <v>0.77339488406662826</v>
      </c>
      <c r="O345" s="45">
        <f t="shared" si="194"/>
        <v>0.77919270975696309</v>
      </c>
      <c r="P345" s="45">
        <f t="shared" si="194"/>
        <v>0.78686009330365803</v>
      </c>
      <c r="Q345" s="45">
        <f t="shared" si="194"/>
        <v>0.79678176239817844</v>
      </c>
      <c r="R345" s="45">
        <f t="shared" ref="R345:V345" si="195">IF(R326=0,"",R326/R307)</f>
        <v>0.81028278192665792</v>
      </c>
      <c r="S345" s="45">
        <f t="shared" si="195"/>
        <v>0.827176964637512</v>
      </c>
      <c r="T345" s="45">
        <f t="shared" si="195"/>
        <v>0.84536448005390619</v>
      </c>
      <c r="U345" s="45">
        <f t="shared" si="195"/>
        <v>0.86274549769905517</v>
      </c>
      <c r="V345" s="45">
        <f t="shared" si="195"/>
        <v>0.87722018709615046</v>
      </c>
      <c r="W345" s="45">
        <f t="shared" ref="W345:Y345" si="196">IF(W326=0,"",W326/W307)</f>
        <v>0.88805897131038947</v>
      </c>
      <c r="X345" s="45">
        <f t="shared" si="196"/>
        <v>0.8954686441182883</v>
      </c>
      <c r="Y345" s="45">
        <f t="shared" si="196"/>
        <v>0.90203951102479685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2.3771181542440569</v>
      </c>
      <c r="D347" s="117">
        <f t="shared" si="197"/>
        <v>0.81965764571741839</v>
      </c>
      <c r="E347" s="117">
        <f t="shared" si="197"/>
        <v>1.3677156404360602</v>
      </c>
      <c r="F347" s="117">
        <f t="shared" si="197"/>
        <v>2.4217830852090834</v>
      </c>
      <c r="G347" s="117">
        <f t="shared" si="197"/>
        <v>5.1776539412809583</v>
      </c>
      <c r="H347" s="117">
        <f t="shared" si="197"/>
        <v>2.9497498815763139</v>
      </c>
      <c r="I347" s="117">
        <f t="shared" si="197"/>
        <v>1.6885381821359517</v>
      </c>
      <c r="J347" s="117">
        <f t="shared" si="197"/>
        <v>1.6030438874227346</v>
      </c>
      <c r="K347" s="117">
        <f t="shared" si="197"/>
        <v>2.1999804403859113</v>
      </c>
      <c r="L347" s="117">
        <f t="shared" si="197"/>
        <v>3.9838842092709852</v>
      </c>
      <c r="M347" s="117">
        <f t="shared" si="197"/>
        <v>2.746862036754453</v>
      </c>
      <c r="N347" s="117">
        <f t="shared" si="197"/>
        <v>3.8151732376225693</v>
      </c>
      <c r="O347" s="117">
        <f t="shared" si="197"/>
        <v>4.1831361509041249</v>
      </c>
      <c r="P347" s="117">
        <f t="shared" si="197"/>
        <v>3.0742672076768387</v>
      </c>
      <c r="Q347" s="117">
        <f t="shared" si="197"/>
        <v>2.4119332226738099</v>
      </c>
      <c r="R347" s="117">
        <f t="shared" ref="R347:V347" si="198">R348+R351+R353+R362</f>
        <v>3.9813550115955012</v>
      </c>
      <c r="S347" s="117">
        <f t="shared" si="198"/>
        <v>2.4368139530090152</v>
      </c>
      <c r="T347" s="117">
        <f t="shared" si="198"/>
        <v>2.1483330997896188</v>
      </c>
      <c r="U347" s="117">
        <f t="shared" si="198"/>
        <v>0.94423021969029231</v>
      </c>
      <c r="V347" s="117">
        <f t="shared" si="198"/>
        <v>1.1236391394327412</v>
      </c>
      <c r="W347" s="117">
        <f t="shared" ref="W347:Y347" si="199">W348+W351+W353+W362</f>
        <v>0.9079591693228084</v>
      </c>
      <c r="X347" s="117">
        <f t="shared" si="199"/>
        <v>1.1482527891039316</v>
      </c>
      <c r="Y347" s="117">
        <f t="shared" si="199"/>
        <v>2.1806073078639101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2.3471086900466163</v>
      </c>
      <c r="D348" s="122">
        <f t="shared" si="200"/>
        <v>0.80799064889387739</v>
      </c>
      <c r="E348" s="122">
        <f t="shared" si="200"/>
        <v>1.3500665014385695</v>
      </c>
      <c r="F348" s="122">
        <f t="shared" si="200"/>
        <v>2.3947480772426846</v>
      </c>
      <c r="G348" s="122">
        <f t="shared" si="200"/>
        <v>5.1238179388983802</v>
      </c>
      <c r="H348" s="122">
        <f t="shared" si="200"/>
        <v>2.9211657527118846</v>
      </c>
      <c r="I348" s="122">
        <f t="shared" si="200"/>
        <v>1.6719546408805126</v>
      </c>
      <c r="J348" s="122">
        <f t="shared" si="200"/>
        <v>1.5872352345077085</v>
      </c>
      <c r="K348" s="122">
        <f t="shared" si="200"/>
        <v>2.1692511380145647</v>
      </c>
      <c r="L348" s="122">
        <f t="shared" si="200"/>
        <v>3.9261670447000543</v>
      </c>
      <c r="M348" s="122">
        <f t="shared" si="200"/>
        <v>2.7051339855160736</v>
      </c>
      <c r="N348" s="122">
        <f t="shared" si="200"/>
        <v>3.7591253649062448</v>
      </c>
      <c r="O348" s="122">
        <f t="shared" si="200"/>
        <v>4.1061352531266726</v>
      </c>
      <c r="P348" s="122">
        <f t="shared" si="200"/>
        <v>3.0033543202527935</v>
      </c>
      <c r="Q348" s="122">
        <f t="shared" si="200"/>
        <v>2.3402819418098959</v>
      </c>
      <c r="R348" s="122">
        <f t="shared" ref="R348:V348" si="201">SUM(R349:R350)</f>
        <v>3.8203855226890542</v>
      </c>
      <c r="S348" s="122">
        <f t="shared" si="201"/>
        <v>2.344583965308078</v>
      </c>
      <c r="T348" s="122">
        <f t="shared" si="201"/>
        <v>2.0774829370750227</v>
      </c>
      <c r="U348" s="122">
        <f t="shared" si="201"/>
        <v>0.91995591964908541</v>
      </c>
      <c r="V348" s="122">
        <f t="shared" si="201"/>
        <v>1.091452810158215</v>
      </c>
      <c r="W348" s="122">
        <f t="shared" ref="W348:Y348" si="202">SUM(W349:W350)</f>
        <v>0.87656825845322695</v>
      </c>
      <c r="X348" s="122">
        <f t="shared" si="202"/>
        <v>1.0810757692703739</v>
      </c>
      <c r="Y348" s="122">
        <f t="shared" si="202"/>
        <v>1.957546492081526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2.3471086900466163</v>
      </c>
      <c r="D349" s="98">
        <v>0.80799064889387739</v>
      </c>
      <c r="E349" s="98">
        <v>1.3500665014385695</v>
      </c>
      <c r="F349" s="98">
        <v>2.3947480772426846</v>
      </c>
      <c r="G349" s="98">
        <v>5.1238179388983802</v>
      </c>
      <c r="H349" s="98">
        <v>2.9211657527118846</v>
      </c>
      <c r="I349" s="98">
        <v>1.6719546408805126</v>
      </c>
      <c r="J349" s="98">
        <v>1.5872352345077085</v>
      </c>
      <c r="K349" s="98">
        <v>2.1692511380145647</v>
      </c>
      <c r="L349" s="98">
        <v>3.9261670447000543</v>
      </c>
      <c r="M349" s="98">
        <v>2.7051339855160736</v>
      </c>
      <c r="N349" s="98">
        <v>3.7591253649062448</v>
      </c>
      <c r="O349" s="98">
        <v>4.1061352531266726</v>
      </c>
      <c r="P349" s="98">
        <v>3.0033543202527935</v>
      </c>
      <c r="Q349" s="98">
        <v>2.3402819418098959</v>
      </c>
      <c r="R349" s="98">
        <v>3.8203855226890542</v>
      </c>
      <c r="S349" s="98">
        <v>2.344583965308078</v>
      </c>
      <c r="T349" s="98">
        <v>2.0774829370750227</v>
      </c>
      <c r="U349" s="98">
        <v>0.91995591964908541</v>
      </c>
      <c r="V349" s="98">
        <v>1.091452810158215</v>
      </c>
      <c r="W349" s="98">
        <v>0.87656825845322695</v>
      </c>
      <c r="X349" s="98">
        <v>1.0810757692703739</v>
      </c>
      <c r="Y349" s="98">
        <v>1.957546492081526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2.9069926946241293E-2</v>
      </c>
      <c r="D353" s="122">
        <v>1.1268169574335947E-2</v>
      </c>
      <c r="E353" s="122">
        <v>1.6985755437084648E-2</v>
      </c>
      <c r="F353" s="122">
        <v>2.5875463205501846E-2</v>
      </c>
      <c r="G353" s="122">
        <v>5.1767687145425643E-2</v>
      </c>
      <c r="H353" s="122">
        <v>2.7333234081888164E-2</v>
      </c>
      <c r="I353" s="122">
        <v>1.5955841386839229E-2</v>
      </c>
      <c r="J353" s="122">
        <v>1.5196134060083797E-2</v>
      </c>
      <c r="K353" s="122">
        <v>2.9669031946748137E-2</v>
      </c>
      <c r="L353" s="122">
        <v>5.5568725686384525E-2</v>
      </c>
      <c r="M353" s="122">
        <v>3.980935142904591E-2</v>
      </c>
      <c r="N353" s="122">
        <v>5.3051726743533062E-2</v>
      </c>
      <c r="O353" s="122">
        <v>7.4094021347866426E-2</v>
      </c>
      <c r="P353" s="122">
        <v>6.8249813302068238E-2</v>
      </c>
      <c r="Q353" s="122">
        <v>6.9258311566888636E-2</v>
      </c>
      <c r="R353" s="122">
        <v>0.15549191610571644</v>
      </c>
      <c r="S353" s="122">
        <v>8.8861420422781681E-2</v>
      </c>
      <c r="T353" s="122">
        <v>6.8363373506264521E-2</v>
      </c>
      <c r="U353" s="122">
        <v>2.327794831145177E-2</v>
      </c>
      <c r="V353" s="122">
        <v>3.0941895498789652E-2</v>
      </c>
      <c r="W353" s="122">
        <v>2.986300661402231E-2</v>
      </c>
      <c r="X353" s="122">
        <v>6.4588688470121336E-2</v>
      </c>
      <c r="Y353" s="122">
        <v>0.21447498047160929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2.9069926946241293E-2</v>
      </c>
      <c r="D354" s="98">
        <v>1.1268169574335947E-2</v>
      </c>
      <c r="E354" s="98">
        <v>1.6985755437084648E-2</v>
      </c>
      <c r="F354" s="98">
        <v>2.5875463205501846E-2</v>
      </c>
      <c r="G354" s="98">
        <v>5.1767687145425643E-2</v>
      </c>
      <c r="H354" s="98">
        <v>2.7333234081888164E-2</v>
      </c>
      <c r="I354" s="98">
        <v>1.5955841386839229E-2</v>
      </c>
      <c r="J354" s="98">
        <v>1.5196134060083797E-2</v>
      </c>
      <c r="K354" s="98">
        <v>2.9179303375645085E-2</v>
      </c>
      <c r="L354" s="98">
        <v>5.5078978569671679E-2</v>
      </c>
      <c r="M354" s="98">
        <v>3.980935142904591E-2</v>
      </c>
      <c r="N354" s="98">
        <v>5.3051726743533062E-2</v>
      </c>
      <c r="O354" s="98">
        <v>7.3594789188487414E-2</v>
      </c>
      <c r="P354" s="98">
        <v>6.7809612815200426E-2</v>
      </c>
      <c r="Q354" s="98">
        <v>6.8873937877047681E-2</v>
      </c>
      <c r="R354" s="98">
        <v>0.15323757231142757</v>
      </c>
      <c r="S354" s="98">
        <v>8.841780790376054E-2</v>
      </c>
      <c r="T354" s="98">
        <v>6.7914837223250493E-2</v>
      </c>
      <c r="U354" s="98">
        <v>2.327794831145177E-2</v>
      </c>
      <c r="V354" s="98">
        <v>3.0941895498789652E-2</v>
      </c>
      <c r="W354" s="98">
        <v>2.986300661402231E-2</v>
      </c>
      <c r="X354" s="98">
        <v>6.4212589162798525E-2</v>
      </c>
      <c r="Y354" s="98">
        <v>0.21258685315239187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4.8972857110305345E-4</v>
      </c>
      <c r="L355" s="98">
        <v>4.8974711671284914E-4</v>
      </c>
      <c r="M355" s="98">
        <v>0</v>
      </c>
      <c r="N355" s="98">
        <v>0</v>
      </c>
      <c r="O355" s="98">
        <v>4.9923215937901287E-4</v>
      </c>
      <c r="P355" s="98">
        <v>4.402004868678051E-4</v>
      </c>
      <c r="Q355" s="98">
        <v>3.843736898409601E-4</v>
      </c>
      <c r="R355" s="98">
        <v>2.2543437942888636E-3</v>
      </c>
      <c r="S355" s="98">
        <v>4.4361251902113924E-4</v>
      </c>
      <c r="T355" s="98">
        <v>4.485362830140314E-4</v>
      </c>
      <c r="U355" s="98">
        <v>0</v>
      </c>
      <c r="V355" s="98">
        <v>0</v>
      </c>
      <c r="W355" s="98">
        <v>0</v>
      </c>
      <c r="X355" s="98">
        <v>3.7609930732281338E-4</v>
      </c>
      <c r="Y355" s="98">
        <v>1.8881273192174104E-3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4.8972857110305345E-4</v>
      </c>
      <c r="L356" s="101">
        <v>4.8974711671284914E-4</v>
      </c>
      <c r="M356" s="101">
        <v>0</v>
      </c>
      <c r="N356" s="101">
        <v>0</v>
      </c>
      <c r="O356" s="101">
        <v>4.9923215937901287E-4</v>
      </c>
      <c r="P356" s="101">
        <v>4.402004868678051E-4</v>
      </c>
      <c r="Q356" s="101">
        <v>3.843736898409601E-4</v>
      </c>
      <c r="R356" s="101">
        <v>2.2543437942888636E-3</v>
      </c>
      <c r="S356" s="101">
        <v>4.4361251902113924E-4</v>
      </c>
      <c r="T356" s="101">
        <v>4.485362830140314E-4</v>
      </c>
      <c r="U356" s="101">
        <v>0</v>
      </c>
      <c r="V356" s="101">
        <v>0</v>
      </c>
      <c r="W356" s="101">
        <v>0</v>
      </c>
      <c r="X356" s="101">
        <v>3.7609930732281338E-4</v>
      </c>
      <c r="Y356" s="101">
        <v>1.8881273192174104E-3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9.395372511992251E-4</v>
      </c>
      <c r="D362" s="122">
        <v>3.9882724920503896E-4</v>
      </c>
      <c r="E362" s="122">
        <v>6.6338356040586139E-4</v>
      </c>
      <c r="F362" s="122">
        <v>1.1595447608967263E-3</v>
      </c>
      <c r="G362" s="122">
        <v>2.068315237152024E-3</v>
      </c>
      <c r="H362" s="122">
        <v>1.2508947825411549E-3</v>
      </c>
      <c r="I362" s="122">
        <v>6.2769986859988105E-4</v>
      </c>
      <c r="J362" s="122">
        <v>6.1251885494239254E-4</v>
      </c>
      <c r="K362" s="122">
        <v>1.0602704245984381E-3</v>
      </c>
      <c r="L362" s="122">
        <v>2.1484388845465696E-3</v>
      </c>
      <c r="M362" s="122">
        <v>1.9186998093333506E-3</v>
      </c>
      <c r="N362" s="122">
        <v>2.9961459727918401E-3</v>
      </c>
      <c r="O362" s="122">
        <v>2.9068764295858301E-3</v>
      </c>
      <c r="P362" s="122">
        <v>2.6630741219772296E-3</v>
      </c>
      <c r="Q362" s="122">
        <v>2.3929692970253904E-3</v>
      </c>
      <c r="R362" s="122">
        <v>5.4775728007304889E-3</v>
      </c>
      <c r="S362" s="122">
        <v>3.3685672781556156E-3</v>
      </c>
      <c r="T362" s="122">
        <v>2.486789208331782E-3</v>
      </c>
      <c r="U362" s="122">
        <v>9.963517297550818E-4</v>
      </c>
      <c r="V362" s="122">
        <v>1.2444337757363682E-3</v>
      </c>
      <c r="W362" s="122">
        <v>1.5279042555592069E-3</v>
      </c>
      <c r="X362" s="122">
        <v>2.588331363436374E-3</v>
      </c>
      <c r="Y362" s="122">
        <v>8.5858353107748052E-3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9.395372511992251E-4</v>
      </c>
      <c r="D363" s="98">
        <v>3.9882724920503896E-4</v>
      </c>
      <c r="E363" s="98">
        <v>6.6338356040586139E-4</v>
      </c>
      <c r="F363" s="98">
        <v>1.1595447608967263E-3</v>
      </c>
      <c r="G363" s="98">
        <v>2.068315237152024E-3</v>
      </c>
      <c r="H363" s="98">
        <v>1.2508947825411549E-3</v>
      </c>
      <c r="I363" s="98">
        <v>6.2769986859988105E-4</v>
      </c>
      <c r="J363" s="98">
        <v>6.1251885494239254E-4</v>
      </c>
      <c r="K363" s="98">
        <v>1.0602704245984381E-3</v>
      </c>
      <c r="L363" s="98">
        <v>2.1484388845465696E-3</v>
      </c>
      <c r="M363" s="98">
        <v>1.9186998093333506E-3</v>
      </c>
      <c r="N363" s="98">
        <v>2.9961459727918401E-3</v>
      </c>
      <c r="O363" s="98">
        <v>2.9068764295858301E-3</v>
      </c>
      <c r="P363" s="98">
        <v>2.6630741219772296E-3</v>
      </c>
      <c r="Q363" s="98">
        <v>2.3929692970253904E-3</v>
      </c>
      <c r="R363" s="98">
        <v>5.4775728007304889E-3</v>
      </c>
      <c r="S363" s="98">
        <v>3.3685672781556156E-3</v>
      </c>
      <c r="T363" s="98">
        <v>2.486789208331782E-3</v>
      </c>
      <c r="U363" s="98">
        <v>9.963517297550818E-4</v>
      </c>
      <c r="V363" s="98">
        <v>1.2444337757363682E-3</v>
      </c>
      <c r="W363" s="98">
        <v>1.5279042555592069E-3</v>
      </c>
      <c r="X363" s="98">
        <v>2.588331363436374E-3</v>
      </c>
      <c r="Y363" s="98">
        <v>8.5858353107748052E-3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22482.987820821778</v>
      </c>
      <c r="D366" s="117">
        <f t="shared" si="204"/>
        <v>21723.764366121733</v>
      </c>
      <c r="E366" s="117">
        <f t="shared" si="204"/>
        <v>21446.477455300424</v>
      </c>
      <c r="F366" s="117">
        <f t="shared" si="204"/>
        <v>21532.718659058766</v>
      </c>
      <c r="G366" s="117">
        <f t="shared" si="204"/>
        <v>23110.118363278434</v>
      </c>
      <c r="H366" s="117">
        <f t="shared" si="204"/>
        <v>22169.089107700969</v>
      </c>
      <c r="I366" s="117">
        <f t="shared" si="204"/>
        <v>21729.857729413456</v>
      </c>
      <c r="J366" s="117">
        <f t="shared" si="204"/>
        <v>19765.789743444009</v>
      </c>
      <c r="K366" s="117">
        <f t="shared" si="204"/>
        <v>14795.064647470876</v>
      </c>
      <c r="L366" s="117">
        <f t="shared" si="204"/>
        <v>18611.189187626213</v>
      </c>
      <c r="M366" s="117">
        <f t="shared" si="204"/>
        <v>16278.930619896244</v>
      </c>
      <c r="N366" s="117">
        <f t="shared" si="204"/>
        <v>14436.212069220957</v>
      </c>
      <c r="O366" s="117">
        <f t="shared" si="204"/>
        <v>14879.633246237332</v>
      </c>
      <c r="P366" s="117">
        <f t="shared" si="204"/>
        <v>11839.268293191597</v>
      </c>
      <c r="Q366" s="117">
        <f t="shared" si="204"/>
        <v>10867.919016269314</v>
      </c>
      <c r="R366" s="117">
        <f t="shared" ref="R366:V366" si="205">R367+R370+R372+R381</f>
        <v>12197.600565280811</v>
      </c>
      <c r="S366" s="117">
        <f t="shared" si="205"/>
        <v>11073.674905162918</v>
      </c>
      <c r="T366" s="117">
        <f t="shared" si="205"/>
        <v>11539.620378902593</v>
      </c>
      <c r="U366" s="117">
        <f t="shared" si="205"/>
        <v>10429.155750763379</v>
      </c>
      <c r="V366" s="117">
        <f t="shared" si="205"/>
        <v>10822.161513031053</v>
      </c>
      <c r="W366" s="117">
        <f t="shared" ref="W366:Y366" si="206">W367+W370+W372+W381</f>
        <v>8538.9462984789861</v>
      </c>
      <c r="X366" s="117">
        <f t="shared" si="206"/>
        <v>6664.9859651388215</v>
      </c>
      <c r="Y366" s="117">
        <f t="shared" si="206"/>
        <v>5331.351804817521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19122.247337558296</v>
      </c>
      <c r="D367" s="122">
        <f t="shared" si="207"/>
        <v>18463.117557148413</v>
      </c>
      <c r="E367" s="122">
        <f t="shared" si="207"/>
        <v>18336.987614319401</v>
      </c>
      <c r="F367" s="122">
        <f t="shared" si="207"/>
        <v>18392.271019728771</v>
      </c>
      <c r="G367" s="122">
        <f t="shared" si="207"/>
        <v>20143.24043611034</v>
      </c>
      <c r="H367" s="122">
        <f t="shared" si="207"/>
        <v>19217.518437621187</v>
      </c>
      <c r="I367" s="122">
        <f t="shared" si="207"/>
        <v>18851.857329548227</v>
      </c>
      <c r="J367" s="122">
        <f t="shared" si="207"/>
        <v>16914.235209946535</v>
      </c>
      <c r="K367" s="122">
        <f t="shared" si="207"/>
        <v>11945.065103547407</v>
      </c>
      <c r="L367" s="122">
        <f t="shared" si="207"/>
        <v>15743.501845802295</v>
      </c>
      <c r="M367" s="122">
        <f t="shared" si="207"/>
        <v>13258.244993972417</v>
      </c>
      <c r="N367" s="122">
        <f t="shared" si="207"/>
        <v>11420.549772594479</v>
      </c>
      <c r="O367" s="122">
        <f t="shared" si="207"/>
        <v>11981.483913758037</v>
      </c>
      <c r="P367" s="122">
        <f t="shared" si="207"/>
        <v>9027.7879790861771</v>
      </c>
      <c r="Q367" s="122">
        <f t="shared" si="207"/>
        <v>8148.2803134046408</v>
      </c>
      <c r="R367" s="122">
        <f t="shared" ref="R367:V367" si="208">SUM(R368:R369)</f>
        <v>9391.6104117584782</v>
      </c>
      <c r="S367" s="122">
        <f t="shared" si="208"/>
        <v>8228.7460705192643</v>
      </c>
      <c r="T367" s="122">
        <f t="shared" si="208"/>
        <v>8627.8887505325056</v>
      </c>
      <c r="U367" s="122">
        <f t="shared" si="208"/>
        <v>7549.4215185764833</v>
      </c>
      <c r="V367" s="122">
        <f t="shared" si="208"/>
        <v>7808.3404300248503</v>
      </c>
      <c r="W367" s="122">
        <f t="shared" ref="W367:Y367" si="209">SUM(W368:W369)</f>
        <v>5688.0693531339384</v>
      </c>
      <c r="X367" s="122">
        <f t="shared" si="209"/>
        <v>4049.050563918262</v>
      </c>
      <c r="Y367" s="122">
        <f t="shared" si="209"/>
        <v>2867.2353939546206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18889.219576136653</v>
      </c>
      <c r="D368" s="98">
        <v>18240.63122556511</v>
      </c>
      <c r="E368" s="98">
        <v>18119.6355292521</v>
      </c>
      <c r="F368" s="98">
        <v>18176.069709658423</v>
      </c>
      <c r="G368" s="98">
        <v>19908.196558302159</v>
      </c>
      <c r="H368" s="98">
        <v>18994.841399875382</v>
      </c>
      <c r="I368" s="98">
        <v>18633.547099802654</v>
      </c>
      <c r="J368" s="98">
        <v>16716.030461716466</v>
      </c>
      <c r="K368" s="98">
        <v>11804.006835924713</v>
      </c>
      <c r="L368" s="98">
        <v>15556.892633399844</v>
      </c>
      <c r="M368" s="98">
        <v>13100.65583098053</v>
      </c>
      <c r="N368" s="98">
        <v>11280.408719798963</v>
      </c>
      <c r="O368" s="98">
        <v>11829.817271144861</v>
      </c>
      <c r="P368" s="98">
        <v>8909.2431147144725</v>
      </c>
      <c r="Q368" s="98">
        <v>8036.1548438505524</v>
      </c>
      <c r="R368" s="98">
        <v>9261.0341666866734</v>
      </c>
      <c r="S368" s="98">
        <v>8114.2207599085032</v>
      </c>
      <c r="T368" s="98">
        <v>8507.4056482062533</v>
      </c>
      <c r="U368" s="98">
        <v>7444.5124164967729</v>
      </c>
      <c r="V368" s="98">
        <v>7699.9607906421325</v>
      </c>
      <c r="W368" s="98">
        <v>5608.7417283306795</v>
      </c>
      <c r="X368" s="98">
        <v>3992.528435706161</v>
      </c>
      <c r="Y368" s="98">
        <v>2827.256835518604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233.02776142164396</v>
      </c>
      <c r="D369" s="98">
        <v>222.48633158330188</v>
      </c>
      <c r="E369" s="98">
        <v>217.35208506729973</v>
      </c>
      <c r="F369" s="98">
        <v>216.20131007034678</v>
      </c>
      <c r="G369" s="98">
        <v>235.04387780818203</v>
      </c>
      <c r="H369" s="98">
        <v>222.67703774580553</v>
      </c>
      <c r="I369" s="98">
        <v>218.31022974557189</v>
      </c>
      <c r="J369" s="98">
        <v>198.20474823007092</v>
      </c>
      <c r="K369" s="98">
        <v>141.05826762269444</v>
      </c>
      <c r="L369" s="98">
        <v>186.60921240245102</v>
      </c>
      <c r="M369" s="98">
        <v>157.58916299188704</v>
      </c>
      <c r="N369" s="98">
        <v>140.14105279551561</v>
      </c>
      <c r="O369" s="98">
        <v>151.66664261317572</v>
      </c>
      <c r="P369" s="98">
        <v>118.54486437170492</v>
      </c>
      <c r="Q369" s="98">
        <v>112.12546955408857</v>
      </c>
      <c r="R369" s="98">
        <v>130.57624507180461</v>
      </c>
      <c r="S369" s="98">
        <v>114.52531061076101</v>
      </c>
      <c r="T369" s="98">
        <v>120.48310232625295</v>
      </c>
      <c r="U369" s="98">
        <v>104.90910207971065</v>
      </c>
      <c r="V369" s="98">
        <v>108.37963938271808</v>
      </c>
      <c r="W369" s="98">
        <v>79.327624803259283</v>
      </c>
      <c r="X369" s="98">
        <v>56.52212821210108</v>
      </c>
      <c r="Y369" s="98">
        <v>39.978558436016726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1.0223417149074132</v>
      </c>
      <c r="E370" s="122">
        <f t="shared" si="210"/>
        <v>0.59032795280860295</v>
      </c>
      <c r="F370" s="122">
        <f t="shared" si="210"/>
        <v>1.1150957943911979</v>
      </c>
      <c r="G370" s="122">
        <f t="shared" si="210"/>
        <v>1.3859387162305496</v>
      </c>
      <c r="H370" s="122">
        <f t="shared" si="210"/>
        <v>1.8052083764981162</v>
      </c>
      <c r="I370" s="122">
        <f t="shared" si="210"/>
        <v>2.1039826568622959</v>
      </c>
      <c r="J370" s="122">
        <f t="shared" si="210"/>
        <v>1.5225410234529393</v>
      </c>
      <c r="K370" s="122">
        <f t="shared" si="210"/>
        <v>1.213281880111065</v>
      </c>
      <c r="L370" s="122">
        <f t="shared" si="210"/>
        <v>1.2514988947586951</v>
      </c>
      <c r="M370" s="122">
        <f t="shared" si="210"/>
        <v>0.95699749583753391</v>
      </c>
      <c r="N370" s="122">
        <f t="shared" si="210"/>
        <v>1.038338428835013</v>
      </c>
      <c r="O370" s="122">
        <f t="shared" si="210"/>
        <v>0.66476894274550158</v>
      </c>
      <c r="P370" s="122">
        <f t="shared" si="210"/>
        <v>0.84665157489433518</v>
      </c>
      <c r="Q370" s="122">
        <f t="shared" si="210"/>
        <v>0.2547417298915523</v>
      </c>
      <c r="R370" s="122">
        <f t="shared" si="210"/>
        <v>0.35289194934423485</v>
      </c>
      <c r="S370" s="122">
        <f t="shared" si="210"/>
        <v>0.38410850666611679</v>
      </c>
      <c r="T370" s="122">
        <f t="shared" si="210"/>
        <v>0.43275869847082254</v>
      </c>
      <c r="U370" s="122">
        <f t="shared" si="210"/>
        <v>0.21113175141844942</v>
      </c>
      <c r="V370" s="122">
        <f t="shared" si="210"/>
        <v>0.94436961725726754</v>
      </c>
      <c r="W370" s="122">
        <f t="shared" si="210"/>
        <v>0.45712185968575908</v>
      </c>
      <c r="X370" s="122">
        <f t="shared" si="210"/>
        <v>1.4664485153193729</v>
      </c>
      <c r="Y370" s="122">
        <f t="shared" si="210"/>
        <v>1.1283501829864755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1.0223417149074132</v>
      </c>
      <c r="E371" s="98">
        <f>RES_hhdet_in_fech!E29</f>
        <v>0.59032795280860295</v>
      </c>
      <c r="F371" s="98">
        <f>RES_hhdet_in_fech!F29</f>
        <v>1.1150957943911979</v>
      </c>
      <c r="G371" s="98">
        <f>RES_hhdet_in_fech!G29</f>
        <v>1.3859387162305496</v>
      </c>
      <c r="H371" s="98">
        <f>RES_hhdet_in_fech!H29</f>
        <v>1.8052083764981162</v>
      </c>
      <c r="I371" s="98">
        <f>RES_hhdet_in_fech!I29</f>
        <v>2.1039826568622959</v>
      </c>
      <c r="J371" s="98">
        <f>RES_hhdet_in_fech!J29</f>
        <v>1.5225410234529393</v>
      </c>
      <c r="K371" s="98">
        <f>RES_hhdet_in_fech!K29</f>
        <v>1.213281880111065</v>
      </c>
      <c r="L371" s="98">
        <f>RES_hhdet_in_fech!L29</f>
        <v>1.2514988947586951</v>
      </c>
      <c r="M371" s="98">
        <f>RES_hhdet_in_fech!M29</f>
        <v>0.95699749583753391</v>
      </c>
      <c r="N371" s="98">
        <f>RES_hhdet_in_fech!N29</f>
        <v>1.038338428835013</v>
      </c>
      <c r="O371" s="98">
        <f>RES_hhdet_in_fech!O29</f>
        <v>0.66476894274550158</v>
      </c>
      <c r="P371" s="98">
        <f>RES_hhdet_in_fech!P29</f>
        <v>0.84665157489433518</v>
      </c>
      <c r="Q371" s="98">
        <f>RES_hhdet_in_fech!Q29</f>
        <v>0.2547417298915523</v>
      </c>
      <c r="R371" s="98">
        <f>RES_hhdet_in_fech!R29</f>
        <v>0.35289194934423485</v>
      </c>
      <c r="S371" s="98">
        <f>RES_hhdet_in_fech!S29</f>
        <v>0.38410850666611679</v>
      </c>
      <c r="T371" s="98">
        <f>RES_hhdet_in_fech!T29</f>
        <v>0.43275869847082254</v>
      </c>
      <c r="U371" s="98">
        <f>RES_hhdet_in_fech!U29</f>
        <v>0.21113175141844942</v>
      </c>
      <c r="V371" s="98">
        <f>RES_hhdet_in_fech!V29</f>
        <v>0.94436961725726754</v>
      </c>
      <c r="W371" s="98">
        <f>RES_hhdet_in_fech!W29</f>
        <v>0.45712185968575908</v>
      </c>
      <c r="X371" s="98">
        <f>RES_hhdet_in_fech!X29</f>
        <v>1.4664485153193729</v>
      </c>
      <c r="Y371" s="98">
        <f>RES_hhdet_in_fech!Y29</f>
        <v>1.1283501829864755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2897.6653027279458</v>
      </c>
      <c r="D372" s="122">
        <v>2800.3880340081</v>
      </c>
      <c r="E372" s="122">
        <v>2651.8839807696368</v>
      </c>
      <c r="F372" s="122">
        <v>2686.2527735323156</v>
      </c>
      <c r="G372" s="122">
        <v>2526.146043935591</v>
      </c>
      <c r="H372" s="122">
        <v>2521.8730274255058</v>
      </c>
      <c r="I372" s="122">
        <v>2444.7931379995657</v>
      </c>
      <c r="J372" s="122">
        <v>2435.129324433587</v>
      </c>
      <c r="K372" s="122">
        <v>2437.2279886447545</v>
      </c>
      <c r="L372" s="122">
        <v>2463.6890489049988</v>
      </c>
      <c r="M372" s="122">
        <v>2611.8263101181819</v>
      </c>
      <c r="N372" s="122">
        <v>2604.2976762052795</v>
      </c>
      <c r="O372" s="122">
        <v>2507.0900821707514</v>
      </c>
      <c r="P372" s="122">
        <v>2412.6586389099898</v>
      </c>
      <c r="Q372" s="122">
        <v>2319.4405557422679</v>
      </c>
      <c r="R372" s="122">
        <v>2407.3375875477786</v>
      </c>
      <c r="S372" s="122">
        <v>2451.9548824074782</v>
      </c>
      <c r="T372" s="122">
        <v>2517.9837988606</v>
      </c>
      <c r="U372" s="122">
        <v>2499.0924181832052</v>
      </c>
      <c r="V372" s="122">
        <v>2613.2607400792876</v>
      </c>
      <c r="W372" s="122">
        <v>2452.9729461412044</v>
      </c>
      <c r="X372" s="122">
        <v>2256.6944209816957</v>
      </c>
      <c r="Y372" s="122">
        <v>2120.0516881760063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3199.2788063745038</v>
      </c>
      <c r="D373" s="98">
        <v>3100.2843739918844</v>
      </c>
      <c r="E373" s="98">
        <v>2990.9764812616031</v>
      </c>
      <c r="F373" s="98">
        <v>2920.7317112418045</v>
      </c>
      <c r="G373" s="98">
        <v>2848.6357163137013</v>
      </c>
      <c r="H373" s="98">
        <v>2798.2770142434342</v>
      </c>
      <c r="I373" s="98">
        <v>2809.6216564252909</v>
      </c>
      <c r="J373" s="98">
        <v>2787.3404318695698</v>
      </c>
      <c r="K373" s="98">
        <v>2792.4488557811273</v>
      </c>
      <c r="L373" s="98">
        <v>2786.9858588544439</v>
      </c>
      <c r="M373" s="98">
        <v>2920.8011555031626</v>
      </c>
      <c r="N373" s="98">
        <v>2653.9026729024122</v>
      </c>
      <c r="O373" s="98">
        <v>2841.9102228156444</v>
      </c>
      <c r="P373" s="98">
        <v>2508.490399363141</v>
      </c>
      <c r="Q373" s="98">
        <v>2197.0703748697738</v>
      </c>
      <c r="R373" s="98">
        <v>2584.5973555768001</v>
      </c>
      <c r="S373" s="98">
        <v>2543.9961670436005</v>
      </c>
      <c r="T373" s="98">
        <v>2577.3584023736298</v>
      </c>
      <c r="U373" s="98">
        <v>2439.8523708327848</v>
      </c>
      <c r="V373" s="98">
        <v>2670.8215940729042</v>
      </c>
      <c r="W373" s="98">
        <v>2266.5936977447391</v>
      </c>
      <c r="X373" s="98">
        <v>2174.427687797097</v>
      </c>
      <c r="Y373" s="98">
        <v>2212.4026800284055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2552.1843035020497</v>
      </c>
      <c r="L374" s="98">
        <v>2551.9477760119426</v>
      </c>
      <c r="M374" s="98">
        <v>0</v>
      </c>
      <c r="N374" s="98">
        <v>0</v>
      </c>
      <c r="O374" s="98">
        <v>2637.9815041892211</v>
      </c>
      <c r="P374" s="98">
        <v>2346.6207052707837</v>
      </c>
      <c r="Q374" s="98">
        <v>2068.9628514148403</v>
      </c>
      <c r="R374" s="98">
        <v>2444.8954596540998</v>
      </c>
      <c r="S374" s="98">
        <v>2417.1434554268535</v>
      </c>
      <c r="T374" s="98">
        <v>2457.8089474703215</v>
      </c>
      <c r="U374" s="98">
        <v>0</v>
      </c>
      <c r="V374" s="98">
        <v>0</v>
      </c>
      <c r="W374" s="98">
        <v>0</v>
      </c>
      <c r="X374" s="98">
        <v>2088.6694012994453</v>
      </c>
      <c r="Y374" s="98">
        <v>2125.7343912658343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2155.8750268667609</v>
      </c>
      <c r="L375" s="101">
        <v>2155.9566680438857</v>
      </c>
      <c r="M375" s="101">
        <v>0</v>
      </c>
      <c r="N375" s="101">
        <v>0</v>
      </c>
      <c r="O375" s="101">
        <v>2197.7115662044935</v>
      </c>
      <c r="P375" s="101">
        <v>1937.8433125013428</v>
      </c>
      <c r="Q375" s="101">
        <v>1692.0835087205496</v>
      </c>
      <c r="R375" s="101">
        <v>1984.8070032478111</v>
      </c>
      <c r="S375" s="101">
        <v>1952.8637040902413</v>
      </c>
      <c r="T375" s="101">
        <v>1974.5390166139784</v>
      </c>
      <c r="U375" s="101">
        <v>0</v>
      </c>
      <c r="V375" s="101">
        <v>0</v>
      </c>
      <c r="W375" s="101">
        <v>0</v>
      </c>
      <c r="X375" s="101">
        <v>1655.6581586670775</v>
      </c>
      <c r="Y375" s="101">
        <v>1662.3765796948496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396.30927663528843</v>
      </c>
      <c r="L376" s="104">
        <v>395.99110796805672</v>
      </c>
      <c r="M376" s="104">
        <v>0</v>
      </c>
      <c r="N376" s="104">
        <v>0</v>
      </c>
      <c r="O376" s="104">
        <v>440.26993798472745</v>
      </c>
      <c r="P376" s="104">
        <v>408.77739276944106</v>
      </c>
      <c r="Q376" s="104">
        <v>376.87934269429064</v>
      </c>
      <c r="R376" s="104">
        <v>460.08845640628931</v>
      </c>
      <c r="S376" s="104">
        <v>464.27975133661187</v>
      </c>
      <c r="T376" s="104">
        <v>483.26993085634342</v>
      </c>
      <c r="U376" s="104">
        <v>0</v>
      </c>
      <c r="V376" s="104">
        <v>0</v>
      </c>
      <c r="W376" s="104">
        <v>0</v>
      </c>
      <c r="X376" s="104">
        <v>433.01124263236761</v>
      </c>
      <c r="Y376" s="104">
        <v>463.35781157098472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2876.3657094411369</v>
      </c>
      <c r="D377" s="101">
        <v>2780.52049666931</v>
      </c>
      <c r="E377" s="101">
        <v>2630.9875113257162</v>
      </c>
      <c r="F377" s="101">
        <v>2676.6377484379145</v>
      </c>
      <c r="G377" s="101">
        <v>2517.5282439195166</v>
      </c>
      <c r="H377" s="101">
        <v>2515.9089805021704</v>
      </c>
      <c r="I377" s="101">
        <v>2498.4893336914038</v>
      </c>
      <c r="J377" s="101">
        <v>2599.1064060180638</v>
      </c>
      <c r="K377" s="101">
        <v>2579.6452234713524</v>
      </c>
      <c r="L377" s="101">
        <v>2619.927465589617</v>
      </c>
      <c r="M377" s="101">
        <v>2677.3809928842238</v>
      </c>
      <c r="N377" s="101">
        <v>2666.6210765210071</v>
      </c>
      <c r="O377" s="101">
        <v>2595.0103071547005</v>
      </c>
      <c r="P377" s="101">
        <v>2527.783713623629</v>
      </c>
      <c r="Q377" s="101">
        <v>2480.9166648924993</v>
      </c>
      <c r="R377" s="101">
        <v>2511.7631121473355</v>
      </c>
      <c r="S377" s="101">
        <v>2553.0389741588065</v>
      </c>
      <c r="T377" s="101">
        <v>2615.951476622839</v>
      </c>
      <c r="U377" s="101">
        <v>2575.2102161113612</v>
      </c>
      <c r="V377" s="101">
        <v>2683.8941394847998</v>
      </c>
      <c r="W377" s="101">
        <v>2553.226514067228</v>
      </c>
      <c r="X377" s="101">
        <v>2350.2232059073194</v>
      </c>
      <c r="Y377" s="101">
        <v>2165.5043688555361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2665.4246511994384</v>
      </c>
      <c r="D378" s="104">
        <v>2573.5117873198074</v>
      </c>
      <c r="E378" s="104">
        <v>2435.9254867083332</v>
      </c>
      <c r="F378" s="104">
        <v>2479.4902487079571</v>
      </c>
      <c r="G378" s="104">
        <v>2331.6990175492633</v>
      </c>
      <c r="H378" s="104">
        <v>2335.8164097515951</v>
      </c>
      <c r="I378" s="104">
        <v>2319.5491771073098</v>
      </c>
      <c r="J378" s="104">
        <v>2409.831699482449</v>
      </c>
      <c r="K378" s="104">
        <v>2392.2733357037396</v>
      </c>
      <c r="L378" s="104">
        <v>2432.2558274049138</v>
      </c>
      <c r="M378" s="104">
        <v>2490.49329416516</v>
      </c>
      <c r="N378" s="104">
        <v>2482.3165688786894</v>
      </c>
      <c r="O378" s="104">
        <v>2421.7356106111433</v>
      </c>
      <c r="P378" s="104">
        <v>2367.737569641034</v>
      </c>
      <c r="Q378" s="104">
        <v>2331.4259237371571</v>
      </c>
      <c r="R378" s="104">
        <v>2364.9610318475338</v>
      </c>
      <c r="S378" s="104">
        <v>2409.7926159848143</v>
      </c>
      <c r="T378" s="104">
        <v>2474.1482168308016</v>
      </c>
      <c r="U378" s="104">
        <v>2439.3811188824002</v>
      </c>
      <c r="V378" s="104">
        <v>2552.353104899852</v>
      </c>
      <c r="W378" s="104">
        <v>2432.882258006538</v>
      </c>
      <c r="X378" s="104">
        <v>2241.525370147901</v>
      </c>
      <c r="Y378" s="104">
        <v>2066.5807250472917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2245.5579869307189</v>
      </c>
      <c r="D379" s="98">
        <v>2158.7817265122439</v>
      </c>
      <c r="E379" s="98">
        <v>2042.4762841056456</v>
      </c>
      <c r="F379" s="98">
        <v>2079.2707600145882</v>
      </c>
      <c r="G379" s="98">
        <v>1951.2247158341174</v>
      </c>
      <c r="H379" s="98">
        <v>1964.8121278184674</v>
      </c>
      <c r="I379" s="98">
        <v>1945.8792161806405</v>
      </c>
      <c r="J379" s="98">
        <v>2009.2845286173795</v>
      </c>
      <c r="K379" s="98">
        <v>1991.8622548464159</v>
      </c>
      <c r="L379" s="98">
        <v>2027.4527771093462</v>
      </c>
      <c r="M379" s="98">
        <v>2080.0862500706576</v>
      </c>
      <c r="N379" s="98">
        <v>2064.4177297606184</v>
      </c>
      <c r="O379" s="98">
        <v>2006.5807280705362</v>
      </c>
      <c r="P379" s="98">
        <v>1953.5430682509452</v>
      </c>
      <c r="Q379" s="98">
        <v>1912.2571020391513</v>
      </c>
      <c r="R379" s="98">
        <v>1928.9518978630331</v>
      </c>
      <c r="S379" s="98">
        <v>1960.093967147146</v>
      </c>
      <c r="T379" s="98">
        <v>2004.4953677585913</v>
      </c>
      <c r="U379" s="98">
        <v>1968.6566028875441</v>
      </c>
      <c r="V379" s="98">
        <v>2074.3888968969623</v>
      </c>
      <c r="W379" s="98">
        <v>1971.7872331218271</v>
      </c>
      <c r="X379" s="98">
        <v>1790.0931365968827</v>
      </c>
      <c r="Y379" s="98">
        <v>1624.5158671585591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419.86666426871938</v>
      </c>
      <c r="D380" s="98">
        <v>414.7300608075634</v>
      </c>
      <c r="E380" s="98">
        <v>393.44920260268771</v>
      </c>
      <c r="F380" s="98">
        <v>400.21948869336865</v>
      </c>
      <c r="G380" s="98">
        <v>380.47430171514617</v>
      </c>
      <c r="H380" s="98">
        <v>371.00428193312746</v>
      </c>
      <c r="I380" s="98">
        <v>373.66996092666972</v>
      </c>
      <c r="J380" s="98">
        <v>400.54717086506969</v>
      </c>
      <c r="K380" s="98">
        <v>400.41108085732355</v>
      </c>
      <c r="L380" s="98">
        <v>404.80305029556695</v>
      </c>
      <c r="M380" s="98">
        <v>410.40704409450257</v>
      </c>
      <c r="N380" s="98">
        <v>417.89883911807101</v>
      </c>
      <c r="O380" s="98">
        <v>415.15488254060745</v>
      </c>
      <c r="P380" s="98">
        <v>414.19450139008882</v>
      </c>
      <c r="Q380" s="98">
        <v>419.16882169800635</v>
      </c>
      <c r="R380" s="98">
        <v>436.00913398450007</v>
      </c>
      <c r="S380" s="98">
        <v>449.69864883766837</v>
      </c>
      <c r="T380" s="98">
        <v>469.65284907221042</v>
      </c>
      <c r="U380" s="98">
        <v>470.72451599485584</v>
      </c>
      <c r="V380" s="98">
        <v>477.96420800288979</v>
      </c>
      <c r="W380" s="98">
        <v>461.09502488471094</v>
      </c>
      <c r="X380" s="98">
        <v>451.43223355101884</v>
      </c>
      <c r="Y380" s="98">
        <v>442.06485788873232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463.0751805355365</v>
      </c>
      <c r="D381" s="122">
        <v>459.23643325031162</v>
      </c>
      <c r="E381" s="122">
        <v>457.01553225857776</v>
      </c>
      <c r="F381" s="122">
        <v>453.07977000329038</v>
      </c>
      <c r="G381" s="122">
        <v>439.34594451627447</v>
      </c>
      <c r="H381" s="122">
        <v>427.8924342777737</v>
      </c>
      <c r="I381" s="122">
        <v>431.10327920880252</v>
      </c>
      <c r="J381" s="122">
        <v>414.90266804043426</v>
      </c>
      <c r="K381" s="122">
        <v>411.55827339860258</v>
      </c>
      <c r="L381" s="122">
        <v>402.74679402415757</v>
      </c>
      <c r="M381" s="122">
        <v>407.90231830980622</v>
      </c>
      <c r="N381" s="122">
        <v>410.32628199236649</v>
      </c>
      <c r="O381" s="122">
        <v>390.39448136579796</v>
      </c>
      <c r="P381" s="122">
        <v>397.97502362053473</v>
      </c>
      <c r="Q381" s="122">
        <v>399.943405392513</v>
      </c>
      <c r="R381" s="122">
        <v>398.29967402521049</v>
      </c>
      <c r="S381" s="122">
        <v>392.58984372950891</v>
      </c>
      <c r="T381" s="122">
        <v>393.31507081101711</v>
      </c>
      <c r="U381" s="122">
        <v>380.43068225227273</v>
      </c>
      <c r="V381" s="122">
        <v>399.61597330965827</v>
      </c>
      <c r="W381" s="122">
        <v>397.44687734415737</v>
      </c>
      <c r="X381" s="122">
        <v>357.77453172354444</v>
      </c>
      <c r="Y381" s="122">
        <v>342.93637250390725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590.85933841422332</v>
      </c>
      <c r="D382" s="98">
        <v>585.2369096745889</v>
      </c>
      <c r="E382" s="98">
        <v>584.06723050348774</v>
      </c>
      <c r="F382" s="98">
        <v>567.16986602528129</v>
      </c>
      <c r="G382" s="98">
        <v>569.06894841522046</v>
      </c>
      <c r="H382" s="98">
        <v>550.66683506830191</v>
      </c>
      <c r="I382" s="98">
        <v>552.64999876728382</v>
      </c>
      <c r="J382" s="98">
        <v>539.28407725162219</v>
      </c>
      <c r="K382" s="98">
        <v>518.61166118762992</v>
      </c>
      <c r="L382" s="98">
        <v>525.43456510011765</v>
      </c>
      <c r="M382" s="98">
        <v>527.9042880935657</v>
      </c>
      <c r="N382" s="98">
        <v>527.58337256415552</v>
      </c>
      <c r="O382" s="98">
        <v>533.19180856111507</v>
      </c>
      <c r="P382" s="98">
        <v>509.71047451274126</v>
      </c>
      <c r="Q382" s="98">
        <v>478.83135975951876</v>
      </c>
      <c r="R382" s="98">
        <v>560.77396535691355</v>
      </c>
      <c r="S382" s="98">
        <v>549.22411975171929</v>
      </c>
      <c r="T382" s="98">
        <v>576.17380940208659</v>
      </c>
      <c r="U382" s="98">
        <v>548.26539099923059</v>
      </c>
      <c r="V382" s="98">
        <v>608.69175702704297</v>
      </c>
      <c r="W382" s="98">
        <v>517.3934521107476</v>
      </c>
      <c r="X382" s="98">
        <v>495.40476420304657</v>
      </c>
      <c r="Y382" s="98">
        <v>517.75921086186327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461.41871922970165</v>
      </c>
      <c r="D383" s="33">
        <v>457.26767580618224</v>
      </c>
      <c r="E383" s="33">
        <v>455.048787703703</v>
      </c>
      <c r="F383" s="33">
        <v>451.28150229015921</v>
      </c>
      <c r="G383" s="33">
        <v>437.48778152398882</v>
      </c>
      <c r="H383" s="33">
        <v>426.05173861374783</v>
      </c>
      <c r="I383" s="33">
        <v>429.54498793241169</v>
      </c>
      <c r="J383" s="33">
        <v>413.39683984175156</v>
      </c>
      <c r="K383" s="33">
        <v>410.35392278597612</v>
      </c>
      <c r="L383" s="33">
        <v>400.72631837972273</v>
      </c>
      <c r="M383" s="33">
        <v>405.75222702588667</v>
      </c>
      <c r="N383" s="33">
        <v>408.29339207260585</v>
      </c>
      <c r="O383" s="33">
        <v>388.1158006126812</v>
      </c>
      <c r="P383" s="33">
        <v>396.21601241552395</v>
      </c>
      <c r="Q383" s="33">
        <v>398.56599666546998</v>
      </c>
      <c r="R383" s="33">
        <v>394.35923717960236</v>
      </c>
      <c r="S383" s="33">
        <v>389.19295581577421</v>
      </c>
      <c r="T383" s="33">
        <v>390.02499880985209</v>
      </c>
      <c r="U383" s="33">
        <v>377.92568659933306</v>
      </c>
      <c r="V383" s="33">
        <v>396.55632769428189</v>
      </c>
      <c r="W383" s="33">
        <v>395.13679516346747</v>
      </c>
      <c r="X383" s="33">
        <v>355.06666572950803</v>
      </c>
      <c r="Y383" s="33">
        <v>338.64660201646836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12392.048724974929</v>
      </c>
      <c r="D385" s="117">
        <f t="shared" si="211"/>
        <v>12078.839239114397</v>
      </c>
      <c r="E385" s="117">
        <f t="shared" si="211"/>
        <v>12014.89480265436</v>
      </c>
      <c r="F385" s="117">
        <f t="shared" si="211"/>
        <v>12173.238200954955</v>
      </c>
      <c r="G385" s="117">
        <f t="shared" si="211"/>
        <v>13136.563856771696</v>
      </c>
      <c r="H385" s="117">
        <f t="shared" si="211"/>
        <v>12733.840291208284</v>
      </c>
      <c r="I385" s="117">
        <f t="shared" si="211"/>
        <v>12645.857106105186</v>
      </c>
      <c r="J385" s="117">
        <f t="shared" si="211"/>
        <v>11724.631762157231</v>
      </c>
      <c r="K385" s="117">
        <f t="shared" si="211"/>
        <v>8971.4347785592981</v>
      </c>
      <c r="L385" s="117">
        <f t="shared" si="211"/>
        <v>11323.268599775711</v>
      </c>
      <c r="M385" s="117">
        <f t="shared" si="211"/>
        <v>10125.667060472471</v>
      </c>
      <c r="N385" s="117">
        <f t="shared" si="211"/>
        <v>9300.5140724423745</v>
      </c>
      <c r="O385" s="117">
        <f t="shared" si="211"/>
        <v>10028.576400029759</v>
      </c>
      <c r="P385" s="117">
        <f t="shared" si="211"/>
        <v>8420.5404728279282</v>
      </c>
      <c r="Q385" s="117">
        <f t="shared" si="211"/>
        <v>8044.4184908555371</v>
      </c>
      <c r="R385" s="117">
        <f t="shared" ref="R385:V385" si="212">R386+R389+R391+R400</f>
        <v>9143.101655588458</v>
      </c>
      <c r="S385" s="117">
        <f t="shared" si="212"/>
        <v>8379.1797314558135</v>
      </c>
      <c r="T385" s="117">
        <f t="shared" si="212"/>
        <v>8770.3425696003123</v>
      </c>
      <c r="U385" s="117">
        <f t="shared" si="212"/>
        <v>7952.0515153874885</v>
      </c>
      <c r="V385" s="117">
        <f t="shared" si="212"/>
        <v>8304.1661881269156</v>
      </c>
      <c r="W385" s="117">
        <f t="shared" ref="W385:Y385" si="213">W386+W389+W391+W400</f>
        <v>6635.4456881620172</v>
      </c>
      <c r="X385" s="117">
        <f t="shared" si="213"/>
        <v>5258.4384885450481</v>
      </c>
      <c r="Y385" s="117">
        <f t="shared" si="213"/>
        <v>4256.3422602123901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10131.864569307581</v>
      </c>
      <c r="D386" s="122">
        <f t="shared" si="214"/>
        <v>9877.7167771004479</v>
      </c>
      <c r="E386" s="122">
        <f t="shared" si="214"/>
        <v>9909.2738228456201</v>
      </c>
      <c r="F386" s="122">
        <f t="shared" si="214"/>
        <v>10038.807896168353</v>
      </c>
      <c r="G386" s="122">
        <f t="shared" si="214"/>
        <v>11108.715859417403</v>
      </c>
      <c r="H386" s="122">
        <f t="shared" si="214"/>
        <v>10711.188370432365</v>
      </c>
      <c r="I386" s="122">
        <f t="shared" si="214"/>
        <v>10623.976366634313</v>
      </c>
      <c r="J386" s="122">
        <f t="shared" si="214"/>
        <v>9646.8591616558242</v>
      </c>
      <c r="K386" s="122">
        <f t="shared" si="214"/>
        <v>6902.7199880701573</v>
      </c>
      <c r="L386" s="122">
        <f t="shared" si="214"/>
        <v>9228.8412778667753</v>
      </c>
      <c r="M386" s="122">
        <f t="shared" si="214"/>
        <v>7971.4880988542354</v>
      </c>
      <c r="N386" s="122">
        <f t="shared" si="214"/>
        <v>7136.9387474332689</v>
      </c>
      <c r="O386" s="122">
        <f t="shared" si="214"/>
        <v>7883.3674007430573</v>
      </c>
      <c r="P386" s="122">
        <f t="shared" si="214"/>
        <v>6283.4999226856835</v>
      </c>
      <c r="Q386" s="122">
        <f t="shared" si="214"/>
        <v>5919.3100932004136</v>
      </c>
      <c r="R386" s="122">
        <f t="shared" ref="R386:V386" si="215">SUM(R387:R388)</f>
        <v>6930.3238296947247</v>
      </c>
      <c r="S386" s="122">
        <f t="shared" si="215"/>
        <v>6115.5062568816656</v>
      </c>
      <c r="T386" s="122">
        <f t="shared" si="215"/>
        <v>6426.6320553942114</v>
      </c>
      <c r="U386" s="122">
        <f t="shared" si="215"/>
        <v>5627.4121459133721</v>
      </c>
      <c r="V386" s="122">
        <f t="shared" si="215"/>
        <v>5834.8915216476507</v>
      </c>
      <c r="W386" s="122">
        <f t="shared" ref="W386:Y386" si="216">SUM(W387:W388)</f>
        <v>4266.8613588020853</v>
      </c>
      <c r="X386" s="122">
        <f t="shared" si="216"/>
        <v>3045.8259845368216</v>
      </c>
      <c r="Y386" s="122">
        <f t="shared" si="216"/>
        <v>2161.9795355657425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9898.8368078859367</v>
      </c>
      <c r="D387" s="98">
        <v>9655.2304455171452</v>
      </c>
      <c r="E387" s="98">
        <v>9691.9217377783207</v>
      </c>
      <c r="F387" s="98">
        <v>9822.606586098007</v>
      </c>
      <c r="G387" s="98">
        <v>10873.671981609221</v>
      </c>
      <c r="H387" s="98">
        <v>10488.511332686559</v>
      </c>
      <c r="I387" s="98">
        <v>10405.666136888742</v>
      </c>
      <c r="J387" s="98">
        <v>9448.6544134257529</v>
      </c>
      <c r="K387" s="98">
        <v>6761.6617204474633</v>
      </c>
      <c r="L387" s="98">
        <v>9042.2320654643245</v>
      </c>
      <c r="M387" s="98">
        <v>7813.8989358623485</v>
      </c>
      <c r="N387" s="98">
        <v>6996.797694637753</v>
      </c>
      <c r="O387" s="98">
        <v>7731.7007581298813</v>
      </c>
      <c r="P387" s="98">
        <v>6164.955058313979</v>
      </c>
      <c r="Q387" s="98">
        <v>5807.1846236463252</v>
      </c>
      <c r="R387" s="98">
        <v>6799.7475846229199</v>
      </c>
      <c r="S387" s="98">
        <v>6000.9809462709045</v>
      </c>
      <c r="T387" s="98">
        <v>6306.1489530679582</v>
      </c>
      <c r="U387" s="98">
        <v>5522.5030438336616</v>
      </c>
      <c r="V387" s="98">
        <v>5726.5118822649329</v>
      </c>
      <c r="W387" s="98">
        <v>4187.5337339988264</v>
      </c>
      <c r="X387" s="98">
        <v>2989.3038563247205</v>
      </c>
      <c r="Y387" s="98">
        <v>2122.0009771297259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233.02776142164396</v>
      </c>
      <c r="D388" s="98">
        <v>222.48633158330188</v>
      </c>
      <c r="E388" s="98">
        <v>217.35208506729973</v>
      </c>
      <c r="F388" s="98">
        <v>216.20131007034678</v>
      </c>
      <c r="G388" s="98">
        <v>235.04387780818203</v>
      </c>
      <c r="H388" s="98">
        <v>222.67703774580553</v>
      </c>
      <c r="I388" s="98">
        <v>218.31022974557189</v>
      </c>
      <c r="J388" s="98">
        <v>198.20474823007092</v>
      </c>
      <c r="K388" s="98">
        <v>141.05826762269444</v>
      </c>
      <c r="L388" s="98">
        <v>186.60921240245102</v>
      </c>
      <c r="M388" s="98">
        <v>157.58916299188704</v>
      </c>
      <c r="N388" s="98">
        <v>140.14105279551561</v>
      </c>
      <c r="O388" s="98">
        <v>151.66664261317572</v>
      </c>
      <c r="P388" s="98">
        <v>118.54486437170492</v>
      </c>
      <c r="Q388" s="98">
        <v>112.12546955408857</v>
      </c>
      <c r="R388" s="98">
        <v>130.57624507180461</v>
      </c>
      <c r="S388" s="98">
        <v>114.52531061076101</v>
      </c>
      <c r="T388" s="98">
        <v>120.48310232625295</v>
      </c>
      <c r="U388" s="98">
        <v>104.90910207971065</v>
      </c>
      <c r="V388" s="98">
        <v>108.37963938271808</v>
      </c>
      <c r="W388" s="98">
        <v>79.327624803259283</v>
      </c>
      <c r="X388" s="98">
        <v>56.52212821210108</v>
      </c>
      <c r="Y388" s="98">
        <v>39.978558436016726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3.2323101041236937</v>
      </c>
      <c r="E389" s="122">
        <f t="shared" si="217"/>
        <v>1.9563299720963612</v>
      </c>
      <c r="F389" s="122">
        <f t="shared" si="217"/>
        <v>3.8665870314633639</v>
      </c>
      <c r="G389" s="122">
        <f t="shared" si="217"/>
        <v>5.021432630524127</v>
      </c>
      <c r="H389" s="122">
        <f t="shared" si="217"/>
        <v>6.8250137651236003</v>
      </c>
      <c r="I389" s="122">
        <f t="shared" si="217"/>
        <v>8.2907457206612065</v>
      </c>
      <c r="J389" s="122">
        <f t="shared" si="217"/>
        <v>6.2473850332628649</v>
      </c>
      <c r="K389" s="122">
        <f t="shared" si="217"/>
        <v>5.180325526503812</v>
      </c>
      <c r="L389" s="122">
        <f t="shared" si="217"/>
        <v>5.5564579929990954</v>
      </c>
      <c r="M389" s="122">
        <f t="shared" si="217"/>
        <v>4.4355265044002685</v>
      </c>
      <c r="N389" s="122">
        <f t="shared" si="217"/>
        <v>5.0472805053327727</v>
      </c>
      <c r="O389" s="122">
        <f t="shared" si="217"/>
        <v>3.4020829461538118</v>
      </c>
      <c r="P389" s="122">
        <f t="shared" si="217"/>
        <v>4.555123282703871</v>
      </c>
      <c r="Q389" s="122">
        <f t="shared" si="217"/>
        <v>1.421867656797283</v>
      </c>
      <c r="R389" s="122">
        <f t="shared" si="217"/>
        <v>1.9851064450848508</v>
      </c>
      <c r="S389" s="122">
        <f t="shared" si="217"/>
        <v>2.1625703173575297</v>
      </c>
      <c r="T389" s="122">
        <f t="shared" si="217"/>
        <v>2.4388078763788124</v>
      </c>
      <c r="U389" s="122">
        <f t="shared" si="217"/>
        <v>1.1910952745952779</v>
      </c>
      <c r="V389" s="122">
        <f t="shared" si="217"/>
        <v>5.343798458795094</v>
      </c>
      <c r="W389" s="122">
        <f t="shared" si="217"/>
        <v>2.6123341921751058</v>
      </c>
      <c r="X389" s="122">
        <f t="shared" si="217"/>
        <v>8.4714584728420732</v>
      </c>
      <c r="Y389" s="122">
        <f t="shared" si="217"/>
        <v>6.5973087234091174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3.2323101041236937</v>
      </c>
      <c r="E390" s="98">
        <f>RES_hhdet_in_tesh!E29</f>
        <v>1.9563299720963612</v>
      </c>
      <c r="F390" s="98">
        <f>RES_hhdet_in_tesh!F29</f>
        <v>3.8665870314633639</v>
      </c>
      <c r="G390" s="98">
        <f>RES_hhdet_in_tesh!G29</f>
        <v>5.021432630524127</v>
      </c>
      <c r="H390" s="98">
        <f>RES_hhdet_in_tesh!H29</f>
        <v>6.8250137651236003</v>
      </c>
      <c r="I390" s="98">
        <f>RES_hhdet_in_tesh!I29</f>
        <v>8.2907457206612065</v>
      </c>
      <c r="J390" s="98">
        <f>RES_hhdet_in_tesh!J29</f>
        <v>6.2473850332628649</v>
      </c>
      <c r="K390" s="98">
        <f>RES_hhdet_in_tesh!K29</f>
        <v>5.180325526503812</v>
      </c>
      <c r="L390" s="98">
        <f>RES_hhdet_in_tesh!L29</f>
        <v>5.5564579929990954</v>
      </c>
      <c r="M390" s="98">
        <f>RES_hhdet_in_tesh!M29</f>
        <v>4.4355265044002685</v>
      </c>
      <c r="N390" s="98">
        <f>RES_hhdet_in_tesh!N29</f>
        <v>5.0472805053327727</v>
      </c>
      <c r="O390" s="98">
        <f>RES_hhdet_in_tesh!O29</f>
        <v>3.4020829461538118</v>
      </c>
      <c r="P390" s="98">
        <f>RES_hhdet_in_tesh!P29</f>
        <v>4.555123282703871</v>
      </c>
      <c r="Q390" s="98">
        <f>RES_hhdet_in_tesh!Q29</f>
        <v>1.421867656797283</v>
      </c>
      <c r="R390" s="98">
        <f>RES_hhdet_in_tesh!R29</f>
        <v>1.9851064450848508</v>
      </c>
      <c r="S390" s="98">
        <f>RES_hhdet_in_tesh!S29</f>
        <v>2.1625703173575297</v>
      </c>
      <c r="T390" s="98">
        <f>RES_hhdet_in_tesh!T29</f>
        <v>2.4388078763788124</v>
      </c>
      <c r="U390" s="98">
        <f>RES_hhdet_in_tesh!U29</f>
        <v>1.1910952745952779</v>
      </c>
      <c r="V390" s="98">
        <f>RES_hhdet_in_tesh!V29</f>
        <v>5.343798458795094</v>
      </c>
      <c r="W390" s="98">
        <f>RES_hhdet_in_tesh!W29</f>
        <v>2.6123341921751058</v>
      </c>
      <c r="X390" s="98">
        <f>RES_hhdet_in_tesh!X29</f>
        <v>8.4714584728420732</v>
      </c>
      <c r="Y390" s="98">
        <f>RES_hhdet_in_tesh!Y29</f>
        <v>6.5973087234091174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1913.6067707566208</v>
      </c>
      <c r="D391" s="122">
        <v>1853.794053616554</v>
      </c>
      <c r="E391" s="122">
        <v>1760.5568227681058</v>
      </c>
      <c r="F391" s="122">
        <v>1789.7416511813028</v>
      </c>
      <c r="G391" s="122">
        <v>1691.5807691896127</v>
      </c>
      <c r="H391" s="122">
        <v>1692.5915856191837</v>
      </c>
      <c r="I391" s="122">
        <v>1687.0143149701869</v>
      </c>
      <c r="J391" s="122">
        <v>1756.4396396664283</v>
      </c>
      <c r="K391" s="122">
        <v>1750.0844525376999</v>
      </c>
      <c r="L391" s="122">
        <v>1781.7831758593982</v>
      </c>
      <c r="M391" s="122">
        <v>1837.6233078957837</v>
      </c>
      <c r="N391" s="122">
        <v>1842.8130414357142</v>
      </c>
      <c r="O391" s="122">
        <v>1839.1793202551746</v>
      </c>
      <c r="P391" s="122">
        <v>1820.8683291283255</v>
      </c>
      <c r="Q391" s="122">
        <v>1806.6820606931519</v>
      </c>
      <c r="R391" s="122">
        <v>1890.8666823824556</v>
      </c>
      <c r="S391" s="122">
        <v>1939.3619561549563</v>
      </c>
      <c r="T391" s="122">
        <v>2011.1585664025586</v>
      </c>
      <c r="U391" s="122">
        <v>1997.2098015438828</v>
      </c>
      <c r="V391" s="122">
        <v>2115.620712235891</v>
      </c>
      <c r="W391" s="122">
        <v>2015.5969064354547</v>
      </c>
      <c r="X391" s="122">
        <v>1886.3560915352275</v>
      </c>
      <c r="Y391" s="122">
        <v>1781.8653338207557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1902.5968954638599</v>
      </c>
      <c r="D392" s="98">
        <v>1850.6155630639714</v>
      </c>
      <c r="E392" s="98">
        <v>1792.9390018269444</v>
      </c>
      <c r="F392" s="98">
        <v>1758.3473310278332</v>
      </c>
      <c r="G392" s="98">
        <v>1723.0853208108051</v>
      </c>
      <c r="H392" s="98">
        <v>1701.3349259065797</v>
      </c>
      <c r="I392" s="98">
        <v>1717.8621405351323</v>
      </c>
      <c r="J392" s="98">
        <v>1715.3510567391666</v>
      </c>
      <c r="K392" s="98">
        <v>1731.7698267679987</v>
      </c>
      <c r="L392" s="98">
        <v>1743.9243529288569</v>
      </c>
      <c r="M392" s="98">
        <v>1860.8633429333115</v>
      </c>
      <c r="N392" s="98">
        <v>1740.5544520597205</v>
      </c>
      <c r="O392" s="98">
        <v>1941.7176917983384</v>
      </c>
      <c r="P392" s="98">
        <v>1797.2464162890026</v>
      </c>
      <c r="Q392" s="98">
        <v>1639.8420968586256</v>
      </c>
      <c r="R392" s="98">
        <v>1979.2394338327836</v>
      </c>
      <c r="S392" s="98">
        <v>1994.1143793857857</v>
      </c>
      <c r="T392" s="98">
        <v>2062.0153870358936</v>
      </c>
      <c r="U392" s="98">
        <v>1985.6640444436523</v>
      </c>
      <c r="V392" s="98">
        <v>2202.6441455646996</v>
      </c>
      <c r="W392" s="98">
        <v>1884.405387372452</v>
      </c>
      <c r="X392" s="98">
        <v>1814.7854948760869</v>
      </c>
      <c r="Y392" s="98">
        <v>1850.0888176941264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1733.3003961256918</v>
      </c>
      <c r="L393" s="98">
        <v>1745.0562011101215</v>
      </c>
      <c r="M393" s="98">
        <v>0</v>
      </c>
      <c r="N393" s="98">
        <v>0</v>
      </c>
      <c r="O393" s="98">
        <v>1941.8428572521086</v>
      </c>
      <c r="P393" s="98">
        <v>1797.1749523562196</v>
      </c>
      <c r="Q393" s="98">
        <v>1639.8110178640823</v>
      </c>
      <c r="R393" s="98">
        <v>1980.0189325786</v>
      </c>
      <c r="S393" s="98">
        <v>1995.0342562981734</v>
      </c>
      <c r="T393" s="98">
        <v>2062.9997157442544</v>
      </c>
      <c r="U393" s="98">
        <v>0</v>
      </c>
      <c r="V393" s="98">
        <v>0</v>
      </c>
      <c r="W393" s="98">
        <v>0</v>
      </c>
      <c r="X393" s="98">
        <v>1814.8297448913577</v>
      </c>
      <c r="Y393" s="98">
        <v>1853.495487977417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1336.9911194904034</v>
      </c>
      <c r="L394" s="101">
        <v>1349.0650931420648</v>
      </c>
      <c r="M394" s="101">
        <v>0</v>
      </c>
      <c r="N394" s="101">
        <v>0</v>
      </c>
      <c r="O394" s="101">
        <v>1501.5729192673809</v>
      </c>
      <c r="P394" s="101">
        <v>1388.3975595867782</v>
      </c>
      <c r="Q394" s="101">
        <v>1262.9316751697918</v>
      </c>
      <c r="R394" s="101">
        <v>1519.9304761723108</v>
      </c>
      <c r="S394" s="101">
        <v>1530.7545049615617</v>
      </c>
      <c r="T394" s="101">
        <v>1579.7297848879111</v>
      </c>
      <c r="U394" s="101">
        <v>0</v>
      </c>
      <c r="V394" s="101">
        <v>0</v>
      </c>
      <c r="W394" s="101">
        <v>0</v>
      </c>
      <c r="X394" s="101">
        <v>1381.8185022589898</v>
      </c>
      <c r="Y394" s="101">
        <v>1390.1376764064321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396.30927663528843</v>
      </c>
      <c r="L395" s="104">
        <v>395.99110796805672</v>
      </c>
      <c r="M395" s="104">
        <v>0</v>
      </c>
      <c r="N395" s="104">
        <v>0</v>
      </c>
      <c r="O395" s="104">
        <v>440.26993798472745</v>
      </c>
      <c r="P395" s="104">
        <v>408.77739276944106</v>
      </c>
      <c r="Q395" s="104">
        <v>376.87934269429064</v>
      </c>
      <c r="R395" s="104">
        <v>460.08845640628931</v>
      </c>
      <c r="S395" s="104">
        <v>464.27975133661187</v>
      </c>
      <c r="T395" s="104">
        <v>483.26993085634342</v>
      </c>
      <c r="U395" s="104">
        <v>0</v>
      </c>
      <c r="V395" s="104">
        <v>0</v>
      </c>
      <c r="W395" s="104">
        <v>0</v>
      </c>
      <c r="X395" s="104">
        <v>433.01124263236761</v>
      </c>
      <c r="Y395" s="104">
        <v>463.35781157098472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1914.4753001089293</v>
      </c>
      <c r="D396" s="101">
        <v>1854.0731462287263</v>
      </c>
      <c r="E396" s="101">
        <v>1757.8763330446743</v>
      </c>
      <c r="F396" s="101">
        <v>1791.9942705224448</v>
      </c>
      <c r="G396" s="101">
        <v>1689.1435729157231</v>
      </c>
      <c r="H396" s="101">
        <v>1691.9711320177364</v>
      </c>
      <c r="I396" s="101">
        <v>1684.4447222071071</v>
      </c>
      <c r="J396" s="101">
        <v>1757.1966486562142</v>
      </c>
      <c r="K396" s="101">
        <v>1749.6921748171426</v>
      </c>
      <c r="L396" s="101">
        <v>1783.6151870332053</v>
      </c>
      <c r="M396" s="101">
        <v>1835.5530336925724</v>
      </c>
      <c r="N396" s="101">
        <v>1849.2372008849068</v>
      </c>
      <c r="O396" s="101">
        <v>1830.8296042356417</v>
      </c>
      <c r="P396" s="101">
        <v>1822.8784488451063</v>
      </c>
      <c r="Q396" s="101">
        <v>1826.4630476015116</v>
      </c>
      <c r="R396" s="101">
        <v>1874.7848769337495</v>
      </c>
      <c r="S396" s="101">
        <v>1930.8151518880468</v>
      </c>
      <c r="T396" s="101">
        <v>2004.0375445640727</v>
      </c>
      <c r="U396" s="101">
        <v>1998.1261527171011</v>
      </c>
      <c r="V396" s="101">
        <v>2108.3579580860837</v>
      </c>
      <c r="W396" s="101">
        <v>2028.2170844214434</v>
      </c>
      <c r="X396" s="101">
        <v>1895.4272769851343</v>
      </c>
      <c r="Y396" s="101">
        <v>1770.9275762620166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1914.483738457272</v>
      </c>
      <c r="D397" s="104">
        <v>1854.222858105818</v>
      </c>
      <c r="E397" s="104">
        <v>1758.1157793836564</v>
      </c>
      <c r="F397" s="104">
        <v>1792.2798416438225</v>
      </c>
      <c r="G397" s="104">
        <v>1689.6547234347267</v>
      </c>
      <c r="H397" s="104">
        <v>1692.3578864834974</v>
      </c>
      <c r="I397" s="104">
        <v>1685.553078276341</v>
      </c>
      <c r="J397" s="104">
        <v>1758.9786809056409</v>
      </c>
      <c r="K397" s="104">
        <v>1751.4285653192162</v>
      </c>
      <c r="L397" s="104">
        <v>1785.0685773913906</v>
      </c>
      <c r="M397" s="104">
        <v>1836.4680480408715</v>
      </c>
      <c r="N397" s="104">
        <v>1849.5225886086846</v>
      </c>
      <c r="O397" s="104">
        <v>1830.8361189932989</v>
      </c>
      <c r="P397" s="104">
        <v>1822.9667546540063</v>
      </c>
      <c r="Q397" s="104">
        <v>1826.9819029727066</v>
      </c>
      <c r="R397" s="104">
        <v>1875.7825859302102</v>
      </c>
      <c r="S397" s="104">
        <v>1932.0806920413102</v>
      </c>
      <c r="T397" s="104">
        <v>2005.2638918576795</v>
      </c>
      <c r="U397" s="104">
        <v>1998.2208808891705</v>
      </c>
      <c r="V397" s="104">
        <v>2107.5196642317519</v>
      </c>
      <c r="W397" s="104">
        <v>2027.4317878110553</v>
      </c>
      <c r="X397" s="104">
        <v>1895.1212205890474</v>
      </c>
      <c r="Y397" s="104">
        <v>1770.5775076908333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1494.6170741885524</v>
      </c>
      <c r="D398" s="98">
        <v>1439.4927972982543</v>
      </c>
      <c r="E398" s="98">
        <v>1364.6665767809684</v>
      </c>
      <c r="F398" s="98">
        <v>1392.0603529504538</v>
      </c>
      <c r="G398" s="98">
        <v>1309.1804217195806</v>
      </c>
      <c r="H398" s="98">
        <v>1321.3536045503702</v>
      </c>
      <c r="I398" s="98">
        <v>1311.8831173496715</v>
      </c>
      <c r="J398" s="98">
        <v>1358.4315100405709</v>
      </c>
      <c r="K398" s="98">
        <v>1351.0174844618925</v>
      </c>
      <c r="L398" s="98">
        <v>1380.2655270958237</v>
      </c>
      <c r="M398" s="98">
        <v>1426.0610039463691</v>
      </c>
      <c r="N398" s="98">
        <v>1431.6237494906136</v>
      </c>
      <c r="O398" s="98">
        <v>1415.6812364526916</v>
      </c>
      <c r="P398" s="98">
        <v>1408.7722532639175</v>
      </c>
      <c r="Q398" s="98">
        <v>1407.8130812747004</v>
      </c>
      <c r="R398" s="98">
        <v>1439.7734519457103</v>
      </c>
      <c r="S398" s="98">
        <v>1482.3820432036418</v>
      </c>
      <c r="T398" s="98">
        <v>1535.6110427854692</v>
      </c>
      <c r="U398" s="98">
        <v>1527.4963648943146</v>
      </c>
      <c r="V398" s="98">
        <v>1629.5554562288619</v>
      </c>
      <c r="W398" s="98">
        <v>1566.3367629263446</v>
      </c>
      <c r="X398" s="98">
        <v>1443.6889870380287</v>
      </c>
      <c r="Y398" s="98">
        <v>1328.5126498021009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419.86666426871938</v>
      </c>
      <c r="D399" s="98">
        <v>414.7300608075634</v>
      </c>
      <c r="E399" s="98">
        <v>393.44920260268771</v>
      </c>
      <c r="F399" s="98">
        <v>400.21948869336865</v>
      </c>
      <c r="G399" s="98">
        <v>380.47430171514617</v>
      </c>
      <c r="H399" s="98">
        <v>371.00428193312746</v>
      </c>
      <c r="I399" s="98">
        <v>373.66996092666972</v>
      </c>
      <c r="J399" s="98">
        <v>400.54717086506969</v>
      </c>
      <c r="K399" s="98">
        <v>400.41108085732355</v>
      </c>
      <c r="L399" s="98">
        <v>404.80305029556695</v>
      </c>
      <c r="M399" s="98">
        <v>410.40704409450257</v>
      </c>
      <c r="N399" s="98">
        <v>417.89883911807101</v>
      </c>
      <c r="O399" s="98">
        <v>415.15488254060745</v>
      </c>
      <c r="P399" s="98">
        <v>414.19450139008882</v>
      </c>
      <c r="Q399" s="98">
        <v>419.16882169800635</v>
      </c>
      <c r="R399" s="98">
        <v>436.00913398450007</v>
      </c>
      <c r="S399" s="98">
        <v>449.69864883766837</v>
      </c>
      <c r="T399" s="98">
        <v>469.65284907221042</v>
      </c>
      <c r="U399" s="98">
        <v>470.72451599485584</v>
      </c>
      <c r="V399" s="98">
        <v>477.96420800288979</v>
      </c>
      <c r="W399" s="98">
        <v>461.09502488471094</v>
      </c>
      <c r="X399" s="98">
        <v>451.43223355101884</v>
      </c>
      <c r="Y399" s="98">
        <v>442.06485788873232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346.57738491072706</v>
      </c>
      <c r="D400" s="122">
        <v>344.09609829327286</v>
      </c>
      <c r="E400" s="122">
        <v>343.10782706853979</v>
      </c>
      <c r="F400" s="122">
        <v>340.82206657383551</v>
      </c>
      <c r="G400" s="122">
        <v>331.24579553415441</v>
      </c>
      <c r="H400" s="122">
        <v>323.23532139161273</v>
      </c>
      <c r="I400" s="122">
        <v>326.57567878002425</v>
      </c>
      <c r="J400" s="122">
        <v>315.08557580171475</v>
      </c>
      <c r="K400" s="122">
        <v>313.4500124249376</v>
      </c>
      <c r="L400" s="122">
        <v>307.08768805653824</v>
      </c>
      <c r="M400" s="122">
        <v>312.12012721805172</v>
      </c>
      <c r="N400" s="122">
        <v>315.71500306805797</v>
      </c>
      <c r="O400" s="122">
        <v>302.62759608537289</v>
      </c>
      <c r="P400" s="122">
        <v>311.61709773121675</v>
      </c>
      <c r="Q400" s="122">
        <v>317.0044693051745</v>
      </c>
      <c r="R400" s="122">
        <v>319.92603706619144</v>
      </c>
      <c r="S400" s="122">
        <v>322.14894810183455</v>
      </c>
      <c r="T400" s="122">
        <v>330.11313992716362</v>
      </c>
      <c r="U400" s="122">
        <v>326.23847265563802</v>
      </c>
      <c r="V400" s="122">
        <v>348.31015578457914</v>
      </c>
      <c r="W400" s="122">
        <v>350.37508873230172</v>
      </c>
      <c r="X400" s="122">
        <v>317.78495400015731</v>
      </c>
      <c r="Y400" s="122">
        <v>305.90008210248311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346.45855345600393</v>
      </c>
      <c r="D401" s="98">
        <v>343.49606382062888</v>
      </c>
      <c r="E401" s="98">
        <v>343.14319930622275</v>
      </c>
      <c r="F401" s="98">
        <v>333.5399027883962</v>
      </c>
      <c r="G401" s="98">
        <v>334.98183470143522</v>
      </c>
      <c r="H401" s="98">
        <v>324.46408396987874</v>
      </c>
      <c r="I401" s="98">
        <v>325.94840020492052</v>
      </c>
      <c r="J401" s="98">
        <v>318.37349876200943</v>
      </c>
      <c r="K401" s="98">
        <v>306.46572435287084</v>
      </c>
      <c r="L401" s="98">
        <v>310.79804885042142</v>
      </c>
      <c r="M401" s="98">
        <v>312.4881402675469</v>
      </c>
      <c r="N401" s="98">
        <v>312.42623025885592</v>
      </c>
      <c r="O401" s="98">
        <v>315.82480169174249</v>
      </c>
      <c r="P401" s="98">
        <v>302.1224546961501</v>
      </c>
      <c r="Q401" s="98">
        <v>284.60826853672927</v>
      </c>
      <c r="R401" s="98">
        <v>335.74026050279406</v>
      </c>
      <c r="S401" s="98">
        <v>332.17812638117164</v>
      </c>
      <c r="T401" s="98">
        <v>352.33691560408448</v>
      </c>
      <c r="U401" s="98">
        <v>338.61927383067336</v>
      </c>
      <c r="V401" s="98">
        <v>378.57770949789841</v>
      </c>
      <c r="W401" s="98">
        <v>322.87210430694455</v>
      </c>
      <c r="X401" s="98">
        <v>309.34214465248402</v>
      </c>
      <c r="Y401" s="98">
        <v>323.32081851047866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346.57892531847347</v>
      </c>
      <c r="D402" s="33">
        <v>344.105473831908</v>
      </c>
      <c r="E402" s="33">
        <v>343.10727951068088</v>
      </c>
      <c r="F402" s="33">
        <v>340.93684673857973</v>
      </c>
      <c r="G402" s="33">
        <v>331.19228020140906</v>
      </c>
      <c r="H402" s="33">
        <v>323.21689916405251</v>
      </c>
      <c r="I402" s="33">
        <v>326.58372081303833</v>
      </c>
      <c r="J402" s="33">
        <v>315.04577043899928</v>
      </c>
      <c r="K402" s="33">
        <v>313.52858566574838</v>
      </c>
      <c r="L402" s="33">
        <v>307.02658421912747</v>
      </c>
      <c r="M402" s="33">
        <v>312.11353347920294</v>
      </c>
      <c r="N402" s="33">
        <v>315.77202062716344</v>
      </c>
      <c r="O402" s="33">
        <v>302.41700237888824</v>
      </c>
      <c r="P402" s="33">
        <v>311.7665684976825</v>
      </c>
      <c r="Q402" s="33">
        <v>317.57011725509972</v>
      </c>
      <c r="R402" s="33">
        <v>319.5424997803629</v>
      </c>
      <c r="S402" s="33">
        <v>321.9314478499935</v>
      </c>
      <c r="T402" s="33">
        <v>329.71328032691599</v>
      </c>
      <c r="U402" s="33">
        <v>326.0536845783987</v>
      </c>
      <c r="V402" s="33">
        <v>347.86721597414032</v>
      </c>
      <c r="W402" s="33">
        <v>350.90477583975303</v>
      </c>
      <c r="X402" s="33">
        <v>317.95106573240412</v>
      </c>
      <c r="Y402" s="33">
        <v>305.47261529314414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4345.7370278684766</v>
      </c>
      <c r="D404" s="117">
        <f t="shared" si="218"/>
        <v>4203.372542140607</v>
      </c>
      <c r="E404" s="117">
        <f t="shared" si="218"/>
        <v>4169.8647574270117</v>
      </c>
      <c r="F404" s="117">
        <f t="shared" si="218"/>
        <v>4175.4880779466948</v>
      </c>
      <c r="G404" s="117">
        <f t="shared" si="218"/>
        <v>4569.8622606186736</v>
      </c>
      <c r="H404" s="117">
        <f t="shared" si="218"/>
        <v>4357.0899284731368</v>
      </c>
      <c r="I404" s="117">
        <f t="shared" si="218"/>
        <v>4274.7802079391176</v>
      </c>
      <c r="J404" s="117">
        <f t="shared" si="218"/>
        <v>3835.0332234993657</v>
      </c>
      <c r="K404" s="117">
        <f t="shared" si="218"/>
        <v>2719.3824973867877</v>
      </c>
      <c r="L404" s="117">
        <f t="shared" si="218"/>
        <v>3585.8543737812652</v>
      </c>
      <c r="M404" s="117">
        <f t="shared" si="218"/>
        <v>3021.8504254724453</v>
      </c>
      <c r="N404" s="117">
        <f t="shared" si="218"/>
        <v>2600.66342032895</v>
      </c>
      <c r="O404" s="117">
        <f t="shared" si="218"/>
        <v>2737.6545490210242</v>
      </c>
      <c r="P404" s="117">
        <f t="shared" si="218"/>
        <v>2071.6086305099993</v>
      </c>
      <c r="Q404" s="117">
        <f t="shared" si="218"/>
        <v>1881.383169012332</v>
      </c>
      <c r="R404" s="117">
        <f t="shared" ref="R404:V404" si="219">R405+R408+R410+R419</f>
        <v>2192.3761077067738</v>
      </c>
      <c r="S404" s="117">
        <f t="shared" si="219"/>
        <v>1915.7342397869618</v>
      </c>
      <c r="T404" s="117">
        <f t="shared" si="219"/>
        <v>1998.4493951531342</v>
      </c>
      <c r="U404" s="117">
        <f t="shared" si="219"/>
        <v>1735.7173156071547</v>
      </c>
      <c r="V404" s="117">
        <f t="shared" si="219"/>
        <v>1800.7037490909311</v>
      </c>
      <c r="W404" s="117">
        <f t="shared" ref="W404:Y404" si="220">W405+W408+W410+W419</f>
        <v>1319.7080949459425</v>
      </c>
      <c r="X404" s="117">
        <f t="shared" si="220"/>
        <v>963.29931971806332</v>
      </c>
      <c r="Y404" s="117">
        <f t="shared" si="220"/>
        <v>715.42234509970797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4290.8751189152035</v>
      </c>
      <c r="D405" s="122">
        <f t="shared" si="221"/>
        <v>4143.5417891993711</v>
      </c>
      <c r="E405" s="122">
        <f t="shared" si="221"/>
        <v>4116.0564068249068</v>
      </c>
      <c r="F405" s="122">
        <f t="shared" si="221"/>
        <v>4128.8759952460077</v>
      </c>
      <c r="G405" s="122">
        <f t="shared" si="221"/>
        <v>4522.3459301839184</v>
      </c>
      <c r="H405" s="122">
        <f t="shared" si="221"/>
        <v>4314.8681723956934</v>
      </c>
      <c r="I405" s="122">
        <f t="shared" si="221"/>
        <v>4232.7965591911707</v>
      </c>
      <c r="J405" s="122">
        <f t="shared" si="221"/>
        <v>3797.2134796835135</v>
      </c>
      <c r="K405" s="122">
        <f t="shared" si="221"/>
        <v>2681.3981928486587</v>
      </c>
      <c r="L405" s="122">
        <f t="shared" si="221"/>
        <v>3533.9037306031091</v>
      </c>
      <c r="M405" s="122">
        <f t="shared" si="221"/>
        <v>2975.9449785655374</v>
      </c>
      <c r="N405" s="122">
        <f t="shared" si="221"/>
        <v>2562.4576447895329</v>
      </c>
      <c r="O405" s="122">
        <f t="shared" si="221"/>
        <v>2687.2612913132675</v>
      </c>
      <c r="P405" s="122">
        <f t="shared" si="221"/>
        <v>2023.82366593854</v>
      </c>
      <c r="Q405" s="122">
        <f t="shared" si="221"/>
        <v>1825.4929343290919</v>
      </c>
      <c r="R405" s="122">
        <f t="shared" ref="R405:V405" si="222">SUM(R406:R407)</f>
        <v>2103.7365213045455</v>
      </c>
      <c r="S405" s="122">
        <f t="shared" si="222"/>
        <v>1843.2263878208162</v>
      </c>
      <c r="T405" s="122">
        <f t="shared" si="222"/>
        <v>1932.542267046533</v>
      </c>
      <c r="U405" s="122">
        <f t="shared" si="222"/>
        <v>1691.0954405314069</v>
      </c>
      <c r="V405" s="122">
        <f t="shared" si="222"/>
        <v>1749.1230932022677</v>
      </c>
      <c r="W405" s="122">
        <f t="shared" ref="W405:Y405" si="223">SUM(W406:W407)</f>
        <v>1274.0817710075974</v>
      </c>
      <c r="X405" s="122">
        <f t="shared" si="223"/>
        <v>906.94275945501158</v>
      </c>
      <c r="Y405" s="122">
        <f t="shared" si="223"/>
        <v>642.23966275640612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4290.8751189152035</v>
      </c>
      <c r="D406" s="98">
        <v>4143.5417891993711</v>
      </c>
      <c r="E406" s="98">
        <v>4116.0564068249068</v>
      </c>
      <c r="F406" s="98">
        <v>4128.8759952460077</v>
      </c>
      <c r="G406" s="98">
        <v>4522.3459301839184</v>
      </c>
      <c r="H406" s="98">
        <v>4314.8681723956934</v>
      </c>
      <c r="I406" s="98">
        <v>4232.7965591911707</v>
      </c>
      <c r="J406" s="98">
        <v>3797.2134796835135</v>
      </c>
      <c r="K406" s="98">
        <v>2681.3981928486587</v>
      </c>
      <c r="L406" s="98">
        <v>3533.9037306031091</v>
      </c>
      <c r="M406" s="98">
        <v>2975.9449785655374</v>
      </c>
      <c r="N406" s="98">
        <v>2562.4576447895329</v>
      </c>
      <c r="O406" s="98">
        <v>2687.2612913132675</v>
      </c>
      <c r="P406" s="98">
        <v>2023.82366593854</v>
      </c>
      <c r="Q406" s="98">
        <v>1825.4929343290919</v>
      </c>
      <c r="R406" s="98">
        <v>2103.7365213045455</v>
      </c>
      <c r="S406" s="98">
        <v>1843.2263878208162</v>
      </c>
      <c r="T406" s="98">
        <v>1932.542267046533</v>
      </c>
      <c r="U406" s="98">
        <v>1691.0954405314069</v>
      </c>
      <c r="V406" s="98">
        <v>1749.1230932022677</v>
      </c>
      <c r="W406" s="98">
        <v>1274.0817710075974</v>
      </c>
      <c r="X406" s="98">
        <v>906.94275945501158</v>
      </c>
      <c r="Y406" s="98">
        <v>642.23966275640612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53.144290578137642</v>
      </c>
      <c r="D410" s="122">
        <v>57.785484996594597</v>
      </c>
      <c r="E410" s="122">
        <v>51.785839747209295</v>
      </c>
      <c r="F410" s="122">
        <v>44.612867595692833</v>
      </c>
      <c r="G410" s="122">
        <v>45.69080948404735</v>
      </c>
      <c r="H410" s="122">
        <v>40.374053296732889</v>
      </c>
      <c r="I410" s="122">
        <v>40.394535156555008</v>
      </c>
      <c r="J410" s="122">
        <v>36.354387703549754</v>
      </c>
      <c r="K410" s="122">
        <v>36.673710688192998</v>
      </c>
      <c r="L410" s="122">
        <v>50.016854803226394</v>
      </c>
      <c r="M410" s="122">
        <v>43.794666038554354</v>
      </c>
      <c r="N410" s="122">
        <v>36.163412913110477</v>
      </c>
      <c r="O410" s="122">
        <v>48.490851667451849</v>
      </c>
      <c r="P410" s="122">
        <v>45.990440230504205</v>
      </c>
      <c r="Q410" s="122">
        <v>54.023643967931847</v>
      </c>
      <c r="R410" s="122">
        <v>85.623301820328436</v>
      </c>
      <c r="S410" s="122">
        <v>69.85960725061453</v>
      </c>
      <c r="T410" s="122">
        <v>63.593835819780956</v>
      </c>
      <c r="U410" s="122">
        <v>42.790346160756933</v>
      </c>
      <c r="V410" s="122">
        <v>49.586370991650085</v>
      </c>
      <c r="W410" s="122">
        <v>43.405532869218476</v>
      </c>
      <c r="X410" s="122">
        <v>54.185141333994409</v>
      </c>
      <c r="Y410" s="122">
        <v>70.365807241341628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726.74817365603235</v>
      </c>
      <c r="D411" s="98">
        <v>704.26059839599668</v>
      </c>
      <c r="E411" s="98">
        <v>679.43021748338595</v>
      </c>
      <c r="F411" s="98">
        <v>663.47341552568832</v>
      </c>
      <c r="G411" s="98">
        <v>647.09608931782054</v>
      </c>
      <c r="H411" s="98">
        <v>635.6566065555387</v>
      </c>
      <c r="I411" s="98">
        <v>638.23365547356912</v>
      </c>
      <c r="J411" s="98">
        <v>633.17225250349156</v>
      </c>
      <c r="K411" s="98">
        <v>634.33268207924095</v>
      </c>
      <c r="L411" s="98">
        <v>633.09170769737557</v>
      </c>
      <c r="M411" s="98">
        <v>663.48919048409846</v>
      </c>
      <c r="N411" s="98">
        <v>602.86053117651215</v>
      </c>
      <c r="O411" s="98">
        <v>645.5683262148018</v>
      </c>
      <c r="P411" s="98">
        <v>569.82867911933124</v>
      </c>
      <c r="Q411" s="98">
        <v>499.08650635541795</v>
      </c>
      <c r="R411" s="98">
        <v>587.11713529282588</v>
      </c>
      <c r="S411" s="98">
        <v>577.89416930562436</v>
      </c>
      <c r="T411" s="98">
        <v>585.47273468319395</v>
      </c>
      <c r="U411" s="98">
        <v>554.23686455837549</v>
      </c>
      <c r="V411" s="98">
        <v>606.70383330960101</v>
      </c>
      <c r="W411" s="98">
        <v>514.87942437969502</v>
      </c>
      <c r="X411" s="98">
        <v>493.94299355998868</v>
      </c>
      <c r="Y411" s="98">
        <v>502.56939279525267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489.72857110305347</v>
      </c>
      <c r="L412" s="98">
        <v>489.74711671284916</v>
      </c>
      <c r="M412" s="98">
        <v>0</v>
      </c>
      <c r="N412" s="98">
        <v>0</v>
      </c>
      <c r="O412" s="98">
        <v>499.23215937901284</v>
      </c>
      <c r="P412" s="98">
        <v>440.20048686780513</v>
      </c>
      <c r="Q412" s="98">
        <v>384.37368984096008</v>
      </c>
      <c r="R412" s="98">
        <v>450.86875885777272</v>
      </c>
      <c r="S412" s="98">
        <v>443.61251902113924</v>
      </c>
      <c r="T412" s="98">
        <v>448.53628301403143</v>
      </c>
      <c r="U412" s="98">
        <v>0</v>
      </c>
      <c r="V412" s="98">
        <v>0</v>
      </c>
      <c r="W412" s="98">
        <v>0</v>
      </c>
      <c r="X412" s="98">
        <v>376.09930732281339</v>
      </c>
      <c r="Y412" s="98">
        <v>377.62546384348207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489.72857110305347</v>
      </c>
      <c r="L413" s="101">
        <v>489.74711671284916</v>
      </c>
      <c r="M413" s="101">
        <v>0</v>
      </c>
      <c r="N413" s="101">
        <v>0</v>
      </c>
      <c r="O413" s="101">
        <v>499.23215937901284</v>
      </c>
      <c r="P413" s="101">
        <v>440.20048686780513</v>
      </c>
      <c r="Q413" s="101">
        <v>384.37368984096008</v>
      </c>
      <c r="R413" s="101">
        <v>450.86875885777272</v>
      </c>
      <c r="S413" s="101">
        <v>443.61251902113924</v>
      </c>
      <c r="T413" s="101">
        <v>448.53628301403143</v>
      </c>
      <c r="U413" s="101">
        <v>0</v>
      </c>
      <c r="V413" s="101">
        <v>0</v>
      </c>
      <c r="W413" s="101">
        <v>0</v>
      </c>
      <c r="X413" s="101">
        <v>376.09930732281339</v>
      </c>
      <c r="Y413" s="101">
        <v>377.62546384348207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1.7176183751356948</v>
      </c>
      <c r="D419" s="122">
        <v>2.0452679446412256</v>
      </c>
      <c r="E419" s="122">
        <v>2.022510854895919</v>
      </c>
      <c r="F419" s="122">
        <v>1.9992151049943556</v>
      </c>
      <c r="G419" s="122">
        <v>1.8255209507078765</v>
      </c>
      <c r="H419" s="122">
        <v>1.8477027807107163</v>
      </c>
      <c r="I419" s="122">
        <v>1.589113591392104</v>
      </c>
      <c r="J419" s="122">
        <v>1.4653561123023744</v>
      </c>
      <c r="K419" s="122">
        <v>1.3105938499362646</v>
      </c>
      <c r="L419" s="122">
        <v>1.9337883749294056</v>
      </c>
      <c r="M419" s="122">
        <v>2.1107808683535212</v>
      </c>
      <c r="N419" s="122">
        <v>2.0423626263066392</v>
      </c>
      <c r="O419" s="122">
        <v>1.9024060403048626</v>
      </c>
      <c r="P419" s="122">
        <v>1.7945243409550065</v>
      </c>
      <c r="Q419" s="122">
        <v>1.8665907153084169</v>
      </c>
      <c r="R419" s="122">
        <v>3.0162845819000488</v>
      </c>
      <c r="S419" s="122">
        <v>2.6482447155311442</v>
      </c>
      <c r="T419" s="122">
        <v>2.3132922868202623</v>
      </c>
      <c r="U419" s="122">
        <v>1.8315289149909593</v>
      </c>
      <c r="V419" s="122">
        <v>1.9942848970134106</v>
      </c>
      <c r="W419" s="122">
        <v>2.2207910691267543</v>
      </c>
      <c r="X419" s="122">
        <v>2.1714189290573609</v>
      </c>
      <c r="Y419" s="122">
        <v>2.8168751019602376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134.21960731417502</v>
      </c>
      <c r="D420" s="98">
        <v>132.94241640167965</v>
      </c>
      <c r="E420" s="98">
        <v>132.6767120811723</v>
      </c>
      <c r="F420" s="98">
        <v>128.83830676630294</v>
      </c>
      <c r="G420" s="98">
        <v>129.26970232200151</v>
      </c>
      <c r="H420" s="98">
        <v>125.08947825411549</v>
      </c>
      <c r="I420" s="98">
        <v>125.5399737199762</v>
      </c>
      <c r="J420" s="98">
        <v>122.50377098847851</v>
      </c>
      <c r="K420" s="98">
        <v>117.807824955382</v>
      </c>
      <c r="L420" s="98">
        <v>119.35771580814276</v>
      </c>
      <c r="M420" s="98">
        <v>119.91873808333442</v>
      </c>
      <c r="N420" s="98">
        <v>119.8458389116736</v>
      </c>
      <c r="O420" s="98">
        <v>121.11985123274292</v>
      </c>
      <c r="P420" s="98">
        <v>115.78583139031433</v>
      </c>
      <c r="Q420" s="98">
        <v>108.77133168297229</v>
      </c>
      <c r="R420" s="98">
        <v>127.38541397047648</v>
      </c>
      <c r="S420" s="98">
        <v>124.76175104280057</v>
      </c>
      <c r="T420" s="98">
        <v>130.883642543778</v>
      </c>
      <c r="U420" s="98">
        <v>124.54396621938523</v>
      </c>
      <c r="V420" s="98">
        <v>138.27041952626314</v>
      </c>
      <c r="W420" s="98">
        <v>117.53109658147744</v>
      </c>
      <c r="X420" s="98">
        <v>112.53614623636409</v>
      </c>
      <c r="Y420" s="98">
        <v>117.61418233938087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202.43334402222629</v>
      </c>
      <c r="D423" s="118">
        <f t="shared" si="225"/>
        <v>193.5282928170902</v>
      </c>
      <c r="E423" s="118">
        <f t="shared" si="225"/>
        <v>189.98955875100302</v>
      </c>
      <c r="F423" s="118">
        <f t="shared" si="225"/>
        <v>190.29103335893251</v>
      </c>
      <c r="G423" s="118">
        <f t="shared" si="225"/>
        <v>203.53942925682156</v>
      </c>
      <c r="H423" s="118">
        <f t="shared" si="225"/>
        <v>194.54060198639129</v>
      </c>
      <c r="I423" s="118">
        <f t="shared" si="225"/>
        <v>190.08981934410266</v>
      </c>
      <c r="J423" s="118">
        <f t="shared" si="225"/>
        <v>171.14621824561794</v>
      </c>
      <c r="K423" s="118">
        <f t="shared" si="225"/>
        <v>127.29623279965196</v>
      </c>
      <c r="L423" s="118">
        <f t="shared" si="225"/>
        <v>159.11637555833212</v>
      </c>
      <c r="M423" s="118">
        <f t="shared" si="225"/>
        <v>137.25948381628382</v>
      </c>
      <c r="N423" s="118">
        <f t="shared" si="225"/>
        <v>121.21816266615875</v>
      </c>
      <c r="O423" s="118">
        <f t="shared" si="225"/>
        <v>124.28793842501697</v>
      </c>
      <c r="P423" s="118">
        <f t="shared" si="225"/>
        <v>98.425077627323887</v>
      </c>
      <c r="Q423" s="118">
        <f t="shared" si="225"/>
        <v>89.98080908486665</v>
      </c>
      <c r="R423" s="118">
        <f t="shared" ref="R423:V423" si="226">R424+R427+R429+R438</f>
        <v>100.12123498042288</v>
      </c>
      <c r="S423" s="118">
        <f t="shared" si="226"/>
        <v>90.367058200406831</v>
      </c>
      <c r="T423" s="118">
        <f t="shared" si="226"/>
        <v>93.520528725359483</v>
      </c>
      <c r="U423" s="118">
        <f t="shared" si="226"/>
        <v>84.01197110941466</v>
      </c>
      <c r="V423" s="118">
        <f t="shared" si="226"/>
        <v>86.697568765605013</v>
      </c>
      <c r="W423" s="118">
        <f t="shared" ref="W423:Y423" si="227">W424+W427+W429+W438</f>
        <v>67.581797507657186</v>
      </c>
      <c r="X423" s="118">
        <f t="shared" si="227"/>
        <v>52.015955009791533</v>
      </c>
      <c r="Y423" s="118">
        <f t="shared" si="227"/>
        <v>41.346305914632282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172.17375664710698</v>
      </c>
      <c r="D424" s="123">
        <f t="shared" si="228"/>
        <v>164.48049982021033</v>
      </c>
      <c r="E424" s="123">
        <f t="shared" si="228"/>
        <v>162.44328202280752</v>
      </c>
      <c r="F424" s="123">
        <f t="shared" si="228"/>
        <v>162.5379643684399</v>
      </c>
      <c r="G424" s="123">
        <f t="shared" si="228"/>
        <v>177.40902912308599</v>
      </c>
      <c r="H424" s="123">
        <f t="shared" si="228"/>
        <v>168.63965801105974</v>
      </c>
      <c r="I424" s="123">
        <f t="shared" si="228"/>
        <v>164.91346601059172</v>
      </c>
      <c r="J424" s="123">
        <f t="shared" si="228"/>
        <v>146.45543781823267</v>
      </c>
      <c r="K424" s="123">
        <f t="shared" si="228"/>
        <v>102.77493369980645</v>
      </c>
      <c r="L424" s="123">
        <f t="shared" si="228"/>
        <v>134.59908053406247</v>
      </c>
      <c r="M424" s="123">
        <f t="shared" si="228"/>
        <v>111.78989005323753</v>
      </c>
      <c r="N424" s="123">
        <f t="shared" si="228"/>
        <v>95.896212485192933</v>
      </c>
      <c r="O424" s="123">
        <f t="shared" si="228"/>
        <v>100.08001610456752</v>
      </c>
      <c r="P424" s="123">
        <f t="shared" si="228"/>
        <v>75.051997356590249</v>
      </c>
      <c r="Q424" s="123">
        <f t="shared" si="228"/>
        <v>67.463592078009981</v>
      </c>
      <c r="R424" s="123">
        <f t="shared" ref="R424:V424" si="229">SUM(R425:R426)</f>
        <v>77.088901858019582</v>
      </c>
      <c r="S424" s="123">
        <f t="shared" si="229"/>
        <v>67.150930602476748</v>
      </c>
      <c r="T424" s="123">
        <f t="shared" si="229"/>
        <v>69.922986306254487</v>
      </c>
      <c r="U424" s="123">
        <f t="shared" si="229"/>
        <v>60.814297692794213</v>
      </c>
      <c r="V424" s="123">
        <f t="shared" si="229"/>
        <v>62.553504728440352</v>
      </c>
      <c r="W424" s="123">
        <f t="shared" ref="W424:Y424" si="230">SUM(W425:W426)</f>
        <v>45.018429416927241</v>
      </c>
      <c r="X424" s="123">
        <f t="shared" si="230"/>
        <v>31.600251383388557</v>
      </c>
      <c r="Y424" s="123">
        <f t="shared" si="230"/>
        <v>22.236310051905612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170.07561073471584</v>
      </c>
      <c r="D425" s="99">
        <v>162.49845843913175</v>
      </c>
      <c r="E425" s="99">
        <v>160.51780839565291</v>
      </c>
      <c r="F425" s="99">
        <v>160.62732914590921</v>
      </c>
      <c r="G425" s="99">
        <v>175.33891005284335</v>
      </c>
      <c r="H425" s="99">
        <v>166.68559824968833</v>
      </c>
      <c r="I425" s="99">
        <v>163.00371802005918</v>
      </c>
      <c r="J425" s="99">
        <v>144.73924061396195</v>
      </c>
      <c r="K425" s="99">
        <v>101.56127316492777</v>
      </c>
      <c r="L425" s="99">
        <v>133.00366493627712</v>
      </c>
      <c r="M425" s="99">
        <v>110.46114139815883</v>
      </c>
      <c r="N425" s="99">
        <v>94.719474373247877</v>
      </c>
      <c r="O425" s="99">
        <v>98.81316133561667</v>
      </c>
      <c r="P425" s="99">
        <v>74.066481428649382</v>
      </c>
      <c r="Q425" s="99">
        <v>66.535250557025691</v>
      </c>
      <c r="R425" s="99">
        <v>76.017096395483975</v>
      </c>
      <c r="S425" s="99">
        <v>66.216343349553412</v>
      </c>
      <c r="T425" s="99">
        <v>68.946555274552352</v>
      </c>
      <c r="U425" s="99">
        <v>59.969203356908956</v>
      </c>
      <c r="V425" s="99">
        <v>61.685263090495788</v>
      </c>
      <c r="W425" s="99">
        <v>44.390588078099263</v>
      </c>
      <c r="X425" s="99">
        <v>31.159132303241012</v>
      </c>
      <c r="Y425" s="99">
        <v>21.926263788286711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2.0981459123911366</v>
      </c>
      <c r="D426" s="99">
        <v>1.9820413810785757</v>
      </c>
      <c r="E426" s="99">
        <v>1.9254736271546038</v>
      </c>
      <c r="F426" s="99">
        <v>1.9106352225306797</v>
      </c>
      <c r="G426" s="99">
        <v>2.0701190702426469</v>
      </c>
      <c r="H426" s="99">
        <v>1.9540597613713973</v>
      </c>
      <c r="I426" s="99">
        <v>1.909747990532539</v>
      </c>
      <c r="J426" s="99">
        <v>1.7161972042707194</v>
      </c>
      <c r="K426" s="99">
        <v>1.213660534878678</v>
      </c>
      <c r="L426" s="99">
        <v>1.5954155977853528</v>
      </c>
      <c r="M426" s="99">
        <v>1.328748655078702</v>
      </c>
      <c r="N426" s="99">
        <v>1.1767381119450597</v>
      </c>
      <c r="O426" s="99">
        <v>1.2668547689508542</v>
      </c>
      <c r="P426" s="99">
        <v>0.98551592794087006</v>
      </c>
      <c r="Q426" s="99">
        <v>0.92834152098428335</v>
      </c>
      <c r="R426" s="99">
        <v>1.0718054625356115</v>
      </c>
      <c r="S426" s="99">
        <v>0.93458725292333755</v>
      </c>
      <c r="T426" s="99">
        <v>0.97643103170212842</v>
      </c>
      <c r="U426" s="99">
        <v>0.84509433588525673</v>
      </c>
      <c r="V426" s="99">
        <v>0.86824163794456111</v>
      </c>
      <c r="W426" s="99">
        <v>0.6278413388279801</v>
      </c>
      <c r="X426" s="99">
        <v>0.44111908014754264</v>
      </c>
      <c r="Y426" s="99">
        <v>0.31004626361889986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9.1076317818231736E-3</v>
      </c>
      <c r="E427" s="123">
        <f t="shared" si="231"/>
        <v>5.2295836230564939E-3</v>
      </c>
      <c r="F427" s="123">
        <f t="shared" si="231"/>
        <v>9.8544328920413277E-3</v>
      </c>
      <c r="G427" s="123">
        <f t="shared" si="231"/>
        <v>1.2206479034514123E-2</v>
      </c>
      <c r="H427" s="123">
        <f t="shared" si="231"/>
        <v>1.5841260891176021E-2</v>
      </c>
      <c r="I427" s="123">
        <f t="shared" si="231"/>
        <v>1.840535212546348E-2</v>
      </c>
      <c r="J427" s="123">
        <f t="shared" si="231"/>
        <v>1.3183239408595471E-2</v>
      </c>
      <c r="K427" s="123">
        <f t="shared" si="231"/>
        <v>1.0439036012500234E-2</v>
      </c>
      <c r="L427" s="123">
        <f t="shared" si="231"/>
        <v>1.0699690715177826E-2</v>
      </c>
      <c r="M427" s="123">
        <f t="shared" si="231"/>
        <v>8.0691407414434559E-3</v>
      </c>
      <c r="N427" s="123">
        <f t="shared" si="231"/>
        <v>8.7187328618842166E-3</v>
      </c>
      <c r="O427" s="123">
        <f t="shared" si="231"/>
        <v>5.5527417951453661E-3</v>
      </c>
      <c r="P427" s="123">
        <f t="shared" si="231"/>
        <v>7.0385892876667485E-3</v>
      </c>
      <c r="Q427" s="123">
        <f t="shared" si="231"/>
        <v>2.1091311896055094E-3</v>
      </c>
      <c r="R427" s="123">
        <f t="shared" si="231"/>
        <v>2.8966334480211124E-3</v>
      </c>
      <c r="S427" s="123">
        <f t="shared" si="231"/>
        <v>3.1345290587305413E-3</v>
      </c>
      <c r="T427" s="123">
        <f t="shared" si="231"/>
        <v>3.5072056933070942E-3</v>
      </c>
      <c r="U427" s="123">
        <f t="shared" si="231"/>
        <v>1.7007699399971619E-3</v>
      </c>
      <c r="V427" s="123">
        <f t="shared" si="231"/>
        <v>7.5654525885354975E-3</v>
      </c>
      <c r="W427" s="123">
        <f t="shared" si="231"/>
        <v>3.617907394863173E-3</v>
      </c>
      <c r="X427" s="123">
        <f t="shared" si="231"/>
        <v>1.144469326657304E-2</v>
      </c>
      <c r="Y427" s="123">
        <f t="shared" si="231"/>
        <v>8.7507096797539048E-3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9.1076317818231736E-3</v>
      </c>
      <c r="E428" s="99">
        <f>RES_hhdet_in_fecs!E29</f>
        <v>5.2295836230564939E-3</v>
      </c>
      <c r="F428" s="99">
        <f>RES_hhdet_in_fecs!F29</f>
        <v>9.8544328920413277E-3</v>
      </c>
      <c r="G428" s="99">
        <f>RES_hhdet_in_fecs!G29</f>
        <v>1.2206479034514123E-2</v>
      </c>
      <c r="H428" s="99">
        <f>RES_hhdet_in_fecs!H29</f>
        <v>1.5841260891176021E-2</v>
      </c>
      <c r="I428" s="99">
        <f>RES_hhdet_in_fecs!I29</f>
        <v>1.840535212546348E-2</v>
      </c>
      <c r="J428" s="99">
        <f>RES_hhdet_in_fecs!J29</f>
        <v>1.3183239408595471E-2</v>
      </c>
      <c r="K428" s="99">
        <f>RES_hhdet_in_fecs!K29</f>
        <v>1.0439036012500234E-2</v>
      </c>
      <c r="L428" s="99">
        <f>RES_hhdet_in_fecs!L29</f>
        <v>1.0699690715177826E-2</v>
      </c>
      <c r="M428" s="99">
        <f>RES_hhdet_in_fecs!M29</f>
        <v>8.0691407414434559E-3</v>
      </c>
      <c r="N428" s="99">
        <f>RES_hhdet_in_fecs!N29</f>
        <v>8.7187328618842166E-3</v>
      </c>
      <c r="O428" s="99">
        <f>RES_hhdet_in_fecs!O29</f>
        <v>5.5527417951453661E-3</v>
      </c>
      <c r="P428" s="99">
        <f>RES_hhdet_in_fecs!P29</f>
        <v>7.0385892876667485E-3</v>
      </c>
      <c r="Q428" s="99">
        <f>RES_hhdet_in_fecs!Q29</f>
        <v>2.1091311896055094E-3</v>
      </c>
      <c r="R428" s="99">
        <f>RES_hhdet_in_fecs!R29</f>
        <v>2.8966334480211124E-3</v>
      </c>
      <c r="S428" s="99">
        <f>RES_hhdet_in_fecs!S29</f>
        <v>3.1345290587305413E-3</v>
      </c>
      <c r="T428" s="99">
        <f>RES_hhdet_in_fecs!T29</f>
        <v>3.5072056933070942E-3</v>
      </c>
      <c r="U428" s="99">
        <f>RES_hhdet_in_fecs!U29</f>
        <v>1.7007699399971619E-3</v>
      </c>
      <c r="V428" s="99">
        <f>RES_hhdet_in_fecs!V29</f>
        <v>7.5654525885354975E-3</v>
      </c>
      <c r="W428" s="99">
        <f>RES_hhdet_in_fecs!W29</f>
        <v>3.617907394863173E-3</v>
      </c>
      <c r="X428" s="99">
        <f>RES_hhdet_in_fecs!X29</f>
        <v>1.144469326657304E-2</v>
      </c>
      <c r="Y428" s="99">
        <f>RES_hhdet_in_fecs!Y29</f>
        <v>8.7507096797539048E-3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26.09013009139078</v>
      </c>
      <c r="D429" s="123">
        <v>24.947532403369941</v>
      </c>
      <c r="E429" s="123">
        <v>23.492448511200923</v>
      </c>
      <c r="F429" s="123">
        <v>23.739213994871697</v>
      </c>
      <c r="G429" s="123">
        <v>22.248710106956239</v>
      </c>
      <c r="H429" s="123">
        <v>22.130214484914358</v>
      </c>
      <c r="I429" s="123">
        <v>21.386715537809625</v>
      </c>
      <c r="J429" s="123">
        <v>21.085075791320122</v>
      </c>
      <c r="K429" s="123">
        <v>20.969826683480257</v>
      </c>
      <c r="L429" s="123">
        <v>21.063311323768115</v>
      </c>
      <c r="M429" s="123">
        <v>22.022204008072361</v>
      </c>
      <c r="N429" s="123">
        <v>21.86779868788577</v>
      </c>
      <c r="O429" s="123">
        <v>20.941447453861464</v>
      </c>
      <c r="P429" s="123">
        <v>20.057499158077942</v>
      </c>
      <c r="Q429" s="123">
        <v>19.203781102666451</v>
      </c>
      <c r="R429" s="123">
        <v>19.760084041949167</v>
      </c>
      <c r="S429" s="123">
        <v>20.009251803119323</v>
      </c>
      <c r="T429" s="123">
        <v>20.406492454626722</v>
      </c>
      <c r="U429" s="123">
        <v>20.13141667970552</v>
      </c>
      <c r="V429" s="123">
        <v>20.935129497251825</v>
      </c>
      <c r="W429" s="123">
        <v>19.414142581902091</v>
      </c>
      <c r="X429" s="123">
        <v>17.61205741266501</v>
      </c>
      <c r="Y429" s="123">
        <v>16.441665990781118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28.805811415955983</v>
      </c>
      <c r="D430" s="99">
        <v>27.619188462651568</v>
      </c>
      <c r="E430" s="99">
        <v>26.496393316520027</v>
      </c>
      <c r="F430" s="99">
        <v>25.811374044149645</v>
      </c>
      <c r="G430" s="99">
        <v>25.088996894987567</v>
      </c>
      <c r="H430" s="99">
        <v>24.55574481346175</v>
      </c>
      <c r="I430" s="99">
        <v>24.578185450898403</v>
      </c>
      <c r="J430" s="99">
        <v>24.134769218407357</v>
      </c>
      <c r="K430" s="99">
        <v>24.02613493732866</v>
      </c>
      <c r="L430" s="99">
        <v>23.827337636655638</v>
      </c>
      <c r="M430" s="99">
        <v>24.627395269095675</v>
      </c>
      <c r="N430" s="99">
        <v>22.284322532912093</v>
      </c>
      <c r="O430" s="99">
        <v>23.738163228724471</v>
      </c>
      <c r="P430" s="99">
        <v>20.854190999852381</v>
      </c>
      <c r="Q430" s="99">
        <v>18.190618613482915</v>
      </c>
      <c r="R430" s="99">
        <v>21.215080603971799</v>
      </c>
      <c r="S430" s="99">
        <v>20.76035748364411</v>
      </c>
      <c r="T430" s="99">
        <v>20.8876819678926</v>
      </c>
      <c r="U430" s="99">
        <v>19.654209006768085</v>
      </c>
      <c r="V430" s="99">
        <v>21.396256056055215</v>
      </c>
      <c r="W430" s="99">
        <v>17.939037318972527</v>
      </c>
      <c r="X430" s="99">
        <v>16.970018147389005</v>
      </c>
      <c r="Y430" s="99">
        <v>17.157876906969136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21.958906904928686</v>
      </c>
      <c r="L431" s="99">
        <v>21.817879375657334</v>
      </c>
      <c r="M431" s="99">
        <v>0</v>
      </c>
      <c r="N431" s="99">
        <v>0</v>
      </c>
      <c r="O431" s="99">
        <v>22.034769092303613</v>
      </c>
      <c r="P431" s="99">
        <v>19.508496585974331</v>
      </c>
      <c r="Q431" s="99">
        <v>17.129953863122047</v>
      </c>
      <c r="R431" s="99">
        <v>20.068369308251874</v>
      </c>
      <c r="S431" s="99">
        <v>19.725172102844695</v>
      </c>
      <c r="T431" s="99">
        <v>19.918817493648159</v>
      </c>
      <c r="U431" s="99">
        <v>0</v>
      </c>
      <c r="V431" s="99">
        <v>0</v>
      </c>
      <c r="W431" s="99">
        <v>0</v>
      </c>
      <c r="X431" s="99">
        <v>16.300729540404557</v>
      </c>
      <c r="Y431" s="99">
        <v>16.485737136144614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18.549075373854485</v>
      </c>
      <c r="L432" s="102">
        <v>18.432353108743815</v>
      </c>
      <c r="M432" s="102">
        <v>0</v>
      </c>
      <c r="N432" s="102">
        <v>0</v>
      </c>
      <c r="O432" s="102">
        <v>18.357242769101447</v>
      </c>
      <c r="P432" s="102">
        <v>16.11014918651852</v>
      </c>
      <c r="Q432" s="102">
        <v>14.009585728961426</v>
      </c>
      <c r="R432" s="102">
        <v>16.291837669172612</v>
      </c>
      <c r="S432" s="102">
        <v>15.936403182895191</v>
      </c>
      <c r="T432" s="102">
        <v>16.002253692868155</v>
      </c>
      <c r="U432" s="102">
        <v>0</v>
      </c>
      <c r="V432" s="102">
        <v>0</v>
      </c>
      <c r="W432" s="102">
        <v>0</v>
      </c>
      <c r="X432" s="102">
        <v>12.921353584729902</v>
      </c>
      <c r="Y432" s="102">
        <v>12.892251932666429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3.4098315310741971</v>
      </c>
      <c r="L433" s="105">
        <v>3.3855262669135158</v>
      </c>
      <c r="M433" s="105">
        <v>0</v>
      </c>
      <c r="N433" s="105">
        <v>0</v>
      </c>
      <c r="O433" s="105">
        <v>3.6775263232021644</v>
      </c>
      <c r="P433" s="105">
        <v>3.3983473994558109</v>
      </c>
      <c r="Q433" s="105">
        <v>3.12036813416062</v>
      </c>
      <c r="R433" s="105">
        <v>3.7765316390792676</v>
      </c>
      <c r="S433" s="105">
        <v>3.7887689199495029</v>
      </c>
      <c r="T433" s="105">
        <v>3.9165638007800063</v>
      </c>
      <c r="U433" s="105">
        <v>0</v>
      </c>
      <c r="V433" s="105">
        <v>0</v>
      </c>
      <c r="W433" s="105">
        <v>0</v>
      </c>
      <c r="X433" s="105">
        <v>3.3793759556746537</v>
      </c>
      <c r="Y433" s="105">
        <v>3.5934852034781843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25.898351848671236</v>
      </c>
      <c r="D434" s="102">
        <v>24.770540491707887</v>
      </c>
      <c r="E434" s="102">
        <v>23.307331350707834</v>
      </c>
      <c r="F434" s="102">
        <v>23.654243160953524</v>
      </c>
      <c r="G434" s="102">
        <v>22.172809928984481</v>
      </c>
      <c r="H434" s="102">
        <v>22.077878131665738</v>
      </c>
      <c r="I434" s="102">
        <v>21.856442503610729</v>
      </c>
      <c r="J434" s="102">
        <v>22.504905596068738</v>
      </c>
      <c r="K434" s="102">
        <v>22.195179725940154</v>
      </c>
      <c r="L434" s="102">
        <v>22.39907178137269</v>
      </c>
      <c r="M434" s="102">
        <v>22.574943136231656</v>
      </c>
      <c r="N434" s="102">
        <v>22.391116580498835</v>
      </c>
      <c r="O434" s="102">
        <v>21.675835414121302</v>
      </c>
      <c r="P434" s="102">
        <v>21.014584860921389</v>
      </c>
      <c r="Q434" s="102">
        <v>20.540720670164422</v>
      </c>
      <c r="R434" s="102">
        <v>20.617237252568788</v>
      </c>
      <c r="S434" s="102">
        <v>20.834151583965212</v>
      </c>
      <c r="T434" s="102">
        <v>21.20045176364097</v>
      </c>
      <c r="U434" s="102">
        <v>20.74458292185167</v>
      </c>
      <c r="V434" s="102">
        <v>21.500981706603365</v>
      </c>
      <c r="W434" s="102">
        <v>20.207603049993281</v>
      </c>
      <c r="X434" s="102">
        <v>18.341989792756735</v>
      </c>
      <c r="Y434" s="102">
        <v>16.794165789859797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23.999071194704602</v>
      </c>
      <c r="D435" s="105">
        <v>22.926383031541576</v>
      </c>
      <c r="E435" s="105">
        <v>21.57932039583773</v>
      </c>
      <c r="F435" s="105">
        <v>21.911992122348103</v>
      </c>
      <c r="G435" s="105">
        <v>20.536142644115053</v>
      </c>
      <c r="H435" s="105">
        <v>20.497510216823294</v>
      </c>
      <c r="I435" s="105">
        <v>20.291098521057467</v>
      </c>
      <c r="J435" s="105">
        <v>20.866031022698149</v>
      </c>
      <c r="K435" s="105">
        <v>20.583038379234136</v>
      </c>
      <c r="L435" s="105">
        <v>20.794572973585684</v>
      </c>
      <c r="M435" s="105">
        <v>20.999157253439108</v>
      </c>
      <c r="N435" s="105">
        <v>20.843546228915717</v>
      </c>
      <c r="O435" s="105">
        <v>20.228490949494461</v>
      </c>
      <c r="P435" s="105">
        <v>19.684050426246944</v>
      </c>
      <c r="Q435" s="105">
        <v>19.303013817572179</v>
      </c>
      <c r="R435" s="105">
        <v>19.412245705366654</v>
      </c>
      <c r="S435" s="105">
        <v>19.665185355773868</v>
      </c>
      <c r="T435" s="105">
        <v>20.051235810664188</v>
      </c>
      <c r="U435" s="105">
        <v>19.650412840885906</v>
      </c>
      <c r="V435" s="105">
        <v>20.447191493096078</v>
      </c>
      <c r="W435" s="105">
        <v>19.255134108274802</v>
      </c>
      <c r="X435" s="105">
        <v>17.493672667394886</v>
      </c>
      <c r="Y435" s="105">
        <v>16.026981895638098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20.218656706704067</v>
      </c>
      <c r="D436" s="99">
        <v>19.231719468849626</v>
      </c>
      <c r="E436" s="99">
        <v>18.093841694301869</v>
      </c>
      <c r="F436" s="99">
        <v>18.375133573285826</v>
      </c>
      <c r="G436" s="99">
        <v>17.185163605381884</v>
      </c>
      <c r="H436" s="99">
        <v>17.241833089262485</v>
      </c>
      <c r="I436" s="99">
        <v>17.022284879874654</v>
      </c>
      <c r="J436" s="99">
        <v>17.397809696238088</v>
      </c>
      <c r="K436" s="99">
        <v>17.137915064204396</v>
      </c>
      <c r="L436" s="99">
        <v>17.333708999304452</v>
      </c>
      <c r="M436" s="99">
        <v>17.538717477491634</v>
      </c>
      <c r="N436" s="99">
        <v>17.334528128092892</v>
      </c>
      <c r="O436" s="99">
        <v>16.760747919530996</v>
      </c>
      <c r="P436" s="99">
        <v>16.24066820510291</v>
      </c>
      <c r="Q436" s="99">
        <v>15.832510433890901</v>
      </c>
      <c r="R436" s="99">
        <v>15.833363717582207</v>
      </c>
      <c r="S436" s="99">
        <v>15.995405962736861</v>
      </c>
      <c r="T436" s="99">
        <v>16.245028906067425</v>
      </c>
      <c r="U436" s="99">
        <v>15.858495701729328</v>
      </c>
      <c r="V436" s="99">
        <v>16.618165772039131</v>
      </c>
      <c r="W436" s="99">
        <v>15.605780954584469</v>
      </c>
      <c r="X436" s="99">
        <v>13.97053265282017</v>
      </c>
      <c r="Y436" s="99">
        <v>12.598630228456834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3.7804144880005359</v>
      </c>
      <c r="D437" s="99">
        <v>3.6946635626919502</v>
      </c>
      <c r="E437" s="99">
        <v>3.4854787015358601</v>
      </c>
      <c r="F437" s="99">
        <v>3.5368585490622726</v>
      </c>
      <c r="G437" s="99">
        <v>3.350979038733171</v>
      </c>
      <c r="H437" s="99">
        <v>3.2556771275608072</v>
      </c>
      <c r="I437" s="99">
        <v>3.2688136411828155</v>
      </c>
      <c r="J437" s="99">
        <v>3.4682213264600601</v>
      </c>
      <c r="K437" s="99">
        <v>3.4451233150297367</v>
      </c>
      <c r="L437" s="99">
        <v>3.4608639742812266</v>
      </c>
      <c r="M437" s="99">
        <v>3.4604397759474756</v>
      </c>
      <c r="N437" s="99">
        <v>3.5090181008228227</v>
      </c>
      <c r="O437" s="99">
        <v>3.4677430299634668</v>
      </c>
      <c r="P437" s="99">
        <v>3.4433822211440326</v>
      </c>
      <c r="Q437" s="99">
        <v>3.4705033836812835</v>
      </c>
      <c r="R437" s="99">
        <v>3.5788819877844418</v>
      </c>
      <c r="S437" s="99">
        <v>3.6697793930370057</v>
      </c>
      <c r="T437" s="99">
        <v>3.8062069045967641</v>
      </c>
      <c r="U437" s="99">
        <v>3.7919171391565758</v>
      </c>
      <c r="V437" s="99">
        <v>3.8290257210569467</v>
      </c>
      <c r="W437" s="99">
        <v>3.6493531536903325</v>
      </c>
      <c r="X437" s="99">
        <v>3.5231400145747211</v>
      </c>
      <c r="Y437" s="99">
        <v>3.4283516671812606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4.1694572837285122</v>
      </c>
      <c r="D438" s="123">
        <v>4.0911529617281053</v>
      </c>
      <c r="E438" s="123">
        <v>4.0485986333714994</v>
      </c>
      <c r="F438" s="123">
        <v>4.0040005627288631</v>
      </c>
      <c r="G438" s="123">
        <v>3.8694835477448351</v>
      </c>
      <c r="H438" s="123">
        <v>3.7548882295260482</v>
      </c>
      <c r="I438" s="123">
        <v>3.771232443575852</v>
      </c>
      <c r="J438" s="123">
        <v>3.5925213966565575</v>
      </c>
      <c r="K438" s="123">
        <v>3.5410333803527543</v>
      </c>
      <c r="L438" s="123">
        <v>3.4432840097863577</v>
      </c>
      <c r="M438" s="123">
        <v>3.4393206142324817</v>
      </c>
      <c r="N438" s="123">
        <v>3.4454327602181687</v>
      </c>
      <c r="O438" s="123">
        <v>3.2609221247928617</v>
      </c>
      <c r="P438" s="123">
        <v>3.3085425233680259</v>
      </c>
      <c r="Q438" s="123">
        <v>3.3113267730006202</v>
      </c>
      <c r="R438" s="123">
        <v>3.2693524470061104</v>
      </c>
      <c r="S438" s="123">
        <v>3.2037412657520319</v>
      </c>
      <c r="T438" s="123">
        <v>3.1875427587849781</v>
      </c>
      <c r="U438" s="123">
        <v>3.064555966974932</v>
      </c>
      <c r="V438" s="123">
        <v>3.2013690873242888</v>
      </c>
      <c r="W438" s="123">
        <v>3.145607601432979</v>
      </c>
      <c r="X438" s="123">
        <v>2.7922015204713944</v>
      </c>
      <c r="Y438" s="123">
        <v>2.6595791622657994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5.3200060719322853</v>
      </c>
      <c r="D439" s="99">
        <v>5.2136406063905723</v>
      </c>
      <c r="E439" s="99">
        <v>5.1741212810149833</v>
      </c>
      <c r="F439" s="99">
        <v>5.0122486437908886</v>
      </c>
      <c r="G439" s="99">
        <v>5.0120024115610837</v>
      </c>
      <c r="H439" s="99">
        <v>4.8322715050531846</v>
      </c>
      <c r="I439" s="99">
        <v>4.8345064995060687</v>
      </c>
      <c r="J439" s="99">
        <v>4.6695038032723195</v>
      </c>
      <c r="K439" s="99">
        <v>4.462117086216316</v>
      </c>
      <c r="L439" s="99">
        <v>4.4922031982451074</v>
      </c>
      <c r="M439" s="99">
        <v>4.4511443521704406</v>
      </c>
      <c r="N439" s="99">
        <v>4.4300185373276806</v>
      </c>
      <c r="O439" s="99">
        <v>4.4536924784705354</v>
      </c>
      <c r="P439" s="99">
        <v>4.2374487830660037</v>
      </c>
      <c r="Q439" s="99">
        <v>3.9644786735960222</v>
      </c>
      <c r="R439" s="99">
        <v>4.6029857803521619</v>
      </c>
      <c r="S439" s="99">
        <v>4.4819600015105054</v>
      </c>
      <c r="T439" s="99">
        <v>4.6694845691372704</v>
      </c>
      <c r="U439" s="99">
        <v>4.4165469659946144</v>
      </c>
      <c r="V439" s="99">
        <v>4.876299009062623</v>
      </c>
      <c r="W439" s="99">
        <v>4.094929080250183</v>
      </c>
      <c r="X439" s="99">
        <v>3.8663175078246881</v>
      </c>
      <c r="Y439" s="99">
        <v>4.0153851229755642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4.1545427623999451</v>
      </c>
      <c r="D440" s="110">
        <v>4.0736140922802537</v>
      </c>
      <c r="E440" s="110">
        <v>4.0311756821695877</v>
      </c>
      <c r="F440" s="110">
        <v>3.9881087365825265</v>
      </c>
      <c r="G440" s="110">
        <v>3.853118013437709</v>
      </c>
      <c r="H440" s="110">
        <v>3.7387355567295395</v>
      </c>
      <c r="I440" s="110">
        <v>3.7576007249100796</v>
      </c>
      <c r="J440" s="110">
        <v>3.5794828687314268</v>
      </c>
      <c r="K440" s="110">
        <v>3.5306711886617901</v>
      </c>
      <c r="L440" s="110">
        <v>3.4260099517879521</v>
      </c>
      <c r="M440" s="110">
        <v>3.4211916334855532</v>
      </c>
      <c r="N440" s="110">
        <v>3.4283629651919978</v>
      </c>
      <c r="O440" s="110">
        <v>3.2418885553192816</v>
      </c>
      <c r="P440" s="110">
        <v>3.2939190846458812</v>
      </c>
      <c r="Q440" s="110">
        <v>3.2999225334664142</v>
      </c>
      <c r="R440" s="110">
        <v>3.2370082657687274</v>
      </c>
      <c r="S440" s="110">
        <v>3.1760208594343782</v>
      </c>
      <c r="T440" s="110">
        <v>3.1608790330305339</v>
      </c>
      <c r="U440" s="110">
        <v>3.04437699684031</v>
      </c>
      <c r="V440" s="110">
        <v>3.1768579177378737</v>
      </c>
      <c r="W440" s="110">
        <v>3.1273243729520552</v>
      </c>
      <c r="X440" s="110">
        <v>2.7710683573327066</v>
      </c>
      <c r="Y440" s="110">
        <v>2.626310646255106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111.57608956047324</v>
      </c>
      <c r="D442" s="118">
        <f t="shared" si="232"/>
        <v>107.60552811019157</v>
      </c>
      <c r="E442" s="118">
        <f t="shared" si="232"/>
        <v>106.43727235643813</v>
      </c>
      <c r="F442" s="118">
        <f t="shared" si="232"/>
        <v>107.57852332824784</v>
      </c>
      <c r="G442" s="118">
        <f t="shared" si="232"/>
        <v>115.6986159816358</v>
      </c>
      <c r="H442" s="118">
        <f t="shared" si="232"/>
        <v>111.74338033535588</v>
      </c>
      <c r="I442" s="118">
        <f t="shared" si="232"/>
        <v>110.62422601584873</v>
      </c>
      <c r="J442" s="118">
        <f t="shared" si="232"/>
        <v>101.52017260434687</v>
      </c>
      <c r="K442" s="118">
        <f t="shared" si="232"/>
        <v>77.189919566427946</v>
      </c>
      <c r="L442" s="118">
        <f t="shared" si="232"/>
        <v>96.808293167406347</v>
      </c>
      <c r="M442" s="118">
        <f t="shared" si="232"/>
        <v>85.376851002566525</v>
      </c>
      <c r="N442" s="118">
        <f t="shared" si="232"/>
        <v>78.09467070076488</v>
      </c>
      <c r="O442" s="118">
        <f t="shared" si="232"/>
        <v>83.767594635618252</v>
      </c>
      <c r="P442" s="118">
        <f t="shared" si="232"/>
        <v>70.003680056707978</v>
      </c>
      <c r="Q442" s="118">
        <f t="shared" si="232"/>
        <v>66.603669326284759</v>
      </c>
      <c r="R442" s="118">
        <f t="shared" ref="R442:V442" si="233">R443+R446+R448+R457</f>
        <v>75.049074152723804</v>
      </c>
      <c r="S442" s="118">
        <f t="shared" si="233"/>
        <v>68.378549031731467</v>
      </c>
      <c r="T442" s="118">
        <f t="shared" si="233"/>
        <v>71.077474585827744</v>
      </c>
      <c r="U442" s="118">
        <f t="shared" si="233"/>
        <v>64.057680040151894</v>
      </c>
      <c r="V442" s="118">
        <f t="shared" si="233"/>
        <v>66.525621362169318</v>
      </c>
      <c r="W442" s="118">
        <f t="shared" ref="W442:Y442" si="234">W443+W446+W448+W457</f>
        <v>52.516473484591479</v>
      </c>
      <c r="X442" s="118">
        <f t="shared" si="234"/>
        <v>41.038751060028432</v>
      </c>
      <c r="Y442" s="118">
        <f t="shared" si="234"/>
        <v>33.00926962071722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91.225741093261831</v>
      </c>
      <c r="D443" s="123">
        <f t="shared" si="235"/>
        <v>87.996612032127942</v>
      </c>
      <c r="E443" s="123">
        <f t="shared" si="235"/>
        <v>87.784045891415673</v>
      </c>
      <c r="F443" s="123">
        <f t="shared" si="235"/>
        <v>88.715928466841802</v>
      </c>
      <c r="G443" s="123">
        <f t="shared" si="235"/>
        <v>97.838602566173208</v>
      </c>
      <c r="H443" s="123">
        <f t="shared" si="235"/>
        <v>93.993985203916282</v>
      </c>
      <c r="I443" s="123">
        <f t="shared" si="235"/>
        <v>92.9370902192301</v>
      </c>
      <c r="J443" s="123">
        <f t="shared" si="235"/>
        <v>83.529344635121589</v>
      </c>
      <c r="K443" s="123">
        <f t="shared" si="235"/>
        <v>59.390767900591513</v>
      </c>
      <c r="L443" s="123">
        <f t="shared" si="235"/>
        <v>78.901985248401218</v>
      </c>
      <c r="M443" s="123">
        <f t="shared" si="235"/>
        <v>67.213404076990642</v>
      </c>
      <c r="N443" s="123">
        <f t="shared" si="235"/>
        <v>59.927534860012855</v>
      </c>
      <c r="O443" s="123">
        <f t="shared" si="235"/>
        <v>65.848900028037107</v>
      </c>
      <c r="P443" s="123">
        <f t="shared" si="235"/>
        <v>52.237516064846346</v>
      </c>
      <c r="Q443" s="123">
        <f t="shared" si="235"/>
        <v>49.008859066123897</v>
      </c>
      <c r="R443" s="123">
        <f t="shared" ref="R443:V443" si="236">SUM(R444:R445)</f>
        <v>56.885989742796234</v>
      </c>
      <c r="S443" s="123">
        <f t="shared" si="236"/>
        <v>49.905773338435125</v>
      </c>
      <c r="T443" s="123">
        <f t="shared" si="236"/>
        <v>52.083344859648406</v>
      </c>
      <c r="U443" s="123">
        <f t="shared" si="236"/>
        <v>45.331568337987299</v>
      </c>
      <c r="V443" s="123">
        <f t="shared" si="236"/>
        <v>46.743980703741066</v>
      </c>
      <c r="W443" s="123">
        <f t="shared" ref="W443:Y443" si="237">SUM(W444:W445)</f>
        <v>33.770227644501574</v>
      </c>
      <c r="X443" s="123">
        <f t="shared" si="237"/>
        <v>23.770724830929399</v>
      </c>
      <c r="Y443" s="123">
        <f t="shared" si="237"/>
        <v>16.766829601809672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89.127595180870699</v>
      </c>
      <c r="D444" s="99">
        <v>86.014570651049368</v>
      </c>
      <c r="E444" s="99">
        <v>85.85857226426107</v>
      </c>
      <c r="F444" s="99">
        <v>86.805293244311116</v>
      </c>
      <c r="G444" s="99">
        <v>95.768483495930568</v>
      </c>
      <c r="H444" s="99">
        <v>92.039925442544885</v>
      </c>
      <c r="I444" s="99">
        <v>91.027342228697563</v>
      </c>
      <c r="J444" s="99">
        <v>81.813147430850876</v>
      </c>
      <c r="K444" s="99">
        <v>58.177107365712835</v>
      </c>
      <c r="L444" s="99">
        <v>77.30656965061587</v>
      </c>
      <c r="M444" s="99">
        <v>65.884655421911944</v>
      </c>
      <c r="N444" s="99">
        <v>58.750796748067792</v>
      </c>
      <c r="O444" s="99">
        <v>64.582045259086257</v>
      </c>
      <c r="P444" s="99">
        <v>51.25200013690548</v>
      </c>
      <c r="Q444" s="99">
        <v>48.080517545139614</v>
      </c>
      <c r="R444" s="99">
        <v>55.814184280260619</v>
      </c>
      <c r="S444" s="99">
        <v>48.971186085511789</v>
      </c>
      <c r="T444" s="99">
        <v>51.106913827946279</v>
      </c>
      <c r="U444" s="99">
        <v>44.486474002102042</v>
      </c>
      <c r="V444" s="99">
        <v>45.875739065796502</v>
      </c>
      <c r="W444" s="99">
        <v>33.142386305673597</v>
      </c>
      <c r="X444" s="99">
        <v>23.329605750781855</v>
      </c>
      <c r="Y444" s="99">
        <v>16.456783338190771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2.0981459123911366</v>
      </c>
      <c r="D445" s="99">
        <v>1.9820413810785757</v>
      </c>
      <c r="E445" s="99">
        <v>1.9254736271546038</v>
      </c>
      <c r="F445" s="99">
        <v>1.9106352225306797</v>
      </c>
      <c r="G445" s="99">
        <v>2.0701190702426469</v>
      </c>
      <c r="H445" s="99">
        <v>1.9540597613713973</v>
      </c>
      <c r="I445" s="99">
        <v>1.909747990532539</v>
      </c>
      <c r="J445" s="99">
        <v>1.7161972042707194</v>
      </c>
      <c r="K445" s="99">
        <v>1.213660534878678</v>
      </c>
      <c r="L445" s="99">
        <v>1.5954155977853528</v>
      </c>
      <c r="M445" s="99">
        <v>1.328748655078702</v>
      </c>
      <c r="N445" s="99">
        <v>1.1767381119450597</v>
      </c>
      <c r="O445" s="99">
        <v>1.2668547689508542</v>
      </c>
      <c r="P445" s="99">
        <v>0.98551592794087006</v>
      </c>
      <c r="Q445" s="99">
        <v>0.92834152098428335</v>
      </c>
      <c r="R445" s="99">
        <v>1.0718054625356115</v>
      </c>
      <c r="S445" s="99">
        <v>0.93458725292333755</v>
      </c>
      <c r="T445" s="99">
        <v>0.97643103170212842</v>
      </c>
      <c r="U445" s="99">
        <v>0.84509433588525673</v>
      </c>
      <c r="V445" s="99">
        <v>0.86824163794456111</v>
      </c>
      <c r="W445" s="99">
        <v>0.6278413388279801</v>
      </c>
      <c r="X445" s="99">
        <v>0.44111908014754264</v>
      </c>
      <c r="Y445" s="99">
        <v>0.31004626361889986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2.8795352672947704E-2</v>
      </c>
      <c r="E446" s="123">
        <f t="shared" si="238"/>
        <v>1.7330690736724677E-2</v>
      </c>
      <c r="F446" s="123">
        <f t="shared" si="238"/>
        <v>3.4170178575192181E-2</v>
      </c>
      <c r="G446" s="123">
        <f t="shared" si="238"/>
        <v>4.4225629466809448E-2</v>
      </c>
      <c r="H446" s="123">
        <f t="shared" si="238"/>
        <v>5.9891603122806211E-2</v>
      </c>
      <c r="I446" s="123">
        <f t="shared" si="238"/>
        <v>7.2526308082318081E-2</v>
      </c>
      <c r="J446" s="123">
        <f t="shared" si="238"/>
        <v>5.4094287971562328E-2</v>
      </c>
      <c r="K446" s="123">
        <f t="shared" si="238"/>
        <v>4.4571344560669787E-2</v>
      </c>
      <c r="L446" s="123">
        <f t="shared" si="238"/>
        <v>4.7504941671108074E-2</v>
      </c>
      <c r="M446" s="123">
        <f t="shared" si="238"/>
        <v>3.7399144493147733E-2</v>
      </c>
      <c r="N446" s="123">
        <f t="shared" si="238"/>
        <v>4.2381066888149188E-2</v>
      </c>
      <c r="O446" s="123">
        <f t="shared" si="238"/>
        <v>2.8417224318031491E-2</v>
      </c>
      <c r="P446" s="123">
        <f t="shared" si="238"/>
        <v>3.7868756041282099E-2</v>
      </c>
      <c r="Q446" s="123">
        <f t="shared" si="238"/>
        <v>1.1772336725981779E-2</v>
      </c>
      <c r="R446" s="123">
        <f t="shared" si="238"/>
        <v>1.6294295569508729E-2</v>
      </c>
      <c r="S446" s="123">
        <f t="shared" si="238"/>
        <v>1.7647720328145669E-2</v>
      </c>
      <c r="T446" s="123">
        <f t="shared" si="238"/>
        <v>1.9764827140718103E-2</v>
      </c>
      <c r="U446" s="123">
        <f t="shared" si="238"/>
        <v>9.5948573584716361E-3</v>
      </c>
      <c r="V446" s="123">
        <f t="shared" si="238"/>
        <v>4.2809778230815082E-2</v>
      </c>
      <c r="W446" s="123">
        <f t="shared" si="238"/>
        <v>2.0675412893667543E-2</v>
      </c>
      <c r="X446" s="123">
        <f t="shared" si="238"/>
        <v>6.6114318183938217E-2</v>
      </c>
      <c r="Y446" s="123">
        <f t="shared" si="238"/>
        <v>5.1164199001998131E-2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2.8795352672947704E-2</v>
      </c>
      <c r="E447" s="99">
        <f>RES_hhdet_in_tess!E29</f>
        <v>1.7330690736724677E-2</v>
      </c>
      <c r="F447" s="99">
        <f>RES_hhdet_in_tess!F29</f>
        <v>3.4170178575192181E-2</v>
      </c>
      <c r="G447" s="99">
        <f>RES_hhdet_in_tess!G29</f>
        <v>4.4225629466809448E-2</v>
      </c>
      <c r="H447" s="99">
        <f>RES_hhdet_in_tess!H29</f>
        <v>5.9891603122806211E-2</v>
      </c>
      <c r="I447" s="99">
        <f>RES_hhdet_in_tess!I29</f>
        <v>7.2526308082318081E-2</v>
      </c>
      <c r="J447" s="99">
        <f>RES_hhdet_in_tess!J29</f>
        <v>5.4094287971562328E-2</v>
      </c>
      <c r="K447" s="99">
        <f>RES_hhdet_in_tess!K29</f>
        <v>4.4571344560669787E-2</v>
      </c>
      <c r="L447" s="99">
        <f>RES_hhdet_in_tess!L29</f>
        <v>4.7504941671108074E-2</v>
      </c>
      <c r="M447" s="99">
        <f>RES_hhdet_in_tess!M29</f>
        <v>3.7399144493147733E-2</v>
      </c>
      <c r="N447" s="99">
        <f>RES_hhdet_in_tess!N29</f>
        <v>4.2381066888149188E-2</v>
      </c>
      <c r="O447" s="99">
        <f>RES_hhdet_in_tess!O29</f>
        <v>2.8417224318031491E-2</v>
      </c>
      <c r="P447" s="99">
        <f>RES_hhdet_in_tess!P29</f>
        <v>3.7868756041282099E-2</v>
      </c>
      <c r="Q447" s="99">
        <f>RES_hhdet_in_tess!Q29</f>
        <v>1.1772336725981779E-2</v>
      </c>
      <c r="R447" s="99">
        <f>RES_hhdet_in_tess!R29</f>
        <v>1.6294295569508729E-2</v>
      </c>
      <c r="S447" s="99">
        <f>RES_hhdet_in_tess!S29</f>
        <v>1.7647720328145669E-2</v>
      </c>
      <c r="T447" s="99">
        <f>RES_hhdet_in_tess!T29</f>
        <v>1.9764827140718103E-2</v>
      </c>
      <c r="U447" s="99">
        <f>RES_hhdet_in_tess!U29</f>
        <v>9.5948573584716361E-3</v>
      </c>
      <c r="V447" s="99">
        <f>RES_hhdet_in_tess!V29</f>
        <v>4.2809778230815082E-2</v>
      </c>
      <c r="W447" s="99">
        <f>RES_hhdet_in_tess!W29</f>
        <v>2.0675412893667543E-2</v>
      </c>
      <c r="X447" s="99">
        <f>RES_hhdet_in_tess!X29</f>
        <v>6.6114318183938217E-2</v>
      </c>
      <c r="Y447" s="99">
        <f>RES_hhdet_in_tess!Y29</f>
        <v>5.1164199001998131E-2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17.229819312052513</v>
      </c>
      <c r="D448" s="123">
        <v>16.514706769254722</v>
      </c>
      <c r="E448" s="123">
        <v>15.596380086703366</v>
      </c>
      <c r="F448" s="123">
        <v>15.816478803317963</v>
      </c>
      <c r="G448" s="123">
        <v>14.898382556523851</v>
      </c>
      <c r="H448" s="123">
        <v>14.853013778950171</v>
      </c>
      <c r="I448" s="123">
        <v>14.757770177644602</v>
      </c>
      <c r="J448" s="123">
        <v>15.208499422863275</v>
      </c>
      <c r="K448" s="123">
        <v>15.057667080040316</v>
      </c>
      <c r="L448" s="123">
        <v>15.233356563913501</v>
      </c>
      <c r="M448" s="123">
        <v>15.494336365207442</v>
      </c>
      <c r="N448" s="123">
        <v>15.473755161600911</v>
      </c>
      <c r="O448" s="123">
        <v>15.362462389067527</v>
      </c>
      <c r="P448" s="123">
        <v>15.137684374181674</v>
      </c>
      <c r="Q448" s="123">
        <v>14.958403107064104</v>
      </c>
      <c r="R448" s="123">
        <v>15.520749872916344</v>
      </c>
      <c r="S448" s="123">
        <v>15.826221761467849</v>
      </c>
      <c r="T448" s="123">
        <v>16.299029457188258</v>
      </c>
      <c r="U448" s="123">
        <v>16.088505738775915</v>
      </c>
      <c r="V448" s="123">
        <v>16.948478541939412</v>
      </c>
      <c r="W448" s="123">
        <v>15.952514189256011</v>
      </c>
      <c r="X448" s="123">
        <v>14.721803482102139</v>
      </c>
      <c r="Y448" s="123">
        <v>13.818924709537715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17.130688098241276</v>
      </c>
      <c r="D449" s="99">
        <v>16.486390873353372</v>
      </c>
      <c r="E449" s="99">
        <v>15.883246586043761</v>
      </c>
      <c r="F449" s="99">
        <v>15.539037867122403</v>
      </c>
      <c r="G449" s="99">
        <v>15.175854889428852</v>
      </c>
      <c r="H449" s="99">
        <v>14.929739289620386</v>
      </c>
      <c r="I449" s="99">
        <v>15.027622730837418</v>
      </c>
      <c r="J449" s="99">
        <v>14.85272534692964</v>
      </c>
      <c r="K449" s="99">
        <v>14.900088663104036</v>
      </c>
      <c r="L449" s="99">
        <v>14.909682529606362</v>
      </c>
      <c r="M449" s="99">
        <v>15.690289974667801</v>
      </c>
      <c r="N449" s="99">
        <v>14.615108983396071</v>
      </c>
      <c r="O449" s="99">
        <v>16.218954118242433</v>
      </c>
      <c r="P449" s="99">
        <v>14.941304957199184</v>
      </c>
      <c r="Q449" s="99">
        <v>13.577053567097257</v>
      </c>
      <c r="R449" s="99">
        <v>16.246137539652182</v>
      </c>
      <c r="S449" s="99">
        <v>16.273030563341457</v>
      </c>
      <c r="T449" s="99">
        <v>16.711188314997457</v>
      </c>
      <c r="U449" s="99">
        <v>15.995498995457321</v>
      </c>
      <c r="V449" s="99">
        <v>17.645633180239603</v>
      </c>
      <c r="W449" s="99">
        <v>14.914194194479009</v>
      </c>
      <c r="X449" s="99">
        <v>14.163240725133415</v>
      </c>
      <c r="Y449" s="99">
        <v>14.348019231538954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14.913257629777407</v>
      </c>
      <c r="L450" s="99">
        <v>14.919359266459097</v>
      </c>
      <c r="M450" s="99">
        <v>0</v>
      </c>
      <c r="N450" s="99">
        <v>0</v>
      </c>
      <c r="O450" s="99">
        <v>16.219999611498466</v>
      </c>
      <c r="P450" s="99">
        <v>14.940710845894539</v>
      </c>
      <c r="Q450" s="99">
        <v>13.576796248923431</v>
      </c>
      <c r="R450" s="99">
        <v>16.252535878135163</v>
      </c>
      <c r="S450" s="99">
        <v>16.280537246641341</v>
      </c>
      <c r="T450" s="99">
        <v>16.719165608723145</v>
      </c>
      <c r="U450" s="99">
        <v>0</v>
      </c>
      <c r="V450" s="99">
        <v>0</v>
      </c>
      <c r="W450" s="99">
        <v>0</v>
      </c>
      <c r="X450" s="99">
        <v>14.163586068216739</v>
      </c>
      <c r="Y450" s="99">
        <v>14.374439028400969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11.50342609870321</v>
      </c>
      <c r="L451" s="102">
        <v>11.533832999545581</v>
      </c>
      <c r="M451" s="102">
        <v>0</v>
      </c>
      <c r="N451" s="102">
        <v>0</v>
      </c>
      <c r="O451" s="102">
        <v>12.542473288296298</v>
      </c>
      <c r="P451" s="102">
        <v>11.542363446438726</v>
      </c>
      <c r="Q451" s="102">
        <v>10.456428114762813</v>
      </c>
      <c r="R451" s="102">
        <v>12.476004239055895</v>
      </c>
      <c r="S451" s="102">
        <v>12.49176832669184</v>
      </c>
      <c r="T451" s="102">
        <v>12.802601807943141</v>
      </c>
      <c r="U451" s="102">
        <v>0</v>
      </c>
      <c r="V451" s="102">
        <v>0</v>
      </c>
      <c r="W451" s="102">
        <v>0</v>
      </c>
      <c r="X451" s="102">
        <v>10.784210112542084</v>
      </c>
      <c r="Y451" s="102">
        <v>10.780953824922785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3.4098315310741971</v>
      </c>
      <c r="L452" s="105">
        <v>3.3855262669135158</v>
      </c>
      <c r="M452" s="105">
        <v>0</v>
      </c>
      <c r="N452" s="105">
        <v>0</v>
      </c>
      <c r="O452" s="105">
        <v>3.6775263232021644</v>
      </c>
      <c r="P452" s="105">
        <v>3.3983473994558109</v>
      </c>
      <c r="Q452" s="105">
        <v>3.12036813416062</v>
      </c>
      <c r="R452" s="105">
        <v>3.7765316390792676</v>
      </c>
      <c r="S452" s="105">
        <v>3.7887689199495029</v>
      </c>
      <c r="T452" s="105">
        <v>3.9165638007800063</v>
      </c>
      <c r="U452" s="105">
        <v>0</v>
      </c>
      <c r="V452" s="105">
        <v>0</v>
      </c>
      <c r="W452" s="105">
        <v>0</v>
      </c>
      <c r="X452" s="105">
        <v>3.3793759556746537</v>
      </c>
      <c r="Y452" s="105">
        <v>3.5934852034781843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17.23763941597155</v>
      </c>
      <c r="D453" s="102">
        <v>16.517193093257379</v>
      </c>
      <c r="E453" s="102">
        <v>15.572634226300288</v>
      </c>
      <c r="F453" s="102">
        <v>15.836385869814182</v>
      </c>
      <c r="G453" s="102">
        <v>14.876917260207474</v>
      </c>
      <c r="H453" s="102">
        <v>14.847569107022345</v>
      </c>
      <c r="I453" s="102">
        <v>14.735291732078869</v>
      </c>
      <c r="J453" s="102">
        <v>15.215054143289903</v>
      </c>
      <c r="K453" s="102">
        <v>15.054291935880556</v>
      </c>
      <c r="L453" s="102">
        <v>15.249019344782569</v>
      </c>
      <c r="M453" s="102">
        <v>15.476880380221324</v>
      </c>
      <c r="N453" s="102">
        <v>15.527697622502123</v>
      </c>
      <c r="O453" s="102">
        <v>15.292718130366493</v>
      </c>
      <c r="P453" s="102">
        <v>15.154395389108005</v>
      </c>
      <c r="Q453" s="102">
        <v>15.122179558089073</v>
      </c>
      <c r="R453" s="102">
        <v>15.388746023993598</v>
      </c>
      <c r="S453" s="102">
        <v>15.756475307356649</v>
      </c>
      <c r="T453" s="102">
        <v>16.241318570215096</v>
      </c>
      <c r="U453" s="102">
        <v>16.095887397476798</v>
      </c>
      <c r="V453" s="102">
        <v>16.890295791056197</v>
      </c>
      <c r="W453" s="102">
        <v>16.052397041700182</v>
      </c>
      <c r="X453" s="102">
        <v>14.792598285979571</v>
      </c>
      <c r="Y453" s="102">
        <v>13.734098968037209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17.237715393554538</v>
      </c>
      <c r="D454" s="105">
        <v>16.518526816248464</v>
      </c>
      <c r="E454" s="105">
        <v>15.574755427993319</v>
      </c>
      <c r="F454" s="105">
        <v>15.838909546672866</v>
      </c>
      <c r="G454" s="105">
        <v>14.881419153415759</v>
      </c>
      <c r="H454" s="105">
        <v>14.85096299687612</v>
      </c>
      <c r="I454" s="105">
        <v>14.744987479174554</v>
      </c>
      <c r="J454" s="105">
        <v>15.230484241668961</v>
      </c>
      <c r="K454" s="105">
        <v>15.069231780676764</v>
      </c>
      <c r="L454" s="105">
        <v>15.261445106711831</v>
      </c>
      <c r="M454" s="105">
        <v>15.484595530562867</v>
      </c>
      <c r="N454" s="105">
        <v>15.530093969643461</v>
      </c>
      <c r="O454" s="105">
        <v>15.292772547420002</v>
      </c>
      <c r="P454" s="105">
        <v>15.155129514383376</v>
      </c>
      <c r="Q454" s="105">
        <v>15.12647541509981</v>
      </c>
      <c r="R454" s="105">
        <v>15.396935491778027</v>
      </c>
      <c r="S454" s="105">
        <v>15.766802785963735</v>
      </c>
      <c r="T454" s="105">
        <v>16.25125725481071</v>
      </c>
      <c r="U454" s="105">
        <v>16.096650479421811</v>
      </c>
      <c r="V454" s="105">
        <v>16.883580123488844</v>
      </c>
      <c r="W454" s="105">
        <v>16.046181783440957</v>
      </c>
      <c r="X454" s="105">
        <v>14.790209711448043</v>
      </c>
      <c r="Y454" s="105">
        <v>13.731384076436514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13.457300905554002</v>
      </c>
      <c r="D455" s="99">
        <v>12.823863253556512</v>
      </c>
      <c r="E455" s="99">
        <v>12.089276726457456</v>
      </c>
      <c r="F455" s="99">
        <v>12.302050997610593</v>
      </c>
      <c r="G455" s="99">
        <v>11.530440114682589</v>
      </c>
      <c r="H455" s="99">
        <v>11.595285869315315</v>
      </c>
      <c r="I455" s="99">
        <v>11.476173837991739</v>
      </c>
      <c r="J455" s="99">
        <v>11.762262915208897</v>
      </c>
      <c r="K455" s="99">
        <v>11.624108465647026</v>
      </c>
      <c r="L455" s="99">
        <v>11.800581132430604</v>
      </c>
      <c r="M455" s="99">
        <v>12.024155754615391</v>
      </c>
      <c r="N455" s="99">
        <v>12.021075868820638</v>
      </c>
      <c r="O455" s="99">
        <v>11.825029517456535</v>
      </c>
      <c r="P455" s="99">
        <v>11.711747293239343</v>
      </c>
      <c r="Q455" s="99">
        <v>11.655972031418527</v>
      </c>
      <c r="R455" s="99">
        <v>11.818053503993589</v>
      </c>
      <c r="S455" s="99">
        <v>12.097023392926731</v>
      </c>
      <c r="T455" s="99">
        <v>12.445050350213945</v>
      </c>
      <c r="U455" s="99">
        <v>12.304733340265235</v>
      </c>
      <c r="V455" s="99">
        <v>13.054554402431895</v>
      </c>
      <c r="W455" s="99">
        <v>12.396828629750626</v>
      </c>
      <c r="X455" s="99">
        <v>11.267069696873323</v>
      </c>
      <c r="Y455" s="99">
        <v>10.303032409255254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3.7804144880005359</v>
      </c>
      <c r="D456" s="99">
        <v>3.6946635626919502</v>
      </c>
      <c r="E456" s="99">
        <v>3.4854787015358601</v>
      </c>
      <c r="F456" s="99">
        <v>3.5368585490622726</v>
      </c>
      <c r="G456" s="99">
        <v>3.350979038733171</v>
      </c>
      <c r="H456" s="99">
        <v>3.2556771275608072</v>
      </c>
      <c r="I456" s="99">
        <v>3.2688136411828155</v>
      </c>
      <c r="J456" s="99">
        <v>3.4682213264600601</v>
      </c>
      <c r="K456" s="99">
        <v>3.4451233150297367</v>
      </c>
      <c r="L456" s="99">
        <v>3.4608639742812266</v>
      </c>
      <c r="M456" s="99">
        <v>3.4604397759474756</v>
      </c>
      <c r="N456" s="99">
        <v>3.5090181008228227</v>
      </c>
      <c r="O456" s="99">
        <v>3.4677430299634668</v>
      </c>
      <c r="P456" s="99">
        <v>3.4433822211440326</v>
      </c>
      <c r="Q456" s="99">
        <v>3.4705033836812835</v>
      </c>
      <c r="R456" s="99">
        <v>3.5788819877844418</v>
      </c>
      <c r="S456" s="99">
        <v>3.6697793930370057</v>
      </c>
      <c r="T456" s="99">
        <v>3.8062069045967641</v>
      </c>
      <c r="U456" s="99">
        <v>3.7919171391565758</v>
      </c>
      <c r="V456" s="99">
        <v>3.8290257210569467</v>
      </c>
      <c r="W456" s="99">
        <v>3.6493531536903325</v>
      </c>
      <c r="X456" s="99">
        <v>3.5231400145747211</v>
      </c>
      <c r="Y456" s="99">
        <v>3.4283516671812606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3.1205291551588963</v>
      </c>
      <c r="D457" s="123">
        <v>3.0654139561359668</v>
      </c>
      <c r="E457" s="123">
        <v>3.0395156875823726</v>
      </c>
      <c r="F457" s="123">
        <v>3.0119458795128744</v>
      </c>
      <c r="G457" s="123">
        <v>2.9174052294719219</v>
      </c>
      <c r="H457" s="123">
        <v>2.8364897493666215</v>
      </c>
      <c r="I457" s="123">
        <v>2.8568393108917136</v>
      </c>
      <c r="J457" s="123">
        <v>2.7282342583904469</v>
      </c>
      <c r="K457" s="123">
        <v>2.6969132412354471</v>
      </c>
      <c r="L457" s="123">
        <v>2.6254464134205246</v>
      </c>
      <c r="M457" s="123">
        <v>2.6317114158752819</v>
      </c>
      <c r="N457" s="123">
        <v>2.6509996122629627</v>
      </c>
      <c r="O457" s="123">
        <v>2.5278149941955772</v>
      </c>
      <c r="P457" s="123">
        <v>2.5906108616386625</v>
      </c>
      <c r="Q457" s="123">
        <v>2.6246348163707669</v>
      </c>
      <c r="R457" s="123">
        <v>2.6260402414417161</v>
      </c>
      <c r="S457" s="123">
        <v>2.6289062115003485</v>
      </c>
      <c r="T457" s="123">
        <v>2.6753354418503714</v>
      </c>
      <c r="U457" s="123">
        <v>2.6280111060302129</v>
      </c>
      <c r="V457" s="123">
        <v>2.7903523382580189</v>
      </c>
      <c r="W457" s="123">
        <v>2.7730562379402346</v>
      </c>
      <c r="X457" s="123">
        <v>2.4801084288129571</v>
      </c>
      <c r="Y457" s="123">
        <v>2.3723511103678332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3.1194592151248433</v>
      </c>
      <c r="D458" s="99">
        <v>3.0600684899835495</v>
      </c>
      <c r="E458" s="99">
        <v>3.0398290423439378</v>
      </c>
      <c r="F458" s="99">
        <v>2.9475912342048951</v>
      </c>
      <c r="G458" s="99">
        <v>2.9503099194365472</v>
      </c>
      <c r="H458" s="99">
        <v>2.8472725203913085</v>
      </c>
      <c r="I458" s="99">
        <v>2.8513519638273794</v>
      </c>
      <c r="J458" s="99">
        <v>2.7567034259694458</v>
      </c>
      <c r="K458" s="99">
        <v>2.6368206643156413</v>
      </c>
      <c r="L458" s="99">
        <v>2.6571681457388947</v>
      </c>
      <c r="M458" s="99">
        <v>2.6348144011014507</v>
      </c>
      <c r="N458" s="99">
        <v>2.6233844043783496</v>
      </c>
      <c r="O458" s="99">
        <v>2.6380497997612005</v>
      </c>
      <c r="P458" s="99">
        <v>2.5116776915619634</v>
      </c>
      <c r="Q458" s="99">
        <v>2.3564108489252367</v>
      </c>
      <c r="R458" s="99">
        <v>2.7558477041680995</v>
      </c>
      <c r="S458" s="99">
        <v>2.7107496234690851</v>
      </c>
      <c r="T458" s="99">
        <v>2.8554435548849422</v>
      </c>
      <c r="U458" s="99">
        <v>2.7277445394437798</v>
      </c>
      <c r="V458" s="99">
        <v>3.0328291592024681</v>
      </c>
      <c r="W458" s="99">
        <v>2.5553828788020208</v>
      </c>
      <c r="X458" s="99">
        <v>2.414217698737628</v>
      </c>
      <c r="Y458" s="99">
        <v>2.5074543868262156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3.1205430247519303</v>
      </c>
      <c r="D459" s="110">
        <v>3.0654974790445992</v>
      </c>
      <c r="E459" s="110">
        <v>3.0395108368894688</v>
      </c>
      <c r="F459" s="110">
        <v>3.0129602259362929</v>
      </c>
      <c r="G459" s="110">
        <v>2.9169338999827237</v>
      </c>
      <c r="H459" s="110">
        <v>2.8363280886316184</v>
      </c>
      <c r="I459" s="110">
        <v>2.8569096614951017</v>
      </c>
      <c r="J459" s="110">
        <v>2.727889595344696</v>
      </c>
      <c r="K459" s="110">
        <v>2.697589282725795</v>
      </c>
      <c r="L459" s="110">
        <v>2.6249240061179342</v>
      </c>
      <c r="M459" s="110">
        <v>2.6316558192754846</v>
      </c>
      <c r="N459" s="110">
        <v>2.6514783780029876</v>
      </c>
      <c r="O459" s="110">
        <v>2.5260559281493173</v>
      </c>
      <c r="P459" s="110">
        <v>2.591853478279158</v>
      </c>
      <c r="Q459" s="110">
        <v>2.6293180919928316</v>
      </c>
      <c r="R459" s="110">
        <v>2.6228920627066712</v>
      </c>
      <c r="S459" s="110">
        <v>2.6271312941323517</v>
      </c>
      <c r="T459" s="110">
        <v>2.6720948602711507</v>
      </c>
      <c r="U459" s="110">
        <v>2.6265225473225478</v>
      </c>
      <c r="V459" s="110">
        <v>2.786803896975905</v>
      </c>
      <c r="W459" s="110">
        <v>2.7772484655977112</v>
      </c>
      <c r="X459" s="110">
        <v>2.4814048246998119</v>
      </c>
      <c r="Y459" s="110">
        <v>2.3690359711471745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39.128343875092291</v>
      </c>
      <c r="D461" s="118">
        <f t="shared" si="239"/>
        <v>37.446157969901165</v>
      </c>
      <c r="E461" s="118">
        <f t="shared" si="239"/>
        <v>36.939901527703746</v>
      </c>
      <c r="F461" s="118">
        <f t="shared" si="239"/>
        <v>36.900028914654058</v>
      </c>
      <c r="G461" s="118">
        <f t="shared" si="239"/>
        <v>40.24848084666673</v>
      </c>
      <c r="H461" s="118">
        <f t="shared" si="239"/>
        <v>38.234809444631708</v>
      </c>
      <c r="I461" s="118">
        <f t="shared" si="239"/>
        <v>37.395191794696871</v>
      </c>
      <c r="J461" s="118">
        <f t="shared" si="239"/>
        <v>33.206436047713154</v>
      </c>
      <c r="K461" s="118">
        <f t="shared" si="239"/>
        <v>23.397474475910627</v>
      </c>
      <c r="L461" s="118">
        <f t="shared" si="239"/>
        <v>30.657264588735369</v>
      </c>
      <c r="M461" s="118">
        <f t="shared" si="239"/>
        <v>25.479415033775062</v>
      </c>
      <c r="N461" s="118">
        <f t="shared" si="239"/>
        <v>21.837282523543283</v>
      </c>
      <c r="O461" s="118">
        <f t="shared" si="239"/>
        <v>22.867327062898873</v>
      </c>
      <c r="P461" s="118">
        <f t="shared" si="239"/>
        <v>17.222199482432245</v>
      </c>
      <c r="Q461" s="118">
        <f t="shared" si="239"/>
        <v>15.576890064505887</v>
      </c>
      <c r="R461" s="118">
        <f t="shared" ref="R461:V461" si="240">R462+R465+R467+R476</f>
        <v>17.99562153805628</v>
      </c>
      <c r="S461" s="118">
        <f t="shared" si="240"/>
        <v>15.633407069104633</v>
      </c>
      <c r="T461" s="118">
        <f t="shared" si="240"/>
        <v>16.196030539036641</v>
      </c>
      <c r="U461" s="118">
        <f t="shared" si="240"/>
        <v>13.982055351146276</v>
      </c>
      <c r="V461" s="118">
        <f t="shared" si="240"/>
        <v>14.425642874144172</v>
      </c>
      <c r="W461" s="118">
        <f t="shared" ref="W461:Y461" si="241">W462+W465+W467+W476</f>
        <v>10.44487716918181</v>
      </c>
      <c r="X461" s="118">
        <f t="shared" si="241"/>
        <v>7.5179354221451717</v>
      </c>
      <c r="Y461" s="118">
        <f t="shared" si="241"/>
        <v>5.5483247441909542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38.634375734498065</v>
      </c>
      <c r="D462" s="123">
        <f t="shared" si="242"/>
        <v>36.913149819033173</v>
      </c>
      <c r="E462" s="123">
        <f t="shared" si="242"/>
        <v>36.46322535515651</v>
      </c>
      <c r="F462" s="123">
        <f t="shared" si="242"/>
        <v>36.488104088784738</v>
      </c>
      <c r="G462" s="123">
        <f t="shared" si="242"/>
        <v>39.829986807603895</v>
      </c>
      <c r="H462" s="123">
        <f t="shared" si="242"/>
        <v>37.864300498399217</v>
      </c>
      <c r="I462" s="123">
        <f t="shared" si="242"/>
        <v>37.027924585436644</v>
      </c>
      <c r="J462" s="123">
        <f t="shared" si="242"/>
        <v>32.878965897867609</v>
      </c>
      <c r="K462" s="123">
        <f t="shared" si="242"/>
        <v>23.070658812145002</v>
      </c>
      <c r="L462" s="123">
        <f t="shared" si="242"/>
        <v>30.213112526924714</v>
      </c>
      <c r="M462" s="123">
        <f t="shared" si="242"/>
        <v>25.092352880005766</v>
      </c>
      <c r="N462" s="123">
        <f t="shared" si="242"/>
        <v>21.516475798626992</v>
      </c>
      <c r="O462" s="123">
        <f t="shared" si="242"/>
        <v>22.44639772899869</v>
      </c>
      <c r="P462" s="123">
        <f t="shared" si="242"/>
        <v>16.824941921331995</v>
      </c>
      <c r="Q462" s="123">
        <f t="shared" si="242"/>
        <v>15.11414751653396</v>
      </c>
      <c r="R462" s="123">
        <f t="shared" ref="R462:V462" si="243">SUM(R463:R464)</f>
        <v>17.268043617198146</v>
      </c>
      <c r="S462" s="123">
        <f t="shared" si="243"/>
        <v>15.041704555284559</v>
      </c>
      <c r="T462" s="123">
        <f t="shared" si="243"/>
        <v>15.661899496167317</v>
      </c>
      <c r="U462" s="123">
        <f t="shared" si="243"/>
        <v>13.622604234555437</v>
      </c>
      <c r="V462" s="123">
        <f t="shared" si="243"/>
        <v>14.012424363637029</v>
      </c>
      <c r="W462" s="123">
        <f t="shared" ref="W462:Y462" si="244">SUM(W463:W464)</f>
        <v>10.08376598782103</v>
      </c>
      <c r="X462" s="123">
        <f t="shared" si="244"/>
        <v>7.0781084940042289</v>
      </c>
      <c r="Y462" s="123">
        <f t="shared" si="244"/>
        <v>4.9807700821472087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38.634375734498065</v>
      </c>
      <c r="D463" s="99">
        <v>36.913149819033173</v>
      </c>
      <c r="E463" s="99">
        <v>36.46322535515651</v>
      </c>
      <c r="F463" s="99">
        <v>36.488104088784738</v>
      </c>
      <c r="G463" s="99">
        <v>39.829986807603895</v>
      </c>
      <c r="H463" s="99">
        <v>37.864300498399217</v>
      </c>
      <c r="I463" s="99">
        <v>37.027924585436644</v>
      </c>
      <c r="J463" s="99">
        <v>32.878965897867609</v>
      </c>
      <c r="K463" s="99">
        <v>23.070658812145002</v>
      </c>
      <c r="L463" s="99">
        <v>30.213112526924714</v>
      </c>
      <c r="M463" s="99">
        <v>25.092352880005766</v>
      </c>
      <c r="N463" s="99">
        <v>21.516475798626992</v>
      </c>
      <c r="O463" s="99">
        <v>22.44639772899869</v>
      </c>
      <c r="P463" s="99">
        <v>16.824941921331995</v>
      </c>
      <c r="Q463" s="99">
        <v>15.11414751653396</v>
      </c>
      <c r="R463" s="99">
        <v>17.268043617198146</v>
      </c>
      <c r="S463" s="99">
        <v>15.041704555284559</v>
      </c>
      <c r="T463" s="99">
        <v>15.661899496167317</v>
      </c>
      <c r="U463" s="99">
        <v>13.622604234555437</v>
      </c>
      <c r="V463" s="99">
        <v>14.012424363637029</v>
      </c>
      <c r="W463" s="99">
        <v>10.08376598782103</v>
      </c>
      <c r="X463" s="99">
        <v>7.0781084940042289</v>
      </c>
      <c r="Y463" s="99">
        <v>4.9807700821472087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0.47850297047521473</v>
      </c>
      <c r="D467" s="123">
        <v>0.51478768009648668</v>
      </c>
      <c r="E467" s="123">
        <v>0.45875920013572341</v>
      </c>
      <c r="F467" s="123">
        <v>0.39425716790843496</v>
      </c>
      <c r="G467" s="123">
        <v>0.40241599538678746</v>
      </c>
      <c r="H467" s="123">
        <v>0.35429478382351087</v>
      </c>
      <c r="I467" s="123">
        <v>0.3533658612041824</v>
      </c>
      <c r="J467" s="123">
        <v>0.31478205793225356</v>
      </c>
      <c r="K467" s="123">
        <v>0.31553935887595724</v>
      </c>
      <c r="L467" s="123">
        <v>0.4276191366862257</v>
      </c>
      <c r="M467" s="123">
        <v>0.3692646276784009</v>
      </c>
      <c r="N467" s="123">
        <v>0.30365738935154435</v>
      </c>
      <c r="O467" s="123">
        <v>0.40503874567909226</v>
      </c>
      <c r="P467" s="123">
        <v>0.38233888596014781</v>
      </c>
      <c r="Q467" s="123">
        <v>0.44728813185580535</v>
      </c>
      <c r="R467" s="123">
        <v>0.70281943366419908</v>
      </c>
      <c r="S467" s="123">
        <v>0.57009143291090403</v>
      </c>
      <c r="T467" s="123">
        <v>0.51538343153929689</v>
      </c>
      <c r="U467" s="123">
        <v>0.34469725175561111</v>
      </c>
      <c r="V467" s="123">
        <v>0.397242067003796</v>
      </c>
      <c r="W467" s="123">
        <v>0.34353465059289595</v>
      </c>
      <c r="X467" s="123">
        <v>0.42288039143223372</v>
      </c>
      <c r="Y467" s="123">
        <v>0.5457089118563877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6.5435281212485616</v>
      </c>
      <c r="D468" s="99">
        <v>6.2739748511759323</v>
      </c>
      <c r="E468" s="99">
        <v>6.0189207057806904</v>
      </c>
      <c r="F468" s="99">
        <v>5.863311727869033</v>
      </c>
      <c r="G468" s="99">
        <v>5.6992165346653767</v>
      </c>
      <c r="H468" s="99">
        <v>5.5780829918259727</v>
      </c>
      <c r="I468" s="99">
        <v>5.5831806070260814</v>
      </c>
      <c r="J468" s="99">
        <v>5.482454175653416</v>
      </c>
      <c r="K468" s="99">
        <v>5.457776812363579</v>
      </c>
      <c r="L468" s="99">
        <v>5.4126180175426954</v>
      </c>
      <c r="M468" s="99">
        <v>5.5943591093277742</v>
      </c>
      <c r="N468" s="99">
        <v>5.062106706576313</v>
      </c>
      <c r="O468" s="99">
        <v>5.3923611590370513</v>
      </c>
      <c r="P468" s="99">
        <v>4.7372380275264678</v>
      </c>
      <c r="Q468" s="99">
        <v>4.1321809242387806</v>
      </c>
      <c r="R468" s="99">
        <v>4.8192177099982336</v>
      </c>
      <c r="S468" s="99">
        <v>4.7159228059845972</v>
      </c>
      <c r="T468" s="99">
        <v>4.7448458358264842</v>
      </c>
      <c r="U468" s="99">
        <v>4.4646501179774383</v>
      </c>
      <c r="V468" s="99">
        <v>4.8603735256935039</v>
      </c>
      <c r="W468" s="99">
        <v>4.0750317173777999</v>
      </c>
      <c r="X468" s="99">
        <v>3.8549093223608875</v>
      </c>
      <c r="Y468" s="99">
        <v>3.8975833181871096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4.2136079619247857</v>
      </c>
      <c r="L469" s="99">
        <v>4.1870933321822461</v>
      </c>
      <c r="M469" s="99">
        <v>0</v>
      </c>
      <c r="N469" s="99">
        <v>0</v>
      </c>
      <c r="O469" s="99">
        <v>4.1700312674290858</v>
      </c>
      <c r="P469" s="99">
        <v>3.6595814892095482</v>
      </c>
      <c r="Q469" s="99">
        <v>3.1824174941908776</v>
      </c>
      <c r="R469" s="99">
        <v>3.7008538449292501</v>
      </c>
      <c r="S469" s="99">
        <v>3.6201133470264715</v>
      </c>
      <c r="T469" s="99">
        <v>3.6350719488719307</v>
      </c>
      <c r="U469" s="99">
        <v>0</v>
      </c>
      <c r="V469" s="99">
        <v>0</v>
      </c>
      <c r="W469" s="99">
        <v>0</v>
      </c>
      <c r="X469" s="99">
        <v>2.935214680307245</v>
      </c>
      <c r="Y469" s="99">
        <v>2.9286039490245064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4.2136079619247857</v>
      </c>
      <c r="L470" s="102">
        <v>4.1870933321822461</v>
      </c>
      <c r="M470" s="102">
        <v>0</v>
      </c>
      <c r="N470" s="102">
        <v>0</v>
      </c>
      <c r="O470" s="102">
        <v>4.1700312674290858</v>
      </c>
      <c r="P470" s="102">
        <v>3.6595814892095482</v>
      </c>
      <c r="Q470" s="102">
        <v>3.1824174941908776</v>
      </c>
      <c r="R470" s="102">
        <v>3.7008538449292501</v>
      </c>
      <c r="S470" s="102">
        <v>3.6201133470264715</v>
      </c>
      <c r="T470" s="102">
        <v>3.6350719488719307</v>
      </c>
      <c r="U470" s="102">
        <v>0</v>
      </c>
      <c r="V470" s="102">
        <v>0</v>
      </c>
      <c r="W470" s="102">
        <v>0</v>
      </c>
      <c r="X470" s="102">
        <v>2.935214680307245</v>
      </c>
      <c r="Y470" s="102">
        <v>2.9286039490245064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1.5465170119014566E-2</v>
      </c>
      <c r="D476" s="123">
        <v>1.8220470771502812E-2</v>
      </c>
      <c r="E476" s="123">
        <v>1.791697241151469E-2</v>
      </c>
      <c r="F476" s="123">
        <v>1.7667657960882495E-2</v>
      </c>
      <c r="G476" s="123">
        <v>1.6078043676048946E-2</v>
      </c>
      <c r="H476" s="123">
        <v>1.6214162408979049E-2</v>
      </c>
      <c r="I476" s="123">
        <v>1.3901348056048085E-2</v>
      </c>
      <c r="J476" s="123">
        <v>1.2688091913293544E-2</v>
      </c>
      <c r="K476" s="123">
        <v>1.1276304889671303E-2</v>
      </c>
      <c r="L476" s="123">
        <v>1.6532925124428857E-2</v>
      </c>
      <c r="M476" s="123">
        <v>1.7797526090896153E-2</v>
      </c>
      <c r="N476" s="123">
        <v>1.7149335564747039E-2</v>
      </c>
      <c r="O476" s="123">
        <v>1.5890588221089533E-2</v>
      </c>
      <c r="P476" s="123">
        <v>1.4918675140100601E-2</v>
      </c>
      <c r="Q476" s="123">
        <v>1.5454416116122929E-2</v>
      </c>
      <c r="R476" s="123">
        <v>2.4758487193935173E-2</v>
      </c>
      <c r="S476" s="123">
        <v>2.1611080909170136E-2</v>
      </c>
      <c r="T476" s="123">
        <v>1.8747611330027187E-2</v>
      </c>
      <c r="U476" s="123">
        <v>1.475386483522554E-2</v>
      </c>
      <c r="V476" s="123">
        <v>1.5976443503346142E-2</v>
      </c>
      <c r="W476" s="123">
        <v>1.7576530767885488E-2</v>
      </c>
      <c r="X476" s="123">
        <v>1.6946536708709312E-2</v>
      </c>
      <c r="Y476" s="123">
        <v>2.1845750187357103E-2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1.2084925793001384</v>
      </c>
      <c r="D477" s="99">
        <v>1.1843306001476828</v>
      </c>
      <c r="E477" s="99">
        <v>1.1753533901953639</v>
      </c>
      <c r="F477" s="99">
        <v>1.1385824019235387</v>
      </c>
      <c r="G477" s="99">
        <v>1.138526467810216</v>
      </c>
      <c r="H477" s="99">
        <v>1.0976987950878818</v>
      </c>
      <c r="I477" s="99">
        <v>1.0982064964277987</v>
      </c>
      <c r="J477" s="99">
        <v>1.0607244839513403</v>
      </c>
      <c r="K477" s="99">
        <v>1.0136145173048983</v>
      </c>
      <c r="L477" s="99">
        <v>1.020448878513359</v>
      </c>
      <c r="M477" s="99">
        <v>1.0111219510390377</v>
      </c>
      <c r="N477" s="99">
        <v>1.0063230109393562</v>
      </c>
      <c r="O477" s="99">
        <v>1.011700783409367</v>
      </c>
      <c r="P477" s="99">
        <v>0.96257886556127348</v>
      </c>
      <c r="Q477" s="99">
        <v>0.9005709754940725</v>
      </c>
      <c r="R477" s="99">
        <v>1.0456142498647971</v>
      </c>
      <c r="S477" s="99">
        <v>1.0181220339431265</v>
      </c>
      <c r="T477" s="99">
        <v>1.0607201147252223</v>
      </c>
      <c r="U477" s="99">
        <v>1.0032628087953366</v>
      </c>
      <c r="V477" s="99">
        <v>1.1077000828986658</v>
      </c>
      <c r="W477" s="99">
        <v>0.93020408986963177</v>
      </c>
      <c r="X477" s="99">
        <v>0.87827268507745648</v>
      </c>
      <c r="Y477" s="99">
        <v>0.91213488453512936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552939</v>
      </c>
      <c r="C5" s="120">
        <v>588210</v>
      </c>
      <c r="D5" s="120">
        <v>618900</v>
      </c>
      <c r="E5" s="120">
        <v>643378</v>
      </c>
      <c r="F5" s="120">
        <v>648395</v>
      </c>
      <c r="G5" s="120">
        <v>676912</v>
      </c>
      <c r="H5" s="120">
        <v>684348</v>
      </c>
      <c r="I5" s="120">
        <v>721889</v>
      </c>
      <c r="J5" s="120">
        <v>765633</v>
      </c>
      <c r="K5" s="120">
        <v>805632</v>
      </c>
      <c r="L5" s="120">
        <v>809662</v>
      </c>
      <c r="M5" s="120">
        <v>772866</v>
      </c>
      <c r="N5" s="120">
        <v>738679</v>
      </c>
      <c r="O5" s="120">
        <v>706569</v>
      </c>
      <c r="P5" s="120">
        <v>695644</v>
      </c>
      <c r="Q5" s="120">
        <v>713171</v>
      </c>
      <c r="R5" s="120">
        <v>743162</v>
      </c>
      <c r="S5" s="120">
        <v>779889</v>
      </c>
      <c r="T5" s="120">
        <v>805876</v>
      </c>
      <c r="U5" s="120">
        <v>839867</v>
      </c>
      <c r="V5" s="120">
        <v>867345</v>
      </c>
      <c r="W5" s="120">
        <v>864033</v>
      </c>
      <c r="X5" s="120">
        <v>860184</v>
      </c>
      <c r="Y5" s="120">
        <v>904180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552939</v>
      </c>
      <c r="C7" s="52">
        <v>588210</v>
      </c>
      <c r="D7" s="52">
        <v>618900</v>
      </c>
      <c r="E7" s="52">
        <v>643378</v>
      </c>
      <c r="F7" s="52">
        <v>648395</v>
      </c>
      <c r="G7" s="52">
        <v>676912</v>
      </c>
      <c r="H7" s="52">
        <v>684348</v>
      </c>
      <c r="I7" s="52">
        <v>721889</v>
      </c>
      <c r="J7" s="52">
        <v>765633</v>
      </c>
      <c r="K7" s="52">
        <v>805632</v>
      </c>
      <c r="L7" s="52">
        <v>809662</v>
      </c>
      <c r="M7" s="52">
        <v>772866</v>
      </c>
      <c r="N7" s="52">
        <v>738679</v>
      </c>
      <c r="O7" s="52">
        <v>706569</v>
      </c>
      <c r="P7" s="52">
        <v>695644</v>
      </c>
      <c r="Q7" s="52">
        <v>713171</v>
      </c>
      <c r="R7" s="52">
        <v>743162</v>
      </c>
      <c r="S7" s="52">
        <v>779889</v>
      </c>
      <c r="T7" s="52">
        <v>805876</v>
      </c>
      <c r="U7" s="52">
        <v>839867</v>
      </c>
      <c r="V7" s="52">
        <v>867345</v>
      </c>
      <c r="W7" s="52">
        <v>864033</v>
      </c>
      <c r="X7" s="52">
        <v>860184</v>
      </c>
      <c r="Y7" s="52">
        <v>904180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3210</v>
      </c>
      <c r="C9" s="52">
        <v>3100</v>
      </c>
      <c r="D9" s="52">
        <v>3536</v>
      </c>
      <c r="E9" s="52">
        <v>4020</v>
      </c>
      <c r="F9" s="52">
        <v>4591</v>
      </c>
      <c r="G9" s="52">
        <v>5599</v>
      </c>
      <c r="H9" s="52">
        <v>6455</v>
      </c>
      <c r="I9" s="52">
        <v>7901</v>
      </c>
      <c r="J9" s="52">
        <v>9137</v>
      </c>
      <c r="K9" s="52">
        <v>10297</v>
      </c>
      <c r="L9" s="52">
        <v>11080</v>
      </c>
      <c r="M9" s="52">
        <v>11265</v>
      </c>
      <c r="N9" s="52">
        <v>11111</v>
      </c>
      <c r="O9" s="52">
        <v>10417</v>
      </c>
      <c r="P9" s="52">
        <v>9910</v>
      </c>
      <c r="Q9" s="52">
        <v>9430</v>
      </c>
      <c r="R9" s="52">
        <v>9710</v>
      </c>
      <c r="S9" s="52">
        <v>10712</v>
      </c>
      <c r="T9" s="52">
        <v>11857</v>
      </c>
      <c r="U9" s="52">
        <v>12841</v>
      </c>
      <c r="V9" s="52">
        <v>14647</v>
      </c>
      <c r="W9" s="52">
        <v>15425</v>
      </c>
      <c r="X9" s="52">
        <v>17586</v>
      </c>
      <c r="Y9" s="52">
        <v>20201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481280</v>
      </c>
      <c r="C11" s="52">
        <v>514174</v>
      </c>
      <c r="D11" s="52">
        <v>542917</v>
      </c>
      <c r="E11" s="52">
        <v>566101</v>
      </c>
      <c r="F11" s="52">
        <v>570997</v>
      </c>
      <c r="G11" s="52">
        <v>598460</v>
      </c>
      <c r="H11" s="52">
        <v>604898</v>
      </c>
      <c r="I11" s="52">
        <v>639149</v>
      </c>
      <c r="J11" s="52">
        <v>678831</v>
      </c>
      <c r="K11" s="52">
        <v>717496</v>
      </c>
      <c r="L11" s="52">
        <v>729291</v>
      </c>
      <c r="M11" s="52">
        <v>713186</v>
      </c>
      <c r="N11" s="52">
        <v>705402</v>
      </c>
      <c r="O11" s="52">
        <v>689852</v>
      </c>
      <c r="P11" s="52">
        <v>685250</v>
      </c>
      <c r="Q11" s="52">
        <v>702054</v>
      </c>
      <c r="R11" s="52">
        <v>729732</v>
      </c>
      <c r="S11" s="52">
        <v>763872</v>
      </c>
      <c r="T11" s="52">
        <v>786652</v>
      </c>
      <c r="U11" s="52">
        <v>817127</v>
      </c>
      <c r="V11" s="52">
        <v>840172</v>
      </c>
      <c r="W11" s="52">
        <v>834242</v>
      </c>
      <c r="X11" s="52">
        <v>836671</v>
      </c>
      <c r="Y11" s="52">
        <v>873329</v>
      </c>
      <c r="DA11" s="63" t="s">
        <v>1079</v>
      </c>
    </row>
    <row r="12" spans="1:105" ht="12" customHeight="1" x14ac:dyDescent="0.25">
      <c r="A12" s="97" t="s">
        <v>137</v>
      </c>
      <c r="B12" s="52">
        <v>43</v>
      </c>
      <c r="C12" s="52">
        <v>48</v>
      </c>
      <c r="D12" s="52">
        <v>75</v>
      </c>
      <c r="E12" s="52">
        <v>103</v>
      </c>
      <c r="F12" s="52">
        <v>130</v>
      </c>
      <c r="G12" s="52">
        <v>230</v>
      </c>
      <c r="H12" s="52">
        <v>293</v>
      </c>
      <c r="I12" s="52">
        <v>699</v>
      </c>
      <c r="J12" s="52">
        <v>1580</v>
      </c>
      <c r="K12" s="52">
        <v>2912</v>
      </c>
      <c r="L12" s="52">
        <v>4015</v>
      </c>
      <c r="M12" s="52">
        <v>4619</v>
      </c>
      <c r="N12" s="52">
        <v>4879</v>
      </c>
      <c r="O12" s="52">
        <v>4958</v>
      </c>
      <c r="P12" s="52">
        <v>5048</v>
      </c>
      <c r="Q12" s="52">
        <v>5698</v>
      </c>
      <c r="R12" s="52">
        <v>6211</v>
      </c>
      <c r="S12" s="52">
        <v>6663</v>
      </c>
      <c r="T12" s="52">
        <v>6915</v>
      </c>
      <c r="U12" s="52">
        <v>7079</v>
      </c>
      <c r="V12" s="52">
        <v>7552</v>
      </c>
      <c r="W12" s="52">
        <v>7083</v>
      </c>
      <c r="X12" s="52">
        <v>6624</v>
      </c>
      <c r="Y12" s="52">
        <v>6896</v>
      </c>
      <c r="DA12" s="63" t="s">
        <v>1080</v>
      </c>
    </row>
    <row r="13" spans="1:105" ht="12" customHeight="1" x14ac:dyDescent="0.25">
      <c r="A13" s="97" t="s">
        <v>122</v>
      </c>
      <c r="B13" s="52">
        <v>70972</v>
      </c>
      <c r="C13" s="52">
        <v>73295</v>
      </c>
      <c r="D13" s="52">
        <v>74855</v>
      </c>
      <c r="E13" s="52">
        <v>75757</v>
      </c>
      <c r="F13" s="52">
        <v>75511</v>
      </c>
      <c r="G13" s="52">
        <v>75416</v>
      </c>
      <c r="H13" s="52">
        <v>75429</v>
      </c>
      <c r="I13" s="52">
        <v>72846</v>
      </c>
      <c r="J13" s="52">
        <v>64536</v>
      </c>
      <c r="K13" s="52">
        <v>53518</v>
      </c>
      <c r="L13" s="52">
        <v>41531</v>
      </c>
      <c r="M13" s="52">
        <v>22380</v>
      </c>
      <c r="N13" s="52">
        <v>2577</v>
      </c>
      <c r="O13" s="52">
        <v>1052</v>
      </c>
      <c r="P13" s="52">
        <v>287</v>
      </c>
      <c r="Q13" s="52">
        <v>287</v>
      </c>
      <c r="R13" s="52">
        <v>486</v>
      </c>
      <c r="S13" s="52">
        <v>1258</v>
      </c>
      <c r="T13" s="52">
        <v>2363</v>
      </c>
      <c r="U13" s="52">
        <v>4032</v>
      </c>
      <c r="V13" s="52">
        <v>5851</v>
      </c>
      <c r="W13" s="52">
        <v>6941</v>
      </c>
      <c r="X13" s="52">
        <v>5973</v>
      </c>
      <c r="Y13" s="52">
        <v>8770</v>
      </c>
      <c r="DA13" s="63" t="s">
        <v>1081</v>
      </c>
    </row>
    <row r="14" spans="1:105" ht="12" customHeight="1" x14ac:dyDescent="0.25">
      <c r="A14" s="97" t="s">
        <v>121</v>
      </c>
      <c r="B14" s="52">
        <v>644</v>
      </c>
      <c r="C14" s="52">
        <v>693</v>
      </c>
      <c r="D14" s="52">
        <v>1053</v>
      </c>
      <c r="E14" s="52">
        <v>1417</v>
      </c>
      <c r="F14" s="52">
        <v>1757</v>
      </c>
      <c r="G14" s="52">
        <v>2806</v>
      </c>
      <c r="H14" s="52">
        <v>3728</v>
      </c>
      <c r="I14" s="52">
        <v>9195</v>
      </c>
      <c r="J14" s="52">
        <v>20686</v>
      </c>
      <c r="K14" s="52">
        <v>31706</v>
      </c>
      <c r="L14" s="52">
        <v>34825</v>
      </c>
      <c r="M14" s="52">
        <v>32681</v>
      </c>
      <c r="N14" s="52">
        <v>25821</v>
      </c>
      <c r="O14" s="52">
        <v>10707</v>
      </c>
      <c r="P14" s="52">
        <v>5059</v>
      </c>
      <c r="Q14" s="52">
        <v>5132</v>
      </c>
      <c r="R14" s="52">
        <v>6733</v>
      </c>
      <c r="S14" s="52">
        <v>8096</v>
      </c>
      <c r="T14" s="52">
        <v>9946</v>
      </c>
      <c r="U14" s="52">
        <v>11629</v>
      </c>
      <c r="V14" s="52">
        <v>13770</v>
      </c>
      <c r="W14" s="52">
        <v>15767</v>
      </c>
      <c r="X14" s="52">
        <v>10916</v>
      </c>
      <c r="Y14" s="52">
        <v>15185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8085</v>
      </c>
      <c r="C16" s="52">
        <v>8428</v>
      </c>
      <c r="D16" s="52">
        <v>8747</v>
      </c>
      <c r="E16" s="52">
        <v>9046</v>
      </c>
      <c r="F16" s="52">
        <v>9173</v>
      </c>
      <c r="G16" s="52">
        <v>9569</v>
      </c>
      <c r="H16" s="52">
        <v>9749</v>
      </c>
      <c r="I16" s="52">
        <v>10101</v>
      </c>
      <c r="J16" s="52">
        <v>10458</v>
      </c>
      <c r="K16" s="52">
        <v>10690</v>
      </c>
      <c r="L16" s="52">
        <v>10946</v>
      </c>
      <c r="M16" s="52">
        <v>10716</v>
      </c>
      <c r="N16" s="52">
        <v>10472</v>
      </c>
      <c r="O16" s="52">
        <v>10239</v>
      </c>
      <c r="P16" s="52">
        <v>10308</v>
      </c>
      <c r="Q16" s="52">
        <v>11172</v>
      </c>
      <c r="R16" s="52">
        <v>13235</v>
      </c>
      <c r="S16" s="52">
        <v>14882</v>
      </c>
      <c r="T16" s="52">
        <v>15377</v>
      </c>
      <c r="U16" s="52">
        <v>15642</v>
      </c>
      <c r="V16" s="52">
        <v>15761</v>
      </c>
      <c r="W16" s="52">
        <v>15883</v>
      </c>
      <c r="X16" s="52">
        <v>15946</v>
      </c>
      <c r="Y16" s="52">
        <v>17688</v>
      </c>
      <c r="DA16" s="63" t="s">
        <v>1083</v>
      </c>
    </row>
    <row r="17" spans="1:105" ht="12" customHeight="1" x14ac:dyDescent="0.25">
      <c r="A17" s="109" t="s">
        <v>120</v>
      </c>
      <c r="B17" s="36">
        <v>544854</v>
      </c>
      <c r="C17" s="36">
        <v>579782</v>
      </c>
      <c r="D17" s="36">
        <v>610153</v>
      </c>
      <c r="E17" s="36">
        <v>634332</v>
      </c>
      <c r="F17" s="36">
        <v>639222</v>
      </c>
      <c r="G17" s="36">
        <v>667343</v>
      </c>
      <c r="H17" s="36">
        <v>674599</v>
      </c>
      <c r="I17" s="36">
        <v>711788</v>
      </c>
      <c r="J17" s="36">
        <v>755175</v>
      </c>
      <c r="K17" s="36">
        <v>794942</v>
      </c>
      <c r="L17" s="36">
        <v>798716</v>
      </c>
      <c r="M17" s="36">
        <v>762150</v>
      </c>
      <c r="N17" s="36">
        <v>728207</v>
      </c>
      <c r="O17" s="36">
        <v>696330</v>
      </c>
      <c r="P17" s="36">
        <v>685336</v>
      </c>
      <c r="Q17" s="36">
        <v>701999</v>
      </c>
      <c r="R17" s="36">
        <v>729927</v>
      </c>
      <c r="S17" s="36">
        <v>765007</v>
      </c>
      <c r="T17" s="36">
        <v>790499</v>
      </c>
      <c r="U17" s="36">
        <v>824225</v>
      </c>
      <c r="V17" s="36">
        <v>851584</v>
      </c>
      <c r="W17" s="36">
        <v>848150</v>
      </c>
      <c r="X17" s="36">
        <v>844238</v>
      </c>
      <c r="Y17" s="36">
        <v>886492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43198</v>
      </c>
      <c r="D21" s="52">
        <v>43218</v>
      </c>
      <c r="E21" s="52">
        <v>43350</v>
      </c>
      <c r="F21" s="52">
        <v>43706</v>
      </c>
      <c r="G21" s="52">
        <v>44377</v>
      </c>
      <c r="H21" s="52">
        <v>45449</v>
      </c>
      <c r="I21" s="52">
        <v>47019</v>
      </c>
      <c r="J21" s="52">
        <v>49175</v>
      </c>
      <c r="K21" s="52">
        <v>52027</v>
      </c>
      <c r="L21" s="52">
        <v>55729</v>
      </c>
      <c r="M21" s="52">
        <v>60388</v>
      </c>
      <c r="N21" s="52">
        <v>66100</v>
      </c>
      <c r="O21" s="52">
        <v>64273</v>
      </c>
      <c r="P21" s="52">
        <v>37664</v>
      </c>
      <c r="Q21" s="52">
        <v>46804</v>
      </c>
      <c r="R21" s="52">
        <v>57183</v>
      </c>
      <c r="S21" s="52">
        <v>68885</v>
      </c>
      <c r="T21" s="52">
        <v>66399</v>
      </c>
      <c r="U21" s="52">
        <v>64454</v>
      </c>
      <c r="V21" s="52">
        <v>63525</v>
      </c>
      <c r="W21" s="52">
        <v>66367</v>
      </c>
      <c r="X21" s="52">
        <v>64863</v>
      </c>
      <c r="Y21" s="52">
        <v>67257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502</v>
      </c>
      <c r="D23" s="52">
        <v>502</v>
      </c>
      <c r="E23" s="52">
        <v>509</v>
      </c>
      <c r="F23" s="52">
        <v>532</v>
      </c>
      <c r="G23" s="52">
        <v>580</v>
      </c>
      <c r="H23" s="52">
        <v>669</v>
      </c>
      <c r="I23" s="52">
        <v>516</v>
      </c>
      <c r="J23" s="52">
        <v>544</v>
      </c>
      <c r="K23" s="52">
        <v>874</v>
      </c>
      <c r="L23" s="52">
        <v>1158</v>
      </c>
      <c r="M23" s="52">
        <v>1298</v>
      </c>
      <c r="N23" s="52">
        <v>1495</v>
      </c>
      <c r="O23" s="52">
        <v>1757</v>
      </c>
      <c r="P23" s="52">
        <v>1729</v>
      </c>
      <c r="Q23" s="52">
        <v>1845</v>
      </c>
      <c r="R23" s="52">
        <v>1783</v>
      </c>
      <c r="S23" s="52">
        <v>1777</v>
      </c>
      <c r="T23" s="52">
        <v>1601</v>
      </c>
      <c r="U23" s="52">
        <v>1425</v>
      </c>
      <c r="V23" s="52">
        <v>1376</v>
      </c>
      <c r="W23" s="52">
        <v>1499</v>
      </c>
      <c r="X23" s="52">
        <v>1752</v>
      </c>
      <c r="Y23" s="52">
        <v>2123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37600</v>
      </c>
      <c r="D25" s="52">
        <v>37617</v>
      </c>
      <c r="E25" s="52">
        <v>37736</v>
      </c>
      <c r="F25" s="52">
        <v>38056</v>
      </c>
      <c r="G25" s="52">
        <v>38659</v>
      </c>
      <c r="H25" s="52">
        <v>39619</v>
      </c>
      <c r="I25" s="52">
        <v>41850</v>
      </c>
      <c r="J25" s="52">
        <v>48085</v>
      </c>
      <c r="K25" s="52">
        <v>50428</v>
      </c>
      <c r="L25" s="52">
        <v>54129</v>
      </c>
      <c r="M25" s="52">
        <v>58789</v>
      </c>
      <c r="N25" s="52">
        <v>65329</v>
      </c>
      <c r="O25" s="52">
        <v>63870</v>
      </c>
      <c r="P25" s="52">
        <v>37503</v>
      </c>
      <c r="Q25" s="52">
        <v>46569</v>
      </c>
      <c r="R25" s="52">
        <v>56856</v>
      </c>
      <c r="S25" s="52">
        <v>67232</v>
      </c>
      <c r="T25" s="52">
        <v>65840</v>
      </c>
      <c r="U25" s="52">
        <v>63991</v>
      </c>
      <c r="V25" s="52">
        <v>62974</v>
      </c>
      <c r="W25" s="52">
        <v>65697</v>
      </c>
      <c r="X25" s="52">
        <v>64067</v>
      </c>
      <c r="Y25" s="52">
        <v>66479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3</v>
      </c>
      <c r="D26" s="52">
        <v>4</v>
      </c>
      <c r="E26" s="52">
        <v>3</v>
      </c>
      <c r="F26" s="52">
        <v>3</v>
      </c>
      <c r="G26" s="52">
        <v>4</v>
      </c>
      <c r="H26" s="52">
        <v>3</v>
      </c>
      <c r="I26" s="52">
        <v>4</v>
      </c>
      <c r="J26" s="52">
        <v>5</v>
      </c>
      <c r="K26" s="52">
        <v>9</v>
      </c>
      <c r="L26" s="52">
        <v>16</v>
      </c>
      <c r="M26" s="52">
        <v>27</v>
      </c>
      <c r="N26" s="52">
        <v>45</v>
      </c>
      <c r="O26" s="52">
        <v>85</v>
      </c>
      <c r="P26" s="52">
        <v>110</v>
      </c>
      <c r="Q26" s="52">
        <v>167</v>
      </c>
      <c r="R26" s="52">
        <v>229</v>
      </c>
      <c r="S26" s="52">
        <v>319</v>
      </c>
      <c r="T26" s="52">
        <v>387</v>
      </c>
      <c r="U26" s="52">
        <v>443</v>
      </c>
      <c r="V26" s="52">
        <v>496</v>
      </c>
      <c r="W26" s="52">
        <v>546</v>
      </c>
      <c r="X26" s="52">
        <v>595</v>
      </c>
      <c r="Y26" s="52">
        <v>651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11089</v>
      </c>
      <c r="D27" s="52">
        <v>11116</v>
      </c>
      <c r="E27" s="52">
        <v>11297</v>
      </c>
      <c r="F27" s="52">
        <v>11784</v>
      </c>
      <c r="G27" s="52">
        <v>12718</v>
      </c>
      <c r="H27" s="52">
        <v>14237</v>
      </c>
      <c r="I27" s="52">
        <v>9840</v>
      </c>
      <c r="J27" s="52">
        <v>8544</v>
      </c>
      <c r="K27" s="52">
        <v>12655</v>
      </c>
      <c r="L27" s="52">
        <v>12072</v>
      </c>
      <c r="M27" s="52">
        <v>19153</v>
      </c>
      <c r="N27" s="52">
        <v>19803</v>
      </c>
      <c r="O27" s="52">
        <v>1525</v>
      </c>
      <c r="P27" s="52">
        <v>765</v>
      </c>
      <c r="Q27" s="52">
        <v>10</v>
      </c>
      <c r="R27" s="52">
        <v>18</v>
      </c>
      <c r="S27" s="52">
        <v>230</v>
      </c>
      <c r="T27" s="52">
        <v>32</v>
      </c>
      <c r="U27" s="52">
        <v>25</v>
      </c>
      <c r="V27" s="52">
        <v>71</v>
      </c>
      <c r="W27" s="52">
        <v>166</v>
      </c>
      <c r="X27" s="52">
        <v>968</v>
      </c>
      <c r="Y27" s="52">
        <v>348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101</v>
      </c>
      <c r="D28" s="52">
        <v>100</v>
      </c>
      <c r="E28" s="52">
        <v>103</v>
      </c>
      <c r="F28" s="52">
        <v>112</v>
      </c>
      <c r="G28" s="52">
        <v>137</v>
      </c>
      <c r="H28" s="52">
        <v>178</v>
      </c>
      <c r="I28" s="52">
        <v>192</v>
      </c>
      <c r="J28" s="52">
        <v>275</v>
      </c>
      <c r="K28" s="52">
        <v>525</v>
      </c>
      <c r="L28" s="52">
        <v>961</v>
      </c>
      <c r="M28" s="52">
        <v>2144</v>
      </c>
      <c r="N28" s="52">
        <v>6860</v>
      </c>
      <c r="O28" s="52">
        <v>15116</v>
      </c>
      <c r="P28" s="52">
        <v>5649</v>
      </c>
      <c r="Q28" s="52">
        <v>493</v>
      </c>
      <c r="R28" s="52">
        <v>739</v>
      </c>
      <c r="S28" s="52">
        <v>2488</v>
      </c>
      <c r="T28" s="52">
        <v>1405</v>
      </c>
      <c r="U28" s="52">
        <v>186</v>
      </c>
      <c r="V28" s="52">
        <v>428</v>
      </c>
      <c r="W28" s="52">
        <v>810</v>
      </c>
      <c r="X28" s="52">
        <v>4851</v>
      </c>
      <c r="Y28" s="52">
        <v>662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1263</v>
      </c>
      <c r="D30" s="52">
        <v>1267</v>
      </c>
      <c r="E30" s="52">
        <v>1288</v>
      </c>
      <c r="F30" s="52">
        <v>1347</v>
      </c>
      <c r="G30" s="52">
        <v>1463</v>
      </c>
      <c r="H30" s="52">
        <v>1650</v>
      </c>
      <c r="I30" s="52">
        <v>1178</v>
      </c>
      <c r="J30" s="52">
        <v>1268</v>
      </c>
      <c r="K30" s="52">
        <v>1595</v>
      </c>
      <c r="L30" s="52">
        <v>1637</v>
      </c>
      <c r="M30" s="52">
        <v>1685</v>
      </c>
      <c r="N30" s="52">
        <v>1749</v>
      </c>
      <c r="O30" s="52">
        <v>1811</v>
      </c>
      <c r="P30" s="52">
        <v>1404</v>
      </c>
      <c r="Q30" s="52">
        <v>1603</v>
      </c>
      <c r="R30" s="52">
        <v>1696</v>
      </c>
      <c r="S30" s="52">
        <v>1835</v>
      </c>
      <c r="T30" s="52">
        <v>1814</v>
      </c>
      <c r="U30" s="52">
        <v>1752</v>
      </c>
      <c r="V30" s="52">
        <v>1895</v>
      </c>
      <c r="W30" s="52">
        <v>2143</v>
      </c>
      <c r="X30" s="52">
        <v>2401</v>
      </c>
      <c r="Y30" s="52">
        <v>2883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85133</v>
      </c>
      <c r="D31" s="36">
        <v>85368</v>
      </c>
      <c r="E31" s="36">
        <v>87001</v>
      </c>
      <c r="F31" s="36">
        <v>91388</v>
      </c>
      <c r="G31" s="36">
        <v>99812</v>
      </c>
      <c r="H31" s="36">
        <v>113492</v>
      </c>
      <c r="I31" s="36">
        <v>82775</v>
      </c>
      <c r="J31" s="36">
        <v>90710</v>
      </c>
      <c r="K31" s="36">
        <v>114544</v>
      </c>
      <c r="L31" s="36">
        <v>114811</v>
      </c>
      <c r="M31" s="36">
        <v>117209</v>
      </c>
      <c r="N31" s="36">
        <v>122645</v>
      </c>
      <c r="O31" s="36">
        <v>129098</v>
      </c>
      <c r="P31" s="36">
        <v>104777</v>
      </c>
      <c r="Q31" s="36">
        <v>121807</v>
      </c>
      <c r="R31" s="36">
        <v>125438</v>
      </c>
      <c r="S31" s="36">
        <v>124364</v>
      </c>
      <c r="T31" s="36">
        <v>106432</v>
      </c>
      <c r="U31" s="36">
        <v>98551</v>
      </c>
      <c r="V31" s="36">
        <v>105766</v>
      </c>
      <c r="W31" s="36">
        <v>117607</v>
      </c>
      <c r="X31" s="36">
        <v>127255</v>
      </c>
      <c r="Y31" s="36">
        <v>145452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78469</v>
      </c>
      <c r="D35" s="52">
        <v>73908</v>
      </c>
      <c r="E35" s="52">
        <v>67828</v>
      </c>
      <c r="F35" s="52">
        <v>48723</v>
      </c>
      <c r="G35" s="52">
        <v>72894</v>
      </c>
      <c r="H35" s="52">
        <v>52885</v>
      </c>
      <c r="I35" s="52">
        <v>84560</v>
      </c>
      <c r="J35" s="52">
        <v>92919</v>
      </c>
      <c r="K35" s="52">
        <v>92026</v>
      </c>
      <c r="L35" s="52">
        <v>59759</v>
      </c>
      <c r="M35" s="52">
        <v>23592</v>
      </c>
      <c r="N35" s="52">
        <v>31913</v>
      </c>
      <c r="O35" s="52">
        <v>32163</v>
      </c>
      <c r="P35" s="52">
        <v>26739</v>
      </c>
      <c r="Q35" s="52">
        <v>64331</v>
      </c>
      <c r="R35" s="52">
        <v>87174</v>
      </c>
      <c r="S35" s="52">
        <v>105612</v>
      </c>
      <c r="T35" s="52">
        <v>92386</v>
      </c>
      <c r="U35" s="52">
        <v>98445</v>
      </c>
      <c r="V35" s="52">
        <v>91003</v>
      </c>
      <c r="W35" s="52">
        <v>63055</v>
      </c>
      <c r="X35" s="52">
        <v>61014</v>
      </c>
      <c r="Y35" s="52">
        <v>111253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392</v>
      </c>
      <c r="D37" s="52">
        <v>938</v>
      </c>
      <c r="E37" s="52">
        <v>993</v>
      </c>
      <c r="F37" s="52">
        <v>1103</v>
      </c>
      <c r="G37" s="52">
        <v>1588</v>
      </c>
      <c r="H37" s="52">
        <v>1525</v>
      </c>
      <c r="I37" s="52">
        <v>1962</v>
      </c>
      <c r="J37" s="52">
        <v>1780</v>
      </c>
      <c r="K37" s="52">
        <v>2034</v>
      </c>
      <c r="L37" s="52">
        <v>1941</v>
      </c>
      <c r="M37" s="52">
        <v>1483</v>
      </c>
      <c r="N37" s="52">
        <v>1341</v>
      </c>
      <c r="O37" s="52">
        <v>1063</v>
      </c>
      <c r="P37" s="52">
        <v>1222</v>
      </c>
      <c r="Q37" s="52">
        <v>1365</v>
      </c>
      <c r="R37" s="52">
        <v>2063</v>
      </c>
      <c r="S37" s="52">
        <v>2779</v>
      </c>
      <c r="T37" s="52">
        <v>2746</v>
      </c>
      <c r="U37" s="52">
        <v>2409</v>
      </c>
      <c r="V37" s="52">
        <v>3182</v>
      </c>
      <c r="W37" s="52">
        <v>2277</v>
      </c>
      <c r="X37" s="52">
        <v>3913</v>
      </c>
      <c r="Y37" s="52">
        <v>4738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70494</v>
      </c>
      <c r="D39" s="52">
        <v>66360</v>
      </c>
      <c r="E39" s="52">
        <v>60920</v>
      </c>
      <c r="F39" s="52">
        <v>42952</v>
      </c>
      <c r="G39" s="52">
        <v>66122</v>
      </c>
      <c r="H39" s="52">
        <v>46057</v>
      </c>
      <c r="I39" s="52">
        <v>76101</v>
      </c>
      <c r="J39" s="52">
        <v>87767</v>
      </c>
      <c r="K39" s="52">
        <v>89093</v>
      </c>
      <c r="L39" s="52">
        <v>65924</v>
      </c>
      <c r="M39" s="52">
        <v>42684</v>
      </c>
      <c r="N39" s="52">
        <v>57545</v>
      </c>
      <c r="O39" s="52">
        <v>48320</v>
      </c>
      <c r="P39" s="52">
        <v>32901</v>
      </c>
      <c r="Q39" s="52">
        <v>63373</v>
      </c>
      <c r="R39" s="52">
        <v>84534</v>
      </c>
      <c r="S39" s="52">
        <v>101372</v>
      </c>
      <c r="T39" s="52">
        <v>88620</v>
      </c>
      <c r="U39" s="52">
        <v>94466</v>
      </c>
      <c r="V39" s="52">
        <v>86019</v>
      </c>
      <c r="W39" s="52">
        <v>59767</v>
      </c>
      <c r="X39" s="52">
        <v>66496</v>
      </c>
      <c r="Y39" s="52">
        <v>103137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8</v>
      </c>
      <c r="D40" s="52">
        <v>31</v>
      </c>
      <c r="E40" s="52">
        <v>31</v>
      </c>
      <c r="F40" s="52">
        <v>30</v>
      </c>
      <c r="G40" s="52">
        <v>104</v>
      </c>
      <c r="H40" s="52">
        <v>66</v>
      </c>
      <c r="I40" s="52">
        <v>410</v>
      </c>
      <c r="J40" s="52">
        <v>886</v>
      </c>
      <c r="K40" s="52">
        <v>1341</v>
      </c>
      <c r="L40" s="52">
        <v>1119</v>
      </c>
      <c r="M40" s="52">
        <v>631</v>
      </c>
      <c r="N40" s="52">
        <v>305</v>
      </c>
      <c r="O40" s="52">
        <v>164</v>
      </c>
      <c r="P40" s="52">
        <v>200</v>
      </c>
      <c r="Q40" s="52">
        <v>817</v>
      </c>
      <c r="R40" s="52">
        <v>742</v>
      </c>
      <c r="S40" s="52">
        <v>771</v>
      </c>
      <c r="T40" s="52">
        <v>639</v>
      </c>
      <c r="U40" s="52">
        <v>607</v>
      </c>
      <c r="V40" s="52">
        <v>969</v>
      </c>
      <c r="W40" s="52">
        <v>77</v>
      </c>
      <c r="X40" s="52">
        <v>136</v>
      </c>
      <c r="Y40" s="52">
        <v>923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13412</v>
      </c>
      <c r="D41" s="52">
        <v>12676</v>
      </c>
      <c r="E41" s="52">
        <v>12199</v>
      </c>
      <c r="F41" s="52">
        <v>11538</v>
      </c>
      <c r="G41" s="52">
        <v>12623</v>
      </c>
      <c r="H41" s="52">
        <v>14250</v>
      </c>
      <c r="I41" s="52">
        <v>7257</v>
      </c>
      <c r="J41" s="52">
        <v>234</v>
      </c>
      <c r="K41" s="52">
        <v>1637</v>
      </c>
      <c r="L41" s="52">
        <v>85</v>
      </c>
      <c r="M41" s="52">
        <v>2</v>
      </c>
      <c r="N41" s="52">
        <v>0</v>
      </c>
      <c r="O41" s="52">
        <v>0</v>
      </c>
      <c r="P41" s="52">
        <v>0</v>
      </c>
      <c r="Q41" s="52">
        <v>10</v>
      </c>
      <c r="R41" s="52">
        <v>217</v>
      </c>
      <c r="S41" s="52">
        <v>1002</v>
      </c>
      <c r="T41" s="52">
        <v>1137</v>
      </c>
      <c r="U41" s="52">
        <v>1694</v>
      </c>
      <c r="V41" s="52">
        <v>1890</v>
      </c>
      <c r="W41" s="52">
        <v>1256</v>
      </c>
      <c r="X41" s="52">
        <v>0</v>
      </c>
      <c r="Y41" s="52">
        <v>3145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150</v>
      </c>
      <c r="D42" s="52">
        <v>460</v>
      </c>
      <c r="E42" s="52">
        <v>467</v>
      </c>
      <c r="F42" s="52">
        <v>452</v>
      </c>
      <c r="G42" s="52">
        <v>1186</v>
      </c>
      <c r="H42" s="52">
        <v>1100</v>
      </c>
      <c r="I42" s="52">
        <v>5659</v>
      </c>
      <c r="J42" s="52">
        <v>11766</v>
      </c>
      <c r="K42" s="52">
        <v>11545</v>
      </c>
      <c r="L42" s="52">
        <v>4080</v>
      </c>
      <c r="M42" s="52">
        <v>0</v>
      </c>
      <c r="N42" s="52">
        <v>0</v>
      </c>
      <c r="O42" s="52">
        <v>2</v>
      </c>
      <c r="P42" s="52">
        <v>1</v>
      </c>
      <c r="Q42" s="52">
        <v>566</v>
      </c>
      <c r="R42" s="52">
        <v>2340</v>
      </c>
      <c r="S42" s="52">
        <v>3851</v>
      </c>
      <c r="T42" s="52">
        <v>3255</v>
      </c>
      <c r="U42" s="52">
        <v>1869</v>
      </c>
      <c r="V42" s="52">
        <v>2569</v>
      </c>
      <c r="W42" s="52">
        <v>2807</v>
      </c>
      <c r="X42" s="52">
        <v>0</v>
      </c>
      <c r="Y42" s="52">
        <v>4931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1606</v>
      </c>
      <c r="D44" s="52">
        <v>1586</v>
      </c>
      <c r="E44" s="52">
        <v>1587</v>
      </c>
      <c r="F44" s="52">
        <v>1474</v>
      </c>
      <c r="G44" s="52">
        <v>1859</v>
      </c>
      <c r="H44" s="52">
        <v>1830</v>
      </c>
      <c r="I44" s="52">
        <v>1530</v>
      </c>
      <c r="J44" s="52">
        <v>1625</v>
      </c>
      <c r="K44" s="52">
        <v>1827</v>
      </c>
      <c r="L44" s="52">
        <v>1893</v>
      </c>
      <c r="M44" s="52">
        <v>1455</v>
      </c>
      <c r="N44" s="52">
        <v>1505</v>
      </c>
      <c r="O44" s="52">
        <v>1578</v>
      </c>
      <c r="P44" s="52">
        <v>1473</v>
      </c>
      <c r="Q44" s="52">
        <v>2467</v>
      </c>
      <c r="R44" s="52">
        <v>3759</v>
      </c>
      <c r="S44" s="52">
        <v>3482</v>
      </c>
      <c r="T44" s="52">
        <v>2309</v>
      </c>
      <c r="U44" s="52">
        <v>2017</v>
      </c>
      <c r="V44" s="52">
        <v>2014</v>
      </c>
      <c r="W44" s="52">
        <v>2265</v>
      </c>
      <c r="X44" s="52">
        <v>2464</v>
      </c>
      <c r="Y44" s="52">
        <v>4625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120061</v>
      </c>
      <c r="D45" s="36">
        <v>115739</v>
      </c>
      <c r="E45" s="36">
        <v>111180</v>
      </c>
      <c r="F45" s="36">
        <v>96278</v>
      </c>
      <c r="G45" s="36">
        <v>127933</v>
      </c>
      <c r="H45" s="36">
        <v>120748</v>
      </c>
      <c r="I45" s="36">
        <v>119964</v>
      </c>
      <c r="J45" s="36">
        <v>134097</v>
      </c>
      <c r="K45" s="36">
        <v>154311</v>
      </c>
      <c r="L45" s="36">
        <v>118585</v>
      </c>
      <c r="M45" s="36">
        <v>80643</v>
      </c>
      <c r="N45" s="36">
        <v>88702</v>
      </c>
      <c r="O45" s="36">
        <v>97221</v>
      </c>
      <c r="P45" s="36">
        <v>93783</v>
      </c>
      <c r="Q45" s="36">
        <v>138470</v>
      </c>
      <c r="R45" s="36">
        <v>153366</v>
      </c>
      <c r="S45" s="36">
        <v>159444</v>
      </c>
      <c r="T45" s="36">
        <v>131924</v>
      </c>
      <c r="U45" s="36">
        <v>132277</v>
      </c>
      <c r="V45" s="36">
        <v>133125</v>
      </c>
      <c r="W45" s="36">
        <v>114173</v>
      </c>
      <c r="X45" s="36">
        <v>123343</v>
      </c>
      <c r="Y45" s="36">
        <v>187706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34320</v>
      </c>
      <c r="D49" s="52">
        <v>34052</v>
      </c>
      <c r="E49" s="52">
        <v>31466</v>
      </c>
      <c r="F49" s="52">
        <v>20770</v>
      </c>
      <c r="G49" s="52">
        <v>37578</v>
      </c>
      <c r="H49" s="52">
        <v>24371</v>
      </c>
      <c r="I49" s="52">
        <v>45288</v>
      </c>
      <c r="J49" s="52">
        <v>51501</v>
      </c>
      <c r="K49" s="52">
        <v>48942</v>
      </c>
      <c r="L49" s="52">
        <v>25774</v>
      </c>
      <c r="M49" s="52">
        <v>6692</v>
      </c>
      <c r="N49" s="52">
        <v>10314</v>
      </c>
      <c r="O49" s="52">
        <v>9725</v>
      </c>
      <c r="P49" s="52">
        <v>14825</v>
      </c>
      <c r="Q49" s="52">
        <v>30350</v>
      </c>
      <c r="R49" s="52">
        <v>36678</v>
      </c>
      <c r="S49" s="52">
        <v>39522</v>
      </c>
      <c r="T49" s="52">
        <v>34268</v>
      </c>
      <c r="U49" s="52">
        <v>39707</v>
      </c>
      <c r="V49" s="52">
        <v>34963</v>
      </c>
      <c r="W49" s="52">
        <v>21085</v>
      </c>
      <c r="X49" s="52">
        <v>20230</v>
      </c>
      <c r="Y49" s="52">
        <v>55363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305</v>
      </c>
      <c r="E51" s="52">
        <v>174</v>
      </c>
      <c r="F51" s="52">
        <v>244</v>
      </c>
      <c r="G51" s="52">
        <v>641</v>
      </c>
      <c r="H51" s="52">
        <v>502</v>
      </c>
      <c r="I51" s="52">
        <v>1102</v>
      </c>
      <c r="J51" s="52">
        <v>986</v>
      </c>
      <c r="K51" s="52">
        <v>782</v>
      </c>
      <c r="L51" s="52">
        <v>423</v>
      </c>
      <c r="M51" s="52">
        <v>90</v>
      </c>
      <c r="N51" s="52">
        <v>143</v>
      </c>
      <c r="O51" s="52">
        <v>91</v>
      </c>
      <c r="P51" s="52">
        <v>176</v>
      </c>
      <c r="Q51" s="52">
        <v>121</v>
      </c>
      <c r="R51" s="52">
        <v>199</v>
      </c>
      <c r="S51" s="52">
        <v>242</v>
      </c>
      <c r="T51" s="52">
        <v>270</v>
      </c>
      <c r="U51" s="52">
        <v>152</v>
      </c>
      <c r="V51" s="52">
        <v>615</v>
      </c>
      <c r="W51" s="52">
        <v>218</v>
      </c>
      <c r="X51" s="52">
        <v>802</v>
      </c>
      <c r="Y51" s="52">
        <v>2091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28385</v>
      </c>
      <c r="D53" s="52">
        <v>27987</v>
      </c>
      <c r="E53" s="52">
        <v>25577</v>
      </c>
      <c r="F53" s="52">
        <v>15648</v>
      </c>
      <c r="G53" s="52">
        <v>30411</v>
      </c>
      <c r="H53" s="52">
        <v>17272</v>
      </c>
      <c r="I53" s="52">
        <v>38163</v>
      </c>
      <c r="J53" s="52">
        <v>44401</v>
      </c>
      <c r="K53" s="52">
        <v>41310</v>
      </c>
      <c r="L53" s="52">
        <v>23577</v>
      </c>
      <c r="M53" s="52">
        <v>6593</v>
      </c>
      <c r="N53" s="52">
        <v>10259</v>
      </c>
      <c r="O53" s="52">
        <v>9690</v>
      </c>
      <c r="P53" s="52">
        <v>14733</v>
      </c>
      <c r="Q53" s="52">
        <v>29695</v>
      </c>
      <c r="R53" s="52">
        <v>35292</v>
      </c>
      <c r="S53" s="52">
        <v>37420</v>
      </c>
      <c r="T53" s="52">
        <v>32405</v>
      </c>
      <c r="U53" s="52">
        <v>38024</v>
      </c>
      <c r="V53" s="52">
        <v>32881</v>
      </c>
      <c r="W53" s="52">
        <v>19700</v>
      </c>
      <c r="X53" s="52">
        <v>20186</v>
      </c>
      <c r="Y53" s="52">
        <v>50887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3</v>
      </c>
      <c r="D54" s="52">
        <v>13</v>
      </c>
      <c r="E54" s="52">
        <v>13</v>
      </c>
      <c r="F54" s="52">
        <v>11</v>
      </c>
      <c r="G54" s="52">
        <v>48</v>
      </c>
      <c r="H54" s="52">
        <v>25</v>
      </c>
      <c r="I54" s="52">
        <v>207</v>
      </c>
      <c r="J54" s="52">
        <v>449</v>
      </c>
      <c r="K54" s="52">
        <v>621</v>
      </c>
      <c r="L54" s="52">
        <v>401</v>
      </c>
      <c r="M54" s="52">
        <v>98</v>
      </c>
      <c r="N54" s="52">
        <v>55</v>
      </c>
      <c r="O54" s="52">
        <v>34</v>
      </c>
      <c r="P54" s="52">
        <v>91</v>
      </c>
      <c r="Q54" s="52">
        <v>382</v>
      </c>
      <c r="R54" s="52">
        <v>310</v>
      </c>
      <c r="S54" s="52">
        <v>285</v>
      </c>
      <c r="T54" s="52">
        <v>234</v>
      </c>
      <c r="U54" s="52">
        <v>245</v>
      </c>
      <c r="V54" s="52">
        <v>370</v>
      </c>
      <c r="W54" s="52">
        <v>26</v>
      </c>
      <c r="X54" s="52">
        <v>44</v>
      </c>
      <c r="Y54" s="52">
        <v>458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5866</v>
      </c>
      <c r="D55" s="52">
        <v>5840</v>
      </c>
      <c r="E55" s="52">
        <v>5659</v>
      </c>
      <c r="F55" s="52">
        <v>4918</v>
      </c>
      <c r="G55" s="52">
        <v>6507</v>
      </c>
      <c r="H55" s="52">
        <v>6567</v>
      </c>
      <c r="I55" s="52">
        <v>3887</v>
      </c>
      <c r="J55" s="52">
        <v>130</v>
      </c>
      <c r="K55" s="52">
        <v>871</v>
      </c>
      <c r="L55" s="52">
        <v>37</v>
      </c>
      <c r="M55" s="52">
        <v>1</v>
      </c>
      <c r="N55" s="52">
        <v>0</v>
      </c>
      <c r="O55" s="52">
        <v>0</v>
      </c>
      <c r="P55" s="52">
        <v>0</v>
      </c>
      <c r="Q55" s="52">
        <v>5</v>
      </c>
      <c r="R55" s="52">
        <v>91</v>
      </c>
      <c r="S55" s="52">
        <v>376</v>
      </c>
      <c r="T55" s="52">
        <v>422</v>
      </c>
      <c r="U55" s="52">
        <v>684</v>
      </c>
      <c r="V55" s="52">
        <v>726</v>
      </c>
      <c r="W55" s="52">
        <v>420</v>
      </c>
      <c r="X55" s="52">
        <v>0</v>
      </c>
      <c r="Y55" s="52">
        <v>1565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66</v>
      </c>
      <c r="D56" s="52">
        <v>212</v>
      </c>
      <c r="E56" s="52">
        <v>217</v>
      </c>
      <c r="F56" s="52">
        <v>193</v>
      </c>
      <c r="G56" s="52">
        <v>612</v>
      </c>
      <c r="H56" s="52">
        <v>507</v>
      </c>
      <c r="I56" s="52">
        <v>3031</v>
      </c>
      <c r="J56" s="52">
        <v>6521</v>
      </c>
      <c r="K56" s="52">
        <v>6140</v>
      </c>
      <c r="L56" s="52">
        <v>1759</v>
      </c>
      <c r="M56" s="52">
        <v>0</v>
      </c>
      <c r="N56" s="52">
        <v>0</v>
      </c>
      <c r="O56" s="52">
        <v>1</v>
      </c>
      <c r="P56" s="52">
        <v>1</v>
      </c>
      <c r="Q56" s="52">
        <v>268</v>
      </c>
      <c r="R56" s="52">
        <v>985</v>
      </c>
      <c r="S56" s="52">
        <v>1441</v>
      </c>
      <c r="T56" s="52">
        <v>1207</v>
      </c>
      <c r="U56" s="52">
        <v>754</v>
      </c>
      <c r="V56" s="52">
        <v>986</v>
      </c>
      <c r="W56" s="52">
        <v>939</v>
      </c>
      <c r="X56" s="52">
        <v>0</v>
      </c>
      <c r="Y56" s="52">
        <v>2453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453</v>
      </c>
      <c r="D58" s="52">
        <v>460</v>
      </c>
      <c r="E58" s="52">
        <v>443</v>
      </c>
      <c r="F58" s="52">
        <v>313</v>
      </c>
      <c r="G58" s="52">
        <v>538</v>
      </c>
      <c r="H58" s="52">
        <v>364</v>
      </c>
      <c r="I58" s="52">
        <v>570</v>
      </c>
      <c r="J58" s="52">
        <v>616</v>
      </c>
      <c r="K58" s="52">
        <v>573</v>
      </c>
      <c r="L58" s="52">
        <v>406</v>
      </c>
      <c r="M58" s="52">
        <v>119</v>
      </c>
      <c r="N58" s="52">
        <v>172</v>
      </c>
      <c r="O58" s="52">
        <v>156</v>
      </c>
      <c r="P58" s="52">
        <v>230</v>
      </c>
      <c r="Q58" s="52">
        <v>532</v>
      </c>
      <c r="R58" s="52">
        <v>878</v>
      </c>
      <c r="S58" s="52">
        <v>845</v>
      </c>
      <c r="T58" s="52">
        <v>590</v>
      </c>
      <c r="U58" s="52">
        <v>598</v>
      </c>
      <c r="V58" s="52">
        <v>523</v>
      </c>
      <c r="W58" s="52">
        <v>412</v>
      </c>
      <c r="X58" s="52">
        <v>397</v>
      </c>
      <c r="Y58" s="52">
        <v>1334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33867</v>
      </c>
      <c r="D59" s="36">
        <v>33592</v>
      </c>
      <c r="E59" s="36">
        <v>31023</v>
      </c>
      <c r="F59" s="36">
        <v>20457</v>
      </c>
      <c r="G59" s="36">
        <v>37040</v>
      </c>
      <c r="H59" s="36">
        <v>24007</v>
      </c>
      <c r="I59" s="36">
        <v>44718</v>
      </c>
      <c r="J59" s="36">
        <v>50885</v>
      </c>
      <c r="K59" s="36">
        <v>48369</v>
      </c>
      <c r="L59" s="36">
        <v>25368</v>
      </c>
      <c r="M59" s="36">
        <v>6573</v>
      </c>
      <c r="N59" s="36">
        <v>10142</v>
      </c>
      <c r="O59" s="36">
        <v>9569</v>
      </c>
      <c r="P59" s="36">
        <v>14595</v>
      </c>
      <c r="Q59" s="36">
        <v>29818</v>
      </c>
      <c r="R59" s="36">
        <v>35800</v>
      </c>
      <c r="S59" s="36">
        <v>38677</v>
      </c>
      <c r="T59" s="36">
        <v>33678</v>
      </c>
      <c r="U59" s="36">
        <v>39109</v>
      </c>
      <c r="V59" s="36">
        <v>34440</v>
      </c>
      <c r="W59" s="36">
        <v>20673</v>
      </c>
      <c r="X59" s="36">
        <v>19833</v>
      </c>
      <c r="Y59" s="36">
        <v>54029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44149</v>
      </c>
      <c r="D63" s="52">
        <v>39856</v>
      </c>
      <c r="E63" s="52">
        <v>36362</v>
      </c>
      <c r="F63" s="52">
        <v>27953</v>
      </c>
      <c r="G63" s="52">
        <v>35316</v>
      </c>
      <c r="H63" s="52">
        <v>28514</v>
      </c>
      <c r="I63" s="52">
        <v>39272</v>
      </c>
      <c r="J63" s="52">
        <v>41418</v>
      </c>
      <c r="K63" s="52">
        <v>43084</v>
      </c>
      <c r="L63" s="52">
        <v>33985</v>
      </c>
      <c r="M63" s="52">
        <v>16900</v>
      </c>
      <c r="N63" s="52">
        <v>21599</v>
      </c>
      <c r="O63" s="52">
        <v>22438</v>
      </c>
      <c r="P63" s="52">
        <v>11914</v>
      </c>
      <c r="Q63" s="52">
        <v>33981</v>
      </c>
      <c r="R63" s="52">
        <v>50496</v>
      </c>
      <c r="S63" s="52">
        <v>66090</v>
      </c>
      <c r="T63" s="52">
        <v>58118</v>
      </c>
      <c r="U63" s="52">
        <v>58738</v>
      </c>
      <c r="V63" s="52">
        <v>56040</v>
      </c>
      <c r="W63" s="52">
        <v>41970</v>
      </c>
      <c r="X63" s="52">
        <v>40784</v>
      </c>
      <c r="Y63" s="52">
        <v>55890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392</v>
      </c>
      <c r="D65" s="52">
        <v>633</v>
      </c>
      <c r="E65" s="52">
        <v>819</v>
      </c>
      <c r="F65" s="52">
        <v>859</v>
      </c>
      <c r="G65" s="52">
        <v>947</v>
      </c>
      <c r="H65" s="52">
        <v>1023</v>
      </c>
      <c r="I65" s="52">
        <v>860</v>
      </c>
      <c r="J65" s="52">
        <v>794</v>
      </c>
      <c r="K65" s="52">
        <v>1252</v>
      </c>
      <c r="L65" s="52">
        <v>1518</v>
      </c>
      <c r="M65" s="52">
        <v>1393</v>
      </c>
      <c r="N65" s="52">
        <v>1198</v>
      </c>
      <c r="O65" s="52">
        <v>972</v>
      </c>
      <c r="P65" s="52">
        <v>1046</v>
      </c>
      <c r="Q65" s="52">
        <v>1244</v>
      </c>
      <c r="R65" s="52">
        <v>1864</v>
      </c>
      <c r="S65" s="52">
        <v>2537</v>
      </c>
      <c r="T65" s="52">
        <v>2476</v>
      </c>
      <c r="U65" s="52">
        <v>2257</v>
      </c>
      <c r="V65" s="52">
        <v>2567</v>
      </c>
      <c r="W65" s="52">
        <v>2059</v>
      </c>
      <c r="X65" s="52">
        <v>3111</v>
      </c>
      <c r="Y65" s="52">
        <v>2647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42109</v>
      </c>
      <c r="D67" s="52">
        <f t="shared" si="0"/>
        <v>38373</v>
      </c>
      <c r="E67" s="52">
        <f t="shared" si="0"/>
        <v>35343</v>
      </c>
      <c r="F67" s="52">
        <f t="shared" si="0"/>
        <v>27304</v>
      </c>
      <c r="G67" s="52">
        <f t="shared" si="0"/>
        <v>35711</v>
      </c>
      <c r="H67" s="52">
        <f t="shared" si="0"/>
        <v>28785</v>
      </c>
      <c r="I67" s="52">
        <f t="shared" si="0"/>
        <v>37938</v>
      </c>
      <c r="J67" s="52">
        <f t="shared" si="0"/>
        <v>43366</v>
      </c>
      <c r="K67" s="52">
        <f t="shared" si="0"/>
        <v>47783</v>
      </c>
      <c r="L67" s="52">
        <f t="shared" si="0"/>
        <v>42347</v>
      </c>
      <c r="M67" s="52">
        <f t="shared" si="0"/>
        <v>36091</v>
      </c>
      <c r="N67" s="52">
        <f t="shared" si="0"/>
        <v>47286</v>
      </c>
      <c r="O67" s="52">
        <f t="shared" si="0"/>
        <v>38630</v>
      </c>
      <c r="P67" s="52">
        <f t="shared" si="0"/>
        <v>18168</v>
      </c>
      <c r="Q67" s="52">
        <f t="shared" si="0"/>
        <v>33678</v>
      </c>
      <c r="R67" s="52">
        <f t="shared" ref="R67:V67" si="1">R39-R53</f>
        <v>49242</v>
      </c>
      <c r="S67" s="52">
        <f t="shared" si="1"/>
        <v>63952</v>
      </c>
      <c r="T67" s="52">
        <f t="shared" si="1"/>
        <v>56215</v>
      </c>
      <c r="U67" s="52">
        <f t="shared" si="1"/>
        <v>56442</v>
      </c>
      <c r="V67" s="52">
        <f t="shared" si="1"/>
        <v>53138</v>
      </c>
      <c r="W67" s="52">
        <f t="shared" ref="W67:Y67" si="2">W39-W53</f>
        <v>40067</v>
      </c>
      <c r="X67" s="52">
        <f t="shared" si="2"/>
        <v>46310</v>
      </c>
      <c r="Y67" s="52">
        <f t="shared" si="2"/>
        <v>52250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5</v>
      </c>
      <c r="D68" s="52">
        <f t="shared" si="3"/>
        <v>18</v>
      </c>
      <c r="E68" s="52">
        <f t="shared" si="3"/>
        <v>18</v>
      </c>
      <c r="F68" s="52">
        <f t="shared" si="3"/>
        <v>19</v>
      </c>
      <c r="G68" s="52">
        <f t="shared" si="3"/>
        <v>56</v>
      </c>
      <c r="H68" s="52">
        <f t="shared" si="3"/>
        <v>41</v>
      </c>
      <c r="I68" s="52">
        <f t="shared" si="3"/>
        <v>203</v>
      </c>
      <c r="J68" s="52">
        <f t="shared" si="3"/>
        <v>437</v>
      </c>
      <c r="K68" s="52">
        <f t="shared" si="3"/>
        <v>720</v>
      </c>
      <c r="L68" s="52">
        <f t="shared" si="3"/>
        <v>718</v>
      </c>
      <c r="M68" s="52">
        <f t="shared" si="3"/>
        <v>533</v>
      </c>
      <c r="N68" s="52">
        <f t="shared" si="3"/>
        <v>250</v>
      </c>
      <c r="O68" s="52">
        <f t="shared" si="3"/>
        <v>130</v>
      </c>
      <c r="P68" s="52">
        <f t="shared" si="3"/>
        <v>109</v>
      </c>
      <c r="Q68" s="52">
        <f t="shared" si="3"/>
        <v>435</v>
      </c>
      <c r="R68" s="52">
        <f t="shared" ref="R68:V68" si="4">R40-R54</f>
        <v>432</v>
      </c>
      <c r="S68" s="52">
        <f t="shared" si="4"/>
        <v>486</v>
      </c>
      <c r="T68" s="52">
        <f t="shared" si="4"/>
        <v>405</v>
      </c>
      <c r="U68" s="52">
        <f t="shared" si="4"/>
        <v>362</v>
      </c>
      <c r="V68" s="52">
        <f t="shared" si="4"/>
        <v>599</v>
      </c>
      <c r="W68" s="52">
        <f t="shared" ref="W68:Y68" si="5">W40-W54</f>
        <v>51</v>
      </c>
      <c r="X68" s="52">
        <f t="shared" si="5"/>
        <v>92</v>
      </c>
      <c r="Y68" s="52">
        <f t="shared" si="5"/>
        <v>465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7546</v>
      </c>
      <c r="D69" s="52">
        <f t="shared" si="6"/>
        <v>6836</v>
      </c>
      <c r="E69" s="52">
        <f t="shared" si="6"/>
        <v>6540</v>
      </c>
      <c r="F69" s="52">
        <f t="shared" si="6"/>
        <v>6620</v>
      </c>
      <c r="G69" s="52">
        <f t="shared" si="6"/>
        <v>6116</v>
      </c>
      <c r="H69" s="52">
        <f t="shared" si="6"/>
        <v>7683</v>
      </c>
      <c r="I69" s="52">
        <f t="shared" si="6"/>
        <v>3370</v>
      </c>
      <c r="J69" s="52">
        <f t="shared" si="6"/>
        <v>104</v>
      </c>
      <c r="K69" s="52">
        <f t="shared" si="6"/>
        <v>766</v>
      </c>
      <c r="L69" s="52">
        <f t="shared" si="6"/>
        <v>48</v>
      </c>
      <c r="M69" s="52">
        <f t="shared" si="6"/>
        <v>1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5</v>
      </c>
      <c r="R69" s="52">
        <f t="shared" ref="R69:V69" si="7">R41-R55</f>
        <v>126</v>
      </c>
      <c r="S69" s="52">
        <f t="shared" si="7"/>
        <v>626</v>
      </c>
      <c r="T69" s="52">
        <f t="shared" si="7"/>
        <v>715</v>
      </c>
      <c r="U69" s="52">
        <f t="shared" si="7"/>
        <v>1010</v>
      </c>
      <c r="V69" s="52">
        <f t="shared" si="7"/>
        <v>1164</v>
      </c>
      <c r="W69" s="52">
        <f t="shared" ref="W69:Y69" si="8">W41-W55</f>
        <v>836</v>
      </c>
      <c r="X69" s="52">
        <f t="shared" si="8"/>
        <v>0</v>
      </c>
      <c r="Y69" s="52">
        <f t="shared" si="8"/>
        <v>1580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84</v>
      </c>
      <c r="D70" s="52">
        <f t="shared" si="9"/>
        <v>248</v>
      </c>
      <c r="E70" s="52">
        <f t="shared" si="9"/>
        <v>250</v>
      </c>
      <c r="F70" s="52">
        <f t="shared" si="9"/>
        <v>259</v>
      </c>
      <c r="G70" s="52">
        <f t="shared" si="9"/>
        <v>574</v>
      </c>
      <c r="H70" s="52">
        <f t="shared" si="9"/>
        <v>593</v>
      </c>
      <c r="I70" s="52">
        <f t="shared" si="9"/>
        <v>2628</v>
      </c>
      <c r="J70" s="52">
        <f t="shared" si="9"/>
        <v>5245</v>
      </c>
      <c r="K70" s="52">
        <f t="shared" si="9"/>
        <v>5405</v>
      </c>
      <c r="L70" s="52">
        <f t="shared" si="9"/>
        <v>2321</v>
      </c>
      <c r="M70" s="52">
        <f t="shared" si="9"/>
        <v>0</v>
      </c>
      <c r="N70" s="52">
        <f t="shared" si="9"/>
        <v>0</v>
      </c>
      <c r="O70" s="52">
        <f t="shared" si="9"/>
        <v>1</v>
      </c>
      <c r="P70" s="52">
        <f t="shared" si="9"/>
        <v>0</v>
      </c>
      <c r="Q70" s="52">
        <f t="shared" si="9"/>
        <v>298</v>
      </c>
      <c r="R70" s="52">
        <f t="shared" ref="R70:V70" si="10">R42-R56</f>
        <v>1355</v>
      </c>
      <c r="S70" s="52">
        <f t="shared" si="10"/>
        <v>2410</v>
      </c>
      <c r="T70" s="52">
        <f t="shared" si="10"/>
        <v>2048</v>
      </c>
      <c r="U70" s="52">
        <f t="shared" si="10"/>
        <v>1115</v>
      </c>
      <c r="V70" s="52">
        <f t="shared" si="10"/>
        <v>1583</v>
      </c>
      <c r="W70" s="52">
        <f t="shared" ref="W70:Y70" si="11">W42-W56</f>
        <v>1868</v>
      </c>
      <c r="X70" s="52">
        <f t="shared" si="11"/>
        <v>0</v>
      </c>
      <c r="Y70" s="52">
        <f t="shared" si="11"/>
        <v>2478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1153</v>
      </c>
      <c r="D72" s="52">
        <v>1126</v>
      </c>
      <c r="E72" s="52">
        <v>1144</v>
      </c>
      <c r="F72" s="52">
        <v>1161</v>
      </c>
      <c r="G72" s="52">
        <v>1321</v>
      </c>
      <c r="H72" s="52">
        <v>1466</v>
      </c>
      <c r="I72" s="52">
        <v>960</v>
      </c>
      <c r="J72" s="52">
        <v>1009</v>
      </c>
      <c r="K72" s="52">
        <v>1254</v>
      </c>
      <c r="L72" s="52">
        <v>1487</v>
      </c>
      <c r="M72" s="52">
        <v>1336</v>
      </c>
      <c r="N72" s="52">
        <v>1333</v>
      </c>
      <c r="O72" s="52">
        <v>1422</v>
      </c>
      <c r="P72" s="52">
        <v>1243</v>
      </c>
      <c r="Q72" s="52">
        <v>1935</v>
      </c>
      <c r="R72" s="52">
        <v>2881</v>
      </c>
      <c r="S72" s="52">
        <v>2637</v>
      </c>
      <c r="T72" s="52">
        <v>1719</v>
      </c>
      <c r="U72" s="52">
        <v>1419</v>
      </c>
      <c r="V72" s="52">
        <v>1491</v>
      </c>
      <c r="W72" s="52">
        <v>1853</v>
      </c>
      <c r="X72" s="52">
        <v>2067</v>
      </c>
      <c r="Y72" s="52">
        <v>3291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86194</v>
      </c>
      <c r="D73" s="36">
        <v>82147</v>
      </c>
      <c r="E73" s="36">
        <v>80157</v>
      </c>
      <c r="F73" s="36">
        <v>75821</v>
      </c>
      <c r="G73" s="36">
        <v>90893</v>
      </c>
      <c r="H73" s="36">
        <v>96741</v>
      </c>
      <c r="I73" s="36">
        <v>75246</v>
      </c>
      <c r="J73" s="36">
        <v>83212</v>
      </c>
      <c r="K73" s="36">
        <v>105942</v>
      </c>
      <c r="L73" s="36">
        <v>93217</v>
      </c>
      <c r="M73" s="36">
        <v>74070</v>
      </c>
      <c r="N73" s="36">
        <v>78560</v>
      </c>
      <c r="O73" s="36">
        <v>87652</v>
      </c>
      <c r="P73" s="36">
        <v>79188</v>
      </c>
      <c r="Q73" s="36">
        <v>108652</v>
      </c>
      <c r="R73" s="36">
        <v>117566</v>
      </c>
      <c r="S73" s="36">
        <v>120767</v>
      </c>
      <c r="T73" s="36">
        <v>98246</v>
      </c>
      <c r="U73" s="36">
        <v>93168</v>
      </c>
      <c r="V73" s="36">
        <v>98685</v>
      </c>
      <c r="W73" s="36">
        <v>93500</v>
      </c>
      <c r="X73" s="36">
        <v>103510</v>
      </c>
      <c r="Y73" s="36">
        <v>133677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16355</v>
      </c>
      <c r="K79" s="52">
        <f>RES_hhdet_numvin!K45</f>
        <v>30375</v>
      </c>
      <c r="L79" s="52">
        <f>RES_hhdet_numvin!L45</f>
        <v>27705</v>
      </c>
      <c r="M79" s="52">
        <f>RES_hhdet_numvin!M45</f>
        <v>13640</v>
      </c>
      <c r="N79" s="52">
        <f>RES_hhdet_numvin!N45</f>
        <v>21543</v>
      </c>
      <c r="O79" s="52">
        <f>RES_hhdet_numvin!O45</f>
        <v>24311</v>
      </c>
      <c r="P79" s="52">
        <f>RES_hhdet_numvin!P45</f>
        <v>21981</v>
      </c>
      <c r="Q79" s="52">
        <f>RES_hhdet_numvin!Q45</f>
        <v>56292</v>
      </c>
      <c r="R79" s="52">
        <f>RES_hhdet_numvin!R45</f>
        <v>79874</v>
      </c>
      <c r="S79" s="52">
        <f>RES_hhdet_numvin!S45</f>
        <v>100041</v>
      </c>
      <c r="T79" s="52">
        <f>RES_hhdet_numvin!T45</f>
        <v>89566</v>
      </c>
      <c r="U79" s="52">
        <f>RES_hhdet_numvin!U45</f>
        <v>96908</v>
      </c>
      <c r="V79" s="52">
        <f>RES_hhdet_numvin!V45</f>
        <v>90403</v>
      </c>
      <c r="W79" s="52">
        <f>RES_hhdet_numvin!W45</f>
        <v>62931</v>
      </c>
      <c r="X79" s="52">
        <f>RES_hhdet_numvin!X45</f>
        <v>61002</v>
      </c>
      <c r="Y79" s="52">
        <f>RES_hhdet_numvin!Y45</f>
        <v>111253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637</v>
      </c>
      <c r="S82" s="138">
        <f>RES_hhdet_numvin!S48</f>
        <v>1562</v>
      </c>
      <c r="T82" s="138">
        <f>RES_hhdet_numvin!T48</f>
        <v>2051</v>
      </c>
      <c r="U82" s="138">
        <f>RES_hhdet_numvin!U48</f>
        <v>2091</v>
      </c>
      <c r="V82" s="138">
        <f>RES_hhdet_numvin!V48</f>
        <v>2994</v>
      </c>
      <c r="W82" s="138">
        <f>RES_hhdet_numvin!W48</f>
        <v>2236</v>
      </c>
      <c r="X82" s="138">
        <f>RES_hhdet_numvin!X48</f>
        <v>3892</v>
      </c>
      <c r="Y82" s="138">
        <f>RES_hhdet_numvin!Y48</f>
        <v>4738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10547</v>
      </c>
      <c r="K84" s="138">
        <f>RES_hhdet_numvin!K50</f>
        <v>22182</v>
      </c>
      <c r="L84" s="138">
        <f>RES_hhdet_numvin!L50</f>
        <v>24171</v>
      </c>
      <c r="M84" s="138">
        <f>RES_hhdet_numvin!M50</f>
        <v>13688</v>
      </c>
      <c r="N84" s="138">
        <f>RES_hhdet_numvin!N50</f>
        <v>22075</v>
      </c>
      <c r="O84" s="138">
        <f>RES_hhdet_numvin!O50</f>
        <v>32380</v>
      </c>
      <c r="P84" s="138">
        <f>RES_hhdet_numvin!P50</f>
        <v>26233</v>
      </c>
      <c r="Q84" s="138">
        <f>RES_hhdet_numvin!Q50</f>
        <v>55413</v>
      </c>
      <c r="R84" s="138">
        <f>RES_hhdet_numvin!R50</f>
        <v>77341</v>
      </c>
      <c r="S84" s="138">
        <f>RES_hhdet_numvin!S50</f>
        <v>95761</v>
      </c>
      <c r="T84" s="138">
        <f>RES_hhdet_numvin!T50</f>
        <v>85829</v>
      </c>
      <c r="U84" s="138">
        <f>RES_hhdet_numvin!U50</f>
        <v>92989</v>
      </c>
      <c r="V84" s="138">
        <f>RES_hhdet_numvin!V50</f>
        <v>85453</v>
      </c>
      <c r="W84" s="138">
        <f>RES_hhdet_numvin!W50</f>
        <v>59651</v>
      </c>
      <c r="X84" s="138">
        <f>RES_hhdet_numvin!X50</f>
        <v>66479</v>
      </c>
      <c r="Y84" s="138">
        <f>RES_hhdet_numvin!Y50</f>
        <v>103137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106</v>
      </c>
      <c r="K85" s="138">
        <f>RES_hhdet_numvin!K51</f>
        <v>334</v>
      </c>
      <c r="L85" s="138">
        <f>RES_hhdet_numvin!L51</f>
        <v>411</v>
      </c>
      <c r="M85" s="138">
        <f>RES_hhdet_numvin!M51</f>
        <v>204</v>
      </c>
      <c r="N85" s="138">
        <f>RES_hhdet_numvin!N51</f>
        <v>119</v>
      </c>
      <c r="O85" s="138">
        <f>RES_hhdet_numvin!O51</f>
        <v>111</v>
      </c>
      <c r="P85" s="138">
        <f>RES_hhdet_numvin!P51</f>
        <v>160</v>
      </c>
      <c r="Q85" s="138">
        <f>RES_hhdet_numvin!Q51</f>
        <v>716</v>
      </c>
      <c r="R85" s="138">
        <f>RES_hhdet_numvin!R51</f>
        <v>682</v>
      </c>
      <c r="S85" s="138">
        <f>RES_hhdet_numvin!S51</f>
        <v>732</v>
      </c>
      <c r="T85" s="138">
        <f>RES_hhdet_numvin!T51</f>
        <v>620</v>
      </c>
      <c r="U85" s="138">
        <f>RES_hhdet_numvin!U51</f>
        <v>599</v>
      </c>
      <c r="V85" s="138">
        <f>RES_hhdet_numvin!V51</f>
        <v>966</v>
      </c>
      <c r="W85" s="138">
        <f>RES_hhdet_numvin!W51</f>
        <v>77</v>
      </c>
      <c r="X85" s="138">
        <f>RES_hhdet_numvin!X51</f>
        <v>136</v>
      </c>
      <c r="Y85" s="138">
        <f>RES_hhdet_numvin!Y51</f>
        <v>923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0</v>
      </c>
      <c r="S88" s="138">
        <f>RES_hhdet_numvin!S54</f>
        <v>252</v>
      </c>
      <c r="T88" s="138">
        <f>RES_hhdet_numvin!T54</f>
        <v>858</v>
      </c>
      <c r="U88" s="138">
        <f>RES_hhdet_numvin!U54</f>
        <v>1485</v>
      </c>
      <c r="V88" s="138">
        <f>RES_hhdet_numvin!V54</f>
        <v>1791</v>
      </c>
      <c r="W88" s="138">
        <f>RES_hhdet_numvin!W54</f>
        <v>1239</v>
      </c>
      <c r="X88" s="138">
        <f>RES_hhdet_numvin!X54</f>
        <v>0</v>
      </c>
      <c r="Y88" s="138">
        <f>RES_hhdet_numvin!Y54</f>
        <v>3145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0</v>
      </c>
      <c r="S89" s="138">
        <f>RES_hhdet_numvin!S55</f>
        <v>962</v>
      </c>
      <c r="T89" s="138">
        <f>RES_hhdet_numvin!T55</f>
        <v>2461</v>
      </c>
      <c r="U89" s="138">
        <f>RES_hhdet_numvin!U55</f>
        <v>1635</v>
      </c>
      <c r="V89" s="138">
        <f>RES_hhdet_numvin!V55</f>
        <v>2432</v>
      </c>
      <c r="W89" s="138">
        <f>RES_hhdet_numvin!W55</f>
        <v>2764</v>
      </c>
      <c r="X89" s="138">
        <f>RES_hhdet_numvin!X55</f>
        <v>0</v>
      </c>
      <c r="Y89" s="138">
        <f>RES_hhdet_numvin!Y55</f>
        <v>4931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1192</v>
      </c>
      <c r="S93" s="138">
        <f>RES_hhdet_numvin!S59</f>
        <v>1968</v>
      </c>
      <c r="T93" s="138">
        <f>RES_hhdet_numvin!T59</f>
        <v>1700</v>
      </c>
      <c r="U93" s="138">
        <f>RES_hhdet_numvin!U59</f>
        <v>1710</v>
      </c>
      <c r="V93" s="138">
        <f>RES_hhdet_numvin!V59</f>
        <v>1846</v>
      </c>
      <c r="W93" s="138">
        <f>RES_hhdet_numvin!W59</f>
        <v>2186</v>
      </c>
      <c r="X93" s="138">
        <f>RES_hhdet_numvin!X59</f>
        <v>2461</v>
      </c>
      <c r="Y93" s="138">
        <f>RES_hhdet_numvin!Y59</f>
        <v>4625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48760</v>
      </c>
      <c r="S94" s="39">
        <f>RES_hhdet_numvin!S60</f>
        <v>89430</v>
      </c>
      <c r="T94" s="39">
        <f>RES_hhdet_numvin!T60</f>
        <v>95999</v>
      </c>
      <c r="U94" s="39">
        <f>RES_hhdet_numvin!U60</f>
        <v>110979</v>
      </c>
      <c r="V94" s="39">
        <f>RES_hhdet_numvin!V60</f>
        <v>121301</v>
      </c>
      <c r="W94" s="39">
        <f>RES_hhdet_numvin!W60</f>
        <v>109439</v>
      </c>
      <c r="X94" s="39">
        <f>RES_hhdet_numvin!X60</f>
        <v>122878</v>
      </c>
      <c r="Y94" s="39">
        <f>RES_hhdet_numvin!Y60</f>
        <v>187706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1151.8761089363772</v>
      </c>
      <c r="C98" s="117">
        <f t="shared" si="12"/>
        <v>1284.095752911081</v>
      </c>
      <c r="D98" s="117">
        <f t="shared" si="12"/>
        <v>1309.0944556962329</v>
      </c>
      <c r="E98" s="117">
        <f t="shared" si="12"/>
        <v>1391.7439459338627</v>
      </c>
      <c r="F98" s="117">
        <f t="shared" si="12"/>
        <v>1415.7778834446465</v>
      </c>
      <c r="G98" s="117">
        <f t="shared" si="12"/>
        <v>1527.0785476170811</v>
      </c>
      <c r="H98" s="117">
        <f t="shared" si="12"/>
        <v>1488.1182313596644</v>
      </c>
      <c r="I98" s="117">
        <f t="shared" si="12"/>
        <v>1501.2041436098682</v>
      </c>
      <c r="J98" s="117">
        <f t="shared" si="12"/>
        <v>1672.6007682006286</v>
      </c>
      <c r="K98" s="117">
        <f t="shared" si="12"/>
        <v>1632.1603011793311</v>
      </c>
      <c r="L98" s="117">
        <f t="shared" si="12"/>
        <v>1689.2263408110423</v>
      </c>
      <c r="M98" s="117">
        <f t="shared" si="12"/>
        <v>1449.356308908212</v>
      </c>
      <c r="N98" s="117">
        <f t="shared" si="12"/>
        <v>1262.8698317685935</v>
      </c>
      <c r="O98" s="117">
        <f t="shared" si="12"/>
        <v>1154.3321029180609</v>
      </c>
      <c r="P98" s="117">
        <f t="shared" si="12"/>
        <v>1007.8023728924945</v>
      </c>
      <c r="Q98" s="117">
        <f t="shared" si="12"/>
        <v>1116.1329398433079</v>
      </c>
      <c r="R98" s="117">
        <f t="shared" ref="R98:V98" si="13">R99+R102+R104+R113</f>
        <v>1190.2614261089166</v>
      </c>
      <c r="S98" s="117">
        <f t="shared" si="13"/>
        <v>1181.0032306928458</v>
      </c>
      <c r="T98" s="117">
        <f t="shared" si="13"/>
        <v>1269.7804881474315</v>
      </c>
      <c r="U98" s="117">
        <f t="shared" si="13"/>
        <v>1252.6907955930278</v>
      </c>
      <c r="V98" s="117">
        <f t="shared" si="13"/>
        <v>1439.1162261760805</v>
      </c>
      <c r="W98" s="117">
        <f t="shared" ref="W98:Y98" si="14">W99+W102+W104+W113</f>
        <v>1321.1359159942388</v>
      </c>
      <c r="X98" s="117">
        <f t="shared" si="14"/>
        <v>1106.906903006377</v>
      </c>
      <c r="Y98" s="117">
        <f t="shared" si="14"/>
        <v>1054.759787471173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953.87447151009781</v>
      </c>
      <c r="C99" s="122">
        <f t="shared" si="15"/>
        <v>1078.0699589716216</v>
      </c>
      <c r="D99" s="122">
        <f t="shared" si="15"/>
        <v>1094.6282326197932</v>
      </c>
      <c r="E99" s="122">
        <f t="shared" si="15"/>
        <v>1180.5050453883978</v>
      </c>
      <c r="F99" s="122">
        <f t="shared" si="15"/>
        <v>1202.7923513439821</v>
      </c>
      <c r="G99" s="122">
        <f t="shared" si="15"/>
        <v>1313.5177850312971</v>
      </c>
      <c r="H99" s="122">
        <f t="shared" si="15"/>
        <v>1281.636562175705</v>
      </c>
      <c r="I99" s="122">
        <f t="shared" si="15"/>
        <v>1280.3363277988537</v>
      </c>
      <c r="J99" s="122">
        <f t="shared" si="15"/>
        <v>1432.655795338504</v>
      </c>
      <c r="K99" s="122">
        <f t="shared" si="15"/>
        <v>1376.32601799187</v>
      </c>
      <c r="L99" s="122">
        <f t="shared" si="15"/>
        <v>1436.8250820035203</v>
      </c>
      <c r="M99" s="122">
        <f t="shared" si="15"/>
        <v>1194.7595723329366</v>
      </c>
      <c r="N99" s="122">
        <f t="shared" si="15"/>
        <v>1015.1265187698433</v>
      </c>
      <c r="O99" s="122">
        <f t="shared" si="15"/>
        <v>928.25170503469053</v>
      </c>
      <c r="P99" s="122">
        <f t="shared" si="15"/>
        <v>792.47794892497427</v>
      </c>
      <c r="Q99" s="122">
        <f t="shared" si="15"/>
        <v>889.46052823515288</v>
      </c>
      <c r="R99" s="122">
        <f t="shared" ref="R99:V99" si="16">SUM(R100:R101)</f>
        <v>948.43057591795503</v>
      </c>
      <c r="S99" s="122">
        <f t="shared" si="16"/>
        <v>925.35230503077366</v>
      </c>
      <c r="T99" s="122">
        <f t="shared" si="16"/>
        <v>1006.3142891535042</v>
      </c>
      <c r="U99" s="122">
        <f t="shared" si="16"/>
        <v>987.02172273766496</v>
      </c>
      <c r="V99" s="122">
        <f t="shared" si="16"/>
        <v>1140.592584595104</v>
      </c>
      <c r="W99" s="122">
        <f t="shared" ref="W99:Y99" si="17">SUM(W100:W101)</f>
        <v>1045.5685279120905</v>
      </c>
      <c r="X99" s="122">
        <f t="shared" si="17"/>
        <v>867.55667121096201</v>
      </c>
      <c r="Y99" s="122">
        <f t="shared" si="17"/>
        <v>814.18985902666111</v>
      </c>
      <c r="DA99" s="130" t="s">
        <v>1611</v>
      </c>
    </row>
    <row r="100" spans="1:105" ht="12" customHeight="1" x14ac:dyDescent="0.25">
      <c r="A100" s="97" t="s">
        <v>211</v>
      </c>
      <c r="B100" s="98">
        <v>943.58436216906875</v>
      </c>
      <c r="C100" s="98">
        <v>1066.6907804483453</v>
      </c>
      <c r="D100" s="98">
        <v>1083.1677057886091</v>
      </c>
      <c r="E100" s="98">
        <v>1168.3255320461794</v>
      </c>
      <c r="F100" s="98">
        <v>1190.4903214003684</v>
      </c>
      <c r="G100" s="98">
        <v>1300.1423534019682</v>
      </c>
      <c r="H100" s="98">
        <v>1268.6723260014896</v>
      </c>
      <c r="I100" s="98">
        <v>1267.3388860702355</v>
      </c>
      <c r="J100" s="98">
        <v>1417.8789088439003</v>
      </c>
      <c r="K100" s="98">
        <v>1361.9818371495526</v>
      </c>
      <c r="L100" s="98">
        <v>1421.8111353746644</v>
      </c>
      <c r="M100" s="98">
        <v>1182.4175146068687</v>
      </c>
      <c r="N100" s="98">
        <v>1004.5527836810904</v>
      </c>
      <c r="O100" s="98">
        <v>918.61851810313863</v>
      </c>
      <c r="P100" s="98">
        <v>784.34057066369996</v>
      </c>
      <c r="Q100" s="98">
        <v>880.08766161576682</v>
      </c>
      <c r="R100" s="98">
        <v>938.19282437266588</v>
      </c>
      <c r="S100" s="98">
        <v>915.07207415266259</v>
      </c>
      <c r="T100" s="98">
        <v>994.78655244824085</v>
      </c>
      <c r="U100" s="98">
        <v>975.46258553719213</v>
      </c>
      <c r="V100" s="98">
        <v>1126.9529442540686</v>
      </c>
      <c r="W100" s="98">
        <v>1032.7830882422918</v>
      </c>
      <c r="X100" s="98">
        <v>856.75506326381742</v>
      </c>
      <c r="Y100" s="98">
        <v>803.87121968146255</v>
      </c>
      <c r="DA100" s="63" t="s">
        <v>1612</v>
      </c>
    </row>
    <row r="101" spans="1:105" ht="12" customHeight="1" x14ac:dyDescent="0.25">
      <c r="A101" s="97" t="s">
        <v>53</v>
      </c>
      <c r="B101" s="98">
        <v>10.290109341029062</v>
      </c>
      <c r="C101" s="98">
        <v>11.379178523276432</v>
      </c>
      <c r="D101" s="98">
        <v>11.460526831184081</v>
      </c>
      <c r="E101" s="98">
        <v>12.179513342218328</v>
      </c>
      <c r="F101" s="98">
        <v>12.302029943613721</v>
      </c>
      <c r="G101" s="98">
        <v>13.375431629328988</v>
      </c>
      <c r="H101" s="98">
        <v>12.964236174215229</v>
      </c>
      <c r="I101" s="98">
        <v>12.997441728618147</v>
      </c>
      <c r="J101" s="98">
        <v>14.776886494603803</v>
      </c>
      <c r="K101" s="98">
        <v>14.344180842317334</v>
      </c>
      <c r="L101" s="98">
        <v>15.013946628855873</v>
      </c>
      <c r="M101" s="98">
        <v>12.342057726067981</v>
      </c>
      <c r="N101" s="98">
        <v>10.573735088752887</v>
      </c>
      <c r="O101" s="98">
        <v>9.6331869315519203</v>
      </c>
      <c r="P101" s="98">
        <v>8.1373782612742787</v>
      </c>
      <c r="Q101" s="98">
        <v>9.3728666193860803</v>
      </c>
      <c r="R101" s="98">
        <v>10.237751545289189</v>
      </c>
      <c r="S101" s="98">
        <v>10.280230878111025</v>
      </c>
      <c r="T101" s="98">
        <v>11.527736705263388</v>
      </c>
      <c r="U101" s="98">
        <v>11.55913720047281</v>
      </c>
      <c r="V101" s="98">
        <v>13.639640341035358</v>
      </c>
      <c r="W101" s="98">
        <v>12.785439669798672</v>
      </c>
      <c r="X101" s="98">
        <v>10.801607947144634</v>
      </c>
      <c r="Y101" s="98">
        <v>10.31863934519861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3.3645985895060841E-2</v>
      </c>
      <c r="C102" s="122">
        <f t="shared" si="18"/>
        <v>3.1182580552180296E-2</v>
      </c>
      <c r="D102" s="122">
        <f t="shared" si="18"/>
        <v>3.6946046123174418E-2</v>
      </c>
      <c r="E102" s="122">
        <f t="shared" si="18"/>
        <v>4.0061103239267211E-2</v>
      </c>
      <c r="F102" s="122">
        <f t="shared" si="18"/>
        <v>4.291734602132647E-2</v>
      </c>
      <c r="G102" s="122">
        <f t="shared" si="18"/>
        <v>4.5545389980863119E-2</v>
      </c>
      <c r="H102" s="122">
        <f t="shared" si="18"/>
        <v>5.4460158741511104E-2</v>
      </c>
      <c r="I102" s="122">
        <f t="shared" si="18"/>
        <v>6.3523963688403698E-2</v>
      </c>
      <c r="J102" s="122">
        <f t="shared" si="18"/>
        <v>7.1307393070148314E-2</v>
      </c>
      <c r="K102" s="122">
        <f t="shared" si="18"/>
        <v>7.7119253875050919E-2</v>
      </c>
      <c r="L102" s="122">
        <f t="shared" si="18"/>
        <v>8.5849558802759032E-2</v>
      </c>
      <c r="M102" s="122">
        <f t="shared" si="18"/>
        <v>8.323117006043998E-2</v>
      </c>
      <c r="N102" s="122">
        <f t="shared" si="18"/>
        <v>8.8885072709558199E-2</v>
      </c>
      <c r="O102" s="122">
        <f t="shared" si="18"/>
        <v>7.6682020779034563E-2</v>
      </c>
      <c r="P102" s="122">
        <f t="shared" si="18"/>
        <v>7.7419602731718759E-2</v>
      </c>
      <c r="Q102" s="122">
        <f t="shared" si="18"/>
        <v>6.9622071018970152E-2</v>
      </c>
      <c r="R102" s="122">
        <f t="shared" si="18"/>
        <v>6.8008034740836248E-2</v>
      </c>
      <c r="S102" s="122">
        <f t="shared" si="18"/>
        <v>6.8796998944716192E-2</v>
      </c>
      <c r="T102" s="122">
        <f t="shared" si="18"/>
        <v>7.1181388129367612E-2</v>
      </c>
      <c r="U102" s="122">
        <f t="shared" si="18"/>
        <v>7.6625971419582647E-2</v>
      </c>
      <c r="V102" s="122">
        <f t="shared" si="18"/>
        <v>8.2929180177911482E-2</v>
      </c>
      <c r="W102" s="122">
        <f t="shared" si="18"/>
        <v>8.0278705525103716E-2</v>
      </c>
      <c r="X102" s="122">
        <f t="shared" si="18"/>
        <v>8.4078111760912955E-2</v>
      </c>
      <c r="Y102" s="122">
        <f t="shared" si="18"/>
        <v>8.7600172630033057E-2</v>
      </c>
      <c r="DA102" s="130" t="s">
        <v>1614</v>
      </c>
    </row>
    <row r="103" spans="1:105" ht="12" customHeight="1" x14ac:dyDescent="0.25">
      <c r="A103" s="97" t="s">
        <v>53</v>
      </c>
      <c r="B103" s="98">
        <v>3.3645985895060841E-2</v>
      </c>
      <c r="C103" s="98">
        <v>3.1182580552180296E-2</v>
      </c>
      <c r="D103" s="98">
        <v>3.6946046123174418E-2</v>
      </c>
      <c r="E103" s="98">
        <v>4.0061103239267211E-2</v>
      </c>
      <c r="F103" s="98">
        <v>4.291734602132647E-2</v>
      </c>
      <c r="G103" s="98">
        <v>4.5545389980863119E-2</v>
      </c>
      <c r="H103" s="98">
        <v>5.4460158741511104E-2</v>
      </c>
      <c r="I103" s="98">
        <v>6.3523963688403698E-2</v>
      </c>
      <c r="J103" s="98">
        <v>7.1307393070148314E-2</v>
      </c>
      <c r="K103" s="98">
        <v>7.7119253875050919E-2</v>
      </c>
      <c r="L103" s="98">
        <v>8.5849558802759032E-2</v>
      </c>
      <c r="M103" s="98">
        <v>8.323117006043998E-2</v>
      </c>
      <c r="N103" s="98">
        <v>8.8885072709558199E-2</v>
      </c>
      <c r="O103" s="98">
        <v>7.6682020779034563E-2</v>
      </c>
      <c r="P103" s="98">
        <v>7.7419602731718759E-2</v>
      </c>
      <c r="Q103" s="98">
        <v>6.9622071018970152E-2</v>
      </c>
      <c r="R103" s="98">
        <v>6.8008034740836248E-2</v>
      </c>
      <c r="S103" s="98">
        <v>6.8796998944716192E-2</v>
      </c>
      <c r="T103" s="98">
        <v>7.1181388129367612E-2</v>
      </c>
      <c r="U103" s="98">
        <v>7.6625971419582647E-2</v>
      </c>
      <c r="V103" s="98">
        <v>8.2929180177911482E-2</v>
      </c>
      <c r="W103" s="98">
        <v>8.0278705525103716E-2</v>
      </c>
      <c r="X103" s="98">
        <v>8.4078111760912955E-2</v>
      </c>
      <c r="Y103" s="98">
        <v>8.7600172630033057E-2</v>
      </c>
      <c r="DA103" s="63" t="s">
        <v>1615</v>
      </c>
    </row>
    <row r="104" spans="1:105" ht="12" customHeight="1" x14ac:dyDescent="0.25">
      <c r="A104" s="121" t="s">
        <v>55</v>
      </c>
      <c r="B104" s="122">
        <v>175.05240035231984</v>
      </c>
      <c r="C104" s="122">
        <v>182.2429948072708</v>
      </c>
      <c r="D104" s="122">
        <v>189.70292073363711</v>
      </c>
      <c r="E104" s="122">
        <v>185.65427928478456</v>
      </c>
      <c r="F104" s="122">
        <v>187.45268431963297</v>
      </c>
      <c r="G104" s="122">
        <v>187.74785437038832</v>
      </c>
      <c r="H104" s="122">
        <v>181.10528869789061</v>
      </c>
      <c r="I104" s="122">
        <v>193.8876117220569</v>
      </c>
      <c r="J104" s="122">
        <v>212.38095304562742</v>
      </c>
      <c r="K104" s="122">
        <v>227.05672708514692</v>
      </c>
      <c r="L104" s="122">
        <v>224.11074980917954</v>
      </c>
      <c r="M104" s="122">
        <v>227.20120992764248</v>
      </c>
      <c r="N104" s="122">
        <v>221.31629571260206</v>
      </c>
      <c r="O104" s="122">
        <v>201.93914147340584</v>
      </c>
      <c r="P104" s="122">
        <v>190.96145476967996</v>
      </c>
      <c r="Q104" s="122">
        <v>201.47589829119144</v>
      </c>
      <c r="R104" s="122">
        <v>215.60299711012101</v>
      </c>
      <c r="S104" s="122">
        <v>228.30022342820149</v>
      </c>
      <c r="T104" s="122">
        <v>234.87435223091893</v>
      </c>
      <c r="U104" s="122">
        <v>236.63245667268384</v>
      </c>
      <c r="V104" s="122">
        <v>266.96920741603492</v>
      </c>
      <c r="W104" s="122">
        <v>244.42766205574938</v>
      </c>
      <c r="X104" s="122">
        <v>211.6136134117626</v>
      </c>
      <c r="Y104" s="122">
        <v>212.96629364341356</v>
      </c>
      <c r="DA104" s="130" t="s">
        <v>1616</v>
      </c>
    </row>
    <row r="105" spans="1:105" ht="12" customHeight="1" x14ac:dyDescent="0.25">
      <c r="A105" s="97" t="s">
        <v>138</v>
      </c>
      <c r="B105" s="98">
        <v>156.319880501792</v>
      </c>
      <c r="C105" s="98">
        <v>163.44684825822853</v>
      </c>
      <c r="D105" s="98">
        <v>171.09069057689544</v>
      </c>
      <c r="E105" s="98">
        <v>167.77144371491744</v>
      </c>
      <c r="F105" s="98">
        <v>169.25656232308853</v>
      </c>
      <c r="G105" s="98">
        <v>170.44285752456244</v>
      </c>
      <c r="H105" s="98">
        <v>163.63960366707724</v>
      </c>
      <c r="I105" s="98">
        <v>175.87298361325981</v>
      </c>
      <c r="J105" s="98">
        <v>192.81888045597768</v>
      </c>
      <c r="K105" s="98">
        <v>207.41430915688574</v>
      </c>
      <c r="L105" s="98">
        <v>205.91765615770586</v>
      </c>
      <c r="M105" s="98">
        <v>213.32910376987982</v>
      </c>
      <c r="N105" s="98">
        <v>213.59591279809882</v>
      </c>
      <c r="O105" s="98">
        <v>198.03205823440547</v>
      </c>
      <c r="P105" s="98">
        <v>188.52060073197913</v>
      </c>
      <c r="Q105" s="98">
        <v>198.82410469021897</v>
      </c>
      <c r="R105" s="98">
        <v>212.36143076694631</v>
      </c>
      <c r="S105" s="98">
        <v>224.43488166359134</v>
      </c>
      <c r="T105" s="98">
        <v>230.1946738318569</v>
      </c>
      <c r="U105" s="98">
        <v>231.17181795423122</v>
      </c>
      <c r="V105" s="98">
        <v>260.00240072960543</v>
      </c>
      <c r="W105" s="98">
        <v>237.13417594384305</v>
      </c>
      <c r="X105" s="98">
        <v>206.2676294780141</v>
      </c>
      <c r="Y105" s="98">
        <v>206.44135246327167</v>
      </c>
      <c r="DA105" s="63" t="s">
        <v>1617</v>
      </c>
    </row>
    <row r="106" spans="1:105" ht="12" customHeight="1" x14ac:dyDescent="0.25">
      <c r="A106" s="97" t="s">
        <v>137</v>
      </c>
      <c r="B106" s="98">
        <v>1.2476912714518089E-2</v>
      </c>
      <c r="C106" s="98">
        <v>1.3633260699147009E-2</v>
      </c>
      <c r="D106" s="98">
        <v>2.088298259452194E-2</v>
      </c>
      <c r="E106" s="98">
        <v>2.689006743521143E-2</v>
      </c>
      <c r="F106" s="98">
        <v>3.3902150567598717E-2</v>
      </c>
      <c r="G106" s="98">
        <v>5.7305258026993849E-2</v>
      </c>
      <c r="H106" s="98">
        <v>6.9588207880503239E-2</v>
      </c>
      <c r="I106" s="98">
        <v>0.1677460864623059</v>
      </c>
      <c r="J106" s="98">
        <v>0.38990024352172925</v>
      </c>
      <c r="K106" s="98">
        <v>0.73222703024710156</v>
      </c>
      <c r="L106" s="98">
        <v>0.98995744835029154</v>
      </c>
      <c r="M106" s="98">
        <v>1.2129783090944062</v>
      </c>
      <c r="N106" s="98">
        <v>1.3060354450747544</v>
      </c>
      <c r="O106" s="98">
        <v>1.2694493772963951</v>
      </c>
      <c r="P106" s="98">
        <v>1.2433980430509635</v>
      </c>
      <c r="Q106" s="98">
        <v>1.4379917998405523</v>
      </c>
      <c r="R106" s="98">
        <v>1.6202681146112543</v>
      </c>
      <c r="S106" s="98">
        <v>1.7771177605665927</v>
      </c>
      <c r="T106" s="98">
        <v>1.8577378705340619</v>
      </c>
      <c r="U106" s="98">
        <v>1.8609501774455648</v>
      </c>
      <c r="V106" s="98">
        <v>2.1838625059928791</v>
      </c>
      <c r="W106" s="98">
        <v>1.9065971723654809</v>
      </c>
      <c r="X106" s="98">
        <v>1.5570451663299909</v>
      </c>
      <c r="Y106" s="98">
        <v>1.545790525299463</v>
      </c>
      <c r="DA106" s="63" t="s">
        <v>1618</v>
      </c>
    </row>
    <row r="107" spans="1:105" ht="12" customHeight="1" x14ac:dyDescent="0.25">
      <c r="A107" s="100" t="s">
        <v>211</v>
      </c>
      <c r="B107" s="101">
        <v>1.0890605149546567E-2</v>
      </c>
      <c r="C107" s="101">
        <v>1.1898378550676995E-2</v>
      </c>
      <c r="D107" s="101">
        <v>1.8129859774509007E-2</v>
      </c>
      <c r="E107" s="101">
        <v>2.3316586280929762E-2</v>
      </c>
      <c r="F107" s="101">
        <v>2.9384548254502079E-2</v>
      </c>
      <c r="G107" s="101">
        <v>4.9526820674538369E-2</v>
      </c>
      <c r="H107" s="101">
        <v>6.0383315094872415E-2</v>
      </c>
      <c r="I107" s="101">
        <v>0.14505207058899167</v>
      </c>
      <c r="J107" s="101">
        <v>0.33514277234897721</v>
      </c>
      <c r="K107" s="101">
        <v>0.62835928255511009</v>
      </c>
      <c r="L107" s="101">
        <v>0.8500562750241214</v>
      </c>
      <c r="M107" s="101">
        <v>1.0436653721761595</v>
      </c>
      <c r="N107" s="101">
        <v>1.1210369687900064</v>
      </c>
      <c r="O107" s="101">
        <v>1.0882026822322024</v>
      </c>
      <c r="P107" s="101">
        <v>1.0643660075886399</v>
      </c>
      <c r="Q107" s="101">
        <v>1.2242612090615466</v>
      </c>
      <c r="R107" s="101">
        <v>1.3713682481782516</v>
      </c>
      <c r="S107" s="101">
        <v>1.4982032551132975</v>
      </c>
      <c r="T107" s="101">
        <v>1.5586705384747077</v>
      </c>
      <c r="U107" s="101">
        <v>1.5539026134777933</v>
      </c>
      <c r="V107" s="101">
        <v>1.8297796938856348</v>
      </c>
      <c r="W107" s="101">
        <v>1.5927100185074181</v>
      </c>
      <c r="X107" s="101">
        <v>1.2833261747628355</v>
      </c>
      <c r="Y107" s="101">
        <v>1.252088216400304</v>
      </c>
      <c r="DA107" s="131" t="s">
        <v>1619</v>
      </c>
    </row>
    <row r="108" spans="1:105" ht="12" customHeight="1" x14ac:dyDescent="0.25">
      <c r="A108" s="103" t="s">
        <v>52</v>
      </c>
      <c r="B108" s="104">
        <v>1.5863075649715206E-3</v>
      </c>
      <c r="C108" s="104">
        <v>1.7348821484700135E-3</v>
      </c>
      <c r="D108" s="104">
        <v>2.7531228200129345E-3</v>
      </c>
      <c r="E108" s="104">
        <v>3.5734811542816672E-3</v>
      </c>
      <c r="F108" s="104">
        <v>4.5176023130966379E-3</v>
      </c>
      <c r="G108" s="104">
        <v>7.7784373524554832E-3</v>
      </c>
      <c r="H108" s="104">
        <v>9.2048927856308253E-3</v>
      </c>
      <c r="I108" s="104">
        <v>2.2694015873314249E-2</v>
      </c>
      <c r="J108" s="104">
        <v>5.4757471172752009E-2</v>
      </c>
      <c r="K108" s="104">
        <v>0.10386774769199149</v>
      </c>
      <c r="L108" s="104">
        <v>0.13990117332617011</v>
      </c>
      <c r="M108" s="104">
        <v>0.16931293691824678</v>
      </c>
      <c r="N108" s="104">
        <v>0.18499847628474811</v>
      </c>
      <c r="O108" s="104">
        <v>0.18124669506419261</v>
      </c>
      <c r="P108" s="104">
        <v>0.1790320354623236</v>
      </c>
      <c r="Q108" s="104">
        <v>0.21373059077900577</v>
      </c>
      <c r="R108" s="104">
        <v>0.24889986643300263</v>
      </c>
      <c r="S108" s="104">
        <v>0.2789145054532951</v>
      </c>
      <c r="T108" s="104">
        <v>0.29906733205935426</v>
      </c>
      <c r="U108" s="104">
        <v>0.3070475639677715</v>
      </c>
      <c r="V108" s="104">
        <v>0.35408281210724446</v>
      </c>
      <c r="W108" s="104">
        <v>0.31388715385806282</v>
      </c>
      <c r="X108" s="104">
        <v>0.2737189915671554</v>
      </c>
      <c r="Y108" s="104">
        <v>0.29370230889915899</v>
      </c>
      <c r="DA108" s="132" t="s">
        <v>1620</v>
      </c>
    </row>
    <row r="109" spans="1:105" ht="12" customHeight="1" x14ac:dyDescent="0.25">
      <c r="A109" s="106" t="s">
        <v>122</v>
      </c>
      <c r="B109" s="101">
        <v>18.564733956486798</v>
      </c>
      <c r="C109" s="101">
        <v>18.620149251942802</v>
      </c>
      <c r="D109" s="101">
        <v>18.354807211367053</v>
      </c>
      <c r="E109" s="101">
        <v>17.555277082074529</v>
      </c>
      <c r="F109" s="101">
        <v>17.782667179441653</v>
      </c>
      <c r="G109" s="101">
        <v>16.678253502413018</v>
      </c>
      <c r="H109" s="101">
        <v>16.636813941064474</v>
      </c>
      <c r="I109" s="101">
        <v>15.988819577648513</v>
      </c>
      <c r="J109" s="101">
        <v>14.823785258963785</v>
      </c>
      <c r="K109" s="101">
        <v>12.267555167960152</v>
      </c>
      <c r="L109" s="101">
        <v>9.7344871614513853</v>
      </c>
      <c r="M109" s="101">
        <v>5.4061203547436083</v>
      </c>
      <c r="N109" s="101">
        <v>0.62413888352140623</v>
      </c>
      <c r="O109" s="101">
        <v>0.25290879556319307</v>
      </c>
      <c r="P109" s="101">
        <v>6.9119871116309878E-2</v>
      </c>
      <c r="Q109" s="101">
        <v>6.9538680274291109E-2</v>
      </c>
      <c r="R109" s="101">
        <v>0.11608687246277589</v>
      </c>
      <c r="S109" s="101">
        <v>0.29072200333032183</v>
      </c>
      <c r="T109" s="101">
        <v>0.5650116813322511</v>
      </c>
      <c r="U109" s="101">
        <v>0.95846269262727879</v>
      </c>
      <c r="V109" s="101">
        <v>1.467182031695087</v>
      </c>
      <c r="W109" s="101">
        <v>1.6952461108137693</v>
      </c>
      <c r="X109" s="101">
        <v>1.384334405289777</v>
      </c>
      <c r="Y109" s="101">
        <v>1.8790536364934833</v>
      </c>
      <c r="DA109" s="131" t="s">
        <v>1621</v>
      </c>
    </row>
    <row r="110" spans="1:105" ht="12" customHeight="1" x14ac:dyDescent="0.25">
      <c r="A110" s="107" t="s">
        <v>121</v>
      </c>
      <c r="B110" s="104">
        <v>0.1553089813265193</v>
      </c>
      <c r="C110" s="104">
        <v>0.16236403640033339</v>
      </c>
      <c r="D110" s="104">
        <v>0.23653996278010672</v>
      </c>
      <c r="E110" s="104">
        <v>0.30066842035740327</v>
      </c>
      <c r="F110" s="104">
        <v>0.37955266653518643</v>
      </c>
      <c r="G110" s="104">
        <v>0.56943808538588692</v>
      </c>
      <c r="H110" s="104">
        <v>0.759282881868377</v>
      </c>
      <c r="I110" s="104">
        <v>1.858062444686285</v>
      </c>
      <c r="J110" s="104">
        <v>4.3483870871642152</v>
      </c>
      <c r="K110" s="104">
        <v>6.6426357300539269</v>
      </c>
      <c r="L110" s="104">
        <v>7.4686490416719868</v>
      </c>
      <c r="M110" s="104">
        <v>7.2530074939246347</v>
      </c>
      <c r="N110" s="104">
        <v>5.7902085859070898</v>
      </c>
      <c r="O110" s="104">
        <v>2.3847250661407773</v>
      </c>
      <c r="P110" s="104">
        <v>1.1283361235335609</v>
      </c>
      <c r="Q110" s="104">
        <v>1.1442631208576417</v>
      </c>
      <c r="R110" s="104">
        <v>1.5052113561006506</v>
      </c>
      <c r="S110" s="104">
        <v>1.7975020007132263</v>
      </c>
      <c r="T110" s="104">
        <v>2.2569288471957196</v>
      </c>
      <c r="U110" s="104">
        <v>2.641225848379785</v>
      </c>
      <c r="V110" s="104">
        <v>3.3157621487415394</v>
      </c>
      <c r="W110" s="104">
        <v>3.6916428287270771</v>
      </c>
      <c r="X110" s="104">
        <v>2.4046043621287407</v>
      </c>
      <c r="Y110" s="104">
        <v>3.1000970183489462</v>
      </c>
      <c r="DA110" s="132" t="s">
        <v>1622</v>
      </c>
    </row>
    <row r="111" spans="1:105" ht="12" customHeight="1" x14ac:dyDescent="0.25">
      <c r="A111" s="108" t="s">
        <v>53</v>
      </c>
      <c r="B111" s="98">
        <v>0.13135751088915842</v>
      </c>
      <c r="C111" s="98">
        <v>0.13729996363411834</v>
      </c>
      <c r="D111" s="98">
        <v>0.198865946173376</v>
      </c>
      <c r="E111" s="98">
        <v>0.25248799797842203</v>
      </c>
      <c r="F111" s="98">
        <v>0.31865410723119508</v>
      </c>
      <c r="G111" s="98">
        <v>0.47685876029128638</v>
      </c>
      <c r="H111" s="98">
        <v>0.63906259600887971</v>
      </c>
      <c r="I111" s="98">
        <v>1.5592841525339427</v>
      </c>
      <c r="J111" s="98">
        <v>3.626874020993724</v>
      </c>
      <c r="K111" s="98">
        <v>5.5338276843132927</v>
      </c>
      <c r="L111" s="98">
        <v>6.2318109042064833</v>
      </c>
      <c r="M111" s="98">
        <v>6.0703201445910873</v>
      </c>
      <c r="N111" s="98">
        <v>4.8339490110335639</v>
      </c>
      <c r="O111" s="98">
        <v>1.9886418016666427</v>
      </c>
      <c r="P111" s="98">
        <v>0.94032247238882716</v>
      </c>
      <c r="Q111" s="98">
        <v>0.95026499081559479</v>
      </c>
      <c r="R111" s="98">
        <v>1.2400968439050011</v>
      </c>
      <c r="S111" s="98">
        <v>1.468611702330058</v>
      </c>
      <c r="T111" s="98">
        <v>1.8330959150373678</v>
      </c>
      <c r="U111" s="98">
        <v>2.1404291768144033</v>
      </c>
      <c r="V111" s="98">
        <v>2.7085948173636938</v>
      </c>
      <c r="W111" s="98">
        <v>3.0094609709982381</v>
      </c>
      <c r="X111" s="98">
        <v>1.9339378330029178</v>
      </c>
      <c r="Y111" s="98">
        <v>2.4544354404839042</v>
      </c>
      <c r="DA111" s="63" t="s">
        <v>1623</v>
      </c>
    </row>
    <row r="112" spans="1:105" ht="12" customHeight="1" x14ac:dyDescent="0.25">
      <c r="A112" s="108" t="s">
        <v>52</v>
      </c>
      <c r="B112" s="98">
        <v>2.3951470437360872E-2</v>
      </c>
      <c r="C112" s="98">
        <v>2.5064072766215067E-2</v>
      </c>
      <c r="D112" s="98">
        <v>3.7674016606730726E-2</v>
      </c>
      <c r="E112" s="98">
        <v>4.8180422378981208E-2</v>
      </c>
      <c r="F112" s="98">
        <v>6.0898559303991344E-2</v>
      </c>
      <c r="G112" s="98">
        <v>9.2579325094600595E-2</v>
      </c>
      <c r="H112" s="98">
        <v>0.12022028585949734</v>
      </c>
      <c r="I112" s="98">
        <v>0.29877829215234236</v>
      </c>
      <c r="J112" s="98">
        <v>0.72151306617049094</v>
      </c>
      <c r="K112" s="98">
        <v>1.108808045740634</v>
      </c>
      <c r="L112" s="98">
        <v>1.2368381374655033</v>
      </c>
      <c r="M112" s="98">
        <v>1.1826873493335475</v>
      </c>
      <c r="N112" s="98">
        <v>0.9562595748735262</v>
      </c>
      <c r="O112" s="98">
        <v>0.39608326447413461</v>
      </c>
      <c r="P112" s="98">
        <v>0.1880136511447337</v>
      </c>
      <c r="Q112" s="98">
        <v>0.1939981300420468</v>
      </c>
      <c r="R112" s="98">
        <v>0.26511451219564952</v>
      </c>
      <c r="S112" s="98">
        <v>0.32889029838316836</v>
      </c>
      <c r="T112" s="98">
        <v>0.42383293215835172</v>
      </c>
      <c r="U112" s="98">
        <v>0.50079667156538177</v>
      </c>
      <c r="V112" s="98">
        <v>0.60716733137784551</v>
      </c>
      <c r="W112" s="98">
        <v>0.6821818577288391</v>
      </c>
      <c r="X112" s="98">
        <v>0.47066652912582291</v>
      </c>
      <c r="Y112" s="98">
        <v>0.6456615778650423</v>
      </c>
      <c r="DA112" s="63" t="s">
        <v>1624</v>
      </c>
    </row>
    <row r="113" spans="1:105" ht="12" customHeight="1" x14ac:dyDescent="0.25">
      <c r="A113" s="121" t="s">
        <v>54</v>
      </c>
      <c r="B113" s="122">
        <v>22.915591088064431</v>
      </c>
      <c r="C113" s="122">
        <v>23.751616551636179</v>
      </c>
      <c r="D113" s="122">
        <v>24.726356296679601</v>
      </c>
      <c r="E113" s="122">
        <v>25.544560157441346</v>
      </c>
      <c r="F113" s="122">
        <v>25.489930435010134</v>
      </c>
      <c r="G113" s="122">
        <v>25.767362825415013</v>
      </c>
      <c r="H113" s="122">
        <v>25.321920327327309</v>
      </c>
      <c r="I113" s="122">
        <v>26.916680125269334</v>
      </c>
      <c r="J113" s="122">
        <v>27.492712423426969</v>
      </c>
      <c r="K113" s="122">
        <v>28.700436848439168</v>
      </c>
      <c r="L113" s="122">
        <v>28.204659439540009</v>
      </c>
      <c r="M113" s="122">
        <v>27.312295477572455</v>
      </c>
      <c r="N113" s="122">
        <v>26.338132213438428</v>
      </c>
      <c r="O113" s="122">
        <v>24.064574389185495</v>
      </c>
      <c r="P113" s="122">
        <v>24.285549595108453</v>
      </c>
      <c r="Q113" s="122">
        <v>25.126891245944599</v>
      </c>
      <c r="R113" s="122">
        <v>26.159845046099747</v>
      </c>
      <c r="S113" s="122">
        <v>27.281905234925947</v>
      </c>
      <c r="T113" s="122">
        <v>28.520665374878845</v>
      </c>
      <c r="U113" s="122">
        <v>28.959990211259292</v>
      </c>
      <c r="V113" s="122">
        <v>31.471504984763573</v>
      </c>
      <c r="W113" s="122">
        <v>31.059447320873673</v>
      </c>
      <c r="X113" s="122">
        <v>27.652540271891514</v>
      </c>
      <c r="Y113" s="122">
        <v>27.516034628468383</v>
      </c>
      <c r="DA113" s="130" t="s">
        <v>1625</v>
      </c>
    </row>
    <row r="114" spans="1:105" ht="12" customHeight="1" x14ac:dyDescent="0.25">
      <c r="A114" s="97" t="s">
        <v>50</v>
      </c>
      <c r="B114" s="98">
        <v>0.42330122612893778</v>
      </c>
      <c r="C114" s="98">
        <v>0.43202479432798568</v>
      </c>
      <c r="D114" s="98">
        <v>0.44361521269305576</v>
      </c>
      <c r="E114" s="98">
        <v>0.45734507324644885</v>
      </c>
      <c r="F114" s="98">
        <v>0.44986367539364097</v>
      </c>
      <c r="G114" s="98">
        <v>0.47022380446256262</v>
      </c>
      <c r="H114" s="98">
        <v>0.46294918673265262</v>
      </c>
      <c r="I114" s="98">
        <v>0.48123161598504682</v>
      </c>
      <c r="J114" s="98">
        <v>0.48629335797753998</v>
      </c>
      <c r="K114" s="98">
        <v>0.47800833441486268</v>
      </c>
      <c r="L114" s="98">
        <v>0.4958755627391967</v>
      </c>
      <c r="M114" s="98">
        <v>0.48768058071803738</v>
      </c>
      <c r="N114" s="98">
        <v>0.4760903071165124</v>
      </c>
      <c r="O114" s="98">
        <v>0.47019373759030414</v>
      </c>
      <c r="P114" s="98">
        <v>0.45255839027991451</v>
      </c>
      <c r="Q114" s="98">
        <v>0.46148185259845598</v>
      </c>
      <c r="R114" s="98">
        <v>0.64281789357028085</v>
      </c>
      <c r="S114" s="98">
        <v>0.71186816433125333</v>
      </c>
      <c r="T114" s="98">
        <v>0.77673451554755635</v>
      </c>
      <c r="U114" s="98">
        <v>0.75568729965091652</v>
      </c>
      <c r="V114" s="98">
        <v>0.84662537585482989</v>
      </c>
      <c r="W114" s="98">
        <v>0.72321302059657655</v>
      </c>
      <c r="X114" s="98">
        <v>0.69134996588288689</v>
      </c>
      <c r="Y114" s="98">
        <v>0.79543676850850931</v>
      </c>
      <c r="DA114" s="63" t="s">
        <v>1626</v>
      </c>
    </row>
    <row r="115" spans="1:105" ht="12" customHeight="1" x14ac:dyDescent="0.25">
      <c r="A115" s="109" t="s">
        <v>120</v>
      </c>
      <c r="B115" s="33">
        <v>22.492289861935493</v>
      </c>
      <c r="C115" s="33">
        <v>23.319591757308192</v>
      </c>
      <c r="D115" s="33">
        <v>24.282741083986544</v>
      </c>
      <c r="E115" s="33">
        <v>25.087215084194899</v>
      </c>
      <c r="F115" s="33">
        <v>25.040066759616494</v>
      </c>
      <c r="G115" s="33">
        <v>25.29713902095245</v>
      </c>
      <c r="H115" s="33">
        <v>24.858971140594655</v>
      </c>
      <c r="I115" s="33">
        <v>26.435448509284289</v>
      </c>
      <c r="J115" s="33">
        <v>27.006419065449428</v>
      </c>
      <c r="K115" s="33">
        <v>28.222428514024305</v>
      </c>
      <c r="L115" s="33">
        <v>27.708783876800812</v>
      </c>
      <c r="M115" s="33">
        <v>26.824614896854417</v>
      </c>
      <c r="N115" s="33">
        <v>25.862041906321917</v>
      </c>
      <c r="O115" s="33">
        <v>23.594380651595191</v>
      </c>
      <c r="P115" s="33">
        <v>23.832991204828538</v>
      </c>
      <c r="Q115" s="33">
        <v>24.665409393346142</v>
      </c>
      <c r="R115" s="33">
        <v>25.517027152529465</v>
      </c>
      <c r="S115" s="33">
        <v>26.570037070594694</v>
      </c>
      <c r="T115" s="33">
        <v>27.743930859331289</v>
      </c>
      <c r="U115" s="33">
        <v>28.204302911608377</v>
      </c>
      <c r="V115" s="33">
        <v>30.624879608908742</v>
      </c>
      <c r="W115" s="33">
        <v>30.336234300277095</v>
      </c>
      <c r="X115" s="33">
        <v>26.961190306008628</v>
      </c>
      <c r="Y115" s="33">
        <v>26.720597859959874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541.5447489222355</v>
      </c>
      <c r="C117" s="117">
        <f t="shared" si="19"/>
        <v>609.30768005461846</v>
      </c>
      <c r="D117" s="117">
        <f t="shared" si="19"/>
        <v>628.51608943542078</v>
      </c>
      <c r="E117" s="117">
        <f t="shared" si="19"/>
        <v>673.93406026453852</v>
      </c>
      <c r="F117" s="117">
        <f t="shared" si="19"/>
        <v>691.30016780491883</v>
      </c>
      <c r="G117" s="117">
        <f t="shared" si="19"/>
        <v>753.13613867425886</v>
      </c>
      <c r="H117" s="117">
        <f t="shared" si="19"/>
        <v>741.34903200453164</v>
      </c>
      <c r="I117" s="117">
        <f t="shared" si="19"/>
        <v>759.11977195341979</v>
      </c>
      <c r="J117" s="117">
        <f t="shared" si="19"/>
        <v>857.33870580278676</v>
      </c>
      <c r="K117" s="117">
        <f t="shared" si="19"/>
        <v>849.99365806168908</v>
      </c>
      <c r="L117" s="117">
        <f t="shared" si="19"/>
        <v>889.34105948100944</v>
      </c>
      <c r="M117" s="117">
        <f t="shared" si="19"/>
        <v>772.4364424583697</v>
      </c>
      <c r="N117" s="117">
        <f t="shared" si="19"/>
        <v>683.15778819380682</v>
      </c>
      <c r="O117" s="117">
        <f t="shared" si="19"/>
        <v>633.56756132445128</v>
      </c>
      <c r="P117" s="117">
        <f t="shared" si="19"/>
        <v>558.97529645880195</v>
      </c>
      <c r="Q117" s="117">
        <f t="shared" si="19"/>
        <v>631.38027424995403</v>
      </c>
      <c r="R117" s="117">
        <f t="shared" ref="R117:V117" si="20">R118+R121+R123+R132</f>
        <v>692.48734212758507</v>
      </c>
      <c r="S117" s="117">
        <f t="shared" si="20"/>
        <v>711.31499105648368</v>
      </c>
      <c r="T117" s="117">
        <f t="shared" si="20"/>
        <v>786.97322151658091</v>
      </c>
      <c r="U117" s="117">
        <f t="shared" si="20"/>
        <v>798.54701426247937</v>
      </c>
      <c r="V117" s="117">
        <f t="shared" si="20"/>
        <v>939.99061197407514</v>
      </c>
      <c r="W117" s="117">
        <f t="shared" ref="W117:Y117" si="21">W118+W121+W123+W132</f>
        <v>882.22731193811398</v>
      </c>
      <c r="X117" s="117">
        <f t="shared" si="21"/>
        <v>754.86514741358428</v>
      </c>
      <c r="Y117" s="117">
        <f t="shared" si="21"/>
        <v>736.19922267669688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431.89692078975582</v>
      </c>
      <c r="C118" s="122">
        <f t="shared" si="22"/>
        <v>494.75777050957731</v>
      </c>
      <c r="D118" s="122">
        <f t="shared" si="22"/>
        <v>508.81255198552185</v>
      </c>
      <c r="E118" s="122">
        <f t="shared" si="22"/>
        <v>555.27478698754248</v>
      </c>
      <c r="F118" s="122">
        <f t="shared" si="22"/>
        <v>571.21631361376012</v>
      </c>
      <c r="G118" s="122">
        <f t="shared" si="22"/>
        <v>632.15375296240904</v>
      </c>
      <c r="H118" s="122">
        <f t="shared" si="22"/>
        <v>623.60437854984173</v>
      </c>
      <c r="I118" s="122">
        <f t="shared" si="22"/>
        <v>632.51508604280912</v>
      </c>
      <c r="J118" s="122">
        <f t="shared" si="22"/>
        <v>719.20851611358933</v>
      </c>
      <c r="K118" s="122">
        <f t="shared" si="22"/>
        <v>701.93591259465416</v>
      </c>
      <c r="L118" s="122">
        <f t="shared" si="22"/>
        <v>742.5213825630708</v>
      </c>
      <c r="M118" s="122">
        <f t="shared" si="22"/>
        <v>624.31048183045368</v>
      </c>
      <c r="N118" s="122">
        <f t="shared" si="22"/>
        <v>538.48674713559751</v>
      </c>
      <c r="O118" s="122">
        <f t="shared" si="22"/>
        <v>500.71624526659895</v>
      </c>
      <c r="P118" s="122">
        <f t="shared" si="22"/>
        <v>431.32375195315035</v>
      </c>
      <c r="Q118" s="122">
        <f t="shared" si="22"/>
        <v>494.81089535673891</v>
      </c>
      <c r="R118" s="122">
        <f t="shared" ref="R118:V118" si="23">SUM(R119:R120)</f>
        <v>543.36784962529248</v>
      </c>
      <c r="S118" s="122">
        <f t="shared" si="23"/>
        <v>548.95128353722009</v>
      </c>
      <c r="T118" s="122">
        <f t="shared" si="23"/>
        <v>614.89553975443471</v>
      </c>
      <c r="U118" s="122">
        <f t="shared" si="23"/>
        <v>620.04180560801933</v>
      </c>
      <c r="V118" s="122">
        <f t="shared" si="23"/>
        <v>734.32447494303995</v>
      </c>
      <c r="W118" s="122">
        <f t="shared" ref="W118:Y118" si="24">SUM(W119:W120)</f>
        <v>687.70114594579263</v>
      </c>
      <c r="X118" s="122">
        <f t="shared" si="24"/>
        <v>582.06969908731958</v>
      </c>
      <c r="Y118" s="122">
        <f t="shared" si="24"/>
        <v>558.01629603294998</v>
      </c>
      <c r="DA118" s="130" t="s">
        <v>1779</v>
      </c>
    </row>
    <row r="119" spans="1:105" ht="12" customHeight="1" x14ac:dyDescent="0.25">
      <c r="A119" s="97" t="s">
        <v>211</v>
      </c>
      <c r="B119" s="98">
        <v>421.60681144872677</v>
      </c>
      <c r="C119" s="98">
        <v>483.37859198630088</v>
      </c>
      <c r="D119" s="98">
        <v>497.35202515433775</v>
      </c>
      <c r="E119" s="98">
        <v>543.09527364532414</v>
      </c>
      <c r="F119" s="98">
        <v>558.91428367014635</v>
      </c>
      <c r="G119" s="98">
        <v>618.77832133308004</v>
      </c>
      <c r="H119" s="98">
        <v>610.64014237562651</v>
      </c>
      <c r="I119" s="98">
        <v>619.51764431419099</v>
      </c>
      <c r="J119" s="98">
        <v>704.43162961898554</v>
      </c>
      <c r="K119" s="98">
        <v>687.59173175233684</v>
      </c>
      <c r="L119" s="98">
        <v>727.50743593421498</v>
      </c>
      <c r="M119" s="98">
        <v>611.96842410438569</v>
      </c>
      <c r="N119" s="98">
        <v>527.91301204684464</v>
      </c>
      <c r="O119" s="98">
        <v>491.08305833504704</v>
      </c>
      <c r="P119" s="98">
        <v>423.18637369187604</v>
      </c>
      <c r="Q119" s="98">
        <v>485.43802873735285</v>
      </c>
      <c r="R119" s="98">
        <v>533.13009808000334</v>
      </c>
      <c r="S119" s="98">
        <v>538.67105265910902</v>
      </c>
      <c r="T119" s="98">
        <v>603.36780304917136</v>
      </c>
      <c r="U119" s="98">
        <v>608.4826684075465</v>
      </c>
      <c r="V119" s="98">
        <v>720.68483460200457</v>
      </c>
      <c r="W119" s="98">
        <v>674.91570627599401</v>
      </c>
      <c r="X119" s="98">
        <v>571.26809114017499</v>
      </c>
      <c r="Y119" s="98">
        <v>547.69765668775142</v>
      </c>
      <c r="DA119" s="63" t="s">
        <v>1780</v>
      </c>
    </row>
    <row r="120" spans="1:105" ht="12" customHeight="1" x14ac:dyDescent="0.25">
      <c r="A120" s="97" t="s">
        <v>53</v>
      </c>
      <c r="B120" s="98">
        <v>10.290109341029062</v>
      </c>
      <c r="C120" s="98">
        <v>11.379178523276432</v>
      </c>
      <c r="D120" s="98">
        <v>11.460526831184081</v>
      </c>
      <c r="E120" s="98">
        <v>12.179513342218328</v>
      </c>
      <c r="F120" s="98">
        <v>12.302029943613721</v>
      </c>
      <c r="G120" s="98">
        <v>13.375431629328988</v>
      </c>
      <c r="H120" s="98">
        <v>12.964236174215229</v>
      </c>
      <c r="I120" s="98">
        <v>12.997441728618147</v>
      </c>
      <c r="J120" s="98">
        <v>14.776886494603803</v>
      </c>
      <c r="K120" s="98">
        <v>14.344180842317334</v>
      </c>
      <c r="L120" s="98">
        <v>15.013946628855873</v>
      </c>
      <c r="M120" s="98">
        <v>12.342057726067981</v>
      </c>
      <c r="N120" s="98">
        <v>10.573735088752887</v>
      </c>
      <c r="O120" s="98">
        <v>9.6331869315519203</v>
      </c>
      <c r="P120" s="98">
        <v>8.1373782612742787</v>
      </c>
      <c r="Q120" s="98">
        <v>9.3728666193860803</v>
      </c>
      <c r="R120" s="98">
        <v>10.237751545289189</v>
      </c>
      <c r="S120" s="98">
        <v>10.280230878111025</v>
      </c>
      <c r="T120" s="98">
        <v>11.527736705263388</v>
      </c>
      <c r="U120" s="98">
        <v>11.55913720047281</v>
      </c>
      <c r="V120" s="98">
        <v>13.639640341035358</v>
      </c>
      <c r="W120" s="98">
        <v>12.785439669798672</v>
      </c>
      <c r="X120" s="98">
        <v>10.801607947144634</v>
      </c>
      <c r="Y120" s="98">
        <v>10.31863934519861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7.4957088424446081E-2</v>
      </c>
      <c r="C121" s="122">
        <f t="shared" si="25"/>
        <v>7.1833128518455719E-2</v>
      </c>
      <c r="D121" s="122">
        <f t="shared" si="25"/>
        <v>9.2265196589460918E-2</v>
      </c>
      <c r="E121" s="122">
        <f t="shared" si="25"/>
        <v>0.10839699918222898</v>
      </c>
      <c r="F121" s="122">
        <f t="shared" si="25"/>
        <v>0.12562929112667384</v>
      </c>
      <c r="G121" s="122">
        <f t="shared" si="25"/>
        <v>0.14508896621451908</v>
      </c>
      <c r="H121" s="122">
        <f t="shared" si="25"/>
        <v>0.18644799694852104</v>
      </c>
      <c r="I121" s="122">
        <f t="shared" si="25"/>
        <v>0.22839914087517821</v>
      </c>
      <c r="J121" s="122">
        <f t="shared" si="25"/>
        <v>0.26415145313091087</v>
      </c>
      <c r="K121" s="122">
        <f t="shared" si="25"/>
        <v>0.29611537489333839</v>
      </c>
      <c r="L121" s="122">
        <f t="shared" si="25"/>
        <v>0.34185442662745941</v>
      </c>
      <c r="M121" s="122">
        <f t="shared" si="25"/>
        <v>0.34209268379910701</v>
      </c>
      <c r="N121" s="122">
        <f t="shared" si="25"/>
        <v>0.37746942084474772</v>
      </c>
      <c r="O121" s="122">
        <f t="shared" si="25"/>
        <v>0.33695793649492045</v>
      </c>
      <c r="P121" s="122">
        <f t="shared" si="25"/>
        <v>0.35372629918371606</v>
      </c>
      <c r="Q121" s="122">
        <f t="shared" si="25"/>
        <v>0.33306438493829865</v>
      </c>
      <c r="R121" s="122">
        <f t="shared" si="25"/>
        <v>0.34243545177520102</v>
      </c>
      <c r="S121" s="122">
        <f t="shared" si="25"/>
        <v>0.36323253608817324</v>
      </c>
      <c r="T121" s="122">
        <f t="shared" si="25"/>
        <v>0.38795188640166905</v>
      </c>
      <c r="U121" s="122">
        <f t="shared" si="25"/>
        <v>0.42513203243735209</v>
      </c>
      <c r="V121" s="122">
        <f t="shared" si="25"/>
        <v>0.4649515488525936</v>
      </c>
      <c r="W121" s="122">
        <f t="shared" si="25"/>
        <v>0.45267019801423908</v>
      </c>
      <c r="X121" s="122">
        <f t="shared" si="25"/>
        <v>0.47707229852092581</v>
      </c>
      <c r="Y121" s="122">
        <f t="shared" si="25"/>
        <v>0.50038217219831815</v>
      </c>
      <c r="DA121" s="130" t="s">
        <v>1782</v>
      </c>
    </row>
    <row r="122" spans="1:105" ht="12" customHeight="1" x14ac:dyDescent="0.25">
      <c r="A122" s="97" t="s">
        <v>53</v>
      </c>
      <c r="B122" s="98">
        <v>7.4957088424446081E-2</v>
      </c>
      <c r="C122" s="98">
        <v>7.1833128518455719E-2</v>
      </c>
      <c r="D122" s="98">
        <v>9.2265196589460918E-2</v>
      </c>
      <c r="E122" s="98">
        <v>0.10839699918222898</v>
      </c>
      <c r="F122" s="98">
        <v>0.12562929112667384</v>
      </c>
      <c r="G122" s="98">
        <v>0.14508896621451908</v>
      </c>
      <c r="H122" s="98">
        <v>0.18644799694852104</v>
      </c>
      <c r="I122" s="98">
        <v>0.22839914087517821</v>
      </c>
      <c r="J122" s="98">
        <v>0.26415145313091087</v>
      </c>
      <c r="K122" s="98">
        <v>0.29611537489333839</v>
      </c>
      <c r="L122" s="98">
        <v>0.34185442662745941</v>
      </c>
      <c r="M122" s="98">
        <v>0.34209268379910701</v>
      </c>
      <c r="N122" s="98">
        <v>0.37746942084474772</v>
      </c>
      <c r="O122" s="98">
        <v>0.33695793649492045</v>
      </c>
      <c r="P122" s="98">
        <v>0.35372629918371606</v>
      </c>
      <c r="Q122" s="98">
        <v>0.33306438493829865</v>
      </c>
      <c r="R122" s="98">
        <v>0.34243545177520102</v>
      </c>
      <c r="S122" s="98">
        <v>0.36323253608817324</v>
      </c>
      <c r="T122" s="98">
        <v>0.38795188640166905</v>
      </c>
      <c r="U122" s="98">
        <v>0.42513203243735209</v>
      </c>
      <c r="V122" s="98">
        <v>0.4649515488525936</v>
      </c>
      <c r="W122" s="98">
        <v>0.45267019801423908</v>
      </c>
      <c r="X122" s="98">
        <v>0.47707229852092581</v>
      </c>
      <c r="Y122" s="98">
        <v>0.50038217219831815</v>
      </c>
      <c r="DA122" s="63" t="s">
        <v>1783</v>
      </c>
    </row>
    <row r="123" spans="1:105" ht="12" customHeight="1" x14ac:dyDescent="0.25">
      <c r="A123" s="121" t="s">
        <v>55</v>
      </c>
      <c r="B123" s="122">
        <v>92.721511404848854</v>
      </c>
      <c r="C123" s="122">
        <v>96.949256539693678</v>
      </c>
      <c r="D123" s="122">
        <v>101.29987524168455</v>
      </c>
      <c r="E123" s="122">
        <v>99.569964824031132</v>
      </c>
      <c r="F123" s="122">
        <v>100.95617033647179</v>
      </c>
      <c r="G123" s="122">
        <v>101.55747808504134</v>
      </c>
      <c r="H123" s="122">
        <v>98.537999325858891</v>
      </c>
      <c r="I123" s="122">
        <v>106.10536860459879</v>
      </c>
      <c r="J123" s="122">
        <v>117.12276740706181</v>
      </c>
      <c r="K123" s="122">
        <v>126.04940657196677</v>
      </c>
      <c r="L123" s="122">
        <v>125.0995730773918</v>
      </c>
      <c r="M123" s="122">
        <v>127.04216953893368</v>
      </c>
      <c r="N123" s="122">
        <v>124.2403366151707</v>
      </c>
      <c r="O123" s="122">
        <v>114.12951191232798</v>
      </c>
      <c r="P123" s="122">
        <v>108.65816805591453</v>
      </c>
      <c r="Q123" s="122">
        <v>116.79404896063657</v>
      </c>
      <c r="R123" s="122">
        <v>128.33972080073798</v>
      </c>
      <c r="S123" s="122">
        <v>140.39916062357224</v>
      </c>
      <c r="T123" s="122">
        <v>148.81304001019069</v>
      </c>
      <c r="U123" s="122">
        <v>154.51702581781896</v>
      </c>
      <c r="V123" s="122">
        <v>179.21623977904252</v>
      </c>
      <c r="W123" s="122">
        <v>168.0418480504382</v>
      </c>
      <c r="X123" s="122">
        <v>148.81372068204956</v>
      </c>
      <c r="Y123" s="122">
        <v>153.90628236370128</v>
      </c>
      <c r="DA123" s="130" t="s">
        <v>1784</v>
      </c>
    </row>
    <row r="124" spans="1:105" ht="12" customHeight="1" x14ac:dyDescent="0.25">
      <c r="A124" s="97" t="s">
        <v>138</v>
      </c>
      <c r="B124" s="98">
        <v>80.619949583777554</v>
      </c>
      <c r="C124" s="98">
        <v>84.739341638286675</v>
      </c>
      <c r="D124" s="98">
        <v>89.140402813062209</v>
      </c>
      <c r="E124" s="98">
        <v>87.821073894658724</v>
      </c>
      <c r="F124" s="98">
        <v>88.934217188091367</v>
      </c>
      <c r="G124" s="98">
        <v>90.047062624644923</v>
      </c>
      <c r="H124" s="98">
        <v>86.839066986235522</v>
      </c>
      <c r="I124" s="98">
        <v>93.9457472560225</v>
      </c>
      <c r="J124" s="98">
        <v>103.77915094614599</v>
      </c>
      <c r="K124" s="98">
        <v>112.51247507633718</v>
      </c>
      <c r="L124" s="98">
        <v>112.48940157528654</v>
      </c>
      <c r="M124" s="98">
        <v>117.35291238026174</v>
      </c>
      <c r="N124" s="98">
        <v>118.7663305390362</v>
      </c>
      <c r="O124" s="98">
        <v>111.41202491133636</v>
      </c>
      <c r="P124" s="98">
        <v>106.99678158057239</v>
      </c>
      <c r="Q124" s="98">
        <v>114.97000392951676</v>
      </c>
      <c r="R124" s="98">
        <v>126.0458545224988</v>
      </c>
      <c r="S124" s="98">
        <v>137.56839881590125</v>
      </c>
      <c r="T124" s="98">
        <v>145.29698323805292</v>
      </c>
      <c r="U124" s="98">
        <v>150.35297764820362</v>
      </c>
      <c r="V124" s="98">
        <v>173.84218164585445</v>
      </c>
      <c r="W124" s="98">
        <v>162.34492183847007</v>
      </c>
      <c r="X124" s="98">
        <v>144.60999727376475</v>
      </c>
      <c r="Y124" s="98">
        <v>148.6544903564488</v>
      </c>
      <c r="DA124" s="63" t="s">
        <v>1785</v>
      </c>
    </row>
    <row r="125" spans="1:105" ht="12" customHeight="1" x14ac:dyDescent="0.25">
      <c r="A125" s="97" t="s">
        <v>137</v>
      </c>
      <c r="B125" s="98">
        <v>7.2029958280053919E-3</v>
      </c>
      <c r="C125" s="98">
        <v>7.9106335281261871E-3</v>
      </c>
      <c r="D125" s="98">
        <v>1.2309364124625823E-2</v>
      </c>
      <c r="E125" s="98">
        <v>1.5968352863316614E-2</v>
      </c>
      <c r="F125" s="98">
        <v>2.0230707991022525E-2</v>
      </c>
      <c r="G125" s="98">
        <v>3.4545469245989335E-2</v>
      </c>
      <c r="H125" s="98">
        <v>4.1983378646321061E-2</v>
      </c>
      <c r="I125" s="98">
        <v>0.10235961355143734</v>
      </c>
      <c r="J125" s="98">
        <v>0.24042684595583977</v>
      </c>
      <c r="K125" s="98">
        <v>0.45448680083152238</v>
      </c>
      <c r="L125" s="98">
        <v>0.61671866973627054</v>
      </c>
      <c r="M125" s="98">
        <v>0.75748929663913789</v>
      </c>
      <c r="N125" s="98">
        <v>0.81927889573000767</v>
      </c>
      <c r="O125" s="98">
        <v>0.79916439567229314</v>
      </c>
      <c r="P125" s="98">
        <v>0.78696375779786065</v>
      </c>
      <c r="Q125" s="98">
        <v>0.93115103597655513</v>
      </c>
      <c r="R125" s="98">
        <v>1.0710796214808362</v>
      </c>
      <c r="S125" s="98">
        <v>1.1989677878445211</v>
      </c>
      <c r="T125" s="98">
        <v>1.2770513661410134</v>
      </c>
      <c r="U125" s="98">
        <v>1.3034314547133141</v>
      </c>
      <c r="V125" s="98">
        <v>1.563153950088811</v>
      </c>
      <c r="W125" s="98">
        <v>1.3804878782352763</v>
      </c>
      <c r="X125" s="98">
        <v>1.1478993198851617</v>
      </c>
      <c r="Y125" s="98">
        <v>1.1755698677324153</v>
      </c>
      <c r="DA125" s="63" t="s">
        <v>1786</v>
      </c>
    </row>
    <row r="126" spans="1:105" ht="12" customHeight="1" x14ac:dyDescent="0.25">
      <c r="A126" s="100" t="s">
        <v>211</v>
      </c>
      <c r="B126" s="101">
        <v>5.6166882630338715E-3</v>
      </c>
      <c r="C126" s="101">
        <v>6.175751379656173E-3</v>
      </c>
      <c r="D126" s="101">
        <v>9.5562413046128888E-3</v>
      </c>
      <c r="E126" s="101">
        <v>1.2394871709034947E-2</v>
      </c>
      <c r="F126" s="101">
        <v>1.5713105677925887E-2</v>
      </c>
      <c r="G126" s="101">
        <v>2.6767031893533855E-2</v>
      </c>
      <c r="H126" s="101">
        <v>3.2778485860690237E-2</v>
      </c>
      <c r="I126" s="101">
        <v>7.966559767812309E-2</v>
      </c>
      <c r="J126" s="101">
        <v>0.18566937478308776</v>
      </c>
      <c r="K126" s="101">
        <v>0.3506190531395309</v>
      </c>
      <c r="L126" s="101">
        <v>0.47681749641010046</v>
      </c>
      <c r="M126" s="101">
        <v>0.58817635972089111</v>
      </c>
      <c r="N126" s="101">
        <v>0.63428041944525959</v>
      </c>
      <c r="O126" s="101">
        <v>0.61791770060810058</v>
      </c>
      <c r="P126" s="101">
        <v>0.60793172233553705</v>
      </c>
      <c r="Q126" s="101">
        <v>0.71742044519754933</v>
      </c>
      <c r="R126" s="101">
        <v>0.82217975504783358</v>
      </c>
      <c r="S126" s="101">
        <v>0.92005328239122597</v>
      </c>
      <c r="T126" s="101">
        <v>0.97798403408165913</v>
      </c>
      <c r="U126" s="101">
        <v>0.99638389074554257</v>
      </c>
      <c r="V126" s="101">
        <v>1.2090711379815664</v>
      </c>
      <c r="W126" s="101">
        <v>1.0666007243772135</v>
      </c>
      <c r="X126" s="101">
        <v>0.87418032831800641</v>
      </c>
      <c r="Y126" s="101">
        <v>0.88186755883325629</v>
      </c>
      <c r="DA126" s="131" t="s">
        <v>1787</v>
      </c>
    </row>
    <row r="127" spans="1:105" ht="12" customHeight="1" x14ac:dyDescent="0.25">
      <c r="A127" s="103" t="s">
        <v>52</v>
      </c>
      <c r="B127" s="104">
        <v>1.5863075649715206E-3</v>
      </c>
      <c r="C127" s="104">
        <v>1.7348821484700135E-3</v>
      </c>
      <c r="D127" s="104">
        <v>2.7531228200129345E-3</v>
      </c>
      <c r="E127" s="104">
        <v>3.5734811542816672E-3</v>
      </c>
      <c r="F127" s="104">
        <v>4.5176023130966379E-3</v>
      </c>
      <c r="G127" s="104">
        <v>7.7784373524554832E-3</v>
      </c>
      <c r="H127" s="104">
        <v>9.2048927856308253E-3</v>
      </c>
      <c r="I127" s="104">
        <v>2.2694015873314249E-2</v>
      </c>
      <c r="J127" s="104">
        <v>5.4757471172752009E-2</v>
      </c>
      <c r="K127" s="104">
        <v>0.10386774769199149</v>
      </c>
      <c r="L127" s="104">
        <v>0.13990117332617011</v>
      </c>
      <c r="M127" s="104">
        <v>0.16931293691824678</v>
      </c>
      <c r="N127" s="104">
        <v>0.18499847628474811</v>
      </c>
      <c r="O127" s="104">
        <v>0.18124669506419261</v>
      </c>
      <c r="P127" s="104">
        <v>0.1790320354623236</v>
      </c>
      <c r="Q127" s="104">
        <v>0.21373059077900577</v>
      </c>
      <c r="R127" s="104">
        <v>0.24889986643300263</v>
      </c>
      <c r="S127" s="104">
        <v>0.2789145054532951</v>
      </c>
      <c r="T127" s="104">
        <v>0.29906733205935426</v>
      </c>
      <c r="U127" s="104">
        <v>0.3070475639677715</v>
      </c>
      <c r="V127" s="104">
        <v>0.35408281210724446</v>
      </c>
      <c r="W127" s="104">
        <v>0.31388715385806282</v>
      </c>
      <c r="X127" s="104">
        <v>0.2737189915671554</v>
      </c>
      <c r="Y127" s="104">
        <v>0.29370230889915899</v>
      </c>
      <c r="DA127" s="132" t="s">
        <v>1788</v>
      </c>
    </row>
    <row r="128" spans="1:105" ht="12" customHeight="1" x14ac:dyDescent="0.25">
      <c r="A128" s="106" t="s">
        <v>122</v>
      </c>
      <c r="B128" s="101">
        <v>11.985601465387168</v>
      </c>
      <c r="C128" s="101">
        <v>12.087718558119084</v>
      </c>
      <c r="D128" s="101">
        <v>11.978725737787324</v>
      </c>
      <c r="E128" s="101">
        <v>11.517629826437393</v>
      </c>
      <c r="F128" s="101">
        <v>11.72900393639541</v>
      </c>
      <c r="G128" s="101">
        <v>11.064732909793477</v>
      </c>
      <c r="H128" s="101">
        <v>11.108557045310985</v>
      </c>
      <c r="I128" s="101">
        <v>10.709530521066347</v>
      </c>
      <c r="J128" s="101">
        <v>9.9347086127154771</v>
      </c>
      <c r="K128" s="101">
        <v>8.232433849424126</v>
      </c>
      <c r="L128" s="101">
        <v>6.5393415234326824</v>
      </c>
      <c r="M128" s="101">
        <v>3.6395401599832158</v>
      </c>
      <c r="N128" s="101">
        <v>0.42254580360428778</v>
      </c>
      <c r="O128" s="101">
        <v>0.17159246381102528</v>
      </c>
      <c r="P128" s="101">
        <v>4.6930719684139831E-2</v>
      </c>
      <c r="Q128" s="101">
        <v>4.7337134874871033E-2</v>
      </c>
      <c r="R128" s="101">
        <v>8.2220676616139826E-2</v>
      </c>
      <c r="S128" s="101">
        <v>0.2187530935345372</v>
      </c>
      <c r="T128" s="101">
        <v>0.42937755700945268</v>
      </c>
      <c r="U128" s="101">
        <v>0.73473983320445668</v>
      </c>
      <c r="V128" s="101">
        <v>1.1336805146060982</v>
      </c>
      <c r="W128" s="101">
        <v>1.3168891979050259</v>
      </c>
      <c r="X128" s="101">
        <v>1.0799569241278213</v>
      </c>
      <c r="Y128" s="101">
        <v>1.4901901422972592</v>
      </c>
      <c r="DA128" s="131" t="s">
        <v>1789</v>
      </c>
    </row>
    <row r="129" spans="1:105" ht="12" customHeight="1" x14ac:dyDescent="0.25">
      <c r="A129" s="107" t="s">
        <v>121</v>
      </c>
      <c r="B129" s="104">
        <v>0.10875735985613109</v>
      </c>
      <c r="C129" s="104">
        <v>0.11428570975979586</v>
      </c>
      <c r="D129" s="104">
        <v>0.16843732671037751</v>
      </c>
      <c r="E129" s="104">
        <v>0.21529275007171575</v>
      </c>
      <c r="F129" s="104">
        <v>0.27271850399398861</v>
      </c>
      <c r="G129" s="104">
        <v>0.41113708135695581</v>
      </c>
      <c r="H129" s="104">
        <v>0.54839191566606549</v>
      </c>
      <c r="I129" s="104">
        <v>1.3477312139585071</v>
      </c>
      <c r="J129" s="104">
        <v>3.1684810022444996</v>
      </c>
      <c r="K129" s="104">
        <v>4.8500108453739426</v>
      </c>
      <c r="L129" s="104">
        <v>5.4541113089363034</v>
      </c>
      <c r="M129" s="104">
        <v>5.2922277020495843</v>
      </c>
      <c r="N129" s="104">
        <v>4.232181376800205</v>
      </c>
      <c r="O129" s="104">
        <v>1.7467301415083101</v>
      </c>
      <c r="P129" s="104">
        <v>0.82749199786013161</v>
      </c>
      <c r="Q129" s="104">
        <v>0.84555686026838595</v>
      </c>
      <c r="R129" s="104">
        <v>1.1405659801421963</v>
      </c>
      <c r="S129" s="104">
        <v>1.4130409262919668</v>
      </c>
      <c r="T129" s="104">
        <v>1.8096278489873159</v>
      </c>
      <c r="U129" s="104">
        <v>2.1258768816975699</v>
      </c>
      <c r="V129" s="104">
        <v>2.6772236684931645</v>
      </c>
      <c r="W129" s="104">
        <v>2.9995491358278321</v>
      </c>
      <c r="X129" s="104">
        <v>1.9758671642718084</v>
      </c>
      <c r="Y129" s="104">
        <v>2.5860319972228138</v>
      </c>
      <c r="DA129" s="132" t="s">
        <v>1790</v>
      </c>
    </row>
    <row r="130" spans="1:105" ht="12" customHeight="1" x14ac:dyDescent="0.25">
      <c r="A130" s="108" t="s">
        <v>53</v>
      </c>
      <c r="B130" s="98">
        <v>8.4805889418770222E-2</v>
      </c>
      <c r="C130" s="98">
        <v>8.9221636993580794E-2</v>
      </c>
      <c r="D130" s="98">
        <v>0.13076331010364678</v>
      </c>
      <c r="E130" s="98">
        <v>0.16711232769273454</v>
      </c>
      <c r="F130" s="98">
        <v>0.21181994468999726</v>
      </c>
      <c r="G130" s="98">
        <v>0.31855775626235522</v>
      </c>
      <c r="H130" s="98">
        <v>0.42817162980656809</v>
      </c>
      <c r="I130" s="98">
        <v>1.0489529218061648</v>
      </c>
      <c r="J130" s="98">
        <v>2.4469679360740084</v>
      </c>
      <c r="K130" s="98">
        <v>3.7412027996333084</v>
      </c>
      <c r="L130" s="98">
        <v>4.2172731714707998</v>
      </c>
      <c r="M130" s="98">
        <v>4.1095403527160368</v>
      </c>
      <c r="N130" s="98">
        <v>3.2759218019266787</v>
      </c>
      <c r="O130" s="98">
        <v>1.3506468770341755</v>
      </c>
      <c r="P130" s="98">
        <v>0.63947834671539794</v>
      </c>
      <c r="Q130" s="98">
        <v>0.65155873022633914</v>
      </c>
      <c r="R130" s="98">
        <v>0.87545146794654682</v>
      </c>
      <c r="S130" s="98">
        <v>1.0841506279087985</v>
      </c>
      <c r="T130" s="98">
        <v>1.3857949168289641</v>
      </c>
      <c r="U130" s="98">
        <v>1.625080210132188</v>
      </c>
      <c r="V130" s="98">
        <v>2.0700563371153189</v>
      </c>
      <c r="W130" s="98">
        <v>2.3173672780989931</v>
      </c>
      <c r="X130" s="98">
        <v>1.5052006351459855</v>
      </c>
      <c r="Y130" s="98">
        <v>1.9403704193577718</v>
      </c>
      <c r="DA130" s="63" t="s">
        <v>1791</v>
      </c>
    </row>
    <row r="131" spans="1:105" ht="12" customHeight="1" x14ac:dyDescent="0.25">
      <c r="A131" s="108" t="s">
        <v>52</v>
      </c>
      <c r="B131" s="98">
        <v>2.3951470437360872E-2</v>
      </c>
      <c r="C131" s="98">
        <v>2.5064072766215067E-2</v>
      </c>
      <c r="D131" s="98">
        <v>3.7674016606730726E-2</v>
      </c>
      <c r="E131" s="98">
        <v>4.8180422378981208E-2</v>
      </c>
      <c r="F131" s="98">
        <v>6.0898559303991344E-2</v>
      </c>
      <c r="G131" s="98">
        <v>9.2579325094600595E-2</v>
      </c>
      <c r="H131" s="98">
        <v>0.12022028585949734</v>
      </c>
      <c r="I131" s="98">
        <v>0.29877829215234236</v>
      </c>
      <c r="J131" s="98">
        <v>0.72151306617049094</v>
      </c>
      <c r="K131" s="98">
        <v>1.108808045740634</v>
      </c>
      <c r="L131" s="98">
        <v>1.2368381374655033</v>
      </c>
      <c r="M131" s="98">
        <v>1.1826873493335475</v>
      </c>
      <c r="N131" s="98">
        <v>0.9562595748735262</v>
      </c>
      <c r="O131" s="98">
        <v>0.39608326447413461</v>
      </c>
      <c r="P131" s="98">
        <v>0.1880136511447337</v>
      </c>
      <c r="Q131" s="98">
        <v>0.1939981300420468</v>
      </c>
      <c r="R131" s="98">
        <v>0.26511451219564952</v>
      </c>
      <c r="S131" s="98">
        <v>0.32889029838316836</v>
      </c>
      <c r="T131" s="98">
        <v>0.42383293215835172</v>
      </c>
      <c r="U131" s="98">
        <v>0.50079667156538177</v>
      </c>
      <c r="V131" s="98">
        <v>0.60716733137784551</v>
      </c>
      <c r="W131" s="98">
        <v>0.6821818577288391</v>
      </c>
      <c r="X131" s="98">
        <v>0.47066652912582291</v>
      </c>
      <c r="Y131" s="98">
        <v>0.6456615778650423</v>
      </c>
      <c r="DA131" s="63" t="s">
        <v>1792</v>
      </c>
    </row>
    <row r="132" spans="1:105" ht="12" customHeight="1" x14ac:dyDescent="0.25">
      <c r="A132" s="121" t="s">
        <v>54</v>
      </c>
      <c r="B132" s="122">
        <v>16.851359639206446</v>
      </c>
      <c r="C132" s="122">
        <v>17.528819876829097</v>
      </c>
      <c r="D132" s="122">
        <v>18.311397011625036</v>
      </c>
      <c r="E132" s="122">
        <v>18.980911453782745</v>
      </c>
      <c r="F132" s="122">
        <v>19.0020545635603</v>
      </c>
      <c r="G132" s="122">
        <v>19.279818660593893</v>
      </c>
      <c r="H132" s="122">
        <v>19.02020613188246</v>
      </c>
      <c r="I132" s="122">
        <v>20.270918165136795</v>
      </c>
      <c r="J132" s="122">
        <v>20.743270829004668</v>
      </c>
      <c r="K132" s="122">
        <v>21.712223520174852</v>
      </c>
      <c r="L132" s="122">
        <v>21.378249413919328</v>
      </c>
      <c r="M132" s="122">
        <v>20.741698405183229</v>
      </c>
      <c r="N132" s="122">
        <v>20.053235022193938</v>
      </c>
      <c r="O132" s="122">
        <v>18.384846209029419</v>
      </c>
      <c r="P132" s="122">
        <v>18.639650150553322</v>
      </c>
      <c r="Q132" s="122">
        <v>19.442265547640176</v>
      </c>
      <c r="R132" s="122">
        <v>20.437336249779477</v>
      </c>
      <c r="S132" s="122">
        <v>21.601314359603183</v>
      </c>
      <c r="T132" s="122">
        <v>22.876689865553836</v>
      </c>
      <c r="U132" s="122">
        <v>23.563050804203762</v>
      </c>
      <c r="V132" s="122">
        <v>25.984945703140092</v>
      </c>
      <c r="W132" s="122">
        <v>26.031647743868792</v>
      </c>
      <c r="X132" s="122">
        <v>23.504655345694111</v>
      </c>
      <c r="Y132" s="122">
        <v>23.77626210784733</v>
      </c>
      <c r="DA132" s="130" t="s">
        <v>1793</v>
      </c>
    </row>
    <row r="133" spans="1:105" ht="12" customHeight="1" x14ac:dyDescent="0.25">
      <c r="A133" s="97" t="s">
        <v>50</v>
      </c>
      <c r="B133" s="98">
        <v>0.24548706881179808</v>
      </c>
      <c r="C133" s="98">
        <v>0.25107073848041289</v>
      </c>
      <c r="D133" s="98">
        <v>0.25834566382106977</v>
      </c>
      <c r="E133" s="98">
        <v>0.26690226835116865</v>
      </c>
      <c r="F133" s="98">
        <v>0.26307493794307474</v>
      </c>
      <c r="G133" s="98">
        <v>0.27561832985881657</v>
      </c>
      <c r="H133" s="98">
        <v>0.27198627296838762</v>
      </c>
      <c r="I133" s="98">
        <v>0.28309585472656074</v>
      </c>
      <c r="J133" s="98">
        <v>0.28628977214558021</v>
      </c>
      <c r="K133" s="98">
        <v>0.28169549383767717</v>
      </c>
      <c r="L133" s="98">
        <v>0.29251895466179811</v>
      </c>
      <c r="M133" s="98">
        <v>0.28792974300146479</v>
      </c>
      <c r="N133" s="98">
        <v>0.2813179263345435</v>
      </c>
      <c r="O133" s="98">
        <v>0.27805074329507801</v>
      </c>
      <c r="P133" s="98">
        <v>0.2677797302672329</v>
      </c>
      <c r="Q133" s="98">
        <v>0.27340013551954728</v>
      </c>
      <c r="R133" s="98">
        <v>0.38207414856014493</v>
      </c>
      <c r="S133" s="98">
        <v>0.42506232818612122</v>
      </c>
      <c r="T133" s="98">
        <v>0.46585423484471211</v>
      </c>
      <c r="U133" s="98">
        <v>0.45543273269642343</v>
      </c>
      <c r="V133" s="98">
        <v>0.51304929315531922</v>
      </c>
      <c r="W133" s="98">
        <v>0.44094390650964865</v>
      </c>
      <c r="X133" s="98">
        <v>0.4241418605871457</v>
      </c>
      <c r="Y133" s="98">
        <v>0.49173677023330747</v>
      </c>
      <c r="DA133" s="63" t="s">
        <v>1794</v>
      </c>
    </row>
    <row r="134" spans="1:105" ht="12" customHeight="1" x14ac:dyDescent="0.25">
      <c r="A134" s="109" t="s">
        <v>120</v>
      </c>
      <c r="B134" s="33">
        <v>16.605872570394649</v>
      </c>
      <c r="C134" s="33">
        <v>17.277749138348685</v>
      </c>
      <c r="D134" s="33">
        <v>18.053051347803965</v>
      </c>
      <c r="E134" s="33">
        <v>18.714009185431578</v>
      </c>
      <c r="F134" s="33">
        <v>18.738979625617226</v>
      </c>
      <c r="G134" s="33">
        <v>19.004200330735078</v>
      </c>
      <c r="H134" s="33">
        <v>18.748219858914073</v>
      </c>
      <c r="I134" s="33">
        <v>19.987822310410234</v>
      </c>
      <c r="J134" s="33">
        <v>20.456981056859089</v>
      </c>
      <c r="K134" s="33">
        <v>21.430528026337175</v>
      </c>
      <c r="L134" s="33">
        <v>21.08573045925753</v>
      </c>
      <c r="M134" s="33">
        <v>20.453768662181766</v>
      </c>
      <c r="N134" s="33">
        <v>19.771917095859393</v>
      </c>
      <c r="O134" s="33">
        <v>18.10679546573434</v>
      </c>
      <c r="P134" s="33">
        <v>18.37187042028609</v>
      </c>
      <c r="Q134" s="33">
        <v>19.168865412120628</v>
      </c>
      <c r="R134" s="33">
        <v>20.055262101219331</v>
      </c>
      <c r="S134" s="33">
        <v>21.176252031417061</v>
      </c>
      <c r="T134" s="33">
        <v>22.410835630709123</v>
      </c>
      <c r="U134" s="33">
        <v>23.107618071507339</v>
      </c>
      <c r="V134" s="33">
        <v>25.471896409984772</v>
      </c>
      <c r="W134" s="33">
        <v>25.590703837359143</v>
      </c>
      <c r="X134" s="33">
        <v>23.080513485106966</v>
      </c>
      <c r="Y134" s="33">
        <v>23.284525337614024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0.47014148893346586</v>
      </c>
      <c r="C136" s="119">
        <f t="shared" si="26"/>
        <v>0.47450330606054952</v>
      </c>
      <c r="D136" s="119">
        <f t="shared" si="26"/>
        <v>0.4801151564736777</v>
      </c>
      <c r="E136" s="119">
        <f t="shared" si="26"/>
        <v>0.48423710570720502</v>
      </c>
      <c r="F136" s="119">
        <f t="shared" si="26"/>
        <v>0.48828292621929986</v>
      </c>
      <c r="G136" s="119">
        <f t="shared" si="26"/>
        <v>0.49318755728019675</v>
      </c>
      <c r="H136" s="119">
        <f t="shared" si="26"/>
        <v>0.49817885190961986</v>
      </c>
      <c r="I136" s="119">
        <f t="shared" si="26"/>
        <v>0.5056739119624355</v>
      </c>
      <c r="J136" s="119">
        <f t="shared" si="26"/>
        <v>0.51257820880060057</v>
      </c>
      <c r="K136" s="119">
        <f t="shared" si="26"/>
        <v>0.52077829453854441</v>
      </c>
      <c r="L136" s="119">
        <f t="shared" si="26"/>
        <v>0.52647832797469474</v>
      </c>
      <c r="M136" s="119">
        <f t="shared" si="26"/>
        <v>0.53295137828477779</v>
      </c>
      <c r="N136" s="119">
        <f t="shared" si="26"/>
        <v>0.54095661406138307</v>
      </c>
      <c r="O136" s="119">
        <f t="shared" si="26"/>
        <v>0.54886073056691598</v>
      </c>
      <c r="P136" s="119">
        <f t="shared" si="26"/>
        <v>0.554647728060499</v>
      </c>
      <c r="Q136" s="119">
        <f t="shared" si="26"/>
        <v>0.56568554847829555</v>
      </c>
      <c r="R136" s="119">
        <f t="shared" ref="R136:V136" si="27">IF(R117=0,"",R117/R98)</f>
        <v>0.58179432428672018</v>
      </c>
      <c r="S136" s="119">
        <f t="shared" si="27"/>
        <v>0.60229724404664375</v>
      </c>
      <c r="T136" s="119">
        <f t="shared" si="27"/>
        <v>0.619771077648822</v>
      </c>
      <c r="U136" s="119">
        <f t="shared" si="27"/>
        <v>0.63746538018142351</v>
      </c>
      <c r="V136" s="119">
        <f t="shared" si="27"/>
        <v>0.65317213083737702</v>
      </c>
      <c r="W136" s="119">
        <f t="shared" ref="W136:Y136" si="28">IF(W117=0,"",W117/W98)</f>
        <v>0.66777937171905732</v>
      </c>
      <c r="X136" s="119">
        <f t="shared" si="28"/>
        <v>0.68195902054938706</v>
      </c>
      <c r="Y136" s="119">
        <f t="shared" si="28"/>
        <v>0.69797809076677331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0.45278171676616019</v>
      </c>
      <c r="C137" s="124">
        <f t="shared" si="29"/>
        <v>0.45892918765822038</v>
      </c>
      <c r="D137" s="124">
        <f t="shared" si="29"/>
        <v>0.46482681226645484</v>
      </c>
      <c r="E137" s="124">
        <f t="shared" si="29"/>
        <v>0.47037053264338369</v>
      </c>
      <c r="F137" s="124">
        <f t="shared" si="29"/>
        <v>0.4749085018502916</v>
      </c>
      <c r="G137" s="124">
        <f t="shared" si="29"/>
        <v>0.48126775302653918</v>
      </c>
      <c r="H137" s="124">
        <f t="shared" si="29"/>
        <v>0.48656881127923779</v>
      </c>
      <c r="I137" s="124">
        <f t="shared" si="29"/>
        <v>0.49402260352186139</v>
      </c>
      <c r="J137" s="124">
        <f t="shared" si="29"/>
        <v>0.50201068425068329</v>
      </c>
      <c r="K137" s="124">
        <f t="shared" si="29"/>
        <v>0.51000700663845222</v>
      </c>
      <c r="L137" s="124">
        <f t="shared" si="29"/>
        <v>0.51677924603577574</v>
      </c>
      <c r="M137" s="124">
        <f t="shared" si="29"/>
        <v>0.52254068206492743</v>
      </c>
      <c r="N137" s="124">
        <f t="shared" si="29"/>
        <v>0.53046269324945794</v>
      </c>
      <c r="O137" s="124">
        <f t="shared" si="29"/>
        <v>0.53941861086900589</v>
      </c>
      <c r="P137" s="124">
        <f t="shared" si="29"/>
        <v>0.54427224446845113</v>
      </c>
      <c r="Q137" s="124">
        <f t="shared" si="29"/>
        <v>0.55630450104236928</v>
      </c>
      <c r="R137" s="124">
        <f t="shared" ref="R137:V137" si="30">IF(R118=0,"",R118/R99)</f>
        <v>0.57291262367768403</v>
      </c>
      <c r="S137" s="124">
        <f t="shared" si="30"/>
        <v>0.59323490151025682</v>
      </c>
      <c r="T137" s="124">
        <f t="shared" si="30"/>
        <v>0.61103727372456884</v>
      </c>
      <c r="U137" s="124">
        <f t="shared" si="30"/>
        <v>0.62819469047574028</v>
      </c>
      <c r="V137" s="124">
        <f t="shared" si="30"/>
        <v>0.64380961691392713</v>
      </c>
      <c r="W137" s="124">
        <f t="shared" ref="W137:Y137" si="31">IF(W118=0,"",W118/W99)</f>
        <v>0.65772938605858011</v>
      </c>
      <c r="X137" s="124">
        <f t="shared" si="31"/>
        <v>0.67092988666071685</v>
      </c>
      <c r="Y137" s="124">
        <f t="shared" si="31"/>
        <v>0.68536384953264007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0.44681411472266902</v>
      </c>
      <c r="C138" s="111">
        <f t="shared" si="32"/>
        <v>0.45315718561205709</v>
      </c>
      <c r="D138" s="111">
        <f t="shared" si="32"/>
        <v>0.45916437731333265</v>
      </c>
      <c r="E138" s="111">
        <f t="shared" si="32"/>
        <v>0.46484927252609048</v>
      </c>
      <c r="F138" s="111">
        <f t="shared" si="32"/>
        <v>0.46948242553765407</v>
      </c>
      <c r="G138" s="111">
        <f t="shared" si="32"/>
        <v>0.47593120838958691</v>
      </c>
      <c r="H138" s="111">
        <f t="shared" si="32"/>
        <v>0.48132219002537735</v>
      </c>
      <c r="I138" s="111">
        <f t="shared" si="32"/>
        <v>0.48883345340660328</v>
      </c>
      <c r="J138" s="111">
        <f t="shared" si="32"/>
        <v>0.49682072652689352</v>
      </c>
      <c r="K138" s="111">
        <f t="shared" si="32"/>
        <v>0.50484647665447224</v>
      </c>
      <c r="L138" s="111">
        <f t="shared" si="32"/>
        <v>0.51167656366856906</v>
      </c>
      <c r="M138" s="111">
        <f t="shared" si="32"/>
        <v>0.51755696828277575</v>
      </c>
      <c r="N138" s="111">
        <f t="shared" si="32"/>
        <v>0.52552043120358138</v>
      </c>
      <c r="O138" s="111">
        <f t="shared" si="32"/>
        <v>0.53458867708119762</v>
      </c>
      <c r="P138" s="111">
        <f t="shared" si="32"/>
        <v>0.53954415915752085</v>
      </c>
      <c r="Q138" s="111">
        <f t="shared" si="32"/>
        <v>0.55157917774478227</v>
      </c>
      <c r="R138" s="111">
        <f t="shared" ref="R138:V138" si="33">IF(R119=0,"",R119/R100)</f>
        <v>0.56825215907666671</v>
      </c>
      <c r="S138" s="111">
        <f t="shared" si="33"/>
        <v>0.58866516406142877</v>
      </c>
      <c r="T138" s="111">
        <f t="shared" si="33"/>
        <v>0.60652991494933262</v>
      </c>
      <c r="U138" s="111">
        <f t="shared" si="33"/>
        <v>0.62378883355372572</v>
      </c>
      <c r="V138" s="111">
        <f t="shared" si="33"/>
        <v>0.63949860398033442</v>
      </c>
      <c r="W138" s="111">
        <f t="shared" ref="W138:Y138" si="34">IF(W119=0,"",W119/W100)</f>
        <v>0.65349221337913521</v>
      </c>
      <c r="X138" s="111">
        <f t="shared" si="34"/>
        <v>0.66678110890167741</v>
      </c>
      <c r="Y138" s="111">
        <f t="shared" si="34"/>
        <v>0.68132512183329441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2.2278166750182709</v>
      </c>
      <c r="C140" s="124">
        <f t="shared" si="38"/>
        <v>2.3036300154264535</v>
      </c>
      <c r="D140" s="124">
        <f t="shared" si="38"/>
        <v>2.497295550432054</v>
      </c>
      <c r="E140" s="124">
        <f t="shared" si="38"/>
        <v>2.7057916636699133</v>
      </c>
      <c r="F140" s="124">
        <f t="shared" si="38"/>
        <v>2.9272381163608343</v>
      </c>
      <c r="G140" s="124">
        <f t="shared" si="38"/>
        <v>3.1855906003984455</v>
      </c>
      <c r="H140" s="124">
        <f t="shared" si="38"/>
        <v>3.4235669020627553</v>
      </c>
      <c r="I140" s="124">
        <f t="shared" si="38"/>
        <v>3.5954799986272343</v>
      </c>
      <c r="J140" s="124">
        <f t="shared" si="38"/>
        <v>3.7044048556234994</v>
      </c>
      <c r="K140" s="124">
        <f t="shared" si="38"/>
        <v>3.8397074662198665</v>
      </c>
      <c r="L140" s="124">
        <f t="shared" si="38"/>
        <v>3.9820172799358975</v>
      </c>
      <c r="M140" s="124">
        <f t="shared" si="38"/>
        <v>4.1101510834305168</v>
      </c>
      <c r="N140" s="124">
        <f t="shared" si="38"/>
        <v>4.2467133044731904</v>
      </c>
      <c r="O140" s="124">
        <f t="shared" si="38"/>
        <v>4.3942234838319134</v>
      </c>
      <c r="P140" s="124">
        <f t="shared" si="38"/>
        <v>4.5689500682337476</v>
      </c>
      <c r="Q140" s="124">
        <f t="shared" si="38"/>
        <v>4.7838907987604609</v>
      </c>
      <c r="R140" s="124">
        <f t="shared" ref="R140:V140" si="39">IF(R121=0,"",R121/R102)</f>
        <v>5.0352205159309138</v>
      </c>
      <c r="S140" s="124">
        <f t="shared" si="39"/>
        <v>5.2797729793425905</v>
      </c>
      <c r="T140" s="124">
        <f t="shared" si="39"/>
        <v>5.450187142973264</v>
      </c>
      <c r="U140" s="124">
        <f t="shared" si="39"/>
        <v>5.5481454206883267</v>
      </c>
      <c r="V140" s="124">
        <f t="shared" si="39"/>
        <v>5.6066097344157191</v>
      </c>
      <c r="W140" s="124">
        <f t="shared" ref="W140:Y140" si="40">IF(W121=0,"",W121/W102)</f>
        <v>5.6387331491373631</v>
      </c>
      <c r="X140" s="124">
        <f t="shared" si="40"/>
        <v>5.674155716978313</v>
      </c>
      <c r="Y140" s="124">
        <f t="shared" si="40"/>
        <v>5.7121139967567363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2.2278166750182709</v>
      </c>
      <c r="C141" s="111">
        <f t="shared" si="41"/>
        <v>2.3036300154264535</v>
      </c>
      <c r="D141" s="111">
        <f t="shared" si="41"/>
        <v>2.497295550432054</v>
      </c>
      <c r="E141" s="111">
        <f t="shared" si="41"/>
        <v>2.7057916636699133</v>
      </c>
      <c r="F141" s="111">
        <f t="shared" si="41"/>
        <v>2.9272381163608343</v>
      </c>
      <c r="G141" s="111">
        <f t="shared" si="41"/>
        <v>3.1855906003984455</v>
      </c>
      <c r="H141" s="111">
        <f t="shared" si="41"/>
        <v>3.4235669020627553</v>
      </c>
      <c r="I141" s="111">
        <f t="shared" si="41"/>
        <v>3.5954799986272343</v>
      </c>
      <c r="J141" s="111">
        <f t="shared" si="41"/>
        <v>3.7044048556234994</v>
      </c>
      <c r="K141" s="111">
        <f t="shared" si="41"/>
        <v>3.8397074662198665</v>
      </c>
      <c r="L141" s="111">
        <f t="shared" si="41"/>
        <v>3.9820172799358975</v>
      </c>
      <c r="M141" s="111">
        <f t="shared" si="41"/>
        <v>4.1101510834305168</v>
      </c>
      <c r="N141" s="111">
        <f t="shared" si="41"/>
        <v>4.2467133044731904</v>
      </c>
      <c r="O141" s="111">
        <f t="shared" si="41"/>
        <v>4.3942234838319134</v>
      </c>
      <c r="P141" s="111">
        <f t="shared" si="41"/>
        <v>4.5689500682337476</v>
      </c>
      <c r="Q141" s="111">
        <f t="shared" si="41"/>
        <v>4.7838907987604609</v>
      </c>
      <c r="R141" s="111">
        <f t="shared" ref="R141:V141" si="42">IF(R122=0,"",R122/R103)</f>
        <v>5.0352205159309138</v>
      </c>
      <c r="S141" s="111">
        <f t="shared" si="42"/>
        <v>5.2797729793425905</v>
      </c>
      <c r="T141" s="111">
        <f t="shared" si="42"/>
        <v>5.450187142973264</v>
      </c>
      <c r="U141" s="111">
        <f t="shared" si="42"/>
        <v>5.5481454206883267</v>
      </c>
      <c r="V141" s="111">
        <f t="shared" si="42"/>
        <v>5.6066097344157191</v>
      </c>
      <c r="W141" s="111">
        <f t="shared" ref="W141:Y141" si="43">IF(W122=0,"",W122/W103)</f>
        <v>5.6387331491373631</v>
      </c>
      <c r="X141" s="111">
        <f t="shared" si="43"/>
        <v>5.674155716978313</v>
      </c>
      <c r="Y141" s="111">
        <f t="shared" si="43"/>
        <v>5.7121139967567363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0.52967860605300232</v>
      </c>
      <c r="C142" s="124">
        <f t="shared" si="44"/>
        <v>0.5319779596588684</v>
      </c>
      <c r="D142" s="124">
        <f t="shared" si="44"/>
        <v>0.53399217497510354</v>
      </c>
      <c r="E142" s="124">
        <f t="shared" si="44"/>
        <v>0.53631925537948788</v>
      </c>
      <c r="F142" s="124">
        <f t="shared" si="44"/>
        <v>0.53856881646105126</v>
      </c>
      <c r="G142" s="124">
        <f t="shared" si="44"/>
        <v>0.54092483999678154</v>
      </c>
      <c r="H142" s="124">
        <f t="shared" si="44"/>
        <v>0.54409233454377082</v>
      </c>
      <c r="I142" s="124">
        <f t="shared" si="44"/>
        <v>0.54725192425756264</v>
      </c>
      <c r="J142" s="124">
        <f t="shared" si="44"/>
        <v>0.55147491207415122</v>
      </c>
      <c r="K142" s="124">
        <f t="shared" si="44"/>
        <v>0.55514499918206728</v>
      </c>
      <c r="L142" s="124">
        <f t="shared" si="44"/>
        <v>0.55820425028209752</v>
      </c>
      <c r="M142" s="124">
        <f t="shared" si="44"/>
        <v>0.55916150085377281</v>
      </c>
      <c r="N142" s="124">
        <f t="shared" si="44"/>
        <v>0.56137003475111158</v>
      </c>
      <c r="O142" s="124">
        <f t="shared" si="44"/>
        <v>0.56516785740300945</v>
      </c>
      <c r="P142" s="124">
        <f t="shared" si="44"/>
        <v>0.56900576185370999</v>
      </c>
      <c r="Q142" s="124">
        <f t="shared" si="44"/>
        <v>0.5796924096193139</v>
      </c>
      <c r="R142" s="124">
        <f t="shared" ref="R142:V142" si="45">IF(R123=0,"",R123/R104)</f>
        <v>0.59525944685818721</v>
      </c>
      <c r="S142" s="124">
        <f t="shared" si="45"/>
        <v>0.61497601060266416</v>
      </c>
      <c r="T142" s="124">
        <f t="shared" si="45"/>
        <v>0.63358573891407155</v>
      </c>
      <c r="U142" s="124">
        <f t="shared" si="45"/>
        <v>0.65298322973315082</v>
      </c>
      <c r="V142" s="124">
        <f t="shared" si="45"/>
        <v>0.67129929145633105</v>
      </c>
      <c r="W142" s="124">
        <f t="shared" ref="W142:Y142" si="46">IF(W123=0,"",W123/W104)</f>
        <v>0.68749112370150234</v>
      </c>
      <c r="X142" s="124">
        <f t="shared" si="46"/>
        <v>0.70323321020223983</v>
      </c>
      <c r="Y142" s="124">
        <f t="shared" si="46"/>
        <v>0.72267906686397443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0.51573702158026757</v>
      </c>
      <c r="C143" s="111">
        <f t="shared" si="47"/>
        <v>0.5184519771492172</v>
      </c>
      <c r="D143" s="111">
        <f t="shared" si="47"/>
        <v>0.52101258410082063</v>
      </c>
      <c r="E143" s="111">
        <f t="shared" si="47"/>
        <v>0.52345662616986877</v>
      </c>
      <c r="F143" s="111">
        <f t="shared" si="47"/>
        <v>0.525440289980176</v>
      </c>
      <c r="G143" s="111">
        <f t="shared" si="47"/>
        <v>0.52831232667915273</v>
      </c>
      <c r="H143" s="111">
        <f t="shared" si="47"/>
        <v>0.53067267971944332</v>
      </c>
      <c r="I143" s="111">
        <f t="shared" si="47"/>
        <v>0.53416815548320251</v>
      </c>
      <c r="J143" s="111">
        <f t="shared" si="47"/>
        <v>0.53822089777063986</v>
      </c>
      <c r="K143" s="111">
        <f t="shared" si="47"/>
        <v>0.54245281115698762</v>
      </c>
      <c r="L143" s="111">
        <f t="shared" si="47"/>
        <v>0.54628342063652102</v>
      </c>
      <c r="M143" s="111">
        <f t="shared" si="47"/>
        <v>0.55010268316155997</v>
      </c>
      <c r="N143" s="111">
        <f t="shared" si="47"/>
        <v>0.55603278631693609</v>
      </c>
      <c r="O143" s="111">
        <f t="shared" si="47"/>
        <v>0.56259590444422292</v>
      </c>
      <c r="P143" s="111">
        <f t="shared" si="47"/>
        <v>0.56756015610564681</v>
      </c>
      <c r="Q143" s="111">
        <f t="shared" si="47"/>
        <v>0.57824982593859831</v>
      </c>
      <c r="R143" s="111">
        <f t="shared" ref="R143:V143" si="48">IF(R124=0,"",R124/R105)</f>
        <v>0.5935440068720691</v>
      </c>
      <c r="S143" s="111">
        <f t="shared" si="48"/>
        <v>0.61295462539599566</v>
      </c>
      <c r="T143" s="111">
        <f t="shared" si="48"/>
        <v>0.63119176833858226</v>
      </c>
      <c r="U143" s="111">
        <f t="shared" si="48"/>
        <v>0.6503949269368613</v>
      </c>
      <c r="V143" s="111">
        <f t="shared" si="48"/>
        <v>0.66861760182993468</v>
      </c>
      <c r="W143" s="111">
        <f t="shared" ref="W143:Y143" si="49">IF(W124=0,"",W124/W105)</f>
        <v>0.68461208171409171</v>
      </c>
      <c r="X143" s="111">
        <f t="shared" si="49"/>
        <v>0.70107945507357761</v>
      </c>
      <c r="Y143" s="111">
        <f t="shared" si="49"/>
        <v>0.72008097497276458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0.57730594040495398</v>
      </c>
      <c r="C144" s="111">
        <f t="shared" si="50"/>
        <v>0.58024515944458765</v>
      </c>
      <c r="D144" s="111">
        <f t="shared" si="50"/>
        <v>0.58944473419495336</v>
      </c>
      <c r="E144" s="111">
        <f t="shared" si="50"/>
        <v>0.59383833461148994</v>
      </c>
      <c r="F144" s="111">
        <f t="shared" si="50"/>
        <v>0.59673819071400169</v>
      </c>
      <c r="G144" s="111">
        <f t="shared" si="50"/>
        <v>0.60283245264713003</v>
      </c>
      <c r="H144" s="111">
        <f t="shared" si="50"/>
        <v>0.60331168059989204</v>
      </c>
      <c r="I144" s="111">
        <f t="shared" si="50"/>
        <v>0.6102056728127514</v>
      </c>
      <c r="J144" s="111">
        <f t="shared" si="50"/>
        <v>0.61663681916228585</v>
      </c>
      <c r="K144" s="111">
        <f t="shared" si="50"/>
        <v>0.62069109996956628</v>
      </c>
      <c r="L144" s="111">
        <f t="shared" si="50"/>
        <v>0.6229749276234019</v>
      </c>
      <c r="M144" s="111">
        <f t="shared" si="50"/>
        <v>0.62448709178045358</v>
      </c>
      <c r="N144" s="111">
        <f t="shared" si="50"/>
        <v>0.62730219062554926</v>
      </c>
      <c r="O144" s="111">
        <f t="shared" si="50"/>
        <v>0.62953624615918946</v>
      </c>
      <c r="P144" s="111">
        <f t="shared" si="50"/>
        <v>0.63291378187057767</v>
      </c>
      <c r="Q144" s="111">
        <f t="shared" si="50"/>
        <v>0.64753570644825875</v>
      </c>
      <c r="R144" s="111">
        <f t="shared" ref="R144:V144" si="51">IF(R125=0,"",R125/R106)</f>
        <v>0.6610508543753062</v>
      </c>
      <c r="S144" s="111">
        <f t="shared" si="51"/>
        <v>0.67466985837914206</v>
      </c>
      <c r="T144" s="111">
        <f t="shared" si="51"/>
        <v>0.68742279866097955</v>
      </c>
      <c r="U144" s="111">
        <f t="shared" si="51"/>
        <v>0.70041179528109165</v>
      </c>
      <c r="V144" s="111">
        <f t="shared" si="51"/>
        <v>0.71577489232919134</v>
      </c>
      <c r="W144" s="111">
        <f t="shared" ref="W144:Y144" si="52">IF(W125=0,"",W125/W106)</f>
        <v>0.72405849449704673</v>
      </c>
      <c r="X144" s="111">
        <f t="shared" si="52"/>
        <v>0.7372293011838571</v>
      </c>
      <c r="Y144" s="111">
        <f t="shared" si="52"/>
        <v>0.76049752440077512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0.51573702158026757</v>
      </c>
      <c r="C145" s="112">
        <f t="shared" si="53"/>
        <v>0.51904142680893139</v>
      </c>
      <c r="D145" s="112">
        <f t="shared" si="53"/>
        <v>0.52709957073408698</v>
      </c>
      <c r="E145" s="112">
        <f t="shared" si="53"/>
        <v>0.53159032628942349</v>
      </c>
      <c r="F145" s="112">
        <f t="shared" si="53"/>
        <v>0.53474042009539635</v>
      </c>
      <c r="G145" s="112">
        <f t="shared" si="53"/>
        <v>0.54045528319758929</v>
      </c>
      <c r="H145" s="112">
        <f t="shared" si="53"/>
        <v>0.54284011749255046</v>
      </c>
      <c r="I145" s="112">
        <f t="shared" si="53"/>
        <v>0.54922068574848115</v>
      </c>
      <c r="J145" s="112">
        <f t="shared" si="53"/>
        <v>0.55400083218788343</v>
      </c>
      <c r="K145" s="112">
        <f t="shared" si="53"/>
        <v>0.55799136397540194</v>
      </c>
      <c r="L145" s="112">
        <f t="shared" si="53"/>
        <v>0.56092462395689058</v>
      </c>
      <c r="M145" s="112">
        <f t="shared" si="53"/>
        <v>0.56356795521008551</v>
      </c>
      <c r="N145" s="112">
        <f t="shared" si="53"/>
        <v>0.56579795056167637</v>
      </c>
      <c r="O145" s="112">
        <f t="shared" si="53"/>
        <v>0.56783328206890815</v>
      </c>
      <c r="P145" s="112">
        <f t="shared" si="53"/>
        <v>0.57116792344094924</v>
      </c>
      <c r="Q145" s="112">
        <f t="shared" si="53"/>
        <v>0.58600275814299929</v>
      </c>
      <c r="R145" s="112">
        <f t="shared" ref="R145:V145" si="54">IF(R126=0,"",R126/R107)</f>
        <v>0.59953244224520352</v>
      </c>
      <c r="S145" s="112">
        <f t="shared" si="54"/>
        <v>0.61410444761158223</v>
      </c>
      <c r="T145" s="112">
        <f t="shared" si="54"/>
        <v>0.62744756505034094</v>
      </c>
      <c r="U145" s="112">
        <f t="shared" si="54"/>
        <v>0.64121385864429004</v>
      </c>
      <c r="V145" s="112">
        <f t="shared" si="54"/>
        <v>0.66077415878085266</v>
      </c>
      <c r="W145" s="112">
        <f t="shared" ref="W145:Y145" si="55">IF(W126=0,"",W126/W107)</f>
        <v>0.66967665926830844</v>
      </c>
      <c r="X145" s="112">
        <f t="shared" si="55"/>
        <v>0.68118327632455478</v>
      </c>
      <c r="Y145" s="112">
        <f t="shared" si="55"/>
        <v>0.70431743329442464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0.6456112699206884</v>
      </c>
      <c r="C147" s="112">
        <f t="shared" si="59"/>
        <v>0.6491740960055874</v>
      </c>
      <c r="D147" s="112">
        <f t="shared" si="59"/>
        <v>0.6526206241146979</v>
      </c>
      <c r="E147" s="112">
        <f t="shared" si="59"/>
        <v>0.65607792873847026</v>
      </c>
      <c r="F147" s="112">
        <f t="shared" si="59"/>
        <v>0.65957506925368226</v>
      </c>
      <c r="G147" s="112">
        <f t="shared" si="59"/>
        <v>0.66342275635711057</v>
      </c>
      <c r="H147" s="112">
        <f t="shared" si="59"/>
        <v>0.66770939944768204</v>
      </c>
      <c r="I147" s="112">
        <f t="shared" si="59"/>
        <v>0.66981370757586622</v>
      </c>
      <c r="J147" s="112">
        <f t="shared" si="59"/>
        <v>0.67018702977419786</v>
      </c>
      <c r="K147" s="112">
        <f t="shared" si="59"/>
        <v>0.67107371735529064</v>
      </c>
      <c r="L147" s="112">
        <f t="shared" si="59"/>
        <v>0.67177052216253419</v>
      </c>
      <c r="M147" s="112">
        <f t="shared" si="59"/>
        <v>0.67322588495272695</v>
      </c>
      <c r="N147" s="112">
        <f t="shared" si="59"/>
        <v>0.67700605547963055</v>
      </c>
      <c r="O147" s="112">
        <f t="shared" si="59"/>
        <v>0.67847566720213304</v>
      </c>
      <c r="P147" s="112">
        <f t="shared" si="59"/>
        <v>0.67897579851050704</v>
      </c>
      <c r="Q147" s="112">
        <f t="shared" si="59"/>
        <v>0.68073099299774709</v>
      </c>
      <c r="R147" s="112">
        <f t="shared" ref="R147:V147" si="60">IF(R128=0,"",R128/R109)</f>
        <v>0.7082685136728486</v>
      </c>
      <c r="S147" s="112">
        <f t="shared" si="60"/>
        <v>0.75244766831765164</v>
      </c>
      <c r="T147" s="112">
        <f t="shared" si="60"/>
        <v>0.75994456609643135</v>
      </c>
      <c r="U147" s="112">
        <f t="shared" si="60"/>
        <v>0.76658156739563144</v>
      </c>
      <c r="V147" s="112">
        <f t="shared" si="60"/>
        <v>0.77269247449569511</v>
      </c>
      <c r="W147" s="112">
        <f t="shared" ref="W147:Y147" si="61">IF(W128=0,"",W128/W109)</f>
        <v>0.77681298868922299</v>
      </c>
      <c r="X147" s="112">
        <f t="shared" si="61"/>
        <v>0.78012720048069484</v>
      </c>
      <c r="Y147" s="112">
        <f t="shared" si="61"/>
        <v>0.79305354214268975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0.70026445944862159</v>
      </c>
      <c r="C148" s="113">
        <f t="shared" si="62"/>
        <v>0.70388561588852683</v>
      </c>
      <c r="D148" s="113">
        <f t="shared" si="62"/>
        <v>0.7120882439089623</v>
      </c>
      <c r="E148" s="113">
        <f t="shared" si="62"/>
        <v>0.71604709871358685</v>
      </c>
      <c r="F148" s="113">
        <f t="shared" si="62"/>
        <v>0.71852611782061149</v>
      </c>
      <c r="G148" s="113">
        <f t="shared" si="62"/>
        <v>0.72200488851802658</v>
      </c>
      <c r="H148" s="113">
        <f t="shared" si="62"/>
        <v>0.7222498080249492</v>
      </c>
      <c r="I148" s="113">
        <f t="shared" si="62"/>
        <v>0.7253422605966604</v>
      </c>
      <c r="J148" s="113">
        <f t="shared" si="62"/>
        <v>0.7286566119187915</v>
      </c>
      <c r="K148" s="113">
        <f t="shared" si="62"/>
        <v>0.73013349556871887</v>
      </c>
      <c r="L148" s="113">
        <f t="shared" si="62"/>
        <v>0.73026745245419988</v>
      </c>
      <c r="M148" s="113">
        <f t="shared" si="62"/>
        <v>0.72965975927675986</v>
      </c>
      <c r="N148" s="113">
        <f t="shared" si="62"/>
        <v>0.73092036564986629</v>
      </c>
      <c r="O148" s="113">
        <f t="shared" si="62"/>
        <v>0.73246604663532966</v>
      </c>
      <c r="P148" s="113">
        <f t="shared" si="62"/>
        <v>0.73337366463878784</v>
      </c>
      <c r="Q148" s="113">
        <f t="shared" si="62"/>
        <v>0.73895316982218995</v>
      </c>
      <c r="R148" s="113">
        <f t="shared" ref="R148:V148" si="63">IF(R129=0,"",R129/R110)</f>
        <v>0.75774473499649098</v>
      </c>
      <c r="S148" s="113">
        <f t="shared" si="63"/>
        <v>0.78611368762387457</v>
      </c>
      <c r="T148" s="113">
        <f t="shared" si="63"/>
        <v>0.80180988037607637</v>
      </c>
      <c r="U148" s="113">
        <f t="shared" si="63"/>
        <v>0.80488265817997084</v>
      </c>
      <c r="V148" s="113">
        <f t="shared" si="63"/>
        <v>0.80742331578556525</v>
      </c>
      <c r="W148" s="113">
        <f t="shared" ref="W148:Y148" si="64">IF(W129=0,"",W129/W110)</f>
        <v>0.81252419992703162</v>
      </c>
      <c r="X148" s="113">
        <f t="shared" si="64"/>
        <v>0.8217015636296271</v>
      </c>
      <c r="Y148" s="113">
        <f t="shared" si="64"/>
        <v>0.83417776344305705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0.6456112699206884</v>
      </c>
      <c r="C149" s="111">
        <f t="shared" si="65"/>
        <v>0.64983001183701461</v>
      </c>
      <c r="D149" s="111">
        <f t="shared" si="65"/>
        <v>0.65754500767891277</v>
      </c>
      <c r="E149" s="111">
        <f t="shared" si="65"/>
        <v>0.66186246091196854</v>
      </c>
      <c r="F149" s="111">
        <f t="shared" si="65"/>
        <v>0.66473313816825919</v>
      </c>
      <c r="G149" s="111">
        <f t="shared" si="65"/>
        <v>0.66803377181907297</v>
      </c>
      <c r="H149" s="111">
        <f t="shared" si="65"/>
        <v>0.66999951566656657</v>
      </c>
      <c r="I149" s="111">
        <f t="shared" si="65"/>
        <v>0.67271441199575144</v>
      </c>
      <c r="J149" s="111">
        <f t="shared" si="65"/>
        <v>0.67467684896415725</v>
      </c>
      <c r="K149" s="111">
        <f t="shared" si="65"/>
        <v>0.67606058826849147</v>
      </c>
      <c r="L149" s="111">
        <f t="shared" si="65"/>
        <v>0.67673317375919306</v>
      </c>
      <c r="M149" s="111">
        <f t="shared" si="65"/>
        <v>0.67698906397512026</v>
      </c>
      <c r="N149" s="111">
        <f t="shared" si="65"/>
        <v>0.67769059922836095</v>
      </c>
      <c r="O149" s="111">
        <f t="shared" si="65"/>
        <v>0.67918057233948526</v>
      </c>
      <c r="P149" s="111">
        <f t="shared" si="65"/>
        <v>0.68006281407998836</v>
      </c>
      <c r="Q149" s="111">
        <f t="shared" si="65"/>
        <v>0.68566003854053215</v>
      </c>
      <c r="R149" s="111">
        <f t="shared" ref="R149:V149" si="66">IF(R130=0,"",R130/R111)</f>
        <v>0.70595411338181879</v>
      </c>
      <c r="S149" s="111">
        <f t="shared" si="66"/>
        <v>0.73821461873735283</v>
      </c>
      <c r="T149" s="111">
        <f t="shared" si="66"/>
        <v>0.75598603731584579</v>
      </c>
      <c r="U149" s="111">
        <f t="shared" si="66"/>
        <v>0.75923101204908439</v>
      </c>
      <c r="V149" s="111">
        <f t="shared" si="66"/>
        <v>0.76425470647918037</v>
      </c>
      <c r="W149" s="111">
        <f t="shared" ref="W149:Y149" si="67">IF(W130=0,"",W130/W111)</f>
        <v>0.77002735720155313</v>
      </c>
      <c r="X149" s="111">
        <f t="shared" si="67"/>
        <v>0.77830869713572359</v>
      </c>
      <c r="Y149" s="111">
        <f t="shared" si="67"/>
        <v>0.79055671514228876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0.73536657092748803</v>
      </c>
      <c r="C151" s="124">
        <f t="shared" si="71"/>
        <v>0.73800534118262318</v>
      </c>
      <c r="D151" s="124">
        <f t="shared" si="71"/>
        <v>0.74056188432761516</v>
      </c>
      <c r="E151" s="124">
        <f t="shared" si="71"/>
        <v>0.74305101895651338</v>
      </c>
      <c r="F151" s="124">
        <f t="shared" si="71"/>
        <v>0.74547298636253601</v>
      </c>
      <c r="G151" s="124">
        <f t="shared" si="71"/>
        <v>0.74822630438446391</v>
      </c>
      <c r="H151" s="124">
        <f t="shared" si="71"/>
        <v>0.75113600730178176</v>
      </c>
      <c r="I151" s="124">
        <f t="shared" si="71"/>
        <v>0.7530987503212363</v>
      </c>
      <c r="J151" s="124">
        <f t="shared" si="71"/>
        <v>0.7545007022053235</v>
      </c>
      <c r="K151" s="124">
        <f t="shared" si="71"/>
        <v>0.7565119525822005</v>
      </c>
      <c r="L151" s="124">
        <f t="shared" si="71"/>
        <v>0.75796871292653289</v>
      </c>
      <c r="M151" s="124">
        <f t="shared" si="71"/>
        <v>0.7594271386751551</v>
      </c>
      <c r="N151" s="124">
        <f t="shared" si="71"/>
        <v>0.76137650383432409</v>
      </c>
      <c r="O151" s="124">
        <f t="shared" si="71"/>
        <v>0.76397969528567611</v>
      </c>
      <c r="P151" s="124">
        <f t="shared" si="71"/>
        <v>0.7675202110438416</v>
      </c>
      <c r="Q151" s="124">
        <f t="shared" si="71"/>
        <v>0.77376327048727511</v>
      </c>
      <c r="R151" s="124">
        <f t="shared" ref="R151:V151" si="72">IF(R132=0,"",R132/R113)</f>
        <v>0.78124836801457065</v>
      </c>
      <c r="S151" s="124">
        <f t="shared" si="72"/>
        <v>0.79178173861367485</v>
      </c>
      <c r="T151" s="124">
        <f t="shared" si="72"/>
        <v>0.80210926234924895</v>
      </c>
      <c r="U151" s="124">
        <f t="shared" si="72"/>
        <v>0.81364153206939738</v>
      </c>
      <c r="V151" s="124">
        <f t="shared" si="72"/>
        <v>0.82566581152443419</v>
      </c>
      <c r="W151" s="124">
        <f t="shared" ref="W151:Y151" si="73">IF(W132=0,"",W132/W113)</f>
        <v>0.83812334053909832</v>
      </c>
      <c r="X151" s="124">
        <f t="shared" si="73"/>
        <v>0.8499998594916186</v>
      </c>
      <c r="Y151" s="124">
        <f t="shared" si="73"/>
        <v>0.86408751947303319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0.57993469817406718</v>
      </c>
      <c r="C152" s="111">
        <f t="shared" si="74"/>
        <v>0.58114891037898253</v>
      </c>
      <c r="D152" s="111">
        <f t="shared" si="74"/>
        <v>0.5823643022806414</v>
      </c>
      <c r="E152" s="111">
        <f t="shared" si="74"/>
        <v>0.5835905620597851</v>
      </c>
      <c r="F152" s="111">
        <f t="shared" si="74"/>
        <v>0.58478813101075156</v>
      </c>
      <c r="G152" s="111">
        <f t="shared" si="74"/>
        <v>0.58614286908301394</v>
      </c>
      <c r="H152" s="111">
        <f t="shared" si="74"/>
        <v>0.58750783188103173</v>
      </c>
      <c r="I152" s="111">
        <f t="shared" si="74"/>
        <v>0.58827359907990184</v>
      </c>
      <c r="J152" s="111">
        <f t="shared" si="74"/>
        <v>0.58871824475711398</v>
      </c>
      <c r="K152" s="111">
        <f t="shared" si="74"/>
        <v>0.58931084158292957</v>
      </c>
      <c r="L152" s="111">
        <f t="shared" si="74"/>
        <v>0.58990395301179022</v>
      </c>
      <c r="M152" s="111">
        <f t="shared" si="74"/>
        <v>0.59040641433278096</v>
      </c>
      <c r="N152" s="111">
        <f t="shared" si="74"/>
        <v>0.59089194240977749</v>
      </c>
      <c r="O152" s="111">
        <f t="shared" si="74"/>
        <v>0.59135356570264042</v>
      </c>
      <c r="P152" s="111">
        <f t="shared" si="74"/>
        <v>0.59170205661551634</v>
      </c>
      <c r="Q152" s="111">
        <f t="shared" si="74"/>
        <v>0.59243962461388022</v>
      </c>
      <c r="R152" s="111">
        <f t="shared" ref="R152:V152" si="75">IF(R133=0,"",R133/R114)</f>
        <v>0.59437385359337669</v>
      </c>
      <c r="S152" s="111">
        <f t="shared" si="75"/>
        <v>0.59710821397025859</v>
      </c>
      <c r="T152" s="111">
        <f t="shared" si="75"/>
        <v>0.59975992507080722</v>
      </c>
      <c r="U152" s="111">
        <f t="shared" si="75"/>
        <v>0.60267353031711235</v>
      </c>
      <c r="V152" s="111">
        <f t="shared" si="75"/>
        <v>0.60599328556304854</v>
      </c>
      <c r="W152" s="111">
        <f t="shared" ref="W152:Y152" si="76">IF(W133=0,"",W133/W114)</f>
        <v>0.60970128295797987</v>
      </c>
      <c r="X152" s="111">
        <f t="shared" si="76"/>
        <v>0.61349805672659041</v>
      </c>
      <c r="Y152" s="111">
        <f t="shared" si="76"/>
        <v>0.61819718386332934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0.73829177341775953</v>
      </c>
      <c r="C153" s="45">
        <f t="shared" si="77"/>
        <v>0.74091130402975269</v>
      </c>
      <c r="D153" s="45">
        <f t="shared" si="77"/>
        <v>0.74345195566530176</v>
      </c>
      <c r="E153" s="45">
        <f t="shared" si="77"/>
        <v>0.74595801577120935</v>
      </c>
      <c r="F153" s="45">
        <f t="shared" si="77"/>
        <v>0.74835981091866011</v>
      </c>
      <c r="G153" s="45">
        <f t="shared" si="77"/>
        <v>0.75123911502382845</v>
      </c>
      <c r="H153" s="45">
        <f t="shared" si="77"/>
        <v>0.75418325854597679</v>
      </c>
      <c r="I153" s="45">
        <f t="shared" si="77"/>
        <v>0.75609923180952998</v>
      </c>
      <c r="J153" s="45">
        <f t="shared" si="77"/>
        <v>0.75748587797893796</v>
      </c>
      <c r="K153" s="45">
        <f t="shared" si="77"/>
        <v>0.75934386779252205</v>
      </c>
      <c r="L153" s="45">
        <f t="shared" si="77"/>
        <v>0.76097639481433765</v>
      </c>
      <c r="M153" s="45">
        <f t="shared" si="77"/>
        <v>0.76249999266831125</v>
      </c>
      <c r="N153" s="45">
        <f t="shared" si="77"/>
        <v>0.76451492761003503</v>
      </c>
      <c r="O153" s="45">
        <f t="shared" si="77"/>
        <v>0.76741982479248327</v>
      </c>
      <c r="P153" s="45">
        <f t="shared" si="77"/>
        <v>0.77085877565229699</v>
      </c>
      <c r="Q153" s="45">
        <f t="shared" si="77"/>
        <v>0.7771557774058967</v>
      </c>
      <c r="R153" s="45">
        <f t="shared" ref="R153:V153" si="78">IF(R134=0,"",R134/R115)</f>
        <v>0.78595605911840249</v>
      </c>
      <c r="S153" s="45">
        <f t="shared" si="78"/>
        <v>0.79699745902323238</v>
      </c>
      <c r="T153" s="45">
        <f t="shared" si="78"/>
        <v>0.80777434691348171</v>
      </c>
      <c r="U153" s="45">
        <f t="shared" si="78"/>
        <v>0.81929406814010164</v>
      </c>
      <c r="V153" s="45">
        <f t="shared" si="78"/>
        <v>0.83173866265828611</v>
      </c>
      <c r="W153" s="45">
        <f t="shared" ref="W153:Y153" si="79">IF(W134=0,"",W134/W115)</f>
        <v>0.84356890127016837</v>
      </c>
      <c r="X153" s="45">
        <f t="shared" si="79"/>
        <v>0.85606433629761491</v>
      </c>
      <c r="Y153" s="45">
        <f t="shared" si="79"/>
        <v>0.87140734872947156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3416.6240545489145</v>
      </c>
      <c r="C155" s="117">
        <f t="shared" si="80"/>
        <v>3835.7875965290118</v>
      </c>
      <c r="D155" s="117">
        <f t="shared" si="80"/>
        <v>3884.3195801568486</v>
      </c>
      <c r="E155" s="117">
        <f t="shared" si="80"/>
        <v>4139.2323869545344</v>
      </c>
      <c r="F155" s="117">
        <f t="shared" si="80"/>
        <v>4184.8500816280057</v>
      </c>
      <c r="G155" s="117">
        <f t="shared" si="80"/>
        <v>4541.8130155784729</v>
      </c>
      <c r="H155" s="117">
        <f t="shared" si="80"/>
        <v>4405.9915765783107</v>
      </c>
      <c r="I155" s="117">
        <f t="shared" si="80"/>
        <v>4446.2562788343093</v>
      </c>
      <c r="J155" s="117">
        <f t="shared" si="80"/>
        <v>4948.7542644226742</v>
      </c>
      <c r="K155" s="117">
        <f t="shared" si="80"/>
        <v>4812.3204816608459</v>
      </c>
      <c r="L155" s="117">
        <f t="shared" si="80"/>
        <v>4990.8362420496333</v>
      </c>
      <c r="M155" s="117">
        <f t="shared" si="80"/>
        <v>4284.4497766459244</v>
      </c>
      <c r="N155" s="117">
        <f t="shared" si="80"/>
        <v>3745.314119520533</v>
      </c>
      <c r="O155" s="117">
        <f t="shared" si="80"/>
        <v>3436.9799907056822</v>
      </c>
      <c r="P155" s="117">
        <f t="shared" si="80"/>
        <v>2985.3471957565766</v>
      </c>
      <c r="Q155" s="117">
        <f t="shared" si="80"/>
        <v>3303.2845571111097</v>
      </c>
      <c r="R155" s="117">
        <f t="shared" ref="R155:V155" si="81">R156+R159+R161+R170</f>
        <v>3519.095316262742</v>
      </c>
      <c r="S155" s="117">
        <f t="shared" si="81"/>
        <v>3489.5125677167966</v>
      </c>
      <c r="T155" s="117">
        <f t="shared" si="81"/>
        <v>3754.5212313159768</v>
      </c>
      <c r="U155" s="117">
        <f t="shared" si="81"/>
        <v>3693.0002241308798</v>
      </c>
      <c r="V155" s="117">
        <f t="shared" si="81"/>
        <v>4247.9450635390149</v>
      </c>
      <c r="W155" s="117">
        <f t="shared" ref="W155:Y155" si="82">W156+W159+W161+W170</f>
        <v>3894.992391401292</v>
      </c>
      <c r="X155" s="117">
        <f t="shared" si="82"/>
        <v>3263.0519323674453</v>
      </c>
      <c r="Y155" s="117">
        <f t="shared" si="82"/>
        <v>3094.2906334519676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2930.0604334320865</v>
      </c>
      <c r="C156" s="122">
        <f t="shared" si="83"/>
        <v>3325.1094305670267</v>
      </c>
      <c r="D156" s="122">
        <f t="shared" si="83"/>
        <v>3353.4073194962671</v>
      </c>
      <c r="E156" s="122">
        <f t="shared" si="83"/>
        <v>3618.3562835591565</v>
      </c>
      <c r="F156" s="122">
        <f t="shared" si="83"/>
        <v>3662.8148019155706</v>
      </c>
      <c r="G156" s="122">
        <f t="shared" si="83"/>
        <v>4014.1771323092435</v>
      </c>
      <c r="H156" s="122">
        <f t="shared" si="83"/>
        <v>3901.365503227873</v>
      </c>
      <c r="I156" s="122">
        <f t="shared" si="83"/>
        <v>3902.9169855218561</v>
      </c>
      <c r="J156" s="122">
        <f t="shared" si="83"/>
        <v>4354.2950448406546</v>
      </c>
      <c r="K156" s="122">
        <f t="shared" si="83"/>
        <v>4173.5483154488074</v>
      </c>
      <c r="L156" s="122">
        <f t="shared" si="83"/>
        <v>4356.045717436119</v>
      </c>
      <c r="M156" s="122">
        <f t="shared" si="83"/>
        <v>3625.8020273064485</v>
      </c>
      <c r="N156" s="122">
        <f t="shared" si="83"/>
        <v>3084.717126912783</v>
      </c>
      <c r="O156" s="122">
        <f t="shared" si="83"/>
        <v>2823.6761802496681</v>
      </c>
      <c r="P156" s="122">
        <f t="shared" si="83"/>
        <v>2403.2547407869874</v>
      </c>
      <c r="Q156" s="122">
        <f t="shared" si="83"/>
        <v>2690.5009426922766</v>
      </c>
      <c r="R156" s="122">
        <f t="shared" ref="R156:V156" si="84">SUM(R157:R158)</f>
        <v>2864.7654229652362</v>
      </c>
      <c r="S156" s="122">
        <f t="shared" si="84"/>
        <v>2797.0378003125779</v>
      </c>
      <c r="T156" s="122">
        <f t="shared" si="84"/>
        <v>3043.4443326332084</v>
      </c>
      <c r="U156" s="122">
        <f t="shared" si="84"/>
        <v>2980.028930757675</v>
      </c>
      <c r="V156" s="122">
        <f t="shared" si="84"/>
        <v>3445.2511652427274</v>
      </c>
      <c r="W156" s="122">
        <f t="shared" ref="W156:Y156" si="85">SUM(W157:W158)</f>
        <v>3162.1529365491265</v>
      </c>
      <c r="X156" s="122">
        <f t="shared" si="85"/>
        <v>2625.2519374680883</v>
      </c>
      <c r="Y156" s="122">
        <f t="shared" si="85"/>
        <v>2457.3040111904875</v>
      </c>
      <c r="DA156" s="130" t="s">
        <v>2115</v>
      </c>
    </row>
    <row r="157" spans="1:105" ht="12" customHeight="1" x14ac:dyDescent="0.25">
      <c r="A157" s="97" t="s">
        <v>211</v>
      </c>
      <c r="B157" s="98">
        <v>2930.0604334320865</v>
      </c>
      <c r="C157" s="98">
        <v>3325.1094305670267</v>
      </c>
      <c r="D157" s="98">
        <v>3353.4073194962671</v>
      </c>
      <c r="E157" s="98">
        <v>3618.3562835591565</v>
      </c>
      <c r="F157" s="98">
        <v>3662.8148019155706</v>
      </c>
      <c r="G157" s="98">
        <v>4014.1771323092435</v>
      </c>
      <c r="H157" s="98">
        <v>3901.365503227873</v>
      </c>
      <c r="I157" s="98">
        <v>3902.9169855218561</v>
      </c>
      <c r="J157" s="98">
        <v>4354.2950448406546</v>
      </c>
      <c r="K157" s="98">
        <v>4173.5483154488074</v>
      </c>
      <c r="L157" s="98">
        <v>4356.045717436119</v>
      </c>
      <c r="M157" s="98">
        <v>3625.8020273064485</v>
      </c>
      <c r="N157" s="98">
        <v>3084.717126912783</v>
      </c>
      <c r="O157" s="98">
        <v>2823.6761802496681</v>
      </c>
      <c r="P157" s="98">
        <v>2403.2547407869874</v>
      </c>
      <c r="Q157" s="98">
        <v>2690.5009426922766</v>
      </c>
      <c r="R157" s="98">
        <v>2864.7654229652362</v>
      </c>
      <c r="S157" s="98">
        <v>2797.0378003125779</v>
      </c>
      <c r="T157" s="98">
        <v>3043.4443326332084</v>
      </c>
      <c r="U157" s="98">
        <v>2980.028930757675</v>
      </c>
      <c r="V157" s="98">
        <v>3445.2511652427274</v>
      </c>
      <c r="W157" s="98">
        <v>3162.1529365491265</v>
      </c>
      <c r="X157" s="98">
        <v>2625.2519374680883</v>
      </c>
      <c r="Y157" s="98">
        <v>2457.3040111904875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485.44531396791393</v>
      </c>
      <c r="C161" s="122">
        <v>509.5368122729742</v>
      </c>
      <c r="D161" s="122">
        <v>529.7402865837322</v>
      </c>
      <c r="E161" s="122">
        <v>519.66785680084377</v>
      </c>
      <c r="F161" s="122">
        <v>520.84679800443132</v>
      </c>
      <c r="G161" s="122">
        <v>526.39361273075554</v>
      </c>
      <c r="H161" s="122">
        <v>503.40302141212487</v>
      </c>
      <c r="I161" s="122">
        <v>542.06794155814544</v>
      </c>
      <c r="J161" s="122">
        <v>593.17449535934509</v>
      </c>
      <c r="K161" s="122">
        <v>637.50932995119092</v>
      </c>
      <c r="L161" s="122">
        <v>633.48048544387996</v>
      </c>
      <c r="M161" s="122">
        <v>657.35936025354999</v>
      </c>
      <c r="N161" s="122">
        <v>659.33922352721606</v>
      </c>
      <c r="O161" s="122">
        <v>612.0616193503314</v>
      </c>
      <c r="P161" s="122">
        <v>580.89685417301359</v>
      </c>
      <c r="Q161" s="122">
        <v>611.56443898772329</v>
      </c>
      <c r="R161" s="122">
        <v>652.63165147476502</v>
      </c>
      <c r="S161" s="122">
        <v>690.59410368742238</v>
      </c>
      <c r="T161" s="122">
        <v>709.02486644679141</v>
      </c>
      <c r="U161" s="122">
        <v>710.9748651623263</v>
      </c>
      <c r="V161" s="122">
        <v>800.45722343727732</v>
      </c>
      <c r="W161" s="122">
        <v>730.92881949087155</v>
      </c>
      <c r="X161" s="122">
        <v>635.97353761191016</v>
      </c>
      <c r="Y161" s="122">
        <v>634.88518108951109</v>
      </c>
      <c r="DA161" s="130" t="s">
        <v>2120</v>
      </c>
    </row>
    <row r="162" spans="1:105" ht="12" customHeight="1" x14ac:dyDescent="0.25">
      <c r="A162" s="97" t="s">
        <v>138</v>
      </c>
      <c r="B162" s="98">
        <v>485.41149597291087</v>
      </c>
      <c r="C162" s="98">
        <v>509.49972241389554</v>
      </c>
      <c r="D162" s="98">
        <v>529.68415787518188</v>
      </c>
      <c r="E162" s="98">
        <v>519.5956442931423</v>
      </c>
      <c r="F162" s="98">
        <v>520.7563897446081</v>
      </c>
      <c r="G162" s="98">
        <v>526.24069914366441</v>
      </c>
      <c r="H162" s="98">
        <v>503.21733328946823</v>
      </c>
      <c r="I162" s="98">
        <v>541.62123689508383</v>
      </c>
      <c r="J162" s="98">
        <v>592.14527452542836</v>
      </c>
      <c r="K162" s="98">
        <v>635.58383597346426</v>
      </c>
      <c r="L162" s="98">
        <v>630.87614236042054</v>
      </c>
      <c r="M162" s="98">
        <v>654.15903213296735</v>
      </c>
      <c r="N162" s="98">
        <v>655.8968141349917</v>
      </c>
      <c r="O162" s="98">
        <v>608.71667045963432</v>
      </c>
      <c r="P162" s="98">
        <v>577.63558891485491</v>
      </c>
      <c r="Q162" s="98">
        <v>607.82177097777253</v>
      </c>
      <c r="R162" s="98">
        <v>648.44418783459025</v>
      </c>
      <c r="S162" s="98">
        <v>686.01464895869663</v>
      </c>
      <c r="T162" s="98">
        <v>704.25627864764135</v>
      </c>
      <c r="U162" s="98">
        <v>706.22770744208049</v>
      </c>
      <c r="V162" s="98">
        <v>794.86333359951698</v>
      </c>
      <c r="W162" s="98">
        <v>726.05229438174536</v>
      </c>
      <c r="X162" s="98">
        <v>632.04119490258881</v>
      </c>
      <c r="Y162" s="98">
        <v>631.05775037524324</v>
      </c>
      <c r="DA162" s="63" t="s">
        <v>2121</v>
      </c>
    </row>
    <row r="163" spans="1:105" ht="12" customHeight="1" x14ac:dyDescent="0.25">
      <c r="A163" s="97" t="s">
        <v>137</v>
      </c>
      <c r="B163" s="98">
        <v>3.3817995003080137E-2</v>
      </c>
      <c r="C163" s="98">
        <v>3.7089859078638931E-2</v>
      </c>
      <c r="D163" s="98">
        <v>5.6128708550275547E-2</v>
      </c>
      <c r="E163" s="98">
        <v>7.2212507701506515E-2</v>
      </c>
      <c r="F163" s="98">
        <v>9.040825982321947E-2</v>
      </c>
      <c r="G163" s="98">
        <v>0.15291358709106384</v>
      </c>
      <c r="H163" s="98">
        <v>0.18568812265665952</v>
      </c>
      <c r="I163" s="98">
        <v>0.44670466306161799</v>
      </c>
      <c r="J163" s="98">
        <v>1.0292208339167643</v>
      </c>
      <c r="K163" s="98">
        <v>1.9254939777266196</v>
      </c>
      <c r="L163" s="98">
        <v>2.6043430834593719</v>
      </c>
      <c r="M163" s="98">
        <v>3.2003281205826921</v>
      </c>
      <c r="N163" s="98">
        <v>3.4424093922243721</v>
      </c>
      <c r="O163" s="98">
        <v>3.3449488906970579</v>
      </c>
      <c r="P163" s="98">
        <v>3.2612652581587307</v>
      </c>
      <c r="Q163" s="98">
        <v>3.7426680099507346</v>
      </c>
      <c r="R163" s="98">
        <v>4.1874636401748253</v>
      </c>
      <c r="S163" s="98">
        <v>4.5794547287256968</v>
      </c>
      <c r="T163" s="98">
        <v>4.7685877991500281</v>
      </c>
      <c r="U163" s="98">
        <v>4.7471577202457738</v>
      </c>
      <c r="V163" s="98">
        <v>5.5938898377603703</v>
      </c>
      <c r="W163" s="98">
        <v>4.8765251091262094</v>
      </c>
      <c r="X163" s="98">
        <v>3.932342709321373</v>
      </c>
      <c r="Y163" s="98">
        <v>3.8274307142678774</v>
      </c>
      <c r="DA163" s="63" t="s">
        <v>2122</v>
      </c>
    </row>
    <row r="164" spans="1:105" ht="12" customHeight="1" x14ac:dyDescent="0.25">
      <c r="A164" s="100" t="s">
        <v>211</v>
      </c>
      <c r="B164" s="101">
        <v>3.3817995003080137E-2</v>
      </c>
      <c r="C164" s="101">
        <v>3.7089859078638931E-2</v>
      </c>
      <c r="D164" s="101">
        <v>5.6128708550275547E-2</v>
      </c>
      <c r="E164" s="101">
        <v>7.2212507701506515E-2</v>
      </c>
      <c r="F164" s="101">
        <v>9.040825982321947E-2</v>
      </c>
      <c r="G164" s="101">
        <v>0.15291358709106384</v>
      </c>
      <c r="H164" s="101">
        <v>0.18568812265665952</v>
      </c>
      <c r="I164" s="101">
        <v>0.44670466306161799</v>
      </c>
      <c r="J164" s="101">
        <v>1.0292208339167643</v>
      </c>
      <c r="K164" s="101">
        <v>1.9254939777266196</v>
      </c>
      <c r="L164" s="101">
        <v>2.6043430834593719</v>
      </c>
      <c r="M164" s="101">
        <v>3.2003281205826921</v>
      </c>
      <c r="N164" s="101">
        <v>3.4424093922243721</v>
      </c>
      <c r="O164" s="101">
        <v>3.3449488906970579</v>
      </c>
      <c r="P164" s="101">
        <v>3.2612652581587307</v>
      </c>
      <c r="Q164" s="101">
        <v>3.7426680099507346</v>
      </c>
      <c r="R164" s="101">
        <v>4.1874636401748253</v>
      </c>
      <c r="S164" s="101">
        <v>4.5794547287256968</v>
      </c>
      <c r="T164" s="101">
        <v>4.7685877991500281</v>
      </c>
      <c r="U164" s="101">
        <v>4.7471577202457738</v>
      </c>
      <c r="V164" s="101">
        <v>5.5938898377603703</v>
      </c>
      <c r="W164" s="101">
        <v>4.8765251091262094</v>
      </c>
      <c r="X164" s="101">
        <v>3.932342709321373</v>
      </c>
      <c r="Y164" s="101">
        <v>3.8274307142678774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1.118307148914238</v>
      </c>
      <c r="C170" s="122">
        <v>1.1413536890111111</v>
      </c>
      <c r="D170" s="122">
        <v>1.1719740768495737</v>
      </c>
      <c r="E170" s="122">
        <v>1.2082465945336547</v>
      </c>
      <c r="F170" s="122">
        <v>1.1884817080031387</v>
      </c>
      <c r="G170" s="122">
        <v>1.242270538474554</v>
      </c>
      <c r="H170" s="122">
        <v>1.2230519383127427</v>
      </c>
      <c r="I170" s="122">
        <v>1.2713517543077086</v>
      </c>
      <c r="J170" s="122">
        <v>1.2847242226748101</v>
      </c>
      <c r="K170" s="122">
        <v>1.262836260847261</v>
      </c>
      <c r="L170" s="122">
        <v>1.3100391696342519</v>
      </c>
      <c r="M170" s="122">
        <v>1.2883890859260263</v>
      </c>
      <c r="N170" s="122">
        <v>1.2577690805341466</v>
      </c>
      <c r="O170" s="122">
        <v>1.2421911056826871</v>
      </c>
      <c r="P170" s="122">
        <v>1.1956007965755102</v>
      </c>
      <c r="Q170" s="122">
        <v>1.2191754311097651</v>
      </c>
      <c r="R170" s="122">
        <v>1.6982418227408329</v>
      </c>
      <c r="S170" s="122">
        <v>1.88066371679634</v>
      </c>
      <c r="T170" s="122">
        <v>2.0520322359772356</v>
      </c>
      <c r="U170" s="122">
        <v>1.9964282108786069</v>
      </c>
      <c r="V170" s="122">
        <v>2.2366748590099008</v>
      </c>
      <c r="W170" s="122">
        <v>1.9106353612938944</v>
      </c>
      <c r="X170" s="122">
        <v>1.8264572874469953</v>
      </c>
      <c r="Y170" s="122">
        <v>2.1014411719689905</v>
      </c>
      <c r="DA170" s="130" t="s">
        <v>2129</v>
      </c>
    </row>
    <row r="171" spans="1:105" ht="12" customHeight="1" x14ac:dyDescent="0.25">
      <c r="A171" s="97" t="s">
        <v>50</v>
      </c>
      <c r="B171" s="98">
        <v>1.118307148914238</v>
      </c>
      <c r="C171" s="98">
        <v>1.1413536890111111</v>
      </c>
      <c r="D171" s="98">
        <v>1.1719740768495737</v>
      </c>
      <c r="E171" s="98">
        <v>1.2082465945336547</v>
      </c>
      <c r="F171" s="98">
        <v>1.1884817080031387</v>
      </c>
      <c r="G171" s="98">
        <v>1.242270538474554</v>
      </c>
      <c r="H171" s="98">
        <v>1.2230519383127427</v>
      </c>
      <c r="I171" s="98">
        <v>1.2713517543077086</v>
      </c>
      <c r="J171" s="98">
        <v>1.2847242226748101</v>
      </c>
      <c r="K171" s="98">
        <v>1.262836260847261</v>
      </c>
      <c r="L171" s="98">
        <v>1.3100391696342519</v>
      </c>
      <c r="M171" s="98">
        <v>1.2883890859260263</v>
      </c>
      <c r="N171" s="98">
        <v>1.2577690805341466</v>
      </c>
      <c r="O171" s="98">
        <v>1.2421911056826871</v>
      </c>
      <c r="P171" s="98">
        <v>1.1956007965755102</v>
      </c>
      <c r="Q171" s="98">
        <v>1.2191754311097651</v>
      </c>
      <c r="R171" s="98">
        <v>1.6982418227408329</v>
      </c>
      <c r="S171" s="98">
        <v>1.88066371679634</v>
      </c>
      <c r="T171" s="98">
        <v>2.0520322359772356</v>
      </c>
      <c r="U171" s="98">
        <v>1.9964282108786069</v>
      </c>
      <c r="V171" s="98">
        <v>2.2366748590099008</v>
      </c>
      <c r="W171" s="98">
        <v>1.9106353612938944</v>
      </c>
      <c r="X171" s="98">
        <v>1.8264572874469953</v>
      </c>
      <c r="Y171" s="98">
        <v>2.1014411719689905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24227.48105474576</v>
      </c>
      <c r="C174" s="117">
        <f t="shared" si="87"/>
        <v>25388.948855605773</v>
      </c>
      <c r="D174" s="117">
        <f t="shared" si="87"/>
        <v>24599.722927366609</v>
      </c>
      <c r="E174" s="117">
        <f t="shared" si="87"/>
        <v>25157.810946614318</v>
      </c>
      <c r="F174" s="117">
        <f t="shared" si="87"/>
        <v>25394.237747763691</v>
      </c>
      <c r="G174" s="117">
        <f t="shared" si="87"/>
        <v>26236.679965470634</v>
      </c>
      <c r="H174" s="117">
        <f t="shared" si="87"/>
        <v>25289.494571055806</v>
      </c>
      <c r="I174" s="117">
        <f t="shared" si="87"/>
        <v>24185.164464596033</v>
      </c>
      <c r="J174" s="117">
        <f t="shared" si="87"/>
        <v>25406.881540076396</v>
      </c>
      <c r="K174" s="117">
        <f t="shared" si="87"/>
        <v>23561.656317916397</v>
      </c>
      <c r="L174" s="117">
        <f t="shared" si="87"/>
        <v>24264.078521200736</v>
      </c>
      <c r="M174" s="117">
        <f t="shared" si="87"/>
        <v>21809.74952010117</v>
      </c>
      <c r="N174" s="117">
        <f t="shared" si="87"/>
        <v>19883.029223070836</v>
      </c>
      <c r="O174" s="117">
        <f t="shared" si="87"/>
        <v>19000.100990755396</v>
      </c>
      <c r="P174" s="117">
        <f t="shared" si="87"/>
        <v>16848.764018290549</v>
      </c>
      <c r="Q174" s="117">
        <f t="shared" si="87"/>
        <v>18201.281446353918</v>
      </c>
      <c r="R174" s="117">
        <f t="shared" ref="R174:V174" si="88">R175+R178+R180+R189</f>
        <v>18626.814053526286</v>
      </c>
      <c r="S174" s="117">
        <f t="shared" si="88"/>
        <v>17611.567252465153</v>
      </c>
      <c r="T174" s="117">
        <f t="shared" si="88"/>
        <v>18324.83791197979</v>
      </c>
      <c r="U174" s="117">
        <f t="shared" si="88"/>
        <v>17346.548861601794</v>
      </c>
      <c r="V174" s="117">
        <f t="shared" si="88"/>
        <v>19296.729341182363</v>
      </c>
      <c r="W174" s="117">
        <f t="shared" ref="W174:Y174" si="89">W175+W178+W180+W189</f>
        <v>17782.666522011303</v>
      </c>
      <c r="X174" s="117">
        <f t="shared" si="89"/>
        <v>14965.783230057948</v>
      </c>
      <c r="Y174" s="117">
        <f t="shared" si="89"/>
        <v>13566.829976652596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20062.900435061441</v>
      </c>
      <c r="C175" s="122">
        <f t="shared" si="90"/>
        <v>21315.437722650007</v>
      </c>
      <c r="D175" s="122">
        <f t="shared" si="90"/>
        <v>20569.601462866693</v>
      </c>
      <c r="E175" s="122">
        <f t="shared" si="90"/>
        <v>21339.358321029107</v>
      </c>
      <c r="F175" s="122">
        <f t="shared" si="90"/>
        <v>21574.002029828287</v>
      </c>
      <c r="G175" s="122">
        <f t="shared" si="90"/>
        <v>22567.500413516063</v>
      </c>
      <c r="H175" s="122">
        <f t="shared" si="90"/>
        <v>21780.487731539288</v>
      </c>
      <c r="I175" s="122">
        <f t="shared" si="90"/>
        <v>20626.871295033816</v>
      </c>
      <c r="J175" s="122">
        <f t="shared" si="90"/>
        <v>21762.106518118737</v>
      </c>
      <c r="K175" s="122">
        <f t="shared" si="90"/>
        <v>19868.465489510654</v>
      </c>
      <c r="L175" s="122">
        <f t="shared" si="90"/>
        <v>20638.582153665287</v>
      </c>
      <c r="M175" s="122">
        <f t="shared" si="90"/>
        <v>17978.606674678475</v>
      </c>
      <c r="N175" s="122">
        <f t="shared" si="90"/>
        <v>15982.478740147315</v>
      </c>
      <c r="O175" s="122">
        <f t="shared" si="90"/>
        <v>15278.857874536601</v>
      </c>
      <c r="P175" s="122">
        <f t="shared" si="90"/>
        <v>13248.901084459078</v>
      </c>
      <c r="Q175" s="122">
        <f t="shared" si="90"/>
        <v>14504.832562421674</v>
      </c>
      <c r="R175" s="122">
        <f t="shared" ref="R175:V175" si="91">SUM(R176:R177)</f>
        <v>14842.319168533668</v>
      </c>
      <c r="S175" s="122">
        <f t="shared" si="91"/>
        <v>13799.203870689158</v>
      </c>
      <c r="T175" s="122">
        <f t="shared" si="91"/>
        <v>14522.625295771624</v>
      </c>
      <c r="U175" s="122">
        <f t="shared" si="91"/>
        <v>13667.714811320178</v>
      </c>
      <c r="V175" s="122">
        <f t="shared" si="91"/>
        <v>15293.904684803694</v>
      </c>
      <c r="W175" s="122">
        <f t="shared" ref="W175:Y175" si="92">SUM(W176:W177)</f>
        <v>14073.492539772915</v>
      </c>
      <c r="X175" s="122">
        <f t="shared" si="92"/>
        <v>11729.681191679327</v>
      </c>
      <c r="Y175" s="122">
        <f t="shared" si="92"/>
        <v>10472.503329514111</v>
      </c>
      <c r="DA175" s="130" t="s">
        <v>2283</v>
      </c>
    </row>
    <row r="176" spans="1:105" ht="12" customHeight="1" x14ac:dyDescent="0.25">
      <c r="A176" s="97" t="s">
        <v>211</v>
      </c>
      <c r="B176" s="98">
        <v>19846.467932314903</v>
      </c>
      <c r="C176" s="98">
        <v>21090.45030960755</v>
      </c>
      <c r="D176" s="98">
        <v>20354.24207193654</v>
      </c>
      <c r="E176" s="98">
        <v>21119.195772465122</v>
      </c>
      <c r="F176" s="98">
        <v>21353.34547287731</v>
      </c>
      <c r="G176" s="98">
        <v>22337.697618102338</v>
      </c>
      <c r="H176" s="98">
        <v>21560.169900982139</v>
      </c>
      <c r="I176" s="98">
        <v>20417.475879251295</v>
      </c>
      <c r="J176" s="98">
        <v>21537.644941969011</v>
      </c>
      <c r="K176" s="98">
        <v>19661.394738601863</v>
      </c>
      <c r="L176" s="98">
        <v>20422.921545542893</v>
      </c>
      <c r="M176" s="98">
        <v>17792.884788408188</v>
      </c>
      <c r="N176" s="98">
        <v>15816.002450605854</v>
      </c>
      <c r="O176" s="98">
        <v>15120.297331951308</v>
      </c>
      <c r="P176" s="98">
        <v>13112.857779005972</v>
      </c>
      <c r="Q176" s="98">
        <v>14351.98501424114</v>
      </c>
      <c r="R176" s="98">
        <v>14682.105042311237</v>
      </c>
      <c r="S176" s="98">
        <v>13645.901176187208</v>
      </c>
      <c r="T176" s="98">
        <v>14356.262756271486</v>
      </c>
      <c r="U176" s="98">
        <v>13507.650461081987</v>
      </c>
      <c r="V176" s="98">
        <v>15111.014350315985</v>
      </c>
      <c r="W176" s="98">
        <v>13901.398807982858</v>
      </c>
      <c r="X176" s="98">
        <v>11583.639530330949</v>
      </c>
      <c r="Y176" s="98">
        <v>10339.780004971808</v>
      </c>
      <c r="DA176" s="63" t="s">
        <v>2284</v>
      </c>
    </row>
    <row r="177" spans="1:105" ht="12" customHeight="1" x14ac:dyDescent="0.25">
      <c r="A177" s="97" t="s">
        <v>53</v>
      </c>
      <c r="B177" s="98">
        <v>216.43250274653803</v>
      </c>
      <c r="C177" s="98">
        <v>224.98741304245917</v>
      </c>
      <c r="D177" s="98">
        <v>215.35939093015168</v>
      </c>
      <c r="E177" s="98">
        <v>220.16254856398439</v>
      </c>
      <c r="F177" s="98">
        <v>220.65655695097524</v>
      </c>
      <c r="G177" s="98">
        <v>229.80279541372605</v>
      </c>
      <c r="H177" s="98">
        <v>220.317830557148</v>
      </c>
      <c r="I177" s="98">
        <v>209.39541578252206</v>
      </c>
      <c r="J177" s="98">
        <v>224.46157614972475</v>
      </c>
      <c r="K177" s="98">
        <v>207.07075090879036</v>
      </c>
      <c r="L177" s="98">
        <v>215.66060812239402</v>
      </c>
      <c r="M177" s="98">
        <v>185.72188627028569</v>
      </c>
      <c r="N177" s="98">
        <v>166.47628954145992</v>
      </c>
      <c r="O177" s="98">
        <v>158.56054258529431</v>
      </c>
      <c r="P177" s="98">
        <v>136.04330545310512</v>
      </c>
      <c r="Q177" s="98">
        <v>152.84754818053469</v>
      </c>
      <c r="R177" s="98">
        <v>160.21412622242966</v>
      </c>
      <c r="S177" s="98">
        <v>153.3026945019499</v>
      </c>
      <c r="T177" s="98">
        <v>166.36253950013798</v>
      </c>
      <c r="U177" s="98">
        <v>160.06435023819103</v>
      </c>
      <c r="V177" s="98">
        <v>182.89033448770815</v>
      </c>
      <c r="W177" s="98">
        <v>172.09373179005726</v>
      </c>
      <c r="X177" s="98">
        <v>146.04166134837672</v>
      </c>
      <c r="Y177" s="98">
        <v>132.72332454230335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0.7076780910001963</v>
      </c>
      <c r="C178" s="122">
        <f t="shared" si="93"/>
        <v>0.61653731120153832</v>
      </c>
      <c r="D178" s="122">
        <f t="shared" si="93"/>
        <v>0.69426808274764662</v>
      </c>
      <c r="E178" s="122">
        <f t="shared" si="93"/>
        <v>0.7241631368692707</v>
      </c>
      <c r="F178" s="122">
        <f t="shared" si="93"/>
        <v>0.769791152350075</v>
      </c>
      <c r="G178" s="122">
        <f t="shared" si="93"/>
        <v>0.78251365831516961</v>
      </c>
      <c r="H178" s="122">
        <f t="shared" si="93"/>
        <v>0.92551106478542211</v>
      </c>
      <c r="I178" s="122">
        <f t="shared" si="93"/>
        <v>1.0234034563431982</v>
      </c>
      <c r="J178" s="122">
        <f t="shared" si="93"/>
        <v>1.0831625353215244</v>
      </c>
      <c r="K178" s="122">
        <f t="shared" si="93"/>
        <v>1.1132836364082388</v>
      </c>
      <c r="L178" s="122">
        <f t="shared" si="93"/>
        <v>1.2331446565061563</v>
      </c>
      <c r="M178" s="122">
        <f t="shared" si="93"/>
        <v>1.2524532167321591</v>
      </c>
      <c r="N178" s="122">
        <f t="shared" si="93"/>
        <v>1.3994352020460332</v>
      </c>
      <c r="O178" s="122">
        <f t="shared" si="93"/>
        <v>1.2621724158011063</v>
      </c>
      <c r="P178" s="122">
        <f t="shared" si="93"/>
        <v>1.2943258042474155</v>
      </c>
      <c r="Q178" s="122">
        <f t="shared" si="93"/>
        <v>1.1353584006509276</v>
      </c>
      <c r="R178" s="122">
        <f t="shared" si="93"/>
        <v>1.0642813330551422</v>
      </c>
      <c r="S178" s="122">
        <f t="shared" si="93"/>
        <v>1.0259268918103082</v>
      </c>
      <c r="T178" s="122">
        <f t="shared" si="93"/>
        <v>1.0272542474829198</v>
      </c>
      <c r="U178" s="122">
        <f t="shared" si="93"/>
        <v>1.0610728217798129</v>
      </c>
      <c r="V178" s="122">
        <f t="shared" si="93"/>
        <v>1.1119754716624992</v>
      </c>
      <c r="W178" s="122">
        <f t="shared" si="93"/>
        <v>1.0805621373916925</v>
      </c>
      <c r="X178" s="122">
        <f t="shared" si="93"/>
        <v>1.1367665985177795</v>
      </c>
      <c r="Y178" s="122">
        <f t="shared" si="93"/>
        <v>1.1267557429795887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0.7076780910001963</v>
      </c>
      <c r="C179" s="98">
        <f>RES_hhdet_fech!C48</f>
        <v>0.61653731120153832</v>
      </c>
      <c r="D179" s="98">
        <f>RES_hhdet_fech!D48</f>
        <v>0.69426808274764662</v>
      </c>
      <c r="E179" s="98">
        <f>RES_hhdet_fech!E48</f>
        <v>0.7241631368692707</v>
      </c>
      <c r="F179" s="98">
        <f>RES_hhdet_fech!F48</f>
        <v>0.769791152350075</v>
      </c>
      <c r="G179" s="98">
        <f>RES_hhdet_fech!G48</f>
        <v>0.78251365831516961</v>
      </c>
      <c r="H179" s="98">
        <f>RES_hhdet_fech!H48</f>
        <v>0.92551106478542211</v>
      </c>
      <c r="I179" s="98">
        <f>RES_hhdet_fech!I48</f>
        <v>1.0234034563431982</v>
      </c>
      <c r="J179" s="98">
        <f>RES_hhdet_fech!J48</f>
        <v>1.0831625353215244</v>
      </c>
      <c r="K179" s="98">
        <f>RES_hhdet_fech!K48</f>
        <v>1.1132836364082388</v>
      </c>
      <c r="L179" s="98">
        <f>RES_hhdet_fech!L48</f>
        <v>1.2331446565061563</v>
      </c>
      <c r="M179" s="98">
        <f>RES_hhdet_fech!M48</f>
        <v>1.2524532167321591</v>
      </c>
      <c r="N179" s="98">
        <f>RES_hhdet_fech!N48</f>
        <v>1.3994352020460332</v>
      </c>
      <c r="O179" s="98">
        <f>RES_hhdet_fech!O48</f>
        <v>1.2621724158011063</v>
      </c>
      <c r="P179" s="98">
        <f>RES_hhdet_fech!P48</f>
        <v>1.2943258042474155</v>
      </c>
      <c r="Q179" s="98">
        <f>RES_hhdet_fech!Q48</f>
        <v>1.1353584006509276</v>
      </c>
      <c r="R179" s="98">
        <f>RES_hhdet_fech!R48</f>
        <v>1.0642813330551422</v>
      </c>
      <c r="S179" s="98">
        <f>RES_hhdet_fech!S48</f>
        <v>1.0259268918103082</v>
      </c>
      <c r="T179" s="98">
        <f>RES_hhdet_fech!T48</f>
        <v>1.0272542474829198</v>
      </c>
      <c r="U179" s="98">
        <f>RES_hhdet_fech!U48</f>
        <v>1.0610728217798129</v>
      </c>
      <c r="V179" s="98">
        <f>RES_hhdet_fech!V48</f>
        <v>1.1119754716624992</v>
      </c>
      <c r="W179" s="98">
        <f>RES_hhdet_fech!W48</f>
        <v>1.0805621373916925</v>
      </c>
      <c r="X179" s="98">
        <f>RES_hhdet_fech!X48</f>
        <v>1.1367665985177795</v>
      </c>
      <c r="Y179" s="98">
        <f>RES_hhdet_fech!Y48</f>
        <v>1.1267557429795887</v>
      </c>
      <c r="DA179" s="63" t="s">
        <v>2287</v>
      </c>
    </row>
    <row r="180" spans="1:105" ht="12" customHeight="1" x14ac:dyDescent="0.25">
      <c r="A180" s="121" t="s">
        <v>55</v>
      </c>
      <c r="B180" s="122">
        <v>3681.8879046286834</v>
      </c>
      <c r="C180" s="122">
        <v>3603.2811914257823</v>
      </c>
      <c r="D180" s="122">
        <v>3564.7842432253997</v>
      </c>
      <c r="E180" s="122">
        <v>3355.973110802739</v>
      </c>
      <c r="F180" s="122">
        <v>3362.2633096142499</v>
      </c>
      <c r="G180" s="122">
        <v>3225.6889319846837</v>
      </c>
      <c r="H180" s="122">
        <v>3077.7535808630519</v>
      </c>
      <c r="I180" s="122">
        <v>3123.6283200430007</v>
      </c>
      <c r="J180" s="122">
        <v>3226.0763106091908</v>
      </c>
      <c r="K180" s="122">
        <v>3277.7617274391514</v>
      </c>
      <c r="L180" s="122">
        <v>3219.1309710481137</v>
      </c>
      <c r="M180" s="122">
        <v>3418.898064423176</v>
      </c>
      <c r="N180" s="122">
        <v>3484.4750143669467</v>
      </c>
      <c r="O180" s="122">
        <v>3323.8823318539448</v>
      </c>
      <c r="P180" s="122">
        <v>3192.5549835424131</v>
      </c>
      <c r="Q180" s="122">
        <v>3285.5580178197893</v>
      </c>
      <c r="R180" s="122">
        <v>3374.0461116024594</v>
      </c>
      <c r="S180" s="122">
        <v>3404.4993562801669</v>
      </c>
      <c r="T180" s="122">
        <v>3389.5893616953317</v>
      </c>
      <c r="U180" s="122">
        <v>3276.7515226855121</v>
      </c>
      <c r="V180" s="122">
        <v>3579.719583612618</v>
      </c>
      <c r="W180" s="122">
        <v>3290.0290957733846</v>
      </c>
      <c r="X180" s="122">
        <v>2861.0928870785774</v>
      </c>
      <c r="Y180" s="122">
        <v>2739.2753600753167</v>
      </c>
      <c r="DA180" s="130" t="s">
        <v>2288</v>
      </c>
    </row>
    <row r="181" spans="1:105" ht="12" customHeight="1" x14ac:dyDescent="0.25">
      <c r="A181" s="97" t="s">
        <v>138</v>
      </c>
      <c r="B181" s="98">
        <v>3777.427298528592</v>
      </c>
      <c r="C181" s="98">
        <v>3696.9719302088356</v>
      </c>
      <c r="D181" s="98">
        <v>3664.9888130401041</v>
      </c>
      <c r="E181" s="98">
        <v>3446.702779900565</v>
      </c>
      <c r="F181" s="98">
        <v>3447.3978318931963</v>
      </c>
      <c r="G181" s="98">
        <v>3312.2521689179916</v>
      </c>
      <c r="H181" s="98">
        <v>3146.1975252821276</v>
      </c>
      <c r="I181" s="98">
        <v>3200.1971362267818</v>
      </c>
      <c r="J181" s="98">
        <v>3303.4489876022467</v>
      </c>
      <c r="K181" s="98">
        <v>3362.0095658994351</v>
      </c>
      <c r="L181" s="98">
        <v>3283.7678527694966</v>
      </c>
      <c r="M181" s="98">
        <v>3478.7803978817619</v>
      </c>
      <c r="N181" s="98">
        <v>3521.5670863449345</v>
      </c>
      <c r="O181" s="98">
        <v>3338.5607887867768</v>
      </c>
      <c r="P181" s="98">
        <v>3199.5543035577048</v>
      </c>
      <c r="Q181" s="98">
        <v>3293.6559545950126</v>
      </c>
      <c r="R181" s="98">
        <v>3384.4801102590886</v>
      </c>
      <c r="S181" s="98">
        <v>3417.0354113615472</v>
      </c>
      <c r="T181" s="98">
        <v>3403.2380985041618</v>
      </c>
      <c r="U181" s="98">
        <v>3290.2207891890848</v>
      </c>
      <c r="V181" s="98">
        <v>3599.0581934238598</v>
      </c>
      <c r="W181" s="98">
        <v>3305.8398716761976</v>
      </c>
      <c r="X181" s="98">
        <v>2867.187378108365</v>
      </c>
      <c r="Y181" s="98">
        <v>2749.1505825958484</v>
      </c>
      <c r="DA181" s="63" t="s">
        <v>2289</v>
      </c>
    </row>
    <row r="182" spans="1:105" ht="12" customHeight="1" x14ac:dyDescent="0.25">
      <c r="A182" s="97" t="s">
        <v>137</v>
      </c>
      <c r="B182" s="98">
        <v>3374.5696481359387</v>
      </c>
      <c r="C182" s="98">
        <v>3303.2254568974945</v>
      </c>
      <c r="D182" s="98">
        <v>3238.2545009905352</v>
      </c>
      <c r="E182" s="98">
        <v>3036.228002636009</v>
      </c>
      <c r="F182" s="98">
        <v>3032.9385469321005</v>
      </c>
      <c r="G182" s="98">
        <v>2897.6528297997324</v>
      </c>
      <c r="H182" s="98">
        <v>2762.1530977824323</v>
      </c>
      <c r="I182" s="98">
        <v>2790.9685058034588</v>
      </c>
      <c r="J182" s="98">
        <v>2869.961919087159</v>
      </c>
      <c r="K182" s="98">
        <v>2924.3819923673732</v>
      </c>
      <c r="L182" s="98">
        <v>2867.5479761678434</v>
      </c>
      <c r="M182" s="98">
        <v>3054.110789081607</v>
      </c>
      <c r="N182" s="98">
        <v>3113.177336794301</v>
      </c>
      <c r="O182" s="98">
        <v>2977.752371512117</v>
      </c>
      <c r="P182" s="98">
        <v>2864.6432727184438</v>
      </c>
      <c r="Q182" s="98">
        <v>2935.0376679792244</v>
      </c>
      <c r="R182" s="98">
        <v>3033.9266097132322</v>
      </c>
      <c r="S182" s="98">
        <v>3101.8879716928523</v>
      </c>
      <c r="T182" s="98">
        <v>3124.4383852944525</v>
      </c>
      <c r="U182" s="98">
        <v>3057.3316236321398</v>
      </c>
      <c r="V182" s="98">
        <v>3363.1251250923183</v>
      </c>
      <c r="W182" s="98">
        <v>3130.5555717366287</v>
      </c>
      <c r="X182" s="98">
        <v>2733.7613654012375</v>
      </c>
      <c r="Y182" s="98">
        <v>2606.9524085314324</v>
      </c>
      <c r="DA182" s="63" t="s">
        <v>2290</v>
      </c>
    </row>
    <row r="183" spans="1:105" ht="12" customHeight="1" x14ac:dyDescent="0.25">
      <c r="A183" s="100" t="s">
        <v>211</v>
      </c>
      <c r="B183" s="101">
        <v>2945.5287881215486</v>
      </c>
      <c r="C183" s="101">
        <v>2882.8779696744464</v>
      </c>
      <c r="D183" s="101">
        <v>2811.3369223671971</v>
      </c>
      <c r="E183" s="101">
        <v>2632.736878128283</v>
      </c>
      <c r="F183" s="101">
        <v>2628.7868938450706</v>
      </c>
      <c r="G183" s="101">
        <v>2504.3344541081788</v>
      </c>
      <c r="H183" s="101">
        <v>2396.7848278271881</v>
      </c>
      <c r="I183" s="101">
        <v>2413.3842359799328</v>
      </c>
      <c r="J183" s="101">
        <v>2466.9053433029144</v>
      </c>
      <c r="K183" s="101">
        <v>2509.5530412486023</v>
      </c>
      <c r="L183" s="101">
        <v>2462.3049759727351</v>
      </c>
      <c r="M183" s="101">
        <v>2627.8043469168078</v>
      </c>
      <c r="N183" s="101">
        <v>2672.1992102946865</v>
      </c>
      <c r="O183" s="101">
        <v>2552.6012897056298</v>
      </c>
      <c r="P183" s="101">
        <v>2452.1744588462525</v>
      </c>
      <c r="Q183" s="101">
        <v>2498.7992034724089</v>
      </c>
      <c r="R183" s="101">
        <v>2567.8655170363982</v>
      </c>
      <c r="S183" s="101">
        <v>2615.0538581671394</v>
      </c>
      <c r="T183" s="101">
        <v>2621.4516793146568</v>
      </c>
      <c r="U183" s="101">
        <v>2552.8870454508738</v>
      </c>
      <c r="V183" s="101">
        <v>2817.8413453244084</v>
      </c>
      <c r="W183" s="101">
        <v>2615.1655393535611</v>
      </c>
      <c r="X183" s="101">
        <v>2253.1828823206183</v>
      </c>
      <c r="Y183" s="101">
        <v>2111.6278939581694</v>
      </c>
      <c r="DA183" s="131" t="s">
        <v>2291</v>
      </c>
    </row>
    <row r="184" spans="1:105" ht="12" customHeight="1" x14ac:dyDescent="0.25">
      <c r="A184" s="103" t="s">
        <v>52</v>
      </c>
      <c r="B184" s="104">
        <v>429.04086001439038</v>
      </c>
      <c r="C184" s="104">
        <v>420.34748722304704</v>
      </c>
      <c r="D184" s="104">
        <v>426.91757862333901</v>
      </c>
      <c r="E184" s="104">
        <v>403.49112450772606</v>
      </c>
      <c r="F184" s="104">
        <v>404.15165308703001</v>
      </c>
      <c r="G184" s="104">
        <v>393.31837569155334</v>
      </c>
      <c r="H184" s="104">
        <v>365.36826995524405</v>
      </c>
      <c r="I184" s="104">
        <v>377.58426982352603</v>
      </c>
      <c r="J184" s="104">
        <v>403.05657578424422</v>
      </c>
      <c r="K184" s="104">
        <v>414.82895111877099</v>
      </c>
      <c r="L184" s="104">
        <v>405.24300019510792</v>
      </c>
      <c r="M184" s="104">
        <v>426.30644216479971</v>
      </c>
      <c r="N184" s="104">
        <v>440.9781264996148</v>
      </c>
      <c r="O184" s="104">
        <v>425.1510818064865</v>
      </c>
      <c r="P184" s="104">
        <v>412.46881387219167</v>
      </c>
      <c r="Q184" s="104">
        <v>436.23846450681594</v>
      </c>
      <c r="R184" s="104">
        <v>466.06109267683479</v>
      </c>
      <c r="S184" s="104">
        <v>486.8341135257125</v>
      </c>
      <c r="T184" s="104">
        <v>502.98670597979611</v>
      </c>
      <c r="U184" s="104">
        <v>504.44457818126608</v>
      </c>
      <c r="V184" s="104">
        <v>545.28377976790955</v>
      </c>
      <c r="W184" s="104">
        <v>515.39003238306805</v>
      </c>
      <c r="X184" s="104">
        <v>480.57848308061853</v>
      </c>
      <c r="Y184" s="104">
        <v>495.3245145732626</v>
      </c>
      <c r="DA184" s="132" t="s">
        <v>2292</v>
      </c>
    </row>
    <row r="185" spans="1:105" ht="12" customHeight="1" x14ac:dyDescent="0.25">
      <c r="A185" s="106" t="s">
        <v>122</v>
      </c>
      <c r="B185" s="101">
        <v>3042.1554403700252</v>
      </c>
      <c r="C185" s="101">
        <v>2954.5308111070985</v>
      </c>
      <c r="D185" s="101">
        <v>2851.7321203419788</v>
      </c>
      <c r="E185" s="101">
        <v>2695.0363988083845</v>
      </c>
      <c r="F185" s="101">
        <v>2738.83830563635</v>
      </c>
      <c r="G185" s="101">
        <v>2571.9752868497853</v>
      </c>
      <c r="H185" s="101">
        <v>2565.1426657463289</v>
      </c>
      <c r="I185" s="101">
        <v>2552.644917882275</v>
      </c>
      <c r="J185" s="101">
        <v>2671.3868625534401</v>
      </c>
      <c r="K185" s="101">
        <v>2665.8631974919945</v>
      </c>
      <c r="L185" s="101">
        <v>2725.9658011528645</v>
      </c>
      <c r="M185" s="101">
        <v>2809.3467259011695</v>
      </c>
      <c r="N185" s="101">
        <v>2816.7385391361872</v>
      </c>
      <c r="O185" s="101">
        <v>2795.9403920151472</v>
      </c>
      <c r="P185" s="101">
        <v>2800.920212831651</v>
      </c>
      <c r="Q185" s="101">
        <v>2817.8914689547237</v>
      </c>
      <c r="R185" s="101">
        <v>2777.9636352717766</v>
      </c>
      <c r="S185" s="101">
        <v>2687.6763900887463</v>
      </c>
      <c r="T185" s="101">
        <v>2780.823467581075</v>
      </c>
      <c r="U185" s="101">
        <v>2764.6133718391006</v>
      </c>
      <c r="V185" s="101">
        <v>2916.309524630638</v>
      </c>
      <c r="W185" s="101">
        <v>2840.4714405365421</v>
      </c>
      <c r="X185" s="101">
        <v>2695.4309615804632</v>
      </c>
      <c r="Y185" s="101">
        <v>2491.8350960569223</v>
      </c>
      <c r="DA185" s="131" t="s">
        <v>2293</v>
      </c>
    </row>
    <row r="186" spans="1:105" ht="12" customHeight="1" x14ac:dyDescent="0.25">
      <c r="A186" s="107" t="s">
        <v>121</v>
      </c>
      <c r="B186" s="104">
        <v>2804.7258584276697</v>
      </c>
      <c r="C186" s="104">
        <v>2724.810596444268</v>
      </c>
      <c r="D186" s="104">
        <v>2612.497404684369</v>
      </c>
      <c r="E186" s="104">
        <v>2467.7302249517293</v>
      </c>
      <c r="F186" s="104">
        <v>2512.3491814480467</v>
      </c>
      <c r="G186" s="104">
        <v>2360.1443097070082</v>
      </c>
      <c r="H186" s="104">
        <v>2368.6855998200708</v>
      </c>
      <c r="I186" s="104">
        <v>2350.1105200327888</v>
      </c>
      <c r="J186" s="104">
        <v>2444.7327576003008</v>
      </c>
      <c r="K186" s="104">
        <v>2436.5688999093913</v>
      </c>
      <c r="L186" s="104">
        <v>2494.1963633781825</v>
      </c>
      <c r="M186" s="104">
        <v>2581.0861709967107</v>
      </c>
      <c r="N186" s="104">
        <v>2607.95963959953</v>
      </c>
      <c r="O186" s="104">
        <v>2590.3009731219986</v>
      </c>
      <c r="P186" s="104">
        <v>2593.9017823078307</v>
      </c>
      <c r="Q186" s="104">
        <v>2593.0982259498001</v>
      </c>
      <c r="R186" s="104">
        <v>2599.9714943488138</v>
      </c>
      <c r="S186" s="104">
        <v>2582.1329382775225</v>
      </c>
      <c r="T186" s="104">
        <v>2639.0591688001427</v>
      </c>
      <c r="U186" s="104">
        <v>2641.4529724530826</v>
      </c>
      <c r="V186" s="104">
        <v>2800.4585177824329</v>
      </c>
      <c r="W186" s="104">
        <v>2723.0168134772571</v>
      </c>
      <c r="X186" s="104">
        <v>2561.8861058590373</v>
      </c>
      <c r="Y186" s="104">
        <v>2374.3252106287946</v>
      </c>
      <c r="DA186" s="132" t="s">
        <v>2294</v>
      </c>
    </row>
    <row r="187" spans="1:105" ht="12" customHeight="1" x14ac:dyDescent="0.25">
      <c r="A187" s="108" t="s">
        <v>53</v>
      </c>
      <c r="B187" s="98">
        <v>2372.1861050324728</v>
      </c>
      <c r="C187" s="98">
        <v>2304.1826508871518</v>
      </c>
      <c r="D187" s="98">
        <v>2196.4016657135453</v>
      </c>
      <c r="E187" s="98">
        <v>2072.2903433232523</v>
      </c>
      <c r="F187" s="98">
        <v>2109.247163971997</v>
      </c>
      <c r="G187" s="98">
        <v>1976.4317113997365</v>
      </c>
      <c r="H187" s="98">
        <v>1993.6421651242679</v>
      </c>
      <c r="I187" s="98">
        <v>1972.2104071745246</v>
      </c>
      <c r="J187" s="98">
        <v>2039.0865737289478</v>
      </c>
      <c r="K187" s="98">
        <v>2029.8497435363527</v>
      </c>
      <c r="L187" s="98">
        <v>2081.1474749726171</v>
      </c>
      <c r="M187" s="98">
        <v>2160.2100083104665</v>
      </c>
      <c r="N187" s="98">
        <v>2177.2521203020933</v>
      </c>
      <c r="O187" s="98">
        <v>2160.0732374505515</v>
      </c>
      <c r="P187" s="98">
        <v>2161.682220573643</v>
      </c>
      <c r="Q187" s="98">
        <v>2153.4648953985516</v>
      </c>
      <c r="R187" s="98">
        <v>2142.0356890858698</v>
      </c>
      <c r="S187" s="98">
        <v>2109.6781247651397</v>
      </c>
      <c r="T187" s="98">
        <v>2143.4652616011044</v>
      </c>
      <c r="U187" s="98">
        <v>2140.6132364220061</v>
      </c>
      <c r="V187" s="98">
        <v>2287.6512509760173</v>
      </c>
      <c r="W187" s="98">
        <v>2219.8281913305959</v>
      </c>
      <c r="X187" s="98">
        <v>2060.4339499655489</v>
      </c>
      <c r="Y187" s="98">
        <v>1879.8211506636685</v>
      </c>
      <c r="DA187" s="63" t="s">
        <v>2295</v>
      </c>
    </row>
    <row r="188" spans="1:105" ht="12" customHeight="1" x14ac:dyDescent="0.25">
      <c r="A188" s="108" t="s">
        <v>52</v>
      </c>
      <c r="B188" s="98">
        <v>432.53975339519707</v>
      </c>
      <c r="C188" s="98">
        <v>420.62794555711582</v>
      </c>
      <c r="D188" s="98">
        <v>416.09573897082464</v>
      </c>
      <c r="E188" s="98">
        <v>395.43988162847666</v>
      </c>
      <c r="F188" s="98">
        <v>403.1020174760497</v>
      </c>
      <c r="G188" s="98">
        <v>383.71259830727189</v>
      </c>
      <c r="H188" s="98">
        <v>375.04343469580317</v>
      </c>
      <c r="I188" s="98">
        <v>377.90011285826444</v>
      </c>
      <c r="J188" s="98">
        <v>405.646183871353</v>
      </c>
      <c r="K188" s="98">
        <v>406.71915637303897</v>
      </c>
      <c r="L188" s="98">
        <v>413.04888840556504</v>
      </c>
      <c r="M188" s="98">
        <v>420.87616268624453</v>
      </c>
      <c r="N188" s="98">
        <v>430.70751929743665</v>
      </c>
      <c r="O188" s="98">
        <v>430.22773567144719</v>
      </c>
      <c r="P188" s="98">
        <v>432.21956173418715</v>
      </c>
      <c r="Q188" s="98">
        <v>439.63333055124787</v>
      </c>
      <c r="R188" s="98">
        <v>457.93580526294426</v>
      </c>
      <c r="S188" s="98">
        <v>472.45481351238237</v>
      </c>
      <c r="T188" s="98">
        <v>495.59390719903791</v>
      </c>
      <c r="U188" s="98">
        <v>500.8397360310766</v>
      </c>
      <c r="V188" s="98">
        <v>512.80726680641567</v>
      </c>
      <c r="W188" s="98">
        <v>503.18862214666063</v>
      </c>
      <c r="X188" s="98">
        <v>501.45215589348851</v>
      </c>
      <c r="Y188" s="98">
        <v>494.50405996512626</v>
      </c>
      <c r="DA188" s="63" t="s">
        <v>2296</v>
      </c>
    </row>
    <row r="189" spans="1:105" ht="12" customHeight="1" x14ac:dyDescent="0.25">
      <c r="A189" s="121" t="s">
        <v>54</v>
      </c>
      <c r="B189" s="122">
        <v>481.98503696463683</v>
      </c>
      <c r="C189" s="122">
        <v>469.61340421878032</v>
      </c>
      <c r="D189" s="122">
        <v>464.64295319176563</v>
      </c>
      <c r="E189" s="122">
        <v>461.75535164560011</v>
      </c>
      <c r="F189" s="122">
        <v>457.20261716880583</v>
      </c>
      <c r="G189" s="122">
        <v>442.70810631156871</v>
      </c>
      <c r="H189" s="122">
        <v>430.32774758867799</v>
      </c>
      <c r="I189" s="122">
        <v>433.64144606287448</v>
      </c>
      <c r="J189" s="122">
        <v>417.61554881314629</v>
      </c>
      <c r="K189" s="122">
        <v>414.31581733017998</v>
      </c>
      <c r="L189" s="122">
        <v>405.13225183082602</v>
      </c>
      <c r="M189" s="122">
        <v>410.99232778278207</v>
      </c>
      <c r="N189" s="122">
        <v>414.67603335452736</v>
      </c>
      <c r="O189" s="122">
        <v>396.09861194904857</v>
      </c>
      <c r="P189" s="122">
        <v>406.01362448481018</v>
      </c>
      <c r="Q189" s="122">
        <v>409.75550771180502</v>
      </c>
      <c r="R189" s="122">
        <v>409.38449205710202</v>
      </c>
      <c r="S189" s="122">
        <v>406.83809860401766</v>
      </c>
      <c r="T189" s="122">
        <v>411.59600026535219</v>
      </c>
      <c r="U189" s="122">
        <v>401.02145477432208</v>
      </c>
      <c r="V189" s="122">
        <v>421.99309729438733</v>
      </c>
      <c r="W189" s="122">
        <v>418.06432432761341</v>
      </c>
      <c r="X189" s="122">
        <v>373.87238470152698</v>
      </c>
      <c r="Y189" s="122">
        <v>353.92453132018767</v>
      </c>
      <c r="DA189" s="130" t="s">
        <v>2297</v>
      </c>
    </row>
    <row r="190" spans="1:105" ht="12" customHeight="1" x14ac:dyDescent="0.25">
      <c r="A190" s="97" t="s">
        <v>50</v>
      </c>
      <c r="B190" s="98">
        <v>608.90454667650556</v>
      </c>
      <c r="C190" s="98">
        <v>596.16140935387671</v>
      </c>
      <c r="D190" s="98">
        <v>589.83021877446413</v>
      </c>
      <c r="E190" s="98">
        <v>587.98620405219981</v>
      </c>
      <c r="F190" s="98">
        <v>570.36024690156376</v>
      </c>
      <c r="G190" s="98">
        <v>571.50202172636671</v>
      </c>
      <c r="H190" s="98">
        <v>552.27192960311311</v>
      </c>
      <c r="I190" s="98">
        <v>554.07619977290312</v>
      </c>
      <c r="J190" s="98">
        <v>540.7909498258548</v>
      </c>
      <c r="K190" s="98">
        <v>520.04087270765694</v>
      </c>
      <c r="L190" s="98">
        <v>526.8621226618726</v>
      </c>
      <c r="M190" s="98">
        <v>529.27633013725028</v>
      </c>
      <c r="N190" s="98">
        <v>528.73665696763169</v>
      </c>
      <c r="O190" s="98">
        <v>534.07101945260638</v>
      </c>
      <c r="P190" s="98">
        <v>510.5989599297057</v>
      </c>
      <c r="Q190" s="98">
        <v>480.4004605907665</v>
      </c>
      <c r="R190" s="98">
        <v>564.86377802964614</v>
      </c>
      <c r="S190" s="98">
        <v>556.31143335388231</v>
      </c>
      <c r="T190" s="98">
        <v>587.46325133758728</v>
      </c>
      <c r="U190" s="98">
        <v>561.8618651668686</v>
      </c>
      <c r="V190" s="98">
        <v>624.72261412294097</v>
      </c>
      <c r="W190" s="98">
        <v>529.5578561693751</v>
      </c>
      <c r="X190" s="98">
        <v>504.22677180596861</v>
      </c>
      <c r="Y190" s="98">
        <v>523.00597115298308</v>
      </c>
      <c r="DA190" s="63" t="s">
        <v>2298</v>
      </c>
    </row>
    <row r="191" spans="1:105" ht="12" customHeight="1" x14ac:dyDescent="0.25">
      <c r="A191" s="109" t="s">
        <v>120</v>
      </c>
      <c r="B191" s="33">
        <v>480.10169897680805</v>
      </c>
      <c r="C191" s="33">
        <v>467.77383936978771</v>
      </c>
      <c r="D191" s="33">
        <v>462.84830002763817</v>
      </c>
      <c r="E191" s="33">
        <v>459.95521498077767</v>
      </c>
      <c r="F191" s="33">
        <v>455.57877609709902</v>
      </c>
      <c r="G191" s="33">
        <v>440.86133639474303</v>
      </c>
      <c r="H191" s="33">
        <v>428.56546535811026</v>
      </c>
      <c r="I191" s="33">
        <v>431.9323536825238</v>
      </c>
      <c r="J191" s="33">
        <v>415.90976095762818</v>
      </c>
      <c r="K191" s="33">
        <v>412.89407732652529</v>
      </c>
      <c r="L191" s="33">
        <v>403.46400533755855</v>
      </c>
      <c r="M191" s="33">
        <v>409.32922817085466</v>
      </c>
      <c r="N191" s="33">
        <v>413.03578154360497</v>
      </c>
      <c r="O191" s="33">
        <v>394.06983323718936</v>
      </c>
      <c r="P191" s="33">
        <v>404.44057763222116</v>
      </c>
      <c r="Q191" s="33">
        <v>408.63122489435972</v>
      </c>
      <c r="R191" s="33">
        <v>406.56534938962068</v>
      </c>
      <c r="S191" s="33">
        <v>403.93033152770664</v>
      </c>
      <c r="T191" s="33">
        <v>408.17498300949512</v>
      </c>
      <c r="U191" s="33">
        <v>397.96905318572647</v>
      </c>
      <c r="V191" s="33">
        <v>418.24100717205664</v>
      </c>
      <c r="W191" s="33">
        <v>415.976425057151</v>
      </c>
      <c r="X191" s="33">
        <v>371.41024599565571</v>
      </c>
      <c r="Y191" s="33">
        <v>350.55088270546531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11390.344016185509</v>
      </c>
      <c r="C193" s="117">
        <f t="shared" si="94"/>
        <v>12047.140169387147</v>
      </c>
      <c r="D193" s="117">
        <f t="shared" si="94"/>
        <v>11810.699822481731</v>
      </c>
      <c r="E193" s="117">
        <f t="shared" si="94"/>
        <v>12182.345558717556</v>
      </c>
      <c r="F193" s="117">
        <f t="shared" si="94"/>
        <v>12399.572716586659</v>
      </c>
      <c r="G193" s="117">
        <f t="shared" si="94"/>
        <v>12939.604103312737</v>
      </c>
      <c r="H193" s="117">
        <f t="shared" si="94"/>
        <v>12598.691370783145</v>
      </c>
      <c r="I193" s="117">
        <f t="shared" si="94"/>
        <v>12229.806726267159</v>
      </c>
      <c r="J193" s="117">
        <f t="shared" si="94"/>
        <v>13023.013831021401</v>
      </c>
      <c r="K193" s="117">
        <f t="shared" si="94"/>
        <v>12270.399193747822</v>
      </c>
      <c r="L193" s="117">
        <f t="shared" si="94"/>
        <v>12774.511489688464</v>
      </c>
      <c r="M193" s="117">
        <f t="shared" si="94"/>
        <v>11623.536066783685</v>
      </c>
      <c r="N193" s="117">
        <f t="shared" si="94"/>
        <v>10755.856165795934</v>
      </c>
      <c r="O193" s="117">
        <f t="shared" si="94"/>
        <v>10428.409310631188</v>
      </c>
      <c r="P193" s="117">
        <f t="shared" si="94"/>
        <v>9345.128683372337</v>
      </c>
      <c r="Q193" s="117">
        <f t="shared" si="94"/>
        <v>10296.201877988538</v>
      </c>
      <c r="R193" s="117">
        <f t="shared" ref="R193:V193" si="95">R194+R197+R199+R208</f>
        <v>10836.974695885709</v>
      </c>
      <c r="S193" s="117">
        <f t="shared" si="95"/>
        <v>10607.398419501884</v>
      </c>
      <c r="T193" s="117">
        <f t="shared" si="95"/>
        <v>11357.204540447707</v>
      </c>
      <c r="U193" s="117">
        <f t="shared" si="95"/>
        <v>11057.824364896629</v>
      </c>
      <c r="V193" s="117">
        <f t="shared" si="95"/>
        <v>12604.085821972218</v>
      </c>
      <c r="W193" s="117">
        <f t="shared" ref="W193:Y193" si="96">W194+W197+W199+W208</f>
        <v>11874.897877558225</v>
      </c>
      <c r="X193" s="117">
        <f t="shared" si="96"/>
        <v>10206.050873324759</v>
      </c>
      <c r="Y193" s="117">
        <f t="shared" si="96"/>
        <v>9469.3500848614058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9084.1145022956607</v>
      </c>
      <c r="C194" s="122">
        <f t="shared" si="97"/>
        <v>9782.2765186351553</v>
      </c>
      <c r="D194" s="122">
        <f t="shared" si="97"/>
        <v>9561.3022775757272</v>
      </c>
      <c r="E194" s="122">
        <f t="shared" si="97"/>
        <v>10037.405339730485</v>
      </c>
      <c r="F194" s="122">
        <f t="shared" si="97"/>
        <v>10245.676982900901</v>
      </c>
      <c r="G194" s="122">
        <f t="shared" si="97"/>
        <v>10861.010215438369</v>
      </c>
      <c r="H194" s="122">
        <f t="shared" si="97"/>
        <v>10597.706024617095</v>
      </c>
      <c r="I194" s="122">
        <f t="shared" si="97"/>
        <v>10190.140659682958</v>
      </c>
      <c r="J194" s="122">
        <f t="shared" si="97"/>
        <v>10924.809983897041</v>
      </c>
      <c r="K194" s="122">
        <f t="shared" si="97"/>
        <v>10133.056610804721</v>
      </c>
      <c r="L194" s="122">
        <f t="shared" si="97"/>
        <v>10665.590924618564</v>
      </c>
      <c r="M194" s="122">
        <f t="shared" si="97"/>
        <v>9394.5533943635455</v>
      </c>
      <c r="N194" s="122">
        <f t="shared" si="97"/>
        <v>8478.108717300749</v>
      </c>
      <c r="O194" s="122">
        <f t="shared" si="97"/>
        <v>8241.7002903475041</v>
      </c>
      <c r="P194" s="122">
        <f t="shared" si="97"/>
        <v>7211.0091299790392</v>
      </c>
      <c r="Q194" s="122">
        <f t="shared" si="97"/>
        <v>8069.1036413410993</v>
      </c>
      <c r="R194" s="122">
        <f t="shared" ref="R194:V194" si="98">SUM(R195:R196)</f>
        <v>8503.3520163062058</v>
      </c>
      <c r="S194" s="122">
        <f t="shared" si="98"/>
        <v>8186.1693491482365</v>
      </c>
      <c r="T194" s="122">
        <f t="shared" si="98"/>
        <v>8873.8653680517546</v>
      </c>
      <c r="U194" s="122">
        <f t="shared" si="98"/>
        <v>8585.9858754079705</v>
      </c>
      <c r="V194" s="122">
        <f t="shared" si="98"/>
        <v>9846.3629162415818</v>
      </c>
      <c r="W194" s="122">
        <f t="shared" ref="W194:Y194" si="99">SUM(W195:W196)</f>
        <v>9256.5496078848482</v>
      </c>
      <c r="X194" s="122">
        <f t="shared" si="99"/>
        <v>7869.7936724997517</v>
      </c>
      <c r="Y194" s="122">
        <f t="shared" si="99"/>
        <v>7177.4751961591819</v>
      </c>
      <c r="DA194" s="130" t="s">
        <v>2451</v>
      </c>
    </row>
    <row r="195" spans="1:105" ht="12" customHeight="1" x14ac:dyDescent="0.25">
      <c r="A195" s="97" t="s">
        <v>211</v>
      </c>
      <c r="B195" s="98">
        <v>8867.6819995491223</v>
      </c>
      <c r="C195" s="98">
        <v>9557.2891055926957</v>
      </c>
      <c r="D195" s="98">
        <v>9345.9428866455764</v>
      </c>
      <c r="E195" s="98">
        <v>9817.2427911665</v>
      </c>
      <c r="F195" s="98">
        <v>10025.020425949926</v>
      </c>
      <c r="G195" s="98">
        <v>10631.207420024642</v>
      </c>
      <c r="H195" s="98">
        <v>10377.388194059948</v>
      </c>
      <c r="I195" s="98">
        <v>9980.7452439004355</v>
      </c>
      <c r="J195" s="98">
        <v>10700.348407747317</v>
      </c>
      <c r="K195" s="98">
        <v>9925.9858598959308</v>
      </c>
      <c r="L195" s="98">
        <v>10449.930316496169</v>
      </c>
      <c r="M195" s="98">
        <v>9208.8315080932607</v>
      </c>
      <c r="N195" s="98">
        <v>8311.6324277592885</v>
      </c>
      <c r="O195" s="98">
        <v>8083.1397477622095</v>
      </c>
      <c r="P195" s="98">
        <v>7074.9658245259343</v>
      </c>
      <c r="Q195" s="98">
        <v>7916.2560931605649</v>
      </c>
      <c r="R195" s="98">
        <v>8343.1378900837753</v>
      </c>
      <c r="S195" s="98">
        <v>8032.8666546462864</v>
      </c>
      <c r="T195" s="98">
        <v>8707.5028285516164</v>
      </c>
      <c r="U195" s="98">
        <v>8425.9215251697788</v>
      </c>
      <c r="V195" s="98">
        <v>9663.4725817538729</v>
      </c>
      <c r="W195" s="98">
        <v>9084.4558760947912</v>
      </c>
      <c r="X195" s="98">
        <v>7723.752011151375</v>
      </c>
      <c r="Y195" s="98">
        <v>7044.7518716168788</v>
      </c>
      <c r="DA195" s="63" t="s">
        <v>2452</v>
      </c>
    </row>
    <row r="196" spans="1:105" ht="12" customHeight="1" x14ac:dyDescent="0.25">
      <c r="A196" s="97" t="s">
        <v>53</v>
      </c>
      <c r="B196" s="98">
        <v>216.43250274653803</v>
      </c>
      <c r="C196" s="98">
        <v>224.98741304245917</v>
      </c>
      <c r="D196" s="98">
        <v>215.35939093015168</v>
      </c>
      <c r="E196" s="98">
        <v>220.16254856398439</v>
      </c>
      <c r="F196" s="98">
        <v>220.65655695097524</v>
      </c>
      <c r="G196" s="98">
        <v>229.80279541372605</v>
      </c>
      <c r="H196" s="98">
        <v>220.317830557148</v>
      </c>
      <c r="I196" s="98">
        <v>209.39541578252206</v>
      </c>
      <c r="J196" s="98">
        <v>224.46157614972475</v>
      </c>
      <c r="K196" s="98">
        <v>207.07075090879036</v>
      </c>
      <c r="L196" s="98">
        <v>215.66060812239402</v>
      </c>
      <c r="M196" s="98">
        <v>185.72188627028569</v>
      </c>
      <c r="N196" s="98">
        <v>166.47628954145992</v>
      </c>
      <c r="O196" s="98">
        <v>158.56054258529431</v>
      </c>
      <c r="P196" s="98">
        <v>136.04330545310512</v>
      </c>
      <c r="Q196" s="98">
        <v>152.84754818053469</v>
      </c>
      <c r="R196" s="98">
        <v>160.21412622242966</v>
      </c>
      <c r="S196" s="98">
        <v>153.3026945019499</v>
      </c>
      <c r="T196" s="98">
        <v>166.36253950013798</v>
      </c>
      <c r="U196" s="98">
        <v>160.06435023819103</v>
      </c>
      <c r="V196" s="98">
        <v>182.89033448770815</v>
      </c>
      <c r="W196" s="98">
        <v>172.09373179005726</v>
      </c>
      <c r="X196" s="98">
        <v>146.04166134837672</v>
      </c>
      <c r="Y196" s="98">
        <v>132.72332454230335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1.5765770516753348</v>
      </c>
      <c r="C197" s="122">
        <f t="shared" si="100"/>
        <v>1.4202738557141836</v>
      </c>
      <c r="D197" s="122">
        <f t="shared" si="100"/>
        <v>1.733792593852691</v>
      </c>
      <c r="E197" s="122">
        <f t="shared" si="100"/>
        <v>1.9594345788779273</v>
      </c>
      <c r="F197" s="122">
        <f t="shared" si="100"/>
        <v>2.2533620027964694</v>
      </c>
      <c r="G197" s="122">
        <f t="shared" si="100"/>
        <v>2.4927681546122047</v>
      </c>
      <c r="H197" s="122">
        <f t="shared" si="100"/>
        <v>3.1685490488922299</v>
      </c>
      <c r="I197" s="122">
        <f t="shared" si="100"/>
        <v>3.6796266578079493</v>
      </c>
      <c r="J197" s="122">
        <f t="shared" si="100"/>
        <v>4.012472555274516</v>
      </c>
      <c r="K197" s="122">
        <f t="shared" si="100"/>
        <v>4.2746834907371181</v>
      </c>
      <c r="L197" s="122">
        <f t="shared" si="100"/>
        <v>4.9104033308681316</v>
      </c>
      <c r="M197" s="122">
        <f t="shared" si="100"/>
        <v>5.1477719456977207</v>
      </c>
      <c r="N197" s="122">
        <f t="shared" si="100"/>
        <v>5.9430000912770176</v>
      </c>
      <c r="O197" s="122">
        <f t="shared" si="100"/>
        <v>5.5462676701580804</v>
      </c>
      <c r="P197" s="122">
        <f t="shared" si="100"/>
        <v>5.9137099716329287</v>
      </c>
      <c r="Q197" s="122">
        <f t="shared" si="100"/>
        <v>5.4314306061693669</v>
      </c>
      <c r="R197" s="122">
        <f t="shared" si="100"/>
        <v>5.3588912029215532</v>
      </c>
      <c r="S197" s="122">
        <f t="shared" si="100"/>
        <v>5.4166610821609931</v>
      </c>
      <c r="T197" s="122">
        <f t="shared" si="100"/>
        <v>5.5987278921960844</v>
      </c>
      <c r="U197" s="122">
        <f t="shared" si="100"/>
        <v>5.8869863171745109</v>
      </c>
      <c r="V197" s="122">
        <f t="shared" si="100"/>
        <v>6.2344125038544798</v>
      </c>
      <c r="W197" s="122">
        <f t="shared" si="100"/>
        <v>6.0930015438132576</v>
      </c>
      <c r="X197" s="122">
        <f t="shared" si="100"/>
        <v>6.4501906938496498</v>
      </c>
      <c r="Y197" s="122">
        <f t="shared" si="100"/>
        <v>6.4361572503997433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1.5765770516753348</v>
      </c>
      <c r="C198" s="98">
        <f>RES_hhdet_tesh!C48</f>
        <v>1.4202738557141836</v>
      </c>
      <c r="D198" s="98">
        <f>RES_hhdet_tesh!D48</f>
        <v>1.733792593852691</v>
      </c>
      <c r="E198" s="98">
        <f>RES_hhdet_tesh!E48</f>
        <v>1.9594345788779273</v>
      </c>
      <c r="F198" s="98">
        <f>RES_hhdet_tesh!F48</f>
        <v>2.2533620027964694</v>
      </c>
      <c r="G198" s="98">
        <f>RES_hhdet_tesh!G48</f>
        <v>2.4927681546122047</v>
      </c>
      <c r="H198" s="98">
        <f>RES_hhdet_tesh!H48</f>
        <v>3.1685490488922299</v>
      </c>
      <c r="I198" s="98">
        <f>RES_hhdet_tesh!I48</f>
        <v>3.6796266578079493</v>
      </c>
      <c r="J198" s="98">
        <f>RES_hhdet_tesh!J48</f>
        <v>4.012472555274516</v>
      </c>
      <c r="K198" s="98">
        <f>RES_hhdet_tesh!K48</f>
        <v>4.2746834907371181</v>
      </c>
      <c r="L198" s="98">
        <f>RES_hhdet_tesh!L48</f>
        <v>4.9104033308681316</v>
      </c>
      <c r="M198" s="98">
        <f>RES_hhdet_tesh!M48</f>
        <v>5.1477719456977207</v>
      </c>
      <c r="N198" s="98">
        <f>RES_hhdet_tesh!N48</f>
        <v>5.9430000912770176</v>
      </c>
      <c r="O198" s="98">
        <f>RES_hhdet_tesh!O48</f>
        <v>5.5462676701580804</v>
      </c>
      <c r="P198" s="98">
        <f>RES_hhdet_tesh!P48</f>
        <v>5.9137099716329287</v>
      </c>
      <c r="Q198" s="98">
        <f>RES_hhdet_tesh!Q48</f>
        <v>5.4314306061693669</v>
      </c>
      <c r="R198" s="98">
        <f>RES_hhdet_tesh!R48</f>
        <v>5.3588912029215532</v>
      </c>
      <c r="S198" s="98">
        <f>RES_hhdet_tesh!S48</f>
        <v>5.4166610821609931</v>
      </c>
      <c r="T198" s="98">
        <f>RES_hhdet_tesh!T48</f>
        <v>5.5987278921960844</v>
      </c>
      <c r="U198" s="98">
        <f>RES_hhdet_tesh!U48</f>
        <v>5.8869863171745109</v>
      </c>
      <c r="V198" s="98">
        <f>RES_hhdet_tesh!V48</f>
        <v>6.2344125038544798</v>
      </c>
      <c r="W198" s="98">
        <f>RES_hhdet_tesh!W48</f>
        <v>6.0930015438132576</v>
      </c>
      <c r="X198" s="98">
        <f>RES_hhdet_tesh!X48</f>
        <v>6.4501906938496498</v>
      </c>
      <c r="Y198" s="98">
        <f>RES_hhdet_tesh!Y48</f>
        <v>6.4361572503997433</v>
      </c>
      <c r="DA198" s="63" t="s">
        <v>2455</v>
      </c>
    </row>
    <row r="199" spans="1:105" ht="12" customHeight="1" x14ac:dyDescent="0.25">
      <c r="A199" s="121" t="s">
        <v>55</v>
      </c>
      <c r="B199" s="122">
        <v>1950.2172529671307</v>
      </c>
      <c r="C199" s="122">
        <v>1916.8661762918643</v>
      </c>
      <c r="D199" s="122">
        <v>1903.5668913569095</v>
      </c>
      <c r="E199" s="122">
        <v>1799.8729998593083</v>
      </c>
      <c r="F199" s="122">
        <v>1810.8101712893636</v>
      </c>
      <c r="G199" s="122">
        <v>1744.855269413204</v>
      </c>
      <c r="H199" s="122">
        <v>1674.5821309622279</v>
      </c>
      <c r="I199" s="122">
        <v>1709.4116088089495</v>
      </c>
      <c r="J199" s="122">
        <v>1779.1001497377058</v>
      </c>
      <c r="K199" s="122">
        <v>1819.6330314982195</v>
      </c>
      <c r="L199" s="122">
        <v>1796.932590253793</v>
      </c>
      <c r="M199" s="122">
        <v>1911.7161729689217</v>
      </c>
      <c r="N199" s="122">
        <v>1956.0798599045529</v>
      </c>
      <c r="O199" s="122">
        <v>1878.5514557536128</v>
      </c>
      <c r="P199" s="122">
        <v>1816.5821806704089</v>
      </c>
      <c r="Q199" s="122">
        <v>1904.6130442940098</v>
      </c>
      <c r="R199" s="122">
        <v>2008.4328220664981</v>
      </c>
      <c r="S199" s="122">
        <v>2093.6854322245154</v>
      </c>
      <c r="T199" s="122">
        <v>2147.5954803450131</v>
      </c>
      <c r="U199" s="122">
        <v>2139.6637923162057</v>
      </c>
      <c r="V199" s="122">
        <v>2403.0632200915029</v>
      </c>
      <c r="W199" s="122">
        <v>2261.865800063882</v>
      </c>
      <c r="X199" s="122">
        <v>2012.0155356670623</v>
      </c>
      <c r="Y199" s="122">
        <v>1979.6169611027076</v>
      </c>
      <c r="DA199" s="130" t="s">
        <v>2456</v>
      </c>
    </row>
    <row r="200" spans="1:105" ht="12" customHeight="1" x14ac:dyDescent="0.25">
      <c r="A200" s="97" t="s">
        <v>138</v>
      </c>
      <c r="B200" s="98">
        <v>1948.1591041791328</v>
      </c>
      <c r="C200" s="98">
        <v>1916.7024066819288</v>
      </c>
      <c r="D200" s="98">
        <v>1909.5052921826236</v>
      </c>
      <c r="E200" s="98">
        <v>1804.1994085770575</v>
      </c>
      <c r="F200" s="98">
        <v>1811.401716466991</v>
      </c>
      <c r="G200" s="98">
        <v>1749.9036499091342</v>
      </c>
      <c r="H200" s="98">
        <v>1669.6010716681476</v>
      </c>
      <c r="I200" s="98">
        <v>1709.4434014408871</v>
      </c>
      <c r="J200" s="98">
        <v>1777.9852798467923</v>
      </c>
      <c r="K200" s="98">
        <v>1823.7315401588321</v>
      </c>
      <c r="L200" s="98">
        <v>1793.8679351871644</v>
      </c>
      <c r="M200" s="98">
        <v>1913.6864310045964</v>
      </c>
      <c r="N200" s="98">
        <v>1958.1067592223883</v>
      </c>
      <c r="O200" s="98">
        <v>1878.2606265095151</v>
      </c>
      <c r="P200" s="98">
        <v>1815.939539995705</v>
      </c>
      <c r="Q200" s="98">
        <v>1904.5559824461936</v>
      </c>
      <c r="R200" s="98">
        <v>2008.8378858220019</v>
      </c>
      <c r="S200" s="98">
        <v>2094.4876605359691</v>
      </c>
      <c r="T200" s="98">
        <v>2148.0958734720757</v>
      </c>
      <c r="U200" s="98">
        <v>2139.9429097907769</v>
      </c>
      <c r="V200" s="98">
        <v>2406.3936581334383</v>
      </c>
      <c r="W200" s="98">
        <v>2263.2179163616875</v>
      </c>
      <c r="X200" s="98">
        <v>2010.1261646380526</v>
      </c>
      <c r="Y200" s="98">
        <v>1979.6110318625624</v>
      </c>
      <c r="DA200" s="63" t="s">
        <v>2457</v>
      </c>
    </row>
    <row r="201" spans="1:105" ht="12" customHeight="1" x14ac:dyDescent="0.25">
      <c r="A201" s="97" t="s">
        <v>137</v>
      </c>
      <c r="B201" s="98">
        <v>1948.1591041791328</v>
      </c>
      <c r="C201" s="98">
        <v>1916.6805819189076</v>
      </c>
      <c r="D201" s="98">
        <v>1908.7720635919777</v>
      </c>
      <c r="E201" s="98">
        <v>1803.0285805861381</v>
      </c>
      <c r="F201" s="98">
        <v>1809.870261043015</v>
      </c>
      <c r="G201" s="98">
        <v>1746.7991623080695</v>
      </c>
      <c r="H201" s="98">
        <v>1666.4392274973172</v>
      </c>
      <c r="I201" s="98">
        <v>1703.0648148829989</v>
      </c>
      <c r="J201" s="98">
        <v>1769.7241889027953</v>
      </c>
      <c r="K201" s="98">
        <v>1815.1378755736969</v>
      </c>
      <c r="L201" s="98">
        <v>1786.4104929097948</v>
      </c>
      <c r="M201" s="98">
        <v>1907.2527646488795</v>
      </c>
      <c r="N201" s="98">
        <v>1952.9029631768785</v>
      </c>
      <c r="O201" s="98">
        <v>1874.6030499533622</v>
      </c>
      <c r="P201" s="98">
        <v>1813.0722074463388</v>
      </c>
      <c r="Q201" s="98">
        <v>1900.5416897871771</v>
      </c>
      <c r="R201" s="98">
        <v>2005.5797774629084</v>
      </c>
      <c r="S201" s="98">
        <v>2092.7503185699807</v>
      </c>
      <c r="T201" s="98">
        <v>2147.8101790629048</v>
      </c>
      <c r="U201" s="98">
        <v>2141.3911312778419</v>
      </c>
      <c r="V201" s="98">
        <v>2407.2405243025519</v>
      </c>
      <c r="W201" s="98">
        <v>2266.7053542109647</v>
      </c>
      <c r="X201" s="98">
        <v>2015.4089810181808</v>
      </c>
      <c r="Y201" s="98">
        <v>1982.5808529187921</v>
      </c>
      <c r="DA201" s="63" t="s">
        <v>2458</v>
      </c>
    </row>
    <row r="202" spans="1:105" ht="12" customHeight="1" x14ac:dyDescent="0.25">
      <c r="A202" s="100" t="s">
        <v>211</v>
      </c>
      <c r="B202" s="101">
        <v>1519.1182441647425</v>
      </c>
      <c r="C202" s="101">
        <v>1496.3330946958604</v>
      </c>
      <c r="D202" s="101">
        <v>1481.8544849686386</v>
      </c>
      <c r="E202" s="101">
        <v>1399.5374560784121</v>
      </c>
      <c r="F202" s="101">
        <v>1405.7186079559851</v>
      </c>
      <c r="G202" s="101">
        <v>1353.4807866165161</v>
      </c>
      <c r="H202" s="101">
        <v>1301.0709575420733</v>
      </c>
      <c r="I202" s="101">
        <v>1325.4805450594729</v>
      </c>
      <c r="J202" s="101">
        <v>1366.6676131185509</v>
      </c>
      <c r="K202" s="101">
        <v>1400.308924454926</v>
      </c>
      <c r="L202" s="101">
        <v>1381.1674927146871</v>
      </c>
      <c r="M202" s="101">
        <v>1480.9463224840797</v>
      </c>
      <c r="N202" s="101">
        <v>1511.9248366772636</v>
      </c>
      <c r="O202" s="101">
        <v>1449.4519681468757</v>
      </c>
      <c r="P202" s="101">
        <v>1400.6033935741473</v>
      </c>
      <c r="Q202" s="101">
        <v>1464.3032252803612</v>
      </c>
      <c r="R202" s="101">
        <v>1539.5186847860737</v>
      </c>
      <c r="S202" s="101">
        <v>1605.9162050442681</v>
      </c>
      <c r="T202" s="101">
        <v>1644.8234730831086</v>
      </c>
      <c r="U202" s="101">
        <v>1636.9465530965756</v>
      </c>
      <c r="V202" s="101">
        <v>1861.956744534642</v>
      </c>
      <c r="W202" s="101">
        <v>1751.3153218278967</v>
      </c>
      <c r="X202" s="101">
        <v>1534.8304979375623</v>
      </c>
      <c r="Y202" s="101">
        <v>1487.2563383455292</v>
      </c>
      <c r="DA202" s="131" t="s">
        <v>2459</v>
      </c>
    </row>
    <row r="203" spans="1:105" ht="12" customHeight="1" x14ac:dyDescent="0.25">
      <c r="A203" s="103" t="s">
        <v>52</v>
      </c>
      <c r="B203" s="104">
        <v>429.04086001439038</v>
      </c>
      <c r="C203" s="104">
        <v>420.34748722304704</v>
      </c>
      <c r="D203" s="104">
        <v>426.91757862333901</v>
      </c>
      <c r="E203" s="104">
        <v>403.49112450772606</v>
      </c>
      <c r="F203" s="104">
        <v>404.15165308703001</v>
      </c>
      <c r="G203" s="104">
        <v>393.31837569155334</v>
      </c>
      <c r="H203" s="104">
        <v>365.36826995524405</v>
      </c>
      <c r="I203" s="104">
        <v>377.58426982352603</v>
      </c>
      <c r="J203" s="104">
        <v>403.05657578424422</v>
      </c>
      <c r="K203" s="104">
        <v>414.82895111877099</v>
      </c>
      <c r="L203" s="104">
        <v>405.24300019510792</v>
      </c>
      <c r="M203" s="104">
        <v>426.30644216479971</v>
      </c>
      <c r="N203" s="104">
        <v>440.9781264996148</v>
      </c>
      <c r="O203" s="104">
        <v>425.1510818064865</v>
      </c>
      <c r="P203" s="104">
        <v>412.46881387219167</v>
      </c>
      <c r="Q203" s="104">
        <v>436.23846450681594</v>
      </c>
      <c r="R203" s="104">
        <v>466.06109267683479</v>
      </c>
      <c r="S203" s="104">
        <v>486.8341135257125</v>
      </c>
      <c r="T203" s="104">
        <v>502.98670597979611</v>
      </c>
      <c r="U203" s="104">
        <v>504.44457818126608</v>
      </c>
      <c r="V203" s="104">
        <v>545.28377976790955</v>
      </c>
      <c r="W203" s="104">
        <v>515.39003238306805</v>
      </c>
      <c r="X203" s="104">
        <v>480.57848308061853</v>
      </c>
      <c r="Y203" s="104">
        <v>495.3245145732626</v>
      </c>
      <c r="DA203" s="132" t="s">
        <v>2460</v>
      </c>
    </row>
    <row r="204" spans="1:105" ht="12" customHeight="1" x14ac:dyDescent="0.25">
      <c r="A204" s="106" t="s">
        <v>122</v>
      </c>
      <c r="B204" s="101">
        <v>1964.0498371534231</v>
      </c>
      <c r="C204" s="101">
        <v>1918.0048684211058</v>
      </c>
      <c r="D204" s="101">
        <v>1861.0991961855129</v>
      </c>
      <c r="E204" s="101">
        <v>1768.1538984049907</v>
      </c>
      <c r="F204" s="101">
        <v>1806.4694651147333</v>
      </c>
      <c r="G204" s="101">
        <v>1706.3069340842546</v>
      </c>
      <c r="H204" s="101">
        <v>1712.7698688431076</v>
      </c>
      <c r="I204" s="101">
        <v>1709.7965565714194</v>
      </c>
      <c r="J204" s="101">
        <v>1790.3288267925034</v>
      </c>
      <c r="K204" s="101">
        <v>1788.9907259016143</v>
      </c>
      <c r="L204" s="101">
        <v>1831.2234696376706</v>
      </c>
      <c r="M204" s="101">
        <v>1891.3249356838603</v>
      </c>
      <c r="N204" s="101">
        <v>1906.949047698047</v>
      </c>
      <c r="O204" s="101">
        <v>1896.9775229298707</v>
      </c>
      <c r="P204" s="101">
        <v>1901.7570380715897</v>
      </c>
      <c r="Q204" s="101">
        <v>1918.2260578214289</v>
      </c>
      <c r="R204" s="101">
        <v>1967.5441749911649</v>
      </c>
      <c r="S204" s="101">
        <v>2022.3358329146804</v>
      </c>
      <c r="T204" s="101">
        <v>2113.2716834616735</v>
      </c>
      <c r="U204" s="101">
        <v>2119.3016518273394</v>
      </c>
      <c r="V204" s="101">
        <v>2253.4104229822124</v>
      </c>
      <c r="W204" s="101">
        <v>2206.5151090095737</v>
      </c>
      <c r="X204" s="101">
        <v>2102.779010146754</v>
      </c>
      <c r="Y204" s="101">
        <v>1976.158649363412</v>
      </c>
      <c r="DA204" s="131" t="s">
        <v>2461</v>
      </c>
    </row>
    <row r="205" spans="1:105" ht="12" customHeight="1" x14ac:dyDescent="0.25">
      <c r="A205" s="107" t="s">
        <v>121</v>
      </c>
      <c r="B205" s="104">
        <v>1964.0498371534231</v>
      </c>
      <c r="C205" s="104">
        <v>1917.9549848577572</v>
      </c>
      <c r="D205" s="104">
        <v>1860.3286891184143</v>
      </c>
      <c r="E205" s="104">
        <v>1767.0110679845127</v>
      </c>
      <c r="F205" s="104">
        <v>1805.188503955656</v>
      </c>
      <c r="G205" s="104">
        <v>1704.0357292164631</v>
      </c>
      <c r="H205" s="104">
        <v>1710.7827197415079</v>
      </c>
      <c r="I205" s="104">
        <v>1704.6344772525761</v>
      </c>
      <c r="J205" s="104">
        <v>1781.3706881999192</v>
      </c>
      <c r="K205" s="104">
        <v>1779.0205680848719</v>
      </c>
      <c r="L205" s="104">
        <v>1821.4304242047151</v>
      </c>
      <c r="M205" s="104">
        <v>1883.3147142020337</v>
      </c>
      <c r="N205" s="104">
        <v>1906.2108133761815</v>
      </c>
      <c r="O205" s="104">
        <v>1897.3075133783177</v>
      </c>
      <c r="P205" s="104">
        <v>1902.2992558041767</v>
      </c>
      <c r="Q205" s="104">
        <v>1916.1781537259017</v>
      </c>
      <c r="R205" s="104">
        <v>1970.1147109837727</v>
      </c>
      <c r="S205" s="104">
        <v>2029.8500460444136</v>
      </c>
      <c r="T205" s="104">
        <v>2116.02371644103</v>
      </c>
      <c r="U205" s="104">
        <v>2126.0596899254224</v>
      </c>
      <c r="V205" s="104">
        <v>2261.1555021478216</v>
      </c>
      <c r="W205" s="104">
        <v>2212.5170577584631</v>
      </c>
      <c r="X205" s="104">
        <v>2105.105819025388</v>
      </c>
      <c r="Y205" s="104">
        <v>1980.6092938887932</v>
      </c>
      <c r="DA205" s="132" t="s">
        <v>2462</v>
      </c>
    </row>
    <row r="206" spans="1:105" ht="12" customHeight="1" x14ac:dyDescent="0.25">
      <c r="A206" s="108" t="s">
        <v>53</v>
      </c>
      <c r="B206" s="98">
        <v>1531.5100837582263</v>
      </c>
      <c r="C206" s="98">
        <v>1497.3270393006417</v>
      </c>
      <c r="D206" s="98">
        <v>1444.2329501475899</v>
      </c>
      <c r="E206" s="98">
        <v>1371.5711863560357</v>
      </c>
      <c r="F206" s="98">
        <v>1402.0864864796065</v>
      </c>
      <c r="G206" s="98">
        <v>1320.3231309091914</v>
      </c>
      <c r="H206" s="98">
        <v>1335.7392850457047</v>
      </c>
      <c r="I206" s="98">
        <v>1326.7343643943118</v>
      </c>
      <c r="J206" s="98">
        <v>1375.7245043285659</v>
      </c>
      <c r="K206" s="98">
        <v>1372.3014117118328</v>
      </c>
      <c r="L206" s="98">
        <v>1408.38153579915</v>
      </c>
      <c r="M206" s="98">
        <v>1462.4385515157892</v>
      </c>
      <c r="N206" s="98">
        <v>1475.5032940787448</v>
      </c>
      <c r="O206" s="98">
        <v>1467.0797777068703</v>
      </c>
      <c r="P206" s="98">
        <v>1470.0796940699897</v>
      </c>
      <c r="Q206" s="98">
        <v>1476.5448231746539</v>
      </c>
      <c r="R206" s="98">
        <v>1512.1789057208287</v>
      </c>
      <c r="S206" s="98">
        <v>1557.3952325320313</v>
      </c>
      <c r="T206" s="98">
        <v>1620.4298092419917</v>
      </c>
      <c r="U206" s="98">
        <v>1625.2199538943455</v>
      </c>
      <c r="V206" s="98">
        <v>1748.3482353414058</v>
      </c>
      <c r="W206" s="98">
        <v>1709.3284356118024</v>
      </c>
      <c r="X206" s="98">
        <v>1603.6536631318991</v>
      </c>
      <c r="Y206" s="98">
        <v>1486.1052339236671</v>
      </c>
      <c r="DA206" s="63" t="s">
        <v>2463</v>
      </c>
    </row>
    <row r="207" spans="1:105" ht="12" customHeight="1" x14ac:dyDescent="0.25">
      <c r="A207" s="108" t="s">
        <v>52</v>
      </c>
      <c r="B207" s="98">
        <v>432.53975339519707</v>
      </c>
      <c r="C207" s="98">
        <v>420.62794555711582</v>
      </c>
      <c r="D207" s="98">
        <v>416.09573897082464</v>
      </c>
      <c r="E207" s="98">
        <v>395.43988162847666</v>
      </c>
      <c r="F207" s="98">
        <v>403.1020174760497</v>
      </c>
      <c r="G207" s="98">
        <v>383.71259830727189</v>
      </c>
      <c r="H207" s="98">
        <v>375.04343469580317</v>
      </c>
      <c r="I207" s="98">
        <v>377.90011285826444</v>
      </c>
      <c r="J207" s="98">
        <v>405.646183871353</v>
      </c>
      <c r="K207" s="98">
        <v>406.71915637303897</v>
      </c>
      <c r="L207" s="98">
        <v>413.04888840556504</v>
      </c>
      <c r="M207" s="98">
        <v>420.87616268624453</v>
      </c>
      <c r="N207" s="98">
        <v>430.70751929743665</v>
      </c>
      <c r="O207" s="98">
        <v>430.22773567144719</v>
      </c>
      <c r="P207" s="98">
        <v>432.21956173418715</v>
      </c>
      <c r="Q207" s="98">
        <v>439.63333055124787</v>
      </c>
      <c r="R207" s="98">
        <v>457.93580526294426</v>
      </c>
      <c r="S207" s="98">
        <v>472.45481351238237</v>
      </c>
      <c r="T207" s="98">
        <v>495.59390719903791</v>
      </c>
      <c r="U207" s="98">
        <v>500.8397360310766</v>
      </c>
      <c r="V207" s="98">
        <v>512.80726680641567</v>
      </c>
      <c r="W207" s="98">
        <v>503.18862214666063</v>
      </c>
      <c r="X207" s="98">
        <v>501.45215589348851</v>
      </c>
      <c r="Y207" s="98">
        <v>494.50405996512626</v>
      </c>
      <c r="DA207" s="63" t="s">
        <v>2464</v>
      </c>
    </row>
    <row r="208" spans="1:105" ht="12" customHeight="1" x14ac:dyDescent="0.25">
      <c r="A208" s="121" t="s">
        <v>54</v>
      </c>
      <c r="B208" s="122">
        <v>354.43568387104358</v>
      </c>
      <c r="C208" s="122">
        <v>346.57720060441409</v>
      </c>
      <c r="D208" s="122">
        <v>344.09686095524182</v>
      </c>
      <c r="E208" s="122">
        <v>343.10778454888623</v>
      </c>
      <c r="F208" s="122">
        <v>340.83220039359696</v>
      </c>
      <c r="G208" s="122">
        <v>331.24585030654941</v>
      </c>
      <c r="H208" s="122">
        <v>323.23466615492856</v>
      </c>
      <c r="I208" s="122">
        <v>326.57483111744449</v>
      </c>
      <c r="J208" s="122">
        <v>315.09122483138043</v>
      </c>
      <c r="K208" s="122">
        <v>313.43486795414475</v>
      </c>
      <c r="L208" s="122">
        <v>307.07757148523928</v>
      </c>
      <c r="M208" s="122">
        <v>312.11872750551964</v>
      </c>
      <c r="N208" s="122">
        <v>315.7245884993556</v>
      </c>
      <c r="O208" s="122">
        <v>302.61129685991341</v>
      </c>
      <c r="P208" s="122">
        <v>311.62366275125657</v>
      </c>
      <c r="Q208" s="122">
        <v>317.05376174726007</v>
      </c>
      <c r="R208" s="122">
        <v>319.83096631008493</v>
      </c>
      <c r="S208" s="122">
        <v>322.12697704697081</v>
      </c>
      <c r="T208" s="122">
        <v>330.14496415874294</v>
      </c>
      <c r="U208" s="122">
        <v>326.28771085527802</v>
      </c>
      <c r="V208" s="122">
        <v>348.42527313527984</v>
      </c>
      <c r="W208" s="122">
        <v>350.38946806568043</v>
      </c>
      <c r="X208" s="122">
        <v>317.79147446409428</v>
      </c>
      <c r="Y208" s="122">
        <v>305.82177034911683</v>
      </c>
      <c r="DA208" s="130" t="s">
        <v>2465</v>
      </c>
    </row>
    <row r="209" spans="1:105" ht="12" customHeight="1" x14ac:dyDescent="0.25">
      <c r="A209" s="97" t="s">
        <v>50</v>
      </c>
      <c r="B209" s="98">
        <v>353.12487449365636</v>
      </c>
      <c r="C209" s="98">
        <v>346.45855345600404</v>
      </c>
      <c r="D209" s="98">
        <v>343.49606382062893</v>
      </c>
      <c r="E209" s="98">
        <v>343.14319930622281</v>
      </c>
      <c r="F209" s="98">
        <v>333.53990278839632</v>
      </c>
      <c r="G209" s="98">
        <v>334.98183470143556</v>
      </c>
      <c r="H209" s="98">
        <v>324.4640839698788</v>
      </c>
      <c r="I209" s="98">
        <v>325.9484002049204</v>
      </c>
      <c r="J209" s="98">
        <v>318.37349876200972</v>
      </c>
      <c r="K209" s="98">
        <v>306.4657243528705</v>
      </c>
      <c r="L209" s="98">
        <v>310.79804885042137</v>
      </c>
      <c r="M209" s="98">
        <v>312.48814026754718</v>
      </c>
      <c r="N209" s="98">
        <v>312.42623025885604</v>
      </c>
      <c r="O209" s="98">
        <v>315.82480169174306</v>
      </c>
      <c r="P209" s="98">
        <v>302.12245469615044</v>
      </c>
      <c r="Q209" s="98">
        <v>284.60826853672887</v>
      </c>
      <c r="R209" s="98">
        <v>335.74026050279457</v>
      </c>
      <c r="S209" s="98">
        <v>332.17812638117124</v>
      </c>
      <c r="T209" s="98">
        <v>352.33691560408414</v>
      </c>
      <c r="U209" s="98">
        <v>338.61927383067416</v>
      </c>
      <c r="V209" s="98">
        <v>378.57770949789744</v>
      </c>
      <c r="W209" s="98">
        <v>322.8721043069454</v>
      </c>
      <c r="X209" s="98">
        <v>309.34214465248368</v>
      </c>
      <c r="Y209" s="98">
        <v>323.32081851047974</v>
      </c>
      <c r="DA209" s="63" t="s">
        <v>2466</v>
      </c>
    </row>
    <row r="210" spans="1:105" ht="12" customHeight="1" x14ac:dyDescent="0.25">
      <c r="A210" s="109" t="s">
        <v>120</v>
      </c>
      <c r="B210" s="33">
        <v>354.45513475846701</v>
      </c>
      <c r="C210" s="33">
        <v>346.57892531847352</v>
      </c>
      <c r="D210" s="33">
        <v>344.10547383190789</v>
      </c>
      <c r="E210" s="33">
        <v>343.10727951068094</v>
      </c>
      <c r="F210" s="33">
        <v>340.93684673857962</v>
      </c>
      <c r="G210" s="33">
        <v>331.19228020140912</v>
      </c>
      <c r="H210" s="33">
        <v>323.21689916405251</v>
      </c>
      <c r="I210" s="33">
        <v>326.5837208130385</v>
      </c>
      <c r="J210" s="33">
        <v>315.04577043899917</v>
      </c>
      <c r="K210" s="33">
        <v>313.52858566574838</v>
      </c>
      <c r="L210" s="33">
        <v>307.02658421912804</v>
      </c>
      <c r="M210" s="33">
        <v>312.11353347920215</v>
      </c>
      <c r="N210" s="33">
        <v>315.77202062716339</v>
      </c>
      <c r="O210" s="33">
        <v>302.41700237888699</v>
      </c>
      <c r="P210" s="33">
        <v>311.76656849768176</v>
      </c>
      <c r="Q210" s="33">
        <v>317.5701172551</v>
      </c>
      <c r="R210" s="33">
        <v>319.54249978036273</v>
      </c>
      <c r="S210" s="33">
        <v>321.93144784999407</v>
      </c>
      <c r="T210" s="33">
        <v>329.71328032691639</v>
      </c>
      <c r="U210" s="33">
        <v>326.0536845783983</v>
      </c>
      <c r="V210" s="33">
        <v>347.86721597414106</v>
      </c>
      <c r="W210" s="33">
        <v>350.90477583975337</v>
      </c>
      <c r="X210" s="33">
        <v>317.95106573240486</v>
      </c>
      <c r="Y210" s="33">
        <v>305.47261529314545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6179.0252714113394</v>
      </c>
      <c r="C212" s="117">
        <f t="shared" si="101"/>
        <v>6521.1193222301754</v>
      </c>
      <c r="D212" s="117">
        <f t="shared" si="101"/>
        <v>6276.1667153931949</v>
      </c>
      <c r="E212" s="117">
        <f t="shared" si="101"/>
        <v>6433.5932950062543</v>
      </c>
      <c r="F212" s="117">
        <f t="shared" si="101"/>
        <v>6454.1677243470494</v>
      </c>
      <c r="G212" s="117">
        <f t="shared" si="101"/>
        <v>6709.6062938439181</v>
      </c>
      <c r="H212" s="117">
        <f t="shared" si="101"/>
        <v>6438.2325608876054</v>
      </c>
      <c r="I212" s="117">
        <f t="shared" si="101"/>
        <v>6159.196606173954</v>
      </c>
      <c r="J212" s="117">
        <f t="shared" si="101"/>
        <v>6463.611501101278</v>
      </c>
      <c r="K212" s="117">
        <f t="shared" si="101"/>
        <v>5973.3482305331036</v>
      </c>
      <c r="L212" s="117">
        <f t="shared" si="101"/>
        <v>6164.0984040866852</v>
      </c>
      <c r="M212" s="117">
        <f t="shared" si="101"/>
        <v>5543.5868270126057</v>
      </c>
      <c r="N212" s="117">
        <f t="shared" si="101"/>
        <v>5070.2864431241896</v>
      </c>
      <c r="O212" s="117">
        <f t="shared" si="101"/>
        <v>4864.3232164242736</v>
      </c>
      <c r="P212" s="117">
        <f t="shared" si="101"/>
        <v>4291.4870188725499</v>
      </c>
      <c r="Q212" s="117">
        <f t="shared" si="101"/>
        <v>4631.8268088734812</v>
      </c>
      <c r="R212" s="117">
        <f t="shared" ref="R212:V212" si="102">R213+R216+R218+R227</f>
        <v>4735.3004005354724</v>
      </c>
      <c r="S212" s="117">
        <f t="shared" si="102"/>
        <v>4474.3707985582514</v>
      </c>
      <c r="T212" s="117">
        <f t="shared" si="102"/>
        <v>4658.9316859119481</v>
      </c>
      <c r="U212" s="117">
        <f t="shared" si="102"/>
        <v>4397.1250497172532</v>
      </c>
      <c r="V212" s="117">
        <f t="shared" si="102"/>
        <v>4897.6417268088417</v>
      </c>
      <c r="W212" s="117">
        <f t="shared" ref="W212:Y212" si="103">W213+W216+W218+W227</f>
        <v>4507.9208680701913</v>
      </c>
      <c r="X212" s="117">
        <f t="shared" si="103"/>
        <v>3793.4348143739544</v>
      </c>
      <c r="Y212" s="117">
        <f t="shared" si="103"/>
        <v>3422.20645607287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5299.0663227446184</v>
      </c>
      <c r="C213" s="122">
        <f t="shared" si="104"/>
        <v>5652.9291079155855</v>
      </c>
      <c r="D213" s="122">
        <f t="shared" si="104"/>
        <v>5418.3346574507459</v>
      </c>
      <c r="E213" s="122">
        <f t="shared" si="104"/>
        <v>5623.9975310923846</v>
      </c>
      <c r="F213" s="122">
        <f t="shared" si="104"/>
        <v>5649.0484996268797</v>
      </c>
      <c r="G213" s="122">
        <f t="shared" si="104"/>
        <v>5930.1314385167407</v>
      </c>
      <c r="H213" s="122">
        <f t="shared" si="104"/>
        <v>5700.850303102914</v>
      </c>
      <c r="I213" s="122">
        <f t="shared" si="104"/>
        <v>5406.5333943609839</v>
      </c>
      <c r="J213" s="122">
        <f t="shared" si="104"/>
        <v>5687.1830822870152</v>
      </c>
      <c r="K213" s="122">
        <f t="shared" si="104"/>
        <v>5180.4649212653012</v>
      </c>
      <c r="L213" s="122">
        <f t="shared" si="104"/>
        <v>5380.0792397767455</v>
      </c>
      <c r="M213" s="122">
        <f t="shared" si="104"/>
        <v>4691.3721489966547</v>
      </c>
      <c r="N213" s="122">
        <f t="shared" si="104"/>
        <v>4175.9913669033276</v>
      </c>
      <c r="O213" s="122">
        <f t="shared" si="104"/>
        <v>3996.3205012527696</v>
      </c>
      <c r="P213" s="122">
        <f t="shared" si="104"/>
        <v>3454.7192828328675</v>
      </c>
      <c r="Q213" s="122">
        <f t="shared" si="104"/>
        <v>3772.5888218846203</v>
      </c>
      <c r="R213" s="122">
        <f t="shared" ref="R213:V213" si="105">SUM(R214:R215)</f>
        <v>3854.8330282835186</v>
      </c>
      <c r="S213" s="122">
        <f t="shared" si="105"/>
        <v>3586.4562781531445</v>
      </c>
      <c r="T213" s="122">
        <f t="shared" si="105"/>
        <v>3776.5665345949105</v>
      </c>
      <c r="U213" s="122">
        <f t="shared" si="105"/>
        <v>3548.2152897514429</v>
      </c>
      <c r="V213" s="122">
        <f t="shared" si="105"/>
        <v>3972.1808106840153</v>
      </c>
      <c r="W213" s="122">
        <f t="shared" ref="W213:Y213" si="106">SUM(W214:W215)</f>
        <v>3659.7594496380657</v>
      </c>
      <c r="X213" s="122">
        <f t="shared" si="106"/>
        <v>3051.9655532631255</v>
      </c>
      <c r="Y213" s="122">
        <f t="shared" si="106"/>
        <v>2717.7155115026735</v>
      </c>
      <c r="DA213" s="130" t="s">
        <v>2619</v>
      </c>
    </row>
    <row r="214" spans="1:105" ht="12" customHeight="1" x14ac:dyDescent="0.25">
      <c r="A214" s="97" t="s">
        <v>211</v>
      </c>
      <c r="B214" s="98">
        <v>5299.0663227446184</v>
      </c>
      <c r="C214" s="98">
        <v>5652.9291079155855</v>
      </c>
      <c r="D214" s="98">
        <v>5418.3346574507459</v>
      </c>
      <c r="E214" s="98">
        <v>5623.9975310923846</v>
      </c>
      <c r="F214" s="98">
        <v>5649.0484996268797</v>
      </c>
      <c r="G214" s="98">
        <v>5930.1314385167407</v>
      </c>
      <c r="H214" s="98">
        <v>5700.850303102914</v>
      </c>
      <c r="I214" s="98">
        <v>5406.5333943609839</v>
      </c>
      <c r="J214" s="98">
        <v>5687.1830822870152</v>
      </c>
      <c r="K214" s="98">
        <v>5180.4649212653012</v>
      </c>
      <c r="L214" s="98">
        <v>5380.0792397767455</v>
      </c>
      <c r="M214" s="98">
        <v>4691.3721489966547</v>
      </c>
      <c r="N214" s="98">
        <v>4175.9913669033276</v>
      </c>
      <c r="O214" s="98">
        <v>3996.3205012527696</v>
      </c>
      <c r="P214" s="98">
        <v>3454.7192828328675</v>
      </c>
      <c r="Q214" s="98">
        <v>3772.5888218846203</v>
      </c>
      <c r="R214" s="98">
        <v>3854.8330282835186</v>
      </c>
      <c r="S214" s="98">
        <v>3586.4562781531445</v>
      </c>
      <c r="T214" s="98">
        <v>3776.5665345949105</v>
      </c>
      <c r="U214" s="98">
        <v>3548.2152897514429</v>
      </c>
      <c r="V214" s="98">
        <v>3972.1808106840153</v>
      </c>
      <c r="W214" s="98">
        <v>3659.7594496380657</v>
      </c>
      <c r="X214" s="98">
        <v>3051.9655532631255</v>
      </c>
      <c r="Y214" s="98">
        <v>2717.7155115026735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877.93647033020625</v>
      </c>
      <c r="C218" s="122">
        <v>866.24982960672924</v>
      </c>
      <c r="D218" s="122">
        <v>855.93841748866078</v>
      </c>
      <c r="E218" s="122">
        <v>807.71779078682175</v>
      </c>
      <c r="F218" s="122">
        <v>803.28626532350086</v>
      </c>
      <c r="G218" s="122">
        <v>777.63965291020918</v>
      </c>
      <c r="H218" s="122">
        <v>735.59507942176333</v>
      </c>
      <c r="I218" s="122">
        <v>750.90206604913692</v>
      </c>
      <c r="J218" s="122">
        <v>774.75042919955786</v>
      </c>
      <c r="K218" s="122">
        <v>791.31579921253251</v>
      </c>
      <c r="L218" s="122">
        <v>782.40115683319698</v>
      </c>
      <c r="M218" s="122">
        <v>850.54765024409153</v>
      </c>
      <c r="N218" s="122">
        <v>892.5923486754275</v>
      </c>
      <c r="O218" s="122">
        <v>866.24465459188195</v>
      </c>
      <c r="P218" s="122">
        <v>835.04903969992347</v>
      </c>
      <c r="Q218" s="122">
        <v>857.52847351858577</v>
      </c>
      <c r="R218" s="122">
        <v>878.18221528383458</v>
      </c>
      <c r="S218" s="122">
        <v>885.50306990792592</v>
      </c>
      <c r="T218" s="122">
        <v>879.81881387060969</v>
      </c>
      <c r="U218" s="122">
        <v>846.53268334429902</v>
      </c>
      <c r="V218" s="122">
        <v>922.8821558172092</v>
      </c>
      <c r="W218" s="122">
        <v>845.95011937144943</v>
      </c>
      <c r="X218" s="122">
        <v>739.34592786184135</v>
      </c>
      <c r="Y218" s="122">
        <v>702.16680427515655</v>
      </c>
      <c r="DA218" s="130" t="s">
        <v>2624</v>
      </c>
    </row>
    <row r="219" spans="1:105" ht="12" customHeight="1" x14ac:dyDescent="0.25">
      <c r="A219" s="97" t="s">
        <v>138</v>
      </c>
      <c r="B219" s="98">
        <v>1008.5843915660548</v>
      </c>
      <c r="C219" s="98">
        <v>990.90915218174302</v>
      </c>
      <c r="D219" s="98">
        <v>975.62639938550797</v>
      </c>
      <c r="E219" s="98">
        <v>917.849719914189</v>
      </c>
      <c r="F219" s="98">
        <v>912.01247947819013</v>
      </c>
      <c r="G219" s="98">
        <v>879.32476547081581</v>
      </c>
      <c r="H219" s="98">
        <v>831.90444221913151</v>
      </c>
      <c r="I219" s="98">
        <v>847.40997309717102</v>
      </c>
      <c r="J219" s="98">
        <v>872.30146314094145</v>
      </c>
      <c r="K219" s="98">
        <v>885.83606873552503</v>
      </c>
      <c r="L219" s="98">
        <v>865.05406259013284</v>
      </c>
      <c r="M219" s="98">
        <v>917.23481971458682</v>
      </c>
      <c r="N219" s="98">
        <v>929.81989579699473</v>
      </c>
      <c r="O219" s="98">
        <v>882.38733881997052</v>
      </c>
      <c r="P219" s="98">
        <v>842.95598528253174</v>
      </c>
      <c r="Q219" s="98">
        <v>865.77638041770649</v>
      </c>
      <c r="R219" s="98">
        <v>888.6059372955965</v>
      </c>
      <c r="S219" s="98">
        <v>898.07539608559625</v>
      </c>
      <c r="T219" s="98">
        <v>895.25772342489597</v>
      </c>
      <c r="U219" s="98">
        <v>864.28144883485731</v>
      </c>
      <c r="V219" s="98">
        <v>946.07215379650472</v>
      </c>
      <c r="W219" s="98">
        <v>870.31376313077658</v>
      </c>
      <c r="X219" s="98">
        <v>755.42381043754222</v>
      </c>
      <c r="Y219" s="98">
        <v>722.58879571758541</v>
      </c>
      <c r="DA219" s="63" t="s">
        <v>2625</v>
      </c>
    </row>
    <row r="220" spans="1:105" ht="12" customHeight="1" x14ac:dyDescent="0.25">
      <c r="A220" s="97" t="s">
        <v>137</v>
      </c>
      <c r="B220" s="98">
        <v>786.46500007163104</v>
      </c>
      <c r="C220" s="98">
        <v>772.70539747164446</v>
      </c>
      <c r="D220" s="98">
        <v>748.38278067034059</v>
      </c>
      <c r="E220" s="98">
        <v>701.09230778161668</v>
      </c>
      <c r="F220" s="98">
        <v>695.44815248630368</v>
      </c>
      <c r="G220" s="98">
        <v>664.84168300462545</v>
      </c>
      <c r="H220" s="98">
        <v>633.74785889644886</v>
      </c>
      <c r="I220" s="98">
        <v>639.06246503808006</v>
      </c>
      <c r="J220" s="98">
        <v>651.40559108655975</v>
      </c>
      <c r="K220" s="98">
        <v>661.22732751600938</v>
      </c>
      <c r="L220" s="98">
        <v>648.65332091142511</v>
      </c>
      <c r="M220" s="98">
        <v>692.86168447341254</v>
      </c>
      <c r="N220" s="98">
        <v>705.55634191932211</v>
      </c>
      <c r="O220" s="98">
        <v>674.65689606636909</v>
      </c>
      <c r="P220" s="98">
        <v>646.05096239277555</v>
      </c>
      <c r="Q220" s="98">
        <v>656.83889258524653</v>
      </c>
      <c r="R220" s="98">
        <v>674.20119790288607</v>
      </c>
      <c r="S220" s="98">
        <v>687.29622223108163</v>
      </c>
      <c r="T220" s="98">
        <v>689.60054940709017</v>
      </c>
      <c r="U220" s="98">
        <v>670.59721998103885</v>
      </c>
      <c r="V220" s="98">
        <v>740.71634504242195</v>
      </c>
      <c r="W220" s="98">
        <v>688.48300284148092</v>
      </c>
      <c r="X220" s="98">
        <v>593.65077133474836</v>
      </c>
      <c r="Y220" s="98">
        <v>555.02185531726764</v>
      </c>
      <c r="DA220" s="63" t="s">
        <v>2626</v>
      </c>
    </row>
    <row r="221" spans="1:105" ht="12" customHeight="1" x14ac:dyDescent="0.25">
      <c r="A221" s="100" t="s">
        <v>211</v>
      </c>
      <c r="B221" s="101">
        <v>786.46500007163104</v>
      </c>
      <c r="C221" s="101">
        <v>772.70539747164446</v>
      </c>
      <c r="D221" s="101">
        <v>748.38278067034059</v>
      </c>
      <c r="E221" s="101">
        <v>701.09230778161668</v>
      </c>
      <c r="F221" s="101">
        <v>695.44815248630368</v>
      </c>
      <c r="G221" s="101">
        <v>664.84168300462545</v>
      </c>
      <c r="H221" s="101">
        <v>633.74785889644886</v>
      </c>
      <c r="I221" s="101">
        <v>639.06246503808006</v>
      </c>
      <c r="J221" s="101">
        <v>651.40559108655975</v>
      </c>
      <c r="K221" s="101">
        <v>661.22732751600938</v>
      </c>
      <c r="L221" s="101">
        <v>648.65332091142511</v>
      </c>
      <c r="M221" s="101">
        <v>692.86168447341254</v>
      </c>
      <c r="N221" s="101">
        <v>705.55634191932211</v>
      </c>
      <c r="O221" s="101">
        <v>674.65689606636909</v>
      </c>
      <c r="P221" s="101">
        <v>646.05096239277555</v>
      </c>
      <c r="Q221" s="101">
        <v>656.83889258524653</v>
      </c>
      <c r="R221" s="101">
        <v>674.20119790288607</v>
      </c>
      <c r="S221" s="101">
        <v>687.29622223108163</v>
      </c>
      <c r="T221" s="101">
        <v>689.60054940709017</v>
      </c>
      <c r="U221" s="101">
        <v>670.59721998103885</v>
      </c>
      <c r="V221" s="101">
        <v>740.71634504242195</v>
      </c>
      <c r="W221" s="101">
        <v>688.48300284148092</v>
      </c>
      <c r="X221" s="101">
        <v>593.65077133474836</v>
      </c>
      <c r="Y221" s="101">
        <v>555.02185531726764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2.0224783365149466</v>
      </c>
      <c r="C227" s="122">
        <v>1.940384707861327</v>
      </c>
      <c r="D227" s="122">
        <v>1.8936404537882918</v>
      </c>
      <c r="E227" s="122">
        <v>1.877973127047637</v>
      </c>
      <c r="F227" s="122">
        <v>1.8329593966689113</v>
      </c>
      <c r="G227" s="122">
        <v>1.8352024169678687</v>
      </c>
      <c r="H227" s="122">
        <v>1.7871783629275495</v>
      </c>
      <c r="I227" s="122">
        <v>1.7611457638330945</v>
      </c>
      <c r="J227" s="122">
        <v>1.6779896147041862</v>
      </c>
      <c r="K227" s="122">
        <v>1.5675100552699754</v>
      </c>
      <c r="L227" s="122">
        <v>1.6180074767424577</v>
      </c>
      <c r="M227" s="122">
        <v>1.6670277718595803</v>
      </c>
      <c r="N227" s="122">
        <v>1.7027275454346835</v>
      </c>
      <c r="O227" s="122">
        <v>1.7580605796216464</v>
      </c>
      <c r="P227" s="122">
        <v>1.718696339759288</v>
      </c>
      <c r="Q227" s="122">
        <v>1.7095134702753829</v>
      </c>
      <c r="R227" s="122">
        <v>2.2851569681184354</v>
      </c>
      <c r="S227" s="122">
        <v>2.4114504971814448</v>
      </c>
      <c r="T227" s="122">
        <v>2.5463374464275343</v>
      </c>
      <c r="U227" s="122">
        <v>2.377076621511033</v>
      </c>
      <c r="V227" s="122">
        <v>2.5787603076168084</v>
      </c>
      <c r="W227" s="122">
        <v>2.2112990606769585</v>
      </c>
      <c r="X227" s="122">
        <v>2.1233332489874206</v>
      </c>
      <c r="Y227" s="122">
        <v>2.3241402950396939</v>
      </c>
      <c r="DA227" s="130" t="s">
        <v>2633</v>
      </c>
    </row>
    <row r="228" spans="1:105" ht="12" customHeight="1" x14ac:dyDescent="0.25">
      <c r="A228" s="97" t="s">
        <v>50</v>
      </c>
      <c r="B228" s="98">
        <v>138.31875682303499</v>
      </c>
      <c r="C228" s="98">
        <v>135.42402574882666</v>
      </c>
      <c r="D228" s="98">
        <v>133.98583249680735</v>
      </c>
      <c r="E228" s="98">
        <v>133.56694611249776</v>
      </c>
      <c r="F228" s="98">
        <v>129.56303368615923</v>
      </c>
      <c r="G228" s="98">
        <v>129.82239925536149</v>
      </c>
      <c r="H228" s="98">
        <v>125.4540915286432</v>
      </c>
      <c r="I228" s="98">
        <v>125.8639495404127</v>
      </c>
      <c r="J228" s="98">
        <v>122.8460721624412</v>
      </c>
      <c r="K228" s="98">
        <v>118.13248464427137</v>
      </c>
      <c r="L228" s="98">
        <v>119.68199978387099</v>
      </c>
      <c r="M228" s="98">
        <v>120.23041115397783</v>
      </c>
      <c r="N228" s="98">
        <v>120.10781899676725</v>
      </c>
      <c r="O228" s="98">
        <v>121.31957277885409</v>
      </c>
      <c r="P228" s="98">
        <v>115.98765973763196</v>
      </c>
      <c r="Q228" s="98">
        <v>109.12776862779852</v>
      </c>
      <c r="R228" s="98">
        <v>128.31445581721442</v>
      </c>
      <c r="S228" s="98">
        <v>126.37170520066792</v>
      </c>
      <c r="T228" s="98">
        <v>133.44815217384638</v>
      </c>
      <c r="U228" s="98">
        <v>127.6325412913059</v>
      </c>
      <c r="V228" s="98">
        <v>141.9119890241673</v>
      </c>
      <c r="W228" s="98">
        <v>120.29436260743527</v>
      </c>
      <c r="X228" s="98">
        <v>114.54015348344383</v>
      </c>
      <c r="Y228" s="98">
        <v>118.80603640711163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231.62295553557684</v>
      </c>
      <c r="C231" s="118">
        <f t="shared" si="108"/>
        <v>242.08538848717757</v>
      </c>
      <c r="D231" s="118">
        <f t="shared" si="108"/>
        <v>233.79715540097854</v>
      </c>
      <c r="E231" s="118">
        <f t="shared" si="108"/>
        <v>238.29401563642276</v>
      </c>
      <c r="F231" s="118">
        <f t="shared" si="108"/>
        <v>239.83535241319578</v>
      </c>
      <c r="G231" s="118">
        <f t="shared" si="108"/>
        <v>246.78483445153867</v>
      </c>
      <c r="H231" s="118">
        <f t="shared" si="108"/>
        <v>237.07610078193159</v>
      </c>
      <c r="I231" s="118">
        <f t="shared" si="108"/>
        <v>225.71764035085874</v>
      </c>
      <c r="J231" s="118">
        <f t="shared" si="108"/>
        <v>235.88616396863441</v>
      </c>
      <c r="K231" s="118">
        <f t="shared" si="108"/>
        <v>217.65202652602338</v>
      </c>
      <c r="L231" s="118">
        <f t="shared" si="108"/>
        <v>223.26772393753348</v>
      </c>
      <c r="M231" s="118">
        <f t="shared" si="108"/>
        <v>200.10443554045082</v>
      </c>
      <c r="N231" s="118">
        <f t="shared" si="108"/>
        <v>181.75743590846733</v>
      </c>
      <c r="O231" s="118">
        <f t="shared" si="108"/>
        <v>173.10171295599429</v>
      </c>
      <c r="P231" s="118">
        <f t="shared" si="108"/>
        <v>152.95380703069753</v>
      </c>
      <c r="Q231" s="118">
        <f t="shared" si="108"/>
        <v>164.59571917246623</v>
      </c>
      <c r="R231" s="118">
        <f t="shared" ref="R231:V231" si="109">R232+R235+R237+R246</f>
        <v>167.70001595647503</v>
      </c>
      <c r="S231" s="118">
        <f t="shared" si="109"/>
        <v>157.76806062808569</v>
      </c>
      <c r="T231" s="118">
        <f t="shared" si="109"/>
        <v>163.36773506827311</v>
      </c>
      <c r="U231" s="118">
        <f t="shared" si="109"/>
        <v>153.79422452259163</v>
      </c>
      <c r="V231" s="118">
        <f t="shared" si="109"/>
        <v>170.17035515447279</v>
      </c>
      <c r="W231" s="118">
        <f t="shared" ref="W231:Y231" si="110">W232+W235+W237+W246</f>
        <v>156.02804825276354</v>
      </c>
      <c r="X231" s="118">
        <f t="shared" si="110"/>
        <v>130.60908551710037</v>
      </c>
      <c r="Y231" s="118">
        <f t="shared" si="110"/>
        <v>117.34500238284419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191.8081489728238</v>
      </c>
      <c r="C232" s="123">
        <f t="shared" si="111"/>
        <v>203.24417726819857</v>
      </c>
      <c r="D232" s="123">
        <f t="shared" si="111"/>
        <v>195.49465349465439</v>
      </c>
      <c r="E232" s="123">
        <f t="shared" si="111"/>
        <v>202.12574918434515</v>
      </c>
      <c r="F232" s="123">
        <f t="shared" si="111"/>
        <v>203.75521530440611</v>
      </c>
      <c r="G232" s="123">
        <f t="shared" si="111"/>
        <v>212.27216480378675</v>
      </c>
      <c r="H232" s="123">
        <f t="shared" si="111"/>
        <v>204.18095308365261</v>
      </c>
      <c r="I232" s="123">
        <f t="shared" si="111"/>
        <v>192.50845795783022</v>
      </c>
      <c r="J232" s="123">
        <f t="shared" si="111"/>
        <v>202.04682807445437</v>
      </c>
      <c r="K232" s="123">
        <f t="shared" si="111"/>
        <v>183.53598403292429</v>
      </c>
      <c r="L232" s="123">
        <f t="shared" si="111"/>
        <v>189.90744934824002</v>
      </c>
      <c r="M232" s="123">
        <f t="shared" si="111"/>
        <v>164.95370279812505</v>
      </c>
      <c r="N232" s="123">
        <f t="shared" si="111"/>
        <v>146.10119628552829</v>
      </c>
      <c r="O232" s="123">
        <f t="shared" si="111"/>
        <v>139.19907433020003</v>
      </c>
      <c r="P232" s="123">
        <f t="shared" si="111"/>
        <v>120.27409593019844</v>
      </c>
      <c r="Q232" s="123">
        <f t="shared" si="111"/>
        <v>131.16842097764786</v>
      </c>
      <c r="R232" s="123">
        <f t="shared" ref="R232:V232" si="112">SUM(R233:R234)</f>
        <v>133.62763778290804</v>
      </c>
      <c r="S232" s="123">
        <f t="shared" si="112"/>
        <v>123.61612125039407</v>
      </c>
      <c r="T232" s="123">
        <f t="shared" si="112"/>
        <v>129.47063505889943</v>
      </c>
      <c r="U232" s="123">
        <f t="shared" si="112"/>
        <v>121.17774072374331</v>
      </c>
      <c r="V232" s="123">
        <f t="shared" si="112"/>
        <v>134.87100046314032</v>
      </c>
      <c r="W232" s="123">
        <f t="shared" ref="W232:Y232" si="113">SUM(W233:W234)</f>
        <v>123.48314412591448</v>
      </c>
      <c r="X232" s="123">
        <f t="shared" si="113"/>
        <v>102.36704022115099</v>
      </c>
      <c r="Y232" s="123">
        <f t="shared" si="113"/>
        <v>90.580919070335995</v>
      </c>
      <c r="DA232" s="130" t="s">
        <v>2787</v>
      </c>
    </row>
    <row r="233" spans="1:105" ht="12" customHeight="1" x14ac:dyDescent="0.25">
      <c r="A233" s="97" t="s">
        <v>211</v>
      </c>
      <c r="B233" s="99">
        <v>189.73898066569205</v>
      </c>
      <c r="C233" s="99">
        <v>201.09890667819212</v>
      </c>
      <c r="D233" s="99">
        <v>193.4478656858233</v>
      </c>
      <c r="E233" s="99">
        <v>200.04037625975366</v>
      </c>
      <c r="F233" s="99">
        <v>201.67122902278282</v>
      </c>
      <c r="G233" s="99">
        <v>210.11061673835644</v>
      </c>
      <c r="H233" s="99">
        <v>202.11558589909041</v>
      </c>
      <c r="I233" s="99">
        <v>190.55419218387169</v>
      </c>
      <c r="J233" s="99">
        <v>199.96285015403174</v>
      </c>
      <c r="K233" s="99">
        <v>181.62315719420613</v>
      </c>
      <c r="L233" s="99">
        <v>187.92303221587704</v>
      </c>
      <c r="M233" s="99">
        <v>163.24970463045372</v>
      </c>
      <c r="N233" s="99">
        <v>144.57938071169701</v>
      </c>
      <c r="O233" s="99">
        <v>137.75449771757567</v>
      </c>
      <c r="P233" s="99">
        <v>119.03908893102013</v>
      </c>
      <c r="Q233" s="99">
        <v>129.78620774224058</v>
      </c>
      <c r="R233" s="99">
        <v>132.18520584329957</v>
      </c>
      <c r="S233" s="99">
        <v>122.2428040178095</v>
      </c>
      <c r="T233" s="99">
        <v>127.98749663176083</v>
      </c>
      <c r="U233" s="99">
        <v>119.75861275684916</v>
      </c>
      <c r="V233" s="99">
        <v>133.25816169529415</v>
      </c>
      <c r="W233" s="99">
        <v>121.97316534660708</v>
      </c>
      <c r="X233" s="99">
        <v>101.09250834113553</v>
      </c>
      <c r="Y233" s="99">
        <v>89.432941328927143</v>
      </c>
      <c r="DA233" s="63" t="s">
        <v>2788</v>
      </c>
    </row>
    <row r="234" spans="1:105" ht="12" customHeight="1" x14ac:dyDescent="0.25">
      <c r="A234" s="97" t="s">
        <v>53</v>
      </c>
      <c r="B234" s="99">
        <v>2.0691683071317568</v>
      </c>
      <c r="C234" s="99">
        <v>2.1452705900064433</v>
      </c>
      <c r="D234" s="99">
        <v>2.046787808831096</v>
      </c>
      <c r="E234" s="99">
        <v>2.0853729245914852</v>
      </c>
      <c r="F234" s="99">
        <v>2.0839862816232784</v>
      </c>
      <c r="G234" s="99">
        <v>2.161548065430309</v>
      </c>
      <c r="H234" s="99">
        <v>2.065367184562215</v>
      </c>
      <c r="I234" s="99">
        <v>1.9542657739585192</v>
      </c>
      <c r="J234" s="99">
        <v>2.0839779204226136</v>
      </c>
      <c r="K234" s="99">
        <v>1.9128268387181533</v>
      </c>
      <c r="L234" s="99">
        <v>1.9844171323629771</v>
      </c>
      <c r="M234" s="99">
        <v>1.7039981676713425</v>
      </c>
      <c r="N234" s="99">
        <v>1.5218155738312646</v>
      </c>
      <c r="O234" s="99">
        <v>1.444576612624368</v>
      </c>
      <c r="P234" s="99">
        <v>1.2350069991783095</v>
      </c>
      <c r="Q234" s="99">
        <v>1.3822132354072771</v>
      </c>
      <c r="R234" s="99">
        <v>1.4424319396084664</v>
      </c>
      <c r="S234" s="99">
        <v>1.3733172325845728</v>
      </c>
      <c r="T234" s="99">
        <v>1.4831384271386094</v>
      </c>
      <c r="U234" s="99">
        <v>1.4191279668941565</v>
      </c>
      <c r="V234" s="99">
        <v>1.6128387678461711</v>
      </c>
      <c r="W234" s="99">
        <v>1.5099787793074002</v>
      </c>
      <c r="X234" s="99">
        <v>1.2745318800154564</v>
      </c>
      <c r="Y234" s="99">
        <v>1.1479777414088546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6.7656431403186361E-3</v>
      </c>
      <c r="C235" s="123">
        <f t="shared" si="114"/>
        <v>5.8787260294988338E-3</v>
      </c>
      <c r="D235" s="123">
        <f t="shared" si="114"/>
        <v>6.598363051134864E-3</v>
      </c>
      <c r="E235" s="123">
        <f t="shared" si="114"/>
        <v>6.8592510781893042E-3</v>
      </c>
      <c r="F235" s="123">
        <f t="shared" si="114"/>
        <v>7.2702765935433091E-3</v>
      </c>
      <c r="G235" s="123">
        <f t="shared" si="114"/>
        <v>7.3604016924979469E-3</v>
      </c>
      <c r="H235" s="123">
        <f t="shared" si="114"/>
        <v>8.6761937393951324E-3</v>
      </c>
      <c r="I235" s="123">
        <f t="shared" si="114"/>
        <v>9.5513186867451048E-3</v>
      </c>
      <c r="J235" s="123">
        <f t="shared" si="114"/>
        <v>1.005645084811013E-2</v>
      </c>
      <c r="K235" s="123">
        <f t="shared" si="114"/>
        <v>1.0284015533248453E-2</v>
      </c>
      <c r="L235" s="123">
        <f t="shared" si="114"/>
        <v>1.1346872311812669E-2</v>
      </c>
      <c r="M235" s="123">
        <f t="shared" si="114"/>
        <v>1.1491257327096903E-2</v>
      </c>
      <c r="N235" s="123">
        <f t="shared" si="114"/>
        <v>1.2792706342190378E-2</v>
      </c>
      <c r="O235" s="123">
        <f t="shared" si="114"/>
        <v>1.1499107679863474E-2</v>
      </c>
      <c r="P235" s="123">
        <f t="shared" si="114"/>
        <v>1.1749945520205437E-2</v>
      </c>
      <c r="Q235" s="123">
        <f t="shared" si="114"/>
        <v>1.0267141521020508E-2</v>
      </c>
      <c r="R235" s="123">
        <f t="shared" si="114"/>
        <v>9.581885341349473E-3</v>
      </c>
      <c r="S235" s="123">
        <f t="shared" si="114"/>
        <v>9.1904652065792902E-3</v>
      </c>
      <c r="T235" s="123">
        <f t="shared" si="114"/>
        <v>9.158072805699205E-3</v>
      </c>
      <c r="U235" s="123">
        <f t="shared" si="114"/>
        <v>9.4074546521961972E-3</v>
      </c>
      <c r="V235" s="123">
        <f t="shared" si="114"/>
        <v>9.8060794443560109E-3</v>
      </c>
      <c r="W235" s="123">
        <f t="shared" si="114"/>
        <v>9.4810303676543927E-3</v>
      </c>
      <c r="X235" s="123">
        <f t="shared" si="114"/>
        <v>9.9207668316746746E-3</v>
      </c>
      <c r="Y235" s="123">
        <f t="shared" si="114"/>
        <v>9.7457663708000741E-3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6.7656431403186361E-3</v>
      </c>
      <c r="C236" s="99">
        <f>RES_hhdet_fecs!C48</f>
        <v>5.8787260294988338E-3</v>
      </c>
      <c r="D236" s="99">
        <f>RES_hhdet_fecs!D48</f>
        <v>6.598363051134864E-3</v>
      </c>
      <c r="E236" s="99">
        <f>RES_hhdet_fecs!E48</f>
        <v>6.8592510781893042E-3</v>
      </c>
      <c r="F236" s="99">
        <f>RES_hhdet_fecs!F48</f>
        <v>7.2702765935433091E-3</v>
      </c>
      <c r="G236" s="99">
        <f>RES_hhdet_fecs!G48</f>
        <v>7.3604016924979469E-3</v>
      </c>
      <c r="H236" s="99">
        <f>RES_hhdet_fecs!H48</f>
        <v>8.6761937393951324E-3</v>
      </c>
      <c r="I236" s="99">
        <f>RES_hhdet_fecs!I48</f>
        <v>9.5513186867451048E-3</v>
      </c>
      <c r="J236" s="99">
        <f>RES_hhdet_fecs!J48</f>
        <v>1.005645084811013E-2</v>
      </c>
      <c r="K236" s="99">
        <f>RES_hhdet_fecs!K48</f>
        <v>1.0284015533248453E-2</v>
      </c>
      <c r="L236" s="99">
        <f>RES_hhdet_fecs!L48</f>
        <v>1.1346872311812669E-2</v>
      </c>
      <c r="M236" s="99">
        <f>RES_hhdet_fecs!M48</f>
        <v>1.1491257327096903E-2</v>
      </c>
      <c r="N236" s="99">
        <f>RES_hhdet_fecs!N48</f>
        <v>1.2792706342190378E-2</v>
      </c>
      <c r="O236" s="99">
        <f>RES_hhdet_fecs!O48</f>
        <v>1.1499107679863474E-2</v>
      </c>
      <c r="P236" s="99">
        <f>RES_hhdet_fecs!P48</f>
        <v>1.1749945520205437E-2</v>
      </c>
      <c r="Q236" s="99">
        <f>RES_hhdet_fecs!Q48</f>
        <v>1.0267141521020508E-2</v>
      </c>
      <c r="R236" s="99">
        <f>RES_hhdet_fecs!R48</f>
        <v>9.581885341349473E-3</v>
      </c>
      <c r="S236" s="99">
        <f>RES_hhdet_fecs!S48</f>
        <v>9.1904652065792902E-3</v>
      </c>
      <c r="T236" s="99">
        <f>RES_hhdet_fecs!T48</f>
        <v>9.158072805699205E-3</v>
      </c>
      <c r="U236" s="99">
        <f>RES_hhdet_fecs!U48</f>
        <v>9.4074546521961972E-3</v>
      </c>
      <c r="V236" s="99">
        <f>RES_hhdet_fecs!V48</f>
        <v>9.8060794443560109E-3</v>
      </c>
      <c r="W236" s="99">
        <f>RES_hhdet_fecs!W48</f>
        <v>9.4810303676543927E-3</v>
      </c>
      <c r="X236" s="99">
        <f>RES_hhdet_fecs!X48</f>
        <v>9.9207668316746746E-3</v>
      </c>
      <c r="Y236" s="99">
        <f>RES_hhdet_fecs!Y48</f>
        <v>9.7457663708000741E-3</v>
      </c>
      <c r="DA236" s="63" t="s">
        <v>2791</v>
      </c>
    </row>
    <row r="237" spans="1:105" ht="12" customHeight="1" x14ac:dyDescent="0.25">
      <c r="A237" s="121" t="s">
        <v>55</v>
      </c>
      <c r="B237" s="123">
        <v>35.200100105072067</v>
      </c>
      <c r="C237" s="123">
        <v>34.357536108165817</v>
      </c>
      <c r="D237" s="123">
        <v>33.879910686195181</v>
      </c>
      <c r="E237" s="123">
        <v>31.787674636638652</v>
      </c>
      <c r="F237" s="123">
        <v>31.754826184467976</v>
      </c>
      <c r="G237" s="123">
        <v>30.34115254367784</v>
      </c>
      <c r="H237" s="123">
        <v>28.852368562309994</v>
      </c>
      <c r="I237" s="123">
        <v>29.152500276164638</v>
      </c>
      <c r="J237" s="123">
        <v>29.951994083938196</v>
      </c>
      <c r="K237" s="123">
        <v>30.278494551509478</v>
      </c>
      <c r="L237" s="123">
        <v>29.621073156961057</v>
      </c>
      <c r="M237" s="123">
        <v>31.36838718487796</v>
      </c>
      <c r="N237" s="123">
        <v>31.852754275670751</v>
      </c>
      <c r="O237" s="123">
        <v>30.282456161050504</v>
      </c>
      <c r="P237" s="123">
        <v>28.982151946429934</v>
      </c>
      <c r="Q237" s="123">
        <v>29.711577529297628</v>
      </c>
      <c r="R237" s="123">
        <v>30.377045968658116</v>
      </c>
      <c r="S237" s="123">
        <v>30.498209111668093</v>
      </c>
      <c r="T237" s="123">
        <v>30.218523050054831</v>
      </c>
      <c r="U237" s="123">
        <v>29.0516265457373</v>
      </c>
      <c r="V237" s="123">
        <v>31.568155521398616</v>
      </c>
      <c r="W237" s="123">
        <v>28.86725778009275</v>
      </c>
      <c r="X237" s="123">
        <v>24.96927289513912</v>
      </c>
      <c r="Y237" s="123">
        <v>23.693101056656335</v>
      </c>
      <c r="DA237" s="130" t="s">
        <v>2792</v>
      </c>
    </row>
    <row r="238" spans="1:105" ht="12" customHeight="1" x14ac:dyDescent="0.25">
      <c r="A238" s="97" t="s">
        <v>138</v>
      </c>
      <c r="B238" s="99">
        <v>36.113489191422822</v>
      </c>
      <c r="C238" s="99">
        <v>35.250883801484683</v>
      </c>
      <c r="D238" s="99">
        <v>34.832260574445108</v>
      </c>
      <c r="E238" s="99">
        <v>32.647063286651324</v>
      </c>
      <c r="F238" s="99">
        <v>32.558877416724329</v>
      </c>
      <c r="G238" s="99">
        <v>31.155375003390361</v>
      </c>
      <c r="H238" s="99">
        <v>29.493995599157977</v>
      </c>
      <c r="I238" s="99">
        <v>29.867109124029277</v>
      </c>
      <c r="J238" s="99">
        <v>30.67034843778076</v>
      </c>
      <c r="K238" s="99">
        <v>31.056738344046867</v>
      </c>
      <c r="L238" s="99">
        <v>30.215834233576572</v>
      </c>
      <c r="M238" s="99">
        <v>31.917807549588311</v>
      </c>
      <c r="N238" s="99">
        <v>32.191825340729025</v>
      </c>
      <c r="O238" s="99">
        <v>30.416185241746462</v>
      </c>
      <c r="P238" s="99">
        <v>29.045692075652639</v>
      </c>
      <c r="Q238" s="99">
        <v>29.784807852737195</v>
      </c>
      <c r="R238" s="99">
        <v>30.470984832071817</v>
      </c>
      <c r="S238" s="99">
        <v>30.610509684908635</v>
      </c>
      <c r="T238" s="99">
        <v>30.340202883170509</v>
      </c>
      <c r="U238" s="99">
        <v>29.171044846941321</v>
      </c>
      <c r="V238" s="99">
        <v>31.738695204139024</v>
      </c>
      <c r="W238" s="99">
        <v>29.005984134907095</v>
      </c>
      <c r="X238" s="99">
        <v>25.022460615945739</v>
      </c>
      <c r="Y238" s="99">
        <v>23.778515852315831</v>
      </c>
      <c r="DA238" s="63" t="s">
        <v>2793</v>
      </c>
    </row>
    <row r="239" spans="1:105" ht="12" customHeight="1" x14ac:dyDescent="0.25">
      <c r="A239" s="97" t="s">
        <v>137</v>
      </c>
      <c r="B239" s="99">
        <v>32.262033093563801</v>
      </c>
      <c r="C239" s="99">
        <v>31.496483865546189</v>
      </c>
      <c r="D239" s="99">
        <v>30.776553582794733</v>
      </c>
      <c r="E239" s="99">
        <v>28.759058754007324</v>
      </c>
      <c r="F239" s="99">
        <v>28.644525284681333</v>
      </c>
      <c r="G239" s="99">
        <v>27.255612175064776</v>
      </c>
      <c r="H239" s="99">
        <v>25.893775154149065</v>
      </c>
      <c r="I239" s="99">
        <v>26.047820611090525</v>
      </c>
      <c r="J239" s="99">
        <v>26.645706469787189</v>
      </c>
      <c r="K239" s="99">
        <v>27.014130856792644</v>
      </c>
      <c r="L239" s="99">
        <v>26.385956069226918</v>
      </c>
      <c r="M239" s="99">
        <v>28.021464206359266</v>
      </c>
      <c r="N239" s="99">
        <v>28.458597727529341</v>
      </c>
      <c r="O239" s="99">
        <v>27.129015604618036</v>
      </c>
      <c r="P239" s="99">
        <v>26.005355281343519</v>
      </c>
      <c r="Q239" s="99">
        <v>26.541792520663002</v>
      </c>
      <c r="R239" s="99">
        <v>27.314898801137875</v>
      </c>
      <c r="S239" s="99">
        <v>27.787353763820629</v>
      </c>
      <c r="T239" s="99">
        <v>27.854675976819092</v>
      </c>
      <c r="U239" s="99">
        <v>27.106253233214161</v>
      </c>
      <c r="V239" s="99">
        <v>29.658093184967889</v>
      </c>
      <c r="W239" s="99">
        <v>27.468010784562246</v>
      </c>
      <c r="X239" s="99">
        <v>23.858027773642473</v>
      </c>
      <c r="Y239" s="99">
        <v>22.548586303324601</v>
      </c>
      <c r="DA239" s="63" t="s">
        <v>2794</v>
      </c>
    </row>
    <row r="240" spans="1:105" ht="12" customHeight="1" x14ac:dyDescent="0.25">
      <c r="A240" s="100" t="s">
        <v>211</v>
      </c>
      <c r="B240" s="102">
        <v>28.160256610176862</v>
      </c>
      <c r="C240" s="102">
        <v>27.488441416733568</v>
      </c>
      <c r="D240" s="102">
        <v>26.719104815281526</v>
      </c>
      <c r="E240" s="102">
        <v>24.937203166625963</v>
      </c>
      <c r="F240" s="102">
        <v>24.827523368369061</v>
      </c>
      <c r="G240" s="102">
        <v>23.556020216038988</v>
      </c>
      <c r="H240" s="102">
        <v>22.468634151546055</v>
      </c>
      <c r="I240" s="102">
        <v>22.523865645105893</v>
      </c>
      <c r="J240" s="102">
        <v>22.903591587482243</v>
      </c>
      <c r="K240" s="102">
        <v>23.182126830657626</v>
      </c>
      <c r="L240" s="102">
        <v>22.657082449891881</v>
      </c>
      <c r="M240" s="102">
        <v>24.110102918233416</v>
      </c>
      <c r="N240" s="102">
        <v>24.427468835394123</v>
      </c>
      <c r="O240" s="102">
        <v>23.255647744015363</v>
      </c>
      <c r="P240" s="102">
        <v>22.260945584899282</v>
      </c>
      <c r="Q240" s="102">
        <v>22.596851390675955</v>
      </c>
      <c r="R240" s="102">
        <v>23.11888049902781</v>
      </c>
      <c r="S240" s="102">
        <v>23.426193122209128</v>
      </c>
      <c r="T240" s="102">
        <v>23.370499946446063</v>
      </c>
      <c r="U240" s="102">
        <v>22.633855678231583</v>
      </c>
      <c r="V240" s="102">
        <v>24.849447490536804</v>
      </c>
      <c r="W240" s="102">
        <v>22.945893657633</v>
      </c>
      <c r="X240" s="102">
        <v>19.663932801834445</v>
      </c>
      <c r="Y240" s="102">
        <v>18.264324140173219</v>
      </c>
      <c r="DA240" s="131" t="s">
        <v>2795</v>
      </c>
    </row>
    <row r="241" spans="1:105" ht="12" customHeight="1" x14ac:dyDescent="0.25">
      <c r="A241" s="103" t="s">
        <v>52</v>
      </c>
      <c r="B241" s="105">
        <v>4.1017764833869403</v>
      </c>
      <c r="C241" s="105">
        <v>4.008042448812609</v>
      </c>
      <c r="D241" s="105">
        <v>4.0574487675132174</v>
      </c>
      <c r="E241" s="105">
        <v>3.8218555873813602</v>
      </c>
      <c r="F241" s="105">
        <v>3.8170019163122735</v>
      </c>
      <c r="G241" s="105">
        <v>3.6995919590257857</v>
      </c>
      <c r="H241" s="105">
        <v>3.4251410026030089</v>
      </c>
      <c r="I241" s="105">
        <v>3.5239549659846321</v>
      </c>
      <c r="J241" s="105">
        <v>3.742114882304941</v>
      </c>
      <c r="K241" s="105">
        <v>3.8320040261350177</v>
      </c>
      <c r="L241" s="105">
        <v>3.7288736193350323</v>
      </c>
      <c r="M241" s="105">
        <v>3.9113612881258533</v>
      </c>
      <c r="N241" s="105">
        <v>4.0311288921352197</v>
      </c>
      <c r="O241" s="105">
        <v>3.8733678606026691</v>
      </c>
      <c r="P241" s="105">
        <v>3.7444096964442379</v>
      </c>
      <c r="Q241" s="105">
        <v>3.9449411299870509</v>
      </c>
      <c r="R241" s="105">
        <v>4.1960183021100717</v>
      </c>
      <c r="S241" s="105">
        <v>4.3611606416114981</v>
      </c>
      <c r="T241" s="105">
        <v>4.4841760303730291</v>
      </c>
      <c r="U241" s="105">
        <v>4.4723975549825781</v>
      </c>
      <c r="V241" s="105">
        <v>4.8086456944310818</v>
      </c>
      <c r="W241" s="105">
        <v>4.5221171269292491</v>
      </c>
      <c r="X241" s="105">
        <v>4.1940949718080232</v>
      </c>
      <c r="Y241" s="105">
        <v>4.2842621631513804</v>
      </c>
      <c r="DA241" s="132" t="s">
        <v>2796</v>
      </c>
    </row>
    <row r="242" spans="1:105" ht="12" customHeight="1" x14ac:dyDescent="0.25">
      <c r="A242" s="106" t="s">
        <v>122</v>
      </c>
      <c r="B242" s="102">
        <v>29.084040255976742</v>
      </c>
      <c r="C242" s="102">
        <v>28.171656230118952</v>
      </c>
      <c r="D242" s="102">
        <v>27.10302305721655</v>
      </c>
      <c r="E242" s="102">
        <v>25.527302320586085</v>
      </c>
      <c r="F242" s="102">
        <v>25.866901647516489</v>
      </c>
      <c r="G242" s="102">
        <v>24.192256650384738</v>
      </c>
      <c r="H242" s="102">
        <v>24.046902931801871</v>
      </c>
      <c r="I242" s="102">
        <v>23.823571196360792</v>
      </c>
      <c r="J242" s="102">
        <v>24.802067837013336</v>
      </c>
      <c r="K242" s="102">
        <v>24.626050034269749</v>
      </c>
      <c r="L242" s="102">
        <v>25.083177151078427</v>
      </c>
      <c r="M242" s="102">
        <v>25.775754109681294</v>
      </c>
      <c r="N242" s="102">
        <v>25.74875129710669</v>
      </c>
      <c r="O242" s="102">
        <v>25.472605193843986</v>
      </c>
      <c r="P242" s="102">
        <v>25.426874593101381</v>
      </c>
      <c r="Q242" s="102">
        <v>25.482429588795306</v>
      </c>
      <c r="R242" s="102">
        <v>25.010425541526811</v>
      </c>
      <c r="S242" s="102">
        <v>24.076760777825889</v>
      </c>
      <c r="T242" s="102">
        <v>24.79131513771409</v>
      </c>
      <c r="U242" s="102">
        <v>24.511017898664615</v>
      </c>
      <c r="V242" s="102">
        <v>25.717800087896119</v>
      </c>
      <c r="W242" s="102">
        <v>24.922764785362748</v>
      </c>
      <c r="X242" s="102">
        <v>23.523511436370018</v>
      </c>
      <c r="Y242" s="102">
        <v>21.552890084688787</v>
      </c>
      <c r="DA242" s="131" t="s">
        <v>2797</v>
      </c>
    </row>
    <row r="243" spans="1:105" ht="12" customHeight="1" x14ac:dyDescent="0.25">
      <c r="A243" s="107" t="s">
        <v>121</v>
      </c>
      <c r="B243" s="105">
        <v>26.814132733325213</v>
      </c>
      <c r="C243" s="105">
        <v>25.981258048363181</v>
      </c>
      <c r="D243" s="105">
        <v>24.829322814370009</v>
      </c>
      <c r="E243" s="105">
        <v>23.374265195766498</v>
      </c>
      <c r="F243" s="105">
        <v>23.727829805431313</v>
      </c>
      <c r="G243" s="105">
        <v>22.199753304127217</v>
      </c>
      <c r="H243" s="105">
        <v>22.205218234229378</v>
      </c>
      <c r="I243" s="105">
        <v>21.933338593667941</v>
      </c>
      <c r="J243" s="105">
        <v>22.697733730491599</v>
      </c>
      <c r="K243" s="105">
        <v>22.507932026506197</v>
      </c>
      <c r="L243" s="105">
        <v>22.950533424055312</v>
      </c>
      <c r="M243" s="105">
        <v>23.681463689096265</v>
      </c>
      <c r="N243" s="105">
        <v>23.840233383370325</v>
      </c>
      <c r="O243" s="105">
        <v>23.599113275090556</v>
      </c>
      <c r="P243" s="105">
        <v>23.547552344907718</v>
      </c>
      <c r="Q243" s="105">
        <v>23.449605383172234</v>
      </c>
      <c r="R243" s="105">
        <v>23.407935454540777</v>
      </c>
      <c r="S243" s="105">
        <v>23.131280715458367</v>
      </c>
      <c r="T243" s="105">
        <v>23.527472449629943</v>
      </c>
      <c r="U243" s="105">
        <v>23.419079769265643</v>
      </c>
      <c r="V243" s="105">
        <v>24.696155091389453</v>
      </c>
      <c r="W243" s="105">
        <v>23.892198520419729</v>
      </c>
      <c r="X243" s="105">
        <v>22.358041429677893</v>
      </c>
      <c r="Y243" s="105">
        <v>20.53649953440538</v>
      </c>
      <c r="DA243" s="132" t="s">
        <v>2798</v>
      </c>
    </row>
    <row r="244" spans="1:105" ht="12" customHeight="1" x14ac:dyDescent="0.25">
      <c r="A244" s="108" t="s">
        <v>53</v>
      </c>
      <c r="B244" s="99">
        <v>22.678905639693856</v>
      </c>
      <c r="C244" s="99">
        <v>21.970541409880738</v>
      </c>
      <c r="D244" s="99">
        <v>20.874725421826909</v>
      </c>
      <c r="E244" s="99">
        <v>19.62867073462667</v>
      </c>
      <c r="F244" s="99">
        <v>19.920741150905645</v>
      </c>
      <c r="G244" s="99">
        <v>18.590514247399973</v>
      </c>
      <c r="H244" s="99">
        <v>18.689377501559807</v>
      </c>
      <c r="I244" s="99">
        <v>18.406435897283263</v>
      </c>
      <c r="J244" s="99">
        <v>18.931576042426073</v>
      </c>
      <c r="K244" s="99">
        <v>18.75084265141702</v>
      </c>
      <c r="L244" s="99">
        <v>19.149833343536649</v>
      </c>
      <c r="M244" s="99">
        <v>19.819925211126105</v>
      </c>
      <c r="N244" s="99">
        <v>19.902991554888612</v>
      </c>
      <c r="O244" s="99">
        <v>19.679494214005484</v>
      </c>
      <c r="P244" s="99">
        <v>19.623844506836221</v>
      </c>
      <c r="Q244" s="99">
        <v>19.473964193976467</v>
      </c>
      <c r="R244" s="99">
        <v>19.28507034035886</v>
      </c>
      <c r="S244" s="99">
        <v>18.898932816277551</v>
      </c>
      <c r="T244" s="99">
        <v>19.109203948612922</v>
      </c>
      <c r="U244" s="99">
        <v>18.978642687080164</v>
      </c>
      <c r="V244" s="99">
        <v>20.173907140696308</v>
      </c>
      <c r="W244" s="99">
        <v>19.477138578798506</v>
      </c>
      <c r="X244" s="99">
        <v>17.981778155979963</v>
      </c>
      <c r="Y244" s="99">
        <v>16.259333815162595</v>
      </c>
      <c r="DA244" s="63" t="s">
        <v>2799</v>
      </c>
    </row>
    <row r="245" spans="1:105" ht="12" customHeight="1" x14ac:dyDescent="0.25">
      <c r="A245" s="108" t="s">
        <v>52</v>
      </c>
      <c r="B245" s="99">
        <v>4.1352270936313582</v>
      </c>
      <c r="C245" s="99">
        <v>4.0107166384824389</v>
      </c>
      <c r="D245" s="99">
        <v>3.9545973925431084</v>
      </c>
      <c r="E245" s="99">
        <v>3.7455944611398224</v>
      </c>
      <c r="F245" s="99">
        <v>3.8070886545256672</v>
      </c>
      <c r="G245" s="99">
        <v>3.6092390567272457</v>
      </c>
      <c r="H245" s="99">
        <v>3.5158407326695724</v>
      </c>
      <c r="I245" s="99">
        <v>3.5269026963846781</v>
      </c>
      <c r="J245" s="99">
        <v>3.7661576880655256</v>
      </c>
      <c r="K245" s="99">
        <v>3.7570893750891798</v>
      </c>
      <c r="L245" s="99">
        <v>3.8007000805186624</v>
      </c>
      <c r="M245" s="99">
        <v>3.861538477970162</v>
      </c>
      <c r="N245" s="99">
        <v>3.937241828481715</v>
      </c>
      <c r="O245" s="99">
        <v>3.9196190610850739</v>
      </c>
      <c r="P245" s="99">
        <v>3.9237078380714907</v>
      </c>
      <c r="Q245" s="99">
        <v>3.9756411891957608</v>
      </c>
      <c r="R245" s="99">
        <v>4.1228651141819181</v>
      </c>
      <c r="S245" s="99">
        <v>4.2323478991808114</v>
      </c>
      <c r="T245" s="99">
        <v>4.4182685010170175</v>
      </c>
      <c r="U245" s="99">
        <v>4.4404370821854808</v>
      </c>
      <c r="V245" s="99">
        <v>4.5222479506931457</v>
      </c>
      <c r="W245" s="99">
        <v>4.4150599416212151</v>
      </c>
      <c r="X245" s="99">
        <v>4.3762632736979308</v>
      </c>
      <c r="Y245" s="99">
        <v>4.2771657192427845</v>
      </c>
      <c r="DA245" s="63" t="s">
        <v>2800</v>
      </c>
    </row>
    <row r="246" spans="1:105" ht="12" customHeight="1" x14ac:dyDescent="0.25">
      <c r="A246" s="121" t="s">
        <v>54</v>
      </c>
      <c r="B246" s="123">
        <v>4.6079408145406537</v>
      </c>
      <c r="C246" s="123">
        <v>4.4777963847836846</v>
      </c>
      <c r="D246" s="123">
        <v>4.4159928570778373</v>
      </c>
      <c r="E246" s="123">
        <v>4.373732564360755</v>
      </c>
      <c r="F246" s="123">
        <v>4.3180406477281421</v>
      </c>
      <c r="G246" s="123">
        <v>4.1641567023815647</v>
      </c>
      <c r="H246" s="123">
        <v>4.0341029422295733</v>
      </c>
      <c r="I246" s="123">
        <v>4.0471307981771503</v>
      </c>
      <c r="J246" s="123">
        <v>3.8772853593937318</v>
      </c>
      <c r="K246" s="123">
        <v>3.8272639260563621</v>
      </c>
      <c r="L246" s="123">
        <v>3.7278545600206048</v>
      </c>
      <c r="M246" s="123">
        <v>3.7708543001207326</v>
      </c>
      <c r="N246" s="123">
        <v>3.7906926409260877</v>
      </c>
      <c r="O246" s="123">
        <v>3.6086833570638825</v>
      </c>
      <c r="P246" s="123">
        <v>3.6858092085489642</v>
      </c>
      <c r="Q246" s="123">
        <v>3.7054535239997608</v>
      </c>
      <c r="R246" s="123">
        <v>3.6857503195675285</v>
      </c>
      <c r="S246" s="123">
        <v>3.6445398008169558</v>
      </c>
      <c r="T246" s="123">
        <v>3.6694188865131547</v>
      </c>
      <c r="U246" s="123">
        <v>3.5554497984588349</v>
      </c>
      <c r="V246" s="123">
        <v>3.7213930904894914</v>
      </c>
      <c r="W246" s="123">
        <v>3.6681653163886727</v>
      </c>
      <c r="X246" s="123">
        <v>3.2628516339785918</v>
      </c>
      <c r="Y246" s="123">
        <v>3.0612364894810624</v>
      </c>
      <c r="DA246" s="130" t="s">
        <v>2801</v>
      </c>
    </row>
    <row r="247" spans="1:105" ht="12" customHeight="1" x14ac:dyDescent="0.25">
      <c r="A247" s="97" t="s">
        <v>50</v>
      </c>
      <c r="B247" s="99">
        <v>5.8213344763976673</v>
      </c>
      <c r="C247" s="99">
        <v>5.6844403919712043</v>
      </c>
      <c r="D247" s="99">
        <v>5.6057796962255786</v>
      </c>
      <c r="E247" s="99">
        <v>5.5693873365906637</v>
      </c>
      <c r="F247" s="99">
        <v>5.3867555378841931</v>
      </c>
      <c r="G247" s="99">
        <v>5.3756051453948173</v>
      </c>
      <c r="H247" s="99">
        <v>5.1772673935315145</v>
      </c>
      <c r="I247" s="99">
        <v>5.171135907319937</v>
      </c>
      <c r="J247" s="99">
        <v>5.0208878434040027</v>
      </c>
      <c r="K247" s="99">
        <v>4.8039046276689232</v>
      </c>
      <c r="L247" s="99">
        <v>4.8479610240641762</v>
      </c>
      <c r="M247" s="99">
        <v>4.8561099332856763</v>
      </c>
      <c r="N247" s="99">
        <v>4.8333590401678812</v>
      </c>
      <c r="O247" s="99">
        <v>4.8656903640871016</v>
      </c>
      <c r="P247" s="99">
        <v>4.6352393981173936</v>
      </c>
      <c r="Q247" s="99">
        <v>4.34430177538741</v>
      </c>
      <c r="R247" s="99">
        <v>5.0855537783646536</v>
      </c>
      <c r="S247" s="99">
        <v>4.983552837024618</v>
      </c>
      <c r="T247" s="99">
        <v>5.2372927535759342</v>
      </c>
      <c r="U247" s="99">
        <v>4.9814583022583001</v>
      </c>
      <c r="V247" s="99">
        <v>5.509185895635186</v>
      </c>
      <c r="W247" s="99">
        <v>4.6464279489665588</v>
      </c>
      <c r="X247" s="99">
        <v>4.4004778464616452</v>
      </c>
      <c r="Y247" s="99">
        <v>4.5236902826087579</v>
      </c>
      <c r="DA247" s="63" t="s">
        <v>2802</v>
      </c>
    </row>
    <row r="248" spans="1:105" ht="12" customHeight="1" x14ac:dyDescent="0.25">
      <c r="A248" s="109" t="s">
        <v>120</v>
      </c>
      <c r="B248" s="110">
        <v>4.5899354630958378</v>
      </c>
      <c r="C248" s="110">
        <v>4.4602560063438972</v>
      </c>
      <c r="D248" s="110">
        <v>4.3989363720945214</v>
      </c>
      <c r="E248" s="110">
        <v>4.3566817249429235</v>
      </c>
      <c r="F248" s="110">
        <v>4.3027043143613293</v>
      </c>
      <c r="G248" s="110">
        <v>4.1467857999353059</v>
      </c>
      <c r="H248" s="110">
        <v>4.0175824460003424</v>
      </c>
      <c r="I248" s="110">
        <v>4.0311800156303086</v>
      </c>
      <c r="J248" s="110">
        <v>3.8614482424635113</v>
      </c>
      <c r="K248" s="110">
        <v>3.8141305287767637</v>
      </c>
      <c r="L248" s="110">
        <v>3.7125040657830777</v>
      </c>
      <c r="M248" s="110">
        <v>3.7555953624247471</v>
      </c>
      <c r="N248" s="110">
        <v>3.7756985492284532</v>
      </c>
      <c r="O248" s="110">
        <v>3.5902000305593362</v>
      </c>
      <c r="P248" s="110">
        <v>3.6715290213209899</v>
      </c>
      <c r="Q248" s="110">
        <v>3.6952865399093233</v>
      </c>
      <c r="R248" s="110">
        <v>3.6603691529889799</v>
      </c>
      <c r="S248" s="110">
        <v>3.6184914221683391</v>
      </c>
      <c r="T248" s="110">
        <v>3.6389201806908522</v>
      </c>
      <c r="U248" s="110">
        <v>3.5283872548373343</v>
      </c>
      <c r="V248" s="110">
        <v>3.6883048661899491</v>
      </c>
      <c r="W248" s="110">
        <v>3.6498457439153666</v>
      </c>
      <c r="X248" s="110">
        <v>3.2413641060726528</v>
      </c>
      <c r="Y248" s="110">
        <v>3.0320564374412897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108.89556118666607</v>
      </c>
      <c r="C250" s="118">
        <f t="shared" si="115"/>
        <v>114.87031718611829</v>
      </c>
      <c r="D250" s="118">
        <f t="shared" si="115"/>
        <v>112.24955784844154</v>
      </c>
      <c r="E250" s="118">
        <f t="shared" si="115"/>
        <v>115.39080443912879</v>
      </c>
      <c r="F250" s="118">
        <f t="shared" si="115"/>
        <v>117.10750768715226</v>
      </c>
      <c r="G250" s="118">
        <f t="shared" si="115"/>
        <v>121.71120967695207</v>
      </c>
      <c r="H250" s="118">
        <f t="shared" si="115"/>
        <v>118.10629970275201</v>
      </c>
      <c r="I250" s="118">
        <f t="shared" si="115"/>
        <v>114.13952219514884</v>
      </c>
      <c r="J250" s="118">
        <f t="shared" si="115"/>
        <v>120.91010740788739</v>
      </c>
      <c r="K250" s="118">
        <f t="shared" si="115"/>
        <v>113.34845117708052</v>
      </c>
      <c r="L250" s="118">
        <f t="shared" si="115"/>
        <v>117.54561798934834</v>
      </c>
      <c r="M250" s="118">
        <f t="shared" si="115"/>
        <v>106.64593472218075</v>
      </c>
      <c r="N250" s="118">
        <f t="shared" si="115"/>
        <v>98.32288710952335</v>
      </c>
      <c r="O250" s="118">
        <f t="shared" si="115"/>
        <v>95.008732635411604</v>
      </c>
      <c r="P250" s="118">
        <f t="shared" si="115"/>
        <v>84.835481567780377</v>
      </c>
      <c r="Q250" s="118">
        <f t="shared" si="115"/>
        <v>93.109419677256071</v>
      </c>
      <c r="R250" s="118">
        <f t="shared" ref="R250:V250" si="116">R251+R254+R256+R265</f>
        <v>97.566917466269601</v>
      </c>
      <c r="S250" s="118">
        <f t="shared" si="116"/>
        <v>95.023268114879812</v>
      </c>
      <c r="T250" s="118">
        <f t="shared" si="116"/>
        <v>101.25059721631091</v>
      </c>
      <c r="U250" s="118">
        <f t="shared" si="116"/>
        <v>98.038493805001124</v>
      </c>
      <c r="V250" s="118">
        <f t="shared" si="116"/>
        <v>111.15053348160022</v>
      </c>
      <c r="W250" s="118">
        <f t="shared" ref="W250:Y250" si="117">W251+W254+W256+W265</f>
        <v>104.19231203278122</v>
      </c>
      <c r="X250" s="118">
        <f t="shared" si="117"/>
        <v>89.070044034092888</v>
      </c>
      <c r="Y250" s="118">
        <f t="shared" si="117"/>
        <v>81.904240724200051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86.847222981654568</v>
      </c>
      <c r="C251" s="123">
        <f t="shared" si="118"/>
        <v>93.274685169957706</v>
      </c>
      <c r="D251" s="123">
        <f t="shared" si="118"/>
        <v>90.87115659905534</v>
      </c>
      <c r="E251" s="123">
        <f t="shared" si="118"/>
        <v>95.073996304783407</v>
      </c>
      <c r="F251" s="123">
        <f t="shared" si="118"/>
        <v>96.765084044399117</v>
      </c>
      <c r="G251" s="123">
        <f t="shared" si="118"/>
        <v>102.15974778519765</v>
      </c>
      <c r="H251" s="123">
        <f t="shared" si="118"/>
        <v>99.348083627774699</v>
      </c>
      <c r="I251" s="123">
        <f t="shared" si="118"/>
        <v>95.103529600306103</v>
      </c>
      <c r="J251" s="123">
        <f t="shared" si="118"/>
        <v>101.429666412337</v>
      </c>
      <c r="K251" s="123">
        <f t="shared" si="118"/>
        <v>93.604637827074498</v>
      </c>
      <c r="L251" s="123">
        <f t="shared" si="118"/>
        <v>98.140228490760748</v>
      </c>
      <c r="M251" s="123">
        <f t="shared" si="118"/>
        <v>86.195020369267596</v>
      </c>
      <c r="N251" s="123">
        <f t="shared" si="118"/>
        <v>77.501234068589028</v>
      </c>
      <c r="O251" s="123">
        <f t="shared" si="118"/>
        <v>75.086571309448004</v>
      </c>
      <c r="P251" s="123">
        <f t="shared" si="118"/>
        <v>65.461852143342924</v>
      </c>
      <c r="Q251" s="123">
        <f t="shared" si="118"/>
        <v>72.969582984485839</v>
      </c>
      <c r="R251" s="123">
        <f t="shared" ref="R251:V251" si="119">SUM(R252:R253)</f>
        <v>76.556960558057071</v>
      </c>
      <c r="S251" s="123">
        <f t="shared" si="119"/>
        <v>73.333397515057484</v>
      </c>
      <c r="T251" s="123">
        <f t="shared" si="119"/>
        <v>79.111383873778507</v>
      </c>
      <c r="U251" s="123">
        <f t="shared" si="119"/>
        <v>76.123213326501443</v>
      </c>
      <c r="V251" s="123">
        <f t="shared" si="119"/>
        <v>86.831247140972451</v>
      </c>
      <c r="W251" s="123">
        <f t="shared" ref="W251:Y251" si="120">SUM(W252:W253)</f>
        <v>81.218492574520909</v>
      </c>
      <c r="X251" s="123">
        <f t="shared" si="120"/>
        <v>68.68110669336987</v>
      </c>
      <c r="Y251" s="123">
        <f t="shared" si="120"/>
        <v>62.080887388250012</v>
      </c>
      <c r="DA251" s="130" t="s">
        <v>2955</v>
      </c>
    </row>
    <row r="252" spans="1:105" ht="12" customHeight="1" x14ac:dyDescent="0.25">
      <c r="A252" s="97" t="s">
        <v>211</v>
      </c>
      <c r="B252" s="99">
        <v>84.778054674522807</v>
      </c>
      <c r="C252" s="99">
        <v>91.129414579951259</v>
      </c>
      <c r="D252" s="99">
        <v>88.824368790224241</v>
      </c>
      <c r="E252" s="99">
        <v>92.988623380191925</v>
      </c>
      <c r="F252" s="99">
        <v>94.681097762775835</v>
      </c>
      <c r="G252" s="99">
        <v>99.998199719767342</v>
      </c>
      <c r="H252" s="99">
        <v>97.282716443212479</v>
      </c>
      <c r="I252" s="99">
        <v>93.149263826347578</v>
      </c>
      <c r="J252" s="99">
        <v>99.345688491914387</v>
      </c>
      <c r="K252" s="99">
        <v>91.691810988356352</v>
      </c>
      <c r="L252" s="99">
        <v>96.15581135839777</v>
      </c>
      <c r="M252" s="99">
        <v>84.491022201596252</v>
      </c>
      <c r="N252" s="99">
        <v>75.979418494757766</v>
      </c>
      <c r="O252" s="99">
        <v>73.64199469682363</v>
      </c>
      <c r="P252" s="99">
        <v>64.226845144164614</v>
      </c>
      <c r="Q252" s="99">
        <v>71.587369749078562</v>
      </c>
      <c r="R252" s="99">
        <v>75.114528618448603</v>
      </c>
      <c r="S252" s="99">
        <v>71.960080282472916</v>
      </c>
      <c r="T252" s="99">
        <v>77.628245446639895</v>
      </c>
      <c r="U252" s="99">
        <v>74.704085359607291</v>
      </c>
      <c r="V252" s="99">
        <v>85.21840837312628</v>
      </c>
      <c r="W252" s="99">
        <v>79.708513795213506</v>
      </c>
      <c r="X252" s="99">
        <v>67.40657481335441</v>
      </c>
      <c r="Y252" s="99">
        <v>60.932909646841161</v>
      </c>
      <c r="DA252" s="63" t="s">
        <v>2956</v>
      </c>
    </row>
    <row r="253" spans="1:105" ht="12" customHeight="1" x14ac:dyDescent="0.25">
      <c r="A253" s="97" t="s">
        <v>53</v>
      </c>
      <c r="B253" s="99">
        <v>2.0691683071317568</v>
      </c>
      <c r="C253" s="99">
        <v>2.1452705900064433</v>
      </c>
      <c r="D253" s="99">
        <v>2.046787808831096</v>
      </c>
      <c r="E253" s="99">
        <v>2.0853729245914852</v>
      </c>
      <c r="F253" s="99">
        <v>2.0839862816232784</v>
      </c>
      <c r="G253" s="99">
        <v>2.161548065430309</v>
      </c>
      <c r="H253" s="99">
        <v>2.065367184562215</v>
      </c>
      <c r="I253" s="99">
        <v>1.9542657739585192</v>
      </c>
      <c r="J253" s="99">
        <v>2.0839779204226136</v>
      </c>
      <c r="K253" s="99">
        <v>1.9128268387181533</v>
      </c>
      <c r="L253" s="99">
        <v>1.9844171323629771</v>
      </c>
      <c r="M253" s="99">
        <v>1.7039981676713425</v>
      </c>
      <c r="N253" s="99">
        <v>1.5218155738312646</v>
      </c>
      <c r="O253" s="99">
        <v>1.444576612624368</v>
      </c>
      <c r="P253" s="99">
        <v>1.2350069991783095</v>
      </c>
      <c r="Q253" s="99">
        <v>1.3822132354072771</v>
      </c>
      <c r="R253" s="99">
        <v>1.4424319396084664</v>
      </c>
      <c r="S253" s="99">
        <v>1.3733172325845728</v>
      </c>
      <c r="T253" s="99">
        <v>1.4831384271386094</v>
      </c>
      <c r="U253" s="99">
        <v>1.4191279668941565</v>
      </c>
      <c r="V253" s="99">
        <v>1.6128387678461711</v>
      </c>
      <c r="W253" s="99">
        <v>1.5099787793074002</v>
      </c>
      <c r="X253" s="99">
        <v>1.2745318800154564</v>
      </c>
      <c r="Y253" s="99">
        <v>1.1479777414088546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1.5072612605224838E-2</v>
      </c>
      <c r="C254" s="123">
        <f t="shared" si="121"/>
        <v>1.3542409734022291E-2</v>
      </c>
      <c r="D254" s="123">
        <f t="shared" si="121"/>
        <v>1.6478062687734368E-2</v>
      </c>
      <c r="E254" s="123">
        <f t="shared" si="121"/>
        <v>1.8559704386383487E-2</v>
      </c>
      <c r="F254" s="123">
        <f t="shared" si="121"/>
        <v>2.1281830761105975E-2</v>
      </c>
      <c r="G254" s="123">
        <f t="shared" si="121"/>
        <v>2.3447226446778265E-2</v>
      </c>
      <c r="H254" s="123">
        <f t="shared" si="121"/>
        <v>2.9703529722077269E-2</v>
      </c>
      <c r="I254" s="123">
        <f t="shared" si="121"/>
        <v>3.4341575298706566E-2</v>
      </c>
      <c r="J254" s="123">
        <f t="shared" si="121"/>
        <v>3.7253165352078232E-2</v>
      </c>
      <c r="K254" s="123">
        <f t="shared" si="121"/>
        <v>3.9487611225735172E-2</v>
      </c>
      <c r="L254" s="123">
        <f t="shared" si="121"/>
        <v>4.5183441618864235E-2</v>
      </c>
      <c r="M254" s="123">
        <f t="shared" si="121"/>
        <v>4.7230803752946207E-2</v>
      </c>
      <c r="N254" s="123">
        <f t="shared" si="121"/>
        <v>5.4326956223598448E-2</v>
      </c>
      <c r="O254" s="123">
        <f t="shared" si="121"/>
        <v>5.0529649009967995E-2</v>
      </c>
      <c r="P254" s="123">
        <f t="shared" si="121"/>
        <v>5.3684914386285448E-2</v>
      </c>
      <c r="Q254" s="123">
        <f t="shared" si="121"/>
        <v>4.9116883851981506E-2</v>
      </c>
      <c r="R254" s="123">
        <f t="shared" si="121"/>
        <v>4.8246905652060551E-2</v>
      </c>
      <c r="S254" s="123">
        <f t="shared" si="121"/>
        <v>4.8523569865285547E-2</v>
      </c>
      <c r="T254" s="123">
        <f t="shared" si="121"/>
        <v>4.9913210660034887E-2</v>
      </c>
      <c r="U254" s="123">
        <f t="shared" si="121"/>
        <v>5.2193926448915434E-2</v>
      </c>
      <c r="V254" s="123">
        <f t="shared" si="121"/>
        <v>5.497886046918031E-2</v>
      </c>
      <c r="W254" s="123">
        <f t="shared" si="121"/>
        <v>5.3461000222070822E-2</v>
      </c>
      <c r="X254" s="123">
        <f t="shared" si="121"/>
        <v>5.6291975834755682E-2</v>
      </c>
      <c r="Y254" s="123">
        <f t="shared" si="121"/>
        <v>5.5668928495768197E-2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1.5072612605224838E-2</v>
      </c>
      <c r="C255" s="99">
        <f>RES_hhdet_tess!C48</f>
        <v>1.3542409734022291E-2</v>
      </c>
      <c r="D255" s="99">
        <f>RES_hhdet_tess!D48</f>
        <v>1.6478062687734368E-2</v>
      </c>
      <c r="E255" s="99">
        <f>RES_hhdet_tess!E48</f>
        <v>1.8559704386383487E-2</v>
      </c>
      <c r="F255" s="99">
        <f>RES_hhdet_tess!F48</f>
        <v>2.1281830761105975E-2</v>
      </c>
      <c r="G255" s="99">
        <f>RES_hhdet_tess!G48</f>
        <v>2.3447226446778265E-2</v>
      </c>
      <c r="H255" s="99">
        <f>RES_hhdet_tess!H48</f>
        <v>2.9703529722077269E-2</v>
      </c>
      <c r="I255" s="99">
        <f>RES_hhdet_tess!I48</f>
        <v>3.4341575298706566E-2</v>
      </c>
      <c r="J255" s="99">
        <f>RES_hhdet_tess!J48</f>
        <v>3.7253165352078232E-2</v>
      </c>
      <c r="K255" s="99">
        <f>RES_hhdet_tess!K48</f>
        <v>3.9487611225735172E-2</v>
      </c>
      <c r="L255" s="99">
        <f>RES_hhdet_tess!L48</f>
        <v>4.5183441618864235E-2</v>
      </c>
      <c r="M255" s="99">
        <f>RES_hhdet_tess!M48</f>
        <v>4.7230803752946207E-2</v>
      </c>
      <c r="N255" s="99">
        <f>RES_hhdet_tess!N48</f>
        <v>5.4326956223598448E-2</v>
      </c>
      <c r="O255" s="99">
        <f>RES_hhdet_tess!O48</f>
        <v>5.0529649009967995E-2</v>
      </c>
      <c r="P255" s="99">
        <f>RES_hhdet_tess!P48</f>
        <v>5.3684914386285448E-2</v>
      </c>
      <c r="Q255" s="99">
        <f>RES_hhdet_tess!Q48</f>
        <v>4.9116883851981506E-2</v>
      </c>
      <c r="R255" s="99">
        <f>RES_hhdet_tess!R48</f>
        <v>4.8246905652060551E-2</v>
      </c>
      <c r="S255" s="99">
        <f>RES_hhdet_tess!S48</f>
        <v>4.8523569865285547E-2</v>
      </c>
      <c r="T255" s="99">
        <f>RES_hhdet_tess!T48</f>
        <v>4.9913210660034887E-2</v>
      </c>
      <c r="U255" s="99">
        <f>RES_hhdet_tess!U48</f>
        <v>5.2193926448915434E-2</v>
      </c>
      <c r="V255" s="99">
        <f>RES_hhdet_tess!V48</f>
        <v>5.497886046918031E-2</v>
      </c>
      <c r="W255" s="99">
        <f>RES_hhdet_tess!W48</f>
        <v>5.3461000222070822E-2</v>
      </c>
      <c r="X255" s="99">
        <f>RES_hhdet_tess!X48</f>
        <v>5.6291975834755682E-2</v>
      </c>
      <c r="Y255" s="99">
        <f>RES_hhdet_tess!Y48</f>
        <v>5.5668928495768197E-2</v>
      </c>
      <c r="DA255" s="63" t="s">
        <v>2959</v>
      </c>
    </row>
    <row r="256" spans="1:105" ht="12" customHeight="1" x14ac:dyDescent="0.25">
      <c r="A256" s="121" t="s">
        <v>55</v>
      </c>
      <c r="B256" s="123">
        <v>18.644739956580715</v>
      </c>
      <c r="C256" s="123">
        <v>18.277451957727951</v>
      </c>
      <c r="D256" s="123">
        <v>18.091607195283618</v>
      </c>
      <c r="E256" s="123">
        <v>17.048341991367472</v>
      </c>
      <c r="F256" s="123">
        <v>17.102159155095318</v>
      </c>
      <c r="G256" s="123">
        <v>16.412283085006877</v>
      </c>
      <c r="H256" s="123">
        <v>15.698352568184541</v>
      </c>
      <c r="I256" s="123">
        <v>15.953761873050222</v>
      </c>
      <c r="J256" s="123">
        <v>16.517773303885317</v>
      </c>
      <c r="K256" s="123">
        <v>16.808954833031962</v>
      </c>
      <c r="L256" s="123">
        <v>16.534608934132613</v>
      </c>
      <c r="M256" s="123">
        <v>17.539994457658612</v>
      </c>
      <c r="N256" s="123">
        <v>17.881181774651907</v>
      </c>
      <c r="O256" s="123">
        <v>17.114670865441475</v>
      </c>
      <c r="P256" s="123">
        <v>16.491011448438343</v>
      </c>
      <c r="Q256" s="123">
        <v>17.2235759715496</v>
      </c>
      <c r="R256" s="123">
        <v>18.082223580489163</v>
      </c>
      <c r="S256" s="123">
        <v>18.755666970019465</v>
      </c>
      <c r="T256" s="123">
        <v>19.146025255560897</v>
      </c>
      <c r="U256" s="123">
        <v>18.970224930836881</v>
      </c>
      <c r="V256" s="123">
        <v>21.191680434098156</v>
      </c>
      <c r="W256" s="123">
        <v>19.845983489416902</v>
      </c>
      <c r="X256" s="123">
        <v>17.559221934464457</v>
      </c>
      <c r="Y256" s="123">
        <v>17.122508162738246</v>
      </c>
      <c r="DA256" s="130" t="s">
        <v>2960</v>
      </c>
    </row>
    <row r="257" spans="1:105" ht="12" customHeight="1" x14ac:dyDescent="0.25">
      <c r="A257" s="97" t="s">
        <v>138</v>
      </c>
      <c r="B257" s="99">
        <v>18.625063354455598</v>
      </c>
      <c r="C257" s="99">
        <v>18.275890403137051</v>
      </c>
      <c r="D257" s="99">
        <v>18.148046091964776</v>
      </c>
      <c r="E257" s="99">
        <v>17.089321602384686</v>
      </c>
      <c r="F257" s="99">
        <v>17.107745991272637</v>
      </c>
      <c r="G257" s="99">
        <v>16.459768656602677</v>
      </c>
      <c r="H257" s="99">
        <v>15.651657680238632</v>
      </c>
      <c r="I257" s="99">
        <v>15.954058590398247</v>
      </c>
      <c r="J257" s="99">
        <v>16.507422471120702</v>
      </c>
      <c r="K257" s="99">
        <v>16.846815020095232</v>
      </c>
      <c r="L257" s="99">
        <v>16.506409282504304</v>
      </c>
      <c r="M257" s="99">
        <v>17.558071573662826</v>
      </c>
      <c r="N257" s="99">
        <v>17.89971034083371</v>
      </c>
      <c r="O257" s="99">
        <v>17.112021245823374</v>
      </c>
      <c r="P257" s="99">
        <v>16.48517752865396</v>
      </c>
      <c r="Q257" s="99">
        <v>17.223059956459878</v>
      </c>
      <c r="R257" s="99">
        <v>18.085870430565951</v>
      </c>
      <c r="S257" s="99">
        <v>18.762853497093669</v>
      </c>
      <c r="T257" s="99">
        <v>19.150486309579744</v>
      </c>
      <c r="U257" s="99">
        <v>18.972699581898304</v>
      </c>
      <c r="V257" s="99">
        <v>21.221050272602685</v>
      </c>
      <c r="W257" s="99">
        <v>19.857847180764665</v>
      </c>
      <c r="X257" s="99">
        <v>17.542733053227298</v>
      </c>
      <c r="Y257" s="99">
        <v>17.122456878340923</v>
      </c>
      <c r="DA257" s="63" t="s">
        <v>2961</v>
      </c>
    </row>
    <row r="258" spans="1:105" ht="12" customHeight="1" x14ac:dyDescent="0.25">
      <c r="A258" s="97" t="s">
        <v>137</v>
      </c>
      <c r="B258" s="99">
        <v>18.625063354455598</v>
      </c>
      <c r="C258" s="99">
        <v>18.275682302507729</v>
      </c>
      <c r="D258" s="99">
        <v>18.141077446047184</v>
      </c>
      <c r="E258" s="99">
        <v>17.0782315554737</v>
      </c>
      <c r="F258" s="99">
        <v>17.093282192242214</v>
      </c>
      <c r="G258" s="99">
        <v>16.430567535893278</v>
      </c>
      <c r="H258" s="99">
        <v>15.622017005325402</v>
      </c>
      <c r="I258" s="99">
        <v>15.894527901296346</v>
      </c>
      <c r="J258" s="99">
        <v>16.430723681861512</v>
      </c>
      <c r="K258" s="99">
        <v>16.767430596224429</v>
      </c>
      <c r="L258" s="99">
        <v>16.437789072500902</v>
      </c>
      <c r="M258" s="99">
        <v>17.499042689659376</v>
      </c>
      <c r="N258" s="99">
        <v>17.852140696610434</v>
      </c>
      <c r="O258" s="99">
        <v>17.078698645725314</v>
      </c>
      <c r="P258" s="99">
        <v>16.459147760003127</v>
      </c>
      <c r="Q258" s="99">
        <v>17.186758370270628</v>
      </c>
      <c r="R258" s="99">
        <v>18.056537189667221</v>
      </c>
      <c r="S258" s="99">
        <v>18.747290028567981</v>
      </c>
      <c r="T258" s="99">
        <v>19.147939315779738</v>
      </c>
      <c r="U258" s="99">
        <v>18.985539490419423</v>
      </c>
      <c r="V258" s="99">
        <v>21.228518456159509</v>
      </c>
      <c r="W258" s="99">
        <v>19.888446535498783</v>
      </c>
      <c r="X258" s="99">
        <v>17.58883714318749</v>
      </c>
      <c r="Y258" s="99">
        <v>17.148144062415582</v>
      </c>
      <c r="DA258" s="63" t="s">
        <v>2962</v>
      </c>
    </row>
    <row r="259" spans="1:105" ht="12" customHeight="1" x14ac:dyDescent="0.25">
      <c r="A259" s="100" t="s">
        <v>211</v>
      </c>
      <c r="B259" s="102">
        <v>14.523286871068656</v>
      </c>
      <c r="C259" s="102">
        <v>14.267639853695119</v>
      </c>
      <c r="D259" s="102">
        <v>14.083628678533966</v>
      </c>
      <c r="E259" s="102">
        <v>13.256375968092341</v>
      </c>
      <c r="F259" s="102">
        <v>13.276280275929942</v>
      </c>
      <c r="G259" s="102">
        <v>12.730975576867491</v>
      </c>
      <c r="H259" s="102">
        <v>12.196876002722394</v>
      </c>
      <c r="I259" s="102">
        <v>12.370572935311714</v>
      </c>
      <c r="J259" s="102">
        <v>12.688608799556569</v>
      </c>
      <c r="K259" s="102">
        <v>12.935426570089414</v>
      </c>
      <c r="L259" s="102">
        <v>12.70891545316587</v>
      </c>
      <c r="M259" s="102">
        <v>13.587681401533523</v>
      </c>
      <c r="N259" s="102">
        <v>13.821011804475214</v>
      </c>
      <c r="O259" s="102">
        <v>13.205330785122644</v>
      </c>
      <c r="P259" s="102">
        <v>12.714738063558888</v>
      </c>
      <c r="Q259" s="102">
        <v>13.241817240283577</v>
      </c>
      <c r="R259" s="102">
        <v>13.860518887557149</v>
      </c>
      <c r="S259" s="102">
        <v>14.386129386956483</v>
      </c>
      <c r="T259" s="102">
        <v>14.663763285406707</v>
      </c>
      <c r="U259" s="102">
        <v>14.513141935436845</v>
      </c>
      <c r="V259" s="102">
        <v>16.419872761728428</v>
      </c>
      <c r="W259" s="102">
        <v>15.366329408569532</v>
      </c>
      <c r="X259" s="102">
        <v>13.394742171379466</v>
      </c>
      <c r="Y259" s="102">
        <v>12.8638818992642</v>
      </c>
      <c r="DA259" s="131" t="s">
        <v>2963</v>
      </c>
    </row>
    <row r="260" spans="1:105" ht="12" customHeight="1" x14ac:dyDescent="0.25">
      <c r="A260" s="103" t="s">
        <v>52</v>
      </c>
      <c r="B260" s="105">
        <v>4.1017764833869403</v>
      </c>
      <c r="C260" s="105">
        <v>4.008042448812609</v>
      </c>
      <c r="D260" s="105">
        <v>4.0574487675132174</v>
      </c>
      <c r="E260" s="105">
        <v>3.8218555873813602</v>
      </c>
      <c r="F260" s="105">
        <v>3.8170019163122735</v>
      </c>
      <c r="G260" s="105">
        <v>3.6995919590257857</v>
      </c>
      <c r="H260" s="105">
        <v>3.4251410026030089</v>
      </c>
      <c r="I260" s="105">
        <v>3.5239549659846321</v>
      </c>
      <c r="J260" s="105">
        <v>3.742114882304941</v>
      </c>
      <c r="K260" s="105">
        <v>3.8320040261350177</v>
      </c>
      <c r="L260" s="105">
        <v>3.7288736193350323</v>
      </c>
      <c r="M260" s="105">
        <v>3.9113612881258533</v>
      </c>
      <c r="N260" s="105">
        <v>4.0311288921352197</v>
      </c>
      <c r="O260" s="105">
        <v>3.8733678606026691</v>
      </c>
      <c r="P260" s="105">
        <v>3.7444096964442379</v>
      </c>
      <c r="Q260" s="105">
        <v>3.9449411299870509</v>
      </c>
      <c r="R260" s="105">
        <v>4.1960183021100717</v>
      </c>
      <c r="S260" s="105">
        <v>4.3611606416114981</v>
      </c>
      <c r="T260" s="105">
        <v>4.4841760303730291</v>
      </c>
      <c r="U260" s="105">
        <v>4.4723975549825781</v>
      </c>
      <c r="V260" s="105">
        <v>4.8086456944310818</v>
      </c>
      <c r="W260" s="105">
        <v>4.5221171269292491</v>
      </c>
      <c r="X260" s="105">
        <v>4.1940949718080232</v>
      </c>
      <c r="Y260" s="105">
        <v>4.2842621631513804</v>
      </c>
      <c r="DA260" s="132" t="s">
        <v>2964</v>
      </c>
    </row>
    <row r="261" spans="1:105" ht="12" customHeight="1" x14ac:dyDescent="0.25">
      <c r="A261" s="106" t="s">
        <v>122</v>
      </c>
      <c r="B261" s="102">
        <v>18.776984164085569</v>
      </c>
      <c r="C261" s="102">
        <v>18.288309466167647</v>
      </c>
      <c r="D261" s="102">
        <v>17.687991822995713</v>
      </c>
      <c r="E261" s="102">
        <v>16.747899632770864</v>
      </c>
      <c r="F261" s="102">
        <v>17.061163445538874</v>
      </c>
      <c r="G261" s="102">
        <v>16.049693589496883</v>
      </c>
      <c r="H261" s="102">
        <v>16.056343115170133</v>
      </c>
      <c r="I261" s="102">
        <v>15.95735455073204</v>
      </c>
      <c r="J261" s="102">
        <v>16.622024175946134</v>
      </c>
      <c r="K261" s="102">
        <v>16.525894940274785</v>
      </c>
      <c r="L261" s="102">
        <v>16.850139012275303</v>
      </c>
      <c r="M261" s="102">
        <v>17.352904870814072</v>
      </c>
      <c r="N261" s="102">
        <v>17.432060549180221</v>
      </c>
      <c r="O261" s="102">
        <v>17.282542804269823</v>
      </c>
      <c r="P261" s="102">
        <v>17.264232480477535</v>
      </c>
      <c r="Q261" s="102">
        <v>17.346679597975797</v>
      </c>
      <c r="R261" s="102">
        <v>17.714096924622648</v>
      </c>
      <c r="S261" s="102">
        <v>18.11650250791698</v>
      </c>
      <c r="T261" s="102">
        <v>18.840025225290024</v>
      </c>
      <c r="U261" s="102">
        <v>18.789694519220696</v>
      </c>
      <c r="V261" s="102">
        <v>19.87195058850206</v>
      </c>
      <c r="W261" s="102">
        <v>19.360327399316155</v>
      </c>
      <c r="X261" s="102">
        <v>18.351331122330951</v>
      </c>
      <c r="Y261" s="102">
        <v>17.0925958250745</v>
      </c>
      <c r="DA261" s="131" t="s">
        <v>2965</v>
      </c>
    </row>
    <row r="262" spans="1:105" ht="12" customHeight="1" x14ac:dyDescent="0.25">
      <c r="A262" s="107" t="s">
        <v>121</v>
      </c>
      <c r="B262" s="105">
        <v>18.776984164085569</v>
      </c>
      <c r="C262" s="105">
        <v>18.287833822930857</v>
      </c>
      <c r="D262" s="105">
        <v>17.680668880333474</v>
      </c>
      <c r="E262" s="105">
        <v>16.737074777990568</v>
      </c>
      <c r="F262" s="105">
        <v>17.049065434404756</v>
      </c>
      <c r="G262" s="105">
        <v>16.028330409474062</v>
      </c>
      <c r="H262" s="105">
        <v>16.03771460682427</v>
      </c>
      <c r="I262" s="105">
        <v>15.909177397963079</v>
      </c>
      <c r="J262" s="105">
        <v>16.538853758294881</v>
      </c>
      <c r="K262" s="105">
        <v>16.433795088536087</v>
      </c>
      <c r="L262" s="105">
        <v>16.76002757604984</v>
      </c>
      <c r="M262" s="105">
        <v>17.27941109470731</v>
      </c>
      <c r="N262" s="105">
        <v>17.425312101751182</v>
      </c>
      <c r="O262" s="105">
        <v>17.285549204704907</v>
      </c>
      <c r="P262" s="105">
        <v>17.269154756458651</v>
      </c>
      <c r="Q262" s="105">
        <v>17.328160228974607</v>
      </c>
      <c r="R262" s="105">
        <v>17.737239847815967</v>
      </c>
      <c r="S262" s="105">
        <v>18.18381638269199</v>
      </c>
      <c r="T262" s="105">
        <v>18.864559870389218</v>
      </c>
      <c r="U262" s="105">
        <v>18.849611176815309</v>
      </c>
      <c r="V262" s="105">
        <v>19.940251431044246</v>
      </c>
      <c r="W262" s="105">
        <v>19.412989487301846</v>
      </c>
      <c r="X262" s="105">
        <v>18.371637602462314</v>
      </c>
      <c r="Y262" s="105">
        <v>17.13109125055966</v>
      </c>
      <c r="DA262" s="132" t="s">
        <v>2966</v>
      </c>
    </row>
    <row r="263" spans="1:105" ht="12" customHeight="1" x14ac:dyDescent="0.25">
      <c r="A263" s="108" t="s">
        <v>53</v>
      </c>
      <c r="B263" s="99">
        <v>14.641757070454211</v>
      </c>
      <c r="C263" s="99">
        <v>14.27711718444842</v>
      </c>
      <c r="D263" s="99">
        <v>13.726071487790369</v>
      </c>
      <c r="E263" s="99">
        <v>12.991480316850744</v>
      </c>
      <c r="F263" s="99">
        <v>13.24197677987909</v>
      </c>
      <c r="G263" s="99">
        <v>12.419091352746817</v>
      </c>
      <c r="H263" s="99">
        <v>12.521873874154698</v>
      </c>
      <c r="I263" s="99">
        <v>12.382274701578401</v>
      </c>
      <c r="J263" s="99">
        <v>12.772696070229351</v>
      </c>
      <c r="K263" s="99">
        <v>12.676705713446907</v>
      </c>
      <c r="L263" s="99">
        <v>12.959327495531175</v>
      </c>
      <c r="M263" s="99">
        <v>13.417872616737148</v>
      </c>
      <c r="N263" s="99">
        <v>13.488070273269468</v>
      </c>
      <c r="O263" s="99">
        <v>13.365930143619833</v>
      </c>
      <c r="P263" s="99">
        <v>13.345446918387163</v>
      </c>
      <c r="Q263" s="99">
        <v>13.352519039778848</v>
      </c>
      <c r="R263" s="99">
        <v>13.614374733634051</v>
      </c>
      <c r="S263" s="99">
        <v>13.95146848351118</v>
      </c>
      <c r="T263" s="99">
        <v>14.446291369372195</v>
      </c>
      <c r="U263" s="99">
        <v>14.409174094629826</v>
      </c>
      <c r="V263" s="99">
        <v>15.418003480351098</v>
      </c>
      <c r="W263" s="99">
        <v>14.997929545680629</v>
      </c>
      <c r="X263" s="99">
        <v>13.995374328764379</v>
      </c>
      <c r="Y263" s="99">
        <v>12.853925531316877</v>
      </c>
      <c r="DA263" s="63" t="s">
        <v>2967</v>
      </c>
    </row>
    <row r="264" spans="1:105" ht="12" customHeight="1" x14ac:dyDescent="0.25">
      <c r="A264" s="108" t="s">
        <v>52</v>
      </c>
      <c r="B264" s="99">
        <v>4.1352270936313582</v>
      </c>
      <c r="C264" s="99">
        <v>4.0107166384824389</v>
      </c>
      <c r="D264" s="99">
        <v>3.9545973925431084</v>
      </c>
      <c r="E264" s="99">
        <v>3.7455944611398224</v>
      </c>
      <c r="F264" s="99">
        <v>3.8070886545256672</v>
      </c>
      <c r="G264" s="99">
        <v>3.6092390567272457</v>
      </c>
      <c r="H264" s="99">
        <v>3.5158407326695724</v>
      </c>
      <c r="I264" s="99">
        <v>3.5269026963846781</v>
      </c>
      <c r="J264" s="99">
        <v>3.7661576880655256</v>
      </c>
      <c r="K264" s="99">
        <v>3.7570893750891798</v>
      </c>
      <c r="L264" s="99">
        <v>3.8007000805186624</v>
      </c>
      <c r="M264" s="99">
        <v>3.861538477970162</v>
      </c>
      <c r="N264" s="99">
        <v>3.937241828481715</v>
      </c>
      <c r="O264" s="99">
        <v>3.9196190610850739</v>
      </c>
      <c r="P264" s="99">
        <v>3.9237078380714907</v>
      </c>
      <c r="Q264" s="99">
        <v>3.9756411891957608</v>
      </c>
      <c r="R264" s="99">
        <v>4.1228651141819181</v>
      </c>
      <c r="S264" s="99">
        <v>4.2323478991808114</v>
      </c>
      <c r="T264" s="99">
        <v>4.4182685010170175</v>
      </c>
      <c r="U264" s="99">
        <v>4.4404370821854808</v>
      </c>
      <c r="V264" s="99">
        <v>4.5222479506931457</v>
      </c>
      <c r="W264" s="99">
        <v>4.4150599416212151</v>
      </c>
      <c r="X264" s="99">
        <v>4.3762632736979308</v>
      </c>
      <c r="Y264" s="99">
        <v>4.2771657192427845</v>
      </c>
      <c r="DA264" s="63" t="s">
        <v>2968</v>
      </c>
    </row>
    <row r="265" spans="1:105" ht="12" customHeight="1" x14ac:dyDescent="0.25">
      <c r="A265" s="121" t="s">
        <v>54</v>
      </c>
      <c r="B265" s="123">
        <v>3.3885256358255771</v>
      </c>
      <c r="C265" s="123">
        <v>3.3046376486985993</v>
      </c>
      <c r="D265" s="123">
        <v>3.2703159914148521</v>
      </c>
      <c r="E265" s="123">
        <v>3.2499064385915428</v>
      </c>
      <c r="F265" s="123">
        <v>3.2189826568967179</v>
      </c>
      <c r="G265" s="123">
        <v>3.1157315803007544</v>
      </c>
      <c r="H265" s="123">
        <v>3.0301599770706926</v>
      </c>
      <c r="I265" s="123">
        <v>3.0478891464937989</v>
      </c>
      <c r="J265" s="123">
        <v>2.9254145263129909</v>
      </c>
      <c r="K265" s="123">
        <v>2.895370905748317</v>
      </c>
      <c r="L265" s="123">
        <v>2.825597122836125</v>
      </c>
      <c r="M265" s="123">
        <v>2.8636890915015925</v>
      </c>
      <c r="N265" s="123">
        <v>2.8861443100588056</v>
      </c>
      <c r="O265" s="123">
        <v>2.7569608115121556</v>
      </c>
      <c r="P265" s="123">
        <v>2.8289330616128359</v>
      </c>
      <c r="Q265" s="123">
        <v>2.8671438373686531</v>
      </c>
      <c r="R265" s="123">
        <v>2.8794864220713143</v>
      </c>
      <c r="S265" s="123">
        <v>2.8856800599375858</v>
      </c>
      <c r="T265" s="123">
        <v>2.9432748763114693</v>
      </c>
      <c r="U265" s="123">
        <v>2.8928616212138771</v>
      </c>
      <c r="V265" s="123">
        <v>3.0726270460604281</v>
      </c>
      <c r="W265" s="123">
        <v>3.0743749686213335</v>
      </c>
      <c r="X265" s="123">
        <v>2.7734234304238008</v>
      </c>
      <c r="Y265" s="123">
        <v>2.6451762447160276</v>
      </c>
      <c r="DA265" s="130" t="s">
        <v>2969</v>
      </c>
    </row>
    <row r="266" spans="1:105" ht="12" customHeight="1" x14ac:dyDescent="0.25">
      <c r="A266" s="97" t="s">
        <v>50</v>
      </c>
      <c r="B266" s="99">
        <v>3.3759938525399718</v>
      </c>
      <c r="C266" s="99">
        <v>3.303506339908342</v>
      </c>
      <c r="D266" s="99">
        <v>3.2646059815313957</v>
      </c>
      <c r="E266" s="99">
        <v>3.2502418860895954</v>
      </c>
      <c r="F266" s="99">
        <v>3.1501107032111135</v>
      </c>
      <c r="G266" s="99">
        <v>3.1508726229791306</v>
      </c>
      <c r="H266" s="99">
        <v>3.0416851414420609</v>
      </c>
      <c r="I266" s="99">
        <v>3.0420427315304126</v>
      </c>
      <c r="J266" s="99">
        <v>2.9558882782911358</v>
      </c>
      <c r="K266" s="99">
        <v>2.8309930790157036</v>
      </c>
      <c r="L266" s="99">
        <v>2.8598313721425441</v>
      </c>
      <c r="M266" s="99">
        <v>2.8670784533169966</v>
      </c>
      <c r="N266" s="99">
        <v>2.8559929116086566</v>
      </c>
      <c r="O266" s="99">
        <v>2.8773433464078866</v>
      </c>
      <c r="P266" s="99">
        <v>2.7426806847713294</v>
      </c>
      <c r="Q266" s="99">
        <v>2.5737365130199303</v>
      </c>
      <c r="R266" s="99">
        <v>3.0227201969029567</v>
      </c>
      <c r="S266" s="99">
        <v>2.9757203337421849</v>
      </c>
      <c r="T266" s="99">
        <v>3.1411183094585837</v>
      </c>
      <c r="U266" s="99">
        <v>3.0021930611494994</v>
      </c>
      <c r="V266" s="99">
        <v>3.3385296616735718</v>
      </c>
      <c r="W266" s="99">
        <v>2.8329330816567264</v>
      </c>
      <c r="X266" s="99">
        <v>2.6996846074726308</v>
      </c>
      <c r="Y266" s="99">
        <v>2.7965325933786418</v>
      </c>
      <c r="DA266" s="63" t="s">
        <v>2970</v>
      </c>
    </row>
    <row r="267" spans="1:105" ht="12" customHeight="1" x14ac:dyDescent="0.25">
      <c r="A267" s="109" t="s">
        <v>120</v>
      </c>
      <c r="B267" s="110">
        <v>3.3887115929220917</v>
      </c>
      <c r="C267" s="110">
        <v>3.3046540939667941</v>
      </c>
      <c r="D267" s="110">
        <v>3.2703978486808989</v>
      </c>
      <c r="E267" s="110">
        <v>3.2499016548851127</v>
      </c>
      <c r="F267" s="110">
        <v>3.2199709871343472</v>
      </c>
      <c r="G267" s="110">
        <v>3.1152276945367783</v>
      </c>
      <c r="H267" s="110">
        <v>3.0299934206016541</v>
      </c>
      <c r="I267" s="110">
        <v>3.0479721131040058</v>
      </c>
      <c r="J267" s="110">
        <v>2.9249925122126994</v>
      </c>
      <c r="K267" s="110">
        <v>2.8962366279868847</v>
      </c>
      <c r="L267" s="110">
        <v>2.8251279597131775</v>
      </c>
      <c r="M267" s="110">
        <v>2.8636414363140132</v>
      </c>
      <c r="N267" s="110">
        <v>2.8865779030407048</v>
      </c>
      <c r="O267" s="110">
        <v>2.7551906784218141</v>
      </c>
      <c r="P267" s="110">
        <v>2.8302303661473744</v>
      </c>
      <c r="Q267" s="110">
        <v>2.871813283660777</v>
      </c>
      <c r="R267" s="110">
        <v>2.876889314401784</v>
      </c>
      <c r="S267" s="110">
        <v>2.8839284689655291</v>
      </c>
      <c r="T267" s="110">
        <v>2.939426372427842</v>
      </c>
      <c r="U267" s="110">
        <v>2.890786747989365</v>
      </c>
      <c r="V267" s="110">
        <v>3.0677057568808777</v>
      </c>
      <c r="W267" s="110">
        <v>3.0788963640002858</v>
      </c>
      <c r="X267" s="110">
        <v>2.774816212163997</v>
      </c>
      <c r="Y267" s="110">
        <v>2.6421562613488407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59.073582286961084</v>
      </c>
      <c r="C269" s="118">
        <f t="shared" si="122"/>
        <v>62.179325086346338</v>
      </c>
      <c r="D269" s="118">
        <f t="shared" si="122"/>
        <v>59.649042764170332</v>
      </c>
      <c r="E269" s="118">
        <f t="shared" si="122"/>
        <v>60.93879886814733</v>
      </c>
      <c r="F269" s="118">
        <f t="shared" si="122"/>
        <v>60.956253386222052</v>
      </c>
      <c r="G269" s="118">
        <f t="shared" si="122"/>
        <v>63.111227512035207</v>
      </c>
      <c r="H269" s="118">
        <f t="shared" si="122"/>
        <v>60.355143404464648</v>
      </c>
      <c r="I269" s="118">
        <f t="shared" si="122"/>
        <v>57.483145357052813</v>
      </c>
      <c r="J269" s="118">
        <f t="shared" si="122"/>
        <v>60.0103763216012</v>
      </c>
      <c r="K269" s="118">
        <f t="shared" si="122"/>
        <v>55.179115168255599</v>
      </c>
      <c r="L269" s="118">
        <f t="shared" si="122"/>
        <v>56.71941011915716</v>
      </c>
      <c r="M269" s="118">
        <f t="shared" si="122"/>
        <v>50.862404993071692</v>
      </c>
      <c r="N269" s="118">
        <f t="shared" si="122"/>
        <v>46.349188188809833</v>
      </c>
      <c r="O269" s="118">
        <f t="shared" si="122"/>
        <v>44.316747660675297</v>
      </c>
      <c r="P269" s="118">
        <f t="shared" si="122"/>
        <v>38.958304398281484</v>
      </c>
      <c r="Q269" s="118">
        <f t="shared" si="122"/>
        <v>41.885999452063849</v>
      </c>
      <c r="R269" s="118">
        <f t="shared" ref="R269:V269" si="123">R270+R273+R275+R284</f>
        <v>42.632623617035918</v>
      </c>
      <c r="S269" s="118">
        <f t="shared" si="123"/>
        <v>40.082338686846022</v>
      </c>
      <c r="T269" s="118">
        <f t="shared" si="123"/>
        <v>41.534834906652435</v>
      </c>
      <c r="U269" s="118">
        <f t="shared" si="123"/>
        <v>38.98484030140861</v>
      </c>
      <c r="V269" s="118">
        <f t="shared" si="123"/>
        <v>43.190398607692721</v>
      </c>
      <c r="W269" s="118">
        <f t="shared" ref="W269:Y269" si="124">W270+W273+W275+W284</f>
        <v>39.553241008724832</v>
      </c>
      <c r="X269" s="118">
        <f t="shared" si="124"/>
        <v>33.105988805117491</v>
      </c>
      <c r="Y269" s="118">
        <f t="shared" si="124"/>
        <v>29.60004845889128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50.660875576775041</v>
      </c>
      <c r="C270" s="123">
        <f t="shared" si="125"/>
        <v>53.901071169319458</v>
      </c>
      <c r="D270" s="123">
        <f t="shared" si="125"/>
        <v>51.496158459298947</v>
      </c>
      <c r="E270" s="123">
        <f t="shared" si="125"/>
        <v>53.270332560221746</v>
      </c>
      <c r="F270" s="123">
        <f t="shared" si="125"/>
        <v>53.352321544936302</v>
      </c>
      <c r="G270" s="123">
        <f t="shared" si="125"/>
        <v>55.779409104210075</v>
      </c>
      <c r="H270" s="123">
        <f t="shared" si="125"/>
        <v>53.442561186967481</v>
      </c>
      <c r="I270" s="123">
        <f t="shared" si="125"/>
        <v>50.458617390827143</v>
      </c>
      <c r="J270" s="123">
        <f t="shared" si="125"/>
        <v>52.801749752400532</v>
      </c>
      <c r="K270" s="123">
        <f t="shared" si="125"/>
        <v>47.854814332512916</v>
      </c>
      <c r="L270" s="123">
        <f t="shared" si="125"/>
        <v>49.505199442005718</v>
      </c>
      <c r="M270" s="123">
        <f t="shared" si="125"/>
        <v>43.043335959449983</v>
      </c>
      <c r="N270" s="123">
        <f t="shared" si="125"/>
        <v>38.174137084883178</v>
      </c>
      <c r="O270" s="123">
        <f t="shared" si="125"/>
        <v>36.408749860045305</v>
      </c>
      <c r="P270" s="123">
        <f t="shared" si="125"/>
        <v>31.362090771644638</v>
      </c>
      <c r="Q270" s="123">
        <f t="shared" si="125"/>
        <v>34.115838058451395</v>
      </c>
      <c r="R270" s="123">
        <f t="shared" ref="R270:V270" si="126">SUM(R271:R272)</f>
        <v>34.705643085018671</v>
      </c>
      <c r="S270" s="123">
        <f t="shared" si="126"/>
        <v>32.128216837285898</v>
      </c>
      <c r="T270" s="123">
        <f t="shared" si="126"/>
        <v>33.668462665531493</v>
      </c>
      <c r="U270" s="123">
        <f t="shared" si="126"/>
        <v>31.458419958939093</v>
      </c>
      <c r="V270" s="123">
        <f t="shared" si="126"/>
        <v>35.029118527837703</v>
      </c>
      <c r="W270" s="123">
        <f t="shared" ref="W270:Y270" si="127">SUM(W271:W272)</f>
        <v>32.111332869838343</v>
      </c>
      <c r="X270" s="123">
        <f t="shared" si="127"/>
        <v>26.635053028216596</v>
      </c>
      <c r="Y270" s="123">
        <f t="shared" si="127"/>
        <v>23.506621202004627</v>
      </c>
      <c r="DA270" s="130" t="s">
        <v>3123</v>
      </c>
    </row>
    <row r="271" spans="1:105" ht="12" customHeight="1" x14ac:dyDescent="0.25">
      <c r="A271" s="97" t="s">
        <v>211</v>
      </c>
      <c r="B271" s="99">
        <v>50.660875576775041</v>
      </c>
      <c r="C271" s="99">
        <v>53.901071169319458</v>
      </c>
      <c r="D271" s="99">
        <v>51.496158459298947</v>
      </c>
      <c r="E271" s="99">
        <v>53.270332560221746</v>
      </c>
      <c r="F271" s="99">
        <v>53.352321544936302</v>
      </c>
      <c r="G271" s="99">
        <v>55.779409104210075</v>
      </c>
      <c r="H271" s="99">
        <v>53.442561186967481</v>
      </c>
      <c r="I271" s="99">
        <v>50.458617390827143</v>
      </c>
      <c r="J271" s="99">
        <v>52.801749752400532</v>
      </c>
      <c r="K271" s="99">
        <v>47.854814332512916</v>
      </c>
      <c r="L271" s="99">
        <v>49.505199442005718</v>
      </c>
      <c r="M271" s="99">
        <v>43.043335959449983</v>
      </c>
      <c r="N271" s="99">
        <v>38.174137084883178</v>
      </c>
      <c r="O271" s="99">
        <v>36.408749860045305</v>
      </c>
      <c r="P271" s="99">
        <v>31.362090771644638</v>
      </c>
      <c r="Q271" s="99">
        <v>34.115838058451395</v>
      </c>
      <c r="R271" s="99">
        <v>34.705643085018671</v>
      </c>
      <c r="S271" s="99">
        <v>32.128216837285898</v>
      </c>
      <c r="T271" s="99">
        <v>33.668462665531493</v>
      </c>
      <c r="U271" s="99">
        <v>31.458419958939093</v>
      </c>
      <c r="V271" s="99">
        <v>35.029118527837703</v>
      </c>
      <c r="W271" s="99">
        <v>32.111332869838343</v>
      </c>
      <c r="X271" s="99">
        <v>26.635053028216596</v>
      </c>
      <c r="Y271" s="99">
        <v>23.506621202004627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8.3933711297040396</v>
      </c>
      <c r="C275" s="123">
        <v>8.2597522142392332</v>
      </c>
      <c r="D275" s="123">
        <v>8.1348870390991213</v>
      </c>
      <c r="E275" s="123">
        <v>7.6506782039187922</v>
      </c>
      <c r="F275" s="123">
        <v>7.5866204942303392</v>
      </c>
      <c r="G275" s="123">
        <v>7.3145563104388573</v>
      </c>
      <c r="H275" s="123">
        <v>6.8958283327370706</v>
      </c>
      <c r="I275" s="123">
        <v>7.0080913748306362</v>
      </c>
      <c r="J275" s="123">
        <v>7.1930475406304932</v>
      </c>
      <c r="K275" s="123">
        <v>7.3098208800245459</v>
      </c>
      <c r="L275" s="123">
        <v>7.1993224609626187</v>
      </c>
      <c r="M275" s="123">
        <v>7.8037740550612833</v>
      </c>
      <c r="N275" s="123">
        <v>8.1594859005948734</v>
      </c>
      <c r="O275" s="123">
        <v>7.8919808700904603</v>
      </c>
      <c r="P275" s="123">
        <v>7.5806112270774202</v>
      </c>
      <c r="Q275" s="123">
        <v>7.7547021195001129</v>
      </c>
      <c r="R275" s="123">
        <v>7.9064069192182336</v>
      </c>
      <c r="S275" s="123">
        <v>7.9325195774404911</v>
      </c>
      <c r="T275" s="123">
        <v>7.8436713919597905</v>
      </c>
      <c r="U275" s="123">
        <v>7.5053452191955552</v>
      </c>
      <c r="V275" s="123">
        <v>8.1385389951019178</v>
      </c>
      <c r="W275" s="123">
        <v>7.4225058363064145</v>
      </c>
      <c r="X275" s="123">
        <v>6.4524050652344807</v>
      </c>
      <c r="Y275" s="123">
        <v>6.0733248269948623</v>
      </c>
      <c r="DA275" s="130" t="s">
        <v>3128</v>
      </c>
    </row>
    <row r="276" spans="1:105" ht="12" customHeight="1" x14ac:dyDescent="0.25">
      <c r="A276" s="97" t="s">
        <v>138</v>
      </c>
      <c r="B276" s="99">
        <v>9.6424096732838258</v>
      </c>
      <c r="C276" s="99">
        <v>9.4483875022045858</v>
      </c>
      <c r="D276" s="99">
        <v>9.2724083756519242</v>
      </c>
      <c r="E276" s="99">
        <v>8.6938444673602486</v>
      </c>
      <c r="F276" s="99">
        <v>8.6134829717480539</v>
      </c>
      <c r="G276" s="99">
        <v>8.2710166439292738</v>
      </c>
      <c r="H276" s="99">
        <v>7.798679440996259</v>
      </c>
      <c r="I276" s="99">
        <v>7.9087896969764522</v>
      </c>
      <c r="J276" s="99">
        <v>8.0987446507346963</v>
      </c>
      <c r="K276" s="99">
        <v>8.1829567891423522</v>
      </c>
      <c r="L276" s="99">
        <v>7.9598593232650785</v>
      </c>
      <c r="M276" s="99">
        <v>8.4156287850931371</v>
      </c>
      <c r="N276" s="99">
        <v>8.4997953893586118</v>
      </c>
      <c r="O276" s="99">
        <v>8.0390498931945711</v>
      </c>
      <c r="P276" s="99">
        <v>7.6523908203776525</v>
      </c>
      <c r="Q276" s="99">
        <v>7.8292886353852502</v>
      </c>
      <c r="R276" s="99">
        <v>8.0002532604484138</v>
      </c>
      <c r="S276" s="99">
        <v>8.0451450746606277</v>
      </c>
      <c r="T276" s="99">
        <v>7.9813107914416701</v>
      </c>
      <c r="U276" s="99">
        <v>7.6627054899117724</v>
      </c>
      <c r="V276" s="99">
        <v>8.343042573008578</v>
      </c>
      <c r="W276" s="99">
        <v>7.6362764639784828</v>
      </c>
      <c r="X276" s="99">
        <v>6.5927196420249592</v>
      </c>
      <c r="Y276" s="99">
        <v>6.2499628948853188</v>
      </c>
      <c r="DA276" s="63" t="s">
        <v>3129</v>
      </c>
    </row>
    <row r="277" spans="1:105" ht="12" customHeight="1" x14ac:dyDescent="0.25">
      <c r="A277" s="97" t="s">
        <v>137</v>
      </c>
      <c r="B277" s="99">
        <v>7.5188727763423868</v>
      </c>
      <c r="C277" s="99">
        <v>7.3677995649575623</v>
      </c>
      <c r="D277" s="99">
        <v>7.1126721950656764</v>
      </c>
      <c r="E277" s="99">
        <v>6.640724890874167</v>
      </c>
      <c r="F277" s="99">
        <v>6.5681456712102708</v>
      </c>
      <c r="G277" s="99">
        <v>6.2535673298874155</v>
      </c>
      <c r="H277" s="99">
        <v>5.9410626354718516</v>
      </c>
      <c r="I277" s="99">
        <v>5.9643039374968323</v>
      </c>
      <c r="J277" s="99">
        <v>6.0478719447230294</v>
      </c>
      <c r="K277" s="99">
        <v>6.1081218521471472</v>
      </c>
      <c r="L277" s="99">
        <v>5.9686317969123373</v>
      </c>
      <c r="M277" s="99">
        <v>6.3570054370122389</v>
      </c>
      <c r="N277" s="99">
        <v>6.4497270590646849</v>
      </c>
      <c r="O277" s="99">
        <v>6.1465075592748022</v>
      </c>
      <c r="P277" s="99">
        <v>5.8648785232287182</v>
      </c>
      <c r="Q277" s="99">
        <v>5.9398493575391722</v>
      </c>
      <c r="R277" s="99">
        <v>6.0699350582062772</v>
      </c>
      <c r="S277" s="99">
        <v>6.1569416568096598</v>
      </c>
      <c r="T277" s="99">
        <v>6.1478568268711973</v>
      </c>
      <c r="U277" s="99">
        <v>5.9455042174000603</v>
      </c>
      <c r="V277" s="99">
        <v>6.5320895202476139</v>
      </c>
      <c r="W277" s="99">
        <v>6.0408633910775329</v>
      </c>
      <c r="X277" s="99">
        <v>5.1808971951982841</v>
      </c>
      <c r="Y277" s="99">
        <v>4.8006086202021496</v>
      </c>
      <c r="DA277" s="63" t="s">
        <v>3130</v>
      </c>
    </row>
    <row r="278" spans="1:105" ht="12" customHeight="1" x14ac:dyDescent="0.25">
      <c r="A278" s="100" t="s">
        <v>211</v>
      </c>
      <c r="B278" s="102">
        <v>7.5188727763423868</v>
      </c>
      <c r="C278" s="102">
        <v>7.3677995649575623</v>
      </c>
      <c r="D278" s="102">
        <v>7.1126721950656764</v>
      </c>
      <c r="E278" s="102">
        <v>6.640724890874167</v>
      </c>
      <c r="F278" s="102">
        <v>6.5681456712102708</v>
      </c>
      <c r="G278" s="102">
        <v>6.2535673298874155</v>
      </c>
      <c r="H278" s="102">
        <v>5.9410626354718516</v>
      </c>
      <c r="I278" s="102">
        <v>5.9643039374968323</v>
      </c>
      <c r="J278" s="102">
        <v>6.0478719447230294</v>
      </c>
      <c r="K278" s="102">
        <v>6.1081218521471472</v>
      </c>
      <c r="L278" s="102">
        <v>5.9686317969123373</v>
      </c>
      <c r="M278" s="102">
        <v>6.3570054370122389</v>
      </c>
      <c r="N278" s="102">
        <v>6.4497270590646849</v>
      </c>
      <c r="O278" s="102">
        <v>6.1465075592748022</v>
      </c>
      <c r="P278" s="102">
        <v>5.8648785232287182</v>
      </c>
      <c r="Q278" s="102">
        <v>5.9398493575391722</v>
      </c>
      <c r="R278" s="102">
        <v>6.0699350582062772</v>
      </c>
      <c r="S278" s="102">
        <v>6.1569416568096598</v>
      </c>
      <c r="T278" s="102">
        <v>6.1478568268711973</v>
      </c>
      <c r="U278" s="102">
        <v>5.9455042174000603</v>
      </c>
      <c r="V278" s="102">
        <v>6.5320895202476139</v>
      </c>
      <c r="W278" s="102">
        <v>6.0408633910775329</v>
      </c>
      <c r="X278" s="102">
        <v>5.1808971951982841</v>
      </c>
      <c r="Y278" s="102">
        <v>4.8006086202021496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1.9335580482004209E-2</v>
      </c>
      <c r="C284" s="123">
        <v>1.8501702787646977E-2</v>
      </c>
      <c r="D284" s="123">
        <v>1.7997265772265944E-2</v>
      </c>
      <c r="E284" s="123">
        <v>1.7788104006787452E-2</v>
      </c>
      <c r="F284" s="123">
        <v>1.7311347055411441E-2</v>
      </c>
      <c r="G284" s="123">
        <v>1.7262097386274804E-2</v>
      </c>
      <c r="H284" s="123">
        <v>1.6753884760102204E-2</v>
      </c>
      <c r="I284" s="123">
        <v>1.6436591395036299E-2</v>
      </c>
      <c r="J284" s="123">
        <v>1.5579028570170095E-2</v>
      </c>
      <c r="K284" s="123">
        <v>1.4479955718138562E-2</v>
      </c>
      <c r="L284" s="123">
        <v>1.4888216188822464E-2</v>
      </c>
      <c r="M284" s="123">
        <v>1.5294978560426378E-2</v>
      </c>
      <c r="N284" s="123">
        <v>1.5565203331785285E-2</v>
      </c>
      <c r="O284" s="123">
        <v>1.6016930539526363E-2</v>
      </c>
      <c r="P284" s="123">
        <v>1.5602399559429516E-2</v>
      </c>
      <c r="Q284" s="123">
        <v>1.5459274112337896E-2</v>
      </c>
      <c r="R284" s="123">
        <v>2.0573612799015584E-2</v>
      </c>
      <c r="S284" s="123">
        <v>2.1602272119631869E-2</v>
      </c>
      <c r="T284" s="123">
        <v>2.2700849161151112E-2</v>
      </c>
      <c r="U284" s="123">
        <v>2.1075123273962489E-2</v>
      </c>
      <c r="V284" s="123">
        <v>2.2741084753097416E-2</v>
      </c>
      <c r="W284" s="123">
        <v>1.9402302580072858E-2</v>
      </c>
      <c r="X284" s="123">
        <v>1.8530711666416858E-2</v>
      </c>
      <c r="Y284" s="123">
        <v>2.0102429891790244E-2</v>
      </c>
      <c r="DA284" s="130" t="s">
        <v>3137</v>
      </c>
    </row>
    <row r="285" spans="1:105" ht="12" customHeight="1" x14ac:dyDescent="0.25">
      <c r="A285" s="97" t="s">
        <v>50</v>
      </c>
      <c r="B285" s="99">
        <v>1.3223743396584939</v>
      </c>
      <c r="C285" s="99">
        <v>1.2912774794401791</v>
      </c>
      <c r="D285" s="99">
        <v>1.2734089157946031</v>
      </c>
      <c r="E285" s="99">
        <v>1.2651420273799356</v>
      </c>
      <c r="F285" s="99">
        <v>1.2236553879857734</v>
      </c>
      <c r="G285" s="99">
        <v>1.2211224648278871</v>
      </c>
      <c r="H285" s="99">
        <v>1.1760680611146193</v>
      </c>
      <c r="I285" s="99">
        <v>1.1746752327067971</v>
      </c>
      <c r="J285" s="99">
        <v>1.1405448825076534</v>
      </c>
      <c r="K285" s="99">
        <v>1.0912549752212728</v>
      </c>
      <c r="L285" s="99">
        <v>1.1012628262264184</v>
      </c>
      <c r="M285" s="99">
        <v>1.1031139324451749</v>
      </c>
      <c r="N285" s="99">
        <v>1.0979458395645363</v>
      </c>
      <c r="O285" s="99">
        <v>1.1052902231060262</v>
      </c>
      <c r="P285" s="99">
        <v>1.0529409816763471</v>
      </c>
      <c r="Q285" s="99">
        <v>0.98685159129700395</v>
      </c>
      <c r="R285" s="99">
        <v>1.1552343962933149</v>
      </c>
      <c r="S285" s="99">
        <v>1.1320638624585122</v>
      </c>
      <c r="T285" s="99">
        <v>1.1897034219023097</v>
      </c>
      <c r="U285" s="99">
        <v>1.1315880679409955</v>
      </c>
      <c r="V285" s="99">
        <v>1.2514666680524891</v>
      </c>
      <c r="W285" s="99">
        <v>1.0554825728872437</v>
      </c>
      <c r="X285" s="99">
        <v>0.9996125476022274</v>
      </c>
      <c r="Y285" s="99">
        <v>1.0276014845974053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71.007672592019304</v>
      </c>
      <c r="D290" s="117">
        <f t="shared" si="129"/>
        <v>68.127135874614652</v>
      </c>
      <c r="E290" s="117">
        <f t="shared" si="129"/>
        <v>63.895218904040462</v>
      </c>
      <c r="F290" s="117">
        <f t="shared" si="129"/>
        <v>41.997438468878059</v>
      </c>
      <c r="G290" s="117">
        <f t="shared" si="129"/>
        <v>77.827702241249412</v>
      </c>
      <c r="H290" s="117">
        <f t="shared" si="129"/>
        <v>47.939153000319855</v>
      </c>
      <c r="I290" s="117">
        <f t="shared" si="129"/>
        <v>84.555298887955061</v>
      </c>
      <c r="J290" s="117">
        <f t="shared" si="129"/>
        <v>100.32496473281743</v>
      </c>
      <c r="K290" s="117">
        <f t="shared" si="129"/>
        <v>87.382517115333457</v>
      </c>
      <c r="L290" s="117">
        <f t="shared" si="129"/>
        <v>46.560919777128852</v>
      </c>
      <c r="M290" s="117">
        <f t="shared" si="129"/>
        <v>10.596723941330596</v>
      </c>
      <c r="N290" s="117">
        <f t="shared" si="129"/>
        <v>14.226108706216593</v>
      </c>
      <c r="O290" s="117">
        <f t="shared" si="129"/>
        <v>12.049386305054721</v>
      </c>
      <c r="P290" s="117">
        <f t="shared" si="129"/>
        <v>15.175358066862763</v>
      </c>
      <c r="Q290" s="117">
        <f t="shared" si="129"/>
        <v>31.810486690551006</v>
      </c>
      <c r="R290" s="117">
        <f t="shared" ref="R290:V290" si="130">R291+R294+R296+R305</f>
        <v>38.609083138199196</v>
      </c>
      <c r="S290" s="117">
        <f t="shared" si="130"/>
        <v>39.019405760215157</v>
      </c>
      <c r="T290" s="117">
        <f t="shared" si="130"/>
        <v>34.477380055874583</v>
      </c>
      <c r="U290" s="117">
        <f t="shared" si="130"/>
        <v>37.014491429995694</v>
      </c>
      <c r="V290" s="117">
        <f t="shared" si="130"/>
        <v>34.856918091211952</v>
      </c>
      <c r="W290" s="117">
        <f t="shared" ref="W290:Y290" si="131">W291+W294+W296+W305</f>
        <v>17.3446540529849</v>
      </c>
      <c r="X290" s="117">
        <f t="shared" si="131"/>
        <v>12.197287971273763</v>
      </c>
      <c r="Y290" s="117">
        <f t="shared" si="131"/>
        <v>25.553639659081394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59.466832514993129</v>
      </c>
      <c r="D291" s="122">
        <f t="shared" si="132"/>
        <v>56.834856546613366</v>
      </c>
      <c r="E291" s="122">
        <f t="shared" si="132"/>
        <v>54.04182115028015</v>
      </c>
      <c r="F291" s="122">
        <f t="shared" si="132"/>
        <v>35.568085066270989</v>
      </c>
      <c r="G291" s="122">
        <f t="shared" si="132"/>
        <v>66.585876265247464</v>
      </c>
      <c r="H291" s="122">
        <f t="shared" si="132"/>
        <v>41.066121147128662</v>
      </c>
      <c r="I291" s="122">
        <f t="shared" si="132"/>
        <v>71.417488952570295</v>
      </c>
      <c r="J291" s="122">
        <f t="shared" si="132"/>
        <v>85.057452780362581</v>
      </c>
      <c r="K291" s="122">
        <f t="shared" si="132"/>
        <v>72.781306311636314</v>
      </c>
      <c r="L291" s="122">
        <f t="shared" si="132"/>
        <v>38.963476391084647</v>
      </c>
      <c r="M291" s="122">
        <f t="shared" si="132"/>
        <v>8.5244049646887596</v>
      </c>
      <c r="N291" s="122">
        <f t="shared" si="132"/>
        <v>11.068821137838167</v>
      </c>
      <c r="O291" s="122">
        <f t="shared" si="132"/>
        <v>9.32265682884643</v>
      </c>
      <c r="P291" s="122">
        <f t="shared" si="132"/>
        <v>11.332457722208058</v>
      </c>
      <c r="Q291" s="122">
        <f t="shared" si="132"/>
        <v>23.967816993345142</v>
      </c>
      <c r="R291" s="122">
        <f t="shared" ref="R291:V291" si="133">SUM(R292:R293)</f>
        <v>28.986086399716598</v>
      </c>
      <c r="S291" s="122">
        <f t="shared" si="133"/>
        <v>28.581577783388695</v>
      </c>
      <c r="T291" s="122">
        <f t="shared" si="133"/>
        <v>25.441333441359941</v>
      </c>
      <c r="U291" s="122">
        <f t="shared" si="133"/>
        <v>26.832748867571492</v>
      </c>
      <c r="V291" s="122">
        <f t="shared" si="133"/>
        <v>25.074950244830372</v>
      </c>
      <c r="W291" s="122">
        <f t="shared" ref="W291:Y291" si="134">SUM(W292:W293)</f>
        <v>11.875354423944302</v>
      </c>
      <c r="X291" s="122">
        <f t="shared" si="134"/>
        <v>7.5991072133470059</v>
      </c>
      <c r="Y291" s="122">
        <f t="shared" si="134"/>
        <v>13.42613156176893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58.777346071643365</v>
      </c>
      <c r="D292" s="98">
        <v>56.183002994891126</v>
      </c>
      <c r="E292" s="98">
        <v>53.431917463239145</v>
      </c>
      <c r="F292" s="98">
        <v>35.169853881303396</v>
      </c>
      <c r="G292" s="98">
        <v>65.845565996760129</v>
      </c>
      <c r="H292" s="98">
        <v>40.612559360267674</v>
      </c>
      <c r="I292" s="98">
        <v>70.628870377841352</v>
      </c>
      <c r="J292" s="98">
        <v>84.106634087344617</v>
      </c>
      <c r="K292" s="98">
        <v>71.96105126610982</v>
      </c>
      <c r="L292" s="98">
        <v>38.522497304112044</v>
      </c>
      <c r="M292" s="98">
        <v>8.427578098213047</v>
      </c>
      <c r="N292" s="98">
        <v>10.938861269380665</v>
      </c>
      <c r="O292" s="98">
        <v>9.2095647229480715</v>
      </c>
      <c r="P292" s="98">
        <v>11.189619506121542</v>
      </c>
      <c r="Q292" s="98">
        <v>23.650860779965424</v>
      </c>
      <c r="R292" s="98">
        <v>28.598582624330518</v>
      </c>
      <c r="S292" s="98">
        <v>28.1989333332162</v>
      </c>
      <c r="T292" s="98">
        <v>25.099504997233556</v>
      </c>
      <c r="U292" s="98">
        <v>26.473993046339118</v>
      </c>
      <c r="V292" s="98">
        <v>24.740228012152336</v>
      </c>
      <c r="W292" s="98">
        <v>11.716225760275554</v>
      </c>
      <c r="X292" s="98">
        <v>7.4973074932983907</v>
      </c>
      <c r="Y292" s="98">
        <v>13.246728477602117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0.68948644334976128</v>
      </c>
      <c r="D293" s="98">
        <v>0.65185355172224269</v>
      </c>
      <c r="E293" s="98">
        <v>0.60990368704100706</v>
      </c>
      <c r="F293" s="98">
        <v>0.39823118496759474</v>
      </c>
      <c r="G293" s="98">
        <v>0.74031026848733572</v>
      </c>
      <c r="H293" s="98">
        <v>0.45356178686098853</v>
      </c>
      <c r="I293" s="98">
        <v>0.78861857472893937</v>
      </c>
      <c r="J293" s="98">
        <v>0.95081869301796573</v>
      </c>
      <c r="K293" s="98">
        <v>0.82025504552649919</v>
      </c>
      <c r="L293" s="98">
        <v>0.44097908697260224</v>
      </c>
      <c r="M293" s="98">
        <v>9.6826866475712162E-2</v>
      </c>
      <c r="N293" s="98">
        <v>0.12995986845750326</v>
      </c>
      <c r="O293" s="98">
        <v>0.11309210589835832</v>
      </c>
      <c r="P293" s="98">
        <v>0.1428382160865172</v>
      </c>
      <c r="Q293" s="98">
        <v>0.31695621337971969</v>
      </c>
      <c r="R293" s="98">
        <v>0.38750377538608083</v>
      </c>
      <c r="S293" s="98">
        <v>0.38264445017249521</v>
      </c>
      <c r="T293" s="98">
        <v>0.34182844412638397</v>
      </c>
      <c r="U293" s="98">
        <v>0.35875582123237437</v>
      </c>
      <c r="V293" s="98">
        <v>0.33472223267803575</v>
      </c>
      <c r="W293" s="98">
        <v>0.15912866366874759</v>
      </c>
      <c r="X293" s="98">
        <v>0.10179972004861484</v>
      </c>
      <c r="Y293" s="98">
        <v>0.17940308416681205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2.6140917237368194E-3</v>
      </c>
      <c r="E294" s="122">
        <f t="shared" si="135"/>
        <v>1.4484607447417279E-3</v>
      </c>
      <c r="F294" s="122">
        <f t="shared" si="135"/>
        <v>1.9384394647124715E-3</v>
      </c>
      <c r="G294" s="122">
        <f t="shared" si="135"/>
        <v>4.5551077090943796E-3</v>
      </c>
      <c r="H294" s="122">
        <f t="shared" si="135"/>
        <v>3.7680093820562015E-3</v>
      </c>
      <c r="I294" s="122">
        <f t="shared" si="135"/>
        <v>7.8748289828511498E-3</v>
      </c>
      <c r="J294" s="122">
        <f t="shared" si="135"/>
        <v>6.7445425379845459E-3</v>
      </c>
      <c r="K294" s="122">
        <f t="shared" si="135"/>
        <v>5.0768451754064671E-3</v>
      </c>
      <c r="L294" s="122">
        <f t="shared" si="135"/>
        <v>2.8095235506283216E-3</v>
      </c>
      <c r="M294" s="122">
        <f t="shared" si="135"/>
        <v>5.6099143833812442E-4</v>
      </c>
      <c r="N294" s="122">
        <f t="shared" si="135"/>
        <v>9.3647323275768656E-4</v>
      </c>
      <c r="O294" s="122">
        <f t="shared" si="135"/>
        <v>5.2986409831399552E-4</v>
      </c>
      <c r="P294" s="122">
        <f t="shared" si="135"/>
        <v>1.0563286755383686E-3</v>
      </c>
      <c r="Q294" s="122">
        <f t="shared" si="135"/>
        <v>6.7955368227407356E-4</v>
      </c>
      <c r="R294" s="122">
        <f t="shared" si="135"/>
        <v>1.0965563561635165E-3</v>
      </c>
      <c r="S294" s="122">
        <f t="shared" si="135"/>
        <v>1.2708277832759109E-3</v>
      </c>
      <c r="T294" s="122">
        <f t="shared" si="135"/>
        <v>1.3500452733357291E-3</v>
      </c>
      <c r="U294" s="122">
        <f t="shared" si="135"/>
        <v>7.5056157615170887E-4</v>
      </c>
      <c r="V294" s="122">
        <f t="shared" si="135"/>
        <v>2.8328873940330571E-3</v>
      </c>
      <c r="W294" s="122">
        <f t="shared" si="135"/>
        <v>8.4216883679042993E-4</v>
      </c>
      <c r="X294" s="122">
        <f t="shared" si="135"/>
        <v>2.564719484585126E-3</v>
      </c>
      <c r="Y294" s="122">
        <f t="shared" si="135"/>
        <v>5.3769419036525812E-3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2.6140917237368194E-3</v>
      </c>
      <c r="E295" s="98">
        <v>1.4484607447417279E-3</v>
      </c>
      <c r="F295" s="98">
        <v>1.9384394647124715E-3</v>
      </c>
      <c r="G295" s="98">
        <v>4.5551077090943796E-3</v>
      </c>
      <c r="H295" s="98">
        <v>3.7680093820562015E-3</v>
      </c>
      <c r="I295" s="98">
        <v>7.8748289828511498E-3</v>
      </c>
      <c r="J295" s="98">
        <v>6.7445425379845459E-3</v>
      </c>
      <c r="K295" s="98">
        <v>5.0768451754064671E-3</v>
      </c>
      <c r="L295" s="98">
        <v>2.8095235506283216E-3</v>
      </c>
      <c r="M295" s="98">
        <v>5.6099143833812442E-4</v>
      </c>
      <c r="N295" s="98">
        <v>9.3647323275768656E-4</v>
      </c>
      <c r="O295" s="98">
        <v>5.2986409831399552E-4</v>
      </c>
      <c r="P295" s="98">
        <v>1.0563286755383686E-3</v>
      </c>
      <c r="Q295" s="98">
        <v>6.7955368227407356E-4</v>
      </c>
      <c r="R295" s="98">
        <v>1.0965563561635165E-3</v>
      </c>
      <c r="S295" s="98">
        <v>1.2708277832759109E-3</v>
      </c>
      <c r="T295" s="98">
        <v>1.3500452733357291E-3</v>
      </c>
      <c r="U295" s="98">
        <v>7.5056157615170887E-4</v>
      </c>
      <c r="V295" s="98">
        <v>2.8328873940330571E-3</v>
      </c>
      <c r="W295" s="98">
        <v>8.4216883679042993E-4</v>
      </c>
      <c r="X295" s="98">
        <v>2.564719484585126E-3</v>
      </c>
      <c r="Y295" s="98">
        <v>5.3769419036525812E-3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10.174156754201244</v>
      </c>
      <c r="D296" s="122">
        <v>9.9457490931879899</v>
      </c>
      <c r="E296" s="122">
        <v>8.6158598412490175</v>
      </c>
      <c r="F296" s="122">
        <v>5.6183530662880452</v>
      </c>
      <c r="G296" s="122">
        <v>9.8176056471496054</v>
      </c>
      <c r="H296" s="122">
        <v>5.9725599042678539</v>
      </c>
      <c r="I296" s="122">
        <v>11.451224593103653</v>
      </c>
      <c r="J296" s="122">
        <v>13.42345896736016</v>
      </c>
      <c r="K296" s="122">
        <v>12.863926445787824</v>
      </c>
      <c r="L296" s="122">
        <v>6.7022046554353221</v>
      </c>
      <c r="M296" s="122">
        <v>1.8370348554937583</v>
      </c>
      <c r="N296" s="122">
        <v>2.7924941800569836</v>
      </c>
      <c r="O296" s="122">
        <v>2.3997113904248297</v>
      </c>
      <c r="P296" s="122">
        <v>3.3345348061474813</v>
      </c>
      <c r="Q296" s="122">
        <v>6.7982086154098269</v>
      </c>
      <c r="R296" s="122">
        <v>8.3656301707237617</v>
      </c>
      <c r="S296" s="122">
        <v>9.1023430189247989</v>
      </c>
      <c r="T296" s="122">
        <v>7.8760375445237232</v>
      </c>
      <c r="U296" s="122">
        <v>8.8819242122813371</v>
      </c>
      <c r="V296" s="122">
        <v>8.5774371331306121</v>
      </c>
      <c r="W296" s="122">
        <v>4.7477498876600421</v>
      </c>
      <c r="X296" s="122">
        <v>3.9731987664901571</v>
      </c>
      <c r="Y296" s="122">
        <v>10.489506215801118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8.7074075178792505</v>
      </c>
      <c r="D297" s="98">
        <v>8.4990592253712993</v>
      </c>
      <c r="E297" s="98">
        <v>7.2868819891940237</v>
      </c>
      <c r="F297" s="98">
        <v>4.4425255520895357</v>
      </c>
      <c r="G297" s="98">
        <v>8.2746117766679248</v>
      </c>
      <c r="H297" s="98">
        <v>4.4442966857627724</v>
      </c>
      <c r="I297" s="98">
        <v>9.962913492001352</v>
      </c>
      <c r="J297" s="98">
        <v>11.934524085702195</v>
      </c>
      <c r="K297" s="98">
        <v>11.255246016427591</v>
      </c>
      <c r="L297" s="98">
        <v>6.2302921306835275</v>
      </c>
      <c r="M297" s="98">
        <v>1.8123696679222432</v>
      </c>
      <c r="N297" s="98">
        <v>2.77893263259263</v>
      </c>
      <c r="O297" s="98">
        <v>2.391814709580486</v>
      </c>
      <c r="P297" s="98">
        <v>3.3154178084024259</v>
      </c>
      <c r="Q297" s="98">
        <v>6.6636806610746575</v>
      </c>
      <c r="R297" s="98">
        <v>8.0794039875637758</v>
      </c>
      <c r="S297" s="98">
        <v>8.6593649010953335</v>
      </c>
      <c r="T297" s="98">
        <v>7.4735471914899581</v>
      </c>
      <c r="U297" s="98">
        <v>8.5204920733969161</v>
      </c>
      <c r="V297" s="98">
        <v>8.1069537448546534</v>
      </c>
      <c r="W297" s="98">
        <v>4.4535315679637772</v>
      </c>
      <c r="X297" s="98">
        <v>3.9650068771258482</v>
      </c>
      <c r="Y297" s="98">
        <v>9.6797919441002307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8.2668442510031059E-4</v>
      </c>
      <c r="D298" s="98">
        <v>3.5407535036588549E-3</v>
      </c>
      <c r="E298" s="98">
        <v>3.324012226279603E-3</v>
      </c>
      <c r="F298" s="98">
        <v>2.8054965873069793E-3</v>
      </c>
      <c r="G298" s="98">
        <v>1.1733674271496377E-2</v>
      </c>
      <c r="H298" s="98">
        <v>5.8012069228114364E-3</v>
      </c>
      <c r="I298" s="98">
        <v>4.8742606186502994E-2</v>
      </c>
      <c r="J298" s="98">
        <v>0.10867724235380209</v>
      </c>
      <c r="K298" s="98">
        <v>0.15249562533061006</v>
      </c>
      <c r="L298" s="98">
        <v>9.5706564594265117E-2</v>
      </c>
      <c r="M298" s="98">
        <v>2.4434974244525919E-2</v>
      </c>
      <c r="N298" s="98">
        <v>1.3561547464353707E-2</v>
      </c>
      <c r="O298" s="98">
        <v>7.6884490635516986E-3</v>
      </c>
      <c r="P298" s="98">
        <v>1.8913408960047371E-2</v>
      </c>
      <c r="Q298" s="98">
        <v>7.973631797351674E-2</v>
      </c>
      <c r="R298" s="98">
        <v>6.6272867633312749E-2</v>
      </c>
      <c r="S298" s="98">
        <v>6.1855691869205386E-2</v>
      </c>
      <c r="T298" s="98">
        <v>5.0794014181691653E-2</v>
      </c>
      <c r="U298" s="98">
        <v>5.1824473238892048E-2</v>
      </c>
      <c r="V298" s="98">
        <v>8.6551547631314008E-2</v>
      </c>
      <c r="W298" s="98">
        <v>5.5827585461034057E-3</v>
      </c>
      <c r="X298" s="98">
        <v>8.1918893643087246E-3</v>
      </c>
      <c r="Y298" s="98">
        <v>8.2428213592553021E-2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7.1845762273919835E-4</v>
      </c>
      <c r="D299" s="101">
        <v>3.0651902005377281E-3</v>
      </c>
      <c r="E299" s="101">
        <v>2.8754029177499147E-3</v>
      </c>
      <c r="F299" s="101">
        <v>2.4261652057070379E-3</v>
      </c>
      <c r="G299" s="101">
        <v>1.0124912586394126E-2</v>
      </c>
      <c r="H299" s="101">
        <v>5.0250802627611665E-3</v>
      </c>
      <c r="I299" s="101">
        <v>4.2103487595141695E-2</v>
      </c>
      <c r="J299" s="101">
        <v>9.3327843772412974E-2</v>
      </c>
      <c r="K299" s="101">
        <v>0.13071103735066106</v>
      </c>
      <c r="L299" s="101">
        <v>8.2027579334610856E-2</v>
      </c>
      <c r="M299" s="101">
        <v>2.0938350581952217E-2</v>
      </c>
      <c r="N299" s="101">
        <v>1.1543107716364067E-2</v>
      </c>
      <c r="O299" s="101">
        <v>6.4926991941166136E-3</v>
      </c>
      <c r="P299" s="101">
        <v>1.5826697285365628E-2</v>
      </c>
      <c r="Q299" s="101">
        <v>6.6087811758132262E-2</v>
      </c>
      <c r="R299" s="101">
        <v>5.4503412920396357E-2</v>
      </c>
      <c r="S299" s="101">
        <v>5.0622235697627964E-2</v>
      </c>
      <c r="T299" s="101">
        <v>4.133042948557307E-2</v>
      </c>
      <c r="U299" s="101">
        <v>4.195829226245542E-2</v>
      </c>
      <c r="V299" s="101">
        <v>7.0553265234227197E-2</v>
      </c>
      <c r="W299" s="101">
        <v>4.5392088970907215E-3</v>
      </c>
      <c r="X299" s="101">
        <v>6.576297061660556E-3</v>
      </c>
      <c r="Y299" s="101">
        <v>6.5321765249948413E-2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1.0822680236111221E-4</v>
      </c>
      <c r="D300" s="104">
        <v>4.7556330312112653E-4</v>
      </c>
      <c r="E300" s="104">
        <v>4.4860930852968855E-4</v>
      </c>
      <c r="F300" s="104">
        <v>3.7933138159994143E-4</v>
      </c>
      <c r="G300" s="104">
        <v>1.6087616851022505E-3</v>
      </c>
      <c r="H300" s="104">
        <v>7.761266600502699E-4</v>
      </c>
      <c r="I300" s="104">
        <v>6.6391185913612987E-3</v>
      </c>
      <c r="J300" s="104">
        <v>1.5349398581389121E-2</v>
      </c>
      <c r="K300" s="104">
        <v>2.1784587979948991E-2</v>
      </c>
      <c r="L300" s="104">
        <v>1.3678985259654256E-2</v>
      </c>
      <c r="M300" s="104">
        <v>3.4966236625737011E-3</v>
      </c>
      <c r="N300" s="104">
        <v>2.0184397479896389E-3</v>
      </c>
      <c r="O300" s="104">
        <v>1.1957498694350852E-3</v>
      </c>
      <c r="P300" s="104">
        <v>3.0867116746817421E-3</v>
      </c>
      <c r="Q300" s="104">
        <v>1.3648506215384482E-2</v>
      </c>
      <c r="R300" s="104">
        <v>1.1769454712916389E-2</v>
      </c>
      <c r="S300" s="104">
        <v>1.123345617157742E-2</v>
      </c>
      <c r="T300" s="104">
        <v>9.4635846961185818E-3</v>
      </c>
      <c r="U300" s="104">
        <v>9.8661809764366299E-3</v>
      </c>
      <c r="V300" s="104">
        <v>1.5998282397086807E-2</v>
      </c>
      <c r="W300" s="104">
        <v>1.0435496490126843E-3</v>
      </c>
      <c r="X300" s="104">
        <v>1.6155923026481692E-3</v>
      </c>
      <c r="Y300" s="104">
        <v>1.7106448342604604E-2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1.4507963242976534</v>
      </c>
      <c r="D301" s="101">
        <v>1.3962372915347183</v>
      </c>
      <c r="E301" s="101">
        <v>1.280202779586606</v>
      </c>
      <c r="F301" s="101">
        <v>1.1318748449542269</v>
      </c>
      <c r="G301" s="101">
        <v>1.4085602994999395</v>
      </c>
      <c r="H301" s="101">
        <v>1.4206340735131342</v>
      </c>
      <c r="I301" s="101">
        <v>0.83504970249858013</v>
      </c>
      <c r="J301" s="101">
        <v>2.9052780118860557E-2</v>
      </c>
      <c r="K301" s="101">
        <v>0.19319612980598003</v>
      </c>
      <c r="L301" s="101">
        <v>8.3351088759084958E-3</v>
      </c>
      <c r="M301" s="101">
        <v>2.3021332698918521E-4</v>
      </c>
      <c r="N301" s="101">
        <v>0</v>
      </c>
      <c r="O301" s="101">
        <v>0</v>
      </c>
      <c r="P301" s="101">
        <v>0</v>
      </c>
      <c r="Q301" s="101">
        <v>1.0666021775118228E-3</v>
      </c>
      <c r="R301" s="101">
        <v>1.9653520481978295E-2</v>
      </c>
      <c r="S301" s="101">
        <v>8.2540211030413688E-2</v>
      </c>
      <c r="T301" s="101">
        <v>9.4921025205059156E-2</v>
      </c>
      <c r="U301" s="101">
        <v>0.15145690350990293</v>
      </c>
      <c r="V301" s="101">
        <v>0.16754145703060747</v>
      </c>
      <c r="W301" s="101">
        <v>9.2205944618077032E-2</v>
      </c>
      <c r="X301" s="101">
        <v>0</v>
      </c>
      <c r="Y301" s="101">
        <v>0.29140278050377599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1.5126227599240148E-2</v>
      </c>
      <c r="D302" s="104">
        <v>4.6911822778314634E-2</v>
      </c>
      <c r="E302" s="104">
        <v>4.5451060242107336E-2</v>
      </c>
      <c r="F302" s="104">
        <v>4.1147172656976413E-2</v>
      </c>
      <c r="G302" s="104">
        <v>0.12269989671024495</v>
      </c>
      <c r="H302" s="104">
        <v>0.10182793806913659</v>
      </c>
      <c r="I302" s="104">
        <v>0.60451879241721895</v>
      </c>
      <c r="J302" s="104">
        <v>1.351204859185301</v>
      </c>
      <c r="K302" s="104">
        <v>1.2629886742236422</v>
      </c>
      <c r="L302" s="104">
        <v>0.36787085128162011</v>
      </c>
      <c r="M302" s="104">
        <v>0</v>
      </c>
      <c r="N302" s="104">
        <v>0</v>
      </c>
      <c r="O302" s="104">
        <v>2.0823178079201578E-4</v>
      </c>
      <c r="P302" s="104">
        <v>2.035887850078275E-4</v>
      </c>
      <c r="Q302" s="104">
        <v>5.372503418414086E-2</v>
      </c>
      <c r="R302" s="104">
        <v>0.20029979504469647</v>
      </c>
      <c r="S302" s="104">
        <v>0.29858221492984671</v>
      </c>
      <c r="T302" s="104">
        <v>0.25677531364701445</v>
      </c>
      <c r="U302" s="104">
        <v>0.15815076213562593</v>
      </c>
      <c r="V302" s="104">
        <v>0.21639038361403734</v>
      </c>
      <c r="W302" s="104">
        <v>0.19642961653208418</v>
      </c>
      <c r="X302" s="104">
        <v>0</v>
      </c>
      <c r="Y302" s="104">
        <v>0.43588327760455758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1.2743493305023855E-2</v>
      </c>
      <c r="D303" s="98">
        <v>3.9351825109251566E-2</v>
      </c>
      <c r="E303" s="98">
        <v>3.8109832644103621E-2</v>
      </c>
      <c r="F303" s="98">
        <v>3.4505525080207697E-2</v>
      </c>
      <c r="G303" s="98">
        <v>0.10267837713589677</v>
      </c>
      <c r="H303" s="98">
        <v>8.5654320619429319E-2</v>
      </c>
      <c r="I303" s="98">
        <v>0.50713326777674295</v>
      </c>
      <c r="J303" s="98">
        <v>1.1266160284706734</v>
      </c>
      <c r="K303" s="98">
        <v>1.0515936581906271</v>
      </c>
      <c r="L303" s="98">
        <v>0.30664569517930695</v>
      </c>
      <c r="M303" s="98">
        <v>0</v>
      </c>
      <c r="N303" s="98">
        <v>0</v>
      </c>
      <c r="O303" s="98">
        <v>1.7253488633452589E-4</v>
      </c>
      <c r="P303" s="98">
        <v>1.6797446846525751E-4</v>
      </c>
      <c r="Q303" s="98">
        <v>4.4065769849225486E-2</v>
      </c>
      <c r="R303" s="98">
        <v>0.16337210828848561</v>
      </c>
      <c r="S303" s="98">
        <v>0.24286288965253972</v>
      </c>
      <c r="T303" s="98">
        <v>0.20803318219128289</v>
      </c>
      <c r="U303" s="98">
        <v>0.12763259489055961</v>
      </c>
      <c r="V303" s="98">
        <v>0.17586822462084309</v>
      </c>
      <c r="W303" s="98">
        <v>0.15920105003451379</v>
      </c>
      <c r="X303" s="98">
        <v>0</v>
      </c>
      <c r="Y303" s="98">
        <v>0.34264294257437189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2.3827342942162925E-3</v>
      </c>
      <c r="D304" s="98">
        <v>7.5599976690630651E-3</v>
      </c>
      <c r="E304" s="98">
        <v>7.3412275980037182E-3</v>
      </c>
      <c r="F304" s="98">
        <v>6.6416475767687149E-3</v>
      </c>
      <c r="G304" s="98">
        <v>2.0021519574348185E-2</v>
      </c>
      <c r="H304" s="98">
        <v>1.6173617449707273E-2</v>
      </c>
      <c r="I304" s="98">
        <v>9.7385524640476021E-2</v>
      </c>
      <c r="J304" s="98">
        <v>0.2245888307146276</v>
      </c>
      <c r="K304" s="98">
        <v>0.21139501603301517</v>
      </c>
      <c r="L304" s="98">
        <v>6.1225156102313188E-2</v>
      </c>
      <c r="M304" s="98">
        <v>0</v>
      </c>
      <c r="N304" s="98">
        <v>0</v>
      </c>
      <c r="O304" s="98">
        <v>3.5696894457489892E-5</v>
      </c>
      <c r="P304" s="98">
        <v>3.5614316542569983E-5</v>
      </c>
      <c r="Q304" s="98">
        <v>9.659264334915374E-3</v>
      </c>
      <c r="R304" s="98">
        <v>3.6927686756210873E-2</v>
      </c>
      <c r="S304" s="98">
        <v>5.5719325277306976E-2</v>
      </c>
      <c r="T304" s="98">
        <v>4.8742131455731551E-2</v>
      </c>
      <c r="U304" s="98">
        <v>3.0518167245066317E-2</v>
      </c>
      <c r="V304" s="98">
        <v>4.0522158993194259E-2</v>
      </c>
      <c r="W304" s="98">
        <v>3.7228566497570378E-2</v>
      </c>
      <c r="X304" s="98">
        <v>0</v>
      </c>
      <c r="Y304" s="98">
        <v>9.3240335030185723E-2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1.3666833228249313</v>
      </c>
      <c r="D305" s="122">
        <v>1.3439161430895601</v>
      </c>
      <c r="E305" s="122">
        <v>1.2360894517665542</v>
      </c>
      <c r="F305" s="122">
        <v>0.80906189685431651</v>
      </c>
      <c r="G305" s="122">
        <v>1.4196652211432446</v>
      </c>
      <c r="H305" s="122">
        <v>0.89670393954128158</v>
      </c>
      <c r="I305" s="122">
        <v>1.6787105132982751</v>
      </c>
      <c r="J305" s="122">
        <v>1.8373084425567088</v>
      </c>
      <c r="K305" s="122">
        <v>1.7322075127339112</v>
      </c>
      <c r="L305" s="122">
        <v>0.89242920705825035</v>
      </c>
      <c r="M305" s="122">
        <v>0.23472312970974094</v>
      </c>
      <c r="N305" s="122">
        <v>0.36385691508868484</v>
      </c>
      <c r="O305" s="122">
        <v>0.32648822168514879</v>
      </c>
      <c r="P305" s="122">
        <v>0.50730920983168548</v>
      </c>
      <c r="Q305" s="122">
        <v>1.0437815281137617</v>
      </c>
      <c r="R305" s="122">
        <v>1.256270011402677</v>
      </c>
      <c r="S305" s="122">
        <v>1.3342141301183923</v>
      </c>
      <c r="T305" s="122">
        <v>1.1586590247175779</v>
      </c>
      <c r="U305" s="122">
        <v>1.2990677885667112</v>
      </c>
      <c r="V305" s="122">
        <v>1.2016978258569397</v>
      </c>
      <c r="W305" s="122">
        <v>0.72070757254376527</v>
      </c>
      <c r="X305" s="122">
        <v>0.62241727195201579</v>
      </c>
      <c r="Y305" s="122">
        <v>1.6326249396076953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2.3014555485953846E-2</v>
      </c>
      <c r="D306" s="98">
        <v>2.3147805541729224E-2</v>
      </c>
      <c r="E306" s="98">
        <v>2.2247788745747645E-2</v>
      </c>
      <c r="F306" s="98">
        <v>1.5264330874111184E-2</v>
      </c>
      <c r="G306" s="98">
        <v>2.6324943615424642E-2</v>
      </c>
      <c r="H306" s="98">
        <v>1.7234972309962331E-2</v>
      </c>
      <c r="I306" s="98">
        <v>2.7086027454630422E-2</v>
      </c>
      <c r="J306" s="98">
        <v>2.8563971761564857E-2</v>
      </c>
      <c r="K306" s="98">
        <v>2.5551546161694923E-2</v>
      </c>
      <c r="L306" s="98">
        <v>1.8342771576152002E-2</v>
      </c>
      <c r="M306" s="98">
        <v>5.4016001963142152E-3</v>
      </c>
      <c r="N306" s="98">
        <v>7.8026087773890593E-3</v>
      </c>
      <c r="O306" s="98">
        <v>7.1520139411465128E-3</v>
      </c>
      <c r="P306" s="98">
        <v>1.0080258739288949E-2</v>
      </c>
      <c r="Q306" s="98">
        <v>2.19035497327656E-2</v>
      </c>
      <c r="R306" s="98">
        <v>4.2335300222129835E-2</v>
      </c>
      <c r="S306" s="98">
        <v>3.9904933894256471E-2</v>
      </c>
      <c r="T306" s="98">
        <v>2.9229797725471286E-2</v>
      </c>
      <c r="U306" s="98">
        <v>2.8191118127045563E-2</v>
      </c>
      <c r="V306" s="98">
        <v>2.7372810741628846E-2</v>
      </c>
      <c r="W306" s="98">
        <v>1.8328985577784011E-2</v>
      </c>
      <c r="X306" s="98">
        <v>1.6911065467636242E-2</v>
      </c>
      <c r="Y306" s="98">
        <v>5.9388717737723612E-2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1.3436687673389776</v>
      </c>
      <c r="D307" s="33">
        <v>1.320768337547831</v>
      </c>
      <c r="E307" s="33">
        <v>1.2138416630208064</v>
      </c>
      <c r="F307" s="33">
        <v>0.79379756598020534</v>
      </c>
      <c r="G307" s="33">
        <v>1.3933402775278199</v>
      </c>
      <c r="H307" s="33">
        <v>0.87946896723131929</v>
      </c>
      <c r="I307" s="33">
        <v>1.6516244858436446</v>
      </c>
      <c r="J307" s="33">
        <v>1.8087444707951439</v>
      </c>
      <c r="K307" s="33">
        <v>1.7066559665722163</v>
      </c>
      <c r="L307" s="33">
        <v>0.8740864354820983</v>
      </c>
      <c r="M307" s="33">
        <v>0.22932152951342671</v>
      </c>
      <c r="N307" s="33">
        <v>0.35605430631129575</v>
      </c>
      <c r="O307" s="33">
        <v>0.31933620774400229</v>
      </c>
      <c r="P307" s="33">
        <v>0.49722895109239656</v>
      </c>
      <c r="Q307" s="33">
        <v>1.0218779783809961</v>
      </c>
      <c r="R307" s="33">
        <v>1.2139347111805472</v>
      </c>
      <c r="S307" s="33">
        <v>1.2943091962241358</v>
      </c>
      <c r="T307" s="33">
        <v>1.1294292269921067</v>
      </c>
      <c r="U307" s="33">
        <v>1.2708766704396657</v>
      </c>
      <c r="V307" s="33">
        <v>1.1743250151153108</v>
      </c>
      <c r="W307" s="33">
        <v>0.70237858696598121</v>
      </c>
      <c r="X307" s="33">
        <v>0.60550620648437958</v>
      </c>
      <c r="Y307" s="33">
        <v>1.5732362218699716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36.647266408629719</v>
      </c>
      <c r="D309" s="117">
        <f t="shared" si="136"/>
        <v>35.500052268515141</v>
      </c>
      <c r="E309" s="117">
        <f t="shared" si="136"/>
        <v>33.572643264336556</v>
      </c>
      <c r="F309" s="117">
        <f t="shared" si="136"/>
        <v>22.311489914010679</v>
      </c>
      <c r="G309" s="117">
        <f t="shared" si="136"/>
        <v>41.64105800866534</v>
      </c>
      <c r="H309" s="117">
        <f t="shared" si="136"/>
        <v>25.985830934086565</v>
      </c>
      <c r="I309" s="117">
        <f t="shared" si="136"/>
        <v>46.227650457623334</v>
      </c>
      <c r="J309" s="117">
        <f t="shared" si="136"/>
        <v>55.429260991840856</v>
      </c>
      <c r="K309" s="117">
        <f t="shared" si="136"/>
        <v>48.963218145323147</v>
      </c>
      <c r="L309" s="117">
        <f t="shared" si="136"/>
        <v>26.37886334420034</v>
      </c>
      <c r="M309" s="117">
        <f t="shared" si="136"/>
        <v>6.1472934191577266</v>
      </c>
      <c r="N309" s="117">
        <f t="shared" si="136"/>
        <v>8.5779608007033588</v>
      </c>
      <c r="O309" s="117">
        <f t="shared" si="136"/>
        <v>7.6413015583469175</v>
      </c>
      <c r="P309" s="117">
        <f t="shared" si="136"/>
        <v>10.183482849525735</v>
      </c>
      <c r="Q309" s="117">
        <f t="shared" si="136"/>
        <v>22.285469816576896</v>
      </c>
      <c r="R309" s="117">
        <f t="shared" ref="R309:V309" si="137">R310+R313+R315+R324</f>
        <v>27.569135242889082</v>
      </c>
      <c r="S309" s="117">
        <f t="shared" si="137"/>
        <v>28.223442481338783</v>
      </c>
      <c r="T309" s="117">
        <f t="shared" si="137"/>
        <v>25.130781176878603</v>
      </c>
      <c r="U309" s="117">
        <f t="shared" si="137"/>
        <v>27.152551269783842</v>
      </c>
      <c r="V309" s="117">
        <f t="shared" si="137"/>
        <v>25.74185801141812</v>
      </c>
      <c r="W309" s="117">
        <f t="shared" ref="W309:Y309" si="138">W310+W313+W315+W324</f>
        <v>12.919811520349954</v>
      </c>
      <c r="X309" s="117">
        <f t="shared" si="138"/>
        <v>9.1710079880701549</v>
      </c>
      <c r="Y309" s="117">
        <f t="shared" si="138"/>
        <v>19.481107393377233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29.978330580763565</v>
      </c>
      <c r="D310" s="122">
        <f t="shared" si="139"/>
        <v>28.940316100490552</v>
      </c>
      <c r="E310" s="122">
        <f t="shared" si="139"/>
        <v>27.806048598894922</v>
      </c>
      <c r="F310" s="122">
        <f t="shared" si="139"/>
        <v>18.490944217000315</v>
      </c>
      <c r="G310" s="122">
        <f t="shared" si="139"/>
        <v>34.988771020644485</v>
      </c>
      <c r="H310" s="122">
        <f t="shared" si="139"/>
        <v>21.817183243850003</v>
      </c>
      <c r="I310" s="122">
        <f t="shared" si="139"/>
        <v>38.377794343276889</v>
      </c>
      <c r="J310" s="122">
        <f t="shared" si="139"/>
        <v>46.27746863645708</v>
      </c>
      <c r="K310" s="122">
        <f t="shared" si="139"/>
        <v>40.139376397390429</v>
      </c>
      <c r="L310" s="122">
        <f t="shared" si="139"/>
        <v>21.808816125067679</v>
      </c>
      <c r="M310" s="122">
        <f t="shared" si="139"/>
        <v>4.8978889100402423</v>
      </c>
      <c r="N310" s="122">
        <f t="shared" si="139"/>
        <v>6.6184433633380371</v>
      </c>
      <c r="O310" s="122">
        <f t="shared" si="139"/>
        <v>5.8783303009771259</v>
      </c>
      <c r="P310" s="122">
        <f t="shared" si="139"/>
        <v>7.5711750525265176</v>
      </c>
      <c r="Q310" s="122">
        <f t="shared" si="139"/>
        <v>16.732702395115595</v>
      </c>
      <c r="R310" s="122">
        <f t="shared" ref="R310:V310" si="140">SUM(R311:R312)</f>
        <v>20.566732081919202</v>
      </c>
      <c r="S310" s="122">
        <f t="shared" si="140"/>
        <v>20.432728073047137</v>
      </c>
      <c r="T310" s="122">
        <f t="shared" si="140"/>
        <v>18.233309020541963</v>
      </c>
      <c r="U310" s="122">
        <f t="shared" si="140"/>
        <v>19.243962876416969</v>
      </c>
      <c r="V310" s="122">
        <f t="shared" si="140"/>
        <v>18.020616498484809</v>
      </c>
      <c r="W310" s="122">
        <f t="shared" ref="W310:Y310" si="141">SUM(W311:W312)</f>
        <v>8.5591866360543758</v>
      </c>
      <c r="X310" s="122">
        <f t="shared" si="141"/>
        <v>5.4857140442256389</v>
      </c>
      <c r="Y310" s="122">
        <f t="shared" si="141"/>
        <v>9.7018454831677339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29.288844137413804</v>
      </c>
      <c r="D311" s="98">
        <v>28.288462548768308</v>
      </c>
      <c r="E311" s="98">
        <v>27.196144911853914</v>
      </c>
      <c r="F311" s="98">
        <v>18.092713032032719</v>
      </c>
      <c r="G311" s="98">
        <v>34.24846075215715</v>
      </c>
      <c r="H311" s="98">
        <v>21.363621456989016</v>
      </c>
      <c r="I311" s="98">
        <v>37.589175768547953</v>
      </c>
      <c r="J311" s="98">
        <v>45.326649943439115</v>
      </c>
      <c r="K311" s="98">
        <v>39.319121351863927</v>
      </c>
      <c r="L311" s="98">
        <v>21.367837038095075</v>
      </c>
      <c r="M311" s="98">
        <v>4.8010620435645297</v>
      </c>
      <c r="N311" s="98">
        <v>6.4884834948805334</v>
      </c>
      <c r="O311" s="98">
        <v>5.7652381950787674</v>
      </c>
      <c r="P311" s="98">
        <v>7.4283368364400006</v>
      </c>
      <c r="Q311" s="98">
        <v>16.415746181735877</v>
      </c>
      <c r="R311" s="98">
        <v>20.179228306533123</v>
      </c>
      <c r="S311" s="98">
        <v>20.050083622874642</v>
      </c>
      <c r="T311" s="98">
        <v>17.891480576415578</v>
      </c>
      <c r="U311" s="98">
        <v>18.885207055184594</v>
      </c>
      <c r="V311" s="98">
        <v>17.685894265806773</v>
      </c>
      <c r="W311" s="98">
        <v>8.4000579723856283</v>
      </c>
      <c r="X311" s="98">
        <v>5.3839143241770238</v>
      </c>
      <c r="Y311" s="98">
        <v>9.522442399000921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0.68948644334976128</v>
      </c>
      <c r="D312" s="98">
        <v>0.65185355172224269</v>
      </c>
      <c r="E312" s="98">
        <v>0.60990368704100706</v>
      </c>
      <c r="F312" s="98">
        <v>0.39823118496759474</v>
      </c>
      <c r="G312" s="98">
        <v>0.74031026848733572</v>
      </c>
      <c r="H312" s="98">
        <v>0.45356178686098853</v>
      </c>
      <c r="I312" s="98">
        <v>0.78861857472893937</v>
      </c>
      <c r="J312" s="98">
        <v>0.95081869301796573</v>
      </c>
      <c r="K312" s="98">
        <v>0.82025504552649919</v>
      </c>
      <c r="L312" s="98">
        <v>0.44097908697260224</v>
      </c>
      <c r="M312" s="98">
        <v>9.6826866475712162E-2</v>
      </c>
      <c r="N312" s="98">
        <v>0.12995986845750326</v>
      </c>
      <c r="O312" s="98">
        <v>0.11309210589835832</v>
      </c>
      <c r="P312" s="98">
        <v>0.1428382160865172</v>
      </c>
      <c r="Q312" s="98">
        <v>0.31695621337971969</v>
      </c>
      <c r="R312" s="98">
        <v>0.38750377538608083</v>
      </c>
      <c r="S312" s="98">
        <v>0.38264445017249521</v>
      </c>
      <c r="T312" s="98">
        <v>0.34182844412638397</v>
      </c>
      <c r="U312" s="98">
        <v>0.35875582123237437</v>
      </c>
      <c r="V312" s="98">
        <v>0.33472223267803575</v>
      </c>
      <c r="W312" s="98">
        <v>0.15912866366874759</v>
      </c>
      <c r="X312" s="98">
        <v>0.10179972004861484</v>
      </c>
      <c r="Y312" s="98">
        <v>0.17940308416681205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8.2649029855011488E-3</v>
      </c>
      <c r="E313" s="122">
        <f t="shared" si="142"/>
        <v>4.8001575308462387E-3</v>
      </c>
      <c r="F313" s="122">
        <f t="shared" si="142"/>
        <v>6.721525570478999E-3</v>
      </c>
      <c r="G313" s="122">
        <f t="shared" si="142"/>
        <v>1.6503735856523684E-2</v>
      </c>
      <c r="H313" s="122">
        <f t="shared" si="142"/>
        <v>1.424584343528016E-2</v>
      </c>
      <c r="I313" s="122">
        <f t="shared" si="142"/>
        <v>3.1030771321982939E-2</v>
      </c>
      <c r="J313" s="122">
        <f t="shared" si="142"/>
        <v>2.7674626469144713E-2</v>
      </c>
      <c r="K313" s="122">
        <f t="shared" si="142"/>
        <v>2.1676504930460468E-2</v>
      </c>
      <c r="L313" s="122">
        <f t="shared" si="142"/>
        <v>1.2473842090302395E-2</v>
      </c>
      <c r="M313" s="122">
        <f t="shared" si="142"/>
        <v>2.6001033485596584E-3</v>
      </c>
      <c r="N313" s="122">
        <f t="shared" si="142"/>
        <v>4.5521218903233638E-3</v>
      </c>
      <c r="O313" s="122">
        <f t="shared" si="142"/>
        <v>2.7116814531200641E-3</v>
      </c>
      <c r="P313" s="122">
        <f t="shared" si="142"/>
        <v>5.6832202133836243E-3</v>
      </c>
      <c r="Q313" s="122">
        <f t="shared" si="142"/>
        <v>3.793000080098162E-3</v>
      </c>
      <c r="R313" s="122">
        <f t="shared" si="142"/>
        <v>6.1684067717157672E-3</v>
      </c>
      <c r="S313" s="122">
        <f t="shared" si="142"/>
        <v>7.1548908573760145E-3</v>
      </c>
      <c r="T313" s="122">
        <f t="shared" si="142"/>
        <v>7.6081683804702302E-3</v>
      </c>
      <c r="U313" s="122">
        <f t="shared" si="142"/>
        <v>4.2342771309430071E-3</v>
      </c>
      <c r="V313" s="122">
        <f t="shared" si="142"/>
        <v>1.6030142238311621E-2</v>
      </c>
      <c r="W313" s="122">
        <f t="shared" si="142"/>
        <v>4.8127789151110574E-3</v>
      </c>
      <c r="X313" s="122">
        <f t="shared" si="142"/>
        <v>1.4816009141255112E-2</v>
      </c>
      <c r="Y313" s="122">
        <f t="shared" si="142"/>
        <v>3.1438241656806989E-2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8.2649029855011488E-3</v>
      </c>
      <c r="E314" s="98">
        <v>4.8001575308462387E-3</v>
      </c>
      <c r="F314" s="98">
        <v>6.721525570478999E-3</v>
      </c>
      <c r="G314" s="98">
        <v>1.6503735856523684E-2</v>
      </c>
      <c r="H314" s="98">
        <v>1.424584343528016E-2</v>
      </c>
      <c r="I314" s="98">
        <v>3.1030771321982939E-2</v>
      </c>
      <c r="J314" s="98">
        <v>2.7674626469144713E-2</v>
      </c>
      <c r="K314" s="98">
        <v>2.1676504930460468E-2</v>
      </c>
      <c r="L314" s="98">
        <v>1.2473842090302395E-2</v>
      </c>
      <c r="M314" s="98">
        <v>2.6001033485596584E-3</v>
      </c>
      <c r="N314" s="98">
        <v>4.5521218903233638E-3</v>
      </c>
      <c r="O314" s="98">
        <v>2.7116814531200641E-3</v>
      </c>
      <c r="P314" s="98">
        <v>5.6832202133836243E-3</v>
      </c>
      <c r="Q314" s="98">
        <v>3.793000080098162E-3</v>
      </c>
      <c r="R314" s="98">
        <v>6.1684067717157672E-3</v>
      </c>
      <c r="S314" s="98">
        <v>7.1548908573760145E-3</v>
      </c>
      <c r="T314" s="98">
        <v>7.6081683804702302E-3</v>
      </c>
      <c r="U314" s="98">
        <v>4.2342771309430071E-3</v>
      </c>
      <c r="V314" s="98">
        <v>1.6030142238311621E-2</v>
      </c>
      <c r="W314" s="98">
        <v>4.8127789151110574E-3</v>
      </c>
      <c r="X314" s="98">
        <v>1.4816009141255112E-2</v>
      </c>
      <c r="Y314" s="98">
        <v>3.1438241656806989E-2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5.6461899819094636</v>
      </c>
      <c r="D315" s="122">
        <v>5.5439734777373708</v>
      </c>
      <c r="E315" s="122">
        <v>4.8334858604858146</v>
      </c>
      <c r="F315" s="122">
        <v>3.2051446303131503</v>
      </c>
      <c r="G315" s="122">
        <v>5.5654838294876701</v>
      </c>
      <c r="H315" s="122">
        <v>3.4770524895530919</v>
      </c>
      <c r="I315" s="122">
        <v>6.5471175686965015</v>
      </c>
      <c r="J315" s="122">
        <v>7.7288277801591834</v>
      </c>
      <c r="K315" s="122">
        <v>7.4831051380907558</v>
      </c>
      <c r="L315" s="122">
        <v>3.8770201185467354</v>
      </c>
      <c r="M315" s="122">
        <v>1.0672078155496088</v>
      </c>
      <c r="N315" s="122">
        <v>1.6749741594298388</v>
      </c>
      <c r="O315" s="122">
        <v>1.5071987878833528</v>
      </c>
      <c r="P315" s="122">
        <v>2.2094000512653009</v>
      </c>
      <c r="Q315" s="122">
        <v>4.7217416307385474</v>
      </c>
      <c r="R315" s="122">
        <v>5.9872578461277914</v>
      </c>
      <c r="S315" s="122">
        <v>6.6888017250622775</v>
      </c>
      <c r="T315" s="122">
        <v>5.9172102790089385</v>
      </c>
      <c r="U315" s="122">
        <v>6.7904996127168102</v>
      </c>
      <c r="V315" s="122">
        <v>6.658045157434743</v>
      </c>
      <c r="W315" s="122">
        <v>3.7206205543994115</v>
      </c>
      <c r="X315" s="122">
        <v>3.1177064542133377</v>
      </c>
      <c r="Y315" s="122">
        <v>8.2916164541445863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4.6691988128426711</v>
      </c>
      <c r="D316" s="98">
        <v>4.5770249878426004</v>
      </c>
      <c r="E316" s="98">
        <v>3.9433184242339641</v>
      </c>
      <c r="F316" s="98">
        <v>2.4159190113904443</v>
      </c>
      <c r="G316" s="98">
        <v>4.5243471127505073</v>
      </c>
      <c r="H316" s="98">
        <v>2.4443466482794132</v>
      </c>
      <c r="I316" s="98">
        <v>5.5149068132649726</v>
      </c>
      <c r="J316" s="98">
        <v>6.655522081132049</v>
      </c>
      <c r="K316" s="98">
        <v>6.3320870918380683</v>
      </c>
      <c r="L316" s="98">
        <v>3.5410594893809617</v>
      </c>
      <c r="M316" s="98">
        <v>1.0514064387341813</v>
      </c>
      <c r="N316" s="98">
        <v>1.6660353556026917</v>
      </c>
      <c r="O316" s="98">
        <v>1.5017689883318641</v>
      </c>
      <c r="P316" s="98">
        <v>2.1956751727333881</v>
      </c>
      <c r="Q316" s="98">
        <v>4.619393821738484</v>
      </c>
      <c r="R316" s="98">
        <v>5.7630725076280873</v>
      </c>
      <c r="S316" s="98">
        <v>6.3386970036422943</v>
      </c>
      <c r="T316" s="98">
        <v>5.5959693173567873</v>
      </c>
      <c r="U316" s="98">
        <v>6.5015512713448951</v>
      </c>
      <c r="V316" s="98">
        <v>6.277127415203668</v>
      </c>
      <c r="W316" s="98">
        <v>3.4790912040420836</v>
      </c>
      <c r="X316" s="98">
        <v>3.1109311212530506</v>
      </c>
      <c r="Y316" s="98">
        <v>7.6113898422001727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4.9348745224840195E-4</v>
      </c>
      <c r="D317" s="98">
        <v>2.126269783489081E-3</v>
      </c>
      <c r="E317" s="98">
        <v>2.0046423717072991E-3</v>
      </c>
      <c r="F317" s="98">
        <v>1.6987202239409226E-3</v>
      </c>
      <c r="G317" s="98">
        <v>7.1448061864613282E-3</v>
      </c>
      <c r="H317" s="98">
        <v>3.5399021156727064E-3</v>
      </c>
      <c r="I317" s="98">
        <v>2.9945233894588773E-2</v>
      </c>
      <c r="J317" s="98">
        <v>6.7395506205896905E-2</v>
      </c>
      <c r="K317" s="98">
        <v>9.5321289990802735E-2</v>
      </c>
      <c r="L317" s="98">
        <v>6.0300320519884897E-2</v>
      </c>
      <c r="M317" s="98">
        <v>1.5643547663777332E-2</v>
      </c>
      <c r="N317" s="98">
        <v>8.9388038271471966E-3</v>
      </c>
      <c r="O317" s="98">
        <v>5.272375981497845E-3</v>
      </c>
      <c r="P317" s="98">
        <v>1.3568131605459353E-2</v>
      </c>
      <c r="Q317" s="98">
        <v>5.9461870458817248E-2</v>
      </c>
      <c r="R317" s="98">
        <v>5.0646966105703184E-2</v>
      </c>
      <c r="S317" s="98">
        <v>4.828917762450291E-2</v>
      </c>
      <c r="T317" s="98">
        <v>4.0410578051269311E-2</v>
      </c>
      <c r="U317" s="98">
        <v>4.1882405632540469E-2</v>
      </c>
      <c r="V317" s="98">
        <v>7.0626919659879467E-2</v>
      </c>
      <c r="W317" s="98">
        <v>4.5895718352657365E-3</v>
      </c>
      <c r="X317" s="98">
        <v>6.7753329602872536E-3</v>
      </c>
      <c r="Y317" s="98">
        <v>6.8470095760778213E-2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3.8526064988728972E-4</v>
      </c>
      <c r="D318" s="101">
        <v>1.6507064803679544E-3</v>
      </c>
      <c r="E318" s="101">
        <v>1.5560330631776106E-3</v>
      </c>
      <c r="F318" s="101">
        <v>1.3193888423409812E-3</v>
      </c>
      <c r="G318" s="101">
        <v>5.5360445013590779E-3</v>
      </c>
      <c r="H318" s="101">
        <v>2.7637754556224365E-3</v>
      </c>
      <c r="I318" s="101">
        <v>2.3306115303227473E-2</v>
      </c>
      <c r="J318" s="101">
        <v>5.204610762450778E-2</v>
      </c>
      <c r="K318" s="101">
        <v>7.3536702010853744E-2</v>
      </c>
      <c r="L318" s="101">
        <v>4.6621335260230642E-2</v>
      </c>
      <c r="M318" s="101">
        <v>1.2146924001203633E-2</v>
      </c>
      <c r="N318" s="101">
        <v>6.9203640791575573E-3</v>
      </c>
      <c r="O318" s="101">
        <v>4.07662611206276E-3</v>
      </c>
      <c r="P318" s="101">
        <v>1.0481419930777612E-2</v>
      </c>
      <c r="Q318" s="101">
        <v>4.5813364243432762E-2</v>
      </c>
      <c r="R318" s="101">
        <v>3.8877511392786793E-2</v>
      </c>
      <c r="S318" s="101">
        <v>3.7055721452925489E-2</v>
      </c>
      <c r="T318" s="101">
        <v>3.0946993355150731E-2</v>
      </c>
      <c r="U318" s="101">
        <v>3.2016224656103841E-2</v>
      </c>
      <c r="V318" s="101">
        <v>5.4628637262792656E-2</v>
      </c>
      <c r="W318" s="101">
        <v>3.5460221862530523E-3</v>
      </c>
      <c r="X318" s="101">
        <v>5.1597406576390841E-3</v>
      </c>
      <c r="Y318" s="101">
        <v>5.1363647418173612E-2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1.0822680236111221E-4</v>
      </c>
      <c r="D319" s="104">
        <v>4.7556330312112653E-4</v>
      </c>
      <c r="E319" s="104">
        <v>4.4860930852968855E-4</v>
      </c>
      <c r="F319" s="104">
        <v>3.7933138159994143E-4</v>
      </c>
      <c r="G319" s="104">
        <v>1.6087616851022505E-3</v>
      </c>
      <c r="H319" s="104">
        <v>7.761266600502699E-4</v>
      </c>
      <c r="I319" s="104">
        <v>6.6391185913612987E-3</v>
      </c>
      <c r="J319" s="104">
        <v>1.5349398581389121E-2</v>
      </c>
      <c r="K319" s="104">
        <v>2.1784587979948991E-2</v>
      </c>
      <c r="L319" s="104">
        <v>1.3678985259654256E-2</v>
      </c>
      <c r="M319" s="104">
        <v>3.4966236625737011E-3</v>
      </c>
      <c r="N319" s="104">
        <v>2.0184397479896389E-3</v>
      </c>
      <c r="O319" s="104">
        <v>1.1957498694350852E-3</v>
      </c>
      <c r="P319" s="104">
        <v>3.0867116746817421E-3</v>
      </c>
      <c r="Q319" s="104">
        <v>1.3648506215384482E-2</v>
      </c>
      <c r="R319" s="104">
        <v>1.1769454712916389E-2</v>
      </c>
      <c r="S319" s="104">
        <v>1.123345617157742E-2</v>
      </c>
      <c r="T319" s="104">
        <v>9.4635846961185818E-3</v>
      </c>
      <c r="U319" s="104">
        <v>9.8661809764366299E-3</v>
      </c>
      <c r="V319" s="104">
        <v>1.5998282397086807E-2</v>
      </c>
      <c r="W319" s="104">
        <v>1.0435496490126843E-3</v>
      </c>
      <c r="X319" s="104">
        <v>1.6155923026481692E-3</v>
      </c>
      <c r="Y319" s="104">
        <v>1.7106448342604604E-2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0.96563302755279279</v>
      </c>
      <c r="D320" s="101">
        <v>0.93102211298157889</v>
      </c>
      <c r="E320" s="101">
        <v>0.85535874193463557</v>
      </c>
      <c r="F320" s="101">
        <v>0.75778399161043686</v>
      </c>
      <c r="G320" s="101">
        <v>0.94507800764940786</v>
      </c>
      <c r="H320" s="101">
        <v>0.95538903043512247</v>
      </c>
      <c r="I320" s="101">
        <v>0.56297821455021724</v>
      </c>
      <c r="J320" s="101">
        <v>1.9641922985839021E-2</v>
      </c>
      <c r="K320" s="101">
        <v>0.13103885505294335</v>
      </c>
      <c r="L320" s="101">
        <v>5.6744421255570578E-3</v>
      </c>
      <c r="M320" s="101">
        <v>1.5782915165026419E-4</v>
      </c>
      <c r="N320" s="101">
        <v>0</v>
      </c>
      <c r="O320" s="101">
        <v>0</v>
      </c>
      <c r="P320" s="101">
        <v>0</v>
      </c>
      <c r="Q320" s="101">
        <v>7.8523776767046955E-4</v>
      </c>
      <c r="R320" s="101">
        <v>1.4669425950212487E-2</v>
      </c>
      <c r="S320" s="101">
        <v>6.2423602503001344E-2</v>
      </c>
      <c r="T320" s="101">
        <v>7.2717441427862309E-2</v>
      </c>
      <c r="U320" s="101">
        <v>0.11751661981586391</v>
      </c>
      <c r="V320" s="101">
        <v>0.13161374699660333</v>
      </c>
      <c r="W320" s="101">
        <v>7.3246016806277417E-2</v>
      </c>
      <c r="X320" s="101">
        <v>0</v>
      </c>
      <c r="Y320" s="101">
        <v>0.23830624736457917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1.0864654061752358E-2</v>
      </c>
      <c r="D321" s="104">
        <v>3.3800107129701933E-2</v>
      </c>
      <c r="E321" s="104">
        <v>3.2804051945507604E-2</v>
      </c>
      <c r="F321" s="104">
        <v>2.9742907088328267E-2</v>
      </c>
      <c r="G321" s="104">
        <v>8.8913902901294278E-2</v>
      </c>
      <c r="H321" s="104">
        <v>7.3776908722883339E-2</v>
      </c>
      <c r="I321" s="104">
        <v>0.43928730698672308</v>
      </c>
      <c r="J321" s="104">
        <v>0.98626826983539839</v>
      </c>
      <c r="K321" s="104">
        <v>0.92465790120894131</v>
      </c>
      <c r="L321" s="104">
        <v>0.26998586652033152</v>
      </c>
      <c r="M321" s="104">
        <v>0</v>
      </c>
      <c r="N321" s="104">
        <v>0</v>
      </c>
      <c r="O321" s="104">
        <v>1.5742356999082533E-4</v>
      </c>
      <c r="P321" s="104">
        <v>1.5674692645348289E-4</v>
      </c>
      <c r="Q321" s="104">
        <v>4.2100700773575708E-2</v>
      </c>
      <c r="R321" s="104">
        <v>0.15886894644378821</v>
      </c>
      <c r="S321" s="104">
        <v>0.23939194129247873</v>
      </c>
      <c r="T321" s="104">
        <v>0.20811294217301973</v>
      </c>
      <c r="U321" s="104">
        <v>0.12954931592351113</v>
      </c>
      <c r="V321" s="104">
        <v>0.17867707557459223</v>
      </c>
      <c r="W321" s="104">
        <v>0.16369376171578509</v>
      </c>
      <c r="X321" s="104">
        <v>0</v>
      </c>
      <c r="Y321" s="104">
        <v>0.3734502688190553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8.4819197675360652E-3</v>
      </c>
      <c r="D322" s="98">
        <v>2.6240109460638865E-2</v>
      </c>
      <c r="E322" s="98">
        <v>2.5462824347503882E-2</v>
      </c>
      <c r="F322" s="98">
        <v>2.3101259511559551E-2</v>
      </c>
      <c r="G322" s="98">
        <v>6.8892383326946097E-2</v>
      </c>
      <c r="H322" s="98">
        <v>5.7603291273176066E-2</v>
      </c>
      <c r="I322" s="98">
        <v>0.34190178234624707</v>
      </c>
      <c r="J322" s="98">
        <v>0.76167943912077074</v>
      </c>
      <c r="K322" s="98">
        <v>0.71326288517592618</v>
      </c>
      <c r="L322" s="98">
        <v>0.20876071041801836</v>
      </c>
      <c r="M322" s="98">
        <v>0</v>
      </c>
      <c r="N322" s="98">
        <v>0</v>
      </c>
      <c r="O322" s="98">
        <v>1.2172667553333545E-4</v>
      </c>
      <c r="P322" s="98">
        <v>1.211326099109129E-4</v>
      </c>
      <c r="Q322" s="98">
        <v>3.2441436438660334E-2</v>
      </c>
      <c r="R322" s="98">
        <v>0.12194125968757734</v>
      </c>
      <c r="S322" s="98">
        <v>0.18367261601517176</v>
      </c>
      <c r="T322" s="98">
        <v>0.15937081071728817</v>
      </c>
      <c r="U322" s="98">
        <v>9.9031148678444814E-2</v>
      </c>
      <c r="V322" s="98">
        <v>0.13815491658139797</v>
      </c>
      <c r="W322" s="98">
        <v>0.12646519521821473</v>
      </c>
      <c r="X322" s="98">
        <v>0</v>
      </c>
      <c r="Y322" s="98">
        <v>0.28020993378886955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2.3827342942162925E-3</v>
      </c>
      <c r="D323" s="98">
        <v>7.5599976690630651E-3</v>
      </c>
      <c r="E323" s="98">
        <v>7.3412275980037182E-3</v>
      </c>
      <c r="F323" s="98">
        <v>6.6416475767687149E-3</v>
      </c>
      <c r="G323" s="98">
        <v>2.0021519574348185E-2</v>
      </c>
      <c r="H323" s="98">
        <v>1.6173617449707273E-2</v>
      </c>
      <c r="I323" s="98">
        <v>9.7385524640476021E-2</v>
      </c>
      <c r="J323" s="98">
        <v>0.2245888307146276</v>
      </c>
      <c r="K323" s="98">
        <v>0.21139501603301517</v>
      </c>
      <c r="L323" s="98">
        <v>6.1225156102313188E-2</v>
      </c>
      <c r="M323" s="98">
        <v>0</v>
      </c>
      <c r="N323" s="98">
        <v>0</v>
      </c>
      <c r="O323" s="98">
        <v>3.5696894457489892E-5</v>
      </c>
      <c r="P323" s="98">
        <v>3.5614316542569983E-5</v>
      </c>
      <c r="Q323" s="98">
        <v>9.659264334915374E-3</v>
      </c>
      <c r="R323" s="98">
        <v>3.6927686756210873E-2</v>
      </c>
      <c r="S323" s="98">
        <v>5.5719325277306976E-2</v>
      </c>
      <c r="T323" s="98">
        <v>4.8742131455731551E-2</v>
      </c>
      <c r="U323" s="98">
        <v>3.0518167245066317E-2</v>
      </c>
      <c r="V323" s="98">
        <v>4.0522158993194259E-2</v>
      </c>
      <c r="W323" s="98">
        <v>3.7228566497570378E-2</v>
      </c>
      <c r="X323" s="98">
        <v>0</v>
      </c>
      <c r="Y323" s="98">
        <v>9.3240335030185723E-2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1.0227458459566907</v>
      </c>
      <c r="D324" s="122">
        <v>1.0074977873017146</v>
      </c>
      <c r="E324" s="122">
        <v>0.92830864742497943</v>
      </c>
      <c r="F324" s="122">
        <v>0.60867954112673206</v>
      </c>
      <c r="G324" s="122">
        <v>1.0702994226766609</v>
      </c>
      <c r="H324" s="122">
        <v>0.67734935724818957</v>
      </c>
      <c r="I324" s="122">
        <v>1.271707774327967</v>
      </c>
      <c r="J324" s="122">
        <v>1.3952899487554491</v>
      </c>
      <c r="K324" s="122">
        <v>1.3190601049115027</v>
      </c>
      <c r="L324" s="122">
        <v>0.68055325849562298</v>
      </c>
      <c r="M324" s="122">
        <v>0.17959659021931548</v>
      </c>
      <c r="N324" s="122">
        <v>0.27999115604516039</v>
      </c>
      <c r="O324" s="122">
        <v>0.25306078803331844</v>
      </c>
      <c r="P324" s="122">
        <v>0.39722452552053228</v>
      </c>
      <c r="Q324" s="122">
        <v>0.8272327906426572</v>
      </c>
      <c r="R324" s="122">
        <v>1.0089769080703737</v>
      </c>
      <c r="S324" s="122">
        <v>1.0947577923719938</v>
      </c>
      <c r="T324" s="122">
        <v>0.97265370894723036</v>
      </c>
      <c r="U324" s="122">
        <v>1.1138545035191174</v>
      </c>
      <c r="V324" s="122">
        <v>1.0471662132602571</v>
      </c>
      <c r="W324" s="122">
        <v>0.63519155098105529</v>
      </c>
      <c r="X324" s="122">
        <v>0.55277148048992331</v>
      </c>
      <c r="Y324" s="122">
        <v>1.4562072144081049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1.3494903242955271E-2</v>
      </c>
      <c r="D325" s="98">
        <v>1.3586258758167609E-2</v>
      </c>
      <c r="E325" s="98">
        <v>1.3070716878130415E-2</v>
      </c>
      <c r="F325" s="98">
        <v>8.9766113132216715E-3</v>
      </c>
      <c r="G325" s="98">
        <v>1.5496150220926238E-2</v>
      </c>
      <c r="H325" s="98">
        <v>1.0155195749358201E-2</v>
      </c>
      <c r="I325" s="98">
        <v>1.5975115057334885E-2</v>
      </c>
      <c r="J325" s="98">
        <v>1.6863119108976598E-2</v>
      </c>
      <c r="K325" s="98">
        <v>1.5099300090644453E-2</v>
      </c>
      <c r="L325" s="98">
        <v>1.0849871696755898E-2</v>
      </c>
      <c r="M325" s="98">
        <v>3.1974280904417951E-3</v>
      </c>
      <c r="N325" s="98">
        <v>4.6205770941120565E-3</v>
      </c>
      <c r="O325" s="98">
        <v>4.2363429977568213E-3</v>
      </c>
      <c r="P325" s="98">
        <v>5.9749066706891235E-3</v>
      </c>
      <c r="Q325" s="98">
        <v>1.3019054072359409E-2</v>
      </c>
      <c r="R325" s="98">
        <v>2.5346513217665793E-2</v>
      </c>
      <c r="S325" s="98">
        <v>2.4135040136895096E-2</v>
      </c>
      <c r="T325" s="98">
        <v>1.7874357713362838E-2</v>
      </c>
      <c r="U325" s="98">
        <v>1.7411377966529893E-2</v>
      </c>
      <c r="V325" s="98">
        <v>1.7024603789114433E-2</v>
      </c>
      <c r="W325" s="98">
        <v>1.1437945569601132E-2</v>
      </c>
      <c r="X325" s="98">
        <v>1.0559658764147562E-2</v>
      </c>
      <c r="Y325" s="98">
        <v>3.708598210601706E-2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1.0092509427137355</v>
      </c>
      <c r="D326" s="33">
        <v>0.99391152854354703</v>
      </c>
      <c r="E326" s="33">
        <v>0.91523793054684899</v>
      </c>
      <c r="F326" s="33">
        <v>0.59970292981351037</v>
      </c>
      <c r="G326" s="33">
        <v>1.0548032724557346</v>
      </c>
      <c r="H326" s="33">
        <v>0.66719416149883137</v>
      </c>
      <c r="I326" s="33">
        <v>1.2557326592706322</v>
      </c>
      <c r="J326" s="33">
        <v>1.3784268296464726</v>
      </c>
      <c r="K326" s="33">
        <v>1.3039608048208582</v>
      </c>
      <c r="L326" s="33">
        <v>0.6697033867988671</v>
      </c>
      <c r="M326" s="33">
        <v>0.17639916212887369</v>
      </c>
      <c r="N326" s="33">
        <v>0.27537057895104833</v>
      </c>
      <c r="O326" s="33">
        <v>0.24882444503556164</v>
      </c>
      <c r="P326" s="33">
        <v>0.39124961884984316</v>
      </c>
      <c r="Q326" s="33">
        <v>0.81421373657029783</v>
      </c>
      <c r="R326" s="33">
        <v>0.98363039485270776</v>
      </c>
      <c r="S326" s="33">
        <v>1.0706227522350986</v>
      </c>
      <c r="T326" s="33">
        <v>0.95477935123386748</v>
      </c>
      <c r="U326" s="33">
        <v>1.0964431255525875</v>
      </c>
      <c r="V326" s="33">
        <v>1.0301416094711426</v>
      </c>
      <c r="W326" s="33">
        <v>0.62375360541145419</v>
      </c>
      <c r="X326" s="33">
        <v>0.54221182172577576</v>
      </c>
      <c r="Y326" s="33">
        <v>1.4191212323020879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0.51610290931783864</v>
      </c>
      <c r="D328" s="119">
        <f t="shared" si="143"/>
        <v>0.52108534745760648</v>
      </c>
      <c r="E328" s="119">
        <f t="shared" si="143"/>
        <v>0.52543279200211901</v>
      </c>
      <c r="F328" s="119">
        <f t="shared" si="143"/>
        <v>0.53125835116216602</v>
      </c>
      <c r="G328" s="119">
        <f t="shared" si="143"/>
        <v>0.53504159585216671</v>
      </c>
      <c r="H328" s="119">
        <f t="shared" si="143"/>
        <v>0.54205861613602524</v>
      </c>
      <c r="I328" s="119">
        <f t="shared" si="143"/>
        <v>0.54671500267393036</v>
      </c>
      <c r="J328" s="119">
        <f t="shared" si="143"/>
        <v>0.55249718890466071</v>
      </c>
      <c r="K328" s="119">
        <f t="shared" si="143"/>
        <v>0.56033197213463337</v>
      </c>
      <c r="L328" s="119">
        <f t="shared" si="143"/>
        <v>0.56654515139449368</v>
      </c>
      <c r="M328" s="119">
        <f t="shared" si="143"/>
        <v>0.58011263228074905</v>
      </c>
      <c r="N328" s="119">
        <f t="shared" si="143"/>
        <v>0.60297309530292853</v>
      </c>
      <c r="O328" s="119">
        <f t="shared" si="143"/>
        <v>0.6341652068322674</v>
      </c>
      <c r="P328" s="119">
        <f t="shared" si="143"/>
        <v>0.6710538759386907</v>
      </c>
      <c r="Q328" s="119">
        <f t="shared" si="143"/>
        <v>0.70056991058852858</v>
      </c>
      <c r="R328" s="119">
        <f t="shared" ref="R328:V328" si="144">IF(R309=0,"",R309/R290)</f>
        <v>0.71405827339144012</v>
      </c>
      <c r="S328" s="119">
        <f t="shared" si="144"/>
        <v>0.72331810112074746</v>
      </c>
      <c r="T328" s="119">
        <f t="shared" si="144"/>
        <v>0.72890634776051033</v>
      </c>
      <c r="U328" s="119">
        <f t="shared" si="144"/>
        <v>0.73356542858724894</v>
      </c>
      <c r="V328" s="119">
        <f t="shared" si="144"/>
        <v>0.73850068855938533</v>
      </c>
      <c r="W328" s="119">
        <f t="shared" ref="W328:Y328" si="145">IF(W309=0,"",W309/W290)</f>
        <v>0.74488724196413358</v>
      </c>
      <c r="X328" s="119">
        <f t="shared" si="145"/>
        <v>0.75188910925683639</v>
      </c>
      <c r="Y328" s="119">
        <f t="shared" si="145"/>
        <v>0.76236135647525771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0.5041185029185008</v>
      </c>
      <c r="D329" s="124">
        <f t="shared" si="146"/>
        <v>0.50920012574950413</v>
      </c>
      <c r="E329" s="124">
        <f t="shared" si="146"/>
        <v>0.51452834132979208</v>
      </c>
      <c r="F329" s="124">
        <f t="shared" si="146"/>
        <v>0.51987460619675507</v>
      </c>
      <c r="G329" s="124">
        <f t="shared" si="146"/>
        <v>0.52546835730246055</v>
      </c>
      <c r="H329" s="124">
        <f t="shared" si="146"/>
        <v>0.53126963624553225</v>
      </c>
      <c r="I329" s="124">
        <f t="shared" si="146"/>
        <v>0.53737249665504638</v>
      </c>
      <c r="J329" s="124">
        <f t="shared" si="146"/>
        <v>0.54407306031084524</v>
      </c>
      <c r="K329" s="124">
        <f t="shared" si="146"/>
        <v>0.55150667707887679</v>
      </c>
      <c r="L329" s="124">
        <f t="shared" si="146"/>
        <v>0.55972459711161249</v>
      </c>
      <c r="M329" s="124">
        <f t="shared" si="146"/>
        <v>0.57457252797457548</v>
      </c>
      <c r="N329" s="124">
        <f t="shared" si="146"/>
        <v>0.59793570434644083</v>
      </c>
      <c r="O329" s="124">
        <f t="shared" si="146"/>
        <v>0.63054238817288966</v>
      </c>
      <c r="P329" s="124">
        <f t="shared" si="146"/>
        <v>0.66809647457933086</v>
      </c>
      <c r="Q329" s="124">
        <f t="shared" si="146"/>
        <v>0.69813209937982945</v>
      </c>
      <c r="R329" s="124">
        <f t="shared" ref="R329:V329" si="147">IF(R310=0,"",R310/R291)</f>
        <v>0.70953807969468707</v>
      </c>
      <c r="S329" s="124">
        <f t="shared" si="147"/>
        <v>0.71489153705581709</v>
      </c>
      <c r="T329" s="124">
        <f t="shared" si="147"/>
        <v>0.71668055695933364</v>
      </c>
      <c r="U329" s="124">
        <f t="shared" si="147"/>
        <v>0.7171819395542478</v>
      </c>
      <c r="V329" s="124">
        <f t="shared" si="147"/>
        <v>0.71867008000145749</v>
      </c>
      <c r="W329" s="124">
        <f t="shared" ref="W329:Y329" si="148">IF(W310=0,"",W310/W291)</f>
        <v>0.72075209972651177</v>
      </c>
      <c r="X329" s="124">
        <f t="shared" si="148"/>
        <v>0.72188928122906049</v>
      </c>
      <c r="Y329" s="124">
        <f t="shared" si="148"/>
        <v>0.72260914758156058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0.49830157526530378</v>
      </c>
      <c r="D330" s="111">
        <f t="shared" si="149"/>
        <v>0.50350570529917482</v>
      </c>
      <c r="E330" s="111">
        <f t="shared" si="149"/>
        <v>0.50898687906090412</v>
      </c>
      <c r="F330" s="111">
        <f t="shared" si="149"/>
        <v>0.5144381063707224</v>
      </c>
      <c r="G330" s="111">
        <f t="shared" si="149"/>
        <v>0.5201331362819831</v>
      </c>
      <c r="H330" s="111">
        <f t="shared" si="149"/>
        <v>0.52603484718792692</v>
      </c>
      <c r="I330" s="111">
        <f t="shared" si="149"/>
        <v>0.53220695117249017</v>
      </c>
      <c r="J330" s="111">
        <f t="shared" si="149"/>
        <v>0.53891884314818084</v>
      </c>
      <c r="K330" s="111">
        <f t="shared" si="149"/>
        <v>0.5463944822938035</v>
      </c>
      <c r="L330" s="111">
        <f t="shared" si="149"/>
        <v>0.55468462673665209</v>
      </c>
      <c r="M330" s="111">
        <f t="shared" si="149"/>
        <v>0.56968466949983287</v>
      </c>
      <c r="N330" s="111">
        <f t="shared" si="149"/>
        <v>0.59315895275522568</v>
      </c>
      <c r="O330" s="111">
        <f t="shared" si="149"/>
        <v>0.62600550281308609</v>
      </c>
      <c r="P330" s="111">
        <f t="shared" si="149"/>
        <v>0.66385964530573682</v>
      </c>
      <c r="Q330" s="111">
        <f t="shared" si="149"/>
        <v>0.69408662688681544</v>
      </c>
      <c r="R330" s="111">
        <f t="shared" ref="R330:V330" si="150">IF(R311=0,"",R311/R292)</f>
        <v>0.70560239196488883</v>
      </c>
      <c r="S330" s="111">
        <f t="shared" si="150"/>
        <v>0.71102276763274475</v>
      </c>
      <c r="T330" s="111">
        <f t="shared" si="150"/>
        <v>0.71282204881680178</v>
      </c>
      <c r="U330" s="111">
        <f t="shared" si="150"/>
        <v>0.71334939999903346</v>
      </c>
      <c r="V330" s="111">
        <f t="shared" si="150"/>
        <v>0.71486383460651648</v>
      </c>
      <c r="W330" s="111">
        <f t="shared" ref="W330:Y330" si="151">IF(W311=0,"",W311/W292)</f>
        <v>0.71695938131086911</v>
      </c>
      <c r="X330" s="111">
        <f t="shared" si="151"/>
        <v>0.71811304644894669</v>
      </c>
      <c r="Y330" s="111">
        <f t="shared" si="151"/>
        <v>0.71885238797652518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3.1616729093524492</v>
      </c>
      <c r="E332" s="124">
        <f t="shared" si="155"/>
        <v>3.3139714336560395</v>
      </c>
      <c r="F332" s="124">
        <f t="shared" si="155"/>
        <v>3.4674931525272066</v>
      </c>
      <c r="G332" s="124">
        <f t="shared" si="155"/>
        <v>3.6231274671230249</v>
      </c>
      <c r="H332" s="124">
        <f t="shared" si="155"/>
        <v>3.7807345977217839</v>
      </c>
      <c r="I332" s="124">
        <f t="shared" si="155"/>
        <v>3.9405009797111785</v>
      </c>
      <c r="J332" s="124">
        <f t="shared" si="155"/>
        <v>4.1032622024821048</v>
      </c>
      <c r="K332" s="124">
        <f t="shared" si="155"/>
        <v>4.2696801225034369</v>
      </c>
      <c r="L332" s="124">
        <f t="shared" si="155"/>
        <v>4.4398425090662599</v>
      </c>
      <c r="M332" s="124">
        <f t="shared" si="155"/>
        <v>4.6348360614240018</v>
      </c>
      <c r="N332" s="124">
        <f t="shared" si="155"/>
        <v>4.8609204524922394</v>
      </c>
      <c r="O332" s="124">
        <f t="shared" si="155"/>
        <v>5.11769237007851</v>
      </c>
      <c r="P332" s="124">
        <f t="shared" si="155"/>
        <v>5.380162770349024</v>
      </c>
      <c r="Q332" s="124">
        <f t="shared" si="155"/>
        <v>5.5816047783085834</v>
      </c>
      <c r="R332" s="124">
        <f t="shared" ref="R332:V332" si="156">IF(R313=0,"",R313/R294)</f>
        <v>5.6252528536672362</v>
      </c>
      <c r="S332" s="124">
        <f t="shared" si="156"/>
        <v>5.6301026398181975</v>
      </c>
      <c r="T332" s="124">
        <f t="shared" si="156"/>
        <v>5.6354912910970443</v>
      </c>
      <c r="U332" s="124">
        <f t="shared" si="156"/>
        <v>5.6414786814068734</v>
      </c>
      <c r="V332" s="124">
        <f t="shared" si="156"/>
        <v>5.6585878676561912</v>
      </c>
      <c r="W332" s="124">
        <f t="shared" ref="W332:Y332" si="157">IF(W313=0,"",W313/W294)</f>
        <v>5.7147435346253461</v>
      </c>
      <c r="X332" s="124">
        <f t="shared" si="157"/>
        <v>5.7768536599439368</v>
      </c>
      <c r="Y332" s="124">
        <f t="shared" si="157"/>
        <v>5.8468628116384984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3.1616729093524492</v>
      </c>
      <c r="E333" s="111">
        <f t="shared" si="158"/>
        <v>3.3139714336560395</v>
      </c>
      <c r="F333" s="111">
        <f t="shared" si="158"/>
        <v>3.4674931525272066</v>
      </c>
      <c r="G333" s="111">
        <f t="shared" si="158"/>
        <v>3.6231274671230249</v>
      </c>
      <c r="H333" s="111">
        <f t="shared" si="158"/>
        <v>3.7807345977217839</v>
      </c>
      <c r="I333" s="111">
        <f t="shared" si="158"/>
        <v>3.9405009797111785</v>
      </c>
      <c r="J333" s="111">
        <f t="shared" si="158"/>
        <v>4.1032622024821048</v>
      </c>
      <c r="K333" s="111">
        <f t="shared" si="158"/>
        <v>4.2696801225034369</v>
      </c>
      <c r="L333" s="111">
        <f t="shared" si="158"/>
        <v>4.4398425090662599</v>
      </c>
      <c r="M333" s="111">
        <f t="shared" si="158"/>
        <v>4.6348360614240018</v>
      </c>
      <c r="N333" s="111">
        <f t="shared" si="158"/>
        <v>4.8609204524922394</v>
      </c>
      <c r="O333" s="111">
        <f t="shared" si="158"/>
        <v>5.11769237007851</v>
      </c>
      <c r="P333" s="111">
        <f t="shared" si="158"/>
        <v>5.380162770349024</v>
      </c>
      <c r="Q333" s="111">
        <f t="shared" si="158"/>
        <v>5.5816047783085834</v>
      </c>
      <c r="R333" s="111">
        <f t="shared" ref="R333:V333" si="159">IF(R314=0,"",R314/R295)</f>
        <v>5.6252528536672362</v>
      </c>
      <c r="S333" s="111">
        <f t="shared" si="159"/>
        <v>5.6301026398181975</v>
      </c>
      <c r="T333" s="111">
        <f t="shared" si="159"/>
        <v>5.6354912910970443</v>
      </c>
      <c r="U333" s="111">
        <f t="shared" si="159"/>
        <v>5.6414786814068734</v>
      </c>
      <c r="V333" s="111">
        <f t="shared" si="159"/>
        <v>5.6585878676561912</v>
      </c>
      <c r="W333" s="111">
        <f t="shared" ref="W333:Y333" si="160">IF(W314=0,"",W314/W295)</f>
        <v>5.7147435346253461</v>
      </c>
      <c r="X333" s="111">
        <f t="shared" si="160"/>
        <v>5.7768536599439368</v>
      </c>
      <c r="Y333" s="111">
        <f t="shared" si="160"/>
        <v>5.8468628116384984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0.55495409775143933</v>
      </c>
      <c r="D334" s="124">
        <f t="shared" si="161"/>
        <v>0.55742140946774243</v>
      </c>
      <c r="E334" s="124">
        <f t="shared" si="161"/>
        <v>0.56099866403874987</v>
      </c>
      <c r="F334" s="124">
        <f t="shared" si="161"/>
        <v>0.57047761016392251</v>
      </c>
      <c r="G334" s="124">
        <f t="shared" si="161"/>
        <v>0.56688810179532167</v>
      </c>
      <c r="H334" s="124">
        <f t="shared" si="161"/>
        <v>0.58217122059645987</v>
      </c>
      <c r="I334" s="124">
        <f t="shared" si="161"/>
        <v>0.57173951270149881</v>
      </c>
      <c r="J334" s="124">
        <f t="shared" si="161"/>
        <v>0.57577020937391998</v>
      </c>
      <c r="K334" s="124">
        <f t="shared" si="161"/>
        <v>0.58171236982943342</v>
      </c>
      <c r="L334" s="124">
        <f t="shared" si="161"/>
        <v>0.57846937207483928</v>
      </c>
      <c r="M334" s="124">
        <f t="shared" si="161"/>
        <v>0.58094042818951552</v>
      </c>
      <c r="N334" s="124">
        <f t="shared" si="161"/>
        <v>0.59981294549937414</v>
      </c>
      <c r="O334" s="124">
        <f t="shared" si="161"/>
        <v>0.62807502347877253</v>
      </c>
      <c r="P334" s="124">
        <f t="shared" si="161"/>
        <v>0.66258119339228227</v>
      </c>
      <c r="Q334" s="124">
        <f t="shared" si="161"/>
        <v>0.69455674249765564</v>
      </c>
      <c r="R334" s="124">
        <f t="shared" ref="R334:V334" si="162">IF(R315=0,"",R315/R296)</f>
        <v>0.71569717091734608</v>
      </c>
      <c r="S334" s="124">
        <f t="shared" si="162"/>
        <v>0.73484395294217142</v>
      </c>
      <c r="T334" s="124">
        <f t="shared" si="162"/>
        <v>0.75129279736905596</v>
      </c>
      <c r="U334" s="124">
        <f t="shared" si="162"/>
        <v>0.76453023583868873</v>
      </c>
      <c r="V334" s="124">
        <f t="shared" si="162"/>
        <v>0.77622780022692806</v>
      </c>
      <c r="W334" s="124">
        <f t="shared" ref="W334:Y334" si="163">IF(W315=0,"",W315/W296)</f>
        <v>0.78365976355867861</v>
      </c>
      <c r="X334" s="124">
        <f t="shared" si="163"/>
        <v>0.78468423993986491</v>
      </c>
      <c r="Y334" s="124">
        <f t="shared" si="163"/>
        <v>0.79046775735299268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0.53623294915911857</v>
      </c>
      <c r="D335" s="111">
        <f t="shared" si="164"/>
        <v>0.53853313248827761</v>
      </c>
      <c r="E335" s="111">
        <f t="shared" si="164"/>
        <v>0.54115305148095594</v>
      </c>
      <c r="F335" s="111">
        <f t="shared" si="164"/>
        <v>0.5438165707913869</v>
      </c>
      <c r="G335" s="111">
        <f t="shared" si="164"/>
        <v>0.54677454784137336</v>
      </c>
      <c r="H335" s="111">
        <f t="shared" si="164"/>
        <v>0.54999628087607999</v>
      </c>
      <c r="I335" s="111">
        <f t="shared" si="164"/>
        <v>0.55354358117156921</v>
      </c>
      <c r="J335" s="111">
        <f t="shared" si="164"/>
        <v>0.55766966770845106</v>
      </c>
      <c r="K335" s="111">
        <f t="shared" si="164"/>
        <v>0.56258984322475691</v>
      </c>
      <c r="L335" s="111">
        <f t="shared" si="164"/>
        <v>0.56836171002987479</v>
      </c>
      <c r="M335" s="111">
        <f t="shared" si="164"/>
        <v>0.58012802649668394</v>
      </c>
      <c r="N335" s="111">
        <f t="shared" si="164"/>
        <v>0.59952347749011425</v>
      </c>
      <c r="O335" s="111">
        <f t="shared" si="164"/>
        <v>0.62787848168860372</v>
      </c>
      <c r="P335" s="111">
        <f t="shared" si="164"/>
        <v>0.66226198314094253</v>
      </c>
      <c r="Q335" s="111">
        <f t="shared" si="164"/>
        <v>0.69321956688625452</v>
      </c>
      <c r="R335" s="111">
        <f t="shared" ref="R335:V335" si="165">IF(R316=0,"",R316/R297)</f>
        <v>0.71330416408176867</v>
      </c>
      <c r="S335" s="111">
        <f t="shared" si="165"/>
        <v>0.73200483823478846</v>
      </c>
      <c r="T335" s="111">
        <f t="shared" si="165"/>
        <v>0.74877018555912156</v>
      </c>
      <c r="U335" s="111">
        <f t="shared" si="165"/>
        <v>0.76304880226863259</v>
      </c>
      <c r="V335" s="111">
        <f t="shared" si="165"/>
        <v>0.77428928457716373</v>
      </c>
      <c r="W335" s="111">
        <f t="shared" ref="W335:Y335" si="166">IF(W316=0,"",W316/W297)</f>
        <v>0.78119828072371278</v>
      </c>
      <c r="X335" s="111">
        <f t="shared" si="166"/>
        <v>0.78459665207645246</v>
      </c>
      <c r="Y335" s="111">
        <f t="shared" si="166"/>
        <v>0.7863175041524797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>
        <f t="shared" ref="C336:Q336" si="167">IF(C317=0,"",C317/C298)</f>
        <v>0.59694780410133141</v>
      </c>
      <c r="D336" s="111">
        <f t="shared" si="167"/>
        <v>0.60051336002121858</v>
      </c>
      <c r="E336" s="111">
        <f t="shared" si="167"/>
        <v>0.60307912102687811</v>
      </c>
      <c r="F336" s="111">
        <f t="shared" si="167"/>
        <v>0.60549716282903732</v>
      </c>
      <c r="G336" s="111">
        <f t="shared" si="167"/>
        <v>0.60891465206406847</v>
      </c>
      <c r="H336" s="111">
        <f t="shared" si="167"/>
        <v>0.6102009741719685</v>
      </c>
      <c r="I336" s="111">
        <f t="shared" si="167"/>
        <v>0.61435438597619996</v>
      </c>
      <c r="J336" s="111">
        <f t="shared" si="167"/>
        <v>0.62014369104516631</v>
      </c>
      <c r="K336" s="111">
        <f t="shared" si="167"/>
        <v>0.62507557042470208</v>
      </c>
      <c r="L336" s="111">
        <f t="shared" si="167"/>
        <v>0.63005417418878062</v>
      </c>
      <c r="M336" s="111">
        <f t="shared" si="167"/>
        <v>0.64021134244829014</v>
      </c>
      <c r="N336" s="111">
        <f t="shared" si="167"/>
        <v>0.65912860244324534</v>
      </c>
      <c r="O336" s="111">
        <f t="shared" si="167"/>
        <v>0.68575286613946262</v>
      </c>
      <c r="P336" s="111">
        <f t="shared" si="167"/>
        <v>0.71738160128196005</v>
      </c>
      <c r="Q336" s="111">
        <f t="shared" si="167"/>
        <v>0.74573133008934078</v>
      </c>
      <c r="R336" s="111">
        <f t="shared" ref="R336:V336" si="168">IF(R317=0,"",R317/R298)</f>
        <v>0.76421872048652617</v>
      </c>
      <c r="S336" s="111">
        <f t="shared" si="168"/>
        <v>0.78067476355467769</v>
      </c>
      <c r="T336" s="111">
        <f t="shared" si="168"/>
        <v>0.79557756366172416</v>
      </c>
      <c r="U336" s="111">
        <f t="shared" si="168"/>
        <v>0.80815882950662621</v>
      </c>
      <c r="V336" s="111">
        <f t="shared" si="168"/>
        <v>0.81600989921902822</v>
      </c>
      <c r="W336" s="111">
        <f t="shared" ref="W336:Y336" si="169">IF(W317=0,"",W317/W298)</f>
        <v>0.82209749846142222</v>
      </c>
      <c r="X336" s="111">
        <f t="shared" si="169"/>
        <v>0.82707818172041347</v>
      </c>
      <c r="Y336" s="111">
        <f t="shared" si="169"/>
        <v>0.83066334664523345</v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>
        <f t="shared" ref="C337:Q337" si="170">IF(C318=0,"",C318/C299)</f>
        <v>0.53623294915911857</v>
      </c>
      <c r="D337" s="112">
        <f t="shared" si="170"/>
        <v>0.53853313248827761</v>
      </c>
      <c r="E337" s="112">
        <f t="shared" si="170"/>
        <v>0.54115305148095594</v>
      </c>
      <c r="F337" s="112">
        <f t="shared" si="170"/>
        <v>0.5438165707913869</v>
      </c>
      <c r="G337" s="112">
        <f t="shared" si="170"/>
        <v>0.54677454784137336</v>
      </c>
      <c r="H337" s="112">
        <f t="shared" si="170"/>
        <v>0.54999628087607999</v>
      </c>
      <c r="I337" s="112">
        <f t="shared" si="170"/>
        <v>0.55354358117156921</v>
      </c>
      <c r="J337" s="112">
        <f t="shared" si="170"/>
        <v>0.55766966770845106</v>
      </c>
      <c r="K337" s="112">
        <f t="shared" si="170"/>
        <v>0.56258984322475691</v>
      </c>
      <c r="L337" s="112">
        <f t="shared" si="170"/>
        <v>0.56836171002987479</v>
      </c>
      <c r="M337" s="112">
        <f t="shared" si="170"/>
        <v>0.58012802649668394</v>
      </c>
      <c r="N337" s="112">
        <f t="shared" si="170"/>
        <v>0.59952347749011425</v>
      </c>
      <c r="O337" s="112">
        <f t="shared" si="170"/>
        <v>0.62787848168860372</v>
      </c>
      <c r="P337" s="112">
        <f t="shared" si="170"/>
        <v>0.66226198314094253</v>
      </c>
      <c r="Q337" s="112">
        <f t="shared" si="170"/>
        <v>0.69321956688625452</v>
      </c>
      <c r="R337" s="112">
        <f t="shared" ref="R337:V337" si="171">IF(R318=0,"",R318/R299)</f>
        <v>0.71330416408176867</v>
      </c>
      <c r="S337" s="112">
        <f t="shared" si="171"/>
        <v>0.73200483823478846</v>
      </c>
      <c r="T337" s="112">
        <f t="shared" si="171"/>
        <v>0.74877018555912145</v>
      </c>
      <c r="U337" s="112">
        <f t="shared" si="171"/>
        <v>0.76304880226863259</v>
      </c>
      <c r="V337" s="112">
        <f t="shared" si="171"/>
        <v>0.77428928457716373</v>
      </c>
      <c r="W337" s="112">
        <f t="shared" ref="W337:Y337" si="172">IF(W318=0,"",W318/W299)</f>
        <v>0.78119828072371278</v>
      </c>
      <c r="X337" s="112">
        <f t="shared" si="172"/>
        <v>0.78459665207645246</v>
      </c>
      <c r="Y337" s="112">
        <f t="shared" si="172"/>
        <v>0.7863175041524797</v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0.66558827823076161</v>
      </c>
      <c r="D339" s="112">
        <f t="shared" si="176"/>
        <v>0.66680794061746951</v>
      </c>
      <c r="E339" s="112">
        <f t="shared" si="176"/>
        <v>0.66814316885864122</v>
      </c>
      <c r="F339" s="112">
        <f t="shared" si="176"/>
        <v>0.66949450726690696</v>
      </c>
      <c r="G339" s="112">
        <f t="shared" si="176"/>
        <v>0.67095317678975119</v>
      </c>
      <c r="H339" s="112">
        <f t="shared" si="176"/>
        <v>0.67250888053987645</v>
      </c>
      <c r="I339" s="112">
        <f t="shared" si="176"/>
        <v>0.67418527647601256</v>
      </c>
      <c r="J339" s="112">
        <f t="shared" si="176"/>
        <v>0.6760772258448281</v>
      </c>
      <c r="K339" s="112">
        <f t="shared" si="176"/>
        <v>0.67826853045421254</v>
      </c>
      <c r="L339" s="112">
        <f t="shared" si="176"/>
        <v>0.68078800289679053</v>
      </c>
      <c r="M339" s="112">
        <f t="shared" si="176"/>
        <v>0.68557782346666041</v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>
        <f t="shared" si="176"/>
        <v>0.73620491709690472</v>
      </c>
      <c r="R339" s="112">
        <f t="shared" ref="R339:V339" si="177">IF(R320=0,"",R320/R301)</f>
        <v>0.74640194685038352</v>
      </c>
      <c r="S339" s="112">
        <f t="shared" si="177"/>
        <v>0.75628111103326412</v>
      </c>
      <c r="T339" s="112">
        <f t="shared" si="177"/>
        <v>0.76608360761769956</v>
      </c>
      <c r="U339" s="112">
        <f t="shared" si="177"/>
        <v>0.77590797839188719</v>
      </c>
      <c r="V339" s="112">
        <f t="shared" si="177"/>
        <v>0.78555928382883378</v>
      </c>
      <c r="W339" s="112">
        <f t="shared" ref="W339:Y339" si="178">IF(W320=0,"",W320/W301)</f>
        <v>0.79437412749977387</v>
      </c>
      <c r="X339" s="112" t="str">
        <f t="shared" si="178"/>
        <v/>
      </c>
      <c r="Y339" s="112">
        <f t="shared" si="178"/>
        <v>0.81778988845815492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0.71826593844840292</v>
      </c>
      <c r="D340" s="113">
        <f t="shared" si="179"/>
        <v>0.72050295912454509</v>
      </c>
      <c r="E340" s="113">
        <f t="shared" si="179"/>
        <v>0.72174448232379995</v>
      </c>
      <c r="F340" s="113">
        <f t="shared" si="179"/>
        <v>0.7228420610154711</v>
      </c>
      <c r="G340" s="113">
        <f t="shared" si="179"/>
        <v>0.72464529543381695</v>
      </c>
      <c r="H340" s="113">
        <f t="shared" si="179"/>
        <v>0.72452521500329448</v>
      </c>
      <c r="I340" s="113">
        <f t="shared" si="179"/>
        <v>0.72667270645168203</v>
      </c>
      <c r="J340" s="113">
        <f t="shared" si="179"/>
        <v>0.72991764581875584</v>
      </c>
      <c r="K340" s="113">
        <f t="shared" si="179"/>
        <v>0.73211891767543169</v>
      </c>
      <c r="L340" s="113">
        <f t="shared" si="179"/>
        <v>0.73391481162405647</v>
      </c>
      <c r="M340" s="113" t="str">
        <f t="shared" si="179"/>
        <v/>
      </c>
      <c r="N340" s="113" t="str">
        <f t="shared" si="179"/>
        <v/>
      </c>
      <c r="O340" s="113">
        <f t="shared" si="179"/>
        <v>0.75600165062249425</v>
      </c>
      <c r="P340" s="113">
        <f t="shared" si="179"/>
        <v>0.76991925880129575</v>
      </c>
      <c r="Q340" s="113">
        <f t="shared" si="179"/>
        <v>0.78363283361117808</v>
      </c>
      <c r="R340" s="113">
        <f t="shared" ref="R340:V340" si="180">IF(R321=0,"",R321/R302)</f>
        <v>0.79315581130942714</v>
      </c>
      <c r="S340" s="113">
        <f t="shared" si="180"/>
        <v>0.80176222602114799</v>
      </c>
      <c r="T340" s="113">
        <f t="shared" si="180"/>
        <v>0.81048656592864599</v>
      </c>
      <c r="U340" s="113">
        <f t="shared" si="180"/>
        <v>0.81915075320606456</v>
      </c>
      <c r="V340" s="113">
        <f t="shared" si="180"/>
        <v>0.82571634002594085</v>
      </c>
      <c r="W340" s="113">
        <f t="shared" ref="W340:Y340" si="181">IF(W321=0,"",W321/W302)</f>
        <v>0.83334562580611604</v>
      </c>
      <c r="X340" s="113" t="str">
        <f t="shared" si="181"/>
        <v/>
      </c>
      <c r="Y340" s="113">
        <f t="shared" si="181"/>
        <v>0.85676668045489279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0.66558827823076161</v>
      </c>
      <c r="D341" s="111">
        <f t="shared" si="182"/>
        <v>0.66680794061746951</v>
      </c>
      <c r="E341" s="111">
        <f t="shared" si="182"/>
        <v>0.66814316885864122</v>
      </c>
      <c r="F341" s="111">
        <f t="shared" si="182"/>
        <v>0.66949450726690696</v>
      </c>
      <c r="G341" s="111">
        <f t="shared" si="182"/>
        <v>0.6709531767897513</v>
      </c>
      <c r="H341" s="111">
        <f t="shared" si="182"/>
        <v>0.67250888053987645</v>
      </c>
      <c r="I341" s="111">
        <f t="shared" si="182"/>
        <v>0.67418527647601245</v>
      </c>
      <c r="J341" s="111">
        <f t="shared" si="182"/>
        <v>0.6760772258448281</v>
      </c>
      <c r="K341" s="111">
        <f t="shared" si="182"/>
        <v>0.67826853045421254</v>
      </c>
      <c r="L341" s="111">
        <f t="shared" si="182"/>
        <v>0.68078800289679053</v>
      </c>
      <c r="M341" s="111" t="str">
        <f t="shared" si="182"/>
        <v/>
      </c>
      <c r="N341" s="111" t="str">
        <f t="shared" si="182"/>
        <v/>
      </c>
      <c r="O341" s="111">
        <f t="shared" si="182"/>
        <v>0.70551920321389971</v>
      </c>
      <c r="P341" s="111">
        <f t="shared" si="182"/>
        <v>0.72113703360797954</v>
      </c>
      <c r="Q341" s="111">
        <f t="shared" si="182"/>
        <v>0.73620491709690472</v>
      </c>
      <c r="R341" s="111">
        <f t="shared" ref="R341:V341" si="183">IF(R322=0,"",R322/R303)</f>
        <v>0.74640194685038352</v>
      </c>
      <c r="S341" s="111">
        <f t="shared" si="183"/>
        <v>0.75628111103326412</v>
      </c>
      <c r="T341" s="111">
        <f t="shared" si="183"/>
        <v>0.76608360761769956</v>
      </c>
      <c r="U341" s="111">
        <f t="shared" si="183"/>
        <v>0.77590797839188719</v>
      </c>
      <c r="V341" s="111">
        <f t="shared" si="183"/>
        <v>0.78555928382883378</v>
      </c>
      <c r="W341" s="111">
        <f t="shared" ref="W341:Y341" si="184">IF(W322=0,"",W322/W303)</f>
        <v>0.79437412749977376</v>
      </c>
      <c r="X341" s="111" t="str">
        <f t="shared" si="184"/>
        <v/>
      </c>
      <c r="Y341" s="111">
        <f t="shared" si="184"/>
        <v>0.81778988845815481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 t="str">
        <f t="shared" si="185"/>
        <v/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 t="str">
        <f t="shared" si="187"/>
        <v/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0.74834149863091715</v>
      </c>
      <c r="D343" s="124">
        <f t="shared" si="188"/>
        <v>0.74967310459234049</v>
      </c>
      <c r="E343" s="124">
        <f t="shared" si="188"/>
        <v>0.75100442455704919</v>
      </c>
      <c r="F343" s="124">
        <f t="shared" si="188"/>
        <v>0.75232753327442115</v>
      </c>
      <c r="G343" s="124">
        <f t="shared" si="188"/>
        <v>0.75390972937602685</v>
      </c>
      <c r="H343" s="124">
        <f t="shared" si="188"/>
        <v>0.7553768054088118</v>
      </c>
      <c r="I343" s="124">
        <f t="shared" si="188"/>
        <v>0.75755037229698252</v>
      </c>
      <c r="J343" s="124">
        <f t="shared" si="188"/>
        <v>0.75942063751355304</v>
      </c>
      <c r="K343" s="124">
        <f t="shared" si="188"/>
        <v>0.76149081170399413</v>
      </c>
      <c r="L343" s="124">
        <f t="shared" si="188"/>
        <v>0.76258514749753381</v>
      </c>
      <c r="M343" s="124">
        <f t="shared" si="188"/>
        <v>0.76514227822969538</v>
      </c>
      <c r="N343" s="124">
        <f t="shared" si="188"/>
        <v>0.76950895924821605</v>
      </c>
      <c r="O343" s="124">
        <f t="shared" si="188"/>
        <v>0.77509928758581492</v>
      </c>
      <c r="P343" s="124">
        <f t="shared" si="188"/>
        <v>0.78300278769297926</v>
      </c>
      <c r="Q343" s="124">
        <f t="shared" si="188"/>
        <v>0.79253442254105222</v>
      </c>
      <c r="R343" s="124">
        <f t="shared" ref="R343:V343" si="189">IF(R324=0,"",R324/R305)</f>
        <v>0.80315290416254503</v>
      </c>
      <c r="S343" s="124">
        <f t="shared" si="189"/>
        <v>0.82052630657932679</v>
      </c>
      <c r="T343" s="124">
        <f t="shared" si="189"/>
        <v>0.83946500928891821</v>
      </c>
      <c r="U343" s="124">
        <f t="shared" si="189"/>
        <v>0.85742600449515916</v>
      </c>
      <c r="V343" s="124">
        <f t="shared" si="189"/>
        <v>0.87140559858591315</v>
      </c>
      <c r="W343" s="124">
        <f t="shared" ref="W343:Y343" si="190">IF(W324=0,"",W324/W305)</f>
        <v>0.8813443554354814</v>
      </c>
      <c r="X343" s="124">
        <f t="shared" si="190"/>
        <v>0.88810433996526095</v>
      </c>
      <c r="Y343" s="124">
        <f t="shared" si="190"/>
        <v>0.89194228207613813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0.58636384488031623</v>
      </c>
      <c r="D344" s="111">
        <f t="shared" si="191"/>
        <v>0.5869350653423826</v>
      </c>
      <c r="E344" s="111">
        <f t="shared" si="191"/>
        <v>0.58750633725918944</v>
      </c>
      <c r="F344" s="111">
        <f t="shared" si="191"/>
        <v>0.5880776161925515</v>
      </c>
      <c r="G344" s="111">
        <f t="shared" si="191"/>
        <v>0.58864894251270261</v>
      </c>
      <c r="H344" s="111">
        <f t="shared" si="191"/>
        <v>0.58922031127884045</v>
      </c>
      <c r="I344" s="111">
        <f t="shared" si="191"/>
        <v>0.58979173243819116</v>
      </c>
      <c r="J344" s="111">
        <f t="shared" si="191"/>
        <v>0.59036324674103247</v>
      </c>
      <c r="K344" s="111">
        <f t="shared" si="191"/>
        <v>0.59093488883581768</v>
      </c>
      <c r="L344" s="111">
        <f t="shared" si="191"/>
        <v>0.59150666799242857</v>
      </c>
      <c r="M344" s="111">
        <f t="shared" si="191"/>
        <v>0.59194090162829194</v>
      </c>
      <c r="N344" s="111">
        <f t="shared" si="191"/>
        <v>0.59218361780509687</v>
      </c>
      <c r="O344" s="111">
        <f t="shared" si="191"/>
        <v>0.5923286828881249</v>
      </c>
      <c r="P344" s="111">
        <f t="shared" si="191"/>
        <v>0.59273346302126639</v>
      </c>
      <c r="Q344" s="111">
        <f t="shared" si="191"/>
        <v>0.59438101272161192</v>
      </c>
      <c r="R344" s="111">
        <f t="shared" ref="R344:V344" si="192">IF(R325=0,"",R325/R306)</f>
        <v>0.59870871553230343</v>
      </c>
      <c r="S344" s="111">
        <f t="shared" si="192"/>
        <v>0.60481343487124184</v>
      </c>
      <c r="T344" s="111">
        <f t="shared" si="192"/>
        <v>0.61151150894851569</v>
      </c>
      <c r="U344" s="111">
        <f t="shared" si="192"/>
        <v>0.61761927597423072</v>
      </c>
      <c r="V344" s="111">
        <f t="shared" si="192"/>
        <v>0.621953074158484</v>
      </c>
      <c r="W344" s="111">
        <f t="shared" ref="W344:Y344" si="193">IF(W325=0,"",W325/W306)</f>
        <v>0.62403593046986228</v>
      </c>
      <c r="X344" s="111">
        <f t="shared" si="193"/>
        <v>0.62442303143797995</v>
      </c>
      <c r="Y344" s="111">
        <f t="shared" si="193"/>
        <v>0.62446174153479173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0.75111587561305881</v>
      </c>
      <c r="D345" s="45">
        <f t="shared" si="194"/>
        <v>0.75252525389037273</v>
      </c>
      <c r="E345" s="45">
        <f t="shared" si="194"/>
        <v>0.75400108467949412</v>
      </c>
      <c r="F345" s="45">
        <f t="shared" si="194"/>
        <v>0.75548597717477117</v>
      </c>
      <c r="G345" s="45">
        <f t="shared" si="194"/>
        <v>0.75703206852474991</v>
      </c>
      <c r="H345" s="45">
        <f t="shared" si="194"/>
        <v>0.75863297780619121</v>
      </c>
      <c r="I345" s="45">
        <f t="shared" si="194"/>
        <v>0.76030155161402069</v>
      </c>
      <c r="J345" s="45">
        <f t="shared" si="194"/>
        <v>0.76209041791320642</v>
      </c>
      <c r="K345" s="45">
        <f t="shared" si="194"/>
        <v>0.76404432431677305</v>
      </c>
      <c r="L345" s="45">
        <f t="shared" si="194"/>
        <v>0.76617524264576342</v>
      </c>
      <c r="M345" s="45">
        <f t="shared" si="194"/>
        <v>0.76922198497086847</v>
      </c>
      <c r="N345" s="45">
        <f t="shared" si="194"/>
        <v>0.77339488406662826</v>
      </c>
      <c r="O345" s="45">
        <f t="shared" si="194"/>
        <v>0.77919270975696309</v>
      </c>
      <c r="P345" s="45">
        <f t="shared" si="194"/>
        <v>0.78686009330365803</v>
      </c>
      <c r="Q345" s="45">
        <f t="shared" si="194"/>
        <v>0.79678176239817844</v>
      </c>
      <c r="R345" s="45">
        <f t="shared" ref="R345:V345" si="195">IF(R326=0,"",R326/R307)</f>
        <v>0.81028278192665792</v>
      </c>
      <c r="S345" s="45">
        <f t="shared" si="195"/>
        <v>0.82717696463751211</v>
      </c>
      <c r="T345" s="45">
        <f t="shared" si="195"/>
        <v>0.84536448005390619</v>
      </c>
      <c r="U345" s="45">
        <f t="shared" si="195"/>
        <v>0.86274549769905517</v>
      </c>
      <c r="V345" s="45">
        <f t="shared" si="195"/>
        <v>0.87722018709615046</v>
      </c>
      <c r="W345" s="45">
        <f t="shared" ref="W345:Y345" si="196">IF(W326=0,"",W326/W307)</f>
        <v>0.88805897131038947</v>
      </c>
      <c r="X345" s="45">
        <f t="shared" si="196"/>
        <v>0.89546864411828841</v>
      </c>
      <c r="Y345" s="45">
        <f t="shared" si="196"/>
        <v>0.90203951102479674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210.42783909343814</v>
      </c>
      <c r="D347" s="117">
        <f t="shared" si="197"/>
        <v>200.32153660971699</v>
      </c>
      <c r="E347" s="117">
        <f t="shared" si="197"/>
        <v>188.11651117873615</v>
      </c>
      <c r="F347" s="117">
        <f t="shared" si="197"/>
        <v>121.92430454019083</v>
      </c>
      <c r="G347" s="117">
        <f t="shared" si="197"/>
        <v>228.94615055387163</v>
      </c>
      <c r="H347" s="117">
        <f t="shared" si="197"/>
        <v>138.61785336055871</v>
      </c>
      <c r="I347" s="117">
        <f t="shared" si="197"/>
        <v>248.39295945197694</v>
      </c>
      <c r="J347" s="117">
        <f t="shared" si="197"/>
        <v>295.30371735258615</v>
      </c>
      <c r="K347" s="117">
        <f t="shared" si="197"/>
        <v>255.46941651065217</v>
      </c>
      <c r="L347" s="117">
        <f t="shared" si="197"/>
        <v>137.41024223410605</v>
      </c>
      <c r="M347" s="117">
        <f t="shared" si="197"/>
        <v>31.478572257331333</v>
      </c>
      <c r="N347" s="117">
        <f t="shared" si="197"/>
        <v>42.179792875300485</v>
      </c>
      <c r="O347" s="117">
        <f t="shared" si="197"/>
        <v>35.699507917403658</v>
      </c>
      <c r="P347" s="117">
        <f t="shared" si="197"/>
        <v>44.519210344967938</v>
      </c>
      <c r="Q347" s="117">
        <f t="shared" si="197"/>
        <v>92.933968592829515</v>
      </c>
      <c r="R347" s="117">
        <f t="shared" ref="R347:V347" si="198">R348+R351+R353+R362</f>
        <v>112.27425343008164</v>
      </c>
      <c r="S347" s="117">
        <f t="shared" si="198"/>
        <v>112.92237945761221</v>
      </c>
      <c r="T347" s="117">
        <f t="shared" si="198"/>
        <v>99.857478427801141</v>
      </c>
      <c r="U347" s="117">
        <f t="shared" si="198"/>
        <v>107.11047902743805</v>
      </c>
      <c r="V347" s="117">
        <f t="shared" si="198"/>
        <v>100.70638850297257</v>
      </c>
      <c r="W347" s="117">
        <f t="shared" ref="W347:Y347" si="199">W348+W351+W353+W362</f>
        <v>49.570534350786389</v>
      </c>
      <c r="X347" s="117">
        <f t="shared" si="199"/>
        <v>35.187425036133099</v>
      </c>
      <c r="Y347" s="117">
        <f t="shared" si="199"/>
        <v>70.43923191139605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183.22189645660615</v>
      </c>
      <c r="D348" s="122">
        <f t="shared" si="200"/>
        <v>173.93843304918252</v>
      </c>
      <c r="E348" s="122">
        <f t="shared" si="200"/>
        <v>165.48103160693725</v>
      </c>
      <c r="F348" s="122">
        <f t="shared" si="200"/>
        <v>108.20807112998172</v>
      </c>
      <c r="G348" s="122">
        <f t="shared" si="200"/>
        <v>203.29755783783352</v>
      </c>
      <c r="H348" s="122">
        <f t="shared" si="200"/>
        <v>124.88996160680541</v>
      </c>
      <c r="I348" s="122">
        <f t="shared" si="200"/>
        <v>217.5097922866241</v>
      </c>
      <c r="J348" s="122">
        <f t="shared" si="200"/>
        <v>258.29081578155404</v>
      </c>
      <c r="K348" s="122">
        <f t="shared" si="200"/>
        <v>220.51169560245745</v>
      </c>
      <c r="L348" s="122">
        <f t="shared" si="200"/>
        <v>118.02253845923275</v>
      </c>
      <c r="M348" s="122">
        <f t="shared" si="200"/>
        <v>25.842588913226493</v>
      </c>
      <c r="N348" s="122">
        <f t="shared" si="200"/>
        <v>33.590363049846196</v>
      </c>
      <c r="O348" s="122">
        <f t="shared" si="200"/>
        <v>28.308626514903754</v>
      </c>
      <c r="P348" s="122">
        <f t="shared" si="200"/>
        <v>34.285496800113073</v>
      </c>
      <c r="Q348" s="122">
        <f t="shared" si="200"/>
        <v>72.302642110851266</v>
      </c>
      <c r="R348" s="122">
        <f t="shared" ref="R348:V348" si="201">SUM(R349:R350)</f>
        <v>87.325577983160116</v>
      </c>
      <c r="S348" s="122">
        <f t="shared" si="201"/>
        <v>86.193737837028038</v>
      </c>
      <c r="T348" s="122">
        <f t="shared" si="201"/>
        <v>76.789283135895531</v>
      </c>
      <c r="U348" s="122">
        <f t="shared" si="201"/>
        <v>80.877797222044322</v>
      </c>
      <c r="V348" s="122">
        <f t="shared" si="201"/>
        <v>75.634302054782424</v>
      </c>
      <c r="W348" s="122">
        <f t="shared" ref="W348:Y348" si="202">SUM(W349:W350)</f>
        <v>35.872486793118611</v>
      </c>
      <c r="X348" s="122">
        <f t="shared" si="202"/>
        <v>22.973101492503126</v>
      </c>
      <c r="Y348" s="122">
        <f t="shared" si="202"/>
        <v>40.493101663798228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183.22189645660615</v>
      </c>
      <c r="D349" s="98">
        <v>173.93843304918252</v>
      </c>
      <c r="E349" s="98">
        <v>165.48103160693725</v>
      </c>
      <c r="F349" s="98">
        <v>108.20807112998172</v>
      </c>
      <c r="G349" s="98">
        <v>203.29755783783352</v>
      </c>
      <c r="H349" s="98">
        <v>124.88996160680541</v>
      </c>
      <c r="I349" s="98">
        <v>217.5097922866241</v>
      </c>
      <c r="J349" s="98">
        <v>258.29081578155404</v>
      </c>
      <c r="K349" s="98">
        <v>220.51169560245745</v>
      </c>
      <c r="L349" s="98">
        <v>118.02253845923275</v>
      </c>
      <c r="M349" s="98">
        <v>25.842588913226493</v>
      </c>
      <c r="N349" s="98">
        <v>33.590363049846196</v>
      </c>
      <c r="O349" s="98">
        <v>28.308626514903754</v>
      </c>
      <c r="P349" s="98">
        <v>34.285496800113073</v>
      </c>
      <c r="Q349" s="98">
        <v>72.302642110851266</v>
      </c>
      <c r="R349" s="98">
        <v>87.325577983160116</v>
      </c>
      <c r="S349" s="98">
        <v>86.193737837028038</v>
      </c>
      <c r="T349" s="98">
        <v>76.789283135895531</v>
      </c>
      <c r="U349" s="98">
        <v>80.877797222044322</v>
      </c>
      <c r="V349" s="98">
        <v>75.634302054782424</v>
      </c>
      <c r="W349" s="98">
        <v>35.872486793118611</v>
      </c>
      <c r="X349" s="98">
        <v>22.973101492503126</v>
      </c>
      <c r="Y349" s="98">
        <v>40.493101663798228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27.145141154718669</v>
      </c>
      <c r="D353" s="122">
        <v>26.321950048989681</v>
      </c>
      <c r="E353" s="122">
        <v>22.576703788346951</v>
      </c>
      <c r="F353" s="122">
        <v>13.675907020191262</v>
      </c>
      <c r="G353" s="122">
        <v>25.579045616188857</v>
      </c>
      <c r="H353" s="122">
        <v>13.682359183668797</v>
      </c>
      <c r="I353" s="122">
        <v>30.811609380332438</v>
      </c>
      <c r="J353" s="122">
        <v>36.937439248103182</v>
      </c>
      <c r="K353" s="122">
        <v>34.890217024495293</v>
      </c>
      <c r="L353" s="122">
        <v>19.339244542255177</v>
      </c>
      <c r="M353" s="122">
        <v>5.6217130142729239</v>
      </c>
      <c r="N353" s="122">
        <v>8.5688163411614795</v>
      </c>
      <c r="O353" s="122">
        <v>7.3719867057075952</v>
      </c>
      <c r="P353" s="122">
        <v>10.207082803635096</v>
      </c>
      <c r="Q353" s="122">
        <v>20.573460133522914</v>
      </c>
      <c r="R353" s="122">
        <v>24.836831053455452</v>
      </c>
      <c r="S353" s="122">
        <v>26.623217940952994</v>
      </c>
      <c r="T353" s="122">
        <v>22.990973942804782</v>
      </c>
      <c r="U353" s="122">
        <v>26.158204513594519</v>
      </c>
      <c r="V353" s="122">
        <v>24.999771018777899</v>
      </c>
      <c r="W353" s="122">
        <v>13.64962474587621</v>
      </c>
      <c r="X353" s="122">
        <v>12.169646693574139</v>
      </c>
      <c r="Y353" s="122">
        <v>29.789232928357098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27.142901564520066</v>
      </c>
      <c r="D354" s="98">
        <v>26.312460446226233</v>
      </c>
      <c r="E354" s="98">
        <v>22.567798537259112</v>
      </c>
      <c r="F354" s="98">
        <v>13.668442369981504</v>
      </c>
      <c r="G354" s="98">
        <v>25.547785045017871</v>
      </c>
      <c r="H354" s="98">
        <v>13.66690627720407</v>
      </c>
      <c r="I354" s="98">
        <v>30.681946810446075</v>
      </c>
      <c r="J354" s="98">
        <v>36.650830169465266</v>
      </c>
      <c r="K354" s="98">
        <v>34.489676565830194</v>
      </c>
      <c r="L354" s="98">
        <v>19.087934170024884</v>
      </c>
      <c r="M354" s="98">
        <v>5.5575070015484451</v>
      </c>
      <c r="N354" s="98">
        <v>8.5333704963548112</v>
      </c>
      <c r="O354" s="98">
        <v>7.3520292590649889</v>
      </c>
      <c r="P354" s="98">
        <v>10.158589092223648</v>
      </c>
      <c r="Q354" s="98">
        <v>20.371424214158608</v>
      </c>
      <c r="R354" s="98">
        <v>24.670405251944601</v>
      </c>
      <c r="S354" s="98">
        <v>26.468484438770982</v>
      </c>
      <c r="T354" s="98">
        <v>22.864527861408131</v>
      </c>
      <c r="U354" s="98">
        <v>26.030022329386558</v>
      </c>
      <c r="V354" s="98">
        <v>24.784079919607123</v>
      </c>
      <c r="W354" s="98">
        <v>13.63572669418757</v>
      </c>
      <c r="X354" s="98">
        <v>12.149495734049346</v>
      </c>
      <c r="Y354" s="98">
        <v>29.589554880634047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2.2395901986035408E-3</v>
      </c>
      <c r="D355" s="98">
        <v>9.4896027634500616E-3</v>
      </c>
      <c r="E355" s="98">
        <v>8.9052510878393585E-3</v>
      </c>
      <c r="F355" s="98">
        <v>7.4646502097581212E-3</v>
      </c>
      <c r="G355" s="98">
        <v>3.1260571170984366E-2</v>
      </c>
      <c r="H355" s="98">
        <v>1.5452906464726222E-2</v>
      </c>
      <c r="I355" s="98">
        <v>0.12966256988636296</v>
      </c>
      <c r="J355" s="98">
        <v>0.28660907863791363</v>
      </c>
      <c r="K355" s="98">
        <v>0.40054045866510024</v>
      </c>
      <c r="L355" s="98">
        <v>0.25131037223029351</v>
      </c>
      <c r="M355" s="98">
        <v>6.4206012724479053E-2</v>
      </c>
      <c r="N355" s="98">
        <v>3.5445844806669076E-2</v>
      </c>
      <c r="O355" s="98">
        <v>1.9957446642606125E-2</v>
      </c>
      <c r="P355" s="98">
        <v>4.8493711411447475E-2</v>
      </c>
      <c r="Q355" s="98">
        <v>0.20203591936430701</v>
      </c>
      <c r="R355" s="98">
        <v>0.1664258015108491</v>
      </c>
      <c r="S355" s="98">
        <v>0.15473350218201082</v>
      </c>
      <c r="T355" s="98">
        <v>0.12644608139665073</v>
      </c>
      <c r="U355" s="98">
        <v>0.12818218420796179</v>
      </c>
      <c r="V355" s="98">
        <v>0.21569109917077434</v>
      </c>
      <c r="W355" s="98">
        <v>1.3898051688640707E-2</v>
      </c>
      <c r="X355" s="98">
        <v>2.015095952479232E-2</v>
      </c>
      <c r="Y355" s="98">
        <v>0.19967804772305017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2.2395901986035408E-3</v>
      </c>
      <c r="D356" s="101">
        <v>9.4896027634500616E-3</v>
      </c>
      <c r="E356" s="101">
        <v>8.9052510878393585E-3</v>
      </c>
      <c r="F356" s="101">
        <v>7.4646502097581212E-3</v>
      </c>
      <c r="G356" s="101">
        <v>3.1260571170984366E-2</v>
      </c>
      <c r="H356" s="101">
        <v>1.5452906464726222E-2</v>
      </c>
      <c r="I356" s="101">
        <v>0.12966256988636296</v>
      </c>
      <c r="J356" s="101">
        <v>0.28660907863791363</v>
      </c>
      <c r="K356" s="101">
        <v>0.40054045866510024</v>
      </c>
      <c r="L356" s="101">
        <v>0.25131037223029351</v>
      </c>
      <c r="M356" s="101">
        <v>6.4206012724479053E-2</v>
      </c>
      <c r="N356" s="101">
        <v>3.5445844806669076E-2</v>
      </c>
      <c r="O356" s="101">
        <v>1.9957446642606125E-2</v>
      </c>
      <c r="P356" s="101">
        <v>4.8493711411447475E-2</v>
      </c>
      <c r="Q356" s="101">
        <v>0.20203591936430701</v>
      </c>
      <c r="R356" s="101">
        <v>0.1664258015108491</v>
      </c>
      <c r="S356" s="101">
        <v>0.15473350218201082</v>
      </c>
      <c r="T356" s="101">
        <v>0.12644608139665073</v>
      </c>
      <c r="U356" s="101">
        <v>0.12818218420796179</v>
      </c>
      <c r="V356" s="101">
        <v>0.21569109917077434</v>
      </c>
      <c r="W356" s="101">
        <v>1.3898051688640707E-2</v>
      </c>
      <c r="X356" s="101">
        <v>2.015095952479232E-2</v>
      </c>
      <c r="Y356" s="101">
        <v>0.19967804772305017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6.0801482113321287E-2</v>
      </c>
      <c r="D362" s="122">
        <v>6.1153511544772637E-2</v>
      </c>
      <c r="E362" s="122">
        <v>5.8775783451959336E-2</v>
      </c>
      <c r="F362" s="122">
        <v>4.032639001785282E-2</v>
      </c>
      <c r="G362" s="122">
        <v>6.9547099849236807E-2</v>
      </c>
      <c r="H362" s="122">
        <v>4.5532570084498049E-2</v>
      </c>
      <c r="I362" s="122">
        <v>7.1557785020386455E-2</v>
      </c>
      <c r="J362" s="122">
        <v>7.5462322928902772E-2</v>
      </c>
      <c r="K362" s="122">
        <v>6.75038836994339E-2</v>
      </c>
      <c r="L362" s="122">
        <v>4.845923261810596E-2</v>
      </c>
      <c r="M362" s="122">
        <v>1.4270329831916794E-2</v>
      </c>
      <c r="N362" s="122">
        <v>2.0613484292807859E-2</v>
      </c>
      <c r="O362" s="122">
        <v>1.8894696792307892E-2</v>
      </c>
      <c r="P362" s="122">
        <v>2.6630741219772294E-2</v>
      </c>
      <c r="Q362" s="122">
        <v>5.7866348455341249E-2</v>
      </c>
      <c r="R362" s="122">
        <v>0.11184439346607834</v>
      </c>
      <c r="S362" s="122">
        <v>0.10542367963116647</v>
      </c>
      <c r="T362" s="122">
        <v>7.722134910082902E-2</v>
      </c>
      <c r="U362" s="122">
        <v>7.447729179919238E-2</v>
      </c>
      <c r="V362" s="122">
        <v>7.2315429412235621E-2</v>
      </c>
      <c r="W362" s="122">
        <v>4.8422811791568716E-2</v>
      </c>
      <c r="X362" s="122">
        <v>4.4676850055836541E-2</v>
      </c>
      <c r="Y362" s="122">
        <v>0.15689731924073411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6.0801482113321287E-2</v>
      </c>
      <c r="D363" s="98">
        <v>6.1153511544772637E-2</v>
      </c>
      <c r="E363" s="98">
        <v>5.8775783451959336E-2</v>
      </c>
      <c r="F363" s="98">
        <v>4.032639001785282E-2</v>
      </c>
      <c r="G363" s="98">
        <v>6.9547099849236807E-2</v>
      </c>
      <c r="H363" s="98">
        <v>4.5532570084498049E-2</v>
      </c>
      <c r="I363" s="98">
        <v>7.1557785020386455E-2</v>
      </c>
      <c r="J363" s="98">
        <v>7.5462322928902772E-2</v>
      </c>
      <c r="K363" s="98">
        <v>6.75038836994339E-2</v>
      </c>
      <c r="L363" s="98">
        <v>4.845923261810596E-2</v>
      </c>
      <c r="M363" s="98">
        <v>1.4270329831916794E-2</v>
      </c>
      <c r="N363" s="98">
        <v>2.0613484292807859E-2</v>
      </c>
      <c r="O363" s="98">
        <v>1.8894696792307892E-2</v>
      </c>
      <c r="P363" s="98">
        <v>2.6630741219772294E-2</v>
      </c>
      <c r="Q363" s="98">
        <v>5.7866348455341249E-2</v>
      </c>
      <c r="R363" s="98">
        <v>0.11184439346607834</v>
      </c>
      <c r="S363" s="98">
        <v>0.10542367963116647</v>
      </c>
      <c r="T363" s="98">
        <v>7.722134910082902E-2</v>
      </c>
      <c r="U363" s="98">
        <v>7.447729179919238E-2</v>
      </c>
      <c r="V363" s="98">
        <v>7.2315429412235621E-2</v>
      </c>
      <c r="W363" s="98">
        <v>4.8422811791568716E-2</v>
      </c>
      <c r="X363" s="98">
        <v>4.4676850055836541E-2</v>
      </c>
      <c r="Y363" s="98">
        <v>0.15689731924073411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24062.331941876004</v>
      </c>
      <c r="D366" s="117">
        <f t="shared" si="204"/>
        <v>23267.901745030202</v>
      </c>
      <c r="E366" s="117">
        <f t="shared" si="204"/>
        <v>23616.010800673444</v>
      </c>
      <c r="F366" s="117">
        <f t="shared" si="204"/>
        <v>23516.139113772362</v>
      </c>
      <c r="G366" s="117">
        <f t="shared" si="204"/>
        <v>24086.864044540169</v>
      </c>
      <c r="H366" s="117">
        <f t="shared" si="204"/>
        <v>22876.876180448893</v>
      </c>
      <c r="I366" s="117">
        <f t="shared" si="204"/>
        <v>21713.878424017781</v>
      </c>
      <c r="J366" s="117">
        <f t="shared" si="204"/>
        <v>22655.469599477037</v>
      </c>
      <c r="K366" s="117">
        <f t="shared" si="204"/>
        <v>20764.55138840522</v>
      </c>
      <c r="L366" s="117">
        <f t="shared" si="204"/>
        <v>21009.680181889053</v>
      </c>
      <c r="M366" s="117">
        <f t="shared" si="204"/>
        <v>18416.004100070953</v>
      </c>
      <c r="N366" s="117">
        <f t="shared" si="204"/>
        <v>16041.26859155507</v>
      </c>
      <c r="O366" s="117">
        <f t="shared" si="204"/>
        <v>14409.703108255671</v>
      </c>
      <c r="P366" s="117">
        <f t="shared" si="204"/>
        <v>11904.85088145794</v>
      </c>
      <c r="Q366" s="117">
        <f t="shared" si="204"/>
        <v>12189.652725242446</v>
      </c>
      <c r="R366" s="117">
        <f t="shared" ref="R366:V366" si="205">R367+R370+R372+R381</f>
        <v>12242.315199772529</v>
      </c>
      <c r="S366" s="117">
        <f t="shared" si="205"/>
        <v>11482.103359933768</v>
      </c>
      <c r="T366" s="117">
        <f t="shared" si="205"/>
        <v>11701.060174209799</v>
      </c>
      <c r="U366" s="117">
        <f t="shared" si="205"/>
        <v>10841.376465883846</v>
      </c>
      <c r="V366" s="117">
        <f t="shared" si="205"/>
        <v>11594.713193970625</v>
      </c>
      <c r="W366" s="117">
        <f t="shared" ref="W366:Y366" si="206">W367+W370+W372+W381</f>
        <v>9566.9113889596574</v>
      </c>
      <c r="X366" s="117">
        <f t="shared" si="206"/>
        <v>7012.0839894173942</v>
      </c>
      <c r="Y366" s="117">
        <f t="shared" si="206"/>
        <v>5368.0044295850412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20151.493652370922</v>
      </c>
      <c r="D367" s="122">
        <f t="shared" si="207"/>
        <v>19411.176484115866</v>
      </c>
      <c r="E367" s="122">
        <f t="shared" si="207"/>
        <v>19974.14288367629</v>
      </c>
      <c r="F367" s="122">
        <f t="shared" si="207"/>
        <v>19916.07266830677</v>
      </c>
      <c r="G367" s="122">
        <f t="shared" si="207"/>
        <v>20607.635876439086</v>
      </c>
      <c r="H367" s="122">
        <f t="shared" si="207"/>
        <v>19597.020595835475</v>
      </c>
      <c r="I367" s="122">
        <f t="shared" si="207"/>
        <v>18340.076764670386</v>
      </c>
      <c r="J367" s="122">
        <f t="shared" si="207"/>
        <v>19207.746953177935</v>
      </c>
      <c r="K367" s="122">
        <f t="shared" si="207"/>
        <v>17294.891757679099</v>
      </c>
      <c r="L367" s="122">
        <f t="shared" si="207"/>
        <v>17581.486398242974</v>
      </c>
      <c r="M367" s="122">
        <f t="shared" si="207"/>
        <v>14814.529249750489</v>
      </c>
      <c r="N367" s="122">
        <f t="shared" si="207"/>
        <v>12481.131455599952</v>
      </c>
      <c r="O367" s="122">
        <f t="shared" si="207"/>
        <v>11148.843076553621</v>
      </c>
      <c r="P367" s="122">
        <f t="shared" si="207"/>
        <v>8890.1506448080763</v>
      </c>
      <c r="Q367" s="122">
        <f t="shared" si="207"/>
        <v>9184.3727061813534</v>
      </c>
      <c r="R367" s="122">
        <f t="shared" ref="R367:V367" si="208">SUM(R368:R369)</f>
        <v>9191.018725903923</v>
      </c>
      <c r="S367" s="122">
        <f t="shared" si="208"/>
        <v>8410.6004154853126</v>
      </c>
      <c r="T367" s="122">
        <f t="shared" si="208"/>
        <v>8634.3734073484338</v>
      </c>
      <c r="U367" s="122">
        <f t="shared" si="208"/>
        <v>7859.1903022101005</v>
      </c>
      <c r="V367" s="122">
        <f t="shared" si="208"/>
        <v>8340.8652388918908</v>
      </c>
      <c r="W367" s="122">
        <f t="shared" ref="W367:Y367" si="209">SUM(W368:W369)</f>
        <v>6550.1717785379287</v>
      </c>
      <c r="X367" s="122">
        <f t="shared" si="209"/>
        <v>4368.6414676829299</v>
      </c>
      <c r="Y367" s="122">
        <f t="shared" si="209"/>
        <v>2820.4018941056779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19917.847750967725</v>
      </c>
      <c r="D368" s="98">
        <v>19188.544720738395</v>
      </c>
      <c r="E368" s="98">
        <v>19748.719255624204</v>
      </c>
      <c r="F368" s="98">
        <v>19693.086212785674</v>
      </c>
      <c r="G368" s="98">
        <v>20378.517551288525</v>
      </c>
      <c r="H368" s="98">
        <v>19380.577955763532</v>
      </c>
      <c r="I368" s="98">
        <v>18137.558790282081</v>
      </c>
      <c r="J368" s="98">
        <v>18993.032260263255</v>
      </c>
      <c r="K368" s="98">
        <v>17099.97601701723</v>
      </c>
      <c r="L368" s="98">
        <v>17382.503439389424</v>
      </c>
      <c r="M368" s="98">
        <v>14646.254226272824</v>
      </c>
      <c r="N368" s="98">
        <v>12334.5895445896</v>
      </c>
      <c r="O368" s="98">
        <v>11013.597709808335</v>
      </c>
      <c r="P368" s="98">
        <v>8778.0961117162587</v>
      </c>
      <c r="Q368" s="98">
        <v>9062.916338418383</v>
      </c>
      <c r="R368" s="98">
        <v>9068.1475522374167</v>
      </c>
      <c r="S368" s="98">
        <v>8298.0009783235764</v>
      </c>
      <c r="T368" s="98">
        <v>8518.3624115158837</v>
      </c>
      <c r="U368" s="98">
        <v>7754.1123511956066</v>
      </c>
      <c r="V368" s="98">
        <v>8229.5241192498252</v>
      </c>
      <c r="W368" s="98">
        <v>6462.4000755041352</v>
      </c>
      <c r="X368" s="98">
        <v>4310.1179509174635</v>
      </c>
      <c r="Y368" s="98">
        <v>2782.715029794495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233.64590140319706</v>
      </c>
      <c r="D369" s="98">
        <v>222.63176337747217</v>
      </c>
      <c r="E369" s="98">
        <v>225.42362805208518</v>
      </c>
      <c r="F369" s="98">
        <v>222.98645552109423</v>
      </c>
      <c r="G369" s="98">
        <v>229.11832515055923</v>
      </c>
      <c r="H369" s="98">
        <v>216.4426400719419</v>
      </c>
      <c r="I369" s="98">
        <v>202.51797438830519</v>
      </c>
      <c r="J369" s="98">
        <v>214.71469291468011</v>
      </c>
      <c r="K369" s="98">
        <v>194.91574066186885</v>
      </c>
      <c r="L369" s="98">
        <v>198.98295885354869</v>
      </c>
      <c r="M369" s="98">
        <v>168.27502347766472</v>
      </c>
      <c r="N369" s="98">
        <v>146.54191101035127</v>
      </c>
      <c r="O369" s="98">
        <v>135.24536674528611</v>
      </c>
      <c r="P369" s="98">
        <v>112.05453309181755</v>
      </c>
      <c r="Q369" s="98">
        <v>121.45636776297002</v>
      </c>
      <c r="R369" s="98">
        <v>122.87117366650635</v>
      </c>
      <c r="S369" s="98">
        <v>112.59943716173572</v>
      </c>
      <c r="T369" s="98">
        <v>116.01099583255065</v>
      </c>
      <c r="U369" s="98">
        <v>105.07795101449402</v>
      </c>
      <c r="V369" s="98">
        <v>111.34111964206606</v>
      </c>
      <c r="W369" s="98">
        <v>87.771703033793429</v>
      </c>
      <c r="X369" s="98">
        <v>58.523516765466667</v>
      </c>
      <c r="Y369" s="98">
        <v>37.686864311182994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0.89280766906669839</v>
      </c>
      <c r="E370" s="122">
        <f t="shared" si="210"/>
        <v>0.53535875107564668</v>
      </c>
      <c r="F370" s="122">
        <f t="shared" si="210"/>
        <v>1.0854141056623037</v>
      </c>
      <c r="G370" s="122">
        <f t="shared" si="210"/>
        <v>1.4097584399586895</v>
      </c>
      <c r="H370" s="122">
        <f t="shared" si="210"/>
        <v>1.7981186292443325</v>
      </c>
      <c r="I370" s="122">
        <f t="shared" si="210"/>
        <v>2.0222633163433774</v>
      </c>
      <c r="J370" s="122">
        <f t="shared" si="210"/>
        <v>1.5230583817160883</v>
      </c>
      <c r="K370" s="122">
        <f t="shared" si="210"/>
        <v>1.2064016466424994</v>
      </c>
      <c r="L370" s="122">
        <f t="shared" si="210"/>
        <v>1.2677410915576697</v>
      </c>
      <c r="M370" s="122">
        <f t="shared" si="210"/>
        <v>0.97494477403950786</v>
      </c>
      <c r="N370" s="122">
        <f t="shared" si="210"/>
        <v>1.0559611883819948</v>
      </c>
      <c r="O370" s="122">
        <f t="shared" si="210"/>
        <v>0.63365752836933342</v>
      </c>
      <c r="P370" s="122">
        <f t="shared" si="210"/>
        <v>0.82867470465505744</v>
      </c>
      <c r="Q370" s="122">
        <f t="shared" si="210"/>
        <v>0.26040228417948846</v>
      </c>
      <c r="R370" s="122">
        <f t="shared" si="210"/>
        <v>0.34770026779490965</v>
      </c>
      <c r="S370" s="122">
        <f t="shared" si="210"/>
        <v>0.37396202417637886</v>
      </c>
      <c r="T370" s="122">
        <f t="shared" si="210"/>
        <v>0.45818333514925091</v>
      </c>
      <c r="U370" s="122">
        <f t="shared" si="210"/>
        <v>0.21983607753404621</v>
      </c>
      <c r="V370" s="122">
        <f t="shared" si="210"/>
        <v>0.94232418249590866</v>
      </c>
      <c r="W370" s="122">
        <f t="shared" si="210"/>
        <v>0.46452091875137308</v>
      </c>
      <c r="X370" s="122">
        <f t="shared" si="210"/>
        <v>1.4744284530758782</v>
      </c>
      <c r="Y370" s="122">
        <f t="shared" si="210"/>
        <v>1.1295239481147974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0</v>
      </c>
      <c r="D371" s="98">
        <f>RES_hhdet_in_fech!D48</f>
        <v>0.89280766906669839</v>
      </c>
      <c r="E371" s="98">
        <f>RES_hhdet_in_fech!E48</f>
        <v>0.53535875107564668</v>
      </c>
      <c r="F371" s="98">
        <f>RES_hhdet_in_fech!F48</f>
        <v>1.0854141056623037</v>
      </c>
      <c r="G371" s="98">
        <f>RES_hhdet_in_fech!G48</f>
        <v>1.4097584399586895</v>
      </c>
      <c r="H371" s="98">
        <f>RES_hhdet_in_fech!H48</f>
        <v>1.7981186292443325</v>
      </c>
      <c r="I371" s="98">
        <f>RES_hhdet_in_fech!I48</f>
        <v>2.0222633163433774</v>
      </c>
      <c r="J371" s="98">
        <f>RES_hhdet_in_fech!J48</f>
        <v>1.5230583817160883</v>
      </c>
      <c r="K371" s="98">
        <f>RES_hhdet_in_fech!K48</f>
        <v>1.2064016466424994</v>
      </c>
      <c r="L371" s="98">
        <f>RES_hhdet_in_fech!L48</f>
        <v>1.2677410915576697</v>
      </c>
      <c r="M371" s="98">
        <f>RES_hhdet_in_fech!M48</f>
        <v>0.97494477403950786</v>
      </c>
      <c r="N371" s="98">
        <f>RES_hhdet_in_fech!N48</f>
        <v>1.0559611883819948</v>
      </c>
      <c r="O371" s="98">
        <f>RES_hhdet_in_fech!O48</f>
        <v>0.63365752836933342</v>
      </c>
      <c r="P371" s="98">
        <f>RES_hhdet_in_fech!P48</f>
        <v>0.82867470465505744</v>
      </c>
      <c r="Q371" s="98">
        <f>RES_hhdet_in_fech!Q48</f>
        <v>0.26040228417948846</v>
      </c>
      <c r="R371" s="98">
        <f>RES_hhdet_in_fech!R48</f>
        <v>0.34770026779490965</v>
      </c>
      <c r="S371" s="98">
        <f>RES_hhdet_in_fech!S48</f>
        <v>0.37396202417637886</v>
      </c>
      <c r="T371" s="98">
        <f>RES_hhdet_in_fech!T48</f>
        <v>0.45818333514925091</v>
      </c>
      <c r="U371" s="98">
        <f>RES_hhdet_in_fech!U48</f>
        <v>0.21983607753404621</v>
      </c>
      <c r="V371" s="98">
        <f>RES_hhdet_in_fech!V48</f>
        <v>0.94232418249590866</v>
      </c>
      <c r="W371" s="98">
        <f>RES_hhdet_in_fech!W48</f>
        <v>0.46452091875137308</v>
      </c>
      <c r="X371" s="98">
        <f>RES_hhdet_in_fech!X48</f>
        <v>1.4744284530758782</v>
      </c>
      <c r="Y371" s="98">
        <f>RES_hhdet_in_fech!Y48</f>
        <v>1.1295239481147974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3447.71104462006</v>
      </c>
      <c r="D372" s="122">
        <v>3396.8360728819548</v>
      </c>
      <c r="E372" s="122">
        <v>3184.4673601260429</v>
      </c>
      <c r="F372" s="122">
        <v>3145.9531131887325</v>
      </c>
      <c r="G372" s="122">
        <v>3038.4467953682984</v>
      </c>
      <c r="H372" s="122">
        <v>2850.1445031650383</v>
      </c>
      <c r="I372" s="122">
        <v>2940.6849942102867</v>
      </c>
      <c r="J372" s="122">
        <v>3031.2970192889202</v>
      </c>
      <c r="K372" s="122">
        <v>3056.8318533062074</v>
      </c>
      <c r="L372" s="122">
        <v>3024.2352813964771</v>
      </c>
      <c r="M372" s="122">
        <v>3192.575518438794</v>
      </c>
      <c r="N372" s="122">
        <v>3148.7984597695095</v>
      </c>
      <c r="O372" s="122">
        <v>2869.7833902972516</v>
      </c>
      <c r="P372" s="122">
        <v>2615.8947585494234</v>
      </c>
      <c r="Q372" s="122">
        <v>2605.0466621817559</v>
      </c>
      <c r="R372" s="122">
        <v>2652.6058914203977</v>
      </c>
      <c r="S372" s="122">
        <v>2678.5144807979204</v>
      </c>
      <c r="T372" s="122">
        <v>2672.9986180346359</v>
      </c>
      <c r="U372" s="122">
        <v>2601.4752710814705</v>
      </c>
      <c r="V372" s="122">
        <v>2853.1760391931189</v>
      </c>
      <c r="W372" s="122">
        <v>2618.7494044812088</v>
      </c>
      <c r="X372" s="122">
        <v>2284.1473877548456</v>
      </c>
      <c r="Y372" s="122">
        <v>2203.5105989517729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3567.6290094393407</v>
      </c>
      <c r="D373" s="98">
        <v>3531.7847140125132</v>
      </c>
      <c r="E373" s="98">
        <v>3313.3845851478472</v>
      </c>
      <c r="F373" s="98">
        <v>3301.800368788427</v>
      </c>
      <c r="G373" s="98">
        <v>3164.4383598910913</v>
      </c>
      <c r="H373" s="98">
        <v>2992.5411333615707</v>
      </c>
      <c r="I373" s="98">
        <v>3036.1523966138857</v>
      </c>
      <c r="J373" s="98">
        <v>3126.0222769017937</v>
      </c>
      <c r="K373" s="98">
        <v>3168.6882394348313</v>
      </c>
      <c r="L373" s="98">
        <v>3073.2619705581469</v>
      </c>
      <c r="M373" s="98">
        <v>3197.005799777899</v>
      </c>
      <c r="N373" s="98">
        <v>3150.305733214961</v>
      </c>
      <c r="O373" s="98">
        <v>2870.6713181033078</v>
      </c>
      <c r="P373" s="98">
        <v>2617.1390152528484</v>
      </c>
      <c r="Q373" s="98">
        <v>2609.8200400167798</v>
      </c>
      <c r="R373" s="98">
        <v>2662.458018116477</v>
      </c>
      <c r="S373" s="98">
        <v>2691.299139490613</v>
      </c>
      <c r="T373" s="98">
        <v>2682.2204547763686</v>
      </c>
      <c r="U373" s="98">
        <v>2606.0730805177295</v>
      </c>
      <c r="V373" s="98">
        <v>2867.4271479778477</v>
      </c>
      <c r="W373" s="98">
        <v>2629.1660982446056</v>
      </c>
      <c r="X373" s="98">
        <v>2284.4065184273068</v>
      </c>
      <c r="Y373" s="98">
        <v>2212.273867783239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3204.7799546388705</v>
      </c>
      <c r="D374" s="98">
        <v>3167.6125575040369</v>
      </c>
      <c r="E374" s="98">
        <v>2973.7124762793683</v>
      </c>
      <c r="F374" s="98">
        <v>2966.1750282163794</v>
      </c>
      <c r="G374" s="98">
        <v>2842.9714953646435</v>
      </c>
      <c r="H374" s="98">
        <v>2698.7214604918804</v>
      </c>
      <c r="I374" s="98">
        <v>2738.5338644880667</v>
      </c>
      <c r="J374" s="98">
        <v>2814.9584155338939</v>
      </c>
      <c r="K374" s="98">
        <v>2855.9164615056284</v>
      </c>
      <c r="L374" s="98">
        <v>2775.7290429708314</v>
      </c>
      <c r="M374" s="98">
        <v>2899.783167998331</v>
      </c>
      <c r="N374" s="98">
        <v>2867.6508547351568</v>
      </c>
      <c r="O374" s="98">
        <v>2629.9018414443017</v>
      </c>
      <c r="P374" s="98">
        <v>2417.1752330258341</v>
      </c>
      <c r="Q374" s="98">
        <v>2427.5742880418838</v>
      </c>
      <c r="R374" s="98">
        <v>2486.3014534691201</v>
      </c>
      <c r="S374" s="98">
        <v>2524.1463032942406</v>
      </c>
      <c r="T374" s="98">
        <v>2524.5059185174096</v>
      </c>
      <c r="U374" s="98">
        <v>2460.0760153808756</v>
      </c>
      <c r="V374" s="98">
        <v>2720.5256728437348</v>
      </c>
      <c r="W374" s="98">
        <v>2497.2108419685619</v>
      </c>
      <c r="X374" s="98">
        <v>2165.2653024297833</v>
      </c>
      <c r="Y374" s="98">
        <v>2093.1007076012916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2785.2207174856253</v>
      </c>
      <c r="D375" s="101">
        <v>2742.1663101733675</v>
      </c>
      <c r="E375" s="101">
        <v>2572.3796871870391</v>
      </c>
      <c r="F375" s="101">
        <v>2565.1183038520776</v>
      </c>
      <c r="G375" s="101">
        <v>2453.1819454117435</v>
      </c>
      <c r="H375" s="101">
        <v>2337.6673382364947</v>
      </c>
      <c r="I375" s="101">
        <v>2365.5244479782505</v>
      </c>
      <c r="J375" s="101">
        <v>2417.3782251072671</v>
      </c>
      <c r="K375" s="101">
        <v>2447.9377848441031</v>
      </c>
      <c r="L375" s="101">
        <v>2379.0043582581652</v>
      </c>
      <c r="M375" s="101">
        <v>2484.8267068173905</v>
      </c>
      <c r="N375" s="101">
        <v>2440.8425952966199</v>
      </c>
      <c r="O375" s="101">
        <v>2220.8850478698887</v>
      </c>
      <c r="P375" s="101">
        <v>2022.686697019805</v>
      </c>
      <c r="Q375" s="101">
        <v>2012.0451590237649</v>
      </c>
      <c r="R375" s="101">
        <v>2044.7570718200311</v>
      </c>
      <c r="S375" s="101">
        <v>2065.7424602225024</v>
      </c>
      <c r="T375" s="101">
        <v>2054.1576705863881</v>
      </c>
      <c r="U375" s="101">
        <v>1991.734444948394</v>
      </c>
      <c r="V375" s="101">
        <v>2217.6607423623304</v>
      </c>
      <c r="W375" s="101">
        <v>2030.4230566601959</v>
      </c>
      <c r="X375" s="101">
        <v>1738.2348824343696</v>
      </c>
      <c r="Y375" s="101">
        <v>1658.7164407355895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419.55923715324496</v>
      </c>
      <c r="D376" s="104">
        <v>425.44624733066939</v>
      </c>
      <c r="E376" s="104">
        <v>401.33278909232911</v>
      </c>
      <c r="F376" s="104">
        <v>401.05672436430172</v>
      </c>
      <c r="G376" s="104">
        <v>389.78954995289945</v>
      </c>
      <c r="H376" s="104">
        <v>361.05412225538561</v>
      </c>
      <c r="I376" s="104">
        <v>373.00941650981594</v>
      </c>
      <c r="J376" s="104">
        <v>397.58019042662693</v>
      </c>
      <c r="K376" s="104">
        <v>407.97867666152456</v>
      </c>
      <c r="L376" s="104">
        <v>396.72468471266581</v>
      </c>
      <c r="M376" s="104">
        <v>414.95646118094027</v>
      </c>
      <c r="N376" s="104">
        <v>426.80825943853642</v>
      </c>
      <c r="O376" s="104">
        <v>409.01679357441299</v>
      </c>
      <c r="P376" s="104">
        <v>394.48853600602928</v>
      </c>
      <c r="Q376" s="104">
        <v>415.52912901811919</v>
      </c>
      <c r="R376" s="104">
        <v>441.54438164908908</v>
      </c>
      <c r="S376" s="104">
        <v>458.40384307173821</v>
      </c>
      <c r="T376" s="104">
        <v>470.34824793102183</v>
      </c>
      <c r="U376" s="104">
        <v>468.34157043248166</v>
      </c>
      <c r="V376" s="104">
        <v>502.8649304814042</v>
      </c>
      <c r="W376" s="104">
        <v>466.7877853083661</v>
      </c>
      <c r="X376" s="104">
        <v>427.03041999541381</v>
      </c>
      <c r="Y376" s="104">
        <v>434.38426686570205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2876.3657094411369</v>
      </c>
      <c r="D377" s="101">
        <v>2780.5204966693109</v>
      </c>
      <c r="E377" s="101">
        <v>2630.9875113257162</v>
      </c>
      <c r="F377" s="101">
        <v>2676.6377484379136</v>
      </c>
      <c r="G377" s="101">
        <v>2517.5282439195166</v>
      </c>
      <c r="H377" s="101">
        <v>2515.9089805021695</v>
      </c>
      <c r="I377" s="101">
        <v>2498.4893336914042</v>
      </c>
      <c r="J377" s="101">
        <v>2599.1064060180638</v>
      </c>
      <c r="K377" s="101">
        <v>2579.645223471352</v>
      </c>
      <c r="L377" s="101">
        <v>2619.9274655896165</v>
      </c>
      <c r="M377" s="101">
        <v>2677.3809928842238</v>
      </c>
      <c r="N377" s="101">
        <v>0</v>
      </c>
      <c r="O377" s="101">
        <v>0</v>
      </c>
      <c r="P377" s="101">
        <v>0</v>
      </c>
      <c r="Q377" s="101">
        <v>2480.9166648924997</v>
      </c>
      <c r="R377" s="101">
        <v>2511.763112147336</v>
      </c>
      <c r="S377" s="101">
        <v>2553.038974158806</v>
      </c>
      <c r="T377" s="101">
        <v>2615.951476622839</v>
      </c>
      <c r="U377" s="101">
        <v>2575.2102161113612</v>
      </c>
      <c r="V377" s="101">
        <v>2683.8941394848002</v>
      </c>
      <c r="W377" s="101">
        <v>2553.2265140672284</v>
      </c>
      <c r="X377" s="101">
        <v>0</v>
      </c>
      <c r="Y377" s="101">
        <v>2165.5043688555365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2665.4246511994384</v>
      </c>
      <c r="D378" s="104">
        <v>2573.5117873198074</v>
      </c>
      <c r="E378" s="104">
        <v>2435.9254867083337</v>
      </c>
      <c r="F378" s="104">
        <v>2479.4902487079571</v>
      </c>
      <c r="G378" s="104">
        <v>2331.6990175492629</v>
      </c>
      <c r="H378" s="104">
        <v>2335.8164097515951</v>
      </c>
      <c r="I378" s="104">
        <v>2319.5491771073098</v>
      </c>
      <c r="J378" s="104">
        <v>2409.831699482449</v>
      </c>
      <c r="K378" s="104">
        <v>2392.2733357037391</v>
      </c>
      <c r="L378" s="104">
        <v>2432.2558274049134</v>
      </c>
      <c r="M378" s="104">
        <v>0</v>
      </c>
      <c r="N378" s="104">
        <v>0</v>
      </c>
      <c r="O378" s="104">
        <v>2421.7356106111433</v>
      </c>
      <c r="P378" s="104">
        <v>2367.737569641034</v>
      </c>
      <c r="Q378" s="104">
        <v>2331.4259237371575</v>
      </c>
      <c r="R378" s="104">
        <v>2364.9610318475329</v>
      </c>
      <c r="S378" s="104">
        <v>2409.7926159848139</v>
      </c>
      <c r="T378" s="104">
        <v>2474.1482168308021</v>
      </c>
      <c r="U378" s="104">
        <v>2439.3811188823997</v>
      </c>
      <c r="V378" s="104">
        <v>2552.3531048998525</v>
      </c>
      <c r="W378" s="104">
        <v>2432.8822580065375</v>
      </c>
      <c r="X378" s="104">
        <v>0</v>
      </c>
      <c r="Y378" s="104">
        <v>2066.5807250472908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2245.5579869307185</v>
      </c>
      <c r="D379" s="98">
        <v>2158.7817265122439</v>
      </c>
      <c r="E379" s="98">
        <v>2042.4762841056458</v>
      </c>
      <c r="F379" s="98">
        <v>2079.2707600145882</v>
      </c>
      <c r="G379" s="98">
        <v>1951.2247158341168</v>
      </c>
      <c r="H379" s="98">
        <v>1964.8121278184674</v>
      </c>
      <c r="I379" s="98">
        <v>1945.8792161806402</v>
      </c>
      <c r="J379" s="98">
        <v>2009.2845286173795</v>
      </c>
      <c r="K379" s="98">
        <v>1991.8622548464157</v>
      </c>
      <c r="L379" s="98">
        <v>2027.4527771093462</v>
      </c>
      <c r="M379" s="98">
        <v>0</v>
      </c>
      <c r="N379" s="98">
        <v>0</v>
      </c>
      <c r="O379" s="98">
        <v>2006.580728070536</v>
      </c>
      <c r="P379" s="98">
        <v>1953.543068250945</v>
      </c>
      <c r="Q379" s="98">
        <v>1912.2571020391506</v>
      </c>
      <c r="R379" s="98">
        <v>1928.9518978630333</v>
      </c>
      <c r="S379" s="98">
        <v>1960.0939671471456</v>
      </c>
      <c r="T379" s="98">
        <v>2004.4953677585918</v>
      </c>
      <c r="U379" s="98">
        <v>1968.6566028875443</v>
      </c>
      <c r="V379" s="98">
        <v>2074.3888968969627</v>
      </c>
      <c r="W379" s="98">
        <v>1971.7872331218271</v>
      </c>
      <c r="X379" s="98">
        <v>0</v>
      </c>
      <c r="Y379" s="98">
        <v>1624.5158671585591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419.86666426871943</v>
      </c>
      <c r="D380" s="98">
        <v>414.73006080756346</v>
      </c>
      <c r="E380" s="98">
        <v>393.44920260268776</v>
      </c>
      <c r="F380" s="98">
        <v>400.21948869336865</v>
      </c>
      <c r="G380" s="98">
        <v>380.47430171514605</v>
      </c>
      <c r="H380" s="98">
        <v>371.0042819331274</v>
      </c>
      <c r="I380" s="98">
        <v>373.66996092666972</v>
      </c>
      <c r="J380" s="98">
        <v>400.54717086506963</v>
      </c>
      <c r="K380" s="98">
        <v>400.4110808573235</v>
      </c>
      <c r="L380" s="98">
        <v>404.80305029556706</v>
      </c>
      <c r="M380" s="98">
        <v>0</v>
      </c>
      <c r="N380" s="98">
        <v>0</v>
      </c>
      <c r="O380" s="98">
        <v>415.15488254060745</v>
      </c>
      <c r="P380" s="98">
        <v>414.19450139008887</v>
      </c>
      <c r="Q380" s="98">
        <v>419.1688216980067</v>
      </c>
      <c r="R380" s="98">
        <v>436.00913398450001</v>
      </c>
      <c r="S380" s="98">
        <v>449.69864883766832</v>
      </c>
      <c r="T380" s="98">
        <v>469.65284907221036</v>
      </c>
      <c r="U380" s="98">
        <v>470.72451599485578</v>
      </c>
      <c r="V380" s="98">
        <v>477.96420800288968</v>
      </c>
      <c r="W380" s="98">
        <v>461.09502488471088</v>
      </c>
      <c r="X380" s="98">
        <v>0</v>
      </c>
      <c r="Y380" s="98">
        <v>442.06485788873209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463.12724488502187</v>
      </c>
      <c r="D381" s="122">
        <v>458.99638036331447</v>
      </c>
      <c r="E381" s="122">
        <v>456.86519812003513</v>
      </c>
      <c r="F381" s="122">
        <v>453.02791817119407</v>
      </c>
      <c r="G381" s="122">
        <v>439.37161429282918</v>
      </c>
      <c r="H381" s="122">
        <v>427.91296281913361</v>
      </c>
      <c r="I381" s="122">
        <v>431.09440182076793</v>
      </c>
      <c r="J381" s="122">
        <v>414.902568628464</v>
      </c>
      <c r="K381" s="122">
        <v>411.62137577327013</v>
      </c>
      <c r="L381" s="122">
        <v>402.69076115804495</v>
      </c>
      <c r="M381" s="122">
        <v>407.92438710763406</v>
      </c>
      <c r="N381" s="122">
        <v>410.28271499722752</v>
      </c>
      <c r="O381" s="122">
        <v>390.44298387642988</v>
      </c>
      <c r="P381" s="122">
        <v>397.97680339578432</v>
      </c>
      <c r="Q381" s="122">
        <v>399.97295459515811</v>
      </c>
      <c r="R381" s="122">
        <v>398.34288218041155</v>
      </c>
      <c r="S381" s="122">
        <v>392.61450162635754</v>
      </c>
      <c r="T381" s="122">
        <v>393.22996549157904</v>
      </c>
      <c r="U381" s="122">
        <v>380.49105651474179</v>
      </c>
      <c r="V381" s="122">
        <v>399.72959170312072</v>
      </c>
      <c r="W381" s="122">
        <v>397.5256850217686</v>
      </c>
      <c r="X381" s="122">
        <v>357.82070552654193</v>
      </c>
      <c r="Y381" s="122">
        <v>342.96241257947537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590.85933841422332</v>
      </c>
      <c r="D382" s="98">
        <v>585.2369096745889</v>
      </c>
      <c r="E382" s="98">
        <v>584.06723050348785</v>
      </c>
      <c r="F382" s="98">
        <v>567.16986602528141</v>
      </c>
      <c r="G382" s="98">
        <v>569.06894841522035</v>
      </c>
      <c r="H382" s="98">
        <v>550.66683506830202</v>
      </c>
      <c r="I382" s="98">
        <v>552.64999876728393</v>
      </c>
      <c r="J382" s="98">
        <v>539.28407725162219</v>
      </c>
      <c r="K382" s="98">
        <v>518.61166118762992</v>
      </c>
      <c r="L382" s="98">
        <v>525.43456510011765</v>
      </c>
      <c r="M382" s="98">
        <v>527.9042880935657</v>
      </c>
      <c r="N382" s="98">
        <v>527.58337256415564</v>
      </c>
      <c r="O382" s="98">
        <v>533.19180856111507</v>
      </c>
      <c r="P382" s="98">
        <v>509.7104745127412</v>
      </c>
      <c r="Q382" s="98">
        <v>478.83135975951865</v>
      </c>
      <c r="R382" s="98">
        <v>560.77396535691344</v>
      </c>
      <c r="S382" s="98">
        <v>549.22411975171917</v>
      </c>
      <c r="T382" s="98">
        <v>576.17380940208659</v>
      </c>
      <c r="U382" s="98">
        <v>548.26539099923059</v>
      </c>
      <c r="V382" s="98">
        <v>608.69175702704297</v>
      </c>
      <c r="W382" s="98">
        <v>517.39345211074772</v>
      </c>
      <c r="X382" s="98">
        <v>495.40476420304662</v>
      </c>
      <c r="Y382" s="98">
        <v>517.75921086186327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461.41871922970176</v>
      </c>
      <c r="D383" s="33">
        <v>457.26767580618224</v>
      </c>
      <c r="E383" s="33">
        <v>455.04878770370306</v>
      </c>
      <c r="F383" s="33">
        <v>451.28150229015927</v>
      </c>
      <c r="G383" s="33">
        <v>437.48778152398882</v>
      </c>
      <c r="H383" s="33">
        <v>426.05173861374783</v>
      </c>
      <c r="I383" s="33">
        <v>429.54498793241174</v>
      </c>
      <c r="J383" s="33">
        <v>413.39683984175144</v>
      </c>
      <c r="K383" s="33">
        <v>410.35392278597601</v>
      </c>
      <c r="L383" s="33">
        <v>400.72631837972261</v>
      </c>
      <c r="M383" s="33">
        <v>405.75222702588655</v>
      </c>
      <c r="N383" s="33">
        <v>408.29339207260597</v>
      </c>
      <c r="O383" s="33">
        <v>388.11580061268126</v>
      </c>
      <c r="P383" s="33">
        <v>396.21601241552395</v>
      </c>
      <c r="Q383" s="33">
        <v>398.56599666547004</v>
      </c>
      <c r="R383" s="33">
        <v>394.3592371796023</v>
      </c>
      <c r="S383" s="33">
        <v>389.19295581577421</v>
      </c>
      <c r="T383" s="33">
        <v>390.02499880985215</v>
      </c>
      <c r="U383" s="33">
        <v>377.92568659933295</v>
      </c>
      <c r="V383" s="33">
        <v>396.55632769428183</v>
      </c>
      <c r="W383" s="33">
        <v>395.13679516346741</v>
      </c>
      <c r="X383" s="33">
        <v>355.06666572950809</v>
      </c>
      <c r="Y383" s="33">
        <v>338.64660201646842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12418.639520173765</v>
      </c>
      <c r="D385" s="117">
        <f t="shared" si="211"/>
        <v>12124.562665418511</v>
      </c>
      <c r="E385" s="117">
        <f t="shared" si="211"/>
        <v>12408.626490950046</v>
      </c>
      <c r="F385" s="117">
        <f t="shared" si="211"/>
        <v>12493.145291282819</v>
      </c>
      <c r="G385" s="117">
        <f t="shared" si="211"/>
        <v>12887.47417746495</v>
      </c>
      <c r="H385" s="117">
        <f t="shared" si="211"/>
        <v>12400.607843889326</v>
      </c>
      <c r="I385" s="117">
        <f t="shared" si="211"/>
        <v>11871.303100648285</v>
      </c>
      <c r="J385" s="117">
        <f t="shared" si="211"/>
        <v>12517.083267026062</v>
      </c>
      <c r="K385" s="117">
        <f t="shared" si="211"/>
        <v>11635.042029956032</v>
      </c>
      <c r="L385" s="117">
        <f t="shared" si="211"/>
        <v>11902.932439398228</v>
      </c>
      <c r="M385" s="117">
        <f t="shared" si="211"/>
        <v>10683.356614585226</v>
      </c>
      <c r="N385" s="117">
        <f t="shared" si="211"/>
        <v>9672.4533752356074</v>
      </c>
      <c r="O385" s="117">
        <f t="shared" si="211"/>
        <v>9138.1323520385231</v>
      </c>
      <c r="P385" s="117">
        <f t="shared" si="211"/>
        <v>7988.7963264744876</v>
      </c>
      <c r="Q385" s="117">
        <f t="shared" si="211"/>
        <v>8539.7039198283146</v>
      </c>
      <c r="R385" s="117">
        <f t="shared" ref="R385:V385" si="212">R386+R389+R391+R400</f>
        <v>8741.7264538633535</v>
      </c>
      <c r="S385" s="117">
        <f t="shared" si="212"/>
        <v>8305.2131991794449</v>
      </c>
      <c r="T385" s="117">
        <f t="shared" si="212"/>
        <v>8528.9770365092263</v>
      </c>
      <c r="U385" s="117">
        <f t="shared" si="212"/>
        <v>7952.8589736717968</v>
      </c>
      <c r="V385" s="117">
        <f t="shared" si="212"/>
        <v>8562.7036773958971</v>
      </c>
      <c r="W385" s="117">
        <f t="shared" ref="W385:Y385" si="213">W386+W389+W391+W400</f>
        <v>7126.2702386374185</v>
      </c>
      <c r="X385" s="117">
        <f t="shared" si="213"/>
        <v>5272.3095848371677</v>
      </c>
      <c r="Y385" s="117">
        <f t="shared" si="213"/>
        <v>4092.3591385036434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10158.740811604903</v>
      </c>
      <c r="D386" s="122">
        <f t="shared" si="214"/>
        <v>9884.1735066576166</v>
      </c>
      <c r="E386" s="122">
        <f t="shared" si="214"/>
        <v>10277.26260742223</v>
      </c>
      <c r="F386" s="122">
        <f t="shared" si="214"/>
        <v>10353.860435421937</v>
      </c>
      <c r="G386" s="122">
        <f t="shared" si="214"/>
        <v>10828.6605718797</v>
      </c>
      <c r="H386" s="122">
        <f t="shared" si="214"/>
        <v>10411.302003445717</v>
      </c>
      <c r="I386" s="122">
        <f t="shared" si="214"/>
        <v>9855.4528398761322</v>
      </c>
      <c r="J386" s="122">
        <f t="shared" si="214"/>
        <v>10450.417666491832</v>
      </c>
      <c r="K386" s="122">
        <f t="shared" si="214"/>
        <v>9538.2482837164534</v>
      </c>
      <c r="L386" s="122">
        <f t="shared" si="214"/>
        <v>9840.7903908798435</v>
      </c>
      <c r="M386" s="122">
        <f t="shared" si="214"/>
        <v>8512.021521782428</v>
      </c>
      <c r="N386" s="122">
        <f t="shared" si="214"/>
        <v>7462.9141279446731</v>
      </c>
      <c r="O386" s="122">
        <f t="shared" si="214"/>
        <v>7029.8181388549074</v>
      </c>
      <c r="P386" s="122">
        <f t="shared" si="214"/>
        <v>5939.4783042754398</v>
      </c>
      <c r="Q386" s="122">
        <f t="shared" si="214"/>
        <v>6411.9053988531923</v>
      </c>
      <c r="R386" s="122">
        <f t="shared" ref="R386:V386" si="215">SUM(R387:R388)</f>
        <v>6521.3777772157791</v>
      </c>
      <c r="S386" s="122">
        <f t="shared" si="215"/>
        <v>6012.6670585885877</v>
      </c>
      <c r="T386" s="122">
        <f t="shared" si="215"/>
        <v>6188.0875425733348</v>
      </c>
      <c r="U386" s="122">
        <f t="shared" si="215"/>
        <v>5636.4693442649741</v>
      </c>
      <c r="V386" s="122">
        <f t="shared" si="215"/>
        <v>5994.3302885158109</v>
      </c>
      <c r="W386" s="122">
        <f t="shared" ref="W386:Y386" si="216">SUM(W387:W388)</f>
        <v>4721.0500629505523</v>
      </c>
      <c r="X386" s="122">
        <f t="shared" si="216"/>
        <v>3153.6754490530984</v>
      </c>
      <c r="Y386" s="122">
        <f t="shared" si="216"/>
        <v>2038.0482085371229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9925.0949102017057</v>
      </c>
      <c r="D387" s="98">
        <v>9661.5417432801441</v>
      </c>
      <c r="E387" s="98">
        <v>10051.838979370144</v>
      </c>
      <c r="F387" s="98">
        <v>10130.873979900844</v>
      </c>
      <c r="G387" s="98">
        <v>10599.542246729141</v>
      </c>
      <c r="H387" s="98">
        <v>10194.859363373775</v>
      </c>
      <c r="I387" s="98">
        <v>9652.9348654878268</v>
      </c>
      <c r="J387" s="98">
        <v>10235.702973577152</v>
      </c>
      <c r="K387" s="98">
        <v>9343.3325430545847</v>
      </c>
      <c r="L387" s="98">
        <v>9641.8074320262949</v>
      </c>
      <c r="M387" s="98">
        <v>8343.746498304763</v>
      </c>
      <c r="N387" s="98">
        <v>7316.3722169343218</v>
      </c>
      <c r="O387" s="98">
        <v>6894.5727721096209</v>
      </c>
      <c r="P387" s="98">
        <v>5827.4237711836222</v>
      </c>
      <c r="Q387" s="98">
        <v>6290.449031090222</v>
      </c>
      <c r="R387" s="98">
        <v>6398.5066035492728</v>
      </c>
      <c r="S387" s="98">
        <v>5900.0676214268524</v>
      </c>
      <c r="T387" s="98">
        <v>6072.0765467407837</v>
      </c>
      <c r="U387" s="98">
        <v>5531.3913932504802</v>
      </c>
      <c r="V387" s="98">
        <v>5882.9891688737453</v>
      </c>
      <c r="W387" s="98">
        <v>4633.2783599167587</v>
      </c>
      <c r="X387" s="98">
        <v>3095.1519322876316</v>
      </c>
      <c r="Y387" s="98">
        <v>2000.36134422594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233.64590140319706</v>
      </c>
      <c r="D388" s="98">
        <v>222.63176337747217</v>
      </c>
      <c r="E388" s="98">
        <v>225.42362805208518</v>
      </c>
      <c r="F388" s="98">
        <v>222.98645552109423</v>
      </c>
      <c r="G388" s="98">
        <v>229.11832515055923</v>
      </c>
      <c r="H388" s="98">
        <v>216.4426400719419</v>
      </c>
      <c r="I388" s="98">
        <v>202.51797438830519</v>
      </c>
      <c r="J388" s="98">
        <v>214.71469291468011</v>
      </c>
      <c r="K388" s="98">
        <v>194.91574066186885</v>
      </c>
      <c r="L388" s="98">
        <v>198.98295885354869</v>
      </c>
      <c r="M388" s="98">
        <v>168.27502347766472</v>
      </c>
      <c r="N388" s="98">
        <v>146.54191101035127</v>
      </c>
      <c r="O388" s="98">
        <v>135.24536674528611</v>
      </c>
      <c r="P388" s="98">
        <v>112.05453309181755</v>
      </c>
      <c r="Q388" s="98">
        <v>121.45636776297002</v>
      </c>
      <c r="R388" s="98">
        <v>122.87117366650635</v>
      </c>
      <c r="S388" s="98">
        <v>112.59943716173572</v>
      </c>
      <c r="T388" s="98">
        <v>116.01099583255065</v>
      </c>
      <c r="U388" s="98">
        <v>105.07795101449402</v>
      </c>
      <c r="V388" s="98">
        <v>111.34111964206606</v>
      </c>
      <c r="W388" s="98">
        <v>87.771703033793429</v>
      </c>
      <c r="X388" s="98">
        <v>58.523516765466667</v>
      </c>
      <c r="Y388" s="98">
        <v>37.686864311182994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2.8227658205502864</v>
      </c>
      <c r="E389" s="122">
        <f t="shared" si="217"/>
        <v>1.7741636078224674</v>
      </c>
      <c r="F389" s="122">
        <f t="shared" si="217"/>
        <v>3.7636659790404794</v>
      </c>
      <c r="G389" s="122">
        <f t="shared" si="217"/>
        <v>5.107734525822833</v>
      </c>
      <c r="H389" s="122">
        <f t="shared" si="217"/>
        <v>6.7982093123921166</v>
      </c>
      <c r="I389" s="122">
        <f t="shared" si="217"/>
        <v>7.9687305792850553</v>
      </c>
      <c r="J389" s="122">
        <f t="shared" si="217"/>
        <v>6.2495078898691876</v>
      </c>
      <c r="K389" s="122">
        <f t="shared" si="217"/>
        <v>5.1509491304248956</v>
      </c>
      <c r="L389" s="122">
        <f t="shared" si="217"/>
        <v>5.6285707887878029</v>
      </c>
      <c r="M389" s="122">
        <f t="shared" si="217"/>
        <v>4.5187091966151867</v>
      </c>
      <c r="N389" s="122">
        <f t="shared" si="217"/>
        <v>5.1329433376440496</v>
      </c>
      <c r="O389" s="122">
        <f t="shared" si="217"/>
        <v>3.2428642981785445</v>
      </c>
      <c r="P389" s="122">
        <f t="shared" si="217"/>
        <v>4.4584047947151131</v>
      </c>
      <c r="Q389" s="122">
        <f t="shared" si="217"/>
        <v>1.4534626336587024</v>
      </c>
      <c r="R389" s="122">
        <f t="shared" si="217"/>
        <v>1.9559019236341779</v>
      </c>
      <c r="S389" s="122">
        <f t="shared" si="217"/>
        <v>2.1054445795071874</v>
      </c>
      <c r="T389" s="122">
        <f t="shared" si="217"/>
        <v>2.5820881949594021</v>
      </c>
      <c r="U389" s="122">
        <f t="shared" si="217"/>
        <v>1.2402005448124303</v>
      </c>
      <c r="V389" s="122">
        <f t="shared" si="217"/>
        <v>5.3322241864703877</v>
      </c>
      <c r="W389" s="122">
        <f t="shared" si="217"/>
        <v>2.6546179171326347</v>
      </c>
      <c r="X389" s="122">
        <f t="shared" si="217"/>
        <v>8.5175574054768646</v>
      </c>
      <c r="Y389" s="122">
        <f t="shared" si="217"/>
        <v>6.6041715670875014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0</v>
      </c>
      <c r="D390" s="98">
        <f>RES_hhdet_in_tesh!D48</f>
        <v>2.8227658205502864</v>
      </c>
      <c r="E390" s="98">
        <f>RES_hhdet_in_tesh!E48</f>
        <v>1.7741636078224674</v>
      </c>
      <c r="F390" s="98">
        <f>RES_hhdet_in_tesh!F48</f>
        <v>3.7636659790404794</v>
      </c>
      <c r="G390" s="98">
        <f>RES_hhdet_in_tesh!G48</f>
        <v>5.107734525822833</v>
      </c>
      <c r="H390" s="98">
        <f>RES_hhdet_in_tesh!H48</f>
        <v>6.7982093123921166</v>
      </c>
      <c r="I390" s="98">
        <f>RES_hhdet_in_tesh!I48</f>
        <v>7.9687305792850553</v>
      </c>
      <c r="J390" s="98">
        <f>RES_hhdet_in_tesh!J48</f>
        <v>6.2495078898691876</v>
      </c>
      <c r="K390" s="98">
        <f>RES_hhdet_in_tesh!K48</f>
        <v>5.1509491304248956</v>
      </c>
      <c r="L390" s="98">
        <f>RES_hhdet_in_tesh!L48</f>
        <v>5.6285707887878029</v>
      </c>
      <c r="M390" s="98">
        <f>RES_hhdet_in_tesh!M48</f>
        <v>4.5187091966151867</v>
      </c>
      <c r="N390" s="98">
        <f>RES_hhdet_in_tesh!N48</f>
        <v>5.1329433376440496</v>
      </c>
      <c r="O390" s="98">
        <f>RES_hhdet_in_tesh!O48</f>
        <v>3.2428642981785445</v>
      </c>
      <c r="P390" s="98">
        <f>RES_hhdet_in_tesh!P48</f>
        <v>4.4584047947151131</v>
      </c>
      <c r="Q390" s="98">
        <f>RES_hhdet_in_tesh!Q48</f>
        <v>1.4534626336587024</v>
      </c>
      <c r="R390" s="98">
        <f>RES_hhdet_in_tesh!R48</f>
        <v>1.9559019236341779</v>
      </c>
      <c r="S390" s="98">
        <f>RES_hhdet_in_tesh!S48</f>
        <v>2.1054445795071874</v>
      </c>
      <c r="T390" s="98">
        <f>RES_hhdet_in_tesh!T48</f>
        <v>2.5820881949594021</v>
      </c>
      <c r="U390" s="98">
        <f>RES_hhdet_in_tesh!U48</f>
        <v>1.2402005448124303</v>
      </c>
      <c r="V390" s="98">
        <f>RES_hhdet_in_tesh!V48</f>
        <v>5.3322241864703877</v>
      </c>
      <c r="W390" s="98">
        <f>RES_hhdet_in_tesh!W48</f>
        <v>2.6546179171326347</v>
      </c>
      <c r="X390" s="98">
        <f>RES_hhdet_in_tesh!X48</f>
        <v>8.5175574054768646</v>
      </c>
      <c r="Y390" s="98">
        <f>RES_hhdet_in_tesh!Y48</f>
        <v>6.6041715670875014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1913.3213720747976</v>
      </c>
      <c r="D391" s="122">
        <v>1893.4691514767303</v>
      </c>
      <c r="E391" s="122">
        <v>1786.481934705715</v>
      </c>
      <c r="F391" s="122">
        <v>1794.69581369966</v>
      </c>
      <c r="G391" s="122">
        <v>1722.4593362324126</v>
      </c>
      <c r="H391" s="122">
        <v>1659.2721042838809</v>
      </c>
      <c r="I391" s="122">
        <v>1681.3058055983997</v>
      </c>
      <c r="J391" s="122">
        <v>1745.3305194705208</v>
      </c>
      <c r="K391" s="122">
        <v>1778.1969015568527</v>
      </c>
      <c r="L391" s="122">
        <v>1749.4274842359951</v>
      </c>
      <c r="M391" s="122">
        <v>1854.6961887091973</v>
      </c>
      <c r="N391" s="122">
        <v>1888.6900789382416</v>
      </c>
      <c r="O391" s="122">
        <v>1802.4392702399377</v>
      </c>
      <c r="P391" s="122">
        <v>1733.2426709082933</v>
      </c>
      <c r="Q391" s="122">
        <v>1809.3527237393512</v>
      </c>
      <c r="R391" s="122">
        <v>1898.4625320482637</v>
      </c>
      <c r="S391" s="122">
        <v>1968.2901690823919</v>
      </c>
      <c r="T391" s="122">
        <v>2008.2046091068621</v>
      </c>
      <c r="U391" s="122">
        <v>1988.9065025284333</v>
      </c>
      <c r="V391" s="122">
        <v>2214.7145605630544</v>
      </c>
      <c r="W391" s="122">
        <v>2052.2085391351748</v>
      </c>
      <c r="X391" s="122">
        <v>1792.334456871039</v>
      </c>
      <c r="Y391" s="122">
        <v>1741.8040814569576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1913.0802252372828</v>
      </c>
      <c r="D392" s="98">
        <v>1901.9830853113745</v>
      </c>
      <c r="E392" s="98">
        <v>1793.0481789827188</v>
      </c>
      <c r="F392" s="98">
        <v>1795.5737539922588</v>
      </c>
      <c r="G392" s="98">
        <v>1730.2343534013482</v>
      </c>
      <c r="H392" s="98">
        <v>1645.8864937175531</v>
      </c>
      <c r="I392" s="98">
        <v>1680.642670604293</v>
      </c>
      <c r="J392" s="98">
        <v>1743.2878044090387</v>
      </c>
      <c r="K392" s="98">
        <v>1782.6718198517729</v>
      </c>
      <c r="L392" s="98">
        <v>1746.7244289562109</v>
      </c>
      <c r="M392" s="98">
        <v>1854.6726653236053</v>
      </c>
      <c r="N392" s="98">
        <v>1888.6822483340777</v>
      </c>
      <c r="O392" s="98">
        <v>1802.4327486377274</v>
      </c>
      <c r="P392" s="98">
        <v>1733.231674396885</v>
      </c>
      <c r="Q392" s="98">
        <v>1809.1783177914992</v>
      </c>
      <c r="R392" s="98">
        <v>1899.142391015376</v>
      </c>
      <c r="S392" s="98">
        <v>1970.0439912442509</v>
      </c>
      <c r="T392" s="98">
        <v>2008.3667076333725</v>
      </c>
      <c r="U392" s="98">
        <v>1988.5609427135792</v>
      </c>
      <c r="V392" s="98">
        <v>2220.2181149849052</v>
      </c>
      <c r="W392" s="98">
        <v>2053.9000356857578</v>
      </c>
      <c r="X392" s="98">
        <v>1792.3377063396897</v>
      </c>
      <c r="Y392" s="98">
        <v>1739.5496662170694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1913.0863565496384</v>
      </c>
      <c r="D393" s="98">
        <v>1902.1936601521547</v>
      </c>
      <c r="E393" s="98">
        <v>1793.383906381222</v>
      </c>
      <c r="F393" s="98">
        <v>1796.0105640393572</v>
      </c>
      <c r="G393" s="98">
        <v>1731.1269989280261</v>
      </c>
      <c r="H393" s="98">
        <v>1646.7624642109431</v>
      </c>
      <c r="I393" s="98">
        <v>1682.4302907925962</v>
      </c>
      <c r="J393" s="98">
        <v>1745.6787019478418</v>
      </c>
      <c r="K393" s="98">
        <v>1785.1636112609274</v>
      </c>
      <c r="L393" s="98">
        <v>1748.8596699408013</v>
      </c>
      <c r="M393" s="98">
        <v>1856.4740747931669</v>
      </c>
      <c r="N393" s="98">
        <v>1890.1507001767618</v>
      </c>
      <c r="O393" s="98">
        <v>1803.4627254358804</v>
      </c>
      <c r="P393" s="98">
        <v>1734.0370392471677</v>
      </c>
      <c r="Q393" s="98">
        <v>1810.3182027121586</v>
      </c>
      <c r="R393" s="98">
        <v>1900.0781155139614</v>
      </c>
      <c r="S393" s="98">
        <v>1970.5373185016447</v>
      </c>
      <c r="T393" s="98">
        <v>2008.440268103684</v>
      </c>
      <c r="U393" s="98">
        <v>1988.1321530875332</v>
      </c>
      <c r="V393" s="98">
        <v>2219.9758801199951</v>
      </c>
      <c r="W393" s="98">
        <v>2052.9507863130971</v>
      </c>
      <c r="X393" s="98">
        <v>1790.8436892759264</v>
      </c>
      <c r="Y393" s="98">
        <v>1738.6620386415955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1493.5271193963933</v>
      </c>
      <c r="D394" s="101">
        <v>1476.7474128214853</v>
      </c>
      <c r="E394" s="101">
        <v>1392.0511172888932</v>
      </c>
      <c r="F394" s="101">
        <v>1394.9538396750556</v>
      </c>
      <c r="G394" s="101">
        <v>1341.3374489751266</v>
      </c>
      <c r="H394" s="101">
        <v>1285.7083419555572</v>
      </c>
      <c r="I394" s="101">
        <v>1309.4208742827805</v>
      </c>
      <c r="J394" s="101">
        <v>1348.0985115212147</v>
      </c>
      <c r="K394" s="101">
        <v>1377.1849345994026</v>
      </c>
      <c r="L394" s="101">
        <v>1352.1349852281355</v>
      </c>
      <c r="M394" s="101">
        <v>1441.517613612227</v>
      </c>
      <c r="N394" s="101">
        <v>1463.3424407382252</v>
      </c>
      <c r="O394" s="101">
        <v>1394.4459318614674</v>
      </c>
      <c r="P394" s="101">
        <v>1339.5485032411389</v>
      </c>
      <c r="Q394" s="101">
        <v>1394.7890736940394</v>
      </c>
      <c r="R394" s="101">
        <v>1458.5337338648721</v>
      </c>
      <c r="S394" s="101">
        <v>1512.1334754299069</v>
      </c>
      <c r="T394" s="101">
        <v>1538.0920201726624</v>
      </c>
      <c r="U394" s="101">
        <v>1519.7905826550516</v>
      </c>
      <c r="V394" s="101">
        <v>1717.1109496385909</v>
      </c>
      <c r="W394" s="101">
        <v>1586.1630010047304</v>
      </c>
      <c r="X394" s="101">
        <v>1363.8132692805125</v>
      </c>
      <c r="Y394" s="101">
        <v>1304.2777717758931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419.55923715324496</v>
      </c>
      <c r="D395" s="104">
        <v>425.44624733066939</v>
      </c>
      <c r="E395" s="104">
        <v>401.33278909232911</v>
      </c>
      <c r="F395" s="104">
        <v>401.05672436430172</v>
      </c>
      <c r="G395" s="104">
        <v>389.78954995289945</v>
      </c>
      <c r="H395" s="104">
        <v>361.05412225538561</v>
      </c>
      <c r="I395" s="104">
        <v>373.00941650981594</v>
      </c>
      <c r="J395" s="104">
        <v>397.58019042662693</v>
      </c>
      <c r="K395" s="104">
        <v>407.97867666152456</v>
      </c>
      <c r="L395" s="104">
        <v>396.72468471266581</v>
      </c>
      <c r="M395" s="104">
        <v>414.95646118094027</v>
      </c>
      <c r="N395" s="104">
        <v>426.80825943853642</v>
      </c>
      <c r="O395" s="104">
        <v>409.01679357441299</v>
      </c>
      <c r="P395" s="104">
        <v>394.48853600602928</v>
      </c>
      <c r="Q395" s="104">
        <v>415.52912901811919</v>
      </c>
      <c r="R395" s="104">
        <v>441.54438164908908</v>
      </c>
      <c r="S395" s="104">
        <v>458.40384307173821</v>
      </c>
      <c r="T395" s="104">
        <v>470.34824793102183</v>
      </c>
      <c r="U395" s="104">
        <v>468.34157043248166</v>
      </c>
      <c r="V395" s="104">
        <v>502.8649304814042</v>
      </c>
      <c r="W395" s="104">
        <v>466.7877853083661</v>
      </c>
      <c r="X395" s="104">
        <v>427.03041999541381</v>
      </c>
      <c r="Y395" s="104">
        <v>434.38426686570205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1914.4753001089296</v>
      </c>
      <c r="D396" s="101">
        <v>1854.0731462287267</v>
      </c>
      <c r="E396" s="101">
        <v>1757.8763330446743</v>
      </c>
      <c r="F396" s="101">
        <v>1791.9942705224444</v>
      </c>
      <c r="G396" s="101">
        <v>1689.1435729157236</v>
      </c>
      <c r="H396" s="101">
        <v>1691.9711320177362</v>
      </c>
      <c r="I396" s="101">
        <v>1684.4447222071074</v>
      </c>
      <c r="J396" s="101">
        <v>1757.1966486562139</v>
      </c>
      <c r="K396" s="101">
        <v>1749.6921748171424</v>
      </c>
      <c r="L396" s="101">
        <v>1783.6151870332051</v>
      </c>
      <c r="M396" s="101">
        <v>1835.5530336925724</v>
      </c>
      <c r="N396" s="101">
        <v>0</v>
      </c>
      <c r="O396" s="101">
        <v>0</v>
      </c>
      <c r="P396" s="101">
        <v>0</v>
      </c>
      <c r="Q396" s="101">
        <v>1826.4630476015122</v>
      </c>
      <c r="R396" s="101">
        <v>1874.7848769337495</v>
      </c>
      <c r="S396" s="101">
        <v>1930.8151518880468</v>
      </c>
      <c r="T396" s="101">
        <v>2004.0375445640725</v>
      </c>
      <c r="U396" s="101">
        <v>1998.1261527171011</v>
      </c>
      <c r="V396" s="101">
        <v>2108.3579580860837</v>
      </c>
      <c r="W396" s="101">
        <v>2028.2170844214436</v>
      </c>
      <c r="X396" s="101">
        <v>0</v>
      </c>
      <c r="Y396" s="101">
        <v>1770.9275762620164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1914.4837384572713</v>
      </c>
      <c r="D397" s="104">
        <v>1854.2228581058182</v>
      </c>
      <c r="E397" s="104">
        <v>1758.1157793836562</v>
      </c>
      <c r="F397" s="104">
        <v>1792.2798416438227</v>
      </c>
      <c r="G397" s="104">
        <v>1689.6547234347263</v>
      </c>
      <c r="H397" s="104">
        <v>1692.3578864834976</v>
      </c>
      <c r="I397" s="104">
        <v>1685.553078276341</v>
      </c>
      <c r="J397" s="104">
        <v>1758.9786809056409</v>
      </c>
      <c r="K397" s="104">
        <v>1751.4285653192162</v>
      </c>
      <c r="L397" s="104">
        <v>1785.0685773913904</v>
      </c>
      <c r="M397" s="104">
        <v>0</v>
      </c>
      <c r="N397" s="104">
        <v>0</v>
      </c>
      <c r="O397" s="104">
        <v>1830.8361189932987</v>
      </c>
      <c r="P397" s="104">
        <v>1822.9667546540061</v>
      </c>
      <c r="Q397" s="104">
        <v>1826.9819029727071</v>
      </c>
      <c r="R397" s="104">
        <v>1875.78258593021</v>
      </c>
      <c r="S397" s="104">
        <v>1932.0806920413099</v>
      </c>
      <c r="T397" s="104">
        <v>2005.2638918576799</v>
      </c>
      <c r="U397" s="104">
        <v>1998.2208808891705</v>
      </c>
      <c r="V397" s="104">
        <v>2107.5196642317524</v>
      </c>
      <c r="W397" s="104">
        <v>2027.4317878110548</v>
      </c>
      <c r="X397" s="104">
        <v>0</v>
      </c>
      <c r="Y397" s="104">
        <v>1770.577507690833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1494.6170741885521</v>
      </c>
      <c r="D398" s="98">
        <v>1439.4927972982548</v>
      </c>
      <c r="E398" s="98">
        <v>1364.6665767809684</v>
      </c>
      <c r="F398" s="98">
        <v>1392.0603529504538</v>
      </c>
      <c r="G398" s="98">
        <v>1309.1804217195802</v>
      </c>
      <c r="H398" s="98">
        <v>1321.3536045503702</v>
      </c>
      <c r="I398" s="98">
        <v>1311.8831173496712</v>
      </c>
      <c r="J398" s="98">
        <v>1358.4315100405711</v>
      </c>
      <c r="K398" s="98">
        <v>1351.0174844618928</v>
      </c>
      <c r="L398" s="98">
        <v>1380.2655270958232</v>
      </c>
      <c r="M398" s="98">
        <v>0</v>
      </c>
      <c r="N398" s="98">
        <v>0</v>
      </c>
      <c r="O398" s="98">
        <v>1415.6812364526913</v>
      </c>
      <c r="P398" s="98">
        <v>1408.772253263917</v>
      </c>
      <c r="Q398" s="98">
        <v>1407.8130812747002</v>
      </c>
      <c r="R398" s="98">
        <v>1439.7734519457101</v>
      </c>
      <c r="S398" s="98">
        <v>1482.3820432036418</v>
      </c>
      <c r="T398" s="98">
        <v>1535.6110427854692</v>
      </c>
      <c r="U398" s="98">
        <v>1527.4963648943146</v>
      </c>
      <c r="V398" s="98">
        <v>1629.5554562288623</v>
      </c>
      <c r="W398" s="98">
        <v>1566.3367629263444</v>
      </c>
      <c r="X398" s="98">
        <v>0</v>
      </c>
      <c r="Y398" s="98">
        <v>1328.5126498021007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419.86666426871943</v>
      </c>
      <c r="D399" s="98">
        <v>414.73006080756346</v>
      </c>
      <c r="E399" s="98">
        <v>393.44920260268776</v>
      </c>
      <c r="F399" s="98">
        <v>400.21948869336865</v>
      </c>
      <c r="G399" s="98">
        <v>380.47430171514605</v>
      </c>
      <c r="H399" s="98">
        <v>371.0042819331274</v>
      </c>
      <c r="I399" s="98">
        <v>373.66996092666972</v>
      </c>
      <c r="J399" s="98">
        <v>400.54717086506963</v>
      </c>
      <c r="K399" s="98">
        <v>400.4110808573235</v>
      </c>
      <c r="L399" s="98">
        <v>404.80305029556706</v>
      </c>
      <c r="M399" s="98">
        <v>0</v>
      </c>
      <c r="N399" s="98">
        <v>0</v>
      </c>
      <c r="O399" s="98">
        <v>415.15488254060745</v>
      </c>
      <c r="P399" s="98">
        <v>414.19450139008887</v>
      </c>
      <c r="Q399" s="98">
        <v>419.1688216980067</v>
      </c>
      <c r="R399" s="98">
        <v>436.00913398450001</v>
      </c>
      <c r="S399" s="98">
        <v>449.69864883766832</v>
      </c>
      <c r="T399" s="98">
        <v>469.65284907221036</v>
      </c>
      <c r="U399" s="98">
        <v>470.72451599485578</v>
      </c>
      <c r="V399" s="98">
        <v>477.96420800288968</v>
      </c>
      <c r="W399" s="98">
        <v>461.09502488471088</v>
      </c>
      <c r="X399" s="98">
        <v>0</v>
      </c>
      <c r="Y399" s="98">
        <v>442.06485788873209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346.57733649406504</v>
      </c>
      <c r="D400" s="122">
        <v>344.09724146361276</v>
      </c>
      <c r="E400" s="122">
        <v>343.1077852142792</v>
      </c>
      <c r="F400" s="122">
        <v>340.82537618218072</v>
      </c>
      <c r="G400" s="122">
        <v>331.2465348270149</v>
      </c>
      <c r="H400" s="122">
        <v>323.23552684733681</v>
      </c>
      <c r="I400" s="122">
        <v>326.57572459446777</v>
      </c>
      <c r="J400" s="122">
        <v>315.08557317383884</v>
      </c>
      <c r="K400" s="122">
        <v>313.44589555230226</v>
      </c>
      <c r="L400" s="122">
        <v>307.0859934936019</v>
      </c>
      <c r="M400" s="122">
        <v>312.1201948969873</v>
      </c>
      <c r="N400" s="122">
        <v>315.71622501504902</v>
      </c>
      <c r="O400" s="122">
        <v>302.63207864550066</v>
      </c>
      <c r="P400" s="122">
        <v>311.61694649603976</v>
      </c>
      <c r="Q400" s="122">
        <v>316.99233460211212</v>
      </c>
      <c r="R400" s="122">
        <v>319.93024267567603</v>
      </c>
      <c r="S400" s="122">
        <v>322.15052692895824</v>
      </c>
      <c r="T400" s="122">
        <v>330.10279663406936</v>
      </c>
      <c r="U400" s="122">
        <v>326.2429263335768</v>
      </c>
      <c r="V400" s="122">
        <v>348.32660413056055</v>
      </c>
      <c r="W400" s="122">
        <v>350.35701863455887</v>
      </c>
      <c r="X400" s="122">
        <v>317.78212150755354</v>
      </c>
      <c r="Y400" s="122">
        <v>305.9026769424753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346.45855345600398</v>
      </c>
      <c r="D401" s="98">
        <v>343.49606382062888</v>
      </c>
      <c r="E401" s="98">
        <v>343.14319930622281</v>
      </c>
      <c r="F401" s="98">
        <v>333.53990278839632</v>
      </c>
      <c r="G401" s="98">
        <v>334.98183470143522</v>
      </c>
      <c r="H401" s="98">
        <v>324.4640839698788</v>
      </c>
      <c r="I401" s="98">
        <v>325.94840020492057</v>
      </c>
      <c r="J401" s="98">
        <v>318.37349876200949</v>
      </c>
      <c r="K401" s="98">
        <v>306.46572435287089</v>
      </c>
      <c r="L401" s="98">
        <v>310.79804885042142</v>
      </c>
      <c r="M401" s="98">
        <v>312.4881402675469</v>
      </c>
      <c r="N401" s="98">
        <v>312.42623025885592</v>
      </c>
      <c r="O401" s="98">
        <v>315.82480169174249</v>
      </c>
      <c r="P401" s="98">
        <v>302.12245469615004</v>
      </c>
      <c r="Q401" s="98">
        <v>284.60826853672916</v>
      </c>
      <c r="R401" s="98">
        <v>335.74026050279406</v>
      </c>
      <c r="S401" s="98">
        <v>332.17812638117158</v>
      </c>
      <c r="T401" s="98">
        <v>352.33691560408442</v>
      </c>
      <c r="U401" s="98">
        <v>338.61927383067336</v>
      </c>
      <c r="V401" s="98">
        <v>378.57770949789841</v>
      </c>
      <c r="W401" s="98">
        <v>322.87210430694455</v>
      </c>
      <c r="X401" s="98">
        <v>309.34214465248402</v>
      </c>
      <c r="Y401" s="98">
        <v>323.32081851047855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346.57892531847352</v>
      </c>
      <c r="D402" s="33">
        <v>344.10547383190794</v>
      </c>
      <c r="E402" s="33">
        <v>343.10727951068088</v>
      </c>
      <c r="F402" s="33">
        <v>340.93684673857973</v>
      </c>
      <c r="G402" s="33">
        <v>331.19228020140912</v>
      </c>
      <c r="H402" s="33">
        <v>323.21689916405251</v>
      </c>
      <c r="I402" s="33">
        <v>326.58372081303844</v>
      </c>
      <c r="J402" s="33">
        <v>315.04577043899923</v>
      </c>
      <c r="K402" s="33">
        <v>313.52858566574832</v>
      </c>
      <c r="L402" s="33">
        <v>307.02658421912741</v>
      </c>
      <c r="M402" s="33">
        <v>312.11353347920294</v>
      </c>
      <c r="N402" s="33">
        <v>315.7720206271635</v>
      </c>
      <c r="O402" s="33">
        <v>302.4170023788883</v>
      </c>
      <c r="P402" s="33">
        <v>311.76656849768244</v>
      </c>
      <c r="Q402" s="33">
        <v>317.57011725509972</v>
      </c>
      <c r="R402" s="33">
        <v>319.5424997803629</v>
      </c>
      <c r="S402" s="33">
        <v>321.93144784999345</v>
      </c>
      <c r="T402" s="33">
        <v>329.71328032691605</v>
      </c>
      <c r="U402" s="33">
        <v>326.05368457839865</v>
      </c>
      <c r="V402" s="33">
        <v>347.86721597414015</v>
      </c>
      <c r="W402" s="33">
        <v>350.90477583975292</v>
      </c>
      <c r="X402" s="33">
        <v>317.95106573240417</v>
      </c>
      <c r="Y402" s="33">
        <v>305.47261529314409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6131.3472929323461</v>
      </c>
      <c r="D404" s="117">
        <f t="shared" si="218"/>
        <v>5882.8126573980089</v>
      </c>
      <c r="E404" s="117">
        <f t="shared" si="218"/>
        <v>5978.4056180873376</v>
      </c>
      <c r="F404" s="117">
        <f t="shared" si="218"/>
        <v>5870.2120625994621</v>
      </c>
      <c r="G404" s="117">
        <f t="shared" si="218"/>
        <v>6092.5581604628132</v>
      </c>
      <c r="H404" s="117">
        <f t="shared" si="218"/>
        <v>5687.8196775084616</v>
      </c>
      <c r="I404" s="117">
        <f t="shared" si="218"/>
        <v>5484.7411996991896</v>
      </c>
      <c r="J404" s="117">
        <f t="shared" si="218"/>
        <v>5733.9414254594303</v>
      </c>
      <c r="K404" s="117">
        <f t="shared" si="218"/>
        <v>5219.8401477392053</v>
      </c>
      <c r="L404" s="117">
        <f t="shared" si="218"/>
        <v>5331.3510605302254</v>
      </c>
      <c r="M404" s="117">
        <f t="shared" si="218"/>
        <v>4703.9109768875278</v>
      </c>
      <c r="N404" s="117">
        <f t="shared" si="218"/>
        <v>4089.566887269777</v>
      </c>
      <c r="O404" s="117">
        <f t="shared" si="218"/>
        <v>3670.9005570595023</v>
      </c>
      <c r="P404" s="117">
        <f t="shared" si="218"/>
        <v>3002.982148058546</v>
      </c>
      <c r="Q404" s="117">
        <f t="shared" si="218"/>
        <v>3062.0747477044324</v>
      </c>
      <c r="R404" s="117">
        <f t="shared" ref="R404:V404" si="219">R405+R408+R410+R419</f>
        <v>3061.0789418747381</v>
      </c>
      <c r="S404" s="117">
        <f t="shared" si="219"/>
        <v>2857.203063043677</v>
      </c>
      <c r="T404" s="117">
        <f t="shared" si="219"/>
        <v>2914.0153620812753</v>
      </c>
      <c r="U404" s="117">
        <f t="shared" si="219"/>
        <v>2697.5213193501909</v>
      </c>
      <c r="V404" s="117">
        <f t="shared" si="219"/>
        <v>2880.3703487393113</v>
      </c>
      <c r="W404" s="117">
        <f t="shared" ref="W404:Y404" si="220">W405+W408+W410+W419</f>
        <v>2350.9857410854347</v>
      </c>
      <c r="X404" s="117">
        <f t="shared" si="220"/>
        <v>1739.3685138968415</v>
      </c>
      <c r="Y404" s="117">
        <f t="shared" si="220"/>
        <v>1272.3160217364677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5338.6333466377082</v>
      </c>
      <c r="D405" s="122">
        <f t="shared" si="221"/>
        <v>5108.0239941613572</v>
      </c>
      <c r="E405" s="122">
        <f t="shared" si="221"/>
        <v>5259.0425095956671</v>
      </c>
      <c r="F405" s="122">
        <f t="shared" si="221"/>
        <v>5209.8252830997453</v>
      </c>
      <c r="G405" s="122">
        <f t="shared" si="221"/>
        <v>5410.0153770246825</v>
      </c>
      <c r="H405" s="122">
        <f t="shared" si="221"/>
        <v>5124.5316813756272</v>
      </c>
      <c r="I405" s="122">
        <f t="shared" si="221"/>
        <v>4802.8129369065555</v>
      </c>
      <c r="J405" s="122">
        <f t="shared" si="221"/>
        <v>5015.2582625881832</v>
      </c>
      <c r="K405" s="122">
        <f t="shared" si="221"/>
        <v>4505.5718115822292</v>
      </c>
      <c r="L405" s="122">
        <f t="shared" si="221"/>
        <v>4579.1316233115831</v>
      </c>
      <c r="M405" s="122">
        <f t="shared" si="221"/>
        <v>3861.7138244510597</v>
      </c>
      <c r="N405" s="122">
        <f t="shared" si="221"/>
        <v>3256.7736135200885</v>
      </c>
      <c r="O405" s="122">
        <f t="shared" si="221"/>
        <v>2910.9127521751934</v>
      </c>
      <c r="P405" s="122">
        <f t="shared" si="221"/>
        <v>2312.6810657749124</v>
      </c>
      <c r="Q405" s="122">
        <f t="shared" si="221"/>
        <v>2382.2946329769775</v>
      </c>
      <c r="R405" s="122">
        <f t="shared" ref="R405:V405" si="222">SUM(R406:R407)</f>
        <v>2380.870766758278</v>
      </c>
      <c r="S405" s="122">
        <f t="shared" si="222"/>
        <v>2180.9052638284511</v>
      </c>
      <c r="T405" s="122">
        <f t="shared" si="222"/>
        <v>2240.8451948142738</v>
      </c>
      <c r="U405" s="122">
        <f t="shared" si="222"/>
        <v>2036.8649664302093</v>
      </c>
      <c r="V405" s="122">
        <f t="shared" si="222"/>
        <v>2163.2669409027376</v>
      </c>
      <c r="W405" s="122">
        <f t="shared" ref="W405:Y405" si="223">SUM(W406:W407)</f>
        <v>1701.3273319003372</v>
      </c>
      <c r="X405" s="122">
        <f t="shared" si="223"/>
        <v>1135.5957238014398</v>
      </c>
      <c r="Y405" s="122">
        <f t="shared" si="223"/>
        <v>731.41090012821246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5338.6333466377082</v>
      </c>
      <c r="D406" s="98">
        <v>5108.0239941613572</v>
      </c>
      <c r="E406" s="98">
        <v>5259.0425095956671</v>
      </c>
      <c r="F406" s="98">
        <v>5209.8252830997453</v>
      </c>
      <c r="G406" s="98">
        <v>5410.0153770246825</v>
      </c>
      <c r="H406" s="98">
        <v>5124.5316813756272</v>
      </c>
      <c r="I406" s="98">
        <v>4802.8129369065555</v>
      </c>
      <c r="J406" s="98">
        <v>5015.2582625881832</v>
      </c>
      <c r="K406" s="98">
        <v>4505.5718115822292</v>
      </c>
      <c r="L406" s="98">
        <v>4579.1316233115831</v>
      </c>
      <c r="M406" s="98">
        <v>3861.7138244510597</v>
      </c>
      <c r="N406" s="98">
        <v>3256.7736135200885</v>
      </c>
      <c r="O406" s="98">
        <v>2910.9127521751934</v>
      </c>
      <c r="P406" s="98">
        <v>2312.6810657749124</v>
      </c>
      <c r="Q406" s="98">
        <v>2382.2946329769775</v>
      </c>
      <c r="R406" s="98">
        <v>2380.870766758278</v>
      </c>
      <c r="S406" s="98">
        <v>2180.9052638284511</v>
      </c>
      <c r="T406" s="98">
        <v>2240.8451948142738</v>
      </c>
      <c r="U406" s="98">
        <v>2036.8649664302093</v>
      </c>
      <c r="V406" s="98">
        <v>2163.2669409027376</v>
      </c>
      <c r="W406" s="98">
        <v>1701.3273319003372</v>
      </c>
      <c r="X406" s="98">
        <v>1135.5957238014398</v>
      </c>
      <c r="Y406" s="98">
        <v>731.41090012821246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790.94234133795646</v>
      </c>
      <c r="D410" s="122">
        <v>772.99277719340068</v>
      </c>
      <c r="E410" s="122">
        <v>717.49519444311159</v>
      </c>
      <c r="F410" s="122">
        <v>658.44521040882341</v>
      </c>
      <c r="G410" s="122">
        <v>680.69204364758252</v>
      </c>
      <c r="H410" s="122">
        <v>561.41968666319792</v>
      </c>
      <c r="I410" s="122">
        <v>680.34820218010145</v>
      </c>
      <c r="J410" s="122">
        <v>717.2179034990229</v>
      </c>
      <c r="K410" s="122">
        <v>712.88907328052176</v>
      </c>
      <c r="L410" s="122">
        <v>750.33927765403814</v>
      </c>
      <c r="M410" s="122">
        <v>840.06470625716133</v>
      </c>
      <c r="N410" s="122">
        <v>830.79468112870666</v>
      </c>
      <c r="O410" s="122">
        <v>758.04490547121793</v>
      </c>
      <c r="P410" s="122">
        <v>688.5047422350824</v>
      </c>
      <c r="Q410" s="122">
        <v>677.87348051146341</v>
      </c>
      <c r="R410" s="122">
        <v>677.15881600565604</v>
      </c>
      <c r="S410" s="122">
        <v>673.63033097902417</v>
      </c>
      <c r="T410" s="122">
        <v>670.91671363385035</v>
      </c>
      <c r="U410" s="122">
        <v>658.7806813306097</v>
      </c>
      <c r="V410" s="122">
        <v>715.03506617789947</v>
      </c>
      <c r="W410" s="122">
        <v>647.36185657463648</v>
      </c>
      <c r="X410" s="122">
        <v>601.56434471449029</v>
      </c>
      <c r="Y410" s="122">
        <v>538.07114730699379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956.24102746239441</v>
      </c>
      <c r="D411" s="98">
        <v>940.16723643928367</v>
      </c>
      <c r="E411" s="98">
        <v>882.34736432181694</v>
      </c>
      <c r="F411" s="98">
        <v>873.49452773399173</v>
      </c>
      <c r="G411" s="98">
        <v>840.08368830416202</v>
      </c>
      <c r="H411" s="98">
        <v>791.27525921746587</v>
      </c>
      <c r="I411" s="98">
        <v>803.97104028630019</v>
      </c>
      <c r="J411" s="98">
        <v>825.45055673217416</v>
      </c>
      <c r="K411" s="98">
        <v>834.89897278698118</v>
      </c>
      <c r="L411" s="98">
        <v>809.59978665754261</v>
      </c>
      <c r="M411" s="98">
        <v>842.94054323501359</v>
      </c>
      <c r="N411" s="98">
        <v>831.7935955117274</v>
      </c>
      <c r="O411" s="98">
        <v>758.72334974870887</v>
      </c>
      <c r="P411" s="98">
        <v>689.51259704226209</v>
      </c>
      <c r="Q411" s="98">
        <v>686.02203112169082</v>
      </c>
      <c r="R411" s="98">
        <v>699.03675767722439</v>
      </c>
      <c r="S411" s="98">
        <v>707.33523353209466</v>
      </c>
      <c r="T411" s="98">
        <v>705.58641757161342</v>
      </c>
      <c r="U411" s="98">
        <v>684.56822873413</v>
      </c>
      <c r="V411" s="98">
        <v>753.75079588841947</v>
      </c>
      <c r="W411" s="98">
        <v>692.16886772525743</v>
      </c>
      <c r="X411" s="98">
        <v>601.8773275561947</v>
      </c>
      <c r="Y411" s="98">
        <v>581.47571836881809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746.53006620118038</v>
      </c>
      <c r="D412" s="98">
        <v>729.9694433423125</v>
      </c>
      <c r="E412" s="98">
        <v>685.01931444918148</v>
      </c>
      <c r="F412" s="98">
        <v>678.60456452346557</v>
      </c>
      <c r="G412" s="98">
        <v>651.26189939550761</v>
      </c>
      <c r="H412" s="98">
        <v>618.11625858904893</v>
      </c>
      <c r="I412" s="98">
        <v>626.38922650416896</v>
      </c>
      <c r="J412" s="98">
        <v>638.32756934947361</v>
      </c>
      <c r="K412" s="98">
        <v>644.99268706135297</v>
      </c>
      <c r="L412" s="98">
        <v>626.70915768152997</v>
      </c>
      <c r="M412" s="98">
        <v>655.16339514774552</v>
      </c>
      <c r="N412" s="98">
        <v>644.46990557580136</v>
      </c>
      <c r="O412" s="98">
        <v>586.98372478253316</v>
      </c>
      <c r="P412" s="98">
        <v>532.89792759832392</v>
      </c>
      <c r="Q412" s="98">
        <v>528.88984126781941</v>
      </c>
      <c r="R412" s="98">
        <v>536.85742422854548</v>
      </c>
      <c r="S412" s="98">
        <v>542.92456905968709</v>
      </c>
      <c r="T412" s="98">
        <v>540.36786921645614</v>
      </c>
      <c r="U412" s="98">
        <v>523.19258860392563</v>
      </c>
      <c r="V412" s="98">
        <v>582.94891667776847</v>
      </c>
      <c r="W412" s="98">
        <v>534.54044956310418</v>
      </c>
      <c r="X412" s="98">
        <v>457.97635283618911</v>
      </c>
      <c r="Y412" s="98">
        <v>435.97827013766414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746.53006620118038</v>
      </c>
      <c r="D413" s="101">
        <v>729.9694433423125</v>
      </c>
      <c r="E413" s="101">
        <v>685.01931444918148</v>
      </c>
      <c r="F413" s="101">
        <v>678.60456452346557</v>
      </c>
      <c r="G413" s="101">
        <v>651.26189939550761</v>
      </c>
      <c r="H413" s="101">
        <v>618.11625858904893</v>
      </c>
      <c r="I413" s="101">
        <v>626.38922650416896</v>
      </c>
      <c r="J413" s="101">
        <v>638.32756934947361</v>
      </c>
      <c r="K413" s="101">
        <v>644.99268706135297</v>
      </c>
      <c r="L413" s="101">
        <v>626.70915768152997</v>
      </c>
      <c r="M413" s="101">
        <v>655.16339514774552</v>
      </c>
      <c r="N413" s="101">
        <v>644.46990557580136</v>
      </c>
      <c r="O413" s="101">
        <v>586.98372478253316</v>
      </c>
      <c r="P413" s="101">
        <v>532.89792759832392</v>
      </c>
      <c r="Q413" s="101">
        <v>528.88984126781941</v>
      </c>
      <c r="R413" s="101">
        <v>536.85742422854548</v>
      </c>
      <c r="S413" s="101">
        <v>542.92456905968709</v>
      </c>
      <c r="T413" s="101">
        <v>540.36786921645614</v>
      </c>
      <c r="U413" s="101">
        <v>523.19258860392563</v>
      </c>
      <c r="V413" s="101">
        <v>582.94891667776847</v>
      </c>
      <c r="W413" s="101">
        <v>534.54044956310418</v>
      </c>
      <c r="X413" s="101">
        <v>457.97635283618911</v>
      </c>
      <c r="Y413" s="101">
        <v>435.97827013766414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1.7716049566818557</v>
      </c>
      <c r="D419" s="122">
        <v>1.795886043250694</v>
      </c>
      <c r="E419" s="122">
        <v>1.8679140485590586</v>
      </c>
      <c r="F419" s="122">
        <v>1.9415690908932508</v>
      </c>
      <c r="G419" s="122">
        <v>1.8507397905486405</v>
      </c>
      <c r="H419" s="122">
        <v>1.8683094696359626</v>
      </c>
      <c r="I419" s="122">
        <v>1.5800606125328223</v>
      </c>
      <c r="J419" s="122">
        <v>1.465259372223894</v>
      </c>
      <c r="K419" s="122">
        <v>1.3792628764544543</v>
      </c>
      <c r="L419" s="122">
        <v>1.8801595646040956</v>
      </c>
      <c r="M419" s="122">
        <v>2.1324461793061555</v>
      </c>
      <c r="N419" s="122">
        <v>1.9985926209819525</v>
      </c>
      <c r="O419" s="122">
        <v>1.9428994130907857</v>
      </c>
      <c r="P419" s="122">
        <v>1.7963400485512508</v>
      </c>
      <c r="Q419" s="122">
        <v>1.9066342159914744</v>
      </c>
      <c r="R419" s="122">
        <v>3.0493591108042515</v>
      </c>
      <c r="S419" s="122">
        <v>2.6674682362017728</v>
      </c>
      <c r="T419" s="122">
        <v>2.2534536331513078</v>
      </c>
      <c r="U419" s="122">
        <v>1.8756715893719589</v>
      </c>
      <c r="V419" s="122">
        <v>2.0683416586744738</v>
      </c>
      <c r="W419" s="122">
        <v>2.2965526104609304</v>
      </c>
      <c r="X419" s="122">
        <v>2.2084453809113467</v>
      </c>
      <c r="Y419" s="122">
        <v>2.8339743012613856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134.21960731417502</v>
      </c>
      <c r="D420" s="98">
        <v>132.94241640167965</v>
      </c>
      <c r="E420" s="98">
        <v>132.67671208117233</v>
      </c>
      <c r="F420" s="98">
        <v>128.83830676630294</v>
      </c>
      <c r="G420" s="98">
        <v>129.26970232200151</v>
      </c>
      <c r="H420" s="98">
        <v>125.08947825411551</v>
      </c>
      <c r="I420" s="98">
        <v>125.53997371997623</v>
      </c>
      <c r="J420" s="98">
        <v>122.50377098847852</v>
      </c>
      <c r="K420" s="98">
        <v>117.80782495538203</v>
      </c>
      <c r="L420" s="98">
        <v>119.35771580814276</v>
      </c>
      <c r="M420" s="98">
        <v>119.9187380833344</v>
      </c>
      <c r="N420" s="98">
        <v>119.8458389116736</v>
      </c>
      <c r="O420" s="98">
        <v>121.1198512327429</v>
      </c>
      <c r="P420" s="98">
        <v>115.78583139031433</v>
      </c>
      <c r="Q420" s="98">
        <v>108.77133168297227</v>
      </c>
      <c r="R420" s="98">
        <v>127.38541397047648</v>
      </c>
      <c r="S420" s="98">
        <v>124.76175104280055</v>
      </c>
      <c r="T420" s="98">
        <v>130.883642543778</v>
      </c>
      <c r="U420" s="98">
        <v>124.54396621938524</v>
      </c>
      <c r="V420" s="98">
        <v>138.27041952626314</v>
      </c>
      <c r="W420" s="98">
        <v>117.53109658147747</v>
      </c>
      <c r="X420" s="98">
        <v>112.53614623636409</v>
      </c>
      <c r="Y420" s="98">
        <v>117.61418233938089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216.65351414973759</v>
      </c>
      <c r="D423" s="118">
        <f t="shared" si="225"/>
        <v>207.28439262460077</v>
      </c>
      <c r="E423" s="118">
        <f t="shared" si="225"/>
        <v>209.20897060276781</v>
      </c>
      <c r="F423" s="118">
        <f t="shared" si="225"/>
        <v>207.81910930181439</v>
      </c>
      <c r="G423" s="118">
        <f t="shared" si="225"/>
        <v>212.14199266077966</v>
      </c>
      <c r="H423" s="118">
        <f t="shared" si="225"/>
        <v>200.75165209050837</v>
      </c>
      <c r="I423" s="118">
        <f t="shared" si="225"/>
        <v>189.95003456899133</v>
      </c>
      <c r="J423" s="118">
        <f t="shared" si="225"/>
        <v>196.16711474000823</v>
      </c>
      <c r="K423" s="118">
        <f t="shared" si="225"/>
        <v>178.65749359673225</v>
      </c>
      <c r="L423" s="118">
        <f t="shared" si="225"/>
        <v>179.62227606629855</v>
      </c>
      <c r="M423" s="118">
        <f t="shared" si="225"/>
        <v>155.27870200790974</v>
      </c>
      <c r="N423" s="118">
        <f t="shared" si="225"/>
        <v>134.69552097038428</v>
      </c>
      <c r="O423" s="118">
        <f t="shared" si="225"/>
        <v>120.36266371649594</v>
      </c>
      <c r="P423" s="118">
        <f t="shared" si="225"/>
        <v>98.97029471179755</v>
      </c>
      <c r="Q423" s="118">
        <f t="shared" si="225"/>
        <v>100.92408795454763</v>
      </c>
      <c r="R423" s="118">
        <f t="shared" ref="R423:V423" si="226">R424+R427+R429+R438</f>
        <v>100.48826490594379</v>
      </c>
      <c r="S423" s="118">
        <f t="shared" si="226"/>
        <v>93.700050929475637</v>
      </c>
      <c r="T423" s="118">
        <f t="shared" si="226"/>
        <v>94.828885024674705</v>
      </c>
      <c r="U423" s="118">
        <f t="shared" si="226"/>
        <v>87.332611402553255</v>
      </c>
      <c r="V423" s="118">
        <f t="shared" si="226"/>
        <v>92.88656829241792</v>
      </c>
      <c r="W423" s="118">
        <f t="shared" ref="W423:Y423" si="227">W424+W427+W429+W438</f>
        <v>75.717664178019049</v>
      </c>
      <c r="X423" s="118">
        <f t="shared" si="227"/>
        <v>54.724833214381377</v>
      </c>
      <c r="Y423" s="118">
        <f t="shared" si="227"/>
        <v>41.630558519167352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181.44093123219989</v>
      </c>
      <c r="D424" s="123">
        <f t="shared" si="228"/>
        <v>172.92637607507089</v>
      </c>
      <c r="E424" s="123">
        <f t="shared" si="228"/>
        <v>176.94647528054793</v>
      </c>
      <c r="F424" s="123">
        <f t="shared" si="228"/>
        <v>176.00425234318033</v>
      </c>
      <c r="G424" s="123">
        <f t="shared" si="228"/>
        <v>181.49913292039832</v>
      </c>
      <c r="H424" s="123">
        <f t="shared" si="228"/>
        <v>171.96990662684502</v>
      </c>
      <c r="I424" s="123">
        <f t="shared" si="228"/>
        <v>160.43647972136409</v>
      </c>
      <c r="J424" s="123">
        <f t="shared" si="228"/>
        <v>166.31428820826898</v>
      </c>
      <c r="K424" s="123">
        <f t="shared" si="228"/>
        <v>148.80466019502296</v>
      </c>
      <c r="L424" s="123">
        <f t="shared" si="228"/>
        <v>150.31293080812253</v>
      </c>
      <c r="M424" s="123">
        <f t="shared" si="228"/>
        <v>124.91205259617668</v>
      </c>
      <c r="N424" s="123">
        <f t="shared" si="228"/>
        <v>104.80171777666818</v>
      </c>
      <c r="O424" s="123">
        <f t="shared" si="228"/>
        <v>93.125058855820399</v>
      </c>
      <c r="P424" s="123">
        <f t="shared" si="228"/>
        <v>73.907757275593809</v>
      </c>
      <c r="Q424" s="123">
        <f t="shared" si="228"/>
        <v>76.041906992683209</v>
      </c>
      <c r="R424" s="123">
        <f t="shared" ref="R424:V424" si="229">SUM(R425:R426)</f>
        <v>75.442390545644884</v>
      </c>
      <c r="S424" s="123">
        <f t="shared" si="229"/>
        <v>68.63495847184123</v>
      </c>
      <c r="T424" s="123">
        <f t="shared" si="229"/>
        <v>69.975539901096894</v>
      </c>
      <c r="U424" s="123">
        <f t="shared" si="229"/>
        <v>63.309637365837361</v>
      </c>
      <c r="V424" s="123">
        <f t="shared" si="229"/>
        <v>66.819621638685021</v>
      </c>
      <c r="W424" s="123">
        <f t="shared" ref="W424:Y424" si="230">SUM(W425:W426)</f>
        <v>51.841570060743052</v>
      </c>
      <c r="X424" s="123">
        <f t="shared" si="230"/>
        <v>34.094454095699199</v>
      </c>
      <c r="Y424" s="123">
        <f t="shared" si="230"/>
        <v>21.873101566947348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179.33721968304656</v>
      </c>
      <c r="D425" s="99">
        <v>170.94303910054117</v>
      </c>
      <c r="E425" s="99">
        <v>174.94949765497142</v>
      </c>
      <c r="F425" s="99">
        <v>174.03365477405714</v>
      </c>
      <c r="G425" s="99">
        <v>179.48120240181106</v>
      </c>
      <c r="H425" s="99">
        <v>170.07055563003331</v>
      </c>
      <c r="I425" s="99">
        <v>158.66488021782487</v>
      </c>
      <c r="J425" s="99">
        <v>164.45513620012292</v>
      </c>
      <c r="K425" s="99">
        <v>147.12761179470715</v>
      </c>
      <c r="L425" s="99">
        <v>148.61172585601233</v>
      </c>
      <c r="M425" s="99">
        <v>123.49320369258301</v>
      </c>
      <c r="N425" s="99">
        <v>103.57123285991251</v>
      </c>
      <c r="O425" s="99">
        <v>91.995369196395657</v>
      </c>
      <c r="P425" s="99">
        <v>72.976198344338059</v>
      </c>
      <c r="Q425" s="99">
        <v>75.036310408510957</v>
      </c>
      <c r="R425" s="99">
        <v>74.433830412433025</v>
      </c>
      <c r="S425" s="99">
        <v>67.716087367309925</v>
      </c>
      <c r="T425" s="99">
        <v>69.035352155575282</v>
      </c>
      <c r="U425" s="99">
        <v>62.463182868864294</v>
      </c>
      <c r="V425" s="99">
        <v>65.927655245004402</v>
      </c>
      <c r="W425" s="99">
        <v>51.146897761142263</v>
      </c>
      <c r="X425" s="99">
        <v>33.637715457236979</v>
      </c>
      <c r="Y425" s="99">
        <v>21.580828110266928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2.1037115491533349</v>
      </c>
      <c r="D426" s="99">
        <v>1.9833369745297271</v>
      </c>
      <c r="E426" s="99">
        <v>1.996977625576505</v>
      </c>
      <c r="F426" s="99">
        <v>1.9705975691231852</v>
      </c>
      <c r="G426" s="99">
        <v>2.017930518587272</v>
      </c>
      <c r="H426" s="99">
        <v>1.8993509968117077</v>
      </c>
      <c r="I426" s="99">
        <v>1.77159950353921</v>
      </c>
      <c r="J426" s="99">
        <v>1.8591520081460575</v>
      </c>
      <c r="K426" s="99">
        <v>1.6770484003157977</v>
      </c>
      <c r="L426" s="99">
        <v>1.7012049521101937</v>
      </c>
      <c r="M426" s="99">
        <v>1.4188489035936758</v>
      </c>
      <c r="N426" s="99">
        <v>1.230484916755668</v>
      </c>
      <c r="O426" s="99">
        <v>1.1296896594247448</v>
      </c>
      <c r="P426" s="99">
        <v>0.93155893125575195</v>
      </c>
      <c r="Q426" s="99">
        <v>1.0055965841722589</v>
      </c>
      <c r="R426" s="99">
        <v>1.0085601332118566</v>
      </c>
      <c r="S426" s="99">
        <v>0.91887110453130327</v>
      </c>
      <c r="T426" s="99">
        <v>0.94018774552160622</v>
      </c>
      <c r="U426" s="99">
        <v>0.84645449697306452</v>
      </c>
      <c r="V426" s="99">
        <v>0.8919663936806167</v>
      </c>
      <c r="W426" s="99">
        <v>0.69467229960078947</v>
      </c>
      <c r="X426" s="99">
        <v>0.45673863846221757</v>
      </c>
      <c r="Y426" s="99">
        <v>0.29227345668041943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7.953664986255337E-3</v>
      </c>
      <c r="E427" s="123">
        <f t="shared" si="231"/>
        <v>4.7426237293440579E-3</v>
      </c>
      <c r="F427" s="123">
        <f t="shared" si="231"/>
        <v>9.5921269886628299E-3</v>
      </c>
      <c r="G427" s="123">
        <f t="shared" si="231"/>
        <v>1.2416268222802512E-2</v>
      </c>
      <c r="H427" s="123">
        <f t="shared" si="231"/>
        <v>1.5779046169949459E-2</v>
      </c>
      <c r="I427" s="123">
        <f t="shared" si="231"/>
        <v>1.7690482526702432E-2</v>
      </c>
      <c r="J427" s="123">
        <f t="shared" si="231"/>
        <v>1.31877190631585E-2</v>
      </c>
      <c r="K427" s="123">
        <f t="shared" si="231"/>
        <v>1.0379838717848318E-2</v>
      </c>
      <c r="L427" s="123">
        <f t="shared" si="231"/>
        <v>1.0838553388578418E-2</v>
      </c>
      <c r="M427" s="123">
        <f t="shared" si="231"/>
        <v>8.2204672750733343E-3</v>
      </c>
      <c r="N427" s="123">
        <f t="shared" si="231"/>
        <v>8.8667078655174179E-3</v>
      </c>
      <c r="O427" s="123">
        <f t="shared" si="231"/>
        <v>5.2928715758791631E-3</v>
      </c>
      <c r="P427" s="123">
        <f t="shared" si="231"/>
        <v>6.8891396084315246E-3</v>
      </c>
      <c r="Q427" s="123">
        <f t="shared" si="231"/>
        <v>2.1559976829916695E-3</v>
      </c>
      <c r="R427" s="123">
        <f t="shared" si="231"/>
        <v>2.8540187087072949E-3</v>
      </c>
      <c r="S427" s="123">
        <f t="shared" si="231"/>
        <v>3.0517283822132936E-3</v>
      </c>
      <c r="T427" s="123">
        <f t="shared" si="231"/>
        <v>3.7132545395207775E-3</v>
      </c>
      <c r="U427" s="123">
        <f t="shared" si="231"/>
        <v>1.7708875613680879E-3</v>
      </c>
      <c r="V427" s="123">
        <f t="shared" si="231"/>
        <v>7.5490663776417739E-3</v>
      </c>
      <c r="W427" s="123">
        <f t="shared" si="231"/>
        <v>3.6764675138802692E-3</v>
      </c>
      <c r="X427" s="123">
        <f t="shared" si="231"/>
        <v>1.1506971579759957E-2</v>
      </c>
      <c r="Y427" s="123">
        <f t="shared" si="231"/>
        <v>8.7598125965833041E-3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0</v>
      </c>
      <c r="D428" s="99">
        <f>RES_hhdet_in_fecs!D48</f>
        <v>7.953664986255337E-3</v>
      </c>
      <c r="E428" s="99">
        <f>RES_hhdet_in_fecs!E48</f>
        <v>4.7426237293440579E-3</v>
      </c>
      <c r="F428" s="99">
        <f>RES_hhdet_in_fecs!F48</f>
        <v>9.5921269886628299E-3</v>
      </c>
      <c r="G428" s="99">
        <f>RES_hhdet_in_fecs!G48</f>
        <v>1.2416268222802512E-2</v>
      </c>
      <c r="H428" s="99">
        <f>RES_hhdet_in_fecs!H48</f>
        <v>1.5779046169949459E-2</v>
      </c>
      <c r="I428" s="99">
        <f>RES_hhdet_in_fecs!I48</f>
        <v>1.7690482526702432E-2</v>
      </c>
      <c r="J428" s="99">
        <f>RES_hhdet_in_fecs!J48</f>
        <v>1.31877190631585E-2</v>
      </c>
      <c r="K428" s="99">
        <f>RES_hhdet_in_fecs!K48</f>
        <v>1.0379838717848318E-2</v>
      </c>
      <c r="L428" s="99">
        <f>RES_hhdet_in_fecs!L48</f>
        <v>1.0838553388578418E-2</v>
      </c>
      <c r="M428" s="99">
        <f>RES_hhdet_in_fecs!M48</f>
        <v>8.2204672750733343E-3</v>
      </c>
      <c r="N428" s="99">
        <f>RES_hhdet_in_fecs!N48</f>
        <v>8.8667078655174179E-3</v>
      </c>
      <c r="O428" s="99">
        <f>RES_hhdet_in_fecs!O48</f>
        <v>5.2928715758791631E-3</v>
      </c>
      <c r="P428" s="99">
        <f>RES_hhdet_in_fecs!P48</f>
        <v>6.8891396084315246E-3</v>
      </c>
      <c r="Q428" s="99">
        <f>RES_hhdet_in_fecs!Q48</f>
        <v>2.1559976829916695E-3</v>
      </c>
      <c r="R428" s="99">
        <f>RES_hhdet_in_fecs!R48</f>
        <v>2.8540187087072949E-3</v>
      </c>
      <c r="S428" s="99">
        <f>RES_hhdet_in_fecs!S48</f>
        <v>3.0517283822132936E-3</v>
      </c>
      <c r="T428" s="99">
        <f>RES_hhdet_in_fecs!T48</f>
        <v>3.7132545395207775E-3</v>
      </c>
      <c r="U428" s="99">
        <f>RES_hhdet_in_fecs!U48</f>
        <v>1.7708875613680879E-3</v>
      </c>
      <c r="V428" s="99">
        <f>RES_hhdet_in_fecs!V48</f>
        <v>7.5490663776417739E-3</v>
      </c>
      <c r="W428" s="99">
        <f>RES_hhdet_in_fecs!W48</f>
        <v>3.6764675138802692E-3</v>
      </c>
      <c r="X428" s="99">
        <f>RES_hhdet_in_fecs!X48</f>
        <v>1.1506971579759957E-2</v>
      </c>
      <c r="Y428" s="99">
        <f>RES_hhdet_in_fecs!Y48</f>
        <v>8.7598125965833041E-3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31.042656854461239</v>
      </c>
      <c r="D429" s="123">
        <v>30.261048457584341</v>
      </c>
      <c r="E429" s="123">
        <v>28.210485841710604</v>
      </c>
      <c r="F429" s="123">
        <v>27.80172249896486</v>
      </c>
      <c r="G429" s="123">
        <v>26.760733841120345</v>
      </c>
      <c r="H429" s="123">
        <v>25.010898043678424</v>
      </c>
      <c r="I429" s="123">
        <v>25.724709579699383</v>
      </c>
      <c r="J429" s="123">
        <v>26.247118276798858</v>
      </c>
      <c r="K429" s="123">
        <v>26.300877251954201</v>
      </c>
      <c r="L429" s="123">
        <v>25.85570174803086</v>
      </c>
      <c r="M429" s="123">
        <v>26.918922252167363</v>
      </c>
      <c r="N429" s="123">
        <v>26.43986954951184</v>
      </c>
      <c r="O429" s="123">
        <v>23.970984728175083</v>
      </c>
      <c r="P429" s="123">
        <v>21.747090977167872</v>
      </c>
      <c r="Q429" s="123">
        <v>21.568453538901213</v>
      </c>
      <c r="R429" s="123">
        <v>21.773313230251819</v>
      </c>
      <c r="S429" s="123">
        <v>21.858098241988902</v>
      </c>
      <c r="T429" s="123">
        <v>21.662778829170396</v>
      </c>
      <c r="U429" s="123">
        <v>20.956160837846884</v>
      </c>
      <c r="V429" s="123">
        <v>22.857118290137286</v>
      </c>
      <c r="W429" s="123">
        <v>20.726186322131067</v>
      </c>
      <c r="X429" s="123">
        <v>17.826310269614233</v>
      </c>
      <c r="Y429" s="123">
        <v>17.088916028401727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32.122379657327542</v>
      </c>
      <c r="D430" s="99">
        <v>31.463251708173438</v>
      </c>
      <c r="E430" s="99">
        <v>29.352534774844049</v>
      </c>
      <c r="F430" s="99">
        <v>29.178991007590604</v>
      </c>
      <c r="G430" s="99">
        <v>27.870388527047506</v>
      </c>
      <c r="H430" s="99">
        <v>26.260472440925266</v>
      </c>
      <c r="I430" s="99">
        <v>26.559845340923747</v>
      </c>
      <c r="J430" s="99">
        <v>27.067316701613247</v>
      </c>
      <c r="K430" s="99">
        <v>27.263285792101478</v>
      </c>
      <c r="L430" s="99">
        <v>26.27485546284111</v>
      </c>
      <c r="M430" s="99">
        <v>26.956277170863512</v>
      </c>
      <c r="N430" s="99">
        <v>26.452525841676092</v>
      </c>
      <c r="O430" s="99">
        <v>23.978401491388176</v>
      </c>
      <c r="P430" s="99">
        <v>21.757435033877304</v>
      </c>
      <c r="Q430" s="99">
        <v>21.60797466516469</v>
      </c>
      <c r="R430" s="99">
        <v>21.854182175477224</v>
      </c>
      <c r="S430" s="99">
        <v>21.96242783501463</v>
      </c>
      <c r="T430" s="99">
        <v>21.737515347321594</v>
      </c>
      <c r="U430" s="99">
        <v>20.993198450742572</v>
      </c>
      <c r="V430" s="99">
        <v>22.971285546129764</v>
      </c>
      <c r="W430" s="99">
        <v>20.80862961946654</v>
      </c>
      <c r="X430" s="99">
        <v>17.828332618869116</v>
      </c>
      <c r="Y430" s="99">
        <v>17.156877927594078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28.8553429038522</v>
      </c>
      <c r="D431" s="99">
        <v>28.218988211626144</v>
      </c>
      <c r="E431" s="99">
        <v>26.343455348236603</v>
      </c>
      <c r="F431" s="99">
        <v>26.212970139991977</v>
      </c>
      <c r="G431" s="99">
        <v>25.039109989129582</v>
      </c>
      <c r="H431" s="99">
        <v>23.682114089897741</v>
      </c>
      <c r="I431" s="99">
        <v>23.956319183056859</v>
      </c>
      <c r="J431" s="99">
        <v>24.373905297515257</v>
      </c>
      <c r="K431" s="99">
        <v>24.572208057389254</v>
      </c>
      <c r="L431" s="99">
        <v>23.731097481033625</v>
      </c>
      <c r="M431" s="99">
        <v>24.450177355761472</v>
      </c>
      <c r="N431" s="99">
        <v>24.079125889274504</v>
      </c>
      <c r="O431" s="99">
        <v>21.967280558875586</v>
      </c>
      <c r="P431" s="99">
        <v>20.09504760410131</v>
      </c>
      <c r="Q431" s="99">
        <v>20.09907308148227</v>
      </c>
      <c r="R431" s="99">
        <v>20.408241007949243</v>
      </c>
      <c r="S431" s="99">
        <v>20.598372071568104</v>
      </c>
      <c r="T431" s="99">
        <v>20.459349659516239</v>
      </c>
      <c r="U431" s="99">
        <v>19.817120395005517</v>
      </c>
      <c r="V431" s="99">
        <v>21.79444109348756</v>
      </c>
      <c r="W431" s="99">
        <v>19.764264999055815</v>
      </c>
      <c r="X431" s="99">
        <v>16.89851158645379</v>
      </c>
      <c r="Y431" s="99">
        <v>16.232652680773224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25.077696442037709</v>
      </c>
      <c r="D432" s="102">
        <v>24.428858446651109</v>
      </c>
      <c r="E432" s="102">
        <v>22.788137712933455</v>
      </c>
      <c r="F432" s="102">
        <v>22.668712690516365</v>
      </c>
      <c r="G432" s="102">
        <v>21.606088085886</v>
      </c>
      <c r="H432" s="102">
        <v>20.513752685782521</v>
      </c>
      <c r="I432" s="102">
        <v>20.69328389396599</v>
      </c>
      <c r="J432" s="102">
        <v>20.931374190785306</v>
      </c>
      <c r="K432" s="102">
        <v>21.061973405560458</v>
      </c>
      <c r="L432" s="102">
        <v>20.339299499206064</v>
      </c>
      <c r="M432" s="102">
        <v>20.951378141130334</v>
      </c>
      <c r="N432" s="102">
        <v>20.495297058567072</v>
      </c>
      <c r="O432" s="102">
        <v>18.550808310311961</v>
      </c>
      <c r="P432" s="102">
        <v>16.815489795464497</v>
      </c>
      <c r="Q432" s="102">
        <v>16.658704491008983</v>
      </c>
      <c r="R432" s="102">
        <v>16.783924196394739</v>
      </c>
      <c r="S432" s="102">
        <v>16.857553678313629</v>
      </c>
      <c r="T432" s="102">
        <v>16.647507034955073</v>
      </c>
      <c r="U432" s="102">
        <v>16.044399052567851</v>
      </c>
      <c r="V432" s="102">
        <v>17.765932847909536</v>
      </c>
      <c r="W432" s="102">
        <v>16.06985628830224</v>
      </c>
      <c r="X432" s="102">
        <v>13.565812128349053</v>
      </c>
      <c r="Y432" s="102">
        <v>12.863866406698534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3.7776464618144896</v>
      </c>
      <c r="D433" s="105">
        <v>3.7901297649750334</v>
      </c>
      <c r="E433" s="105">
        <v>3.555317635303147</v>
      </c>
      <c r="F433" s="105">
        <v>3.5442574494756114</v>
      </c>
      <c r="G433" s="105">
        <v>3.4330219032435778</v>
      </c>
      <c r="H433" s="105">
        <v>3.168361404115219</v>
      </c>
      <c r="I433" s="105">
        <v>3.2630352890908676</v>
      </c>
      <c r="J433" s="105">
        <v>3.4425311067299513</v>
      </c>
      <c r="K433" s="105">
        <v>3.5102346518287897</v>
      </c>
      <c r="L433" s="105">
        <v>3.391797981827557</v>
      </c>
      <c r="M433" s="105">
        <v>3.4987992146311333</v>
      </c>
      <c r="N433" s="105">
        <v>3.5838288307074273</v>
      </c>
      <c r="O433" s="105">
        <v>3.416472248563625</v>
      </c>
      <c r="P433" s="105">
        <v>3.2795578086368171</v>
      </c>
      <c r="Q433" s="105">
        <v>3.4403685904732884</v>
      </c>
      <c r="R433" s="105">
        <v>3.6243168115545044</v>
      </c>
      <c r="S433" s="105">
        <v>3.7408183932544734</v>
      </c>
      <c r="T433" s="105">
        <v>3.8118426245611707</v>
      </c>
      <c r="U433" s="105">
        <v>3.7727213424376678</v>
      </c>
      <c r="V433" s="105">
        <v>4.0285082455780215</v>
      </c>
      <c r="W433" s="105">
        <v>3.694408710753573</v>
      </c>
      <c r="X433" s="105">
        <v>3.3326994581047367</v>
      </c>
      <c r="Y433" s="105">
        <v>3.3687862740746888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25.898351848671236</v>
      </c>
      <c r="D434" s="102">
        <v>24.770540491707898</v>
      </c>
      <c r="E434" s="102">
        <v>23.307331350707834</v>
      </c>
      <c r="F434" s="102">
        <v>23.654243160953513</v>
      </c>
      <c r="G434" s="102">
        <v>22.172809928984481</v>
      </c>
      <c r="H434" s="102">
        <v>22.077878131665731</v>
      </c>
      <c r="I434" s="102">
        <v>21.856442503610733</v>
      </c>
      <c r="J434" s="102">
        <v>22.504905596068738</v>
      </c>
      <c r="K434" s="102">
        <v>22.19517972594015</v>
      </c>
      <c r="L434" s="102">
        <v>22.399071781372683</v>
      </c>
      <c r="M434" s="102">
        <v>22.574943136231656</v>
      </c>
      <c r="N434" s="102">
        <v>0</v>
      </c>
      <c r="O434" s="102">
        <v>0</v>
      </c>
      <c r="P434" s="102">
        <v>0</v>
      </c>
      <c r="Q434" s="102">
        <v>20.540720670164426</v>
      </c>
      <c r="R434" s="102">
        <v>20.617237252568792</v>
      </c>
      <c r="S434" s="102">
        <v>20.834151583965209</v>
      </c>
      <c r="T434" s="102">
        <v>21.20045176364097</v>
      </c>
      <c r="U434" s="102">
        <v>20.74458292185167</v>
      </c>
      <c r="V434" s="102">
        <v>21.500981706603369</v>
      </c>
      <c r="W434" s="102">
        <v>20.207603049993285</v>
      </c>
      <c r="X434" s="102">
        <v>0</v>
      </c>
      <c r="Y434" s="102">
        <v>16.7941657898598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23.999071194704602</v>
      </c>
      <c r="D435" s="105">
        <v>22.926383031541576</v>
      </c>
      <c r="E435" s="105">
        <v>21.579320395837733</v>
      </c>
      <c r="F435" s="105">
        <v>21.911992122348103</v>
      </c>
      <c r="G435" s="105">
        <v>20.536142644115049</v>
      </c>
      <c r="H435" s="105">
        <v>20.497510216823294</v>
      </c>
      <c r="I435" s="105">
        <v>20.291098521057467</v>
      </c>
      <c r="J435" s="105">
        <v>20.866031022698149</v>
      </c>
      <c r="K435" s="105">
        <v>20.583038379234132</v>
      </c>
      <c r="L435" s="105">
        <v>20.79457297358568</v>
      </c>
      <c r="M435" s="105">
        <v>0</v>
      </c>
      <c r="N435" s="105">
        <v>0</v>
      </c>
      <c r="O435" s="105">
        <v>20.228490949494461</v>
      </c>
      <c r="P435" s="105">
        <v>19.684050426246944</v>
      </c>
      <c r="Q435" s="105">
        <v>19.303013817572182</v>
      </c>
      <c r="R435" s="105">
        <v>19.412245705366647</v>
      </c>
      <c r="S435" s="105">
        <v>19.665185355773861</v>
      </c>
      <c r="T435" s="105">
        <v>20.051235810664192</v>
      </c>
      <c r="U435" s="105">
        <v>19.650412840885902</v>
      </c>
      <c r="V435" s="105">
        <v>20.447191493096081</v>
      </c>
      <c r="W435" s="105">
        <v>19.255134108274799</v>
      </c>
      <c r="X435" s="105">
        <v>0</v>
      </c>
      <c r="Y435" s="105">
        <v>16.026981895638091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20.218656706704063</v>
      </c>
      <c r="D436" s="99">
        <v>19.231719468849626</v>
      </c>
      <c r="E436" s="99">
        <v>18.093841694301872</v>
      </c>
      <c r="F436" s="99">
        <v>18.375133573285826</v>
      </c>
      <c r="G436" s="99">
        <v>17.185163605381877</v>
      </c>
      <c r="H436" s="99">
        <v>17.241833089262485</v>
      </c>
      <c r="I436" s="99">
        <v>17.02228487987465</v>
      </c>
      <c r="J436" s="99">
        <v>17.397809696238088</v>
      </c>
      <c r="K436" s="99">
        <v>17.137915064204396</v>
      </c>
      <c r="L436" s="99">
        <v>17.333708999304452</v>
      </c>
      <c r="M436" s="99">
        <v>0</v>
      </c>
      <c r="N436" s="99">
        <v>0</v>
      </c>
      <c r="O436" s="99">
        <v>16.760747919530992</v>
      </c>
      <c r="P436" s="99">
        <v>16.240668205102907</v>
      </c>
      <c r="Q436" s="99">
        <v>15.832510433890894</v>
      </c>
      <c r="R436" s="99">
        <v>15.833363717582209</v>
      </c>
      <c r="S436" s="99">
        <v>15.995405962736857</v>
      </c>
      <c r="T436" s="99">
        <v>16.245028906067429</v>
      </c>
      <c r="U436" s="99">
        <v>15.85849570172933</v>
      </c>
      <c r="V436" s="99">
        <v>16.618165772039134</v>
      </c>
      <c r="W436" s="99">
        <v>15.605780954584469</v>
      </c>
      <c r="X436" s="99">
        <v>0</v>
      </c>
      <c r="Y436" s="99">
        <v>12.598630228456834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3.7804144880005364</v>
      </c>
      <c r="D437" s="99">
        <v>3.6946635626919506</v>
      </c>
      <c r="E437" s="99">
        <v>3.4854787015358606</v>
      </c>
      <c r="F437" s="99">
        <v>3.5368585490622726</v>
      </c>
      <c r="G437" s="99">
        <v>3.3509790387331702</v>
      </c>
      <c r="H437" s="99">
        <v>3.2556771275608067</v>
      </c>
      <c r="I437" s="99">
        <v>3.2688136411828155</v>
      </c>
      <c r="J437" s="99">
        <v>3.4682213264600597</v>
      </c>
      <c r="K437" s="99">
        <v>3.4451233150297362</v>
      </c>
      <c r="L437" s="99">
        <v>3.4608639742812275</v>
      </c>
      <c r="M437" s="99">
        <v>0</v>
      </c>
      <c r="N437" s="99">
        <v>0</v>
      </c>
      <c r="O437" s="99">
        <v>3.4677430299634668</v>
      </c>
      <c r="P437" s="99">
        <v>3.443382221144033</v>
      </c>
      <c r="Q437" s="99">
        <v>3.4705033836812862</v>
      </c>
      <c r="R437" s="99">
        <v>3.5788819877844409</v>
      </c>
      <c r="S437" s="99">
        <v>3.6697793930370053</v>
      </c>
      <c r="T437" s="99">
        <v>3.8062069045967637</v>
      </c>
      <c r="U437" s="99">
        <v>3.7919171391565754</v>
      </c>
      <c r="V437" s="99">
        <v>3.8290257210569458</v>
      </c>
      <c r="W437" s="99">
        <v>3.6493531536903321</v>
      </c>
      <c r="X437" s="99">
        <v>0</v>
      </c>
      <c r="Y437" s="99">
        <v>3.4283516671812588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4.1699260630764643</v>
      </c>
      <c r="D438" s="123">
        <v>4.0890144269592961</v>
      </c>
      <c r="E438" s="123">
        <v>4.0472668567799142</v>
      </c>
      <c r="F438" s="123">
        <v>4.0035423326805635</v>
      </c>
      <c r="G438" s="123">
        <v>3.8697096310381771</v>
      </c>
      <c r="H438" s="123">
        <v>3.7550683738150017</v>
      </c>
      <c r="I438" s="123">
        <v>3.7711547854011527</v>
      </c>
      <c r="J438" s="123">
        <v>3.5925205358772523</v>
      </c>
      <c r="K438" s="123">
        <v>3.5415763110372285</v>
      </c>
      <c r="L438" s="123">
        <v>3.4428049567565862</v>
      </c>
      <c r="M438" s="123">
        <v>3.4395066922906188</v>
      </c>
      <c r="N438" s="123">
        <v>3.4450669363387254</v>
      </c>
      <c r="O438" s="123">
        <v>3.2613272609245874</v>
      </c>
      <c r="P438" s="123">
        <v>3.3085573194274414</v>
      </c>
      <c r="Q438" s="123">
        <v>3.3115714252802184</v>
      </c>
      <c r="R438" s="123">
        <v>3.2697071113383949</v>
      </c>
      <c r="S438" s="123">
        <v>3.203942487263292</v>
      </c>
      <c r="T438" s="123">
        <v>3.1868530398679034</v>
      </c>
      <c r="U438" s="123">
        <v>3.0650423113076393</v>
      </c>
      <c r="V438" s="123">
        <v>3.2022792972179763</v>
      </c>
      <c r="W438" s="123">
        <v>3.1462313276310603</v>
      </c>
      <c r="X438" s="123">
        <v>2.7925618774881849</v>
      </c>
      <c r="Y438" s="123">
        <v>2.659781111221692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5.3200060719322853</v>
      </c>
      <c r="D439" s="99">
        <v>5.2136406063905723</v>
      </c>
      <c r="E439" s="99">
        <v>5.174121281014985</v>
      </c>
      <c r="F439" s="99">
        <v>5.0122486437908895</v>
      </c>
      <c r="G439" s="99">
        <v>5.0120024115610828</v>
      </c>
      <c r="H439" s="99">
        <v>4.8322715050531855</v>
      </c>
      <c r="I439" s="99">
        <v>4.8345064995060696</v>
      </c>
      <c r="J439" s="99">
        <v>4.6695038032723195</v>
      </c>
      <c r="K439" s="99">
        <v>4.462117086216316</v>
      </c>
      <c r="L439" s="99">
        <v>4.4922031982451074</v>
      </c>
      <c r="M439" s="99">
        <v>4.4511443521704406</v>
      </c>
      <c r="N439" s="99">
        <v>4.4300185373276815</v>
      </c>
      <c r="O439" s="99">
        <v>4.4536924784705354</v>
      </c>
      <c r="P439" s="99">
        <v>4.2374487830660028</v>
      </c>
      <c r="Q439" s="99">
        <v>3.9644786735960214</v>
      </c>
      <c r="R439" s="99">
        <v>4.602985780352161</v>
      </c>
      <c r="S439" s="99">
        <v>4.4819600015105046</v>
      </c>
      <c r="T439" s="99">
        <v>4.6694845691372704</v>
      </c>
      <c r="U439" s="99">
        <v>4.4165469659946144</v>
      </c>
      <c r="V439" s="99">
        <v>4.876299009062623</v>
      </c>
      <c r="W439" s="99">
        <v>4.0949290802501839</v>
      </c>
      <c r="X439" s="99">
        <v>3.8663175078246885</v>
      </c>
      <c r="Y439" s="99">
        <v>4.0153851229755642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4.154542762399946</v>
      </c>
      <c r="D440" s="110">
        <v>4.0736140922802537</v>
      </c>
      <c r="E440" s="110">
        <v>4.0311756821695885</v>
      </c>
      <c r="F440" s="110">
        <v>3.988108736582527</v>
      </c>
      <c r="G440" s="110">
        <v>3.853118013437709</v>
      </c>
      <c r="H440" s="110">
        <v>3.7387355567295395</v>
      </c>
      <c r="I440" s="110">
        <v>3.75760072491008</v>
      </c>
      <c r="J440" s="110">
        <v>3.5794828687314255</v>
      </c>
      <c r="K440" s="110">
        <v>3.5306711886617888</v>
      </c>
      <c r="L440" s="110">
        <v>3.4260099517879512</v>
      </c>
      <c r="M440" s="110">
        <v>3.4211916334855519</v>
      </c>
      <c r="N440" s="110">
        <v>3.4283629651919987</v>
      </c>
      <c r="O440" s="110">
        <v>3.241888555319282</v>
      </c>
      <c r="P440" s="110">
        <v>3.2939190846458812</v>
      </c>
      <c r="Q440" s="110">
        <v>3.2999225334664146</v>
      </c>
      <c r="R440" s="110">
        <v>3.2370082657687269</v>
      </c>
      <c r="S440" s="110">
        <v>3.1760208594343782</v>
      </c>
      <c r="T440" s="110">
        <v>3.1608790330305343</v>
      </c>
      <c r="U440" s="110">
        <v>3.0443769968403092</v>
      </c>
      <c r="V440" s="110">
        <v>3.1768579177378733</v>
      </c>
      <c r="W440" s="110">
        <v>3.1273243729520548</v>
      </c>
      <c r="X440" s="110">
        <v>2.7710683573327071</v>
      </c>
      <c r="Y440" s="110">
        <v>2.6263106462551065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111.81550896661311</v>
      </c>
      <c r="D442" s="118">
        <f t="shared" si="232"/>
        <v>108.01285975332901</v>
      </c>
      <c r="E442" s="118">
        <f t="shared" si="232"/>
        <v>109.92525353570151</v>
      </c>
      <c r="F442" s="118">
        <f t="shared" si="232"/>
        <v>110.40563734767186</v>
      </c>
      <c r="G442" s="118">
        <f t="shared" si="232"/>
        <v>113.50479030048221</v>
      </c>
      <c r="H442" s="118">
        <f t="shared" si="232"/>
        <v>108.8191627192018</v>
      </c>
      <c r="I442" s="118">
        <f t="shared" si="232"/>
        <v>103.84853365729928</v>
      </c>
      <c r="J442" s="118">
        <f t="shared" si="232"/>
        <v>108.38177944939257</v>
      </c>
      <c r="K442" s="118">
        <f t="shared" si="232"/>
        <v>100.10750572368758</v>
      </c>
      <c r="L442" s="118">
        <f t="shared" si="232"/>
        <v>101.76412958780465</v>
      </c>
      <c r="M442" s="118">
        <f t="shared" si="232"/>
        <v>90.07913655894653</v>
      </c>
      <c r="N442" s="118">
        <f t="shared" si="232"/>
        <v>81.217775202953106</v>
      </c>
      <c r="O442" s="118">
        <f t="shared" si="232"/>
        <v>76.329813530654292</v>
      </c>
      <c r="P442" s="118">
        <f t="shared" si="232"/>
        <v>66.414399869146251</v>
      </c>
      <c r="Q442" s="118">
        <f t="shared" si="232"/>
        <v>70.704379274546227</v>
      </c>
      <c r="R442" s="118">
        <f t="shared" ref="R442:V442" si="233">R443+R446+R448+R457</f>
        <v>71.754476934839872</v>
      </c>
      <c r="S442" s="118">
        <f t="shared" si="233"/>
        <v>67.774942913225644</v>
      </c>
      <c r="T442" s="118">
        <f t="shared" si="233"/>
        <v>69.121376245537007</v>
      </c>
      <c r="U442" s="118">
        <f t="shared" si="233"/>
        <v>64.064184513157628</v>
      </c>
      <c r="V442" s="118">
        <f t="shared" si="233"/>
        <v>68.596794641868996</v>
      </c>
      <c r="W442" s="118">
        <f t="shared" ref="W442:Y442" si="234">W443+W446+W448+W457</f>
        <v>56.401122037531103</v>
      </c>
      <c r="X442" s="118">
        <f t="shared" si="234"/>
        <v>41.147006099790147</v>
      </c>
      <c r="Y442" s="118">
        <f t="shared" si="234"/>
        <v>31.73752906349501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91.467730620915276</v>
      </c>
      <c r="D443" s="123">
        <f t="shared" si="235"/>
        <v>88.054132442832142</v>
      </c>
      <c r="E443" s="123">
        <f t="shared" si="235"/>
        <v>91.043976430253366</v>
      </c>
      <c r="F443" s="123">
        <f t="shared" si="235"/>
        <v>91.500141375865184</v>
      </c>
      <c r="G443" s="123">
        <f t="shared" si="235"/>
        <v>95.372051227502681</v>
      </c>
      <c r="H443" s="123">
        <f t="shared" si="235"/>
        <v>91.362389738822102</v>
      </c>
      <c r="I443" s="123">
        <f t="shared" si="235"/>
        <v>86.214151662416143</v>
      </c>
      <c r="J443" s="123">
        <f t="shared" si="235"/>
        <v>90.487123758892807</v>
      </c>
      <c r="K443" s="123">
        <f t="shared" si="235"/>
        <v>82.066763678008499</v>
      </c>
      <c r="L443" s="123">
        <f t="shared" si="235"/>
        <v>84.133844637242063</v>
      </c>
      <c r="M443" s="123">
        <f t="shared" si="235"/>
        <v>71.771033834678349</v>
      </c>
      <c r="N443" s="123">
        <f t="shared" si="235"/>
        <v>62.664688935508977</v>
      </c>
      <c r="O443" s="123">
        <f t="shared" si="235"/>
        <v>58.719297009689903</v>
      </c>
      <c r="P443" s="123">
        <f t="shared" si="235"/>
        <v>49.377512079889108</v>
      </c>
      <c r="Q443" s="123">
        <f t="shared" si="235"/>
        <v>53.087296169647651</v>
      </c>
      <c r="R443" s="123">
        <f t="shared" ref="R443:V443" si="236">SUM(R444:R445)</f>
        <v>53.529248915333483</v>
      </c>
      <c r="S443" s="123">
        <f t="shared" si="236"/>
        <v>49.066550957696748</v>
      </c>
      <c r="T443" s="123">
        <f t="shared" si="236"/>
        <v>50.150108909848186</v>
      </c>
      <c r="U443" s="123">
        <f t="shared" si="236"/>
        <v>45.404528518507313</v>
      </c>
      <c r="V443" s="123">
        <f t="shared" si="236"/>
        <v>48.021262828740888</v>
      </c>
      <c r="W443" s="123">
        <f t="shared" ref="W443:Y443" si="237">SUM(W444:W445)</f>
        <v>37.364920474399625</v>
      </c>
      <c r="X443" s="123">
        <f t="shared" si="237"/>
        <v>24.612420961041487</v>
      </c>
      <c r="Y443" s="123">
        <f t="shared" si="237"/>
        <v>15.80570327825672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89.364019071761945</v>
      </c>
      <c r="D444" s="99">
        <v>86.070795468302421</v>
      </c>
      <c r="E444" s="99">
        <v>89.046998804676861</v>
      </c>
      <c r="F444" s="99">
        <v>89.529543806741998</v>
      </c>
      <c r="G444" s="99">
        <v>93.354120708915403</v>
      </c>
      <c r="H444" s="99">
        <v>89.463038742010397</v>
      </c>
      <c r="I444" s="99">
        <v>84.442552158876936</v>
      </c>
      <c r="J444" s="99">
        <v>88.627971750746752</v>
      </c>
      <c r="K444" s="99">
        <v>80.389715277692702</v>
      </c>
      <c r="L444" s="99">
        <v>82.432639685131875</v>
      </c>
      <c r="M444" s="99">
        <v>70.352184931084679</v>
      </c>
      <c r="N444" s="99">
        <v>61.434204018753306</v>
      </c>
      <c r="O444" s="99">
        <v>57.589607350265162</v>
      </c>
      <c r="P444" s="99">
        <v>48.445953148633357</v>
      </c>
      <c r="Q444" s="99">
        <v>52.081699585475391</v>
      </c>
      <c r="R444" s="99">
        <v>52.520688782121624</v>
      </c>
      <c r="S444" s="99">
        <v>48.147679853165442</v>
      </c>
      <c r="T444" s="99">
        <v>49.20992116432658</v>
      </c>
      <c r="U444" s="99">
        <v>44.558074021534246</v>
      </c>
      <c r="V444" s="99">
        <v>47.129296435060269</v>
      </c>
      <c r="W444" s="99">
        <v>36.670248174798836</v>
      </c>
      <c r="X444" s="99">
        <v>24.155682322579271</v>
      </c>
      <c r="Y444" s="99">
        <v>15.513429821576301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2.1037115491533349</v>
      </c>
      <c r="D445" s="99">
        <v>1.9833369745297271</v>
      </c>
      <c r="E445" s="99">
        <v>1.996977625576505</v>
      </c>
      <c r="F445" s="99">
        <v>1.9705975691231852</v>
      </c>
      <c r="G445" s="99">
        <v>2.017930518587272</v>
      </c>
      <c r="H445" s="99">
        <v>1.8993509968117077</v>
      </c>
      <c r="I445" s="99">
        <v>1.77159950353921</v>
      </c>
      <c r="J445" s="99">
        <v>1.8591520081460575</v>
      </c>
      <c r="K445" s="99">
        <v>1.6770484003157977</v>
      </c>
      <c r="L445" s="99">
        <v>1.7012049521101937</v>
      </c>
      <c r="M445" s="99">
        <v>1.4188489035936758</v>
      </c>
      <c r="N445" s="99">
        <v>1.230484916755668</v>
      </c>
      <c r="O445" s="99">
        <v>1.1296896594247448</v>
      </c>
      <c r="P445" s="99">
        <v>0.93155893125575195</v>
      </c>
      <c r="Q445" s="99">
        <v>1.0055965841722589</v>
      </c>
      <c r="R445" s="99">
        <v>1.0085601332118566</v>
      </c>
      <c r="S445" s="99">
        <v>0.91887110453130327</v>
      </c>
      <c r="T445" s="99">
        <v>0.94018774552160622</v>
      </c>
      <c r="U445" s="99">
        <v>0.84645449697306452</v>
      </c>
      <c r="V445" s="99">
        <v>0.8919663936806167</v>
      </c>
      <c r="W445" s="99">
        <v>0.69467229960078947</v>
      </c>
      <c r="X445" s="99">
        <v>0.45673863846221757</v>
      </c>
      <c r="Y445" s="99">
        <v>0.29227345668041943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2.5146887117108611E-2</v>
      </c>
      <c r="E446" s="123">
        <f t="shared" si="238"/>
        <v>1.5716919559625481E-2</v>
      </c>
      <c r="F446" s="123">
        <f t="shared" si="238"/>
        <v>3.3260634651359776E-2</v>
      </c>
      <c r="G446" s="123">
        <f t="shared" si="238"/>
        <v>4.4985722437202558E-2</v>
      </c>
      <c r="H446" s="123">
        <f t="shared" si="238"/>
        <v>5.9656385773777326E-2</v>
      </c>
      <c r="I446" s="123">
        <f t="shared" si="238"/>
        <v>6.9709363728034421E-2</v>
      </c>
      <c r="J446" s="123">
        <f t="shared" si="238"/>
        <v>5.4112669168810988E-2</v>
      </c>
      <c r="K446" s="123">
        <f t="shared" si="238"/>
        <v>4.4318591048388527E-2</v>
      </c>
      <c r="L446" s="123">
        <f t="shared" si="238"/>
        <v>4.8121470071394612E-2</v>
      </c>
      <c r="M446" s="123">
        <f t="shared" si="238"/>
        <v>3.810051816826579E-2</v>
      </c>
      <c r="N446" s="123">
        <f t="shared" si="238"/>
        <v>4.3100361609767435E-2</v>
      </c>
      <c r="O446" s="123">
        <f t="shared" si="238"/>
        <v>2.7087288479682212E-2</v>
      </c>
      <c r="P446" s="123">
        <f t="shared" si="238"/>
        <v>3.706469244102014E-2</v>
      </c>
      <c r="Q446" s="123">
        <f t="shared" si="238"/>
        <v>1.2033926969408536E-2</v>
      </c>
      <c r="R446" s="123">
        <f t="shared" si="238"/>
        <v>1.6054576885575395E-2</v>
      </c>
      <c r="S446" s="123">
        <f t="shared" si="238"/>
        <v>1.7181544020707182E-2</v>
      </c>
      <c r="T446" s="123">
        <f t="shared" si="238"/>
        <v>2.092601361909591E-2</v>
      </c>
      <c r="U446" s="123">
        <f t="shared" si="238"/>
        <v>9.9904244246266736E-3</v>
      </c>
      <c r="V446" s="123">
        <f t="shared" si="238"/>
        <v>4.2717055416655013E-2</v>
      </c>
      <c r="W446" s="123">
        <f t="shared" si="238"/>
        <v>2.1010068955207385E-2</v>
      </c>
      <c r="X446" s="123">
        <f t="shared" si="238"/>
        <v>6.6474090885407178E-2</v>
      </c>
      <c r="Y446" s="123">
        <f t="shared" si="238"/>
        <v>5.1217422507885392E-2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0</v>
      </c>
      <c r="D447" s="99">
        <f>RES_hhdet_in_tess!D48</f>
        <v>2.5146887117108611E-2</v>
      </c>
      <c r="E447" s="99">
        <f>RES_hhdet_in_tess!E48</f>
        <v>1.5716919559625481E-2</v>
      </c>
      <c r="F447" s="99">
        <f>RES_hhdet_in_tess!F48</f>
        <v>3.3260634651359776E-2</v>
      </c>
      <c r="G447" s="99">
        <f>RES_hhdet_in_tess!G48</f>
        <v>4.4985722437202558E-2</v>
      </c>
      <c r="H447" s="99">
        <f>RES_hhdet_in_tess!H48</f>
        <v>5.9656385773777326E-2</v>
      </c>
      <c r="I447" s="99">
        <f>RES_hhdet_in_tess!I48</f>
        <v>6.9709363728034421E-2</v>
      </c>
      <c r="J447" s="99">
        <f>RES_hhdet_in_tess!J48</f>
        <v>5.4112669168810988E-2</v>
      </c>
      <c r="K447" s="99">
        <f>RES_hhdet_in_tess!K48</f>
        <v>4.4318591048388527E-2</v>
      </c>
      <c r="L447" s="99">
        <f>RES_hhdet_in_tess!L48</f>
        <v>4.8121470071394612E-2</v>
      </c>
      <c r="M447" s="99">
        <f>RES_hhdet_in_tess!M48</f>
        <v>3.810051816826579E-2</v>
      </c>
      <c r="N447" s="99">
        <f>RES_hhdet_in_tess!N48</f>
        <v>4.3100361609767435E-2</v>
      </c>
      <c r="O447" s="99">
        <f>RES_hhdet_in_tess!O48</f>
        <v>2.7087288479682212E-2</v>
      </c>
      <c r="P447" s="99">
        <f>RES_hhdet_in_tess!P48</f>
        <v>3.706469244102014E-2</v>
      </c>
      <c r="Q447" s="99">
        <f>RES_hhdet_in_tess!Q48</f>
        <v>1.2033926969408536E-2</v>
      </c>
      <c r="R447" s="99">
        <f>RES_hhdet_in_tess!R48</f>
        <v>1.6054576885575395E-2</v>
      </c>
      <c r="S447" s="99">
        <f>RES_hhdet_in_tess!S48</f>
        <v>1.7181544020707182E-2</v>
      </c>
      <c r="T447" s="99">
        <f>RES_hhdet_in_tess!T48</f>
        <v>2.092601361909591E-2</v>
      </c>
      <c r="U447" s="99">
        <f>RES_hhdet_in_tess!U48</f>
        <v>9.9904244246266736E-3</v>
      </c>
      <c r="V447" s="99">
        <f>RES_hhdet_in_tess!V48</f>
        <v>4.2717055416655013E-2</v>
      </c>
      <c r="W447" s="99">
        <f>RES_hhdet_in_tess!W48</f>
        <v>2.1010068955207385E-2</v>
      </c>
      <c r="X447" s="99">
        <f>RES_hhdet_in_tess!X48</f>
        <v>6.6474090885407178E-2</v>
      </c>
      <c r="Y447" s="99">
        <f>RES_hhdet_in_tess!Y48</f>
        <v>5.1217422507885392E-2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17.227249626475068</v>
      </c>
      <c r="D448" s="123">
        <v>16.868156283198317</v>
      </c>
      <c r="E448" s="123">
        <v>15.82604486908372</v>
      </c>
      <c r="F448" s="123">
        <v>15.860260209650029</v>
      </c>
      <c r="G448" s="123">
        <v>15.170341609842538</v>
      </c>
      <c r="H448" s="123">
        <v>14.560625042301877</v>
      </c>
      <c r="I448" s="123">
        <v>14.707832919484908</v>
      </c>
      <c r="J448" s="123">
        <v>15.112308785694516</v>
      </c>
      <c r="K448" s="123">
        <v>15.299545634827313</v>
      </c>
      <c r="L448" s="123">
        <v>14.956731554737736</v>
      </c>
      <c r="M448" s="123">
        <v>15.638290219574383</v>
      </c>
      <c r="N448" s="123">
        <v>15.858976033111905</v>
      </c>
      <c r="O448" s="123">
        <v>15.055576795957863</v>
      </c>
      <c r="P448" s="123">
        <v>14.409213492462426</v>
      </c>
      <c r="Q448" s="123">
        <v>14.980514830691261</v>
      </c>
      <c r="R448" s="123">
        <v>15.583098680388451</v>
      </c>
      <c r="S448" s="123">
        <v>16.062291315941454</v>
      </c>
      <c r="T448" s="123">
        <v>16.275089705354588</v>
      </c>
      <c r="U448" s="123">
        <v>16.02161858763257</v>
      </c>
      <c r="V448" s="123">
        <v>17.742330649879953</v>
      </c>
      <c r="W448" s="123">
        <v>16.242278272674351</v>
      </c>
      <c r="X448" s="123">
        <v>13.988024724844454</v>
      </c>
      <c r="Y448" s="123">
        <v>13.508237128564323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17.225078377657628</v>
      </c>
      <c r="D449" s="99">
        <v>16.944003500669794</v>
      </c>
      <c r="E449" s="99">
        <v>15.884213762107732</v>
      </c>
      <c r="F449" s="99">
        <v>15.868018828900636</v>
      </c>
      <c r="G449" s="99">
        <v>15.238819085039799</v>
      </c>
      <c r="H449" s="99">
        <v>14.443162176557689</v>
      </c>
      <c r="I449" s="99">
        <v>14.70203190537795</v>
      </c>
      <c r="J449" s="99">
        <v>15.094621510748066</v>
      </c>
      <c r="K449" s="99">
        <v>15.338047679570115</v>
      </c>
      <c r="L449" s="99">
        <v>14.933621781648169</v>
      </c>
      <c r="M449" s="99">
        <v>15.638091876830664</v>
      </c>
      <c r="N449" s="99">
        <v>15.858910280998764</v>
      </c>
      <c r="O449" s="99">
        <v>15.055522321732557</v>
      </c>
      <c r="P449" s="99">
        <v>14.409122073595803</v>
      </c>
      <c r="Q449" s="99">
        <v>14.979070838674625</v>
      </c>
      <c r="R449" s="99">
        <v>15.588679148369469</v>
      </c>
      <c r="S449" s="99">
        <v>16.076603434613094</v>
      </c>
      <c r="T449" s="99">
        <v>16.276403400208238</v>
      </c>
      <c r="U449" s="99">
        <v>16.018834933626831</v>
      </c>
      <c r="V449" s="99">
        <v>17.786420251330561</v>
      </c>
      <c r="W449" s="99">
        <v>16.255665682943786</v>
      </c>
      <c r="X449" s="99">
        <v>13.988050084870119</v>
      </c>
      <c r="Y449" s="99">
        <v>13.490753431074543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17.225133583045508</v>
      </c>
      <c r="D450" s="99">
        <v>16.945879427362772</v>
      </c>
      <c r="E450" s="99">
        <v>15.887187896225337</v>
      </c>
      <c r="F450" s="99">
        <v>15.871879049087413</v>
      </c>
      <c r="G450" s="99">
        <v>15.246680947024778</v>
      </c>
      <c r="H450" s="99">
        <v>14.450849088107303</v>
      </c>
      <c r="I450" s="99">
        <v>14.717669761956756</v>
      </c>
      <c r="J450" s="99">
        <v>15.115323596386441</v>
      </c>
      <c r="K450" s="99">
        <v>15.359486968067047</v>
      </c>
      <c r="L450" s="99">
        <v>14.951877026006091</v>
      </c>
      <c r="M450" s="99">
        <v>15.653280868030834</v>
      </c>
      <c r="N450" s="99">
        <v>15.87124059545247</v>
      </c>
      <c r="O450" s="99">
        <v>15.06412560453863</v>
      </c>
      <c r="P450" s="99">
        <v>14.415817428067413</v>
      </c>
      <c r="Q450" s="99">
        <v>14.988508502616639</v>
      </c>
      <c r="R450" s="99">
        <v>15.596359830475626</v>
      </c>
      <c r="S450" s="99">
        <v>16.080629246582703</v>
      </c>
      <c r="T450" s="99">
        <v>16.276999556221256</v>
      </c>
      <c r="U450" s="99">
        <v>16.015380822619548</v>
      </c>
      <c r="V450" s="99">
        <v>17.784479680231829</v>
      </c>
      <c r="W450" s="99">
        <v>16.248152814652432</v>
      </c>
      <c r="X450" s="99">
        <v>13.976390236705541</v>
      </c>
      <c r="Y450" s="99">
        <v>13.483869600740809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13.447487121231019</v>
      </c>
      <c r="D451" s="102">
        <v>13.155749662387741</v>
      </c>
      <c r="E451" s="102">
        <v>12.331870260922193</v>
      </c>
      <c r="F451" s="102">
        <v>12.327621599611804</v>
      </c>
      <c r="G451" s="102">
        <v>11.8136590437812</v>
      </c>
      <c r="H451" s="102">
        <v>11.282487683992082</v>
      </c>
      <c r="I451" s="102">
        <v>11.454634472865891</v>
      </c>
      <c r="J451" s="102">
        <v>11.672792489656489</v>
      </c>
      <c r="K451" s="102">
        <v>11.849252316238257</v>
      </c>
      <c r="L451" s="102">
        <v>11.560079044178533</v>
      </c>
      <c r="M451" s="102">
        <v>12.154481653399705</v>
      </c>
      <c r="N451" s="102">
        <v>12.287411764745041</v>
      </c>
      <c r="O451" s="102">
        <v>11.647653355975006</v>
      </c>
      <c r="P451" s="102">
        <v>11.1362596194306</v>
      </c>
      <c r="Q451" s="102">
        <v>11.54813991214335</v>
      </c>
      <c r="R451" s="102">
        <v>11.97204301892112</v>
      </c>
      <c r="S451" s="102">
        <v>12.339810853328233</v>
      </c>
      <c r="T451" s="102">
        <v>12.465156931660088</v>
      </c>
      <c r="U451" s="102">
        <v>12.24265948018188</v>
      </c>
      <c r="V451" s="102">
        <v>13.75597143465381</v>
      </c>
      <c r="W451" s="102">
        <v>12.553744103898852</v>
      </c>
      <c r="X451" s="102">
        <v>10.643690778600803</v>
      </c>
      <c r="Y451" s="102">
        <v>10.115083326666118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3.7776464618144896</v>
      </c>
      <c r="D452" s="105">
        <v>3.7901297649750334</v>
      </c>
      <c r="E452" s="105">
        <v>3.555317635303147</v>
      </c>
      <c r="F452" s="105">
        <v>3.5442574494756114</v>
      </c>
      <c r="G452" s="105">
        <v>3.4330219032435778</v>
      </c>
      <c r="H452" s="105">
        <v>3.168361404115219</v>
      </c>
      <c r="I452" s="105">
        <v>3.2630352890908676</v>
      </c>
      <c r="J452" s="105">
        <v>3.4425311067299513</v>
      </c>
      <c r="K452" s="105">
        <v>3.5102346518287897</v>
      </c>
      <c r="L452" s="105">
        <v>3.391797981827557</v>
      </c>
      <c r="M452" s="105">
        <v>3.4987992146311333</v>
      </c>
      <c r="N452" s="105">
        <v>3.5838288307074273</v>
      </c>
      <c r="O452" s="105">
        <v>3.416472248563625</v>
      </c>
      <c r="P452" s="105">
        <v>3.2795578086368171</v>
      </c>
      <c r="Q452" s="105">
        <v>3.4403685904732884</v>
      </c>
      <c r="R452" s="105">
        <v>3.6243168115545044</v>
      </c>
      <c r="S452" s="105">
        <v>3.7408183932544734</v>
      </c>
      <c r="T452" s="105">
        <v>3.8118426245611707</v>
      </c>
      <c r="U452" s="105">
        <v>3.7727213424376678</v>
      </c>
      <c r="V452" s="105">
        <v>4.0285082455780215</v>
      </c>
      <c r="W452" s="105">
        <v>3.694408710753573</v>
      </c>
      <c r="X452" s="105">
        <v>3.3326994581047367</v>
      </c>
      <c r="Y452" s="105">
        <v>3.3687862740746888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17.23763941597155</v>
      </c>
      <c r="D453" s="102">
        <v>16.517193093257383</v>
      </c>
      <c r="E453" s="102">
        <v>15.572634226300288</v>
      </c>
      <c r="F453" s="102">
        <v>15.836385869814178</v>
      </c>
      <c r="G453" s="102">
        <v>14.876917260207478</v>
      </c>
      <c r="H453" s="102">
        <v>14.847569107022343</v>
      </c>
      <c r="I453" s="102">
        <v>14.735291732078871</v>
      </c>
      <c r="J453" s="102">
        <v>15.215054143289901</v>
      </c>
      <c r="K453" s="102">
        <v>15.054291935880554</v>
      </c>
      <c r="L453" s="102">
        <v>15.249019344782567</v>
      </c>
      <c r="M453" s="102">
        <v>15.476880380221324</v>
      </c>
      <c r="N453" s="102">
        <v>0</v>
      </c>
      <c r="O453" s="102">
        <v>0</v>
      </c>
      <c r="P453" s="102">
        <v>0</v>
      </c>
      <c r="Q453" s="102">
        <v>15.122179558089078</v>
      </c>
      <c r="R453" s="102">
        <v>15.388746023993598</v>
      </c>
      <c r="S453" s="102">
        <v>15.756475307356649</v>
      </c>
      <c r="T453" s="102">
        <v>16.241318570215093</v>
      </c>
      <c r="U453" s="102">
        <v>16.095887397476798</v>
      </c>
      <c r="V453" s="102">
        <v>16.890295791056197</v>
      </c>
      <c r="W453" s="102">
        <v>16.052397041700182</v>
      </c>
      <c r="X453" s="102">
        <v>0</v>
      </c>
      <c r="Y453" s="102">
        <v>13.734098968037207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17.237715393554534</v>
      </c>
      <c r="D454" s="105">
        <v>16.518526816248468</v>
      </c>
      <c r="E454" s="105">
        <v>15.574755427993317</v>
      </c>
      <c r="F454" s="105">
        <v>15.838909546672868</v>
      </c>
      <c r="G454" s="105">
        <v>14.881419153415756</v>
      </c>
      <c r="H454" s="105">
        <v>14.850962996876122</v>
      </c>
      <c r="I454" s="105">
        <v>14.744987479174554</v>
      </c>
      <c r="J454" s="105">
        <v>15.230484241668961</v>
      </c>
      <c r="K454" s="105">
        <v>15.069231780676764</v>
      </c>
      <c r="L454" s="105">
        <v>15.261445106711829</v>
      </c>
      <c r="M454" s="105">
        <v>0</v>
      </c>
      <c r="N454" s="105">
        <v>0</v>
      </c>
      <c r="O454" s="105">
        <v>15.29277254742</v>
      </c>
      <c r="P454" s="105">
        <v>15.155129514383374</v>
      </c>
      <c r="Q454" s="105">
        <v>15.126475415099813</v>
      </c>
      <c r="R454" s="105">
        <v>15.396935491778025</v>
      </c>
      <c r="S454" s="105">
        <v>15.766802785963733</v>
      </c>
      <c r="T454" s="105">
        <v>16.251257254810714</v>
      </c>
      <c r="U454" s="105">
        <v>16.096650479421811</v>
      </c>
      <c r="V454" s="105">
        <v>16.883580123488848</v>
      </c>
      <c r="W454" s="105">
        <v>16.046181783440954</v>
      </c>
      <c r="X454" s="105">
        <v>0</v>
      </c>
      <c r="Y454" s="105">
        <v>13.731384076436512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13.457300905554</v>
      </c>
      <c r="D455" s="99">
        <v>12.823863253556516</v>
      </c>
      <c r="E455" s="99">
        <v>12.089276726457456</v>
      </c>
      <c r="F455" s="99">
        <v>12.302050997610593</v>
      </c>
      <c r="G455" s="99">
        <v>11.530440114682584</v>
      </c>
      <c r="H455" s="99">
        <v>11.595285869315315</v>
      </c>
      <c r="I455" s="99">
        <v>11.476173837991738</v>
      </c>
      <c r="J455" s="99">
        <v>11.7622629152089</v>
      </c>
      <c r="K455" s="99">
        <v>11.624108465647028</v>
      </c>
      <c r="L455" s="99">
        <v>11.800581132430601</v>
      </c>
      <c r="M455" s="99">
        <v>0</v>
      </c>
      <c r="N455" s="99">
        <v>0</v>
      </c>
      <c r="O455" s="99">
        <v>11.825029517456533</v>
      </c>
      <c r="P455" s="99">
        <v>11.711747293239339</v>
      </c>
      <c r="Q455" s="99">
        <v>11.655972031418525</v>
      </c>
      <c r="R455" s="99">
        <v>11.818053503993587</v>
      </c>
      <c r="S455" s="99">
        <v>12.097023392926731</v>
      </c>
      <c r="T455" s="99">
        <v>12.445050350213945</v>
      </c>
      <c r="U455" s="99">
        <v>12.304733340265235</v>
      </c>
      <c r="V455" s="99">
        <v>13.054554402431899</v>
      </c>
      <c r="W455" s="99">
        <v>12.396828629750624</v>
      </c>
      <c r="X455" s="99">
        <v>0</v>
      </c>
      <c r="Y455" s="99">
        <v>10.303032409255252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3.7804144880005364</v>
      </c>
      <c r="D456" s="99">
        <v>3.6946635626919506</v>
      </c>
      <c r="E456" s="99">
        <v>3.4854787015358606</v>
      </c>
      <c r="F456" s="99">
        <v>3.5368585490622726</v>
      </c>
      <c r="G456" s="99">
        <v>3.3509790387331702</v>
      </c>
      <c r="H456" s="99">
        <v>3.2556771275608067</v>
      </c>
      <c r="I456" s="99">
        <v>3.2688136411828155</v>
      </c>
      <c r="J456" s="99">
        <v>3.4682213264600597</v>
      </c>
      <c r="K456" s="99">
        <v>3.4451233150297362</v>
      </c>
      <c r="L456" s="99">
        <v>3.4608639742812275</v>
      </c>
      <c r="M456" s="99">
        <v>0</v>
      </c>
      <c r="N456" s="99">
        <v>0</v>
      </c>
      <c r="O456" s="99">
        <v>3.4677430299634668</v>
      </c>
      <c r="P456" s="99">
        <v>3.443382221144033</v>
      </c>
      <c r="Q456" s="99">
        <v>3.4705033836812862</v>
      </c>
      <c r="R456" s="99">
        <v>3.5788819877844409</v>
      </c>
      <c r="S456" s="99">
        <v>3.6697793930370053</v>
      </c>
      <c r="T456" s="99">
        <v>3.8062069045967637</v>
      </c>
      <c r="U456" s="99">
        <v>3.7919171391565754</v>
      </c>
      <c r="V456" s="99">
        <v>3.8290257210569458</v>
      </c>
      <c r="W456" s="99">
        <v>3.6493531536903321</v>
      </c>
      <c r="X456" s="99">
        <v>0</v>
      </c>
      <c r="Y456" s="99">
        <v>3.4283516671812588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3.120528719222762</v>
      </c>
      <c r="D457" s="123">
        <v>3.0654241401814457</v>
      </c>
      <c r="E457" s="123">
        <v>3.0395153168048163</v>
      </c>
      <c r="F457" s="123">
        <v>3.01197512750529</v>
      </c>
      <c r="G457" s="123">
        <v>2.9174117406997966</v>
      </c>
      <c r="H457" s="123">
        <v>2.8364915523040382</v>
      </c>
      <c r="I457" s="123">
        <v>2.8568397116701907</v>
      </c>
      <c r="J457" s="123">
        <v>2.7282342356364344</v>
      </c>
      <c r="K457" s="123">
        <v>2.696877819803376</v>
      </c>
      <c r="L457" s="123">
        <v>2.6254319257534622</v>
      </c>
      <c r="M457" s="123">
        <v>2.6317119865255276</v>
      </c>
      <c r="N457" s="123">
        <v>2.6510098727224531</v>
      </c>
      <c r="O457" s="123">
        <v>2.5278524365268451</v>
      </c>
      <c r="P457" s="123">
        <v>2.5906096043536966</v>
      </c>
      <c r="Q457" s="123">
        <v>2.624534347237907</v>
      </c>
      <c r="R457" s="123">
        <v>2.6260747622323577</v>
      </c>
      <c r="S457" s="123">
        <v>2.6289190955667308</v>
      </c>
      <c r="T457" s="123">
        <v>2.6752516167151263</v>
      </c>
      <c r="U457" s="123">
        <v>2.6280469825931165</v>
      </c>
      <c r="V457" s="123">
        <v>2.7904841078315079</v>
      </c>
      <c r="W457" s="123">
        <v>2.7729132215019159</v>
      </c>
      <c r="X457" s="123">
        <v>2.4800863230187944</v>
      </c>
      <c r="Y457" s="123">
        <v>2.3723712341660828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3.1194592151248437</v>
      </c>
      <c r="D458" s="99">
        <v>3.0600684899835495</v>
      </c>
      <c r="E458" s="99">
        <v>3.0398290423439382</v>
      </c>
      <c r="F458" s="99">
        <v>2.947591234204896</v>
      </c>
      <c r="G458" s="99">
        <v>2.9503099194365472</v>
      </c>
      <c r="H458" s="99">
        <v>2.847272520391309</v>
      </c>
      <c r="I458" s="99">
        <v>2.8513519638273799</v>
      </c>
      <c r="J458" s="99">
        <v>2.7567034259694463</v>
      </c>
      <c r="K458" s="99">
        <v>2.6368206643156418</v>
      </c>
      <c r="L458" s="99">
        <v>2.6571681457388947</v>
      </c>
      <c r="M458" s="99">
        <v>2.6348144011014507</v>
      </c>
      <c r="N458" s="99">
        <v>2.6233844043783496</v>
      </c>
      <c r="O458" s="99">
        <v>2.6380497997612005</v>
      </c>
      <c r="P458" s="99">
        <v>2.511677691561963</v>
      </c>
      <c r="Q458" s="99">
        <v>2.3564108489252358</v>
      </c>
      <c r="R458" s="99">
        <v>2.7558477041680995</v>
      </c>
      <c r="S458" s="99">
        <v>2.7107496234690847</v>
      </c>
      <c r="T458" s="99">
        <v>2.8554435548849417</v>
      </c>
      <c r="U458" s="99">
        <v>2.7277445394437798</v>
      </c>
      <c r="V458" s="99">
        <v>3.0328291592024681</v>
      </c>
      <c r="W458" s="99">
        <v>2.5553828788020208</v>
      </c>
      <c r="X458" s="99">
        <v>2.414217698737628</v>
      </c>
      <c r="Y458" s="99">
        <v>2.5074543868262147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3.1205430247519308</v>
      </c>
      <c r="D459" s="110">
        <v>3.0654974790445984</v>
      </c>
      <c r="E459" s="110">
        <v>3.0395108368894688</v>
      </c>
      <c r="F459" s="110">
        <v>3.0129602259362929</v>
      </c>
      <c r="G459" s="110">
        <v>2.9169338999827241</v>
      </c>
      <c r="H459" s="110">
        <v>2.8363280886316184</v>
      </c>
      <c r="I459" s="110">
        <v>2.8569096614951026</v>
      </c>
      <c r="J459" s="110">
        <v>2.7278895953446951</v>
      </c>
      <c r="K459" s="110">
        <v>2.6975892827257946</v>
      </c>
      <c r="L459" s="110">
        <v>2.6249240061179338</v>
      </c>
      <c r="M459" s="110">
        <v>2.6316558192754846</v>
      </c>
      <c r="N459" s="110">
        <v>2.651478378002988</v>
      </c>
      <c r="O459" s="110">
        <v>2.5260559281493178</v>
      </c>
      <c r="P459" s="110">
        <v>2.5918534782791576</v>
      </c>
      <c r="Q459" s="110">
        <v>2.6293180919928316</v>
      </c>
      <c r="R459" s="110">
        <v>2.6228920627066712</v>
      </c>
      <c r="S459" s="110">
        <v>2.6271312941323512</v>
      </c>
      <c r="T459" s="110">
        <v>2.6720948602711512</v>
      </c>
      <c r="U459" s="110">
        <v>2.6265225473225473</v>
      </c>
      <c r="V459" s="110">
        <v>2.7868038969759032</v>
      </c>
      <c r="W459" s="110">
        <v>2.7772484655977103</v>
      </c>
      <c r="X459" s="110">
        <v>2.4814048246998124</v>
      </c>
      <c r="Y459" s="110">
        <v>2.369035971147174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55.205702452075272</v>
      </c>
      <c r="D461" s="118">
        <f t="shared" si="239"/>
        <v>52.40761552010229</v>
      </c>
      <c r="E461" s="118">
        <f t="shared" si="239"/>
        <v>52.961361500147568</v>
      </c>
      <c r="F461" s="118">
        <f t="shared" si="239"/>
        <v>51.876808363823677</v>
      </c>
      <c r="G461" s="118">
        <f t="shared" si="239"/>
        <v>53.659431388506</v>
      </c>
      <c r="H461" s="118">
        <f t="shared" si="239"/>
        <v>49.912373876839382</v>
      </c>
      <c r="I461" s="118">
        <f t="shared" si="239"/>
        <v>47.979764837057594</v>
      </c>
      <c r="J461" s="118">
        <f t="shared" si="239"/>
        <v>49.64852926935361</v>
      </c>
      <c r="K461" s="118">
        <f t="shared" si="239"/>
        <v>44.911327017227052</v>
      </c>
      <c r="L461" s="118">
        <f t="shared" si="239"/>
        <v>45.580389787485572</v>
      </c>
      <c r="M461" s="118">
        <f t="shared" si="239"/>
        <v>39.662088848527119</v>
      </c>
      <c r="N461" s="118">
        <f t="shared" si="239"/>
        <v>34.339325426795014</v>
      </c>
      <c r="O461" s="118">
        <f t="shared" si="239"/>
        <v>30.662628228121502</v>
      </c>
      <c r="P461" s="118">
        <f t="shared" si="239"/>
        <v>24.965119779074762</v>
      </c>
      <c r="Q461" s="118">
        <f t="shared" si="239"/>
        <v>25.352412257058358</v>
      </c>
      <c r="R461" s="118">
        <f t="shared" ref="R461:V461" si="240">R462+R465+R467+R476</f>
        <v>25.126171527982741</v>
      </c>
      <c r="S461" s="118">
        <f t="shared" si="240"/>
        <v>23.316291809150776</v>
      </c>
      <c r="T461" s="118">
        <f t="shared" si="240"/>
        <v>23.616050478913344</v>
      </c>
      <c r="U461" s="118">
        <f t="shared" si="240"/>
        <v>21.72985892282702</v>
      </c>
      <c r="V461" s="118">
        <f t="shared" si="240"/>
        <v>23.074975001948072</v>
      </c>
      <c r="W461" s="118">
        <f t="shared" ref="W461:Y461" si="241">W462+W465+W467+W476</f>
        <v>18.606961180412458</v>
      </c>
      <c r="X461" s="118">
        <f t="shared" si="241"/>
        <v>13.574659397264254</v>
      </c>
      <c r="Y461" s="118">
        <f t="shared" si="241"/>
        <v>9.8672099273712224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48.068228719475364</v>
      </c>
      <c r="D462" s="123">
        <f t="shared" si="242"/>
        <v>45.505334462217959</v>
      </c>
      <c r="E462" s="123">
        <f t="shared" si="242"/>
        <v>46.588684222541566</v>
      </c>
      <c r="F462" s="123">
        <f t="shared" si="242"/>
        <v>46.040774155727469</v>
      </c>
      <c r="G462" s="123">
        <f t="shared" si="242"/>
        <v>47.648022602079884</v>
      </c>
      <c r="H462" s="123">
        <f t="shared" si="242"/>
        <v>44.969347786456467</v>
      </c>
      <c r="I462" s="123">
        <f t="shared" si="242"/>
        <v>42.01434978952021</v>
      </c>
      <c r="J462" s="123">
        <f t="shared" si="242"/>
        <v>43.425661018768757</v>
      </c>
      <c r="K462" s="123">
        <f t="shared" si="242"/>
        <v>38.765786557124947</v>
      </c>
      <c r="L462" s="123">
        <f t="shared" si="242"/>
        <v>39.14928915935721</v>
      </c>
      <c r="M462" s="123">
        <f t="shared" si="242"/>
        <v>32.560913156206951</v>
      </c>
      <c r="N462" s="123">
        <f t="shared" si="242"/>
        <v>27.346516645611718</v>
      </c>
      <c r="O462" s="123">
        <f t="shared" si="242"/>
        <v>24.314533760059895</v>
      </c>
      <c r="P462" s="123">
        <f t="shared" si="242"/>
        <v>19.226341340455861</v>
      </c>
      <c r="Q462" s="123">
        <f t="shared" si="242"/>
        <v>19.724180704043249</v>
      </c>
      <c r="R462" s="123">
        <f t="shared" ref="R462:V462" si="243">SUM(R463:R464)</f>
        <v>19.542837152344259</v>
      </c>
      <c r="S462" s="123">
        <f t="shared" si="243"/>
        <v>17.797343212059896</v>
      </c>
      <c r="T462" s="123">
        <f t="shared" si="243"/>
        <v>18.160478467199066</v>
      </c>
      <c r="U462" s="123">
        <f t="shared" si="243"/>
        <v>16.407947565745012</v>
      </c>
      <c r="V462" s="123">
        <f t="shared" si="243"/>
        <v>17.330177907753878</v>
      </c>
      <c r="W462" s="123">
        <f t="shared" ref="W462:Y462" si="244">SUM(W463:W464)</f>
        <v>13.465216341647682</v>
      </c>
      <c r="X462" s="123">
        <f t="shared" si="244"/>
        <v>8.8625987192663249</v>
      </c>
      <c r="Y462" s="123">
        <f t="shared" si="244"/>
        <v>5.6723210047161219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48.068228719475364</v>
      </c>
      <c r="D463" s="99">
        <v>45.505334462217959</v>
      </c>
      <c r="E463" s="99">
        <v>46.588684222541566</v>
      </c>
      <c r="F463" s="99">
        <v>46.040774155727469</v>
      </c>
      <c r="G463" s="99">
        <v>47.648022602079884</v>
      </c>
      <c r="H463" s="99">
        <v>44.969347786456467</v>
      </c>
      <c r="I463" s="99">
        <v>42.01434978952021</v>
      </c>
      <c r="J463" s="99">
        <v>43.425661018768757</v>
      </c>
      <c r="K463" s="99">
        <v>38.765786557124947</v>
      </c>
      <c r="L463" s="99">
        <v>39.14928915935721</v>
      </c>
      <c r="M463" s="99">
        <v>32.560913156206951</v>
      </c>
      <c r="N463" s="99">
        <v>27.346516645611718</v>
      </c>
      <c r="O463" s="99">
        <v>24.314533760059895</v>
      </c>
      <c r="P463" s="99">
        <v>19.226341340455861</v>
      </c>
      <c r="Q463" s="99">
        <v>19.724180704043249</v>
      </c>
      <c r="R463" s="99">
        <v>19.542837152344259</v>
      </c>
      <c r="S463" s="99">
        <v>17.797343212059896</v>
      </c>
      <c r="T463" s="99">
        <v>18.160478467199066</v>
      </c>
      <c r="U463" s="99">
        <v>16.407947565745012</v>
      </c>
      <c r="V463" s="99">
        <v>17.330177907753878</v>
      </c>
      <c r="W463" s="99">
        <v>13.465216341647682</v>
      </c>
      <c r="X463" s="99">
        <v>8.8625987192663249</v>
      </c>
      <c r="Y463" s="99">
        <v>5.6723210047161219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7.1215224756528528</v>
      </c>
      <c r="D467" s="123">
        <v>6.8862822303244799</v>
      </c>
      <c r="E467" s="123">
        <v>6.3561298438089979</v>
      </c>
      <c r="F467" s="123">
        <v>5.8188759850917799</v>
      </c>
      <c r="G467" s="123">
        <v>5.995108631024503</v>
      </c>
      <c r="H467" s="123">
        <v>4.9266310979159664</v>
      </c>
      <c r="I467" s="123">
        <v>5.951592893700524</v>
      </c>
      <c r="J467" s="123">
        <v>6.210180996315728</v>
      </c>
      <c r="K467" s="123">
        <v>6.1336733292448482</v>
      </c>
      <c r="L467" s="123">
        <v>6.4150262025569953</v>
      </c>
      <c r="M467" s="123">
        <v>7.0831954902619394</v>
      </c>
      <c r="N467" s="123">
        <v>6.9760269741364134</v>
      </c>
      <c r="O467" s="123">
        <v>6.3318656431555045</v>
      </c>
      <c r="P467" s="123">
        <v>5.7238446686978834</v>
      </c>
      <c r="Q467" s="123">
        <v>5.6124455972008462</v>
      </c>
      <c r="R467" s="123">
        <v>5.5583044036830538</v>
      </c>
      <c r="S467" s="123">
        <v>5.4971806420612284</v>
      </c>
      <c r="T467" s="123">
        <v>5.4373093506985217</v>
      </c>
      <c r="U467" s="123">
        <v>5.3068019013271117</v>
      </c>
      <c r="V467" s="123">
        <v>5.7282273735364715</v>
      </c>
      <c r="W467" s="123">
        <v>5.1235686905539044</v>
      </c>
      <c r="X467" s="123">
        <v>4.6948251735008579</v>
      </c>
      <c r="Y467" s="123">
        <v>4.1729105628124277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8.6098462723530762</v>
      </c>
      <c r="D468" s="99">
        <v>8.3755723531233865</v>
      </c>
      <c r="E468" s="99">
        <v>7.8165184358134123</v>
      </c>
      <c r="F468" s="99">
        <v>7.7193307054121743</v>
      </c>
      <c r="G468" s="99">
        <v>7.3989302762332461</v>
      </c>
      <c r="H468" s="99">
        <v>6.9436847187208324</v>
      </c>
      <c r="I468" s="99">
        <v>7.0330285503456107</v>
      </c>
      <c r="J468" s="99">
        <v>7.1473360269001835</v>
      </c>
      <c r="K468" s="99">
        <v>7.1834423530044971</v>
      </c>
      <c r="L468" s="99">
        <v>6.9216739675826009</v>
      </c>
      <c r="M468" s="99">
        <v>7.1074437599017974</v>
      </c>
      <c r="N468" s="99">
        <v>6.9844146706865873</v>
      </c>
      <c r="O468" s="99">
        <v>6.3375326135162773</v>
      </c>
      <c r="P468" s="99">
        <v>5.7322234118074364</v>
      </c>
      <c r="Q468" s="99">
        <v>5.6799114271982569</v>
      </c>
      <c r="R468" s="99">
        <v>5.7378845208760989</v>
      </c>
      <c r="S468" s="99">
        <v>5.7722305163565544</v>
      </c>
      <c r="T468" s="99">
        <v>5.7182829821135632</v>
      </c>
      <c r="U468" s="99">
        <v>5.514533259379621</v>
      </c>
      <c r="V468" s="99">
        <v>6.0383834948294979</v>
      </c>
      <c r="W468" s="99">
        <v>5.4781953913968398</v>
      </c>
      <c r="X468" s="99">
        <v>4.6972678045128493</v>
      </c>
      <c r="Y468" s="99">
        <v>4.5095266292280654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6.7216412212918772</v>
      </c>
      <c r="D469" s="99">
        <v>6.5030046265365469</v>
      </c>
      <c r="E469" s="99">
        <v>6.068433268790689</v>
      </c>
      <c r="F469" s="99">
        <v>5.9970301878686803</v>
      </c>
      <c r="G469" s="99">
        <v>5.7359063772821957</v>
      </c>
      <c r="H469" s="99">
        <v>5.4241610225527133</v>
      </c>
      <c r="I469" s="99">
        <v>5.4795671645883202</v>
      </c>
      <c r="J469" s="99">
        <v>5.5270925631653745</v>
      </c>
      <c r="K469" s="99">
        <v>5.5494951325049069</v>
      </c>
      <c r="L469" s="99">
        <v>5.358050401518657</v>
      </c>
      <c r="M469" s="99">
        <v>5.5241582836770338</v>
      </c>
      <c r="N469" s="99">
        <v>5.4114928121686452</v>
      </c>
      <c r="O469" s="99">
        <v>4.903010432781131</v>
      </c>
      <c r="P469" s="99">
        <v>4.4302163438147399</v>
      </c>
      <c r="Q469" s="99">
        <v>4.3789372889881477</v>
      </c>
      <c r="R469" s="99">
        <v>4.4066722823476336</v>
      </c>
      <c r="S469" s="99">
        <v>4.4305523280056711</v>
      </c>
      <c r="T469" s="99">
        <v>4.3793025399441055</v>
      </c>
      <c r="U469" s="99">
        <v>4.2145732299793828</v>
      </c>
      <c r="V469" s="99">
        <v>4.6700701823429478</v>
      </c>
      <c r="W469" s="99">
        <v>4.2306396081282998</v>
      </c>
      <c r="X469" s="99">
        <v>3.5742126824087692</v>
      </c>
      <c r="Y469" s="99">
        <v>3.3811482695543185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6.7216412212918772</v>
      </c>
      <c r="D470" s="102">
        <v>6.5030046265365469</v>
      </c>
      <c r="E470" s="102">
        <v>6.068433268790689</v>
      </c>
      <c r="F470" s="102">
        <v>5.9970301878686803</v>
      </c>
      <c r="G470" s="102">
        <v>5.7359063772821957</v>
      </c>
      <c r="H470" s="102">
        <v>5.4241610225527133</v>
      </c>
      <c r="I470" s="102">
        <v>5.4795671645883202</v>
      </c>
      <c r="J470" s="102">
        <v>5.5270925631653745</v>
      </c>
      <c r="K470" s="102">
        <v>5.5494951325049069</v>
      </c>
      <c r="L470" s="102">
        <v>5.358050401518657</v>
      </c>
      <c r="M470" s="102">
        <v>5.5241582836770338</v>
      </c>
      <c r="N470" s="102">
        <v>5.4114928121686452</v>
      </c>
      <c r="O470" s="102">
        <v>4.903010432781131</v>
      </c>
      <c r="P470" s="102">
        <v>4.4302163438147399</v>
      </c>
      <c r="Q470" s="102">
        <v>4.3789372889881477</v>
      </c>
      <c r="R470" s="102">
        <v>4.4066722823476336</v>
      </c>
      <c r="S470" s="102">
        <v>4.4305523280056711</v>
      </c>
      <c r="T470" s="102">
        <v>4.3793025399441055</v>
      </c>
      <c r="U470" s="102">
        <v>4.2145732299793828</v>
      </c>
      <c r="V470" s="102">
        <v>4.6700701823429478</v>
      </c>
      <c r="W470" s="102">
        <v>4.2306396081282998</v>
      </c>
      <c r="X470" s="102">
        <v>3.5742126824087692</v>
      </c>
      <c r="Y470" s="102">
        <v>3.3811482695543185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1.5951256947056024E-2</v>
      </c>
      <c r="D476" s="123">
        <v>1.5998827559847703E-2</v>
      </c>
      <c r="E476" s="123">
        <v>1.6547433797004588E-2</v>
      </c>
      <c r="F476" s="123">
        <v>1.7158223004432722E-2</v>
      </c>
      <c r="G476" s="123">
        <v>1.6300155401615207E-2</v>
      </c>
      <c r="H476" s="123">
        <v>1.639499246694797E-2</v>
      </c>
      <c r="I476" s="123">
        <v>1.3822153836862866E-2</v>
      </c>
      <c r="J476" s="123">
        <v>1.2687254269121486E-2</v>
      </c>
      <c r="K476" s="123">
        <v>1.1867130857253622E-2</v>
      </c>
      <c r="L476" s="123">
        <v>1.6074425571367415E-2</v>
      </c>
      <c r="M476" s="123">
        <v>1.798020205822556E-2</v>
      </c>
      <c r="N476" s="123">
        <v>1.6781807046884745E-2</v>
      </c>
      <c r="O476" s="123">
        <v>1.6228824906103983E-2</v>
      </c>
      <c r="P476" s="123">
        <v>1.493376992101807E-2</v>
      </c>
      <c r="Q476" s="123">
        <v>1.5785955814261829E-2</v>
      </c>
      <c r="R476" s="123">
        <v>2.5029971955430823E-2</v>
      </c>
      <c r="S476" s="123">
        <v>2.1767955029652897E-2</v>
      </c>
      <c r="T476" s="123">
        <v>1.8262661015754675E-2</v>
      </c>
      <c r="U476" s="123">
        <v>1.510945575489489E-2</v>
      </c>
      <c r="V476" s="123">
        <v>1.6569720657723948E-2</v>
      </c>
      <c r="W476" s="123">
        <v>1.8176148210874477E-2</v>
      </c>
      <c r="X476" s="123">
        <v>1.7235504497071192E-2</v>
      </c>
      <c r="Y476" s="123">
        <v>2.197835984267223E-2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1.2084925793001384</v>
      </c>
      <c r="D477" s="99">
        <v>1.1843306001476828</v>
      </c>
      <c r="E477" s="99">
        <v>1.1753533901953641</v>
      </c>
      <c r="F477" s="99">
        <v>1.1385824019235387</v>
      </c>
      <c r="G477" s="99">
        <v>1.138526467810216</v>
      </c>
      <c r="H477" s="99">
        <v>1.0976987950878818</v>
      </c>
      <c r="I477" s="99">
        <v>1.0982064964277989</v>
      </c>
      <c r="J477" s="99">
        <v>1.0607244839513403</v>
      </c>
      <c r="K477" s="99">
        <v>1.0136145173048985</v>
      </c>
      <c r="L477" s="99">
        <v>1.020448878513359</v>
      </c>
      <c r="M477" s="99">
        <v>1.0111219510390375</v>
      </c>
      <c r="N477" s="99">
        <v>1.0063230109393562</v>
      </c>
      <c r="O477" s="99">
        <v>1.011700783409367</v>
      </c>
      <c r="P477" s="99">
        <v>0.96257886556127348</v>
      </c>
      <c r="Q477" s="99">
        <v>0.90057097549407239</v>
      </c>
      <c r="R477" s="99">
        <v>1.0456142498647971</v>
      </c>
      <c r="S477" s="99">
        <v>1.0181220339431263</v>
      </c>
      <c r="T477" s="99">
        <v>1.0607201147252223</v>
      </c>
      <c r="U477" s="99">
        <v>1.0032628087953368</v>
      </c>
      <c r="V477" s="99">
        <v>1.1077000828986658</v>
      </c>
      <c r="W477" s="99">
        <v>0.93020408986963199</v>
      </c>
      <c r="X477" s="99">
        <v>0.87827268507745648</v>
      </c>
      <c r="Y477" s="99">
        <v>0.91213488453512948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234133</v>
      </c>
      <c r="C5" s="120">
        <v>241493</v>
      </c>
      <c r="D5" s="120">
        <v>257247</v>
      </c>
      <c r="E5" s="120">
        <v>275698</v>
      </c>
      <c r="F5" s="120">
        <v>293401</v>
      </c>
      <c r="G5" s="120">
        <v>303506</v>
      </c>
      <c r="H5" s="120">
        <v>314229</v>
      </c>
      <c r="I5" s="120">
        <v>321082</v>
      </c>
      <c r="J5" s="120">
        <v>334002</v>
      </c>
      <c r="K5" s="120">
        <v>336938</v>
      </c>
      <c r="L5" s="120">
        <v>357981</v>
      </c>
      <c r="M5" s="120">
        <v>365492</v>
      </c>
      <c r="N5" s="120">
        <v>385320</v>
      </c>
      <c r="O5" s="120">
        <v>397427</v>
      </c>
      <c r="P5" s="120">
        <v>402839</v>
      </c>
      <c r="Q5" s="120">
        <v>401416</v>
      </c>
      <c r="R5" s="120">
        <v>402145</v>
      </c>
      <c r="S5" s="120">
        <v>410967</v>
      </c>
      <c r="T5" s="120">
        <v>418214</v>
      </c>
      <c r="U5" s="120">
        <v>424321</v>
      </c>
      <c r="V5" s="120">
        <v>423727</v>
      </c>
      <c r="W5" s="120">
        <v>433961</v>
      </c>
      <c r="X5" s="120">
        <v>437754</v>
      </c>
      <c r="Y5" s="120">
        <v>446496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234133</v>
      </c>
      <c r="C7" s="52">
        <v>241493</v>
      </c>
      <c r="D7" s="52">
        <v>257247</v>
      </c>
      <c r="E7" s="52">
        <v>275698</v>
      </c>
      <c r="F7" s="52">
        <v>293401</v>
      </c>
      <c r="G7" s="52">
        <v>303506</v>
      </c>
      <c r="H7" s="52">
        <v>314229</v>
      </c>
      <c r="I7" s="52">
        <v>321082</v>
      </c>
      <c r="J7" s="52">
        <v>334002</v>
      </c>
      <c r="K7" s="52">
        <v>336938</v>
      </c>
      <c r="L7" s="52">
        <v>357981</v>
      </c>
      <c r="M7" s="52">
        <v>365492</v>
      </c>
      <c r="N7" s="52">
        <v>385320</v>
      </c>
      <c r="O7" s="52">
        <v>397427</v>
      </c>
      <c r="P7" s="52">
        <v>402839</v>
      </c>
      <c r="Q7" s="52">
        <v>401416</v>
      </c>
      <c r="R7" s="52">
        <v>402145</v>
      </c>
      <c r="S7" s="52">
        <v>410967</v>
      </c>
      <c r="T7" s="52">
        <v>418214</v>
      </c>
      <c r="U7" s="52">
        <v>424321</v>
      </c>
      <c r="V7" s="52">
        <v>423727</v>
      </c>
      <c r="W7" s="52">
        <v>433961</v>
      </c>
      <c r="X7" s="52">
        <v>437754</v>
      </c>
      <c r="Y7" s="52">
        <v>446496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1359</v>
      </c>
      <c r="C9" s="52">
        <v>1310</v>
      </c>
      <c r="D9" s="52">
        <v>1500</v>
      </c>
      <c r="E9" s="52">
        <v>1703</v>
      </c>
      <c r="F9" s="52">
        <v>2087</v>
      </c>
      <c r="G9" s="52">
        <v>2661</v>
      </c>
      <c r="H9" s="52">
        <v>3180</v>
      </c>
      <c r="I9" s="52">
        <v>3700</v>
      </c>
      <c r="J9" s="52">
        <v>4130</v>
      </c>
      <c r="K9" s="52">
        <v>4379</v>
      </c>
      <c r="L9" s="52">
        <v>4648</v>
      </c>
      <c r="M9" s="52">
        <v>4772</v>
      </c>
      <c r="N9" s="52">
        <v>5266</v>
      </c>
      <c r="O9" s="52">
        <v>5735</v>
      </c>
      <c r="P9" s="52">
        <v>6359</v>
      </c>
      <c r="Q9" s="52">
        <v>6767</v>
      </c>
      <c r="R9" s="52">
        <v>6978</v>
      </c>
      <c r="S9" s="52">
        <v>7037</v>
      </c>
      <c r="T9" s="52">
        <v>7061</v>
      </c>
      <c r="U9" s="52">
        <v>6968</v>
      </c>
      <c r="V9" s="52">
        <v>7056</v>
      </c>
      <c r="W9" s="52">
        <v>6800</v>
      </c>
      <c r="X9" s="52">
        <v>7621</v>
      </c>
      <c r="Y9" s="52">
        <v>8925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228400</v>
      </c>
      <c r="C11" s="52">
        <v>235653</v>
      </c>
      <c r="D11" s="52">
        <v>251108</v>
      </c>
      <c r="E11" s="52">
        <v>269194</v>
      </c>
      <c r="F11" s="52">
        <v>286528</v>
      </c>
      <c r="G11" s="52">
        <v>296398</v>
      </c>
      <c r="H11" s="52">
        <v>306868</v>
      </c>
      <c r="I11" s="52">
        <v>313404</v>
      </c>
      <c r="J11" s="52">
        <v>326599</v>
      </c>
      <c r="K11" s="52">
        <v>334756</v>
      </c>
      <c r="L11" s="52">
        <v>349262</v>
      </c>
      <c r="M11" s="52">
        <v>355512</v>
      </c>
      <c r="N11" s="52">
        <v>373879</v>
      </c>
      <c r="O11" s="52">
        <v>385363</v>
      </c>
      <c r="P11" s="52">
        <v>390507</v>
      </c>
      <c r="Q11" s="52">
        <v>388379</v>
      </c>
      <c r="R11" s="52">
        <v>387868</v>
      </c>
      <c r="S11" s="52">
        <v>394088</v>
      </c>
      <c r="T11" s="52">
        <v>400351</v>
      </c>
      <c r="U11" s="52">
        <v>406152</v>
      </c>
      <c r="V11" s="52">
        <v>407788</v>
      </c>
      <c r="W11" s="52">
        <v>418470</v>
      </c>
      <c r="X11" s="52">
        <v>423988</v>
      </c>
      <c r="Y11" s="52">
        <v>434296</v>
      </c>
      <c r="DA11" s="63" t="s">
        <v>1087</v>
      </c>
    </row>
    <row r="12" spans="1:105" ht="12" customHeight="1" x14ac:dyDescent="0.25">
      <c r="A12" s="97" t="s">
        <v>133</v>
      </c>
      <c r="B12" s="52">
        <v>20</v>
      </c>
      <c r="C12" s="52">
        <v>22</v>
      </c>
      <c r="D12" s="52">
        <v>32</v>
      </c>
      <c r="E12" s="52">
        <v>49</v>
      </c>
      <c r="F12" s="52">
        <v>67</v>
      </c>
      <c r="G12" s="52">
        <v>112</v>
      </c>
      <c r="H12" s="52">
        <v>153</v>
      </c>
      <c r="I12" s="52">
        <v>335</v>
      </c>
      <c r="J12" s="52">
        <v>765</v>
      </c>
      <c r="K12" s="52">
        <v>1341</v>
      </c>
      <c r="L12" s="52">
        <v>2042</v>
      </c>
      <c r="M12" s="52">
        <v>2127</v>
      </c>
      <c r="N12" s="52">
        <v>2603</v>
      </c>
      <c r="O12" s="52">
        <v>2897</v>
      </c>
      <c r="P12" s="52">
        <v>2992</v>
      </c>
      <c r="Q12" s="52">
        <v>3131</v>
      </c>
      <c r="R12" s="52">
        <v>3225</v>
      </c>
      <c r="S12" s="52">
        <v>3382</v>
      </c>
      <c r="T12" s="52">
        <v>3565</v>
      </c>
      <c r="U12" s="52">
        <v>3634</v>
      </c>
      <c r="V12" s="52">
        <v>3398</v>
      </c>
      <c r="W12" s="52">
        <v>3518</v>
      </c>
      <c r="X12" s="52">
        <v>3653</v>
      </c>
      <c r="Y12" s="52">
        <v>3390</v>
      </c>
      <c r="DA12" s="63" t="s">
        <v>1088</v>
      </c>
    </row>
    <row r="13" spans="1:105" ht="12" customHeight="1" x14ac:dyDescent="0.25">
      <c r="A13" s="97" t="s">
        <v>122</v>
      </c>
      <c r="B13" s="52">
        <v>5662</v>
      </c>
      <c r="C13" s="52">
        <v>5764</v>
      </c>
      <c r="D13" s="52">
        <v>6020</v>
      </c>
      <c r="E13" s="52">
        <v>6329</v>
      </c>
      <c r="F13" s="52">
        <v>6639</v>
      </c>
      <c r="G13" s="52">
        <v>6737</v>
      </c>
      <c r="H13" s="52">
        <v>6864</v>
      </c>
      <c r="I13" s="52">
        <v>6594</v>
      </c>
      <c r="J13" s="52">
        <v>5855</v>
      </c>
      <c r="K13" s="52">
        <v>441</v>
      </c>
      <c r="L13" s="52">
        <v>558</v>
      </c>
      <c r="M13" s="52">
        <v>1194</v>
      </c>
      <c r="N13" s="52">
        <v>1887</v>
      </c>
      <c r="O13" s="52">
        <v>2024</v>
      </c>
      <c r="P13" s="52">
        <v>2054</v>
      </c>
      <c r="Q13" s="52">
        <v>1818</v>
      </c>
      <c r="R13" s="52">
        <v>1865</v>
      </c>
      <c r="S13" s="52">
        <v>2511</v>
      </c>
      <c r="T13" s="52">
        <v>3036</v>
      </c>
      <c r="U13" s="52">
        <v>3236</v>
      </c>
      <c r="V13" s="52">
        <v>2650</v>
      </c>
      <c r="W13" s="52">
        <v>2672</v>
      </c>
      <c r="X13" s="52">
        <v>2405</v>
      </c>
      <c r="Y13" s="52">
        <v>2453</v>
      </c>
      <c r="DA13" s="63" t="s">
        <v>1089</v>
      </c>
    </row>
    <row r="14" spans="1:105" ht="12" customHeight="1" x14ac:dyDescent="0.25">
      <c r="A14" s="97" t="s">
        <v>121</v>
      </c>
      <c r="B14" s="52">
        <v>51</v>
      </c>
      <c r="C14" s="52">
        <v>54</v>
      </c>
      <c r="D14" s="52">
        <v>87</v>
      </c>
      <c r="E14" s="52">
        <v>126</v>
      </c>
      <c r="F14" s="52">
        <v>167</v>
      </c>
      <c r="G14" s="52">
        <v>259</v>
      </c>
      <c r="H14" s="52">
        <v>344</v>
      </c>
      <c r="I14" s="52">
        <v>749</v>
      </c>
      <c r="J14" s="52">
        <v>783</v>
      </c>
      <c r="K14" s="52">
        <v>400</v>
      </c>
      <c r="L14" s="52">
        <v>6119</v>
      </c>
      <c r="M14" s="52">
        <v>6659</v>
      </c>
      <c r="N14" s="52">
        <v>6951</v>
      </c>
      <c r="O14" s="52">
        <v>7143</v>
      </c>
      <c r="P14" s="52">
        <v>7286</v>
      </c>
      <c r="Q14" s="52">
        <v>8088</v>
      </c>
      <c r="R14" s="52">
        <v>9187</v>
      </c>
      <c r="S14" s="52">
        <v>10986</v>
      </c>
      <c r="T14" s="52">
        <v>11262</v>
      </c>
      <c r="U14" s="52">
        <v>11299</v>
      </c>
      <c r="V14" s="52">
        <v>9891</v>
      </c>
      <c r="W14" s="52">
        <v>9301</v>
      </c>
      <c r="X14" s="52">
        <v>7708</v>
      </c>
      <c r="Y14" s="52">
        <v>6357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168574</v>
      </c>
      <c r="C16" s="52">
        <v>174498</v>
      </c>
      <c r="D16" s="52">
        <v>186999</v>
      </c>
      <c r="E16" s="52">
        <v>201501</v>
      </c>
      <c r="F16" s="52">
        <v>215507</v>
      </c>
      <c r="G16" s="52">
        <v>223931</v>
      </c>
      <c r="H16" s="52">
        <v>232835</v>
      </c>
      <c r="I16" s="52">
        <v>238829</v>
      </c>
      <c r="J16" s="52">
        <v>250101</v>
      </c>
      <c r="K16" s="52">
        <v>259645</v>
      </c>
      <c r="L16" s="52">
        <v>272407</v>
      </c>
      <c r="M16" s="52">
        <v>278745</v>
      </c>
      <c r="N16" s="52">
        <v>282403</v>
      </c>
      <c r="O16" s="52">
        <v>285831</v>
      </c>
      <c r="P16" s="52">
        <v>285754</v>
      </c>
      <c r="Q16" s="52">
        <v>287040</v>
      </c>
      <c r="R16" s="52">
        <v>290309</v>
      </c>
      <c r="S16" s="52">
        <v>297687</v>
      </c>
      <c r="T16" s="52">
        <v>302330</v>
      </c>
      <c r="U16" s="52">
        <v>304314</v>
      </c>
      <c r="V16" s="52">
        <v>302737</v>
      </c>
      <c r="W16" s="52">
        <v>304275</v>
      </c>
      <c r="X16" s="52">
        <v>311334</v>
      </c>
      <c r="Y16" s="52">
        <v>309726</v>
      </c>
      <c r="DA16" s="63" t="s">
        <v>1091</v>
      </c>
    </row>
    <row r="17" spans="1:105" ht="12" customHeight="1" x14ac:dyDescent="0.25">
      <c r="A17" s="109" t="s">
        <v>120</v>
      </c>
      <c r="B17" s="36">
        <v>65559</v>
      </c>
      <c r="C17" s="36">
        <v>66995</v>
      </c>
      <c r="D17" s="36">
        <v>70248</v>
      </c>
      <c r="E17" s="36">
        <v>74197</v>
      </c>
      <c r="F17" s="36">
        <v>77894</v>
      </c>
      <c r="G17" s="36">
        <v>79575</v>
      </c>
      <c r="H17" s="36">
        <v>81394</v>
      </c>
      <c r="I17" s="36">
        <v>82253</v>
      </c>
      <c r="J17" s="36">
        <v>83901</v>
      </c>
      <c r="K17" s="36">
        <v>77293</v>
      </c>
      <c r="L17" s="36">
        <v>85574</v>
      </c>
      <c r="M17" s="36">
        <v>86747</v>
      </c>
      <c r="N17" s="36">
        <v>102917</v>
      </c>
      <c r="O17" s="36">
        <v>111596</v>
      </c>
      <c r="P17" s="36">
        <v>117085</v>
      </c>
      <c r="Q17" s="36">
        <v>114376</v>
      </c>
      <c r="R17" s="36">
        <v>111836</v>
      </c>
      <c r="S17" s="36">
        <v>113280</v>
      </c>
      <c r="T17" s="36">
        <v>115884</v>
      </c>
      <c r="U17" s="36">
        <v>120007</v>
      </c>
      <c r="V17" s="36">
        <v>120990</v>
      </c>
      <c r="W17" s="36">
        <v>129686</v>
      </c>
      <c r="X17" s="36">
        <v>126420</v>
      </c>
      <c r="Y17" s="36">
        <v>136770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18292</v>
      </c>
      <c r="D21" s="52">
        <v>18298</v>
      </c>
      <c r="E21" s="52">
        <v>18343</v>
      </c>
      <c r="F21" s="52">
        <v>18479</v>
      </c>
      <c r="G21" s="52">
        <v>18751</v>
      </c>
      <c r="H21" s="52">
        <v>19221</v>
      </c>
      <c r="I21" s="52">
        <v>19926</v>
      </c>
      <c r="J21" s="52">
        <v>20909</v>
      </c>
      <c r="K21" s="52">
        <v>22215</v>
      </c>
      <c r="L21" s="52">
        <v>23891</v>
      </c>
      <c r="M21" s="52">
        <v>25969</v>
      </c>
      <c r="N21" s="52">
        <v>28530</v>
      </c>
      <c r="O21" s="52">
        <v>27941</v>
      </c>
      <c r="P21" s="52">
        <v>16980</v>
      </c>
      <c r="Q21" s="52">
        <v>21295</v>
      </c>
      <c r="R21" s="52">
        <v>26282</v>
      </c>
      <c r="S21" s="52">
        <v>31999</v>
      </c>
      <c r="T21" s="52">
        <v>33354</v>
      </c>
      <c r="U21" s="52">
        <v>33193</v>
      </c>
      <c r="V21" s="52">
        <v>32480</v>
      </c>
      <c r="W21" s="52">
        <v>31812</v>
      </c>
      <c r="X21" s="52">
        <v>32544</v>
      </c>
      <c r="Y21" s="52">
        <v>33156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212</v>
      </c>
      <c r="D23" s="52">
        <v>213</v>
      </c>
      <c r="E23" s="52">
        <v>214</v>
      </c>
      <c r="F23" s="52">
        <v>224</v>
      </c>
      <c r="G23" s="52">
        <v>246</v>
      </c>
      <c r="H23" s="52">
        <v>286</v>
      </c>
      <c r="I23" s="52">
        <v>228</v>
      </c>
      <c r="J23" s="52">
        <v>244</v>
      </c>
      <c r="K23" s="52">
        <v>398</v>
      </c>
      <c r="L23" s="52">
        <v>542</v>
      </c>
      <c r="M23" s="52">
        <v>622</v>
      </c>
      <c r="N23" s="52">
        <v>720</v>
      </c>
      <c r="O23" s="52">
        <v>794</v>
      </c>
      <c r="P23" s="52">
        <v>746</v>
      </c>
      <c r="Q23" s="52">
        <v>730</v>
      </c>
      <c r="R23" s="52">
        <v>760</v>
      </c>
      <c r="S23" s="52">
        <v>887</v>
      </c>
      <c r="T23" s="52">
        <v>1006</v>
      </c>
      <c r="U23" s="52">
        <v>1095</v>
      </c>
      <c r="V23" s="52">
        <v>1223</v>
      </c>
      <c r="W23" s="52">
        <v>1192</v>
      </c>
      <c r="X23" s="52">
        <v>1147</v>
      </c>
      <c r="Y23" s="52">
        <v>1037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17844</v>
      </c>
      <c r="D25" s="52">
        <v>17849</v>
      </c>
      <c r="E25" s="52">
        <v>17895</v>
      </c>
      <c r="F25" s="52">
        <v>18027</v>
      </c>
      <c r="G25" s="52">
        <v>18295</v>
      </c>
      <c r="H25" s="52">
        <v>18751</v>
      </c>
      <c r="I25" s="52">
        <v>19505</v>
      </c>
      <c r="J25" s="52">
        <v>20811</v>
      </c>
      <c r="K25" s="52">
        <v>22071</v>
      </c>
      <c r="L25" s="52">
        <v>23883</v>
      </c>
      <c r="M25" s="52">
        <v>25960</v>
      </c>
      <c r="N25" s="52">
        <v>28474</v>
      </c>
      <c r="O25" s="52">
        <v>27865</v>
      </c>
      <c r="P25" s="52">
        <v>16852</v>
      </c>
      <c r="Q25" s="52">
        <v>21096</v>
      </c>
      <c r="R25" s="52">
        <v>26034</v>
      </c>
      <c r="S25" s="52">
        <v>31648</v>
      </c>
      <c r="T25" s="52">
        <v>32881</v>
      </c>
      <c r="U25" s="52">
        <v>32855</v>
      </c>
      <c r="V25" s="52">
        <v>32072</v>
      </c>
      <c r="W25" s="52">
        <v>31413</v>
      </c>
      <c r="X25" s="52">
        <v>31953</v>
      </c>
      <c r="Y25" s="52">
        <v>32507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2</v>
      </c>
      <c r="D26" s="52">
        <v>1</v>
      </c>
      <c r="E26" s="52">
        <v>2</v>
      </c>
      <c r="F26" s="52">
        <v>1</v>
      </c>
      <c r="G26" s="52">
        <v>2</v>
      </c>
      <c r="H26" s="52">
        <v>1</v>
      </c>
      <c r="I26" s="52">
        <v>2</v>
      </c>
      <c r="J26" s="52">
        <v>1</v>
      </c>
      <c r="K26" s="52">
        <v>4</v>
      </c>
      <c r="L26" s="52">
        <v>9</v>
      </c>
      <c r="M26" s="52">
        <v>8</v>
      </c>
      <c r="N26" s="52">
        <v>20</v>
      </c>
      <c r="O26" s="52">
        <v>24</v>
      </c>
      <c r="P26" s="52">
        <v>38</v>
      </c>
      <c r="Q26" s="52">
        <v>58</v>
      </c>
      <c r="R26" s="52">
        <v>84</v>
      </c>
      <c r="S26" s="52">
        <v>112</v>
      </c>
      <c r="T26" s="52">
        <v>154</v>
      </c>
      <c r="U26" s="52">
        <v>191</v>
      </c>
      <c r="V26" s="52">
        <v>242</v>
      </c>
      <c r="W26" s="52">
        <v>271</v>
      </c>
      <c r="X26" s="52">
        <v>311</v>
      </c>
      <c r="Y26" s="52">
        <v>362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885</v>
      </c>
      <c r="D27" s="52">
        <v>886</v>
      </c>
      <c r="E27" s="52">
        <v>901</v>
      </c>
      <c r="F27" s="52">
        <v>939</v>
      </c>
      <c r="G27" s="52">
        <v>1016</v>
      </c>
      <c r="H27" s="52">
        <v>1150</v>
      </c>
      <c r="I27" s="52">
        <v>816</v>
      </c>
      <c r="J27" s="52">
        <v>740</v>
      </c>
      <c r="K27" s="52">
        <v>5414</v>
      </c>
      <c r="L27" s="52">
        <v>0</v>
      </c>
      <c r="M27" s="52">
        <v>0</v>
      </c>
      <c r="N27" s="52">
        <v>29</v>
      </c>
      <c r="O27" s="52">
        <v>111</v>
      </c>
      <c r="P27" s="52">
        <v>176</v>
      </c>
      <c r="Q27" s="52">
        <v>270</v>
      </c>
      <c r="R27" s="52">
        <v>162</v>
      </c>
      <c r="S27" s="52">
        <v>255</v>
      </c>
      <c r="T27" s="52">
        <v>375</v>
      </c>
      <c r="U27" s="52">
        <v>480</v>
      </c>
      <c r="V27" s="52">
        <v>586</v>
      </c>
      <c r="W27" s="52">
        <v>134</v>
      </c>
      <c r="X27" s="52">
        <v>267</v>
      </c>
      <c r="Y27" s="52">
        <v>381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8</v>
      </c>
      <c r="D28" s="52">
        <v>8</v>
      </c>
      <c r="E28" s="52">
        <v>8</v>
      </c>
      <c r="F28" s="52">
        <v>8</v>
      </c>
      <c r="G28" s="52">
        <v>12</v>
      </c>
      <c r="H28" s="52">
        <v>13</v>
      </c>
      <c r="I28" s="52">
        <v>19</v>
      </c>
      <c r="J28" s="52">
        <v>24</v>
      </c>
      <c r="K28" s="52">
        <v>383</v>
      </c>
      <c r="L28" s="52">
        <v>0</v>
      </c>
      <c r="M28" s="52">
        <v>14</v>
      </c>
      <c r="N28" s="52">
        <v>104</v>
      </c>
      <c r="O28" s="52">
        <v>301</v>
      </c>
      <c r="P28" s="52">
        <v>557</v>
      </c>
      <c r="Q28" s="52">
        <v>894</v>
      </c>
      <c r="R28" s="52">
        <v>1164</v>
      </c>
      <c r="S28" s="52">
        <v>1656</v>
      </c>
      <c r="T28" s="52">
        <v>2300</v>
      </c>
      <c r="U28" s="52">
        <v>712</v>
      </c>
      <c r="V28" s="52">
        <v>1408</v>
      </c>
      <c r="W28" s="52">
        <v>932</v>
      </c>
      <c r="X28" s="52">
        <v>1593</v>
      </c>
      <c r="Y28" s="52">
        <v>2021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26340</v>
      </c>
      <c r="D30" s="52">
        <v>26402</v>
      </c>
      <c r="E30" s="52">
        <v>26857</v>
      </c>
      <c r="F30" s="52">
        <v>28148</v>
      </c>
      <c r="G30" s="52">
        <v>30761</v>
      </c>
      <c r="H30" s="52">
        <v>35184</v>
      </c>
      <c r="I30" s="52">
        <v>26079</v>
      </c>
      <c r="J30" s="52">
        <v>30599</v>
      </c>
      <c r="K30" s="52">
        <v>37321</v>
      </c>
      <c r="L30" s="52">
        <v>40666</v>
      </c>
      <c r="M30" s="52">
        <v>42256</v>
      </c>
      <c r="N30" s="52">
        <v>43406</v>
      </c>
      <c r="O30" s="52">
        <v>42050</v>
      </c>
      <c r="P30" s="52">
        <v>34073</v>
      </c>
      <c r="Q30" s="52">
        <v>40057</v>
      </c>
      <c r="R30" s="52">
        <v>46298</v>
      </c>
      <c r="S30" s="52">
        <v>50198</v>
      </c>
      <c r="T30" s="52">
        <v>50695</v>
      </c>
      <c r="U30" s="52">
        <v>48147</v>
      </c>
      <c r="V30" s="52">
        <v>46315</v>
      </c>
      <c r="W30" s="52">
        <v>44587</v>
      </c>
      <c r="X30" s="52">
        <v>43838</v>
      </c>
      <c r="Y30" s="52">
        <v>48033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10244</v>
      </c>
      <c r="D31" s="36">
        <v>10266</v>
      </c>
      <c r="E31" s="36">
        <v>10430</v>
      </c>
      <c r="F31" s="36">
        <v>10889</v>
      </c>
      <c r="G31" s="36">
        <v>11812</v>
      </c>
      <c r="H31" s="36">
        <v>13374</v>
      </c>
      <c r="I31" s="36">
        <v>9580</v>
      </c>
      <c r="J31" s="36">
        <v>9012</v>
      </c>
      <c r="K31" s="36">
        <v>13264</v>
      </c>
      <c r="L31" s="36">
        <v>13950</v>
      </c>
      <c r="M31" s="36">
        <v>14061</v>
      </c>
      <c r="N31" s="36">
        <v>13838</v>
      </c>
      <c r="O31" s="36">
        <v>13184</v>
      </c>
      <c r="P31" s="36">
        <v>12096</v>
      </c>
      <c r="Q31" s="36">
        <v>12488</v>
      </c>
      <c r="R31" s="36">
        <v>14155</v>
      </c>
      <c r="S31" s="36">
        <v>16364</v>
      </c>
      <c r="T31" s="36">
        <v>20831</v>
      </c>
      <c r="U31" s="36">
        <v>19927</v>
      </c>
      <c r="V31" s="36">
        <v>21526</v>
      </c>
      <c r="W31" s="36">
        <v>17317</v>
      </c>
      <c r="X31" s="36">
        <v>15432</v>
      </c>
      <c r="Y31" s="36">
        <v>14952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25652</v>
      </c>
      <c r="D35" s="52">
        <v>34052</v>
      </c>
      <c r="E35" s="52">
        <v>36794</v>
      </c>
      <c r="F35" s="52">
        <v>36182</v>
      </c>
      <c r="G35" s="52">
        <v>28856</v>
      </c>
      <c r="H35" s="52">
        <v>29944</v>
      </c>
      <c r="I35" s="52">
        <v>26779</v>
      </c>
      <c r="J35" s="52">
        <v>33829</v>
      </c>
      <c r="K35" s="52">
        <v>25151</v>
      </c>
      <c r="L35" s="52">
        <v>44934</v>
      </c>
      <c r="M35" s="52">
        <v>33480</v>
      </c>
      <c r="N35" s="52">
        <v>48358</v>
      </c>
      <c r="O35" s="52">
        <v>40048</v>
      </c>
      <c r="P35" s="52">
        <v>22392</v>
      </c>
      <c r="Q35" s="52">
        <v>19872</v>
      </c>
      <c r="R35" s="52">
        <v>27011</v>
      </c>
      <c r="S35" s="52">
        <v>40821</v>
      </c>
      <c r="T35" s="52">
        <v>40601</v>
      </c>
      <c r="U35" s="52">
        <v>39300</v>
      </c>
      <c r="V35" s="52">
        <v>31886</v>
      </c>
      <c r="W35" s="52">
        <v>42046</v>
      </c>
      <c r="X35" s="52">
        <v>36337</v>
      </c>
      <c r="Y35" s="52">
        <v>41898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163</v>
      </c>
      <c r="D37" s="52">
        <v>403</v>
      </c>
      <c r="E37" s="52">
        <v>417</v>
      </c>
      <c r="F37" s="52">
        <v>608</v>
      </c>
      <c r="G37" s="52">
        <v>820</v>
      </c>
      <c r="H37" s="52">
        <v>805</v>
      </c>
      <c r="I37" s="52">
        <v>748</v>
      </c>
      <c r="J37" s="52">
        <v>674</v>
      </c>
      <c r="K37" s="52">
        <v>647</v>
      </c>
      <c r="L37" s="52">
        <v>811</v>
      </c>
      <c r="M37" s="52">
        <v>746</v>
      </c>
      <c r="N37" s="52">
        <v>1214</v>
      </c>
      <c r="O37" s="52">
        <v>1263</v>
      </c>
      <c r="P37" s="52">
        <v>1370</v>
      </c>
      <c r="Q37" s="52">
        <v>1138</v>
      </c>
      <c r="R37" s="52">
        <v>971</v>
      </c>
      <c r="S37" s="52">
        <v>946</v>
      </c>
      <c r="T37" s="52">
        <v>1030</v>
      </c>
      <c r="U37" s="52">
        <v>1002</v>
      </c>
      <c r="V37" s="52">
        <v>1311</v>
      </c>
      <c r="W37" s="52">
        <v>936</v>
      </c>
      <c r="X37" s="52">
        <v>1968</v>
      </c>
      <c r="Y37" s="52">
        <v>2341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25097</v>
      </c>
      <c r="D39" s="52">
        <v>33304</v>
      </c>
      <c r="E39" s="52">
        <v>35981</v>
      </c>
      <c r="F39" s="52">
        <v>35361</v>
      </c>
      <c r="G39" s="52">
        <v>28165</v>
      </c>
      <c r="H39" s="52">
        <v>29221</v>
      </c>
      <c r="I39" s="52">
        <v>26041</v>
      </c>
      <c r="J39" s="52">
        <v>34006</v>
      </c>
      <c r="K39" s="52">
        <v>30228</v>
      </c>
      <c r="L39" s="52">
        <v>38389</v>
      </c>
      <c r="M39" s="52">
        <v>32210</v>
      </c>
      <c r="N39" s="52">
        <v>46841</v>
      </c>
      <c r="O39" s="52">
        <v>39349</v>
      </c>
      <c r="P39" s="52">
        <v>21996</v>
      </c>
      <c r="Q39" s="52">
        <v>18968</v>
      </c>
      <c r="R39" s="52">
        <v>25523</v>
      </c>
      <c r="S39" s="52">
        <v>37868</v>
      </c>
      <c r="T39" s="52">
        <v>39144</v>
      </c>
      <c r="U39" s="52">
        <v>38656</v>
      </c>
      <c r="V39" s="52">
        <v>33708</v>
      </c>
      <c r="W39" s="52">
        <v>42095</v>
      </c>
      <c r="X39" s="52">
        <v>37471</v>
      </c>
      <c r="Y39" s="52">
        <v>42815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4</v>
      </c>
      <c r="D40" s="52">
        <v>11</v>
      </c>
      <c r="E40" s="52">
        <v>19</v>
      </c>
      <c r="F40" s="52">
        <v>19</v>
      </c>
      <c r="G40" s="52">
        <v>47</v>
      </c>
      <c r="H40" s="52">
        <v>42</v>
      </c>
      <c r="I40" s="52">
        <v>184</v>
      </c>
      <c r="J40" s="52">
        <v>431</v>
      </c>
      <c r="K40" s="52">
        <v>580</v>
      </c>
      <c r="L40" s="52">
        <v>710</v>
      </c>
      <c r="M40" s="52">
        <v>93</v>
      </c>
      <c r="N40" s="52">
        <v>496</v>
      </c>
      <c r="O40" s="52">
        <v>318</v>
      </c>
      <c r="P40" s="52">
        <v>133</v>
      </c>
      <c r="Q40" s="52">
        <v>197</v>
      </c>
      <c r="R40" s="52">
        <v>178</v>
      </c>
      <c r="S40" s="52">
        <v>269</v>
      </c>
      <c r="T40" s="52">
        <v>337</v>
      </c>
      <c r="U40" s="52">
        <v>260</v>
      </c>
      <c r="V40" s="52">
        <v>6</v>
      </c>
      <c r="W40" s="52">
        <v>391</v>
      </c>
      <c r="X40" s="52">
        <v>446</v>
      </c>
      <c r="Y40" s="52">
        <v>99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987</v>
      </c>
      <c r="D41" s="52">
        <v>1142</v>
      </c>
      <c r="E41" s="52">
        <v>1210</v>
      </c>
      <c r="F41" s="52">
        <v>1249</v>
      </c>
      <c r="G41" s="52">
        <v>1114</v>
      </c>
      <c r="H41" s="52">
        <v>1277</v>
      </c>
      <c r="I41" s="52">
        <v>546</v>
      </c>
      <c r="J41" s="52">
        <v>1</v>
      </c>
      <c r="K41" s="52">
        <v>0</v>
      </c>
      <c r="L41" s="52">
        <v>117</v>
      </c>
      <c r="M41" s="52">
        <v>636</v>
      </c>
      <c r="N41" s="52">
        <v>722</v>
      </c>
      <c r="O41" s="52">
        <v>248</v>
      </c>
      <c r="P41" s="52">
        <v>206</v>
      </c>
      <c r="Q41" s="52">
        <v>34</v>
      </c>
      <c r="R41" s="52">
        <v>209</v>
      </c>
      <c r="S41" s="52">
        <v>901</v>
      </c>
      <c r="T41" s="52">
        <v>900</v>
      </c>
      <c r="U41" s="52">
        <v>680</v>
      </c>
      <c r="V41" s="52">
        <v>0</v>
      </c>
      <c r="W41" s="52">
        <v>156</v>
      </c>
      <c r="X41" s="52">
        <v>0</v>
      </c>
      <c r="Y41" s="52">
        <v>429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11</v>
      </c>
      <c r="D42" s="52">
        <v>41</v>
      </c>
      <c r="E42" s="52">
        <v>47</v>
      </c>
      <c r="F42" s="52">
        <v>49</v>
      </c>
      <c r="G42" s="52">
        <v>104</v>
      </c>
      <c r="H42" s="52">
        <v>98</v>
      </c>
      <c r="I42" s="52">
        <v>424</v>
      </c>
      <c r="J42" s="52">
        <v>58</v>
      </c>
      <c r="K42" s="52">
        <v>0</v>
      </c>
      <c r="L42" s="52">
        <v>5719</v>
      </c>
      <c r="M42" s="52">
        <v>554</v>
      </c>
      <c r="N42" s="52">
        <v>396</v>
      </c>
      <c r="O42" s="52">
        <v>493</v>
      </c>
      <c r="P42" s="52">
        <v>700</v>
      </c>
      <c r="Q42" s="52">
        <v>1696</v>
      </c>
      <c r="R42" s="52">
        <v>2263</v>
      </c>
      <c r="S42" s="52">
        <v>3455</v>
      </c>
      <c r="T42" s="52">
        <v>2576</v>
      </c>
      <c r="U42" s="52">
        <v>749</v>
      </c>
      <c r="V42" s="52">
        <v>0</v>
      </c>
      <c r="W42" s="52">
        <v>342</v>
      </c>
      <c r="X42" s="52">
        <v>0</v>
      </c>
      <c r="Y42" s="52">
        <v>670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32264</v>
      </c>
      <c r="D44" s="52">
        <v>38903</v>
      </c>
      <c r="E44" s="52">
        <v>41359</v>
      </c>
      <c r="F44" s="52">
        <v>42154</v>
      </c>
      <c r="G44" s="52">
        <v>39185</v>
      </c>
      <c r="H44" s="52">
        <v>44088</v>
      </c>
      <c r="I44" s="52">
        <v>32073</v>
      </c>
      <c r="J44" s="52">
        <v>41871</v>
      </c>
      <c r="K44" s="52">
        <v>46865</v>
      </c>
      <c r="L44" s="52">
        <v>53428</v>
      </c>
      <c r="M44" s="52">
        <v>48594</v>
      </c>
      <c r="N44" s="52">
        <v>47064</v>
      </c>
      <c r="O44" s="52">
        <v>45478</v>
      </c>
      <c r="P44" s="52">
        <v>33996</v>
      </c>
      <c r="Q44" s="52">
        <v>41343</v>
      </c>
      <c r="R44" s="52">
        <v>49567</v>
      </c>
      <c r="S44" s="52">
        <v>57576</v>
      </c>
      <c r="T44" s="52">
        <v>55338</v>
      </c>
      <c r="U44" s="52">
        <v>50131</v>
      </c>
      <c r="V44" s="52">
        <v>44738</v>
      </c>
      <c r="W44" s="52">
        <v>46125</v>
      </c>
      <c r="X44" s="52">
        <v>50897</v>
      </c>
      <c r="Y44" s="52">
        <v>46425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11680</v>
      </c>
      <c r="D45" s="36">
        <v>13519</v>
      </c>
      <c r="E45" s="36">
        <v>14379</v>
      </c>
      <c r="F45" s="36">
        <v>14586</v>
      </c>
      <c r="G45" s="36">
        <v>13493</v>
      </c>
      <c r="H45" s="36">
        <v>15193</v>
      </c>
      <c r="I45" s="36">
        <v>10439</v>
      </c>
      <c r="J45" s="36">
        <v>10660</v>
      </c>
      <c r="K45" s="36">
        <v>6656</v>
      </c>
      <c r="L45" s="36">
        <v>22231</v>
      </c>
      <c r="M45" s="36">
        <v>15234</v>
      </c>
      <c r="N45" s="36">
        <v>30008</v>
      </c>
      <c r="O45" s="36">
        <v>21863</v>
      </c>
      <c r="P45" s="36">
        <v>17585</v>
      </c>
      <c r="Q45" s="36">
        <v>9779</v>
      </c>
      <c r="R45" s="36">
        <v>11615</v>
      </c>
      <c r="S45" s="36">
        <v>17808</v>
      </c>
      <c r="T45" s="36">
        <v>23435</v>
      </c>
      <c r="U45" s="36">
        <v>24050</v>
      </c>
      <c r="V45" s="36">
        <v>22509</v>
      </c>
      <c r="W45" s="36">
        <v>26013</v>
      </c>
      <c r="X45" s="36">
        <v>12166</v>
      </c>
      <c r="Y45" s="36">
        <v>25302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11218</v>
      </c>
      <c r="D49" s="52">
        <v>15687</v>
      </c>
      <c r="E49" s="52">
        <v>17067</v>
      </c>
      <c r="F49" s="52">
        <v>15422</v>
      </c>
      <c r="G49" s="52">
        <v>14875</v>
      </c>
      <c r="H49" s="52">
        <v>13797</v>
      </c>
      <c r="I49" s="52">
        <v>14341</v>
      </c>
      <c r="J49" s="52">
        <v>18748</v>
      </c>
      <c r="K49" s="52">
        <v>13375</v>
      </c>
      <c r="L49" s="52">
        <v>19377</v>
      </c>
      <c r="M49" s="52">
        <v>9497</v>
      </c>
      <c r="N49" s="52">
        <v>15629</v>
      </c>
      <c r="O49" s="52">
        <v>12109</v>
      </c>
      <c r="P49" s="52">
        <v>12411</v>
      </c>
      <c r="Q49" s="52">
        <v>9374</v>
      </c>
      <c r="R49" s="52">
        <v>11363</v>
      </c>
      <c r="S49" s="52">
        <v>15275</v>
      </c>
      <c r="T49" s="52">
        <v>15058</v>
      </c>
      <c r="U49" s="52">
        <v>15850</v>
      </c>
      <c r="V49" s="52">
        <v>12249</v>
      </c>
      <c r="W49" s="52">
        <v>14057</v>
      </c>
      <c r="X49" s="52">
        <v>12045</v>
      </c>
      <c r="Y49" s="52">
        <v>20848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141</v>
      </c>
      <c r="E51" s="52">
        <v>94</v>
      </c>
      <c r="F51" s="52">
        <v>182</v>
      </c>
      <c r="G51" s="52">
        <v>254</v>
      </c>
      <c r="H51" s="52">
        <v>284</v>
      </c>
      <c r="I51" s="52">
        <v>349</v>
      </c>
      <c r="J51" s="52">
        <v>359</v>
      </c>
      <c r="K51" s="52">
        <v>213</v>
      </c>
      <c r="L51" s="52">
        <v>318</v>
      </c>
      <c r="M51" s="52">
        <v>129</v>
      </c>
      <c r="N51" s="52">
        <v>217</v>
      </c>
      <c r="O51" s="52">
        <v>114</v>
      </c>
      <c r="P51" s="52">
        <v>148</v>
      </c>
      <c r="Q51" s="52">
        <v>38</v>
      </c>
      <c r="R51" s="52">
        <v>61</v>
      </c>
      <c r="S51" s="52">
        <v>93</v>
      </c>
      <c r="T51" s="52">
        <v>119</v>
      </c>
      <c r="U51" s="52">
        <v>61</v>
      </c>
      <c r="V51" s="52">
        <v>215</v>
      </c>
      <c r="W51" s="52">
        <v>145</v>
      </c>
      <c r="X51" s="52">
        <v>478</v>
      </c>
      <c r="Y51" s="52">
        <v>788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10780</v>
      </c>
      <c r="D53" s="52">
        <v>15137</v>
      </c>
      <c r="E53" s="52">
        <v>16475</v>
      </c>
      <c r="F53" s="52">
        <v>14861</v>
      </c>
      <c r="G53" s="52">
        <v>14223</v>
      </c>
      <c r="H53" s="52">
        <v>13145</v>
      </c>
      <c r="I53" s="52">
        <v>13723</v>
      </c>
      <c r="J53" s="52">
        <v>18480</v>
      </c>
      <c r="K53" s="52">
        <v>13123</v>
      </c>
      <c r="L53" s="52">
        <v>16554</v>
      </c>
      <c r="M53" s="52">
        <v>9133</v>
      </c>
      <c r="N53" s="52">
        <v>15107</v>
      </c>
      <c r="O53" s="52">
        <v>11790</v>
      </c>
      <c r="P53" s="52">
        <v>11837</v>
      </c>
      <c r="Q53" s="52">
        <v>8469</v>
      </c>
      <c r="R53" s="52">
        <v>10252</v>
      </c>
      <c r="S53" s="52">
        <v>13548</v>
      </c>
      <c r="T53" s="52">
        <v>13648</v>
      </c>
      <c r="U53" s="52">
        <v>15171</v>
      </c>
      <c r="V53" s="52">
        <v>12246</v>
      </c>
      <c r="W53" s="52">
        <v>13761</v>
      </c>
      <c r="X53" s="52">
        <v>11901</v>
      </c>
      <c r="Y53" s="52">
        <v>20253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2</v>
      </c>
      <c r="D54" s="52">
        <v>5</v>
      </c>
      <c r="E54" s="52">
        <v>9</v>
      </c>
      <c r="F54" s="52">
        <v>8</v>
      </c>
      <c r="G54" s="52">
        <v>24</v>
      </c>
      <c r="H54" s="52">
        <v>19</v>
      </c>
      <c r="I54" s="52">
        <v>98</v>
      </c>
      <c r="J54" s="52">
        <v>235</v>
      </c>
      <c r="K54" s="52">
        <v>252</v>
      </c>
      <c r="L54" s="52">
        <v>306</v>
      </c>
      <c r="M54" s="52">
        <v>26</v>
      </c>
      <c r="N54" s="52">
        <v>161</v>
      </c>
      <c r="O54" s="52">
        <v>95</v>
      </c>
      <c r="P54" s="52">
        <v>72</v>
      </c>
      <c r="Q54" s="52">
        <v>89</v>
      </c>
      <c r="R54" s="52">
        <v>72</v>
      </c>
      <c r="S54" s="52">
        <v>97</v>
      </c>
      <c r="T54" s="52">
        <v>119</v>
      </c>
      <c r="U54" s="52">
        <v>103</v>
      </c>
      <c r="V54" s="52">
        <v>3</v>
      </c>
      <c r="W54" s="52">
        <v>129</v>
      </c>
      <c r="X54" s="52">
        <v>144</v>
      </c>
      <c r="Y54" s="52">
        <v>48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431</v>
      </c>
      <c r="D55" s="52">
        <v>526</v>
      </c>
      <c r="E55" s="52">
        <v>561</v>
      </c>
      <c r="F55" s="52">
        <v>532</v>
      </c>
      <c r="G55" s="52">
        <v>574</v>
      </c>
      <c r="H55" s="52">
        <v>588</v>
      </c>
      <c r="I55" s="52">
        <v>292</v>
      </c>
      <c r="J55" s="52">
        <v>1</v>
      </c>
      <c r="K55" s="52">
        <v>0</v>
      </c>
      <c r="L55" s="52">
        <v>51</v>
      </c>
      <c r="M55" s="52">
        <v>180</v>
      </c>
      <c r="N55" s="52">
        <v>233</v>
      </c>
      <c r="O55" s="52">
        <v>75</v>
      </c>
      <c r="P55" s="52">
        <v>115</v>
      </c>
      <c r="Q55" s="52">
        <v>16</v>
      </c>
      <c r="R55" s="52">
        <v>88</v>
      </c>
      <c r="S55" s="52">
        <v>337</v>
      </c>
      <c r="T55" s="52">
        <v>334</v>
      </c>
      <c r="U55" s="52">
        <v>274</v>
      </c>
      <c r="V55" s="52">
        <v>0</v>
      </c>
      <c r="W55" s="52">
        <v>52</v>
      </c>
      <c r="X55" s="52">
        <v>0</v>
      </c>
      <c r="Y55" s="52">
        <v>213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5</v>
      </c>
      <c r="D56" s="52">
        <v>19</v>
      </c>
      <c r="E56" s="52">
        <v>22</v>
      </c>
      <c r="F56" s="52">
        <v>21</v>
      </c>
      <c r="G56" s="52">
        <v>54</v>
      </c>
      <c r="H56" s="52">
        <v>45</v>
      </c>
      <c r="I56" s="52">
        <v>228</v>
      </c>
      <c r="J56" s="52">
        <v>32</v>
      </c>
      <c r="K56" s="52">
        <v>0</v>
      </c>
      <c r="L56" s="52">
        <v>2466</v>
      </c>
      <c r="M56" s="52">
        <v>158</v>
      </c>
      <c r="N56" s="52">
        <v>128</v>
      </c>
      <c r="O56" s="52">
        <v>149</v>
      </c>
      <c r="P56" s="52">
        <v>387</v>
      </c>
      <c r="Q56" s="52">
        <v>800</v>
      </c>
      <c r="R56" s="52">
        <v>951</v>
      </c>
      <c r="S56" s="52">
        <v>1293</v>
      </c>
      <c r="T56" s="52">
        <v>957</v>
      </c>
      <c r="U56" s="52">
        <v>302</v>
      </c>
      <c r="V56" s="52">
        <v>0</v>
      </c>
      <c r="W56" s="52">
        <v>115</v>
      </c>
      <c r="X56" s="52">
        <v>0</v>
      </c>
      <c r="Y56" s="52">
        <v>334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6110</v>
      </c>
      <c r="D58" s="52">
        <v>9459</v>
      </c>
      <c r="E58" s="52">
        <v>10397</v>
      </c>
      <c r="F58" s="52">
        <v>9205</v>
      </c>
      <c r="G58" s="52">
        <v>8471</v>
      </c>
      <c r="H58" s="52">
        <v>7999</v>
      </c>
      <c r="I58" s="52">
        <v>9168</v>
      </c>
      <c r="J58" s="52">
        <v>13574</v>
      </c>
      <c r="K58" s="52">
        <v>10880</v>
      </c>
      <c r="L58" s="52">
        <v>11758</v>
      </c>
      <c r="M58" s="52">
        <v>6416</v>
      </c>
      <c r="N58" s="52">
        <v>8038</v>
      </c>
      <c r="O58" s="52">
        <v>7054</v>
      </c>
      <c r="P58" s="52">
        <v>6652</v>
      </c>
      <c r="Q58" s="52">
        <v>6618</v>
      </c>
      <c r="R58" s="52">
        <v>8068</v>
      </c>
      <c r="S58" s="52">
        <v>10071</v>
      </c>
      <c r="T58" s="52">
        <v>8796</v>
      </c>
      <c r="U58" s="52">
        <v>8989</v>
      </c>
      <c r="V58" s="52">
        <v>6813</v>
      </c>
      <c r="W58" s="52">
        <v>7550</v>
      </c>
      <c r="X58" s="52">
        <v>8837</v>
      </c>
      <c r="Y58" s="52">
        <v>10997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5108</v>
      </c>
      <c r="D59" s="36">
        <v>6228</v>
      </c>
      <c r="E59" s="36">
        <v>6670</v>
      </c>
      <c r="F59" s="36">
        <v>6217</v>
      </c>
      <c r="G59" s="36">
        <v>6404</v>
      </c>
      <c r="H59" s="36">
        <v>5798</v>
      </c>
      <c r="I59" s="36">
        <v>5173</v>
      </c>
      <c r="J59" s="36">
        <v>5174</v>
      </c>
      <c r="K59" s="36">
        <v>2495</v>
      </c>
      <c r="L59" s="36">
        <v>7619</v>
      </c>
      <c r="M59" s="36">
        <v>3081</v>
      </c>
      <c r="N59" s="36">
        <v>7591</v>
      </c>
      <c r="O59" s="36">
        <v>5055</v>
      </c>
      <c r="P59" s="36">
        <v>5759</v>
      </c>
      <c r="Q59" s="36">
        <v>2756</v>
      </c>
      <c r="R59" s="36">
        <v>3295</v>
      </c>
      <c r="S59" s="36">
        <v>5204</v>
      </c>
      <c r="T59" s="36">
        <v>6262</v>
      </c>
      <c r="U59" s="36">
        <v>6861</v>
      </c>
      <c r="V59" s="36">
        <v>5436</v>
      </c>
      <c r="W59" s="36">
        <v>6507</v>
      </c>
      <c r="X59" s="36">
        <v>3208</v>
      </c>
      <c r="Y59" s="36">
        <v>9851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14434</v>
      </c>
      <c r="D63" s="52">
        <v>18365</v>
      </c>
      <c r="E63" s="52">
        <v>19727</v>
      </c>
      <c r="F63" s="52">
        <v>20760</v>
      </c>
      <c r="G63" s="52">
        <v>13981</v>
      </c>
      <c r="H63" s="52">
        <v>16147</v>
      </c>
      <c r="I63" s="52">
        <v>12438</v>
      </c>
      <c r="J63" s="52">
        <v>15081</v>
      </c>
      <c r="K63" s="52">
        <v>11776</v>
      </c>
      <c r="L63" s="52">
        <v>25557</v>
      </c>
      <c r="M63" s="52">
        <v>23983</v>
      </c>
      <c r="N63" s="52">
        <v>32729</v>
      </c>
      <c r="O63" s="52">
        <v>27939</v>
      </c>
      <c r="P63" s="52">
        <v>9981</v>
      </c>
      <c r="Q63" s="52">
        <v>10498</v>
      </c>
      <c r="R63" s="52">
        <v>15648</v>
      </c>
      <c r="S63" s="52">
        <v>25546</v>
      </c>
      <c r="T63" s="52">
        <v>25543</v>
      </c>
      <c r="U63" s="52">
        <v>23450</v>
      </c>
      <c r="V63" s="52">
        <v>19637</v>
      </c>
      <c r="W63" s="52">
        <v>27989</v>
      </c>
      <c r="X63" s="52">
        <v>24292</v>
      </c>
      <c r="Y63" s="52">
        <v>21050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163</v>
      </c>
      <c r="D65" s="52">
        <v>262</v>
      </c>
      <c r="E65" s="52">
        <v>323</v>
      </c>
      <c r="F65" s="52">
        <v>426</v>
      </c>
      <c r="G65" s="52">
        <v>566</v>
      </c>
      <c r="H65" s="52">
        <v>521</v>
      </c>
      <c r="I65" s="52">
        <v>399</v>
      </c>
      <c r="J65" s="52">
        <v>315</v>
      </c>
      <c r="K65" s="52">
        <v>434</v>
      </c>
      <c r="L65" s="52">
        <v>493</v>
      </c>
      <c r="M65" s="52">
        <v>617</v>
      </c>
      <c r="N65" s="52">
        <v>997</v>
      </c>
      <c r="O65" s="52">
        <v>1149</v>
      </c>
      <c r="P65" s="52">
        <v>1222</v>
      </c>
      <c r="Q65" s="52">
        <v>1100</v>
      </c>
      <c r="R65" s="52">
        <v>910</v>
      </c>
      <c r="S65" s="52">
        <v>853</v>
      </c>
      <c r="T65" s="52">
        <v>911</v>
      </c>
      <c r="U65" s="52">
        <v>941</v>
      </c>
      <c r="V65" s="52">
        <v>1096</v>
      </c>
      <c r="W65" s="52">
        <v>791</v>
      </c>
      <c r="X65" s="52">
        <v>1490</v>
      </c>
      <c r="Y65" s="52">
        <v>1553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14317</v>
      </c>
      <c r="D67" s="52">
        <f t="shared" si="0"/>
        <v>18167</v>
      </c>
      <c r="E67" s="52">
        <f t="shared" si="0"/>
        <v>19506</v>
      </c>
      <c r="F67" s="52">
        <f t="shared" si="0"/>
        <v>20500</v>
      </c>
      <c r="G67" s="52">
        <f t="shared" si="0"/>
        <v>13942</v>
      </c>
      <c r="H67" s="52">
        <f t="shared" si="0"/>
        <v>16076</v>
      </c>
      <c r="I67" s="52">
        <f t="shared" si="0"/>
        <v>12318</v>
      </c>
      <c r="J67" s="52">
        <f t="shared" si="0"/>
        <v>15526</v>
      </c>
      <c r="K67" s="52">
        <f t="shared" si="0"/>
        <v>17105</v>
      </c>
      <c r="L67" s="52">
        <f t="shared" si="0"/>
        <v>21835</v>
      </c>
      <c r="M67" s="52">
        <f t="shared" si="0"/>
        <v>23077</v>
      </c>
      <c r="N67" s="52">
        <f t="shared" si="0"/>
        <v>31734</v>
      </c>
      <c r="O67" s="52">
        <f t="shared" si="0"/>
        <v>27559</v>
      </c>
      <c r="P67" s="52">
        <f t="shared" si="0"/>
        <v>10159</v>
      </c>
      <c r="Q67" s="52">
        <f t="shared" si="0"/>
        <v>10499</v>
      </c>
      <c r="R67" s="52">
        <f t="shared" ref="R67:V67" si="1">R39-R53</f>
        <v>15271</v>
      </c>
      <c r="S67" s="52">
        <f t="shared" si="1"/>
        <v>24320</v>
      </c>
      <c r="T67" s="52">
        <f t="shared" si="1"/>
        <v>25496</v>
      </c>
      <c r="U67" s="52">
        <f t="shared" si="1"/>
        <v>23485</v>
      </c>
      <c r="V67" s="52">
        <f t="shared" si="1"/>
        <v>21462</v>
      </c>
      <c r="W67" s="52">
        <f t="shared" ref="W67:Y67" si="2">W39-W53</f>
        <v>28334</v>
      </c>
      <c r="X67" s="52">
        <f t="shared" si="2"/>
        <v>25570</v>
      </c>
      <c r="Y67" s="52">
        <f t="shared" si="2"/>
        <v>22562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2</v>
      </c>
      <c r="D68" s="52">
        <f t="shared" si="3"/>
        <v>6</v>
      </c>
      <c r="E68" s="52">
        <f t="shared" si="3"/>
        <v>10</v>
      </c>
      <c r="F68" s="52">
        <f t="shared" si="3"/>
        <v>11</v>
      </c>
      <c r="G68" s="52">
        <f t="shared" si="3"/>
        <v>23</v>
      </c>
      <c r="H68" s="52">
        <f t="shared" si="3"/>
        <v>23</v>
      </c>
      <c r="I68" s="52">
        <f t="shared" si="3"/>
        <v>86</v>
      </c>
      <c r="J68" s="52">
        <f t="shared" si="3"/>
        <v>196</v>
      </c>
      <c r="K68" s="52">
        <f t="shared" si="3"/>
        <v>328</v>
      </c>
      <c r="L68" s="52">
        <f t="shared" si="3"/>
        <v>404</v>
      </c>
      <c r="M68" s="52">
        <f t="shared" si="3"/>
        <v>67</v>
      </c>
      <c r="N68" s="52">
        <f t="shared" si="3"/>
        <v>335</v>
      </c>
      <c r="O68" s="52">
        <f t="shared" si="3"/>
        <v>223</v>
      </c>
      <c r="P68" s="52">
        <f t="shared" si="3"/>
        <v>61</v>
      </c>
      <c r="Q68" s="52">
        <f t="shared" si="3"/>
        <v>108</v>
      </c>
      <c r="R68" s="52">
        <f t="shared" ref="R68:V68" si="4">R40-R54</f>
        <v>106</v>
      </c>
      <c r="S68" s="52">
        <f t="shared" si="4"/>
        <v>172</v>
      </c>
      <c r="T68" s="52">
        <f t="shared" si="4"/>
        <v>218</v>
      </c>
      <c r="U68" s="52">
        <f t="shared" si="4"/>
        <v>157</v>
      </c>
      <c r="V68" s="52">
        <f t="shared" si="4"/>
        <v>3</v>
      </c>
      <c r="W68" s="52">
        <f t="shared" ref="W68:Y68" si="5">W40-W54</f>
        <v>262</v>
      </c>
      <c r="X68" s="52">
        <f t="shared" si="5"/>
        <v>302</v>
      </c>
      <c r="Y68" s="52">
        <f t="shared" si="5"/>
        <v>51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556</v>
      </c>
      <c r="D69" s="52">
        <f t="shared" si="6"/>
        <v>616</v>
      </c>
      <c r="E69" s="52">
        <f t="shared" si="6"/>
        <v>649</v>
      </c>
      <c r="F69" s="52">
        <f t="shared" si="6"/>
        <v>717</v>
      </c>
      <c r="G69" s="52">
        <f t="shared" si="6"/>
        <v>540</v>
      </c>
      <c r="H69" s="52">
        <f t="shared" si="6"/>
        <v>689</v>
      </c>
      <c r="I69" s="52">
        <f t="shared" si="6"/>
        <v>254</v>
      </c>
      <c r="J69" s="52">
        <f t="shared" si="6"/>
        <v>0</v>
      </c>
      <c r="K69" s="52">
        <f t="shared" si="6"/>
        <v>0</v>
      </c>
      <c r="L69" s="52">
        <f t="shared" si="6"/>
        <v>66</v>
      </c>
      <c r="M69" s="52">
        <f t="shared" si="6"/>
        <v>456</v>
      </c>
      <c r="N69" s="52">
        <f t="shared" si="6"/>
        <v>489</v>
      </c>
      <c r="O69" s="52">
        <f t="shared" si="6"/>
        <v>173</v>
      </c>
      <c r="P69" s="52">
        <f t="shared" si="6"/>
        <v>91</v>
      </c>
      <c r="Q69" s="52">
        <f t="shared" si="6"/>
        <v>18</v>
      </c>
      <c r="R69" s="52">
        <f t="shared" ref="R69:V69" si="7">R41-R55</f>
        <v>121</v>
      </c>
      <c r="S69" s="52">
        <f t="shared" si="7"/>
        <v>564</v>
      </c>
      <c r="T69" s="52">
        <f t="shared" si="7"/>
        <v>566</v>
      </c>
      <c r="U69" s="52">
        <f t="shared" si="7"/>
        <v>406</v>
      </c>
      <c r="V69" s="52">
        <f t="shared" si="7"/>
        <v>0</v>
      </c>
      <c r="W69" s="52">
        <f t="shared" ref="W69:Y69" si="8">W41-W55</f>
        <v>104</v>
      </c>
      <c r="X69" s="52">
        <f t="shared" si="8"/>
        <v>0</v>
      </c>
      <c r="Y69" s="52">
        <f t="shared" si="8"/>
        <v>216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6</v>
      </c>
      <c r="D70" s="52">
        <f t="shared" si="9"/>
        <v>22</v>
      </c>
      <c r="E70" s="52">
        <f t="shared" si="9"/>
        <v>25</v>
      </c>
      <c r="F70" s="52">
        <f t="shared" si="9"/>
        <v>28</v>
      </c>
      <c r="G70" s="52">
        <f t="shared" si="9"/>
        <v>50</v>
      </c>
      <c r="H70" s="52">
        <f t="shared" si="9"/>
        <v>53</v>
      </c>
      <c r="I70" s="52">
        <f t="shared" si="9"/>
        <v>196</v>
      </c>
      <c r="J70" s="52">
        <f t="shared" si="9"/>
        <v>26</v>
      </c>
      <c r="K70" s="52">
        <f t="shared" si="9"/>
        <v>0</v>
      </c>
      <c r="L70" s="52">
        <f t="shared" si="9"/>
        <v>3253</v>
      </c>
      <c r="M70" s="52">
        <f t="shared" si="9"/>
        <v>396</v>
      </c>
      <c r="N70" s="52">
        <f t="shared" si="9"/>
        <v>268</v>
      </c>
      <c r="O70" s="52">
        <f t="shared" si="9"/>
        <v>344</v>
      </c>
      <c r="P70" s="52">
        <f t="shared" si="9"/>
        <v>313</v>
      </c>
      <c r="Q70" s="52">
        <f t="shared" si="9"/>
        <v>896</v>
      </c>
      <c r="R70" s="52">
        <f t="shared" ref="R70:V70" si="10">R42-R56</f>
        <v>1312</v>
      </c>
      <c r="S70" s="52">
        <f t="shared" si="10"/>
        <v>2162</v>
      </c>
      <c r="T70" s="52">
        <f t="shared" si="10"/>
        <v>1619</v>
      </c>
      <c r="U70" s="52">
        <f t="shared" si="10"/>
        <v>447</v>
      </c>
      <c r="V70" s="52">
        <f t="shared" si="10"/>
        <v>0</v>
      </c>
      <c r="W70" s="52">
        <f t="shared" ref="W70:Y70" si="11">W42-W56</f>
        <v>227</v>
      </c>
      <c r="X70" s="52">
        <f t="shared" si="11"/>
        <v>0</v>
      </c>
      <c r="Y70" s="52">
        <f t="shared" si="11"/>
        <v>336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26154</v>
      </c>
      <c r="D72" s="52">
        <v>29444</v>
      </c>
      <c r="E72" s="52">
        <v>30962</v>
      </c>
      <c r="F72" s="52">
        <v>32949</v>
      </c>
      <c r="G72" s="52">
        <v>30714</v>
      </c>
      <c r="H72" s="52">
        <v>36089</v>
      </c>
      <c r="I72" s="52">
        <v>22905</v>
      </c>
      <c r="J72" s="52">
        <v>28297</v>
      </c>
      <c r="K72" s="52">
        <v>35985</v>
      </c>
      <c r="L72" s="52">
        <v>41670</v>
      </c>
      <c r="M72" s="52">
        <v>42178</v>
      </c>
      <c r="N72" s="52">
        <v>39026</v>
      </c>
      <c r="O72" s="52">
        <v>38424</v>
      </c>
      <c r="P72" s="52">
        <v>27344</v>
      </c>
      <c r="Q72" s="52">
        <v>34725</v>
      </c>
      <c r="R72" s="52">
        <v>41499</v>
      </c>
      <c r="S72" s="52">
        <v>47505</v>
      </c>
      <c r="T72" s="52">
        <v>46542</v>
      </c>
      <c r="U72" s="52">
        <v>41142</v>
      </c>
      <c r="V72" s="52">
        <v>37925</v>
      </c>
      <c r="W72" s="52">
        <v>38575</v>
      </c>
      <c r="X72" s="52">
        <v>42060</v>
      </c>
      <c r="Y72" s="52">
        <v>35428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6572</v>
      </c>
      <c r="D73" s="36">
        <v>7291</v>
      </c>
      <c r="E73" s="36">
        <v>7709</v>
      </c>
      <c r="F73" s="36">
        <v>8369</v>
      </c>
      <c r="G73" s="36">
        <v>7089</v>
      </c>
      <c r="H73" s="36">
        <v>9395</v>
      </c>
      <c r="I73" s="36">
        <v>5266</v>
      </c>
      <c r="J73" s="36">
        <v>5486</v>
      </c>
      <c r="K73" s="36">
        <v>4161</v>
      </c>
      <c r="L73" s="36">
        <v>14612</v>
      </c>
      <c r="M73" s="36">
        <v>12153</v>
      </c>
      <c r="N73" s="36">
        <v>22417</v>
      </c>
      <c r="O73" s="36">
        <v>16808</v>
      </c>
      <c r="P73" s="36">
        <v>11826</v>
      </c>
      <c r="Q73" s="36">
        <v>7023</v>
      </c>
      <c r="R73" s="36">
        <v>8320</v>
      </c>
      <c r="S73" s="36">
        <v>12604</v>
      </c>
      <c r="T73" s="36">
        <v>17173</v>
      </c>
      <c r="U73" s="36">
        <v>17189</v>
      </c>
      <c r="V73" s="36">
        <v>17073</v>
      </c>
      <c r="W73" s="36">
        <v>19506</v>
      </c>
      <c r="X73" s="36">
        <v>8958</v>
      </c>
      <c r="Y73" s="36">
        <v>15451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5955</v>
      </c>
      <c r="K79" s="52">
        <f>RES_hhdet_numvin!K64</f>
        <v>8302</v>
      </c>
      <c r="L79" s="52">
        <f>RES_hhdet_numvin!L64</f>
        <v>20834</v>
      </c>
      <c r="M79" s="52">
        <f>RES_hhdet_numvin!M64</f>
        <v>19356</v>
      </c>
      <c r="N79" s="52">
        <f>RES_hhdet_numvin!N64</f>
        <v>32644</v>
      </c>
      <c r="O79" s="52">
        <f>RES_hhdet_numvin!O64</f>
        <v>30271</v>
      </c>
      <c r="P79" s="52">
        <f>RES_hhdet_numvin!P64</f>
        <v>18408</v>
      </c>
      <c r="Q79" s="52">
        <f>RES_hhdet_numvin!Q64</f>
        <v>17390</v>
      </c>
      <c r="R79" s="52">
        <f>RES_hhdet_numvin!R64</f>
        <v>24750</v>
      </c>
      <c r="S79" s="52">
        <f>RES_hhdet_numvin!S64</f>
        <v>38669</v>
      </c>
      <c r="T79" s="52">
        <f>RES_hhdet_numvin!T64</f>
        <v>39362</v>
      </c>
      <c r="U79" s="52">
        <f>RES_hhdet_numvin!U64</f>
        <v>38687</v>
      </c>
      <c r="V79" s="52">
        <f>RES_hhdet_numvin!V64</f>
        <v>31676</v>
      </c>
      <c r="W79" s="52">
        <f>RES_hhdet_numvin!W64</f>
        <v>41965</v>
      </c>
      <c r="X79" s="52">
        <f>RES_hhdet_numvin!X64</f>
        <v>36329</v>
      </c>
      <c r="Y79" s="52">
        <f>RES_hhdet_numvin!Y64</f>
        <v>41898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296</v>
      </c>
      <c r="S82" s="138">
        <f>RES_hhdet_numvin!S67</f>
        <v>533</v>
      </c>
      <c r="T82" s="138">
        <f>RES_hhdet_numvin!T67</f>
        <v>765</v>
      </c>
      <c r="U82" s="138">
        <f>RES_hhdet_numvin!U67</f>
        <v>872</v>
      </c>
      <c r="V82" s="138">
        <f>RES_hhdet_numvin!V67</f>
        <v>1238</v>
      </c>
      <c r="W82" s="138">
        <f>RES_hhdet_numvin!W67</f>
        <v>919</v>
      </c>
      <c r="X82" s="138">
        <f>RES_hhdet_numvin!X67</f>
        <v>1961</v>
      </c>
      <c r="Y82" s="138">
        <f>RES_hhdet_numvin!Y67</f>
        <v>2341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5836</v>
      </c>
      <c r="K84" s="138">
        <f>RES_hhdet_numvin!K69</f>
        <v>8139</v>
      </c>
      <c r="L84" s="138">
        <f>RES_hhdet_numvin!L69</f>
        <v>16375</v>
      </c>
      <c r="M84" s="138">
        <f>RES_hhdet_numvin!M69</f>
        <v>18325</v>
      </c>
      <c r="N84" s="138">
        <f>RES_hhdet_numvin!N69</f>
        <v>31406</v>
      </c>
      <c r="O84" s="138">
        <f>RES_hhdet_numvin!O69</f>
        <v>29511</v>
      </c>
      <c r="P84" s="138">
        <f>RES_hhdet_numvin!P69</f>
        <v>17845</v>
      </c>
      <c r="Q84" s="138">
        <f>RES_hhdet_numvin!Q69</f>
        <v>16312</v>
      </c>
      <c r="R84" s="138">
        <f>RES_hhdet_numvin!R69</f>
        <v>23296</v>
      </c>
      <c r="S84" s="138">
        <f>RES_hhdet_numvin!S69</f>
        <v>35717</v>
      </c>
      <c r="T84" s="138">
        <f>RES_hhdet_numvin!T69</f>
        <v>37706</v>
      </c>
      <c r="U84" s="138">
        <f>RES_hhdet_numvin!U69</f>
        <v>38050</v>
      </c>
      <c r="V84" s="138">
        <f>RES_hhdet_numvin!V69</f>
        <v>33486</v>
      </c>
      <c r="W84" s="138">
        <f>RES_hhdet_numvin!W69</f>
        <v>42014</v>
      </c>
      <c r="X84" s="138">
        <f>RES_hhdet_numvin!X69</f>
        <v>37463</v>
      </c>
      <c r="Y84" s="138">
        <f>RES_hhdet_numvin!Y69</f>
        <v>42815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74</v>
      </c>
      <c r="K85" s="138">
        <f>RES_hhdet_numvin!K70</f>
        <v>157</v>
      </c>
      <c r="L85" s="138">
        <f>RES_hhdet_numvin!L70</f>
        <v>304</v>
      </c>
      <c r="M85" s="138">
        <f>RES_hhdet_numvin!M70</f>
        <v>55</v>
      </c>
      <c r="N85" s="138">
        <f>RES_hhdet_numvin!N70</f>
        <v>335</v>
      </c>
      <c r="O85" s="138">
        <f>RES_hhdet_numvin!O70</f>
        <v>240</v>
      </c>
      <c r="P85" s="138">
        <f>RES_hhdet_numvin!P70</f>
        <v>108</v>
      </c>
      <c r="Q85" s="138">
        <f>RES_hhdet_numvin!Q70</f>
        <v>171</v>
      </c>
      <c r="R85" s="138">
        <f>RES_hhdet_numvin!R70</f>
        <v>164</v>
      </c>
      <c r="S85" s="138">
        <f>RES_hhdet_numvin!S70</f>
        <v>256</v>
      </c>
      <c r="T85" s="138">
        <f>RES_hhdet_numvin!T70</f>
        <v>327</v>
      </c>
      <c r="U85" s="138">
        <f>RES_hhdet_numvin!U70</f>
        <v>257</v>
      </c>
      <c r="V85" s="138">
        <f>RES_hhdet_numvin!V70</f>
        <v>6</v>
      </c>
      <c r="W85" s="138">
        <f>RES_hhdet_numvin!W70</f>
        <v>391</v>
      </c>
      <c r="X85" s="138">
        <f>RES_hhdet_numvin!X70</f>
        <v>446</v>
      </c>
      <c r="Y85" s="138">
        <f>RES_hhdet_numvin!Y70</f>
        <v>99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69</v>
      </c>
      <c r="S88" s="138">
        <f>RES_hhdet_numvin!S73</f>
        <v>523</v>
      </c>
      <c r="T88" s="138">
        <f>RES_hhdet_numvin!T73</f>
        <v>681</v>
      </c>
      <c r="U88" s="138">
        <f>RES_hhdet_numvin!U73</f>
        <v>596</v>
      </c>
      <c r="V88" s="138">
        <f>RES_hhdet_numvin!V73</f>
        <v>0</v>
      </c>
      <c r="W88" s="138">
        <f>RES_hhdet_numvin!W73</f>
        <v>155</v>
      </c>
      <c r="X88" s="138">
        <f>RES_hhdet_numvin!X73</f>
        <v>0</v>
      </c>
      <c r="Y88" s="138">
        <f>RES_hhdet_numvin!Y73</f>
        <v>429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747</v>
      </c>
      <c r="S89" s="138">
        <f>RES_hhdet_numvin!S74</f>
        <v>2000</v>
      </c>
      <c r="T89" s="138">
        <f>RES_hhdet_numvin!T74</f>
        <v>1946</v>
      </c>
      <c r="U89" s="138">
        <f>RES_hhdet_numvin!U74</f>
        <v>655</v>
      </c>
      <c r="V89" s="138">
        <f>RES_hhdet_numvin!V74</f>
        <v>0</v>
      </c>
      <c r="W89" s="138">
        <f>RES_hhdet_numvin!W74</f>
        <v>339</v>
      </c>
      <c r="X89" s="138">
        <f>RES_hhdet_numvin!X74</f>
        <v>0</v>
      </c>
      <c r="Y89" s="138">
        <f>RES_hhdet_numvin!Y74</f>
        <v>670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15363</v>
      </c>
      <c r="S93" s="138">
        <f>RES_hhdet_numvin!S78</f>
        <v>31577</v>
      </c>
      <c r="T93" s="138">
        <f>RES_hhdet_numvin!T78</f>
        <v>39719</v>
      </c>
      <c r="U93" s="138">
        <f>RES_hhdet_numvin!U78</f>
        <v>41534</v>
      </c>
      <c r="V93" s="138">
        <f>RES_hhdet_numvin!V78</f>
        <v>40192</v>
      </c>
      <c r="W93" s="138">
        <f>RES_hhdet_numvin!W78</f>
        <v>44246</v>
      </c>
      <c r="X93" s="138">
        <f>RES_hhdet_numvin!X78</f>
        <v>50670</v>
      </c>
      <c r="Y93" s="138">
        <f>RES_hhdet_numvin!Y78</f>
        <v>46425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3823</v>
      </c>
      <c r="S94" s="39">
        <f>RES_hhdet_numvin!S79</f>
        <v>10298</v>
      </c>
      <c r="T94" s="39">
        <f>RES_hhdet_numvin!T79</f>
        <v>17701</v>
      </c>
      <c r="U94" s="39">
        <f>RES_hhdet_numvin!U79</f>
        <v>20975</v>
      </c>
      <c r="V94" s="39">
        <f>RES_hhdet_numvin!V79</f>
        <v>21139</v>
      </c>
      <c r="W94" s="39">
        <f>RES_hhdet_numvin!W79</f>
        <v>25414</v>
      </c>
      <c r="X94" s="39">
        <f>RES_hhdet_numvin!X79</f>
        <v>12118</v>
      </c>
      <c r="Y94" s="39">
        <f>RES_hhdet_numvin!Y79</f>
        <v>25302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446.29311827869304</v>
      </c>
      <c r="C98" s="117">
        <f t="shared" si="12"/>
        <v>489.6738900275962</v>
      </c>
      <c r="D98" s="117">
        <f t="shared" si="12"/>
        <v>483.44778036182521</v>
      </c>
      <c r="E98" s="117">
        <f t="shared" si="12"/>
        <v>547.49214585706102</v>
      </c>
      <c r="F98" s="117">
        <f t="shared" si="12"/>
        <v>610.35964010838302</v>
      </c>
      <c r="G98" s="117">
        <f t="shared" si="12"/>
        <v>616.01788216796137</v>
      </c>
      <c r="H98" s="117">
        <f t="shared" si="12"/>
        <v>641.51146673981907</v>
      </c>
      <c r="I98" s="117">
        <f t="shared" si="12"/>
        <v>602.07754219177684</v>
      </c>
      <c r="J98" s="117">
        <f t="shared" si="12"/>
        <v>678.55023570163496</v>
      </c>
      <c r="K98" s="117">
        <f t="shared" si="12"/>
        <v>632.4732019636923</v>
      </c>
      <c r="L98" s="117">
        <f t="shared" si="12"/>
        <v>719.74269891363895</v>
      </c>
      <c r="M98" s="117">
        <f t="shared" si="12"/>
        <v>578.38986598618169</v>
      </c>
      <c r="N98" s="117">
        <f t="shared" si="12"/>
        <v>610.72089088106657</v>
      </c>
      <c r="O98" s="117">
        <f t="shared" si="12"/>
        <v>616.69824887804884</v>
      </c>
      <c r="P98" s="117">
        <f t="shared" si="12"/>
        <v>545.80836198800341</v>
      </c>
      <c r="Q98" s="117">
        <f t="shared" si="12"/>
        <v>565.62075561811184</v>
      </c>
      <c r="R98" s="117">
        <f t="shared" ref="R98:V98" si="13">R99+R102+R104+R113</f>
        <v>573.84011884293284</v>
      </c>
      <c r="S98" s="117">
        <f t="shared" si="13"/>
        <v>566.97535114793334</v>
      </c>
      <c r="T98" s="117">
        <f t="shared" si="13"/>
        <v>616.57621069744425</v>
      </c>
      <c r="U98" s="117">
        <f t="shared" si="13"/>
        <v>603.90113027941425</v>
      </c>
      <c r="V98" s="117">
        <f t="shared" si="13"/>
        <v>602.33922691016994</v>
      </c>
      <c r="W98" s="117">
        <f t="shared" ref="W98:Y98" si="14">W99+W102+W104+W113</f>
        <v>607.86420988676559</v>
      </c>
      <c r="X98" s="117">
        <f t="shared" si="14"/>
        <v>551.06845315702014</v>
      </c>
      <c r="Y98" s="117">
        <f t="shared" si="14"/>
        <v>475.14211698434718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362.68564219774964</v>
      </c>
      <c r="C99" s="122">
        <f t="shared" si="15"/>
        <v>404.27828183019824</v>
      </c>
      <c r="D99" s="122">
        <f t="shared" si="15"/>
        <v>397.59452444282897</v>
      </c>
      <c r="E99" s="122">
        <f t="shared" si="15"/>
        <v>457.81654237940791</v>
      </c>
      <c r="F99" s="122">
        <f t="shared" si="15"/>
        <v>512.12292145522235</v>
      </c>
      <c r="G99" s="122">
        <f t="shared" si="15"/>
        <v>523.85000640578232</v>
      </c>
      <c r="H99" s="122">
        <f t="shared" si="15"/>
        <v>547.40693047558966</v>
      </c>
      <c r="I99" s="122">
        <f t="shared" si="15"/>
        <v>508.70988175780099</v>
      </c>
      <c r="J99" s="122">
        <f t="shared" si="15"/>
        <v>576.99505026834277</v>
      </c>
      <c r="K99" s="122">
        <f t="shared" si="15"/>
        <v>530.8786471368029</v>
      </c>
      <c r="L99" s="122">
        <f t="shared" si="15"/>
        <v>608.07013878275325</v>
      </c>
      <c r="M99" s="122">
        <f t="shared" si="15"/>
        <v>472.77289600373183</v>
      </c>
      <c r="N99" s="122">
        <f t="shared" si="15"/>
        <v>491.16710511718139</v>
      </c>
      <c r="O99" s="122">
        <f t="shared" si="15"/>
        <v>496.16324004378674</v>
      </c>
      <c r="P99" s="122">
        <f t="shared" si="15"/>
        <v>428.48212623887594</v>
      </c>
      <c r="Q99" s="122">
        <f t="shared" si="15"/>
        <v>449.39329527593964</v>
      </c>
      <c r="R99" s="122">
        <f t="shared" ref="R99:V99" si="16">SUM(R100:R101)</f>
        <v>455.47560635777967</v>
      </c>
      <c r="S99" s="122">
        <f t="shared" si="16"/>
        <v>443.02604063100654</v>
      </c>
      <c r="T99" s="122">
        <f t="shared" si="16"/>
        <v>486.950705447095</v>
      </c>
      <c r="U99" s="122">
        <f t="shared" si="16"/>
        <v>473.62184073417927</v>
      </c>
      <c r="V99" s="122">
        <f t="shared" si="16"/>
        <v>472.99199686001293</v>
      </c>
      <c r="W99" s="122">
        <f t="shared" ref="W99:Y99" si="17">SUM(W100:W101)</f>
        <v>477.53438974224053</v>
      </c>
      <c r="X99" s="122">
        <f t="shared" si="17"/>
        <v>425.62857769645211</v>
      </c>
      <c r="Y99" s="122">
        <f t="shared" si="17"/>
        <v>362.24195848320255</v>
      </c>
      <c r="DA99" s="130" t="s">
        <v>1629</v>
      </c>
    </row>
    <row r="100" spans="1:105" ht="12" customHeight="1" x14ac:dyDescent="0.25">
      <c r="A100" s="97" t="s">
        <v>212</v>
      </c>
      <c r="B100" s="98">
        <v>358.37591584789806</v>
      </c>
      <c r="C100" s="98">
        <v>399.59596615302115</v>
      </c>
      <c r="D100" s="98">
        <v>393.0259886606982</v>
      </c>
      <c r="E100" s="98">
        <v>452.62460689714163</v>
      </c>
      <c r="F100" s="98">
        <v>506.34659493510497</v>
      </c>
      <c r="G100" s="98">
        <v>517.98184534592428</v>
      </c>
      <c r="H100" s="98">
        <v>541.31325146081269</v>
      </c>
      <c r="I100" s="98">
        <v>503.05108464800486</v>
      </c>
      <c r="J100" s="98">
        <v>570.49322095141758</v>
      </c>
      <c r="K100" s="98">
        <v>524.85967697956562</v>
      </c>
      <c r="L100" s="98">
        <v>601.13391189233755</v>
      </c>
      <c r="M100" s="98">
        <v>467.41696271986723</v>
      </c>
      <c r="N100" s="98">
        <v>485.51189114843714</v>
      </c>
      <c r="O100" s="98">
        <v>490.43574726340967</v>
      </c>
      <c r="P100" s="98">
        <v>423.57288426416989</v>
      </c>
      <c r="Q100" s="98">
        <v>444.15146997547066</v>
      </c>
      <c r="R100" s="98">
        <v>450.08645535184189</v>
      </c>
      <c r="S100" s="98">
        <v>437.66246570927336</v>
      </c>
      <c r="T100" s="98">
        <v>480.87275761015701</v>
      </c>
      <c r="U100" s="98">
        <v>467.57524399268743</v>
      </c>
      <c r="V100" s="98">
        <v>466.82382830684503</v>
      </c>
      <c r="W100" s="98">
        <v>471.12841155891095</v>
      </c>
      <c r="X100" s="98">
        <v>419.7881954838594</v>
      </c>
      <c r="Y100" s="98">
        <v>357.1733952812956</v>
      </c>
      <c r="DA100" s="63" t="s">
        <v>1630</v>
      </c>
    </row>
    <row r="101" spans="1:105" ht="12" customHeight="1" x14ac:dyDescent="0.25">
      <c r="A101" s="97" t="s">
        <v>53</v>
      </c>
      <c r="B101" s="98">
        <v>4.3097263498515623</v>
      </c>
      <c r="C101" s="98">
        <v>4.6823156771770842</v>
      </c>
      <c r="D101" s="98">
        <v>4.5685357821307919</v>
      </c>
      <c r="E101" s="98">
        <v>5.1919354822662758</v>
      </c>
      <c r="F101" s="98">
        <v>5.7763265201173821</v>
      </c>
      <c r="G101" s="98">
        <v>5.8681610598579832</v>
      </c>
      <c r="H101" s="98">
        <v>6.0936790147769768</v>
      </c>
      <c r="I101" s="98">
        <v>5.6587971097960983</v>
      </c>
      <c r="J101" s="98">
        <v>6.5018293169252379</v>
      </c>
      <c r="K101" s="98">
        <v>6.0189701572372236</v>
      </c>
      <c r="L101" s="98">
        <v>6.9362268904156634</v>
      </c>
      <c r="M101" s="98">
        <v>5.3559332838646068</v>
      </c>
      <c r="N101" s="98">
        <v>5.6552139687442233</v>
      </c>
      <c r="O101" s="98">
        <v>5.7274927803770685</v>
      </c>
      <c r="P101" s="98">
        <v>4.9092419747060676</v>
      </c>
      <c r="Q101" s="98">
        <v>5.2418253004689763</v>
      </c>
      <c r="R101" s="98">
        <v>5.3891510059377588</v>
      </c>
      <c r="S101" s="98">
        <v>5.3635749217331954</v>
      </c>
      <c r="T101" s="98">
        <v>6.0779478369380069</v>
      </c>
      <c r="U101" s="98">
        <v>6.0465967414918174</v>
      </c>
      <c r="V101" s="98">
        <v>6.1681685531678765</v>
      </c>
      <c r="W101" s="98">
        <v>6.4059781833295739</v>
      </c>
      <c r="X101" s="98">
        <v>5.8403822125927087</v>
      </c>
      <c r="Y101" s="98">
        <v>5.0685632019069624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1.4244515523796785E-2</v>
      </c>
      <c r="C102" s="122">
        <f t="shared" si="18"/>
        <v>1.3184332988325574E-2</v>
      </c>
      <c r="D102" s="122">
        <f t="shared" si="18"/>
        <v>1.5666746351367548E-2</v>
      </c>
      <c r="E102" s="122">
        <f t="shared" si="18"/>
        <v>1.6971192060869868E-2</v>
      </c>
      <c r="F102" s="122">
        <f t="shared" si="18"/>
        <v>1.9316508095109094E-2</v>
      </c>
      <c r="G102" s="122">
        <f t="shared" si="18"/>
        <v>2.14245294633401E-2</v>
      </c>
      <c r="H102" s="122">
        <f t="shared" si="18"/>
        <v>2.66335901410737E-2</v>
      </c>
      <c r="I102" s="122">
        <f t="shared" si="18"/>
        <v>2.9821907700696357E-2</v>
      </c>
      <c r="J102" s="122">
        <f t="shared" si="18"/>
        <v>3.247998679440315E-2</v>
      </c>
      <c r="K102" s="122">
        <f t="shared" si="18"/>
        <v>3.330721781003966E-2</v>
      </c>
      <c r="L102" s="122">
        <f t="shared" si="18"/>
        <v>3.6492678426758969E-2</v>
      </c>
      <c r="M102" s="122">
        <f t="shared" si="18"/>
        <v>3.5465456013272369E-2</v>
      </c>
      <c r="N102" s="122">
        <f t="shared" si="18"/>
        <v>4.1320490939023062E-2</v>
      </c>
      <c r="O102" s="122">
        <f t="shared" si="18"/>
        <v>4.0397125137351129E-2</v>
      </c>
      <c r="P102" s="122">
        <f t="shared" si="18"/>
        <v>4.6792616399185354E-2</v>
      </c>
      <c r="Q102" s="122">
        <f t="shared" si="18"/>
        <v>4.7394752914305276E-2</v>
      </c>
      <c r="R102" s="122">
        <f t="shared" si="18"/>
        <v>4.7849732778909936E-2</v>
      </c>
      <c r="S102" s="122">
        <f t="shared" si="18"/>
        <v>4.5970957220508354E-2</v>
      </c>
      <c r="T102" s="122">
        <f t="shared" si="18"/>
        <v>4.3971328765645502E-2</v>
      </c>
      <c r="U102" s="122">
        <f t="shared" si="18"/>
        <v>4.3250648934126605E-2</v>
      </c>
      <c r="V102" s="122">
        <f t="shared" si="18"/>
        <v>4.1238062770661679E-2</v>
      </c>
      <c r="W102" s="122">
        <f t="shared" si="18"/>
        <v>3.6092105776330347E-2</v>
      </c>
      <c r="X102" s="122">
        <f t="shared" si="18"/>
        <v>3.6349988755428261E-2</v>
      </c>
      <c r="Y102" s="122">
        <f t="shared" si="18"/>
        <v>3.8344808127524298E-2</v>
      </c>
      <c r="DA102" s="130" t="s">
        <v>1632</v>
      </c>
    </row>
    <row r="103" spans="1:105" ht="12" customHeight="1" x14ac:dyDescent="0.25">
      <c r="A103" s="97" t="s">
        <v>53</v>
      </c>
      <c r="B103" s="98">
        <v>1.4244515523796785E-2</v>
      </c>
      <c r="C103" s="98">
        <v>1.3184332988325574E-2</v>
      </c>
      <c r="D103" s="98">
        <v>1.5666746351367548E-2</v>
      </c>
      <c r="E103" s="98">
        <v>1.6971192060869868E-2</v>
      </c>
      <c r="F103" s="98">
        <v>1.9316508095109094E-2</v>
      </c>
      <c r="G103" s="98">
        <v>2.14245294633401E-2</v>
      </c>
      <c r="H103" s="98">
        <v>2.66335901410737E-2</v>
      </c>
      <c r="I103" s="98">
        <v>2.9821907700696357E-2</v>
      </c>
      <c r="J103" s="98">
        <v>3.247998679440315E-2</v>
      </c>
      <c r="K103" s="98">
        <v>3.330721781003966E-2</v>
      </c>
      <c r="L103" s="98">
        <v>3.6492678426758969E-2</v>
      </c>
      <c r="M103" s="98">
        <v>3.5465456013272369E-2</v>
      </c>
      <c r="N103" s="98">
        <v>4.1320490939023062E-2</v>
      </c>
      <c r="O103" s="98">
        <v>4.0397125137351129E-2</v>
      </c>
      <c r="P103" s="98">
        <v>4.6792616399185354E-2</v>
      </c>
      <c r="Q103" s="98">
        <v>4.7394752914305276E-2</v>
      </c>
      <c r="R103" s="98">
        <v>4.7849732778909936E-2</v>
      </c>
      <c r="S103" s="98">
        <v>4.5970957220508354E-2</v>
      </c>
      <c r="T103" s="98">
        <v>4.3971328765645502E-2</v>
      </c>
      <c r="U103" s="98">
        <v>4.3250648934126605E-2</v>
      </c>
      <c r="V103" s="98">
        <v>4.1238062770661679E-2</v>
      </c>
      <c r="W103" s="98">
        <v>3.6092105776330347E-2</v>
      </c>
      <c r="X103" s="98">
        <v>3.6349988755428261E-2</v>
      </c>
      <c r="Y103" s="98">
        <v>3.8344808127524298E-2</v>
      </c>
      <c r="DA103" s="63" t="s">
        <v>1633</v>
      </c>
    </row>
    <row r="104" spans="1:105" ht="12" customHeight="1" x14ac:dyDescent="0.25">
      <c r="A104" s="121" t="s">
        <v>55</v>
      </c>
      <c r="B104" s="122">
        <v>72.229176751939903</v>
      </c>
      <c r="C104" s="122">
        <v>73.65322795650421</v>
      </c>
      <c r="D104" s="122">
        <v>73.846619777596459</v>
      </c>
      <c r="E104" s="122">
        <v>76.478241598514344</v>
      </c>
      <c r="F104" s="122">
        <v>83.943334363979005</v>
      </c>
      <c r="G104" s="122">
        <v>78.372657767500527</v>
      </c>
      <c r="H104" s="122">
        <v>79.918891577343075</v>
      </c>
      <c r="I104" s="122">
        <v>79.11575655302164</v>
      </c>
      <c r="J104" s="122">
        <v>86.903627633885492</v>
      </c>
      <c r="K104" s="122">
        <v>87.264753088542975</v>
      </c>
      <c r="L104" s="122">
        <v>96.006911423389951</v>
      </c>
      <c r="M104" s="122">
        <v>89.751322004558332</v>
      </c>
      <c r="N104" s="122">
        <v>103.1460768460641</v>
      </c>
      <c r="O104" s="122">
        <v>103.86230741210363</v>
      </c>
      <c r="P104" s="122">
        <v>100.30136774604613</v>
      </c>
      <c r="Q104" s="122">
        <v>99.139927865587509</v>
      </c>
      <c r="R104" s="122">
        <v>101.17962420368534</v>
      </c>
      <c r="S104" s="122">
        <v>106.0129812721209</v>
      </c>
      <c r="T104" s="122">
        <v>111.09001687773893</v>
      </c>
      <c r="U104" s="122">
        <v>111.69455663885158</v>
      </c>
      <c r="V104" s="122">
        <v>110.58391120895139</v>
      </c>
      <c r="W104" s="122">
        <v>111.18008459487949</v>
      </c>
      <c r="X104" s="122">
        <v>107.17298052734911</v>
      </c>
      <c r="Y104" s="122">
        <v>96.024471670717944</v>
      </c>
      <c r="DA104" s="130" t="s">
        <v>1634</v>
      </c>
    </row>
    <row r="105" spans="1:105" ht="12" customHeight="1" x14ac:dyDescent="0.25">
      <c r="A105" s="97" t="s">
        <v>134</v>
      </c>
      <c r="B105" s="98">
        <v>70.730263190013289</v>
      </c>
      <c r="C105" s="98">
        <v>72.169709177775943</v>
      </c>
      <c r="D105" s="98">
        <v>72.343172782500503</v>
      </c>
      <c r="E105" s="98">
        <v>74.974397057062859</v>
      </c>
      <c r="F105" s="98">
        <v>82.329421932582221</v>
      </c>
      <c r="G105" s="98">
        <v>76.806831055764263</v>
      </c>
      <c r="H105" s="98">
        <v>78.301791108669079</v>
      </c>
      <c r="I105" s="98">
        <v>77.445933230183584</v>
      </c>
      <c r="J105" s="98">
        <v>85.222636257057061</v>
      </c>
      <c r="K105" s="98">
        <v>86.782757420579983</v>
      </c>
      <c r="L105" s="98">
        <v>94.097516166787486</v>
      </c>
      <c r="M105" s="98">
        <v>87.537496638405841</v>
      </c>
      <c r="N105" s="98">
        <v>100.52253053798917</v>
      </c>
      <c r="O105" s="98">
        <v>101.11609239945814</v>
      </c>
      <c r="P105" s="98">
        <v>97.53375385737256</v>
      </c>
      <c r="Q105" s="98">
        <v>96.235460034548552</v>
      </c>
      <c r="R105" s="98">
        <v>97.945257700759583</v>
      </c>
      <c r="S105" s="98">
        <v>102.12310554161877</v>
      </c>
      <c r="T105" s="98">
        <v>106.86542499333136</v>
      </c>
      <c r="U105" s="98">
        <v>107.40670736706126</v>
      </c>
      <c r="V105" s="98">
        <v>106.63806394762142</v>
      </c>
      <c r="W105" s="98">
        <v>107.42193839049139</v>
      </c>
      <c r="X105" s="98">
        <v>103.99390402612104</v>
      </c>
      <c r="Y105" s="98">
        <v>93.422616069114753</v>
      </c>
      <c r="DA105" s="63" t="s">
        <v>1635</v>
      </c>
    </row>
    <row r="106" spans="1:105" ht="12" customHeight="1" x14ac:dyDescent="0.25">
      <c r="A106" s="97" t="s">
        <v>133</v>
      </c>
      <c r="B106" s="98">
        <v>5.558005421462381E-3</v>
      </c>
      <c r="C106" s="98">
        <v>6.0192600579508692E-3</v>
      </c>
      <c r="D106" s="98">
        <v>8.105099561369785E-3</v>
      </c>
      <c r="E106" s="98">
        <v>1.1859435442251529E-2</v>
      </c>
      <c r="F106" s="98">
        <v>1.6725062909486825E-2</v>
      </c>
      <c r="G106" s="98">
        <v>2.4989117590960161E-2</v>
      </c>
      <c r="H106" s="98">
        <v>3.3777162174241426E-2</v>
      </c>
      <c r="I106" s="98">
        <v>7.0909961439111796E-2</v>
      </c>
      <c r="J106" s="98">
        <v>0.17034823090322609</v>
      </c>
      <c r="K106" s="98">
        <v>0.29768345664959123</v>
      </c>
      <c r="L106" s="98">
        <v>0.47503478485059802</v>
      </c>
      <c r="M106" s="98">
        <v>0.45949847647530495</v>
      </c>
      <c r="N106" s="98">
        <v>0.62056758206295914</v>
      </c>
      <c r="O106" s="98">
        <v>0.68206429794843693</v>
      </c>
      <c r="P106" s="98">
        <v>0.67446536641301702</v>
      </c>
      <c r="Q106" s="98">
        <v>0.70208666678345788</v>
      </c>
      <c r="R106" s="98">
        <v>0.7427873652168655</v>
      </c>
      <c r="S106" s="98">
        <v>0.8092236481148215</v>
      </c>
      <c r="T106" s="98">
        <v>0.88740286698017989</v>
      </c>
      <c r="U106" s="98">
        <v>0.90685234253341973</v>
      </c>
      <c r="V106" s="98">
        <v>0.85626940256391992</v>
      </c>
      <c r="W106" s="98">
        <v>0.87252264032841986</v>
      </c>
      <c r="X106" s="98">
        <v>0.86141377990005563</v>
      </c>
      <c r="Y106" s="98">
        <v>0.70509145023662689</v>
      </c>
      <c r="DA106" s="63" t="s">
        <v>1636</v>
      </c>
    </row>
    <row r="107" spans="1:105" ht="12" customHeight="1" x14ac:dyDescent="0.25">
      <c r="A107" s="100" t="s">
        <v>212</v>
      </c>
      <c r="B107" s="101">
        <v>4.8295435548193757E-3</v>
      </c>
      <c r="C107" s="101">
        <v>5.2222478071342763E-3</v>
      </c>
      <c r="D107" s="101">
        <v>6.9783422554199935E-3</v>
      </c>
      <c r="E107" s="101">
        <v>1.016807288704968E-2</v>
      </c>
      <c r="F107" s="101">
        <v>1.4312739072112371E-2</v>
      </c>
      <c r="G107" s="101">
        <v>2.1283255108819499E-2</v>
      </c>
      <c r="H107" s="101">
        <v>2.8866753607349065E-2</v>
      </c>
      <c r="I107" s="101">
        <v>6.0276102828652992E-2</v>
      </c>
      <c r="J107" s="101">
        <v>0.14367635841049309</v>
      </c>
      <c r="K107" s="101">
        <v>0.25043431191092941</v>
      </c>
      <c r="L107" s="101">
        <v>0.39967559767609595</v>
      </c>
      <c r="M107" s="101">
        <v>0.38751560569782328</v>
      </c>
      <c r="N107" s="101">
        <v>0.52131062561010988</v>
      </c>
      <c r="O107" s="101">
        <v>0.5715512362873385</v>
      </c>
      <c r="P107" s="101">
        <v>0.56427719036147261</v>
      </c>
      <c r="Q107" s="101">
        <v>0.58525399685981949</v>
      </c>
      <c r="R107" s="101">
        <v>0.61647649550218764</v>
      </c>
      <c r="S107" s="101">
        <v>0.66976934335658611</v>
      </c>
      <c r="T107" s="101">
        <v>0.73110181420550702</v>
      </c>
      <c r="U107" s="101">
        <v>0.7440732891476235</v>
      </c>
      <c r="V107" s="101">
        <v>0.70795106262558816</v>
      </c>
      <c r="W107" s="101">
        <v>0.71782622333114143</v>
      </c>
      <c r="X107" s="101">
        <v>0.69740751208919127</v>
      </c>
      <c r="Y107" s="101">
        <v>0.56204253322415954</v>
      </c>
      <c r="DA107" s="131" t="s">
        <v>1637</v>
      </c>
    </row>
    <row r="108" spans="1:105" ht="12" customHeight="1" x14ac:dyDescent="0.25">
      <c r="A108" s="103" t="s">
        <v>52</v>
      </c>
      <c r="B108" s="104">
        <v>7.2846186664300499E-4</v>
      </c>
      <c r="C108" s="104">
        <v>7.970122508165928E-4</v>
      </c>
      <c r="D108" s="104">
        <v>1.1267573059497906E-3</v>
      </c>
      <c r="E108" s="104">
        <v>1.6913625552018479E-3</v>
      </c>
      <c r="F108" s="104">
        <v>2.4123238373744528E-3</v>
      </c>
      <c r="G108" s="104">
        <v>3.7058624821406623E-3</v>
      </c>
      <c r="H108" s="104">
        <v>4.9104085668923592E-3</v>
      </c>
      <c r="I108" s="104">
        <v>1.0633858610458799E-2</v>
      </c>
      <c r="J108" s="104">
        <v>2.667187249273302E-2</v>
      </c>
      <c r="K108" s="104">
        <v>4.7249144738661812E-2</v>
      </c>
      <c r="L108" s="104">
        <v>7.5359187174502087E-2</v>
      </c>
      <c r="M108" s="104">
        <v>7.1982870777481639E-2</v>
      </c>
      <c r="N108" s="104">
        <v>9.9256956452849265E-2</v>
      </c>
      <c r="O108" s="104">
        <v>0.11051306166109841</v>
      </c>
      <c r="P108" s="104">
        <v>0.11018817605154439</v>
      </c>
      <c r="Q108" s="104">
        <v>0.11683266992363842</v>
      </c>
      <c r="R108" s="104">
        <v>0.12631086971467786</v>
      </c>
      <c r="S108" s="104">
        <v>0.13945430475823539</v>
      </c>
      <c r="T108" s="104">
        <v>0.15630105277467288</v>
      </c>
      <c r="U108" s="104">
        <v>0.16277905338579626</v>
      </c>
      <c r="V108" s="104">
        <v>0.14831833993833177</v>
      </c>
      <c r="W108" s="104">
        <v>0.15469641699727849</v>
      </c>
      <c r="X108" s="104">
        <v>0.16400626781086433</v>
      </c>
      <c r="Y108" s="104">
        <v>0.14304891701246736</v>
      </c>
      <c r="DA108" s="132" t="s">
        <v>1638</v>
      </c>
    </row>
    <row r="109" spans="1:105" ht="12" customHeight="1" x14ac:dyDescent="0.25">
      <c r="A109" s="106" t="s">
        <v>122</v>
      </c>
      <c r="B109" s="101">
        <v>1.4810562427665594</v>
      </c>
      <c r="C109" s="101">
        <v>1.464843589379945</v>
      </c>
      <c r="D109" s="101">
        <v>1.4758101876229612</v>
      </c>
      <c r="E109" s="101">
        <v>1.465275753158013</v>
      </c>
      <c r="F109" s="101">
        <v>1.5611477563826819</v>
      </c>
      <c r="G109" s="101">
        <v>1.4882917448777464</v>
      </c>
      <c r="H109" s="101">
        <v>1.5132572706406524</v>
      </c>
      <c r="I109" s="101">
        <v>1.4474795917659991</v>
      </c>
      <c r="J109" s="101">
        <v>1.345269175844821</v>
      </c>
      <c r="K109" s="101">
        <v>0.10018489052553989</v>
      </c>
      <c r="L109" s="101">
        <v>0.12948354550757854</v>
      </c>
      <c r="M109" s="101">
        <v>0.28439337964754219</v>
      </c>
      <c r="N109" s="101">
        <v>0.45156074751114034</v>
      </c>
      <c r="O109" s="101">
        <v>0.48018861524903067</v>
      </c>
      <c r="P109" s="101">
        <v>0.48439409084634616</v>
      </c>
      <c r="Q109" s="101">
        <v>0.43048066325651141</v>
      </c>
      <c r="R109" s="101">
        <v>0.45203682464808642</v>
      </c>
      <c r="S109" s="101">
        <v>0.61099026229356268</v>
      </c>
      <c r="T109" s="101">
        <v>0.75224810550939014</v>
      </c>
      <c r="U109" s="101">
        <v>0.78721683430215583</v>
      </c>
      <c r="V109" s="101">
        <v>0.67606043228436441</v>
      </c>
      <c r="W109" s="101">
        <v>0.66630255784692383</v>
      </c>
      <c r="X109" s="101">
        <v>0.57133581729973126</v>
      </c>
      <c r="Y109" s="101">
        <v>0.54504883934632875</v>
      </c>
      <c r="DA109" s="131" t="s">
        <v>1639</v>
      </c>
    </row>
    <row r="110" spans="1:105" ht="12" customHeight="1" x14ac:dyDescent="0.25">
      <c r="A110" s="107" t="s">
        <v>121</v>
      </c>
      <c r="B110" s="104">
        <v>1.2299313738590813E-2</v>
      </c>
      <c r="C110" s="104">
        <v>1.2655929290376327E-2</v>
      </c>
      <c r="D110" s="104">
        <v>1.9531707911623685E-2</v>
      </c>
      <c r="E110" s="104">
        <v>2.6709352851228736E-2</v>
      </c>
      <c r="F110" s="104">
        <v>3.6039612104616661E-2</v>
      </c>
      <c r="G110" s="104">
        <v>5.2545849267559598E-2</v>
      </c>
      <c r="H110" s="104">
        <v>7.0066035859096112E-2</v>
      </c>
      <c r="I110" s="104">
        <v>0.1514337696329511</v>
      </c>
      <c r="J110" s="104">
        <v>0.16537397008038446</v>
      </c>
      <c r="K110" s="104">
        <v>8.41273207878563E-2</v>
      </c>
      <c r="L110" s="104">
        <v>1.3048769262442894</v>
      </c>
      <c r="M110" s="104">
        <v>1.4699335100296458</v>
      </c>
      <c r="N110" s="104">
        <v>1.55141797850084</v>
      </c>
      <c r="O110" s="104">
        <v>1.5839620994480093</v>
      </c>
      <c r="P110" s="104">
        <v>1.6087544314141986</v>
      </c>
      <c r="Q110" s="104">
        <v>1.7719005009989797</v>
      </c>
      <c r="R110" s="104">
        <v>2.0395423130607946</v>
      </c>
      <c r="S110" s="104">
        <v>2.469661820093735</v>
      </c>
      <c r="T110" s="104">
        <v>2.5849409119180029</v>
      </c>
      <c r="U110" s="104">
        <v>2.5937800949547443</v>
      </c>
      <c r="V110" s="104">
        <v>2.4135174264816883</v>
      </c>
      <c r="W110" s="104">
        <v>2.2193210062127537</v>
      </c>
      <c r="X110" s="104">
        <v>1.7463269040282841</v>
      </c>
      <c r="Y110" s="104">
        <v>1.3517153120202465</v>
      </c>
      <c r="DA110" s="132" t="s">
        <v>1640</v>
      </c>
    </row>
    <row r="111" spans="1:105" ht="12" customHeight="1" x14ac:dyDescent="0.25">
      <c r="A111" s="108" t="s">
        <v>53</v>
      </c>
      <c r="B111" s="98">
        <v>1.0402535800228383E-2</v>
      </c>
      <c r="C111" s="98">
        <v>1.0702874323704535E-2</v>
      </c>
      <c r="D111" s="98">
        <v>1.6419234009066291E-2</v>
      </c>
      <c r="E111" s="98">
        <v>2.242573188577951E-2</v>
      </c>
      <c r="F111" s="98">
        <v>3.0252310515246926E-2</v>
      </c>
      <c r="G111" s="98">
        <v>4.4000799773993703E-2</v>
      </c>
      <c r="H111" s="98">
        <v>5.8972106037763559E-2</v>
      </c>
      <c r="I111" s="98">
        <v>0.12708921880589691</v>
      </c>
      <c r="J111" s="98">
        <v>0.13799448909919604</v>
      </c>
      <c r="K111" s="98">
        <v>7.0112280308459077E-2</v>
      </c>
      <c r="L111" s="98">
        <v>1.0878161883330759</v>
      </c>
      <c r="M111" s="98">
        <v>1.2291149681963838</v>
      </c>
      <c r="N111" s="98">
        <v>1.2939877767447256</v>
      </c>
      <c r="O111" s="98">
        <v>1.3195701870421479</v>
      </c>
      <c r="P111" s="98">
        <v>1.3384437672036749</v>
      </c>
      <c r="Q111" s="98">
        <v>1.467263524178672</v>
      </c>
      <c r="R111" s="98">
        <v>1.678307949618733</v>
      </c>
      <c r="S111" s="98">
        <v>2.0224393316553035</v>
      </c>
      <c r="T111" s="98">
        <v>2.1041467553553055</v>
      </c>
      <c r="U111" s="98">
        <v>2.1062001396871186</v>
      </c>
      <c r="V111" s="98">
        <v>1.9758297375471126</v>
      </c>
      <c r="W111" s="98">
        <v>1.8147363311907097</v>
      </c>
      <c r="X111" s="98">
        <v>1.4111956117766822</v>
      </c>
      <c r="Y111" s="98">
        <v>1.0766383727741935</v>
      </c>
      <c r="DA111" s="63" t="s">
        <v>1641</v>
      </c>
    </row>
    <row r="112" spans="1:105" ht="12" customHeight="1" x14ac:dyDescent="0.25">
      <c r="A112" s="108" t="s">
        <v>52</v>
      </c>
      <c r="B112" s="98">
        <v>1.8967779383624295E-3</v>
      </c>
      <c r="C112" s="98">
        <v>1.9530549666717924E-3</v>
      </c>
      <c r="D112" s="98">
        <v>3.112473902557394E-3</v>
      </c>
      <c r="E112" s="98">
        <v>4.2836209654492268E-3</v>
      </c>
      <c r="F112" s="98">
        <v>5.7873015893697317E-3</v>
      </c>
      <c r="G112" s="98">
        <v>8.5450494935658938E-3</v>
      </c>
      <c r="H112" s="98">
        <v>1.1093929821332558E-2</v>
      </c>
      <c r="I112" s="98">
        <v>2.4344550827054185E-2</v>
      </c>
      <c r="J112" s="98">
        <v>2.737948098118843E-2</v>
      </c>
      <c r="K112" s="98">
        <v>1.4015040479397218E-2</v>
      </c>
      <c r="L112" s="98">
        <v>0.21706073791121355</v>
      </c>
      <c r="M112" s="98">
        <v>0.24081854183326207</v>
      </c>
      <c r="N112" s="98">
        <v>0.25743020175611436</v>
      </c>
      <c r="O112" s="98">
        <v>0.2643919124058613</v>
      </c>
      <c r="P112" s="98">
        <v>0.27031066421052374</v>
      </c>
      <c r="Q112" s="98">
        <v>0.30463697682030755</v>
      </c>
      <c r="R112" s="98">
        <v>0.36123436344206145</v>
      </c>
      <c r="S112" s="98">
        <v>0.44722248843843138</v>
      </c>
      <c r="T112" s="98">
        <v>0.48079415656269764</v>
      </c>
      <c r="U112" s="98">
        <v>0.48757995526762565</v>
      </c>
      <c r="V112" s="98">
        <v>0.4376876889345756</v>
      </c>
      <c r="W112" s="98">
        <v>0.40458467502204387</v>
      </c>
      <c r="X112" s="98">
        <v>0.33513129225160188</v>
      </c>
      <c r="Y112" s="98">
        <v>0.27507693924605292</v>
      </c>
      <c r="DA112" s="63" t="s">
        <v>1642</v>
      </c>
    </row>
    <row r="113" spans="1:105" ht="12" customHeight="1" x14ac:dyDescent="0.25">
      <c r="A113" s="121" t="s">
        <v>54</v>
      </c>
      <c r="B113" s="122">
        <v>11.364054813479703</v>
      </c>
      <c r="C113" s="122">
        <v>11.729195907905401</v>
      </c>
      <c r="D113" s="122">
        <v>11.990969395048394</v>
      </c>
      <c r="E113" s="122">
        <v>13.180390687077901</v>
      </c>
      <c r="F113" s="122">
        <v>14.274067781086512</v>
      </c>
      <c r="G113" s="122">
        <v>13.773793465215091</v>
      </c>
      <c r="H113" s="122">
        <v>14.159011096745255</v>
      </c>
      <c r="I113" s="122">
        <v>14.222081973253434</v>
      </c>
      <c r="J113" s="122">
        <v>14.619077812612291</v>
      </c>
      <c r="K113" s="122">
        <v>14.296494520536331</v>
      </c>
      <c r="L113" s="122">
        <v>15.629156029068973</v>
      </c>
      <c r="M113" s="122">
        <v>15.830182521878164</v>
      </c>
      <c r="N113" s="122">
        <v>16.3663884268821</v>
      </c>
      <c r="O113" s="122">
        <v>16.632304297021193</v>
      </c>
      <c r="P113" s="122">
        <v>16.978075386682242</v>
      </c>
      <c r="Q113" s="122">
        <v>17.040137723670306</v>
      </c>
      <c r="R113" s="122">
        <v>17.137038548688871</v>
      </c>
      <c r="S113" s="122">
        <v>17.890358287585439</v>
      </c>
      <c r="T113" s="122">
        <v>18.491517043844759</v>
      </c>
      <c r="U113" s="122">
        <v>18.541482257449296</v>
      </c>
      <c r="V113" s="122">
        <v>18.722080778434979</v>
      </c>
      <c r="W113" s="122">
        <v>19.113643443869297</v>
      </c>
      <c r="X113" s="122">
        <v>18.230544944463489</v>
      </c>
      <c r="Y113" s="122">
        <v>16.837342022299133</v>
      </c>
      <c r="DA113" s="130" t="s">
        <v>1643</v>
      </c>
    </row>
    <row r="114" spans="1:105" ht="12" customHeight="1" x14ac:dyDescent="0.25">
      <c r="A114" s="97" t="s">
        <v>175</v>
      </c>
      <c r="B114" s="98">
        <v>8.6576930522397575</v>
      </c>
      <c r="C114" s="98">
        <v>9.0330577094438311</v>
      </c>
      <c r="D114" s="98">
        <v>9.193937600616394</v>
      </c>
      <c r="E114" s="98">
        <v>10.245514129400236</v>
      </c>
      <c r="F114" s="98">
        <v>11.223685870454769</v>
      </c>
      <c r="G114" s="98">
        <v>10.757538193589467</v>
      </c>
      <c r="H114" s="98">
        <v>11.160045964959028</v>
      </c>
      <c r="I114" s="98">
        <v>11.166695700840018</v>
      </c>
      <c r="J114" s="98">
        <v>11.616820689348817</v>
      </c>
      <c r="K114" s="98">
        <v>11.548403858880905</v>
      </c>
      <c r="L114" s="98">
        <v>12.659953952829191</v>
      </c>
      <c r="M114" s="98">
        <v>12.779263213157135</v>
      </c>
      <c r="N114" s="98">
        <v>12.721997696561937</v>
      </c>
      <c r="O114" s="98">
        <v>12.863711422426595</v>
      </c>
      <c r="P114" s="98">
        <v>12.919368437021387</v>
      </c>
      <c r="Q114" s="98">
        <v>13.01655202063632</v>
      </c>
      <c r="R114" s="98">
        <v>13.201251552498318</v>
      </c>
      <c r="S114" s="98">
        <v>13.917144358459922</v>
      </c>
      <c r="T114" s="98">
        <v>14.400878952899609</v>
      </c>
      <c r="U114" s="98">
        <v>14.433218687302965</v>
      </c>
      <c r="V114" s="98">
        <v>14.394215152383666</v>
      </c>
      <c r="W114" s="98">
        <v>14.522021591669052</v>
      </c>
      <c r="X114" s="98">
        <v>14.219547148179945</v>
      </c>
      <c r="Y114" s="98">
        <v>12.721051877328724</v>
      </c>
      <c r="DA114" s="63" t="s">
        <v>1644</v>
      </c>
    </row>
    <row r="115" spans="1:105" ht="12" customHeight="1" x14ac:dyDescent="0.25">
      <c r="A115" s="109" t="s">
        <v>120</v>
      </c>
      <c r="B115" s="33">
        <v>2.7063617612399447</v>
      </c>
      <c r="C115" s="33">
        <v>2.6961381984615698</v>
      </c>
      <c r="D115" s="33">
        <v>2.7970317944319993</v>
      </c>
      <c r="E115" s="33">
        <v>2.934876557677665</v>
      </c>
      <c r="F115" s="33">
        <v>3.0503819106317422</v>
      </c>
      <c r="G115" s="33">
        <v>3.0162552716256248</v>
      </c>
      <c r="H115" s="33">
        <v>2.998965131786226</v>
      </c>
      <c r="I115" s="33">
        <v>3.0553862724134162</v>
      </c>
      <c r="J115" s="33">
        <v>3.0022571232634738</v>
      </c>
      <c r="K115" s="33">
        <v>2.7480906616554273</v>
      </c>
      <c r="L115" s="33">
        <v>2.9692020762397813</v>
      </c>
      <c r="M115" s="33">
        <v>3.0509193087210305</v>
      </c>
      <c r="N115" s="33">
        <v>3.6443907303201626</v>
      </c>
      <c r="O115" s="33">
        <v>3.7685928745945976</v>
      </c>
      <c r="P115" s="33">
        <v>4.0587069496608565</v>
      </c>
      <c r="Q115" s="33">
        <v>4.0235857030339863</v>
      </c>
      <c r="R115" s="33">
        <v>3.9357869961905525</v>
      </c>
      <c r="S115" s="33">
        <v>3.973213929125516</v>
      </c>
      <c r="T115" s="33">
        <v>4.0906380909451494</v>
      </c>
      <c r="U115" s="33">
        <v>4.1082635701463301</v>
      </c>
      <c r="V115" s="33">
        <v>4.3278656260513122</v>
      </c>
      <c r="W115" s="33">
        <v>4.5916218522002454</v>
      </c>
      <c r="X115" s="33">
        <v>4.0109977962835428</v>
      </c>
      <c r="Y115" s="33">
        <v>4.1162901449704075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226.67345457773359</v>
      </c>
      <c r="C117" s="117">
        <f t="shared" si="19"/>
        <v>250.74495586696804</v>
      </c>
      <c r="D117" s="117">
        <f t="shared" si="19"/>
        <v>250.82059519955308</v>
      </c>
      <c r="E117" s="117">
        <f t="shared" si="19"/>
        <v>287.45779381184082</v>
      </c>
      <c r="F117" s="117">
        <f t="shared" si="19"/>
        <v>324.42448682523451</v>
      </c>
      <c r="G117" s="117">
        <f t="shared" si="19"/>
        <v>330.65799333680718</v>
      </c>
      <c r="H117" s="117">
        <f t="shared" si="19"/>
        <v>348.12650524065572</v>
      </c>
      <c r="I117" s="117">
        <f t="shared" si="19"/>
        <v>330.53131413851452</v>
      </c>
      <c r="J117" s="117">
        <f t="shared" si="19"/>
        <v>377.0764449926744</v>
      </c>
      <c r="K117" s="117">
        <f t="shared" si="19"/>
        <v>355.75831877600609</v>
      </c>
      <c r="L117" s="117">
        <f t="shared" si="19"/>
        <v>411.42300115156553</v>
      </c>
      <c r="M117" s="117">
        <f t="shared" si="19"/>
        <v>336.53761724522764</v>
      </c>
      <c r="N117" s="117">
        <f t="shared" si="19"/>
        <v>363.74383414572947</v>
      </c>
      <c r="O117" s="117">
        <f t="shared" si="19"/>
        <v>375.41547362919835</v>
      </c>
      <c r="P117" s="117">
        <f t="shared" si="19"/>
        <v>336.61913325177341</v>
      </c>
      <c r="Q117" s="117">
        <f t="shared" si="19"/>
        <v>353.2006937309805</v>
      </c>
      <c r="R117" s="117">
        <f t="shared" ref="R117:V117" si="20">R118+R121+R123+R132</f>
        <v>365.05762545173695</v>
      </c>
      <c r="S117" s="117">
        <f t="shared" si="20"/>
        <v>370.95117300598343</v>
      </c>
      <c r="T117" s="117">
        <f t="shared" si="20"/>
        <v>414.63558330529963</v>
      </c>
      <c r="U117" s="117">
        <f t="shared" si="20"/>
        <v>417.25165955966014</v>
      </c>
      <c r="V117" s="117">
        <f t="shared" si="20"/>
        <v>426.16079362795102</v>
      </c>
      <c r="W117" s="117">
        <f t="shared" ref="W117:Y117" si="21">W118+W121+W123+W132</f>
        <v>441.33931462599577</v>
      </c>
      <c r="X117" s="117">
        <f t="shared" si="21"/>
        <v>409.51966806916499</v>
      </c>
      <c r="Y117" s="117">
        <f t="shared" si="21"/>
        <v>361.03992051574352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180.88802346596046</v>
      </c>
      <c r="C118" s="122">
        <f t="shared" si="22"/>
        <v>203.58341865570344</v>
      </c>
      <c r="D118" s="122">
        <f t="shared" si="22"/>
        <v>202.82910064990216</v>
      </c>
      <c r="E118" s="122">
        <f t="shared" si="22"/>
        <v>236.70493130256554</v>
      </c>
      <c r="F118" s="122">
        <f t="shared" si="22"/>
        <v>268.2103649701906</v>
      </c>
      <c r="G118" s="122">
        <f t="shared" si="22"/>
        <v>277.34282823762538</v>
      </c>
      <c r="H118" s="122">
        <f t="shared" si="22"/>
        <v>293.11753226543146</v>
      </c>
      <c r="I118" s="122">
        <f t="shared" si="22"/>
        <v>275.38300348141041</v>
      </c>
      <c r="J118" s="122">
        <f t="shared" si="22"/>
        <v>316.4517110392145</v>
      </c>
      <c r="K118" s="122">
        <f t="shared" si="22"/>
        <v>294.53974100327582</v>
      </c>
      <c r="L118" s="122">
        <f t="shared" si="22"/>
        <v>343.03417400885388</v>
      </c>
      <c r="M118" s="122">
        <f t="shared" si="22"/>
        <v>270.92445711372915</v>
      </c>
      <c r="N118" s="122">
        <f t="shared" si="22"/>
        <v>288.00208713608299</v>
      </c>
      <c r="O118" s="122">
        <f t="shared" si="22"/>
        <v>297.70507934282807</v>
      </c>
      <c r="P118" s="122">
        <f t="shared" si="22"/>
        <v>260.2155878451847</v>
      </c>
      <c r="Q118" s="122">
        <f t="shared" si="22"/>
        <v>276.72561400415458</v>
      </c>
      <c r="R118" s="122">
        <f t="shared" ref="R118:V118" si="23">SUM(R119:R120)</f>
        <v>286.02876133967254</v>
      </c>
      <c r="S118" s="122">
        <f t="shared" si="23"/>
        <v>286.40809457914622</v>
      </c>
      <c r="T118" s="122">
        <f t="shared" si="23"/>
        <v>324.20093478426691</v>
      </c>
      <c r="U118" s="122">
        <f t="shared" si="23"/>
        <v>324.34451606170052</v>
      </c>
      <c r="V118" s="122">
        <f t="shared" si="23"/>
        <v>332.07892737011514</v>
      </c>
      <c r="W118" s="122">
        <f t="shared" ref="W118:Y118" si="24">SUM(W119:W120)</f>
        <v>344.56371085820177</v>
      </c>
      <c r="X118" s="122">
        <f t="shared" si="24"/>
        <v>314.72254257639719</v>
      </c>
      <c r="Y118" s="122">
        <f t="shared" si="24"/>
        <v>274.10017634283298</v>
      </c>
      <c r="DA118" s="130" t="s">
        <v>1797</v>
      </c>
    </row>
    <row r="119" spans="1:105" ht="12" customHeight="1" x14ac:dyDescent="0.25">
      <c r="A119" s="97" t="s">
        <v>212</v>
      </c>
      <c r="B119" s="98">
        <v>176.5782971161089</v>
      </c>
      <c r="C119" s="98">
        <v>198.90110297852635</v>
      </c>
      <c r="D119" s="98">
        <v>198.26056486777136</v>
      </c>
      <c r="E119" s="98">
        <v>231.51299582029927</v>
      </c>
      <c r="F119" s="98">
        <v>262.43403845007322</v>
      </c>
      <c r="G119" s="98">
        <v>271.4746671777674</v>
      </c>
      <c r="H119" s="98">
        <v>287.0238532506545</v>
      </c>
      <c r="I119" s="98">
        <v>269.72420637161429</v>
      </c>
      <c r="J119" s="98">
        <v>309.94988172228926</v>
      </c>
      <c r="K119" s="98">
        <v>288.5207708460386</v>
      </c>
      <c r="L119" s="98">
        <v>336.09794711843824</v>
      </c>
      <c r="M119" s="98">
        <v>265.56852382986455</v>
      </c>
      <c r="N119" s="98">
        <v>282.34687316733874</v>
      </c>
      <c r="O119" s="98">
        <v>291.97758656245099</v>
      </c>
      <c r="P119" s="98">
        <v>255.30634587047865</v>
      </c>
      <c r="Q119" s="98">
        <v>271.4837887036856</v>
      </c>
      <c r="R119" s="98">
        <v>280.63961033373477</v>
      </c>
      <c r="S119" s="98">
        <v>281.04451965741305</v>
      </c>
      <c r="T119" s="98">
        <v>318.12298694732891</v>
      </c>
      <c r="U119" s="98">
        <v>318.29791932020868</v>
      </c>
      <c r="V119" s="98">
        <v>325.91075881694724</v>
      </c>
      <c r="W119" s="98">
        <v>338.15773267487219</v>
      </c>
      <c r="X119" s="98">
        <v>308.88216036380447</v>
      </c>
      <c r="Y119" s="98">
        <v>269.03161314092603</v>
      </c>
      <c r="DA119" s="63" t="s">
        <v>1798</v>
      </c>
    </row>
    <row r="120" spans="1:105" ht="12" customHeight="1" x14ac:dyDescent="0.25">
      <c r="A120" s="97" t="s">
        <v>53</v>
      </c>
      <c r="B120" s="98">
        <v>4.3097263498515623</v>
      </c>
      <c r="C120" s="98">
        <v>4.6823156771770842</v>
      </c>
      <c r="D120" s="98">
        <v>4.5685357821307919</v>
      </c>
      <c r="E120" s="98">
        <v>5.1919354822662758</v>
      </c>
      <c r="F120" s="98">
        <v>5.7763265201173821</v>
      </c>
      <c r="G120" s="98">
        <v>5.8681610598579832</v>
      </c>
      <c r="H120" s="98">
        <v>6.0936790147769768</v>
      </c>
      <c r="I120" s="98">
        <v>5.6587971097960983</v>
      </c>
      <c r="J120" s="98">
        <v>6.5018293169252379</v>
      </c>
      <c r="K120" s="98">
        <v>6.0189701572372236</v>
      </c>
      <c r="L120" s="98">
        <v>6.9362268904156634</v>
      </c>
      <c r="M120" s="98">
        <v>5.3559332838646068</v>
      </c>
      <c r="N120" s="98">
        <v>5.6552139687442233</v>
      </c>
      <c r="O120" s="98">
        <v>5.7274927803770685</v>
      </c>
      <c r="P120" s="98">
        <v>4.9092419747060676</v>
      </c>
      <c r="Q120" s="98">
        <v>5.2418253004689763</v>
      </c>
      <c r="R120" s="98">
        <v>5.3891510059377588</v>
      </c>
      <c r="S120" s="98">
        <v>5.3635749217331954</v>
      </c>
      <c r="T120" s="98">
        <v>6.0779478369380069</v>
      </c>
      <c r="U120" s="98">
        <v>6.0465967414918174</v>
      </c>
      <c r="V120" s="98">
        <v>6.1681685531678765</v>
      </c>
      <c r="W120" s="98">
        <v>6.4059781833295739</v>
      </c>
      <c r="X120" s="98">
        <v>5.8403822125927087</v>
      </c>
      <c r="Y120" s="98">
        <v>5.0685632019069624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3.1734169211471097E-2</v>
      </c>
      <c r="C121" s="122">
        <f t="shared" si="25"/>
        <v>3.0355289793282905E-2</v>
      </c>
      <c r="D121" s="122">
        <f t="shared" si="25"/>
        <v>3.9148436547277274E-2</v>
      </c>
      <c r="E121" s="122">
        <f t="shared" si="25"/>
        <v>4.5922284459682258E-2</v>
      </c>
      <c r="F121" s="122">
        <f t="shared" si="25"/>
        <v>5.7154681998596274E-2</v>
      </c>
      <c r="G121" s="122">
        <f t="shared" si="25"/>
        <v>6.9018528953422933E-2</v>
      </c>
      <c r="H121" s="122">
        <f t="shared" si="25"/>
        <v>9.1899958396684508E-2</v>
      </c>
      <c r="I121" s="122">
        <f t="shared" si="25"/>
        <v>0.10713788833183242</v>
      </c>
      <c r="J121" s="122">
        <f t="shared" si="25"/>
        <v>0.11970029350038494</v>
      </c>
      <c r="K121" s="122">
        <f t="shared" si="25"/>
        <v>0.12643186227694692</v>
      </c>
      <c r="L121" s="122">
        <f t="shared" si="25"/>
        <v>0.14382607214721096</v>
      </c>
      <c r="M121" s="122">
        <f t="shared" si="25"/>
        <v>0.14500490910249431</v>
      </c>
      <c r="N121" s="122">
        <f t="shared" si="25"/>
        <v>0.17794270775584276</v>
      </c>
      <c r="O121" s="122">
        <f t="shared" si="25"/>
        <v>0.18335881278134222</v>
      </c>
      <c r="P121" s="122">
        <f t="shared" si="25"/>
        <v>0.22330681999985683</v>
      </c>
      <c r="Q121" s="122">
        <f t="shared" si="25"/>
        <v>0.23532213711170097</v>
      </c>
      <c r="R121" s="122">
        <f t="shared" si="25"/>
        <v>0.24492904369891763</v>
      </c>
      <c r="S121" s="122">
        <f t="shared" si="25"/>
        <v>0.24143431968364998</v>
      </c>
      <c r="T121" s="122">
        <f t="shared" si="25"/>
        <v>0.23630856875245573</v>
      </c>
      <c r="U121" s="122">
        <f t="shared" si="25"/>
        <v>0.23668987596736127</v>
      </c>
      <c r="V121" s="122">
        <f t="shared" si="25"/>
        <v>0.22944718129531763</v>
      </c>
      <c r="W121" s="122">
        <f t="shared" si="25"/>
        <v>0.20294406947034785</v>
      </c>
      <c r="X121" s="122">
        <f t="shared" si="25"/>
        <v>0.20632370486376816</v>
      </c>
      <c r="Y121" s="122">
        <f t="shared" si="25"/>
        <v>0.21937057210133037</v>
      </c>
      <c r="DA121" s="130" t="s">
        <v>1800</v>
      </c>
    </row>
    <row r="122" spans="1:105" ht="12" customHeight="1" x14ac:dyDescent="0.25">
      <c r="A122" s="97" t="s">
        <v>53</v>
      </c>
      <c r="B122" s="98">
        <v>3.1734169211471097E-2</v>
      </c>
      <c r="C122" s="98">
        <v>3.0355289793282905E-2</v>
      </c>
      <c r="D122" s="98">
        <v>3.9148436547277274E-2</v>
      </c>
      <c r="E122" s="98">
        <v>4.5922284459682258E-2</v>
      </c>
      <c r="F122" s="98">
        <v>5.7154681998596274E-2</v>
      </c>
      <c r="G122" s="98">
        <v>6.9018528953422933E-2</v>
      </c>
      <c r="H122" s="98">
        <v>9.1899958396684508E-2</v>
      </c>
      <c r="I122" s="98">
        <v>0.10713788833183242</v>
      </c>
      <c r="J122" s="98">
        <v>0.11970029350038494</v>
      </c>
      <c r="K122" s="98">
        <v>0.12643186227694692</v>
      </c>
      <c r="L122" s="98">
        <v>0.14382607214721096</v>
      </c>
      <c r="M122" s="98">
        <v>0.14500490910249431</v>
      </c>
      <c r="N122" s="98">
        <v>0.17794270775584276</v>
      </c>
      <c r="O122" s="98">
        <v>0.18335881278134222</v>
      </c>
      <c r="P122" s="98">
        <v>0.22330681999985683</v>
      </c>
      <c r="Q122" s="98">
        <v>0.23532213711170097</v>
      </c>
      <c r="R122" s="98">
        <v>0.24492904369891763</v>
      </c>
      <c r="S122" s="98">
        <v>0.24143431968364998</v>
      </c>
      <c r="T122" s="98">
        <v>0.23630856875245573</v>
      </c>
      <c r="U122" s="98">
        <v>0.23668987596736127</v>
      </c>
      <c r="V122" s="98">
        <v>0.22944718129531763</v>
      </c>
      <c r="W122" s="98">
        <v>0.20294406947034785</v>
      </c>
      <c r="X122" s="98">
        <v>0.20632370486376816</v>
      </c>
      <c r="Y122" s="98">
        <v>0.21937057210133037</v>
      </c>
      <c r="DA122" s="63" t="s">
        <v>1801</v>
      </c>
    </row>
    <row r="123" spans="1:105" ht="12" customHeight="1" x14ac:dyDescent="0.25">
      <c r="A123" s="121" t="s">
        <v>55</v>
      </c>
      <c r="B123" s="122">
        <v>38.742530477553736</v>
      </c>
      <c r="C123" s="122">
        <v>39.893394339751886</v>
      </c>
      <c r="D123" s="122">
        <v>40.526096670619644</v>
      </c>
      <c r="E123" s="122">
        <v>42.543849238437161</v>
      </c>
      <c r="F123" s="122">
        <v>47.313385291279943</v>
      </c>
      <c r="G123" s="122">
        <v>44.678241963763256</v>
      </c>
      <c r="H123" s="122">
        <v>46.101700944970652</v>
      </c>
      <c r="I123" s="122">
        <v>46.165455801724576</v>
      </c>
      <c r="J123" s="122">
        <v>51.394781396589671</v>
      </c>
      <c r="K123" s="122">
        <v>52.202506052851469</v>
      </c>
      <c r="L123" s="122">
        <v>58.514491201047157</v>
      </c>
      <c r="M123" s="122">
        <v>55.588979466772074</v>
      </c>
      <c r="N123" s="122">
        <v>65.243941507655435</v>
      </c>
      <c r="O123" s="122">
        <v>67.00908246098075</v>
      </c>
      <c r="P123" s="122">
        <v>65.387801104762502</v>
      </c>
      <c r="Q123" s="122">
        <v>65.39683854787971</v>
      </c>
      <c r="R123" s="122">
        <v>67.860741845717143</v>
      </c>
      <c r="S123" s="122">
        <v>72.846514079883235</v>
      </c>
      <c r="T123" s="122">
        <v>78.242505502736691</v>
      </c>
      <c r="U123" s="122">
        <v>80.544942595792861</v>
      </c>
      <c r="V123" s="122">
        <v>81.423180490639837</v>
      </c>
      <c r="W123" s="122">
        <v>83.697330523627883</v>
      </c>
      <c r="X123" s="122">
        <v>82.292971038383584</v>
      </c>
      <c r="Y123" s="122">
        <v>75.166936456309358</v>
      </c>
      <c r="DA123" s="130" t="s">
        <v>1802</v>
      </c>
    </row>
    <row r="124" spans="1:105" ht="12" customHeight="1" x14ac:dyDescent="0.25">
      <c r="A124" s="97" t="s">
        <v>134</v>
      </c>
      <c r="B124" s="98">
        <v>37.774423360699309</v>
      </c>
      <c r="C124" s="98">
        <v>38.930253156236667</v>
      </c>
      <c r="D124" s="98">
        <v>39.543813976979251</v>
      </c>
      <c r="E124" s="98">
        <v>41.555025699645448</v>
      </c>
      <c r="F124" s="98">
        <v>46.245638850653137</v>
      </c>
      <c r="G124" s="98">
        <v>43.635560749987739</v>
      </c>
      <c r="H124" s="98">
        <v>45.017903225705012</v>
      </c>
      <c r="I124" s="98">
        <v>45.03818598940844</v>
      </c>
      <c r="J124" s="98">
        <v>50.255970563154023</v>
      </c>
      <c r="K124" s="98">
        <v>51.866945583802547</v>
      </c>
      <c r="L124" s="98">
        <v>57.137390027328991</v>
      </c>
      <c r="M124" s="98">
        <v>53.996022145306988</v>
      </c>
      <c r="N124" s="98">
        <v>63.355369467690394</v>
      </c>
      <c r="O124" s="98">
        <v>65.02490191181387</v>
      </c>
      <c r="P124" s="98">
        <v>63.377988046863749</v>
      </c>
      <c r="Q124" s="98">
        <v>63.260623881566296</v>
      </c>
      <c r="R124" s="98">
        <v>65.446134415395036</v>
      </c>
      <c r="S124" s="98">
        <v>69.884991198790132</v>
      </c>
      <c r="T124" s="98">
        <v>74.966984950387385</v>
      </c>
      <c r="U124" s="98">
        <v>77.191398797969825</v>
      </c>
      <c r="V124" s="98">
        <v>78.322871816351423</v>
      </c>
      <c r="W124" s="98">
        <v>80.728154216908109</v>
      </c>
      <c r="X124" s="98">
        <v>79.760029378325981</v>
      </c>
      <c r="Y124" s="98">
        <v>73.069830159557995</v>
      </c>
      <c r="DA124" s="63" t="s">
        <v>1803</v>
      </c>
    </row>
    <row r="125" spans="1:105" ht="12" customHeight="1" x14ac:dyDescent="0.25">
      <c r="A125" s="97" t="s">
        <v>133</v>
      </c>
      <c r="B125" s="98">
        <v>3.3077428511995893E-3</v>
      </c>
      <c r="C125" s="98">
        <v>3.6341790369117952E-3</v>
      </c>
      <c r="D125" s="98">
        <v>5.0375207076325586E-3</v>
      </c>
      <c r="E125" s="98">
        <v>7.5580031961091062E-3</v>
      </c>
      <c r="F125" s="98">
        <v>1.0803313467981707E-2</v>
      </c>
      <c r="G125" s="98">
        <v>1.6457588063246834E-2</v>
      </c>
      <c r="H125" s="98">
        <v>2.23983562196707E-2</v>
      </c>
      <c r="I125" s="98">
        <v>4.7955765319328256E-2</v>
      </c>
      <c r="J125" s="98">
        <v>0.11711596414991164</v>
      </c>
      <c r="K125" s="98">
        <v>0.20671401349316273</v>
      </c>
      <c r="L125" s="98">
        <v>0.33245019602073833</v>
      </c>
      <c r="M125" s="98">
        <v>0.32172356353475412</v>
      </c>
      <c r="N125" s="98">
        <v>0.43960536554342927</v>
      </c>
      <c r="O125" s="98">
        <v>0.48752735527033431</v>
      </c>
      <c r="P125" s="98">
        <v>0.48454501134220423</v>
      </c>
      <c r="Q125" s="98">
        <v>0.50896042109701223</v>
      </c>
      <c r="R125" s="98">
        <v>0.54340114815679352</v>
      </c>
      <c r="S125" s="98">
        <v>0.59936503561099364</v>
      </c>
      <c r="T125" s="98">
        <v>0.66751163177461903</v>
      </c>
      <c r="U125" s="98">
        <v>0.69120741911278294</v>
      </c>
      <c r="V125" s="98">
        <v>0.65438989958737992</v>
      </c>
      <c r="W125" s="98">
        <v>0.6803135689102433</v>
      </c>
      <c r="X125" s="98">
        <v>0.68816128403527799</v>
      </c>
      <c r="Y125" s="98">
        <v>0.57258416031654857</v>
      </c>
      <c r="DA125" s="63" t="s">
        <v>1804</v>
      </c>
    </row>
    <row r="126" spans="1:105" ht="12" customHeight="1" x14ac:dyDescent="0.25">
      <c r="A126" s="100" t="s">
        <v>212</v>
      </c>
      <c r="B126" s="101">
        <v>2.5792809845565845E-3</v>
      </c>
      <c r="C126" s="101">
        <v>2.8371667860952023E-3</v>
      </c>
      <c r="D126" s="101">
        <v>3.910763401682768E-3</v>
      </c>
      <c r="E126" s="101">
        <v>5.866640640907258E-3</v>
      </c>
      <c r="F126" s="101">
        <v>8.3909896306072537E-3</v>
      </c>
      <c r="G126" s="101">
        <v>1.2751725581106172E-2</v>
      </c>
      <c r="H126" s="101">
        <v>1.7487947652778342E-2</v>
      </c>
      <c r="I126" s="101">
        <v>3.7321906708869458E-2</v>
      </c>
      <c r="J126" s="101">
        <v>9.0444091657178621E-2</v>
      </c>
      <c r="K126" s="101">
        <v>0.15946486875450092</v>
      </c>
      <c r="L126" s="101">
        <v>0.25709100884623626</v>
      </c>
      <c r="M126" s="101">
        <v>0.24974069275727248</v>
      </c>
      <c r="N126" s="101">
        <v>0.34034840909058001</v>
      </c>
      <c r="O126" s="101">
        <v>0.37701429360923588</v>
      </c>
      <c r="P126" s="101">
        <v>0.37435683529065983</v>
      </c>
      <c r="Q126" s="101">
        <v>0.39212775117337384</v>
      </c>
      <c r="R126" s="101">
        <v>0.41709027844211566</v>
      </c>
      <c r="S126" s="101">
        <v>0.45991073085275819</v>
      </c>
      <c r="T126" s="101">
        <v>0.51121057899994615</v>
      </c>
      <c r="U126" s="101">
        <v>0.5284283657269867</v>
      </c>
      <c r="V126" s="101">
        <v>0.50607155964904815</v>
      </c>
      <c r="W126" s="101">
        <v>0.52561715191296488</v>
      </c>
      <c r="X126" s="101">
        <v>0.52415501622441363</v>
      </c>
      <c r="Y126" s="101">
        <v>0.42953524330408122</v>
      </c>
      <c r="DA126" s="131" t="s">
        <v>1805</v>
      </c>
    </row>
    <row r="127" spans="1:105" ht="12" customHeight="1" x14ac:dyDescent="0.25">
      <c r="A127" s="103" t="s">
        <v>52</v>
      </c>
      <c r="B127" s="104">
        <v>7.2846186664300499E-4</v>
      </c>
      <c r="C127" s="104">
        <v>7.970122508165928E-4</v>
      </c>
      <c r="D127" s="104">
        <v>1.1267573059497906E-3</v>
      </c>
      <c r="E127" s="104">
        <v>1.6913625552018479E-3</v>
      </c>
      <c r="F127" s="104">
        <v>2.4123238373744528E-3</v>
      </c>
      <c r="G127" s="104">
        <v>3.7058624821406623E-3</v>
      </c>
      <c r="H127" s="104">
        <v>4.9104085668923592E-3</v>
      </c>
      <c r="I127" s="104">
        <v>1.0633858610458799E-2</v>
      </c>
      <c r="J127" s="104">
        <v>2.667187249273302E-2</v>
      </c>
      <c r="K127" s="104">
        <v>4.7249144738661812E-2</v>
      </c>
      <c r="L127" s="104">
        <v>7.5359187174502087E-2</v>
      </c>
      <c r="M127" s="104">
        <v>7.1982870777481639E-2</v>
      </c>
      <c r="N127" s="104">
        <v>9.9256956452849265E-2</v>
      </c>
      <c r="O127" s="104">
        <v>0.11051306166109841</v>
      </c>
      <c r="P127" s="104">
        <v>0.11018817605154439</v>
      </c>
      <c r="Q127" s="104">
        <v>0.11683266992363842</v>
      </c>
      <c r="R127" s="104">
        <v>0.12631086971467786</v>
      </c>
      <c r="S127" s="104">
        <v>0.13945430475823539</v>
      </c>
      <c r="T127" s="104">
        <v>0.15630105277467288</v>
      </c>
      <c r="U127" s="104">
        <v>0.16277905338579626</v>
      </c>
      <c r="V127" s="104">
        <v>0.14831833993833177</v>
      </c>
      <c r="W127" s="104">
        <v>0.15469641699727849</v>
      </c>
      <c r="X127" s="104">
        <v>0.16400626781086433</v>
      </c>
      <c r="Y127" s="104">
        <v>0.14304891701246736</v>
      </c>
      <c r="DA127" s="132" t="s">
        <v>1806</v>
      </c>
    </row>
    <row r="128" spans="1:105" ht="12" customHeight="1" x14ac:dyDescent="0.25">
      <c r="A128" s="106" t="s">
        <v>122</v>
      </c>
      <c r="B128" s="101">
        <v>0.95618660171648184</v>
      </c>
      <c r="C128" s="101">
        <v>0.95060157736962958</v>
      </c>
      <c r="D128" s="101">
        <v>0.9633295666124928</v>
      </c>
      <c r="E128" s="101">
        <v>0.96212430576863939</v>
      </c>
      <c r="F128" s="101">
        <v>1.0310261884060343</v>
      </c>
      <c r="G128" s="101">
        <v>0.98827577174762593</v>
      </c>
      <c r="H128" s="101">
        <v>1.0107937486649206</v>
      </c>
      <c r="I128" s="101">
        <v>0.96950047652934235</v>
      </c>
      <c r="J128" s="101">
        <v>0.90145953411619806</v>
      </c>
      <c r="K128" s="101">
        <v>6.7543601031439374E-2</v>
      </c>
      <c r="L128" s="101">
        <v>8.7473648258372352E-2</v>
      </c>
      <c r="M128" s="101">
        <v>0.19363149983959596</v>
      </c>
      <c r="N128" s="101">
        <v>0.30964076927473677</v>
      </c>
      <c r="O128" s="101">
        <v>0.33068289423370989</v>
      </c>
      <c r="P128" s="101">
        <v>0.33556766996911602</v>
      </c>
      <c r="Q128" s="101">
        <v>0.29946884034675092</v>
      </c>
      <c r="R128" s="101">
        <v>0.31711698547573014</v>
      </c>
      <c r="S128" s="101">
        <v>0.44071570374583635</v>
      </c>
      <c r="T128" s="101">
        <v>0.5551752936182176</v>
      </c>
      <c r="U128" s="101">
        <v>0.5925643260274811</v>
      </c>
      <c r="V128" s="101">
        <v>0.51599306943527146</v>
      </c>
      <c r="W128" s="101">
        <v>0.5099065861876636</v>
      </c>
      <c r="X128" s="101">
        <v>0.43789274942650736</v>
      </c>
      <c r="Y128" s="101">
        <v>0.42277194566056819</v>
      </c>
      <c r="DA128" s="131" t="s">
        <v>1807</v>
      </c>
    </row>
    <row r="129" spans="1:105" ht="12" customHeight="1" x14ac:dyDescent="0.25">
      <c r="A129" s="107" t="s">
        <v>121</v>
      </c>
      <c r="B129" s="104">
        <v>8.6127722867433004E-3</v>
      </c>
      <c r="C129" s="104">
        <v>8.9054271086720406E-3</v>
      </c>
      <c r="D129" s="104">
        <v>1.3915606320270122E-2</v>
      </c>
      <c r="E129" s="104">
        <v>1.9141229826966977E-2</v>
      </c>
      <c r="F129" s="104">
        <v>2.5916938752794147E-2</v>
      </c>
      <c r="G129" s="104">
        <v>3.7947853964646269E-2</v>
      </c>
      <c r="H129" s="104">
        <v>5.0605614381051101E-2</v>
      </c>
      <c r="I129" s="104">
        <v>0.10981357046746577</v>
      </c>
      <c r="J129" s="104">
        <v>0.12023533516953812</v>
      </c>
      <c r="K129" s="104">
        <v>6.1302854524317933E-2</v>
      </c>
      <c r="L129" s="104">
        <v>0.95717732943905776</v>
      </c>
      <c r="M129" s="104">
        <v>1.0776022580907343</v>
      </c>
      <c r="N129" s="104">
        <v>1.1393259051468754</v>
      </c>
      <c r="O129" s="104">
        <v>1.1659702996628405</v>
      </c>
      <c r="P129" s="104">
        <v>1.1897003765874201</v>
      </c>
      <c r="Q129" s="104">
        <v>1.3277854048696409</v>
      </c>
      <c r="R129" s="104">
        <v>1.5540892966895772</v>
      </c>
      <c r="S129" s="104">
        <v>1.9214421417362813</v>
      </c>
      <c r="T129" s="104">
        <v>2.0528336269564713</v>
      </c>
      <c r="U129" s="104">
        <v>2.0697720526827714</v>
      </c>
      <c r="V129" s="104">
        <v>1.9299257052657617</v>
      </c>
      <c r="W129" s="104">
        <v>1.7789561516218739</v>
      </c>
      <c r="X129" s="104">
        <v>1.4068876265958143</v>
      </c>
      <c r="Y129" s="104">
        <v>1.1017501907742422</v>
      </c>
      <c r="DA129" s="132" t="s">
        <v>1808</v>
      </c>
    </row>
    <row r="130" spans="1:105" ht="12" customHeight="1" x14ac:dyDescent="0.25">
      <c r="A130" s="108" t="s">
        <v>53</v>
      </c>
      <c r="B130" s="98">
        <v>6.7159943483808705E-3</v>
      </c>
      <c r="C130" s="98">
        <v>6.9523721420002476E-3</v>
      </c>
      <c r="D130" s="98">
        <v>1.0803132417712727E-2</v>
      </c>
      <c r="E130" s="98">
        <v>1.4857608861517751E-2</v>
      </c>
      <c r="F130" s="98">
        <v>2.0129637163424415E-2</v>
      </c>
      <c r="G130" s="98">
        <v>2.9402804471080374E-2</v>
      </c>
      <c r="H130" s="98">
        <v>3.9511684559718541E-2</v>
      </c>
      <c r="I130" s="98">
        <v>8.5469019640411592E-2</v>
      </c>
      <c r="J130" s="98">
        <v>9.2855854188349685E-2</v>
      </c>
      <c r="K130" s="98">
        <v>4.7287814044920717E-2</v>
      </c>
      <c r="L130" s="98">
        <v>0.74011659152784426</v>
      </c>
      <c r="M130" s="98">
        <v>0.83678371625747228</v>
      </c>
      <c r="N130" s="98">
        <v>0.88189570339076095</v>
      </c>
      <c r="O130" s="98">
        <v>0.90157838725697914</v>
      </c>
      <c r="P130" s="98">
        <v>0.91938971237689637</v>
      </c>
      <c r="Q130" s="98">
        <v>1.0231484280493335</v>
      </c>
      <c r="R130" s="98">
        <v>1.1928549332475158</v>
      </c>
      <c r="S130" s="98">
        <v>1.47421965329785</v>
      </c>
      <c r="T130" s="98">
        <v>1.5720394703937737</v>
      </c>
      <c r="U130" s="98">
        <v>1.582192097415146</v>
      </c>
      <c r="V130" s="98">
        <v>1.4922380163311861</v>
      </c>
      <c r="W130" s="98">
        <v>1.3743714765998301</v>
      </c>
      <c r="X130" s="98">
        <v>1.0717563343442125</v>
      </c>
      <c r="Y130" s="98">
        <v>0.82667325152818938</v>
      </c>
      <c r="DA130" s="63" t="s">
        <v>1809</v>
      </c>
    </row>
    <row r="131" spans="1:105" ht="12" customHeight="1" x14ac:dyDescent="0.25">
      <c r="A131" s="108" t="s">
        <v>52</v>
      </c>
      <c r="B131" s="98">
        <v>1.8967779383624295E-3</v>
      </c>
      <c r="C131" s="98">
        <v>1.9530549666717924E-3</v>
      </c>
      <c r="D131" s="98">
        <v>3.112473902557394E-3</v>
      </c>
      <c r="E131" s="98">
        <v>4.2836209654492268E-3</v>
      </c>
      <c r="F131" s="98">
        <v>5.7873015893697317E-3</v>
      </c>
      <c r="G131" s="98">
        <v>8.5450494935658938E-3</v>
      </c>
      <c r="H131" s="98">
        <v>1.1093929821332558E-2</v>
      </c>
      <c r="I131" s="98">
        <v>2.4344550827054185E-2</v>
      </c>
      <c r="J131" s="98">
        <v>2.737948098118843E-2</v>
      </c>
      <c r="K131" s="98">
        <v>1.4015040479397218E-2</v>
      </c>
      <c r="L131" s="98">
        <v>0.21706073791121355</v>
      </c>
      <c r="M131" s="98">
        <v>0.24081854183326207</v>
      </c>
      <c r="N131" s="98">
        <v>0.25743020175611436</v>
      </c>
      <c r="O131" s="98">
        <v>0.2643919124058613</v>
      </c>
      <c r="P131" s="98">
        <v>0.27031066421052374</v>
      </c>
      <c r="Q131" s="98">
        <v>0.30463697682030755</v>
      </c>
      <c r="R131" s="98">
        <v>0.36123436344206145</v>
      </c>
      <c r="S131" s="98">
        <v>0.44722248843843138</v>
      </c>
      <c r="T131" s="98">
        <v>0.48079415656269764</v>
      </c>
      <c r="U131" s="98">
        <v>0.48757995526762565</v>
      </c>
      <c r="V131" s="98">
        <v>0.4376876889345756</v>
      </c>
      <c r="W131" s="98">
        <v>0.40458467502204387</v>
      </c>
      <c r="X131" s="98">
        <v>0.33513129225160188</v>
      </c>
      <c r="Y131" s="98">
        <v>0.27507693924605292</v>
      </c>
      <c r="DA131" s="63" t="s">
        <v>1810</v>
      </c>
    </row>
    <row r="132" spans="1:105" ht="12" customHeight="1" x14ac:dyDescent="0.25">
      <c r="A132" s="121" t="s">
        <v>54</v>
      </c>
      <c r="B132" s="122">
        <v>7.0111664650079453</v>
      </c>
      <c r="C132" s="122">
        <v>7.2377875817194175</v>
      </c>
      <c r="D132" s="122">
        <v>7.4262494424840249</v>
      </c>
      <c r="E132" s="122">
        <v>8.1630909863783696</v>
      </c>
      <c r="F132" s="122">
        <v>8.8435818817653935</v>
      </c>
      <c r="G132" s="122">
        <v>8.5679046064650848</v>
      </c>
      <c r="H132" s="122">
        <v>8.8153720718568831</v>
      </c>
      <c r="I132" s="122">
        <v>8.8757169670477047</v>
      </c>
      <c r="J132" s="122">
        <v>9.1102522633698264</v>
      </c>
      <c r="K132" s="122">
        <v>8.8896398576019031</v>
      </c>
      <c r="L132" s="122">
        <v>9.7305098695172667</v>
      </c>
      <c r="M132" s="122">
        <v>9.879175755623919</v>
      </c>
      <c r="N132" s="122">
        <v>10.319862794235158</v>
      </c>
      <c r="O132" s="122">
        <v>10.517953012608118</v>
      </c>
      <c r="P132" s="122">
        <v>10.792437481826358</v>
      </c>
      <c r="Q132" s="122">
        <v>10.842919041834454</v>
      </c>
      <c r="R132" s="122">
        <v>10.923193222648363</v>
      </c>
      <c r="S132" s="122">
        <v>11.455130027270309</v>
      </c>
      <c r="T132" s="122">
        <v>11.955834449543531</v>
      </c>
      <c r="U132" s="122">
        <v>12.125511026199382</v>
      </c>
      <c r="V132" s="122">
        <v>12.429238585900762</v>
      </c>
      <c r="W132" s="122">
        <v>12.875329174695764</v>
      </c>
      <c r="X132" s="122">
        <v>12.297830749520394</v>
      </c>
      <c r="Y132" s="122">
        <v>11.553437144499835</v>
      </c>
      <c r="DA132" s="130" t="s">
        <v>1811</v>
      </c>
    </row>
    <row r="133" spans="1:105" ht="12" customHeight="1" x14ac:dyDescent="0.25">
      <c r="A133" s="97" t="s">
        <v>175</v>
      </c>
      <c r="B133" s="98">
        <v>5.0130818407920952</v>
      </c>
      <c r="C133" s="98">
        <v>5.2413082092593033</v>
      </c>
      <c r="D133" s="98">
        <v>5.347769534853426</v>
      </c>
      <c r="E133" s="98">
        <v>5.974137347697889</v>
      </c>
      <c r="F133" s="98">
        <v>6.5600965215027172</v>
      </c>
      <c r="G133" s="98">
        <v>6.3018146927052285</v>
      </c>
      <c r="H133" s="98">
        <v>6.5532984441218112</v>
      </c>
      <c r="I133" s="98">
        <v>6.5659585157979325</v>
      </c>
      <c r="J133" s="98">
        <v>6.8374530212715916</v>
      </c>
      <c r="K133" s="98">
        <v>6.8059283380952227</v>
      </c>
      <c r="L133" s="98">
        <v>7.471396119047137</v>
      </c>
      <c r="M133" s="98">
        <v>7.5511523086144239</v>
      </c>
      <c r="N133" s="98">
        <v>7.5255111994900368</v>
      </c>
      <c r="O133" s="98">
        <v>7.6161019552156475</v>
      </c>
      <c r="P133" s="98">
        <v>7.6537282236534283</v>
      </c>
      <c r="Q133" s="98">
        <v>7.7197548345112157</v>
      </c>
      <c r="R133" s="98">
        <v>7.8504197913984317</v>
      </c>
      <c r="S133" s="98">
        <v>8.3194125369481</v>
      </c>
      <c r="T133" s="98">
        <v>8.6704953457254472</v>
      </c>
      <c r="U133" s="98">
        <v>8.7610463206791866</v>
      </c>
      <c r="V133" s="98">
        <v>8.8102829143004833</v>
      </c>
      <c r="W133" s="98">
        <v>8.9623939417160443</v>
      </c>
      <c r="X133" s="98">
        <v>8.8416507211549149</v>
      </c>
      <c r="Y133" s="98">
        <v>7.9610476695519976</v>
      </c>
      <c r="DA133" s="63" t="s">
        <v>1812</v>
      </c>
    </row>
    <row r="134" spans="1:105" ht="12" customHeight="1" x14ac:dyDescent="0.25">
      <c r="A134" s="109" t="s">
        <v>120</v>
      </c>
      <c r="B134" s="33">
        <v>1.9980846242158499</v>
      </c>
      <c r="C134" s="33">
        <v>1.9964793724601144</v>
      </c>
      <c r="D134" s="33">
        <v>2.0784799076305989</v>
      </c>
      <c r="E134" s="33">
        <v>2.1889536386804807</v>
      </c>
      <c r="F134" s="33">
        <v>2.2834853602626759</v>
      </c>
      <c r="G134" s="33">
        <v>2.2660899137598567</v>
      </c>
      <c r="H134" s="33">
        <v>2.2620736277350719</v>
      </c>
      <c r="I134" s="33">
        <v>2.3097584512497717</v>
      </c>
      <c r="J134" s="33">
        <v>2.2727992420982353</v>
      </c>
      <c r="K134" s="33">
        <v>2.0837115195066795</v>
      </c>
      <c r="L134" s="33">
        <v>2.2591137504701302</v>
      </c>
      <c r="M134" s="33">
        <v>2.3280234470094956</v>
      </c>
      <c r="N134" s="33">
        <v>2.7943515947451214</v>
      </c>
      <c r="O134" s="33">
        <v>2.901851057392471</v>
      </c>
      <c r="P134" s="33">
        <v>3.1387092581729297</v>
      </c>
      <c r="Q134" s="33">
        <v>3.1231642073232391</v>
      </c>
      <c r="R134" s="33">
        <v>3.0727734312499311</v>
      </c>
      <c r="S134" s="33">
        <v>3.1357174903222091</v>
      </c>
      <c r="T134" s="33">
        <v>3.2853391038180826</v>
      </c>
      <c r="U134" s="33">
        <v>3.3644647055201951</v>
      </c>
      <c r="V134" s="33">
        <v>3.6189556716002782</v>
      </c>
      <c r="W134" s="33">
        <v>3.91293523297972</v>
      </c>
      <c r="X134" s="33">
        <v>3.4561800283654791</v>
      </c>
      <c r="Y134" s="33">
        <v>3.5923894749478369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0.50790264356302406</v>
      </c>
      <c r="C136" s="119">
        <f t="shared" si="26"/>
        <v>0.51206519476224677</v>
      </c>
      <c r="D136" s="119">
        <f t="shared" si="26"/>
        <v>0.51881631354648539</v>
      </c>
      <c r="E136" s="119">
        <f t="shared" si="26"/>
        <v>0.52504459833272232</v>
      </c>
      <c r="F136" s="119">
        <f t="shared" si="26"/>
        <v>0.53153004475791632</v>
      </c>
      <c r="G136" s="119">
        <f t="shared" si="26"/>
        <v>0.53676687464512773</v>
      </c>
      <c r="H136" s="119">
        <f t="shared" si="26"/>
        <v>0.54266606801254125</v>
      </c>
      <c r="I136" s="119">
        <f t="shared" si="26"/>
        <v>0.54898462569333295</v>
      </c>
      <c r="J136" s="119">
        <f t="shared" si="26"/>
        <v>0.55570895882567861</v>
      </c>
      <c r="K136" s="119">
        <f t="shared" si="26"/>
        <v>0.56248757681978234</v>
      </c>
      <c r="L136" s="119">
        <f t="shared" si="26"/>
        <v>0.57162511238051705</v>
      </c>
      <c r="M136" s="119">
        <f t="shared" si="26"/>
        <v>0.58185254797197272</v>
      </c>
      <c r="N136" s="119">
        <f t="shared" si="26"/>
        <v>0.59559749728058009</v>
      </c>
      <c r="O136" s="119">
        <f t="shared" si="26"/>
        <v>0.60875067232992286</v>
      </c>
      <c r="P136" s="119">
        <f t="shared" si="26"/>
        <v>0.61673502403976022</v>
      </c>
      <c r="Q136" s="119">
        <f t="shared" si="26"/>
        <v>0.6244479012178431</v>
      </c>
      <c r="R136" s="119">
        <f t="shared" ref="R136:V136" si="27">IF(R117=0,"",R117/R98)</f>
        <v>0.63616609132840662</v>
      </c>
      <c r="S136" s="119">
        <f t="shared" si="27"/>
        <v>0.65426331542444083</v>
      </c>
      <c r="T136" s="119">
        <f t="shared" si="27"/>
        <v>0.67248067004771694</v>
      </c>
      <c r="U136" s="119">
        <f t="shared" si="27"/>
        <v>0.69092710485010234</v>
      </c>
      <c r="V136" s="119">
        <f t="shared" si="27"/>
        <v>0.70750961350140762</v>
      </c>
      <c r="W136" s="119">
        <f t="shared" ref="W136:Y136" si="28">IF(W117=0,"",W117/W98)</f>
        <v>0.72604918573542854</v>
      </c>
      <c r="X136" s="119">
        <f t="shared" si="28"/>
        <v>0.74313756434988198</v>
      </c>
      <c r="Y136" s="119">
        <f t="shared" si="28"/>
        <v>0.7598566988908656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0.4987460280198619</v>
      </c>
      <c r="C137" s="124">
        <f t="shared" si="29"/>
        <v>0.50357248411679689</v>
      </c>
      <c r="D137" s="124">
        <f t="shared" si="29"/>
        <v>0.51014057835463833</v>
      </c>
      <c r="E137" s="124">
        <f t="shared" si="29"/>
        <v>0.5170300969736481</v>
      </c>
      <c r="F137" s="124">
        <f t="shared" si="29"/>
        <v>0.52372263324605295</v>
      </c>
      <c r="G137" s="124">
        <f t="shared" si="29"/>
        <v>0.52943175497986217</v>
      </c>
      <c r="H137" s="124">
        <f t="shared" si="29"/>
        <v>0.53546551193783687</v>
      </c>
      <c r="I137" s="124">
        <f t="shared" si="29"/>
        <v>0.54133606080119645</v>
      </c>
      <c r="J137" s="124">
        <f t="shared" si="29"/>
        <v>0.54844787817857787</v>
      </c>
      <c r="K137" s="124">
        <f t="shared" si="29"/>
        <v>0.55481557337410758</v>
      </c>
      <c r="L137" s="124">
        <f t="shared" si="29"/>
        <v>0.56413586547029992</v>
      </c>
      <c r="M137" s="124">
        <f t="shared" si="29"/>
        <v>0.57305412261110378</v>
      </c>
      <c r="N137" s="124">
        <f t="shared" si="29"/>
        <v>0.58636273507643022</v>
      </c>
      <c r="O137" s="124">
        <f t="shared" si="29"/>
        <v>0.60001438098589366</v>
      </c>
      <c r="P137" s="124">
        <f t="shared" si="29"/>
        <v>0.6072962485723763</v>
      </c>
      <c r="Q137" s="124">
        <f t="shared" si="29"/>
        <v>0.61577601827423256</v>
      </c>
      <c r="R137" s="124">
        <f t="shared" ref="R137:V137" si="30">IF(R118=0,"",R118/R99)</f>
        <v>0.62797822176890572</v>
      </c>
      <c r="S137" s="124">
        <f t="shared" si="30"/>
        <v>0.64648139908708802</v>
      </c>
      <c r="T137" s="124">
        <f t="shared" si="30"/>
        <v>0.66577772895225817</v>
      </c>
      <c r="U137" s="124">
        <f t="shared" si="30"/>
        <v>0.68481748130306175</v>
      </c>
      <c r="V137" s="124">
        <f t="shared" si="30"/>
        <v>0.70208149307946421</v>
      </c>
      <c r="W137" s="124">
        <f t="shared" ref="W137:Y137" si="31">IF(W118=0,"",W118/W99)</f>
        <v>0.72154742833115637</v>
      </c>
      <c r="X137" s="124">
        <f t="shared" si="31"/>
        <v>0.73943000791842883</v>
      </c>
      <c r="Y137" s="124">
        <f t="shared" si="31"/>
        <v>0.75667704947974224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0.49271809099764474</v>
      </c>
      <c r="C138" s="111">
        <f t="shared" si="32"/>
        <v>0.49775553265309797</v>
      </c>
      <c r="D138" s="111">
        <f t="shared" si="32"/>
        <v>0.504446450331128</v>
      </c>
      <c r="E138" s="111">
        <f t="shared" si="32"/>
        <v>0.51149007873739016</v>
      </c>
      <c r="F138" s="111">
        <f t="shared" si="32"/>
        <v>0.51828933200134908</v>
      </c>
      <c r="G138" s="111">
        <f t="shared" si="32"/>
        <v>0.52410073753930164</v>
      </c>
      <c r="H138" s="111">
        <f t="shared" si="32"/>
        <v>0.53023614787940032</v>
      </c>
      <c r="I138" s="111">
        <f t="shared" si="32"/>
        <v>0.53617657252512607</v>
      </c>
      <c r="J138" s="111">
        <f t="shared" si="32"/>
        <v>0.54330160348861389</v>
      </c>
      <c r="K138" s="111">
        <f t="shared" si="32"/>
        <v>0.5497103006777021</v>
      </c>
      <c r="L138" s="111">
        <f t="shared" si="32"/>
        <v>0.5591066157961706</v>
      </c>
      <c r="M138" s="111">
        <f t="shared" si="32"/>
        <v>0.56816193037697971</v>
      </c>
      <c r="N138" s="111">
        <f t="shared" si="32"/>
        <v>0.58154471252902007</v>
      </c>
      <c r="O138" s="111">
        <f t="shared" si="32"/>
        <v>0.5953431987608192</v>
      </c>
      <c r="P138" s="111">
        <f t="shared" si="32"/>
        <v>0.60274478219727501</v>
      </c>
      <c r="Q138" s="111">
        <f t="shared" si="32"/>
        <v>0.61124145039681832</v>
      </c>
      <c r="R138" s="111">
        <f t="shared" ref="R138:V138" si="33">IF(R119=0,"",R119/R100)</f>
        <v>0.62352378525666363</v>
      </c>
      <c r="S138" s="111">
        <f t="shared" si="33"/>
        <v>0.64214901134360214</v>
      </c>
      <c r="T138" s="111">
        <f t="shared" si="33"/>
        <v>0.66155335670986559</v>
      </c>
      <c r="U138" s="111">
        <f t="shared" si="33"/>
        <v>0.68074159915358279</v>
      </c>
      <c r="V138" s="111">
        <f t="shared" si="33"/>
        <v>0.69814507969529971</v>
      </c>
      <c r="W138" s="111">
        <f t="shared" ref="W138:Y138" si="34">IF(W119=0,"",W119/W100)</f>
        <v>0.71776128201639611</v>
      </c>
      <c r="X138" s="111">
        <f t="shared" si="34"/>
        <v>0.73580477890231866</v>
      </c>
      <c r="Y138" s="111">
        <f t="shared" si="34"/>
        <v>0.7532241110204958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2.2278166750182709</v>
      </c>
      <c r="C140" s="124">
        <f t="shared" si="38"/>
        <v>2.3023758441296818</v>
      </c>
      <c r="D140" s="124">
        <f t="shared" si="38"/>
        <v>2.4988236656975054</v>
      </c>
      <c r="E140" s="124">
        <f t="shared" si="38"/>
        <v>2.7058962207825306</v>
      </c>
      <c r="F140" s="124">
        <f t="shared" si="38"/>
        <v>2.9588516577210835</v>
      </c>
      <c r="G140" s="124">
        <f t="shared" si="38"/>
        <v>3.2214723348543912</v>
      </c>
      <c r="H140" s="124">
        <f t="shared" si="38"/>
        <v>3.4505283707493319</v>
      </c>
      <c r="I140" s="124">
        <f t="shared" si="38"/>
        <v>3.5925900317011141</v>
      </c>
      <c r="J140" s="124">
        <f t="shared" si="38"/>
        <v>3.6853553623060993</v>
      </c>
      <c r="K140" s="124">
        <f t="shared" si="38"/>
        <v>3.7959298491402986</v>
      </c>
      <c r="L140" s="124">
        <f t="shared" si="38"/>
        <v>3.9412309084374493</v>
      </c>
      <c r="M140" s="124">
        <f t="shared" si="38"/>
        <v>4.0886238442339096</v>
      </c>
      <c r="N140" s="124">
        <f t="shared" si="38"/>
        <v>4.3064035230954554</v>
      </c>
      <c r="O140" s="124">
        <f t="shared" si="38"/>
        <v>4.5389074632889876</v>
      </c>
      <c r="P140" s="124">
        <f t="shared" si="38"/>
        <v>4.7722661647050906</v>
      </c>
      <c r="Q140" s="124">
        <f t="shared" si="38"/>
        <v>4.9651516811826886</v>
      </c>
      <c r="R140" s="124">
        <f t="shared" ref="R140:V140" si="39">IF(R121=0,"",R121/R102)</f>
        <v>5.1187128845758494</v>
      </c>
      <c r="S140" s="124">
        <f t="shared" si="39"/>
        <v>5.251888024118462</v>
      </c>
      <c r="T140" s="124">
        <f t="shared" si="39"/>
        <v>5.3741511886509556</v>
      </c>
      <c r="U140" s="124">
        <f t="shared" si="39"/>
        <v>5.4725161772220918</v>
      </c>
      <c r="V140" s="124">
        <f t="shared" si="39"/>
        <v>5.5639660517359477</v>
      </c>
      <c r="W140" s="124">
        <f t="shared" ref="W140:Y140" si="40">IF(W121=0,"",W121/W102)</f>
        <v>5.6229489830277819</v>
      </c>
      <c r="X140" s="124">
        <f t="shared" si="40"/>
        <v>5.6760321509853888</v>
      </c>
      <c r="Y140" s="124">
        <f t="shared" si="40"/>
        <v>5.7209980389460844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2.2278166750182709</v>
      </c>
      <c r="C141" s="111">
        <f t="shared" si="41"/>
        <v>2.3023758441296818</v>
      </c>
      <c r="D141" s="111">
        <f t="shared" si="41"/>
        <v>2.4988236656975054</v>
      </c>
      <c r="E141" s="111">
        <f t="shared" si="41"/>
        <v>2.7058962207825306</v>
      </c>
      <c r="F141" s="111">
        <f t="shared" si="41"/>
        <v>2.9588516577210835</v>
      </c>
      <c r="G141" s="111">
        <f t="shared" si="41"/>
        <v>3.2214723348543912</v>
      </c>
      <c r="H141" s="111">
        <f t="shared" si="41"/>
        <v>3.4505283707493319</v>
      </c>
      <c r="I141" s="111">
        <f t="shared" si="41"/>
        <v>3.5925900317011141</v>
      </c>
      <c r="J141" s="111">
        <f t="shared" si="41"/>
        <v>3.6853553623060993</v>
      </c>
      <c r="K141" s="111">
        <f t="shared" si="41"/>
        <v>3.7959298491402986</v>
      </c>
      <c r="L141" s="111">
        <f t="shared" si="41"/>
        <v>3.9412309084374493</v>
      </c>
      <c r="M141" s="111">
        <f t="shared" si="41"/>
        <v>4.0886238442339096</v>
      </c>
      <c r="N141" s="111">
        <f t="shared" si="41"/>
        <v>4.3064035230954554</v>
      </c>
      <c r="O141" s="111">
        <f t="shared" si="41"/>
        <v>4.5389074632889876</v>
      </c>
      <c r="P141" s="111">
        <f t="shared" si="41"/>
        <v>4.7722661647050906</v>
      </c>
      <c r="Q141" s="111">
        <f t="shared" si="41"/>
        <v>4.9651516811826886</v>
      </c>
      <c r="R141" s="111">
        <f t="shared" ref="R141:V141" si="42">IF(R122=0,"",R122/R103)</f>
        <v>5.1187128845758494</v>
      </c>
      <c r="S141" s="111">
        <f t="shared" si="42"/>
        <v>5.251888024118462</v>
      </c>
      <c r="T141" s="111">
        <f t="shared" si="42"/>
        <v>5.3741511886509556</v>
      </c>
      <c r="U141" s="111">
        <f t="shared" si="42"/>
        <v>5.4725161772220918</v>
      </c>
      <c r="V141" s="111">
        <f t="shared" si="42"/>
        <v>5.5639660517359477</v>
      </c>
      <c r="W141" s="111">
        <f t="shared" ref="W141:Y141" si="43">IF(W122=0,"",W122/W103)</f>
        <v>5.6229489830277819</v>
      </c>
      <c r="X141" s="111">
        <f t="shared" si="43"/>
        <v>5.6760321509853888</v>
      </c>
      <c r="Y141" s="111">
        <f t="shared" si="43"/>
        <v>5.7209980389460844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0.5363833871540451</v>
      </c>
      <c r="C142" s="124">
        <f t="shared" si="44"/>
        <v>0.54163809851363021</v>
      </c>
      <c r="D142" s="124">
        <f t="shared" si="44"/>
        <v>0.54878742984678119</v>
      </c>
      <c r="E142" s="124">
        <f t="shared" si="44"/>
        <v>0.55628696932885047</v>
      </c>
      <c r="F142" s="124">
        <f t="shared" si="44"/>
        <v>0.56363480971733504</v>
      </c>
      <c r="G142" s="124">
        <f t="shared" si="44"/>
        <v>0.5700743503723612</v>
      </c>
      <c r="H142" s="124">
        <f t="shared" si="44"/>
        <v>0.57685611042734275</v>
      </c>
      <c r="I142" s="124">
        <f t="shared" si="44"/>
        <v>0.58351784540903051</v>
      </c>
      <c r="J142" s="124">
        <f t="shared" si="44"/>
        <v>0.59139972399207186</v>
      </c>
      <c r="K142" s="124">
        <f t="shared" si="44"/>
        <v>0.59820837400278115</v>
      </c>
      <c r="L142" s="124">
        <f t="shared" si="44"/>
        <v>0.60948207096256402</v>
      </c>
      <c r="M142" s="124">
        <f t="shared" si="44"/>
        <v>0.61936669260368993</v>
      </c>
      <c r="N142" s="124">
        <f t="shared" si="44"/>
        <v>0.63253924436724751</v>
      </c>
      <c r="O142" s="124">
        <f t="shared" si="44"/>
        <v>0.64517228752778333</v>
      </c>
      <c r="P142" s="124">
        <f t="shared" si="44"/>
        <v>0.6519133544650999</v>
      </c>
      <c r="Q142" s="124">
        <f t="shared" si="44"/>
        <v>0.65964178062085954</v>
      </c>
      <c r="R142" s="124">
        <f t="shared" ref="R142:V142" si="45">IF(R123=0,"",R123/R104)</f>
        <v>0.67069572930124999</v>
      </c>
      <c r="S142" s="124">
        <f t="shared" si="45"/>
        <v>0.68714711354919966</v>
      </c>
      <c r="T142" s="124">
        <f t="shared" si="45"/>
        <v>0.70431626262913571</v>
      </c>
      <c r="U142" s="124">
        <f t="shared" si="45"/>
        <v>0.72111788631046225</v>
      </c>
      <c r="V142" s="124">
        <f t="shared" si="45"/>
        <v>0.73630223059110711</v>
      </c>
      <c r="W142" s="124">
        <f t="shared" ref="W142:Y142" si="46">IF(W123=0,"",W123/W104)</f>
        <v>0.75280866018951242</v>
      </c>
      <c r="X142" s="124">
        <f t="shared" si="46"/>
        <v>0.76785184692501407</v>
      </c>
      <c r="Y142" s="124">
        <f t="shared" si="46"/>
        <v>0.78278937804591997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0.53406309629048354</v>
      </c>
      <c r="C143" s="111">
        <f t="shared" si="47"/>
        <v>0.53942649346611071</v>
      </c>
      <c r="D143" s="111">
        <f t="shared" si="47"/>
        <v>0.54661431695659235</v>
      </c>
      <c r="E143" s="111">
        <f t="shared" si="47"/>
        <v>0.55425621719929274</v>
      </c>
      <c r="F143" s="111">
        <f t="shared" si="47"/>
        <v>0.56171460657798233</v>
      </c>
      <c r="G143" s="111">
        <f t="shared" si="47"/>
        <v>0.56812083183469575</v>
      </c>
      <c r="H143" s="111">
        <f t="shared" si="47"/>
        <v>0.57492814134006331</v>
      </c>
      <c r="I143" s="111">
        <f t="shared" si="47"/>
        <v>0.58154358932633232</v>
      </c>
      <c r="J143" s="111">
        <f t="shared" si="47"/>
        <v>0.58970213514126602</v>
      </c>
      <c r="K143" s="111">
        <f t="shared" si="47"/>
        <v>0.59766418036750035</v>
      </c>
      <c r="L143" s="111">
        <f t="shared" si="47"/>
        <v>0.60721464662311797</v>
      </c>
      <c r="M143" s="111">
        <f t="shared" si="47"/>
        <v>0.61683306261715731</v>
      </c>
      <c r="N143" s="111">
        <f t="shared" si="47"/>
        <v>0.63026039166162184</v>
      </c>
      <c r="O143" s="111">
        <f t="shared" si="47"/>
        <v>0.64307174425741875</v>
      </c>
      <c r="P143" s="111">
        <f t="shared" si="47"/>
        <v>0.64980568818815143</v>
      </c>
      <c r="Q143" s="111">
        <f t="shared" si="47"/>
        <v>0.65735253781564218</v>
      </c>
      <c r="R143" s="111">
        <f t="shared" ref="R143:V143" si="48">IF(R124=0,"",R124/R105)</f>
        <v>0.66819094616448682</v>
      </c>
      <c r="S143" s="111">
        <f t="shared" si="48"/>
        <v>0.68432105377278729</v>
      </c>
      <c r="T143" s="111">
        <f t="shared" si="48"/>
        <v>0.70150832184558753</v>
      </c>
      <c r="U143" s="111">
        <f t="shared" si="48"/>
        <v>0.71868322463483636</v>
      </c>
      <c r="V143" s="111">
        <f t="shared" si="48"/>
        <v>0.73447387280795084</v>
      </c>
      <c r="W143" s="111">
        <f t="shared" ref="W143:Y143" si="49">IF(W124=0,"",W124/W105)</f>
        <v>0.75150528305914355</v>
      </c>
      <c r="X143" s="111">
        <f t="shared" si="49"/>
        <v>0.76696831535713827</v>
      </c>
      <c r="Y143" s="111">
        <f t="shared" si="49"/>
        <v>0.78214283900485493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0.59513127468833604</v>
      </c>
      <c r="C144" s="111">
        <f t="shared" si="50"/>
        <v>0.60375843574184684</v>
      </c>
      <c r="D144" s="111">
        <f t="shared" si="50"/>
        <v>0.62152483994671659</v>
      </c>
      <c r="E144" s="111">
        <f t="shared" si="50"/>
        <v>0.63729873423672934</v>
      </c>
      <c r="F144" s="111">
        <f t="shared" si="50"/>
        <v>0.64593559536651002</v>
      </c>
      <c r="G144" s="111">
        <f t="shared" si="50"/>
        <v>0.65859020444965144</v>
      </c>
      <c r="H144" s="111">
        <f t="shared" si="50"/>
        <v>0.66312131564302224</v>
      </c>
      <c r="I144" s="111">
        <f t="shared" si="50"/>
        <v>0.67629095187855093</v>
      </c>
      <c r="J144" s="111">
        <f t="shared" si="50"/>
        <v>0.68750913073141673</v>
      </c>
      <c r="K144" s="111">
        <f t="shared" si="50"/>
        <v>0.69440880531191118</v>
      </c>
      <c r="L144" s="111">
        <f t="shared" si="50"/>
        <v>0.69984389906372102</v>
      </c>
      <c r="M144" s="111">
        <f t="shared" si="50"/>
        <v>0.70016241621215614</v>
      </c>
      <c r="N144" s="111">
        <f t="shared" si="50"/>
        <v>0.70839241083468241</v>
      </c>
      <c r="O144" s="111">
        <f t="shared" si="50"/>
        <v>0.71478210593452096</v>
      </c>
      <c r="P144" s="111">
        <f t="shared" si="50"/>
        <v>0.71841348047141573</v>
      </c>
      <c r="Q144" s="111">
        <f t="shared" si="50"/>
        <v>0.72492534779041617</v>
      </c>
      <c r="R144" s="111">
        <f t="shared" ref="R144:V144" si="51">IF(R125=0,"",R125/R106)</f>
        <v>0.73157026304310002</v>
      </c>
      <c r="S144" s="111">
        <f t="shared" si="51"/>
        <v>0.74066673287079865</v>
      </c>
      <c r="T144" s="111">
        <f t="shared" si="51"/>
        <v>0.7522081081912122</v>
      </c>
      <c r="U144" s="111">
        <f t="shared" si="51"/>
        <v>0.76220503238906312</v>
      </c>
      <c r="V144" s="111">
        <f t="shared" si="51"/>
        <v>0.7642336601400751</v>
      </c>
      <c r="W144" s="111">
        <f t="shared" ref="W144:Y144" si="52">IF(W125=0,"",W125/W106)</f>
        <v>0.77970878630057261</v>
      </c>
      <c r="X144" s="111">
        <f t="shared" si="52"/>
        <v>0.79887424614349789</v>
      </c>
      <c r="Y144" s="111">
        <f t="shared" si="52"/>
        <v>0.81207077482557866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0.53406309629048354</v>
      </c>
      <c r="C145" s="112">
        <f t="shared" si="53"/>
        <v>0.54328459523105355</v>
      </c>
      <c r="D145" s="112">
        <f t="shared" si="53"/>
        <v>0.56041438762126139</v>
      </c>
      <c r="E145" s="112">
        <f t="shared" si="53"/>
        <v>0.5769668162370436</v>
      </c>
      <c r="F145" s="112">
        <f t="shared" si="53"/>
        <v>0.58626022512746434</v>
      </c>
      <c r="G145" s="112">
        <f t="shared" si="53"/>
        <v>0.59914357629543358</v>
      </c>
      <c r="H145" s="112">
        <f t="shared" si="53"/>
        <v>0.60581622341925412</v>
      </c>
      <c r="I145" s="112">
        <f t="shared" si="53"/>
        <v>0.61918247792105141</v>
      </c>
      <c r="J145" s="112">
        <f t="shared" si="53"/>
        <v>0.62949877528753706</v>
      </c>
      <c r="K145" s="112">
        <f t="shared" si="53"/>
        <v>0.63675327688810035</v>
      </c>
      <c r="L145" s="112">
        <f t="shared" si="53"/>
        <v>0.6432492009546884</v>
      </c>
      <c r="M145" s="112">
        <f t="shared" si="53"/>
        <v>0.64446615590499634</v>
      </c>
      <c r="N145" s="112">
        <f t="shared" si="53"/>
        <v>0.65287065402178823</v>
      </c>
      <c r="O145" s="112">
        <f t="shared" si="53"/>
        <v>0.65963341459679359</v>
      </c>
      <c r="P145" s="112">
        <f t="shared" si="53"/>
        <v>0.66342719798907535</v>
      </c>
      <c r="Q145" s="112">
        <f t="shared" si="53"/>
        <v>0.67001294015476254</v>
      </c>
      <c r="R145" s="112">
        <f t="shared" ref="R145:V145" si="54">IF(R126=0,"",R126/R107)</f>
        <v>0.67657125857223466</v>
      </c>
      <c r="S145" s="112">
        <f t="shared" si="54"/>
        <v>0.68667032227526292</v>
      </c>
      <c r="T145" s="112">
        <f t="shared" si="54"/>
        <v>0.69923308774097614</v>
      </c>
      <c r="U145" s="112">
        <f t="shared" si="54"/>
        <v>0.71018322177957793</v>
      </c>
      <c r="V145" s="112">
        <f t="shared" si="54"/>
        <v>0.71483974862919675</v>
      </c>
      <c r="W145" s="112">
        <f t="shared" ref="W145:Y145" si="55">IF(W126=0,"",W126/W107)</f>
        <v>0.73223453647846426</v>
      </c>
      <c r="X145" s="112">
        <f t="shared" si="55"/>
        <v>0.75157638416343808</v>
      </c>
      <c r="Y145" s="112">
        <f t="shared" si="55"/>
        <v>0.76423974683917661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0.6456112699206884</v>
      </c>
      <c r="C147" s="112">
        <f t="shared" si="59"/>
        <v>0.64894408130769143</v>
      </c>
      <c r="D147" s="112">
        <f t="shared" si="59"/>
        <v>0.65274625063003255</v>
      </c>
      <c r="E147" s="112">
        <f t="shared" si="59"/>
        <v>0.65661654722330309</v>
      </c>
      <c r="F147" s="112">
        <f t="shared" si="59"/>
        <v>0.66042831896643384</v>
      </c>
      <c r="G147" s="112">
        <f t="shared" si="59"/>
        <v>0.66403363127489934</v>
      </c>
      <c r="H147" s="112">
        <f t="shared" si="59"/>
        <v>0.66795895732719068</v>
      </c>
      <c r="I147" s="112">
        <f t="shared" si="59"/>
        <v>0.66978524743585655</v>
      </c>
      <c r="J147" s="112">
        <f t="shared" si="59"/>
        <v>0.67009603007523522</v>
      </c>
      <c r="K147" s="112">
        <f t="shared" si="59"/>
        <v>0.67418949780876036</v>
      </c>
      <c r="L147" s="112">
        <f t="shared" si="59"/>
        <v>0.67555802488627881</v>
      </c>
      <c r="M147" s="112">
        <f t="shared" si="59"/>
        <v>0.68085797243089718</v>
      </c>
      <c r="N147" s="112">
        <f t="shared" si="59"/>
        <v>0.68571232327295606</v>
      </c>
      <c r="O147" s="112">
        <f t="shared" si="59"/>
        <v>0.68865209155826068</v>
      </c>
      <c r="P147" s="112">
        <f t="shared" si="59"/>
        <v>0.69275756312964787</v>
      </c>
      <c r="Q147" s="112">
        <f t="shared" si="59"/>
        <v>0.69566153815439979</v>
      </c>
      <c r="R147" s="112">
        <f t="shared" ref="R147:V147" si="60">IF(R128=0,"",R128/R109)</f>
        <v>0.70152909715399348</v>
      </c>
      <c r="S147" s="112">
        <f t="shared" si="60"/>
        <v>0.721313793269729</v>
      </c>
      <c r="T147" s="112">
        <f t="shared" si="60"/>
        <v>0.73802152448396896</v>
      </c>
      <c r="U147" s="112">
        <f t="shared" si="60"/>
        <v>0.75273330067029331</v>
      </c>
      <c r="V147" s="112">
        <f t="shared" si="60"/>
        <v>0.76323512632112533</v>
      </c>
      <c r="W147" s="112">
        <f t="shared" ref="W147:Y147" si="61">IF(W128=0,"",W128/W109)</f>
        <v>0.76527784590136516</v>
      </c>
      <c r="X147" s="112">
        <f t="shared" si="61"/>
        <v>0.76643671929425405</v>
      </c>
      <c r="Y147" s="112">
        <f t="shared" si="61"/>
        <v>0.7756588311748247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0.70026445944862159</v>
      </c>
      <c r="C148" s="113">
        <f t="shared" si="62"/>
        <v>0.70365651579957866</v>
      </c>
      <c r="D148" s="113">
        <f t="shared" si="62"/>
        <v>0.71246233986474294</v>
      </c>
      <c r="E148" s="113">
        <f t="shared" si="62"/>
        <v>0.71664895565174302</v>
      </c>
      <c r="F148" s="113">
        <f t="shared" si="62"/>
        <v>0.71912368750145894</v>
      </c>
      <c r="G148" s="113">
        <f t="shared" si="62"/>
        <v>0.72218556733984052</v>
      </c>
      <c r="H148" s="113">
        <f t="shared" si="62"/>
        <v>0.72225599408563346</v>
      </c>
      <c r="I148" s="113">
        <f t="shared" si="62"/>
        <v>0.7251590628274962</v>
      </c>
      <c r="J148" s="113">
        <f t="shared" si="62"/>
        <v>0.72705115025716871</v>
      </c>
      <c r="K148" s="113">
        <f t="shared" si="62"/>
        <v>0.72869139240634107</v>
      </c>
      <c r="L148" s="113">
        <f t="shared" si="62"/>
        <v>0.73353839752076522</v>
      </c>
      <c r="M148" s="113">
        <f t="shared" si="62"/>
        <v>0.73309591946713359</v>
      </c>
      <c r="N148" s="113">
        <f t="shared" si="62"/>
        <v>0.73437714460923309</v>
      </c>
      <c r="O148" s="113">
        <f t="shared" si="62"/>
        <v>0.73610997388710653</v>
      </c>
      <c r="P148" s="113">
        <f t="shared" si="62"/>
        <v>0.73951645655552101</v>
      </c>
      <c r="Q148" s="113">
        <f t="shared" si="62"/>
        <v>0.74935663945071906</v>
      </c>
      <c r="R148" s="113">
        <f t="shared" ref="R148:V148" si="63">IF(R129=0,"",R129/R110)</f>
        <v>0.76197943368839194</v>
      </c>
      <c r="S148" s="113">
        <f t="shared" si="63"/>
        <v>0.77801832060688925</v>
      </c>
      <c r="T148" s="113">
        <f t="shared" si="63"/>
        <v>0.79415108387653133</v>
      </c>
      <c r="U148" s="113">
        <f t="shared" si="63"/>
        <v>0.79797514704841788</v>
      </c>
      <c r="V148" s="113">
        <f t="shared" si="63"/>
        <v>0.79963197451576562</v>
      </c>
      <c r="W148" s="113">
        <f t="shared" ref="W148:Y148" si="64">IF(W129=0,"",W129/W110)</f>
        <v>0.80157676453378079</v>
      </c>
      <c r="X148" s="113">
        <f t="shared" si="64"/>
        <v>0.80562672621633502</v>
      </c>
      <c r="Y148" s="113">
        <f t="shared" si="64"/>
        <v>0.81507561612776913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0.6456112699206884</v>
      </c>
      <c r="C149" s="111">
        <f t="shared" si="65"/>
        <v>0.64957991019312056</v>
      </c>
      <c r="D149" s="111">
        <f t="shared" si="65"/>
        <v>0.65795593215539216</v>
      </c>
      <c r="E149" s="111">
        <f t="shared" si="65"/>
        <v>0.66252503763050796</v>
      </c>
      <c r="F149" s="111">
        <f t="shared" si="65"/>
        <v>0.66539172779147682</v>
      </c>
      <c r="G149" s="111">
        <f t="shared" si="65"/>
        <v>0.66823340989494129</v>
      </c>
      <c r="H149" s="111">
        <f t="shared" si="65"/>
        <v>0.67000633374729257</v>
      </c>
      <c r="I149" s="111">
        <f t="shared" si="65"/>
        <v>0.67251196005027181</v>
      </c>
      <c r="J149" s="111">
        <f t="shared" si="65"/>
        <v>0.67289538005826544</v>
      </c>
      <c r="K149" s="111">
        <f t="shared" si="65"/>
        <v>0.67445836644989887</v>
      </c>
      <c r="L149" s="111">
        <f t="shared" si="65"/>
        <v>0.6803691648144784</v>
      </c>
      <c r="M149" s="111">
        <f t="shared" si="65"/>
        <v>0.68080182725736182</v>
      </c>
      <c r="N149" s="111">
        <f t="shared" si="65"/>
        <v>0.68153325652684194</v>
      </c>
      <c r="O149" s="111">
        <f t="shared" si="65"/>
        <v>0.68323640236059846</v>
      </c>
      <c r="P149" s="111">
        <f t="shared" si="65"/>
        <v>0.6869094801776533</v>
      </c>
      <c r="Q149" s="111">
        <f t="shared" si="65"/>
        <v>0.69731742879797942</v>
      </c>
      <c r="R149" s="111">
        <f t="shared" ref="R149:V149" si="66">IF(R130=0,"",R130/R111)</f>
        <v>0.71074854499646545</v>
      </c>
      <c r="S149" s="111">
        <f t="shared" si="66"/>
        <v>0.72893145926471237</v>
      </c>
      <c r="T149" s="111">
        <f t="shared" si="66"/>
        <v>0.74711493691813313</v>
      </c>
      <c r="U149" s="111">
        <f t="shared" si="66"/>
        <v>0.75120690935391576</v>
      </c>
      <c r="V149" s="111">
        <f t="shared" si="66"/>
        <v>0.75524625830549563</v>
      </c>
      <c r="W149" s="111">
        <f t="shared" ref="W149:Y149" si="67">IF(W130=0,"",W130/W111)</f>
        <v>0.75733948396682982</v>
      </c>
      <c r="X149" s="111">
        <f t="shared" si="67"/>
        <v>0.75946688425063991</v>
      </c>
      <c r="Y149" s="111">
        <f t="shared" si="67"/>
        <v>0.76782815143220795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0.61695993024351736</v>
      </c>
      <c r="C151" s="124">
        <f t="shared" si="71"/>
        <v>0.61707448989245683</v>
      </c>
      <c r="D151" s="124">
        <f t="shared" si="71"/>
        <v>0.61932018987144233</v>
      </c>
      <c r="E151" s="124">
        <f t="shared" si="71"/>
        <v>0.61933604095525718</v>
      </c>
      <c r="F151" s="124">
        <f t="shared" si="71"/>
        <v>0.61955582791076247</v>
      </c>
      <c r="G151" s="124">
        <f t="shared" si="71"/>
        <v>0.62204392915450823</v>
      </c>
      <c r="H151" s="124">
        <f t="shared" si="71"/>
        <v>0.62259800572395063</v>
      </c>
      <c r="I151" s="124">
        <f t="shared" si="71"/>
        <v>0.62408000345798187</v>
      </c>
      <c r="J151" s="124">
        <f t="shared" si="71"/>
        <v>0.62317557784049515</v>
      </c>
      <c r="K151" s="124">
        <f t="shared" si="71"/>
        <v>0.62180556533157816</v>
      </c>
      <c r="L151" s="124">
        <f t="shared" si="71"/>
        <v>0.62258703230163559</v>
      </c>
      <c r="M151" s="124">
        <f t="shared" si="71"/>
        <v>0.62407213195238698</v>
      </c>
      <c r="N151" s="124">
        <f t="shared" si="71"/>
        <v>0.63055223455925014</v>
      </c>
      <c r="O151" s="124">
        <f t="shared" si="71"/>
        <v>0.63238098731105219</v>
      </c>
      <c r="P151" s="124">
        <f t="shared" si="71"/>
        <v>0.63566907532358141</v>
      </c>
      <c r="Q151" s="124">
        <f t="shared" si="71"/>
        <v>0.63631639706600795</v>
      </c>
      <c r="R151" s="124">
        <f t="shared" ref="R151:V151" si="72">IF(R132=0,"",R132/R113)</f>
        <v>0.63740261723832559</v>
      </c>
      <c r="S151" s="124">
        <f t="shared" si="72"/>
        <v>0.64029628938282956</v>
      </c>
      <c r="T151" s="124">
        <f t="shared" si="72"/>
        <v>0.64655779302451821</v>
      </c>
      <c r="U151" s="124">
        <f t="shared" si="72"/>
        <v>0.65396664936686988</v>
      </c>
      <c r="V151" s="124">
        <f t="shared" si="72"/>
        <v>0.66388126047492413</v>
      </c>
      <c r="W151" s="124">
        <f t="shared" ref="W151:Y151" si="73">IF(W132=0,"",W132/W113)</f>
        <v>0.67361982619935956</v>
      </c>
      <c r="X151" s="124">
        <f t="shared" si="73"/>
        <v>0.67457285489730645</v>
      </c>
      <c r="Y151" s="124">
        <f t="shared" si="73"/>
        <v>0.68617939394463978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0.57903205975813654</v>
      </c>
      <c r="C152" s="111">
        <f t="shared" si="74"/>
        <v>0.58023632504635159</v>
      </c>
      <c r="D152" s="111">
        <f t="shared" si="74"/>
        <v>0.58166258758324541</v>
      </c>
      <c r="E152" s="111">
        <f t="shared" si="74"/>
        <v>0.58309785846223905</v>
      </c>
      <c r="F152" s="111">
        <f t="shared" si="74"/>
        <v>0.5844868252034312</v>
      </c>
      <c r="G152" s="111">
        <f t="shared" si="74"/>
        <v>0.58580453811082434</v>
      </c>
      <c r="H152" s="111">
        <f t="shared" si="74"/>
        <v>0.58721070367436168</v>
      </c>
      <c r="I152" s="111">
        <f t="shared" si="74"/>
        <v>0.58799475616623154</v>
      </c>
      <c r="J152" s="111">
        <f t="shared" si="74"/>
        <v>0.58858212622156492</v>
      </c>
      <c r="K152" s="111">
        <f t="shared" si="74"/>
        <v>0.58933930794785605</v>
      </c>
      <c r="L152" s="111">
        <f t="shared" si="74"/>
        <v>0.59015981787022709</v>
      </c>
      <c r="M152" s="111">
        <f t="shared" si="74"/>
        <v>0.5908910539411999</v>
      </c>
      <c r="N152" s="111">
        <f t="shared" si="74"/>
        <v>0.59153533737266539</v>
      </c>
      <c r="O152" s="111">
        <f t="shared" si="74"/>
        <v>0.59206100829794228</v>
      </c>
      <c r="P152" s="111">
        <f t="shared" si="74"/>
        <v>0.59242278451639441</v>
      </c>
      <c r="Q152" s="111">
        <f t="shared" si="74"/>
        <v>0.59307217627774145</v>
      </c>
      <c r="R152" s="111">
        <f t="shared" ref="R152:V152" si="75">IF(R133=0,"",R133/R114)</f>
        <v>0.5946723884609828</v>
      </c>
      <c r="S152" s="111">
        <f t="shared" si="75"/>
        <v>0.59778157951569388</v>
      </c>
      <c r="T152" s="111">
        <f t="shared" si="75"/>
        <v>0.60208098228474094</v>
      </c>
      <c r="U152" s="111">
        <f t="shared" si="75"/>
        <v>0.60700572134934527</v>
      </c>
      <c r="V152" s="111">
        <f t="shared" si="75"/>
        <v>0.61207108696312007</v>
      </c>
      <c r="W152" s="111">
        <f t="shared" ref="W152:Y152" si="76">IF(W133=0,"",W133/W114)</f>
        <v>0.61715883598861765</v>
      </c>
      <c r="X152" s="111">
        <f t="shared" si="76"/>
        <v>0.62179552056175125</v>
      </c>
      <c r="Y152" s="111">
        <f t="shared" si="76"/>
        <v>0.62581677571334038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0.73829177341775953</v>
      </c>
      <c r="C153" s="45">
        <f t="shared" si="77"/>
        <v>0.74049593362807431</v>
      </c>
      <c r="D153" s="45">
        <f t="shared" si="77"/>
        <v>0.74310199539676003</v>
      </c>
      <c r="E153" s="45">
        <f t="shared" si="77"/>
        <v>0.74584180821989166</v>
      </c>
      <c r="F153" s="45">
        <f t="shared" si="77"/>
        <v>0.74858998878267013</v>
      </c>
      <c r="G153" s="45">
        <f t="shared" si="77"/>
        <v>0.75129248345699107</v>
      </c>
      <c r="H153" s="45">
        <f t="shared" si="77"/>
        <v>0.75428473767807658</v>
      </c>
      <c r="I153" s="45">
        <f t="shared" si="77"/>
        <v>0.75596282934966474</v>
      </c>
      <c r="J153" s="45">
        <f t="shared" si="77"/>
        <v>0.7570301772246899</v>
      </c>
      <c r="K153" s="45">
        <f t="shared" si="77"/>
        <v>0.75823972934410722</v>
      </c>
      <c r="L153" s="45">
        <f t="shared" si="77"/>
        <v>0.76084877097051207</v>
      </c>
      <c r="M153" s="45">
        <f t="shared" si="77"/>
        <v>0.76305638118807584</v>
      </c>
      <c r="N153" s="45">
        <f t="shared" si="77"/>
        <v>0.7667541165377828</v>
      </c>
      <c r="O153" s="45">
        <f t="shared" si="77"/>
        <v>0.77000916627393312</v>
      </c>
      <c r="P153" s="45">
        <f t="shared" si="77"/>
        <v>0.773327391482452</v>
      </c>
      <c r="Q153" s="45">
        <f t="shared" si="77"/>
        <v>0.77621416264806187</v>
      </c>
      <c r="R153" s="45">
        <f t="shared" ref="R153:V153" si="78">IF(R134=0,"",R134/R115)</f>
        <v>0.7807265571597416</v>
      </c>
      <c r="S153" s="45">
        <f t="shared" si="78"/>
        <v>0.78921436052962912</v>
      </c>
      <c r="T153" s="45">
        <f t="shared" si="78"/>
        <v>0.80313609534179031</v>
      </c>
      <c r="U153" s="45">
        <f t="shared" si="78"/>
        <v>0.81895054883257112</v>
      </c>
      <c r="V153" s="45">
        <f t="shared" si="78"/>
        <v>0.83619871416899005</v>
      </c>
      <c r="W153" s="45">
        <f t="shared" ref="W153:Y153" si="79">IF(W134=0,"",W134/W115)</f>
        <v>0.85219021925873373</v>
      </c>
      <c r="X153" s="45">
        <f t="shared" si="79"/>
        <v>0.8616758731624985</v>
      </c>
      <c r="Y153" s="45">
        <f t="shared" si="79"/>
        <v>0.87272503842745108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1028.2288500000004</v>
      </c>
      <c r="C155" s="117">
        <f t="shared" si="80"/>
        <v>1129.3098300000001</v>
      </c>
      <c r="D155" s="117">
        <f t="shared" si="80"/>
        <v>1114.6677300000001</v>
      </c>
      <c r="E155" s="117">
        <f t="shared" si="80"/>
        <v>1263.3102900000001</v>
      </c>
      <c r="F155" s="117">
        <f t="shared" si="80"/>
        <v>1409.07492</v>
      </c>
      <c r="G155" s="117">
        <f t="shared" si="80"/>
        <v>1422.3537899999999</v>
      </c>
      <c r="H155" s="117">
        <f t="shared" si="80"/>
        <v>1481.6290500000002</v>
      </c>
      <c r="I155" s="117">
        <f t="shared" si="80"/>
        <v>1389.8382299999998</v>
      </c>
      <c r="J155" s="117">
        <f t="shared" si="80"/>
        <v>1567.7649900000004</v>
      </c>
      <c r="K155" s="117">
        <f t="shared" si="80"/>
        <v>1464.3356191200007</v>
      </c>
      <c r="L155" s="117">
        <f t="shared" si="80"/>
        <v>1663.6303530000002</v>
      </c>
      <c r="M155" s="117">
        <f t="shared" si="80"/>
        <v>1334.40021</v>
      </c>
      <c r="N155" s="117">
        <f t="shared" si="80"/>
        <v>1407.5804159999998</v>
      </c>
      <c r="O155" s="117">
        <f t="shared" si="80"/>
        <v>1420.9905599999993</v>
      </c>
      <c r="P155" s="117">
        <f t="shared" si="80"/>
        <v>1255.6428786000004</v>
      </c>
      <c r="Q155" s="117">
        <f t="shared" si="80"/>
        <v>1301.2058624400008</v>
      </c>
      <c r="R155" s="117">
        <f t="shared" ref="R155:V155" si="81">R156+R159+R161+R170</f>
        <v>1319.6690456400001</v>
      </c>
      <c r="S155" s="117">
        <f t="shared" si="81"/>
        <v>1302.1072099200005</v>
      </c>
      <c r="T155" s="117">
        <f t="shared" si="81"/>
        <v>1416.0183048000006</v>
      </c>
      <c r="U155" s="117">
        <f t="shared" si="81"/>
        <v>1386.1629619199998</v>
      </c>
      <c r="V155" s="117">
        <f t="shared" si="81"/>
        <v>1382.3925166789261</v>
      </c>
      <c r="W155" s="117">
        <f t="shared" ref="W155:Y155" si="82">W156+W159+W161+W170</f>
        <v>1394.5671008165905</v>
      </c>
      <c r="X155" s="117">
        <f t="shared" si="82"/>
        <v>1264.3965018692104</v>
      </c>
      <c r="Y155" s="117">
        <f t="shared" si="82"/>
        <v>1088.3362805306435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841.75148758878083</v>
      </c>
      <c r="C156" s="122">
        <f t="shared" si="83"/>
        <v>938.56892740119224</v>
      </c>
      <c r="D156" s="122">
        <f t="shared" si="83"/>
        <v>923.13739843110704</v>
      </c>
      <c r="E156" s="122">
        <f t="shared" si="83"/>
        <v>1063.1223230320506</v>
      </c>
      <c r="F156" s="122">
        <f t="shared" si="83"/>
        <v>1189.304249181281</v>
      </c>
      <c r="G156" s="122">
        <f t="shared" si="83"/>
        <v>1216.6330648429114</v>
      </c>
      <c r="H156" s="122">
        <f t="shared" si="83"/>
        <v>1271.4337502022495</v>
      </c>
      <c r="I156" s="122">
        <f t="shared" si="83"/>
        <v>1181.5637717555937</v>
      </c>
      <c r="J156" s="122">
        <f t="shared" si="83"/>
        <v>1339.9715108059409</v>
      </c>
      <c r="K156" s="122">
        <f t="shared" si="83"/>
        <v>1232.7876800192837</v>
      </c>
      <c r="L156" s="122">
        <f t="shared" si="83"/>
        <v>1411.9402063563807</v>
      </c>
      <c r="M156" s="122">
        <f t="shared" si="83"/>
        <v>1097.8665314682182</v>
      </c>
      <c r="N156" s="122">
        <f t="shared" si="83"/>
        <v>1140.3678052676153</v>
      </c>
      <c r="O156" s="122">
        <f t="shared" si="83"/>
        <v>1151.932932906411</v>
      </c>
      <c r="P156" s="122">
        <f t="shared" si="83"/>
        <v>994.8857879806842</v>
      </c>
      <c r="Q156" s="122">
        <f t="shared" si="83"/>
        <v>1043.2206630907417</v>
      </c>
      <c r="R156" s="122">
        <f t="shared" ref="R156:V156" si="84">SUM(R157:R158)</f>
        <v>1057.1607258808385</v>
      </c>
      <c r="S156" s="122">
        <f t="shared" si="84"/>
        <v>1027.9793236131197</v>
      </c>
      <c r="T156" s="122">
        <f t="shared" si="84"/>
        <v>1129.4714325363973</v>
      </c>
      <c r="U156" s="122">
        <f t="shared" si="84"/>
        <v>1098.2383016987555</v>
      </c>
      <c r="V156" s="122">
        <f t="shared" si="84"/>
        <v>1096.4545958462716</v>
      </c>
      <c r="W156" s="122">
        <f t="shared" ref="W156:Y156" si="85">SUM(W157:W158)</f>
        <v>1106.4853975254086</v>
      </c>
      <c r="X156" s="122">
        <f t="shared" si="85"/>
        <v>985.2973042867709</v>
      </c>
      <c r="Y156" s="122">
        <f t="shared" si="85"/>
        <v>837.98722489832574</v>
      </c>
      <c r="DA156" s="130" t="s">
        <v>2133</v>
      </c>
    </row>
    <row r="157" spans="1:105" ht="12" customHeight="1" x14ac:dyDescent="0.25">
      <c r="A157" s="97" t="s">
        <v>212</v>
      </c>
      <c r="B157" s="98">
        <v>841.75148758878083</v>
      </c>
      <c r="C157" s="98">
        <v>938.56892740119224</v>
      </c>
      <c r="D157" s="98">
        <v>923.13739843110704</v>
      </c>
      <c r="E157" s="98">
        <v>1063.1223230320506</v>
      </c>
      <c r="F157" s="98">
        <v>1189.304249181281</v>
      </c>
      <c r="G157" s="98">
        <v>1216.6330648429114</v>
      </c>
      <c r="H157" s="98">
        <v>1271.4337502022495</v>
      </c>
      <c r="I157" s="98">
        <v>1181.5637717555937</v>
      </c>
      <c r="J157" s="98">
        <v>1339.9715108059409</v>
      </c>
      <c r="K157" s="98">
        <v>1232.7876800192837</v>
      </c>
      <c r="L157" s="98">
        <v>1411.9402063563807</v>
      </c>
      <c r="M157" s="98">
        <v>1097.8665314682182</v>
      </c>
      <c r="N157" s="98">
        <v>1140.3678052676153</v>
      </c>
      <c r="O157" s="98">
        <v>1151.932932906411</v>
      </c>
      <c r="P157" s="98">
        <v>994.8857879806842</v>
      </c>
      <c r="Q157" s="98">
        <v>1043.2206630907417</v>
      </c>
      <c r="R157" s="98">
        <v>1057.1607258808385</v>
      </c>
      <c r="S157" s="98">
        <v>1027.9793236131197</v>
      </c>
      <c r="T157" s="98">
        <v>1129.4714325363973</v>
      </c>
      <c r="U157" s="98">
        <v>1098.2383016987555</v>
      </c>
      <c r="V157" s="98">
        <v>1096.4545958462716</v>
      </c>
      <c r="W157" s="98">
        <v>1106.4853975254086</v>
      </c>
      <c r="X157" s="98">
        <v>985.2973042867709</v>
      </c>
      <c r="Y157" s="98">
        <v>837.98722489832574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166.14221799012262</v>
      </c>
      <c r="C161" s="122">
        <v>169.52410362276615</v>
      </c>
      <c r="D161" s="122">
        <v>169.9356587410409</v>
      </c>
      <c r="E161" s="122">
        <v>176.1233566574877</v>
      </c>
      <c r="F161" s="122">
        <v>193.40853580936141</v>
      </c>
      <c r="G161" s="122">
        <v>180.45347538718428</v>
      </c>
      <c r="H161" s="122">
        <v>183.98264186749401</v>
      </c>
      <c r="I161" s="122">
        <v>182.04618144909062</v>
      </c>
      <c r="J161" s="122">
        <v>200.5079511663846</v>
      </c>
      <c r="K161" s="122">
        <v>204.42310816867766</v>
      </c>
      <c r="L161" s="122">
        <v>221.9545126309749</v>
      </c>
      <c r="M161" s="122">
        <v>206.51781154888704</v>
      </c>
      <c r="N161" s="122">
        <v>237.33124869708797</v>
      </c>
      <c r="O161" s="122">
        <v>238.8434085958921</v>
      </c>
      <c r="P161" s="122">
        <v>230.41214521515627</v>
      </c>
      <c r="Q161" s="122">
        <v>227.41198964925906</v>
      </c>
      <c r="R161" s="122">
        <v>231.50128875916184</v>
      </c>
      <c r="S161" s="122">
        <v>241.43937000688075</v>
      </c>
      <c r="T161" s="122">
        <v>252.72216266360323</v>
      </c>
      <c r="U161" s="122">
        <v>254.02399122124405</v>
      </c>
      <c r="V161" s="122">
        <v>252.12944234372614</v>
      </c>
      <c r="W161" s="122">
        <v>253.97549267110506</v>
      </c>
      <c r="X161" s="122">
        <v>245.72407740515229</v>
      </c>
      <c r="Y161" s="122">
        <v>220.50338655028858</v>
      </c>
      <c r="DA161" s="130" t="s">
        <v>2138</v>
      </c>
    </row>
    <row r="162" spans="1:105" ht="12" customHeight="1" x14ac:dyDescent="0.25">
      <c r="A162" s="97" t="s">
        <v>134</v>
      </c>
      <c r="B162" s="98">
        <v>166.13087438333469</v>
      </c>
      <c r="C162" s="98">
        <v>169.51183763427244</v>
      </c>
      <c r="D162" s="98">
        <v>169.91926804703874</v>
      </c>
      <c r="E162" s="98">
        <v>176.09947394076457</v>
      </c>
      <c r="F162" s="98">
        <v>193.37491812225508</v>
      </c>
      <c r="G162" s="98">
        <v>180.40348538825762</v>
      </c>
      <c r="H162" s="98">
        <v>183.91483978672818</v>
      </c>
      <c r="I162" s="98">
        <v>181.90460525220243</v>
      </c>
      <c r="J162" s="98">
        <v>200.1704848828671</v>
      </c>
      <c r="K162" s="98">
        <v>203.8348893591197</v>
      </c>
      <c r="L162" s="98">
        <v>221.0157566654664</v>
      </c>
      <c r="M162" s="98">
        <v>205.60761690930514</v>
      </c>
      <c r="N162" s="98">
        <v>236.10679701047019</v>
      </c>
      <c r="O162" s="98">
        <v>237.50095202416682</v>
      </c>
      <c r="P162" s="98">
        <v>229.08677388467663</v>
      </c>
      <c r="Q162" s="98">
        <v>226.03734810475549</v>
      </c>
      <c r="R162" s="98">
        <v>230.05331197220409</v>
      </c>
      <c r="S162" s="98">
        <v>239.86621925600539</v>
      </c>
      <c r="T162" s="98">
        <v>251.00495452412676</v>
      </c>
      <c r="U162" s="98">
        <v>252.27631574887522</v>
      </c>
      <c r="V162" s="98">
        <v>250.46663905653006</v>
      </c>
      <c r="W162" s="98">
        <v>252.28961634823887</v>
      </c>
      <c r="X162" s="98">
        <v>244.08717158206503</v>
      </c>
      <c r="Y162" s="98">
        <v>219.18474280774328</v>
      </c>
      <c r="DA162" s="63" t="s">
        <v>2139</v>
      </c>
    </row>
    <row r="163" spans="1:105" ht="12" customHeight="1" x14ac:dyDescent="0.25">
      <c r="A163" s="97" t="s">
        <v>133</v>
      </c>
      <c r="B163" s="98">
        <v>1.1343606787933268E-2</v>
      </c>
      <c r="C163" s="98">
        <v>1.2265988493708392E-2</v>
      </c>
      <c r="D163" s="98">
        <v>1.6390694002150756E-2</v>
      </c>
      <c r="E163" s="98">
        <v>2.3882716723123278E-2</v>
      </c>
      <c r="F163" s="98">
        <v>3.3617687106334365E-2</v>
      </c>
      <c r="G163" s="98">
        <v>4.998999892666868E-2</v>
      </c>
      <c r="H163" s="98">
        <v>6.7802080765822739E-2</v>
      </c>
      <c r="I163" s="98">
        <v>0.14157619688820547</v>
      </c>
      <c r="J163" s="98">
        <v>0.33746628351750246</v>
      </c>
      <c r="K163" s="98">
        <v>0.58821880955796912</v>
      </c>
      <c r="L163" s="98">
        <v>0.93875596550850637</v>
      </c>
      <c r="M163" s="98">
        <v>0.91019463958189784</v>
      </c>
      <c r="N163" s="98">
        <v>1.224451686617773</v>
      </c>
      <c r="O163" s="98">
        <v>1.3424565717252721</v>
      </c>
      <c r="P163" s="98">
        <v>1.3253713304796371</v>
      </c>
      <c r="Q163" s="98">
        <v>1.3746415445035605</v>
      </c>
      <c r="R163" s="98">
        <v>1.447976786957762</v>
      </c>
      <c r="S163" s="98">
        <v>1.5731507508753642</v>
      </c>
      <c r="T163" s="98">
        <v>1.7172081394764613</v>
      </c>
      <c r="U163" s="98">
        <v>1.7476754723688348</v>
      </c>
      <c r="V163" s="98">
        <v>1.6628032871960745</v>
      </c>
      <c r="W163" s="98">
        <v>1.6858763228661795</v>
      </c>
      <c r="X163" s="98">
        <v>1.6369058230872631</v>
      </c>
      <c r="Y163" s="98">
        <v>1.3186437425452973</v>
      </c>
      <c r="DA163" s="63" t="s">
        <v>2140</v>
      </c>
    </row>
    <row r="164" spans="1:105" ht="12" customHeight="1" x14ac:dyDescent="0.25">
      <c r="A164" s="100" t="s">
        <v>212</v>
      </c>
      <c r="B164" s="101">
        <v>1.1343606787933268E-2</v>
      </c>
      <c r="C164" s="101">
        <v>1.2265988493708392E-2</v>
      </c>
      <c r="D164" s="101">
        <v>1.6390694002150756E-2</v>
      </c>
      <c r="E164" s="101">
        <v>2.3882716723123278E-2</v>
      </c>
      <c r="F164" s="101">
        <v>3.3617687106334365E-2</v>
      </c>
      <c r="G164" s="101">
        <v>4.998999892666868E-2</v>
      </c>
      <c r="H164" s="101">
        <v>6.7802080765822739E-2</v>
      </c>
      <c r="I164" s="101">
        <v>0.14157619688820547</v>
      </c>
      <c r="J164" s="101">
        <v>0.33746628351750246</v>
      </c>
      <c r="K164" s="101">
        <v>0.58821880955796912</v>
      </c>
      <c r="L164" s="101">
        <v>0.93875596550850637</v>
      </c>
      <c r="M164" s="101">
        <v>0.91019463958189784</v>
      </c>
      <c r="N164" s="101">
        <v>1.224451686617773</v>
      </c>
      <c r="O164" s="101">
        <v>1.3424565717252721</v>
      </c>
      <c r="P164" s="101">
        <v>1.3253713304796371</v>
      </c>
      <c r="Q164" s="101">
        <v>1.3746415445035605</v>
      </c>
      <c r="R164" s="101">
        <v>1.447976786957762</v>
      </c>
      <c r="S164" s="101">
        <v>1.5731507508753642</v>
      </c>
      <c r="T164" s="101">
        <v>1.7172081394764613</v>
      </c>
      <c r="U164" s="101">
        <v>1.7476754723688348</v>
      </c>
      <c r="V164" s="101">
        <v>1.6628032871960745</v>
      </c>
      <c r="W164" s="101">
        <v>1.6858763228661795</v>
      </c>
      <c r="X164" s="101">
        <v>1.6369058230872631</v>
      </c>
      <c r="Y164" s="101">
        <v>1.3186437425452973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20.335144421096878</v>
      </c>
      <c r="C170" s="122">
        <v>21.216798976041584</v>
      </c>
      <c r="D170" s="122">
        <v>21.594672827852264</v>
      </c>
      <c r="E170" s="122">
        <v>24.064610310461806</v>
      </c>
      <c r="F170" s="122">
        <v>26.36213500935764</v>
      </c>
      <c r="G170" s="122">
        <v>25.267249769904335</v>
      </c>
      <c r="H170" s="122">
        <v>26.21265793025675</v>
      </c>
      <c r="I170" s="122">
        <v>26.228276795315391</v>
      </c>
      <c r="J170" s="122">
        <v>27.285528027674921</v>
      </c>
      <c r="K170" s="122">
        <v>27.124830932039405</v>
      </c>
      <c r="L170" s="122">
        <v>29.735634012644653</v>
      </c>
      <c r="M170" s="122">
        <v>30.015866982894774</v>
      </c>
      <c r="N170" s="122">
        <v>29.881362035296661</v>
      </c>
      <c r="O170" s="122">
        <v>30.214218497696194</v>
      </c>
      <c r="P170" s="122">
        <v>30.344945404159965</v>
      </c>
      <c r="Q170" s="122">
        <v>30.573209700000085</v>
      </c>
      <c r="R170" s="122">
        <v>31.00703099999998</v>
      </c>
      <c r="S170" s="122">
        <v>32.688516300000003</v>
      </c>
      <c r="T170" s="122">
        <v>33.824709600000048</v>
      </c>
      <c r="U170" s="122">
        <v>33.900669000000036</v>
      </c>
      <c r="V170" s="122">
        <v>33.808478488928266</v>
      </c>
      <c r="W170" s="122">
        <v>34.106210620076922</v>
      </c>
      <c r="X170" s="122">
        <v>33.375120177287208</v>
      </c>
      <c r="Y170" s="122">
        <v>29.845669082029133</v>
      </c>
      <c r="DA170" s="130" t="s">
        <v>2147</v>
      </c>
    </row>
    <row r="171" spans="1:105" ht="12" customHeight="1" x14ac:dyDescent="0.25">
      <c r="A171" s="97" t="s">
        <v>175</v>
      </c>
      <c r="B171" s="98">
        <v>20.335144421096878</v>
      </c>
      <c r="C171" s="98">
        <v>21.216798976041584</v>
      </c>
      <c r="D171" s="98">
        <v>21.594672827852264</v>
      </c>
      <c r="E171" s="98">
        <v>24.064610310461806</v>
      </c>
      <c r="F171" s="98">
        <v>26.36213500935764</v>
      </c>
      <c r="G171" s="98">
        <v>25.267249769904335</v>
      </c>
      <c r="H171" s="98">
        <v>26.21265793025675</v>
      </c>
      <c r="I171" s="98">
        <v>26.228276795315391</v>
      </c>
      <c r="J171" s="98">
        <v>27.285528027674921</v>
      </c>
      <c r="K171" s="98">
        <v>27.124830932039405</v>
      </c>
      <c r="L171" s="98">
        <v>29.735634012644653</v>
      </c>
      <c r="M171" s="98">
        <v>30.015866982894774</v>
      </c>
      <c r="N171" s="98">
        <v>29.881362035296661</v>
      </c>
      <c r="O171" s="98">
        <v>30.214218497696194</v>
      </c>
      <c r="P171" s="98">
        <v>30.344945404159965</v>
      </c>
      <c r="Q171" s="98">
        <v>30.573209700000085</v>
      </c>
      <c r="R171" s="98">
        <v>31.00703099999998</v>
      </c>
      <c r="S171" s="98">
        <v>32.688516300000003</v>
      </c>
      <c r="T171" s="98">
        <v>33.824709600000048</v>
      </c>
      <c r="U171" s="98">
        <v>33.900669000000036</v>
      </c>
      <c r="V171" s="98">
        <v>33.808478488928266</v>
      </c>
      <c r="W171" s="98">
        <v>34.106210620076922</v>
      </c>
      <c r="X171" s="98">
        <v>33.375120177287208</v>
      </c>
      <c r="Y171" s="98">
        <v>29.845669082029133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22168.549352638031</v>
      </c>
      <c r="C174" s="117">
        <f t="shared" si="87"/>
        <v>23582.080395791774</v>
      </c>
      <c r="D174" s="117">
        <f t="shared" si="87"/>
        <v>21856.416928508508</v>
      </c>
      <c r="E174" s="117">
        <f t="shared" si="87"/>
        <v>23095.320445986625</v>
      </c>
      <c r="F174" s="117">
        <f t="shared" si="87"/>
        <v>24193.791481489479</v>
      </c>
      <c r="G174" s="117">
        <f t="shared" si="87"/>
        <v>23605.09502155934</v>
      </c>
      <c r="H174" s="117">
        <f t="shared" si="87"/>
        <v>23743.124785376578</v>
      </c>
      <c r="I174" s="117">
        <f t="shared" si="87"/>
        <v>21808.017315484409</v>
      </c>
      <c r="J174" s="117">
        <f t="shared" si="87"/>
        <v>23627.221517266411</v>
      </c>
      <c r="K174" s="117">
        <f t="shared" si="87"/>
        <v>21830.910549827386</v>
      </c>
      <c r="L174" s="117">
        <f t="shared" si="87"/>
        <v>23382.826430356978</v>
      </c>
      <c r="M174" s="117">
        <f t="shared" si="87"/>
        <v>18404.436051731071</v>
      </c>
      <c r="N174" s="117">
        <f t="shared" si="87"/>
        <v>18433.208660196215</v>
      </c>
      <c r="O174" s="117">
        <f t="shared" si="87"/>
        <v>18046.586252196521</v>
      </c>
      <c r="P174" s="117">
        <f t="shared" si="87"/>
        <v>15757.53899180685</v>
      </c>
      <c r="Q174" s="117">
        <f t="shared" si="87"/>
        <v>16387.412031006836</v>
      </c>
      <c r="R174" s="117">
        <f t="shared" ref="R174:V174" si="88">R175+R178+R180+R189</f>
        <v>16595.408576864829</v>
      </c>
      <c r="S174" s="117">
        <f t="shared" si="88"/>
        <v>16044.897361224783</v>
      </c>
      <c r="T174" s="117">
        <f t="shared" si="88"/>
        <v>17146.201060727948</v>
      </c>
      <c r="U174" s="117">
        <f t="shared" si="88"/>
        <v>16552.021099944588</v>
      </c>
      <c r="V174" s="117">
        <f t="shared" si="88"/>
        <v>16532.355051637671</v>
      </c>
      <c r="W174" s="117">
        <f t="shared" ref="W174:Y174" si="89">W175+W178+W180+W189</f>
        <v>16290.543991241342</v>
      </c>
      <c r="X174" s="117">
        <f t="shared" si="89"/>
        <v>14640.474125230481</v>
      </c>
      <c r="Y174" s="117">
        <f t="shared" si="89"/>
        <v>12376.153023829906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18015.546799297099</v>
      </c>
      <c r="C175" s="122">
        <f t="shared" si="90"/>
        <v>19469.535007992799</v>
      </c>
      <c r="D175" s="122">
        <f t="shared" si="90"/>
        <v>17975.036907214086</v>
      </c>
      <c r="E175" s="122">
        <f t="shared" si="90"/>
        <v>19312.459241171553</v>
      </c>
      <c r="F175" s="122">
        <f t="shared" si="90"/>
        <v>20299.827118940415</v>
      </c>
      <c r="G175" s="122">
        <f t="shared" si="90"/>
        <v>20073.328285105559</v>
      </c>
      <c r="H175" s="122">
        <f t="shared" si="90"/>
        <v>20260.200686222815</v>
      </c>
      <c r="I175" s="122">
        <f t="shared" si="90"/>
        <v>18426.121442009287</v>
      </c>
      <c r="J175" s="122">
        <f t="shared" si="90"/>
        <v>20091.054648238118</v>
      </c>
      <c r="K175" s="122">
        <f t="shared" si="90"/>
        <v>18324.198120131947</v>
      </c>
      <c r="L175" s="122">
        <f t="shared" si="90"/>
        <v>19754.835351718164</v>
      </c>
      <c r="M175" s="122">
        <f t="shared" si="90"/>
        <v>15043.691190295278</v>
      </c>
      <c r="N175" s="122">
        <f t="shared" si="90"/>
        <v>14824.751978907971</v>
      </c>
      <c r="O175" s="122">
        <f t="shared" si="90"/>
        <v>14519.341870857388</v>
      </c>
      <c r="P175" s="122">
        <f t="shared" si="90"/>
        <v>12370.319477900915</v>
      </c>
      <c r="Q175" s="122">
        <f t="shared" si="90"/>
        <v>13020.019192207532</v>
      </c>
      <c r="R175" s="122">
        <f t="shared" ref="R175:V175" si="91">SUM(R176:R177)</f>
        <v>13172.316706513762</v>
      </c>
      <c r="S175" s="122">
        <f t="shared" si="91"/>
        <v>12537.242290837479</v>
      </c>
      <c r="T175" s="122">
        <f t="shared" si="91"/>
        <v>13541.480448645227</v>
      </c>
      <c r="U175" s="122">
        <f t="shared" si="91"/>
        <v>12981.261845957433</v>
      </c>
      <c r="V175" s="122">
        <f t="shared" si="91"/>
        <v>12982.172303114859</v>
      </c>
      <c r="W175" s="122">
        <f t="shared" ref="W175:Y175" si="92">SUM(W176:W177)</f>
        <v>12797.751301850298</v>
      </c>
      <c r="X175" s="122">
        <f t="shared" si="92"/>
        <v>11307.858657167582</v>
      </c>
      <c r="Y175" s="122">
        <f t="shared" si="92"/>
        <v>9435.4125841209006</v>
      </c>
      <c r="DA175" s="130" t="s">
        <v>2301</v>
      </c>
    </row>
    <row r="176" spans="1:105" ht="12" customHeight="1" x14ac:dyDescent="0.25">
      <c r="A176" s="97" t="s">
        <v>212</v>
      </c>
      <c r="B176" s="98">
        <v>17801.471391521289</v>
      </c>
      <c r="C176" s="98">
        <v>19244.040557530181</v>
      </c>
      <c r="D176" s="98">
        <v>17768.495835224203</v>
      </c>
      <c r="E176" s="98">
        <v>19093.443471529565</v>
      </c>
      <c r="F176" s="98">
        <v>20070.861718587432</v>
      </c>
      <c r="G176" s="98">
        <v>19848.467118848061</v>
      </c>
      <c r="H176" s="98">
        <v>20034.666165405652</v>
      </c>
      <c r="I176" s="98">
        <v>18221.15258549622</v>
      </c>
      <c r="J176" s="98">
        <v>19864.659971092948</v>
      </c>
      <c r="K176" s="98">
        <v>18116.442916122101</v>
      </c>
      <c r="L176" s="98">
        <v>19529.492892940925</v>
      </c>
      <c r="M176" s="98">
        <v>14873.264740218818</v>
      </c>
      <c r="N176" s="98">
        <v>14654.062322371858</v>
      </c>
      <c r="O176" s="98">
        <v>14351.736899288308</v>
      </c>
      <c r="P176" s="98">
        <v>12228.58919814689</v>
      </c>
      <c r="Q176" s="98">
        <v>12868.150735931613</v>
      </c>
      <c r="R176" s="98">
        <v>13016.46290701593</v>
      </c>
      <c r="S176" s="98">
        <v>12385.457898563265</v>
      </c>
      <c r="T176" s="98">
        <v>13372.460441319818</v>
      </c>
      <c r="U176" s="98">
        <v>12815.533729499493</v>
      </c>
      <c r="V176" s="98">
        <v>12812.875089877698</v>
      </c>
      <c r="W176" s="98">
        <v>12626.073371639695</v>
      </c>
      <c r="X176" s="98">
        <v>11152.694694913775</v>
      </c>
      <c r="Y176" s="98">
        <v>9303.3903710704417</v>
      </c>
      <c r="DA176" s="63" t="s">
        <v>2302</v>
      </c>
    </row>
    <row r="177" spans="1:105" ht="12" customHeight="1" x14ac:dyDescent="0.25">
      <c r="A177" s="97" t="s">
        <v>53</v>
      </c>
      <c r="B177" s="98">
        <v>214.07540777580979</v>
      </c>
      <c r="C177" s="98">
        <v>225.49445046261999</v>
      </c>
      <c r="D177" s="98">
        <v>206.54107198988174</v>
      </c>
      <c r="E177" s="98">
        <v>219.01576964198793</v>
      </c>
      <c r="F177" s="98">
        <v>228.96540035298159</v>
      </c>
      <c r="G177" s="98">
        <v>224.86116625749852</v>
      </c>
      <c r="H177" s="98">
        <v>225.53452081716281</v>
      </c>
      <c r="I177" s="98">
        <v>204.96885651306715</v>
      </c>
      <c r="J177" s="98">
        <v>226.39467714516834</v>
      </c>
      <c r="K177" s="98">
        <v>207.75520400984425</v>
      </c>
      <c r="L177" s="98">
        <v>225.34245877723723</v>
      </c>
      <c r="M177" s="98">
        <v>170.42645007645962</v>
      </c>
      <c r="N177" s="98">
        <v>170.68965653611369</v>
      </c>
      <c r="O177" s="98">
        <v>167.60497156908139</v>
      </c>
      <c r="P177" s="98">
        <v>141.73027975402474</v>
      </c>
      <c r="Q177" s="98">
        <v>151.86845627591873</v>
      </c>
      <c r="R177" s="98">
        <v>155.85379949783319</v>
      </c>
      <c r="S177" s="98">
        <v>151.78439227421438</v>
      </c>
      <c r="T177" s="98">
        <v>169.02000732541001</v>
      </c>
      <c r="U177" s="98">
        <v>165.72811645794067</v>
      </c>
      <c r="V177" s="98">
        <v>169.29721323716072</v>
      </c>
      <c r="W177" s="98">
        <v>171.67793021060174</v>
      </c>
      <c r="X177" s="98">
        <v>155.16396225380737</v>
      </c>
      <c r="Y177" s="98">
        <v>132.02221305045953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0.70756243477748382</v>
      </c>
      <c r="C178" s="122">
        <f t="shared" si="93"/>
        <v>0.63494094095574782</v>
      </c>
      <c r="D178" s="122">
        <f t="shared" si="93"/>
        <v>0.70828526694734861</v>
      </c>
      <c r="E178" s="122">
        <f t="shared" si="93"/>
        <v>0.7159100307870081</v>
      </c>
      <c r="F178" s="122">
        <f t="shared" si="93"/>
        <v>0.76567901658862358</v>
      </c>
      <c r="G178" s="122">
        <f t="shared" si="93"/>
        <v>0.82096326813521103</v>
      </c>
      <c r="H178" s="122">
        <f t="shared" si="93"/>
        <v>0.9857417785776843</v>
      </c>
      <c r="I178" s="122">
        <f t="shared" si="93"/>
        <v>1.0801875737633957</v>
      </c>
      <c r="J178" s="122">
        <f t="shared" si="93"/>
        <v>1.1309580374336341</v>
      </c>
      <c r="K178" s="122">
        <f t="shared" si="93"/>
        <v>1.1496564446003754</v>
      </c>
      <c r="L178" s="122">
        <f t="shared" si="93"/>
        <v>1.1855652956531404</v>
      </c>
      <c r="M178" s="122">
        <f t="shared" si="93"/>
        <v>1.1285151342145865</v>
      </c>
      <c r="N178" s="122">
        <f t="shared" si="93"/>
        <v>1.2471642001994141</v>
      </c>
      <c r="O178" s="122">
        <f t="shared" si="93"/>
        <v>1.1821505970842285</v>
      </c>
      <c r="P178" s="122">
        <f t="shared" si="93"/>
        <v>1.3509072575458823</v>
      </c>
      <c r="Q178" s="122">
        <f t="shared" si="93"/>
        <v>1.3731415200026167</v>
      </c>
      <c r="R178" s="122">
        <f t="shared" si="93"/>
        <v>1.3838102978247215</v>
      </c>
      <c r="S178" s="122">
        <f t="shared" si="93"/>
        <v>1.3009371372263763</v>
      </c>
      <c r="T178" s="122">
        <f t="shared" si="93"/>
        <v>1.2227867874926646</v>
      </c>
      <c r="U178" s="122">
        <f t="shared" si="93"/>
        <v>1.1854351943549633</v>
      </c>
      <c r="V178" s="122">
        <f t="shared" si="93"/>
        <v>1.1318577056047769</v>
      </c>
      <c r="W178" s="122">
        <f t="shared" si="93"/>
        <v>0.96725556024325221</v>
      </c>
      <c r="X178" s="122">
        <f t="shared" si="93"/>
        <v>0.96572588537313353</v>
      </c>
      <c r="Y178" s="122">
        <f t="shared" si="93"/>
        <v>0.9987774101517316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0.70756243477748382</v>
      </c>
      <c r="C179" s="98">
        <f>RES_hhdet_fech!C67</f>
        <v>0.63494094095574782</v>
      </c>
      <c r="D179" s="98">
        <f>RES_hhdet_fech!D67</f>
        <v>0.70828526694734861</v>
      </c>
      <c r="E179" s="98">
        <f>RES_hhdet_fech!E67</f>
        <v>0.7159100307870081</v>
      </c>
      <c r="F179" s="98">
        <f>RES_hhdet_fech!F67</f>
        <v>0.76567901658862358</v>
      </c>
      <c r="G179" s="98">
        <f>RES_hhdet_fech!G67</f>
        <v>0.82096326813521103</v>
      </c>
      <c r="H179" s="98">
        <f>RES_hhdet_fech!H67</f>
        <v>0.9857417785776843</v>
      </c>
      <c r="I179" s="98">
        <f>RES_hhdet_fech!I67</f>
        <v>1.0801875737633957</v>
      </c>
      <c r="J179" s="98">
        <f>RES_hhdet_fech!J67</f>
        <v>1.1309580374336341</v>
      </c>
      <c r="K179" s="98">
        <f>RES_hhdet_fech!K67</f>
        <v>1.1496564446003754</v>
      </c>
      <c r="L179" s="98">
        <f>RES_hhdet_fech!L67</f>
        <v>1.1855652956531404</v>
      </c>
      <c r="M179" s="98">
        <f>RES_hhdet_fech!M67</f>
        <v>1.1285151342145865</v>
      </c>
      <c r="N179" s="98">
        <f>RES_hhdet_fech!N67</f>
        <v>1.2471642001994141</v>
      </c>
      <c r="O179" s="98">
        <f>RES_hhdet_fech!O67</f>
        <v>1.1821505970842285</v>
      </c>
      <c r="P179" s="98">
        <f>RES_hhdet_fech!P67</f>
        <v>1.3509072575458823</v>
      </c>
      <c r="Q179" s="98">
        <f>RES_hhdet_fech!Q67</f>
        <v>1.3731415200026167</v>
      </c>
      <c r="R179" s="98">
        <f>RES_hhdet_fech!R67</f>
        <v>1.3838102978247215</v>
      </c>
      <c r="S179" s="98">
        <f>RES_hhdet_fech!S67</f>
        <v>1.3009371372263763</v>
      </c>
      <c r="T179" s="98">
        <f>RES_hhdet_fech!T67</f>
        <v>1.2227867874926646</v>
      </c>
      <c r="U179" s="98">
        <f>RES_hhdet_fech!U67</f>
        <v>1.1854351943549633</v>
      </c>
      <c r="V179" s="98">
        <f>RES_hhdet_fech!V67</f>
        <v>1.1318577056047769</v>
      </c>
      <c r="W179" s="98">
        <f>RES_hhdet_fech!W67</f>
        <v>0.96725556024325221</v>
      </c>
      <c r="X179" s="98">
        <f>RES_hhdet_fech!X67</f>
        <v>0.96572588537313353</v>
      </c>
      <c r="Y179" s="98">
        <f>RES_hhdet_fech!Y67</f>
        <v>0.9987774101517316</v>
      </c>
      <c r="DA179" s="63" t="s">
        <v>2305</v>
      </c>
    </row>
    <row r="180" spans="1:105" ht="12" customHeight="1" x14ac:dyDescent="0.25">
      <c r="A180" s="121" t="s">
        <v>55</v>
      </c>
      <c r="B180" s="122">
        <v>3587.8125920953521</v>
      </c>
      <c r="C180" s="122">
        <v>3547.0470826655182</v>
      </c>
      <c r="D180" s="122">
        <v>3338.566389553413</v>
      </c>
      <c r="E180" s="122">
        <v>3226.1458182167512</v>
      </c>
      <c r="F180" s="122">
        <v>3327.3948577308047</v>
      </c>
      <c r="G180" s="122">
        <v>3003.1498877650888</v>
      </c>
      <c r="H180" s="122">
        <v>2957.8960218328029</v>
      </c>
      <c r="I180" s="122">
        <v>2865.6737179650108</v>
      </c>
      <c r="J180" s="122">
        <v>3025.9974173271066</v>
      </c>
      <c r="K180" s="122">
        <v>3012.0944459210737</v>
      </c>
      <c r="L180" s="122">
        <v>3119.0492787439143</v>
      </c>
      <c r="M180" s="122">
        <v>2855.8980084735467</v>
      </c>
      <c r="N180" s="122">
        <v>3113.2276386373032</v>
      </c>
      <c r="O180" s="122">
        <v>3039.3471887988617</v>
      </c>
      <c r="P180" s="122">
        <v>2895.7099657344902</v>
      </c>
      <c r="Q180" s="122">
        <v>2872.3253708790448</v>
      </c>
      <c r="R180" s="122">
        <v>2926.1063285353798</v>
      </c>
      <c r="S180" s="122">
        <v>3000.0729309038584</v>
      </c>
      <c r="T180" s="122">
        <v>3089.2722297390901</v>
      </c>
      <c r="U180" s="122">
        <v>3061.3796953482006</v>
      </c>
      <c r="V180" s="122">
        <v>3035.1874847722816</v>
      </c>
      <c r="W180" s="122">
        <v>2979.5866076408906</v>
      </c>
      <c r="X180" s="122">
        <v>2847.3109635390433</v>
      </c>
      <c r="Y180" s="122">
        <v>2501.1749389254319</v>
      </c>
      <c r="DA180" s="130" t="s">
        <v>2306</v>
      </c>
    </row>
    <row r="181" spans="1:105" ht="12" customHeight="1" x14ac:dyDescent="0.25">
      <c r="A181" s="97" t="s">
        <v>134</v>
      </c>
      <c r="B181" s="98">
        <v>3601.5453629590829</v>
      </c>
      <c r="C181" s="98">
        <v>3561.7357629121384</v>
      </c>
      <c r="D181" s="98">
        <v>3350.554739237622</v>
      </c>
      <c r="E181" s="98">
        <v>3239.1221118362259</v>
      </c>
      <c r="F181" s="98">
        <v>3341.7019526047407</v>
      </c>
      <c r="G181" s="98">
        <v>3013.7296647701346</v>
      </c>
      <c r="H181" s="98">
        <v>2967.5620481569322</v>
      </c>
      <c r="I181" s="98">
        <v>2873.9141921195487</v>
      </c>
      <c r="J181" s="98">
        <v>3034.7283968094625</v>
      </c>
      <c r="K181" s="98">
        <v>3014.9824612593807</v>
      </c>
      <c r="L181" s="98">
        <v>3133.3328934145097</v>
      </c>
      <c r="M181" s="98">
        <v>2863.6476009379712</v>
      </c>
      <c r="N181" s="98">
        <v>3126.8860517889857</v>
      </c>
      <c r="O181" s="98">
        <v>3051.6166694926551</v>
      </c>
      <c r="P181" s="98">
        <v>2904.7304078063717</v>
      </c>
      <c r="Q181" s="98">
        <v>2881.7685822400276</v>
      </c>
      <c r="R181" s="98">
        <v>2936.8324972924656</v>
      </c>
      <c r="S181" s="98">
        <v>3013.7728564407598</v>
      </c>
      <c r="T181" s="98">
        <v>3104.3881310960728</v>
      </c>
      <c r="U181" s="98">
        <v>3075.54808711744</v>
      </c>
      <c r="V181" s="98">
        <v>3041.287835127167</v>
      </c>
      <c r="W181" s="98">
        <v>2985.4401593457469</v>
      </c>
      <c r="X181" s="98">
        <v>2852.5550341608437</v>
      </c>
      <c r="Y181" s="98">
        <v>2501.7615287357116</v>
      </c>
      <c r="DA181" s="63" t="s">
        <v>2307</v>
      </c>
    </row>
    <row r="182" spans="1:105" ht="12" customHeight="1" x14ac:dyDescent="0.25">
      <c r="A182" s="97" t="s">
        <v>133</v>
      </c>
      <c r="B182" s="98">
        <v>3231.980152580375</v>
      </c>
      <c r="C182" s="98">
        <v>3181.9997488167546</v>
      </c>
      <c r="D182" s="98">
        <v>2945.697121835331</v>
      </c>
      <c r="E182" s="98">
        <v>2814.8006978241897</v>
      </c>
      <c r="F182" s="98">
        <v>2903.1713677213697</v>
      </c>
      <c r="G182" s="98">
        <v>2594.8521212755954</v>
      </c>
      <c r="H182" s="98">
        <v>2567.505856774038</v>
      </c>
      <c r="I182" s="98">
        <v>2461.7398553339408</v>
      </c>
      <c r="J182" s="98">
        <v>2589.7384645810712</v>
      </c>
      <c r="K182" s="98">
        <v>2581.6991803391097</v>
      </c>
      <c r="L182" s="98">
        <v>2705.511531739694</v>
      </c>
      <c r="M182" s="98">
        <v>2512.4434797403842</v>
      </c>
      <c r="N182" s="98">
        <v>2772.6473220869057</v>
      </c>
      <c r="O182" s="98">
        <v>2738.1455937660758</v>
      </c>
      <c r="P182" s="98">
        <v>2621.6685198473892</v>
      </c>
      <c r="Q182" s="98">
        <v>2607.8786121659582</v>
      </c>
      <c r="R182" s="98">
        <v>2678.6409480533785</v>
      </c>
      <c r="S182" s="98">
        <v>2782.7531128253618</v>
      </c>
      <c r="T182" s="98">
        <v>2894.9496053238404</v>
      </c>
      <c r="U182" s="98">
        <v>2902.2269520263267</v>
      </c>
      <c r="V182" s="98">
        <v>2930.6689675745702</v>
      </c>
      <c r="W182" s="98">
        <v>2884.4338564580798</v>
      </c>
      <c r="X182" s="98">
        <v>2742.4698221291123</v>
      </c>
      <c r="Y182" s="98">
        <v>2418.9420549415845</v>
      </c>
      <c r="DA182" s="63" t="s">
        <v>2308</v>
      </c>
    </row>
    <row r="183" spans="1:105" ht="12" customHeight="1" x14ac:dyDescent="0.25">
      <c r="A183" s="100" t="s">
        <v>212</v>
      </c>
      <c r="B183" s="101">
        <v>2808.3795771274667</v>
      </c>
      <c r="C183" s="101">
        <v>2760.670090771438</v>
      </c>
      <c r="D183" s="101">
        <v>2536.1912634542041</v>
      </c>
      <c r="E183" s="101">
        <v>2413.3609729875061</v>
      </c>
      <c r="F183" s="101">
        <v>2484.435155353237</v>
      </c>
      <c r="G183" s="101">
        <v>2210.0380081747394</v>
      </c>
      <c r="H183" s="101">
        <v>2194.2506173429388</v>
      </c>
      <c r="I183" s="101">
        <v>2092.5703758126397</v>
      </c>
      <c r="J183" s="101">
        <v>2184.2562723059277</v>
      </c>
      <c r="K183" s="101">
        <v>2171.9247185116396</v>
      </c>
      <c r="L183" s="101">
        <v>2276.3110680572945</v>
      </c>
      <c r="M183" s="101">
        <v>2118.8558976331383</v>
      </c>
      <c r="N183" s="101">
        <v>2329.175019533453</v>
      </c>
      <c r="O183" s="101">
        <v>2294.4911556857946</v>
      </c>
      <c r="P183" s="101">
        <v>2193.3635440855369</v>
      </c>
      <c r="Q183" s="101">
        <v>2173.9073725581925</v>
      </c>
      <c r="R183" s="101">
        <v>2223.1384938575015</v>
      </c>
      <c r="S183" s="101">
        <v>2303.1985402829973</v>
      </c>
      <c r="T183" s="101">
        <v>2385.0530432566748</v>
      </c>
      <c r="U183" s="101">
        <v>2381.2802291653443</v>
      </c>
      <c r="V183" s="101">
        <v>2423.0343903283078</v>
      </c>
      <c r="W183" s="101">
        <v>2373.0298400628694</v>
      </c>
      <c r="X183" s="101">
        <v>2220.3255859833821</v>
      </c>
      <c r="Y183" s="101">
        <v>1928.1872157513203</v>
      </c>
      <c r="DA183" s="131" t="s">
        <v>2309</v>
      </c>
    </row>
    <row r="184" spans="1:105" ht="12" customHeight="1" x14ac:dyDescent="0.25">
      <c r="A184" s="103" t="s">
        <v>52</v>
      </c>
      <c r="B184" s="104">
        <v>423.60057545290749</v>
      </c>
      <c r="C184" s="104">
        <v>421.32965804531705</v>
      </c>
      <c r="D184" s="104">
        <v>409.50585838112704</v>
      </c>
      <c r="E184" s="104">
        <v>401.43972483668347</v>
      </c>
      <c r="F184" s="104">
        <v>418.73621236813261</v>
      </c>
      <c r="G184" s="104">
        <v>384.81411310085633</v>
      </c>
      <c r="H184" s="104">
        <v>373.25523943109891</v>
      </c>
      <c r="I184" s="104">
        <v>369.16947952130101</v>
      </c>
      <c r="J184" s="104">
        <v>405.48219227514386</v>
      </c>
      <c r="K184" s="104">
        <v>409.77446182746974</v>
      </c>
      <c r="L184" s="104">
        <v>429.20046368239923</v>
      </c>
      <c r="M184" s="104">
        <v>393.58758210724562</v>
      </c>
      <c r="N184" s="104">
        <v>443.47230255345255</v>
      </c>
      <c r="O184" s="104">
        <v>443.65443808028112</v>
      </c>
      <c r="P184" s="104">
        <v>428.30497576185206</v>
      </c>
      <c r="Q184" s="104">
        <v>433.97123960776577</v>
      </c>
      <c r="R184" s="104">
        <v>455.50245419587708</v>
      </c>
      <c r="S184" s="104">
        <v>479.55457254236484</v>
      </c>
      <c r="T184" s="104">
        <v>509.89656206716569</v>
      </c>
      <c r="U184" s="104">
        <v>520.9467228609825</v>
      </c>
      <c r="V184" s="104">
        <v>507.6345772462621</v>
      </c>
      <c r="W184" s="104">
        <v>511.40401639520996</v>
      </c>
      <c r="X184" s="104">
        <v>522.14423614573013</v>
      </c>
      <c r="Y184" s="104">
        <v>490.75483919026414</v>
      </c>
      <c r="DA184" s="132" t="s">
        <v>2310</v>
      </c>
    </row>
    <row r="185" spans="1:105" ht="12" customHeight="1" x14ac:dyDescent="0.25">
      <c r="A185" s="106" t="s">
        <v>122</v>
      </c>
      <c r="B185" s="101">
        <v>3042.1554403700256</v>
      </c>
      <c r="C185" s="101">
        <v>2955.6091159765369</v>
      </c>
      <c r="D185" s="101">
        <v>2851.1083857234289</v>
      </c>
      <c r="E185" s="101">
        <v>2692.551273380896</v>
      </c>
      <c r="F185" s="101">
        <v>2734.7715629960217</v>
      </c>
      <c r="G185" s="101">
        <v>2569.2196813014975</v>
      </c>
      <c r="H185" s="101">
        <v>2563.9833999928305</v>
      </c>
      <c r="I185" s="101">
        <v>2552.9553612736681</v>
      </c>
      <c r="J185" s="101">
        <v>2672.157218629422</v>
      </c>
      <c r="K185" s="101">
        <v>2642.0641197551681</v>
      </c>
      <c r="L185" s="101">
        <v>2698.7341115647637</v>
      </c>
      <c r="M185" s="101">
        <v>2770.0963193475009</v>
      </c>
      <c r="N185" s="101">
        <v>2783.0691539769805</v>
      </c>
      <c r="O185" s="101">
        <v>2759.1865589655267</v>
      </c>
      <c r="P185" s="101">
        <v>2742.6987714425541</v>
      </c>
      <c r="Q185" s="101">
        <v>2753.8449470149767</v>
      </c>
      <c r="R185" s="101">
        <v>2818.8677054462441</v>
      </c>
      <c r="S185" s="101">
        <v>2829.8752490936417</v>
      </c>
      <c r="T185" s="101">
        <v>2881.6355293393308</v>
      </c>
      <c r="U185" s="101">
        <v>2829.2125410797503</v>
      </c>
      <c r="V185" s="101">
        <v>2967.012387723456</v>
      </c>
      <c r="W185" s="101">
        <v>2900.1118067963039</v>
      </c>
      <c r="X185" s="101">
        <v>2762.8422266926714</v>
      </c>
      <c r="Y185" s="101">
        <v>2584.149205706402</v>
      </c>
      <c r="DA185" s="131" t="s">
        <v>2311</v>
      </c>
    </row>
    <row r="186" spans="1:105" ht="12" customHeight="1" x14ac:dyDescent="0.25">
      <c r="A186" s="107" t="s">
        <v>121</v>
      </c>
      <c r="B186" s="104">
        <v>2804.7258584276692</v>
      </c>
      <c r="C186" s="104">
        <v>2725.7121786495682</v>
      </c>
      <c r="D186" s="104">
        <v>2610.9627932434878</v>
      </c>
      <c r="E186" s="104">
        <v>2465.315663966589</v>
      </c>
      <c r="F186" s="104">
        <v>2509.8244836927652</v>
      </c>
      <c r="G186" s="104">
        <v>2359.4912238676375</v>
      </c>
      <c r="H186" s="104">
        <v>2368.8023169804878</v>
      </c>
      <c r="I186" s="104">
        <v>2351.3681453020308</v>
      </c>
      <c r="J186" s="104">
        <v>2456.3209093676514</v>
      </c>
      <c r="K186" s="104">
        <v>2446.0018519069217</v>
      </c>
      <c r="L186" s="104">
        <v>2480.0978349764805</v>
      </c>
      <c r="M186" s="104">
        <v>2567.2513472961077</v>
      </c>
      <c r="N186" s="104">
        <v>2595.7403380757833</v>
      </c>
      <c r="O186" s="104">
        <v>2578.9555112110247</v>
      </c>
      <c r="P186" s="104">
        <v>2567.9129889304322</v>
      </c>
      <c r="Q186" s="104">
        <v>2547.8737421634687</v>
      </c>
      <c r="R186" s="104">
        <v>2581.8958420482245</v>
      </c>
      <c r="S186" s="104">
        <v>2614.4335488521883</v>
      </c>
      <c r="T186" s="104">
        <v>2669.4071040318217</v>
      </c>
      <c r="U186" s="104">
        <v>2669.7639175434706</v>
      </c>
      <c r="V186" s="104">
        <v>2837.8533687172212</v>
      </c>
      <c r="W186" s="104">
        <v>2775.0460490543305</v>
      </c>
      <c r="X186" s="104">
        <v>2634.8964574272113</v>
      </c>
      <c r="Y186" s="104">
        <v>2472.9352019498924</v>
      </c>
      <c r="DA186" s="132" t="s">
        <v>2312</v>
      </c>
    </row>
    <row r="187" spans="1:105" ht="12" customHeight="1" x14ac:dyDescent="0.25">
      <c r="A187" s="108" t="s">
        <v>53</v>
      </c>
      <c r="B187" s="98">
        <v>2372.1861050324724</v>
      </c>
      <c r="C187" s="98">
        <v>2305.0820071237727</v>
      </c>
      <c r="D187" s="98">
        <v>2194.893006039551</v>
      </c>
      <c r="E187" s="98">
        <v>2069.9306494572675</v>
      </c>
      <c r="F187" s="98">
        <v>2106.7926424689927</v>
      </c>
      <c r="G187" s="98">
        <v>1975.7888083843504</v>
      </c>
      <c r="H187" s="98">
        <v>1993.737189590669</v>
      </c>
      <c r="I187" s="98">
        <v>1973.3613013519107</v>
      </c>
      <c r="J187" s="98">
        <v>2049.6499466457853</v>
      </c>
      <c r="K187" s="98">
        <v>2038.5145499684479</v>
      </c>
      <c r="L187" s="98">
        <v>2067.5440873204238</v>
      </c>
      <c r="M187" s="98">
        <v>2146.6597206973938</v>
      </c>
      <c r="N187" s="98">
        <v>2165.0234273545043</v>
      </c>
      <c r="O187" s="98">
        <v>2148.4812089178467</v>
      </c>
      <c r="P187" s="98">
        <v>2136.4398864368295</v>
      </c>
      <c r="Q187" s="98">
        <v>2109.8262594211124</v>
      </c>
      <c r="R187" s="98">
        <v>2124.6023134936172</v>
      </c>
      <c r="S187" s="98">
        <v>2140.9948504597833</v>
      </c>
      <c r="T187" s="98">
        <v>2172.9023943155926</v>
      </c>
      <c r="U187" s="98">
        <v>2167.9004889424896</v>
      </c>
      <c r="V187" s="98">
        <v>2323.2130065385622</v>
      </c>
      <c r="W187" s="98">
        <v>2269.1520838348515</v>
      </c>
      <c r="X187" s="98">
        <v>2129.2429897460838</v>
      </c>
      <c r="Y187" s="98">
        <v>1969.687631801773</v>
      </c>
      <c r="DA187" s="63" t="s">
        <v>2313</v>
      </c>
    </row>
    <row r="188" spans="1:105" ht="12" customHeight="1" x14ac:dyDescent="0.25">
      <c r="A188" s="108" t="s">
        <v>52</v>
      </c>
      <c r="B188" s="98">
        <v>432.53975339519718</v>
      </c>
      <c r="C188" s="98">
        <v>420.63017152579528</v>
      </c>
      <c r="D188" s="98">
        <v>416.0697872039367</v>
      </c>
      <c r="E188" s="98">
        <v>395.38501450932148</v>
      </c>
      <c r="F188" s="98">
        <v>403.03184122377235</v>
      </c>
      <c r="G188" s="98">
        <v>383.7024154832871</v>
      </c>
      <c r="H188" s="98">
        <v>375.06512738981877</v>
      </c>
      <c r="I188" s="98">
        <v>378.0068439501203</v>
      </c>
      <c r="J188" s="98">
        <v>406.67096272186649</v>
      </c>
      <c r="K188" s="98">
        <v>407.48730193847405</v>
      </c>
      <c r="L188" s="98">
        <v>412.55374765605717</v>
      </c>
      <c r="M188" s="98">
        <v>420.59162659871419</v>
      </c>
      <c r="N188" s="98">
        <v>430.71691072127896</v>
      </c>
      <c r="O188" s="98">
        <v>430.47430229317746</v>
      </c>
      <c r="P188" s="98">
        <v>431.47310249360294</v>
      </c>
      <c r="Q188" s="98">
        <v>438.04748274235618</v>
      </c>
      <c r="R188" s="98">
        <v>457.29352855460701</v>
      </c>
      <c r="S188" s="98">
        <v>473.43869839240455</v>
      </c>
      <c r="T188" s="98">
        <v>496.50470971622929</v>
      </c>
      <c r="U188" s="98">
        <v>501.86342860098114</v>
      </c>
      <c r="V188" s="98">
        <v>514.64036217865873</v>
      </c>
      <c r="W188" s="98">
        <v>505.89396521947856</v>
      </c>
      <c r="X188" s="98">
        <v>505.65346768112732</v>
      </c>
      <c r="Y188" s="98">
        <v>503.24757014811945</v>
      </c>
      <c r="DA188" s="63" t="s">
        <v>2314</v>
      </c>
    </row>
    <row r="189" spans="1:105" ht="12" customHeight="1" x14ac:dyDescent="0.25">
      <c r="A189" s="121" t="s">
        <v>54</v>
      </c>
      <c r="B189" s="122">
        <v>564.48239881079951</v>
      </c>
      <c r="C189" s="122">
        <v>564.86336419250165</v>
      </c>
      <c r="D189" s="122">
        <v>542.10534647406121</v>
      </c>
      <c r="E189" s="122">
        <v>555.99947656753409</v>
      </c>
      <c r="F189" s="122">
        <v>565.80382580167122</v>
      </c>
      <c r="G189" s="122">
        <v>527.79588542055683</v>
      </c>
      <c r="H189" s="122">
        <v>524.04233554238249</v>
      </c>
      <c r="I189" s="122">
        <v>515.14196793634471</v>
      </c>
      <c r="J189" s="122">
        <v>509.0384936637534</v>
      </c>
      <c r="K189" s="122">
        <v>493.4683273297685</v>
      </c>
      <c r="L189" s="122">
        <v>507.75623459924458</v>
      </c>
      <c r="M189" s="122">
        <v>503.71833782803202</v>
      </c>
      <c r="N189" s="122">
        <v>493.9818784507392</v>
      </c>
      <c r="O189" s="122">
        <v>486.71504194319078</v>
      </c>
      <c r="P189" s="122">
        <v>490.15864091389977</v>
      </c>
      <c r="Q189" s="122">
        <v>493.69432640025724</v>
      </c>
      <c r="R189" s="122">
        <v>495.60173151786438</v>
      </c>
      <c r="S189" s="122">
        <v>506.28120234621912</v>
      </c>
      <c r="T189" s="122">
        <v>514.22559555613759</v>
      </c>
      <c r="U189" s="122">
        <v>508.19412344459806</v>
      </c>
      <c r="V189" s="122">
        <v>513.86340604492705</v>
      </c>
      <c r="W189" s="122">
        <v>512.23882618991092</v>
      </c>
      <c r="X189" s="122">
        <v>484.33877863848272</v>
      </c>
      <c r="Y189" s="122">
        <v>438.56672337342087</v>
      </c>
      <c r="DA189" s="130" t="s">
        <v>2315</v>
      </c>
    </row>
    <row r="190" spans="1:105" ht="12" customHeight="1" x14ac:dyDescent="0.25">
      <c r="A190" s="97" t="s">
        <v>175</v>
      </c>
      <c r="B190" s="98">
        <v>597.29833899384471</v>
      </c>
      <c r="C190" s="98">
        <v>602.03819620185766</v>
      </c>
      <c r="D190" s="98">
        <v>571.79714487868205</v>
      </c>
      <c r="E190" s="98">
        <v>591.33865005595385</v>
      </c>
      <c r="F190" s="98">
        <v>605.69478798084958</v>
      </c>
      <c r="G190" s="98">
        <v>558.69964047606402</v>
      </c>
      <c r="H190" s="98">
        <v>557.43910740427123</v>
      </c>
      <c r="I190" s="98">
        <v>543.77261974370538</v>
      </c>
      <c r="J190" s="98">
        <v>540.19625917979829</v>
      </c>
      <c r="K190" s="98">
        <v>517.27526768774635</v>
      </c>
      <c r="L190" s="98">
        <v>540.49736046211558</v>
      </c>
      <c r="M190" s="98">
        <v>533.18563981064221</v>
      </c>
      <c r="N190" s="98">
        <v>523.92089747989689</v>
      </c>
      <c r="O190" s="98">
        <v>523.40356309435049</v>
      </c>
      <c r="P190" s="98">
        <v>525.80980466610697</v>
      </c>
      <c r="Q190" s="98">
        <v>527.39165273132812</v>
      </c>
      <c r="R190" s="98">
        <v>528.85220766684961</v>
      </c>
      <c r="S190" s="98">
        <v>543.71332604006511</v>
      </c>
      <c r="T190" s="98">
        <v>553.97156161221994</v>
      </c>
      <c r="U190" s="98">
        <v>551.5958297460304</v>
      </c>
      <c r="V190" s="98">
        <v>552.97080377430586</v>
      </c>
      <c r="W190" s="98">
        <v>555.0607546170769</v>
      </c>
      <c r="X190" s="98">
        <v>531.17659276960671</v>
      </c>
      <c r="Y190" s="98">
        <v>477.66681948991379</v>
      </c>
      <c r="DA190" s="63" t="s">
        <v>2316</v>
      </c>
    </row>
    <row r="191" spans="1:105" ht="12" customHeight="1" x14ac:dyDescent="0.25">
      <c r="A191" s="109" t="s">
        <v>120</v>
      </c>
      <c r="B191" s="33">
        <v>480.101698976808</v>
      </c>
      <c r="C191" s="33">
        <v>468.03623028745511</v>
      </c>
      <c r="D191" s="33">
        <v>463.06627618215686</v>
      </c>
      <c r="E191" s="33">
        <v>460.0268793319305</v>
      </c>
      <c r="F191" s="33">
        <v>455.43869387433131</v>
      </c>
      <c r="G191" s="33">
        <v>440.83001959165591</v>
      </c>
      <c r="H191" s="33">
        <v>428.50780748794517</v>
      </c>
      <c r="I191" s="33">
        <v>432.01028957202811</v>
      </c>
      <c r="J191" s="33">
        <v>416.16012137583817</v>
      </c>
      <c r="K191" s="33">
        <v>413.4953281028375</v>
      </c>
      <c r="L191" s="33">
        <v>403.53168189717269</v>
      </c>
      <c r="M191" s="33">
        <v>409.03076256730014</v>
      </c>
      <c r="N191" s="33">
        <v>411.82957328355366</v>
      </c>
      <c r="O191" s="33">
        <v>392.74467840724731</v>
      </c>
      <c r="P191" s="33">
        <v>403.14952235175952</v>
      </c>
      <c r="Q191" s="33">
        <v>409.12692983042996</v>
      </c>
      <c r="R191" s="33">
        <v>409.28862589592018</v>
      </c>
      <c r="S191" s="33">
        <v>407.91382411484597</v>
      </c>
      <c r="T191" s="33">
        <v>410.53226500372858</v>
      </c>
      <c r="U191" s="33">
        <v>398.13598640747472</v>
      </c>
      <c r="V191" s="33">
        <v>416.01022589450997</v>
      </c>
      <c r="W191" s="33">
        <v>411.76813334584193</v>
      </c>
      <c r="X191" s="33">
        <v>368.99149162140168</v>
      </c>
      <c r="Y191" s="33">
        <v>350.02160112602064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11259.464820162224</v>
      </c>
      <c r="C193" s="117">
        <f t="shared" si="94"/>
        <v>12075.562590770078</v>
      </c>
      <c r="D193" s="117">
        <f t="shared" si="94"/>
        <v>11339.465658183779</v>
      </c>
      <c r="E193" s="117">
        <f t="shared" si="94"/>
        <v>12126.07324692855</v>
      </c>
      <c r="F193" s="117">
        <f t="shared" si="94"/>
        <v>12859.727069019797</v>
      </c>
      <c r="G193" s="117">
        <f t="shared" si="94"/>
        <v>12670.433080423672</v>
      </c>
      <c r="H193" s="117">
        <f t="shared" si="94"/>
        <v>12884.588169611416</v>
      </c>
      <c r="I193" s="117">
        <f t="shared" si="94"/>
        <v>11972.266223054932</v>
      </c>
      <c r="J193" s="117">
        <f t="shared" si="94"/>
        <v>13129.858669303787</v>
      </c>
      <c r="K193" s="117">
        <f t="shared" si="94"/>
        <v>12279.615974941835</v>
      </c>
      <c r="L193" s="117">
        <f t="shared" si="94"/>
        <v>13366.210786026933</v>
      </c>
      <c r="M193" s="117">
        <f t="shared" si="94"/>
        <v>10708.668010686959</v>
      </c>
      <c r="N193" s="117">
        <f t="shared" si="94"/>
        <v>10978.772944863575</v>
      </c>
      <c r="O193" s="117">
        <f t="shared" si="94"/>
        <v>10985.871514284574</v>
      </c>
      <c r="P193" s="117">
        <f t="shared" si="94"/>
        <v>9718.226188919456</v>
      </c>
      <c r="Q193" s="117">
        <f t="shared" si="94"/>
        <v>10233.08504915425</v>
      </c>
      <c r="R193" s="117">
        <f t="shared" ref="R193:V193" si="95">R194+R197+R199+R208</f>
        <v>10557.436208342016</v>
      </c>
      <c r="S193" s="117">
        <f t="shared" si="95"/>
        <v>10497.587743199787</v>
      </c>
      <c r="T193" s="117">
        <f t="shared" si="95"/>
        <v>11530.488778091205</v>
      </c>
      <c r="U193" s="117">
        <f t="shared" si="95"/>
        <v>11436.240018002518</v>
      </c>
      <c r="V193" s="117">
        <f t="shared" si="95"/>
        <v>11696.800132852219</v>
      </c>
      <c r="W193" s="117">
        <f t="shared" ref="W193:Y193" si="96">W194+W197+W199+W208</f>
        <v>11827.736200027955</v>
      </c>
      <c r="X193" s="117">
        <f t="shared" si="96"/>
        <v>10879.886282351246</v>
      </c>
      <c r="Y193" s="117">
        <f t="shared" si="96"/>
        <v>9404.1027816555979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8985.1824087553669</v>
      </c>
      <c r="C194" s="122">
        <f t="shared" si="97"/>
        <v>9804.3221085738769</v>
      </c>
      <c r="D194" s="122">
        <f t="shared" si="97"/>
        <v>9169.7957237921601</v>
      </c>
      <c r="E194" s="122">
        <f t="shared" si="97"/>
        <v>9985.1226742625531</v>
      </c>
      <c r="F194" s="122">
        <f t="shared" si="97"/>
        <v>10631.47891317111</v>
      </c>
      <c r="G194" s="122">
        <f t="shared" si="97"/>
        <v>10627.457422270345</v>
      </c>
      <c r="H194" s="122">
        <f t="shared" si="97"/>
        <v>10848.638732411609</v>
      </c>
      <c r="I194" s="122">
        <f t="shared" si="97"/>
        <v>9974.7239972617681</v>
      </c>
      <c r="J194" s="122">
        <f t="shared" si="97"/>
        <v>11018.89629219605</v>
      </c>
      <c r="K194" s="122">
        <f t="shared" si="97"/>
        <v>10166.55048664175</v>
      </c>
      <c r="L194" s="122">
        <f t="shared" si="97"/>
        <v>11144.411138364803</v>
      </c>
      <c r="M194" s="122">
        <f t="shared" si="97"/>
        <v>8620.8492558870512</v>
      </c>
      <c r="N194" s="122">
        <f t="shared" si="97"/>
        <v>8692.6821171821975</v>
      </c>
      <c r="O194" s="122">
        <f t="shared" si="97"/>
        <v>8711.8139249650631</v>
      </c>
      <c r="P194" s="122">
        <f t="shared" si="97"/>
        <v>7512.4486125710227</v>
      </c>
      <c r="Q194" s="122">
        <f t="shared" si="97"/>
        <v>8017.4155760316426</v>
      </c>
      <c r="R194" s="122">
        <f t="shared" ref="R194:V194" si="98">SUM(R195:R196)</f>
        <v>8271.9280219333614</v>
      </c>
      <c r="S194" s="122">
        <f t="shared" si="98"/>
        <v>8105.093936874423</v>
      </c>
      <c r="T194" s="122">
        <f t="shared" si="98"/>
        <v>9015.6160997504267</v>
      </c>
      <c r="U194" s="122">
        <f t="shared" si="98"/>
        <v>8889.7950414841034</v>
      </c>
      <c r="V194" s="122">
        <f t="shared" si="98"/>
        <v>9114.5429139857497</v>
      </c>
      <c r="W194" s="122">
        <f t="shared" ref="W194:Y194" si="99">SUM(W195:W196)</f>
        <v>9234.1845402717918</v>
      </c>
      <c r="X194" s="122">
        <f t="shared" si="99"/>
        <v>8361.3700164098991</v>
      </c>
      <c r="Y194" s="122">
        <f t="shared" si="99"/>
        <v>7139.5601547766346</v>
      </c>
      <c r="DA194" s="130" t="s">
        <v>2469</v>
      </c>
    </row>
    <row r="195" spans="1:105" ht="12" customHeight="1" x14ac:dyDescent="0.25">
      <c r="A195" s="97" t="s">
        <v>212</v>
      </c>
      <c r="B195" s="98">
        <v>8771.1070009795567</v>
      </c>
      <c r="C195" s="98">
        <v>9578.8276581112568</v>
      </c>
      <c r="D195" s="98">
        <v>8963.2546518022791</v>
      </c>
      <c r="E195" s="98">
        <v>9766.1069046205648</v>
      </c>
      <c r="F195" s="98">
        <v>10402.513512818128</v>
      </c>
      <c r="G195" s="98">
        <v>10402.596256012846</v>
      </c>
      <c r="H195" s="98">
        <v>10623.104211594447</v>
      </c>
      <c r="I195" s="98">
        <v>9769.7551407487008</v>
      </c>
      <c r="J195" s="98">
        <v>10792.501615050882</v>
      </c>
      <c r="K195" s="98">
        <v>9958.795282631907</v>
      </c>
      <c r="L195" s="98">
        <v>10919.068679587566</v>
      </c>
      <c r="M195" s="98">
        <v>8450.4228058105909</v>
      </c>
      <c r="N195" s="98">
        <v>8521.9924606460845</v>
      </c>
      <c r="O195" s="98">
        <v>8544.2089533959825</v>
      </c>
      <c r="P195" s="98">
        <v>7370.7183328169976</v>
      </c>
      <c r="Q195" s="98">
        <v>7865.5471197557235</v>
      </c>
      <c r="R195" s="98">
        <v>8116.0742224355281</v>
      </c>
      <c r="S195" s="98">
        <v>7953.3095446002089</v>
      </c>
      <c r="T195" s="98">
        <v>8846.5960924250157</v>
      </c>
      <c r="U195" s="98">
        <v>8724.0669250261635</v>
      </c>
      <c r="V195" s="98">
        <v>8945.2457007485882</v>
      </c>
      <c r="W195" s="98">
        <v>9062.5066100611893</v>
      </c>
      <c r="X195" s="98">
        <v>8206.2060541560913</v>
      </c>
      <c r="Y195" s="98">
        <v>7007.5379417261747</v>
      </c>
      <c r="DA195" s="63" t="s">
        <v>2470</v>
      </c>
    </row>
    <row r="196" spans="1:105" ht="12" customHeight="1" x14ac:dyDescent="0.25">
      <c r="A196" s="97" t="s">
        <v>53</v>
      </c>
      <c r="B196" s="98">
        <v>214.07540777580979</v>
      </c>
      <c r="C196" s="98">
        <v>225.49445046261999</v>
      </c>
      <c r="D196" s="98">
        <v>206.54107198988174</v>
      </c>
      <c r="E196" s="98">
        <v>219.01576964198793</v>
      </c>
      <c r="F196" s="98">
        <v>228.96540035298159</v>
      </c>
      <c r="G196" s="98">
        <v>224.86116625749852</v>
      </c>
      <c r="H196" s="98">
        <v>225.53452081716281</v>
      </c>
      <c r="I196" s="98">
        <v>204.96885651306715</v>
      </c>
      <c r="J196" s="98">
        <v>226.39467714516834</v>
      </c>
      <c r="K196" s="98">
        <v>207.75520400984425</v>
      </c>
      <c r="L196" s="98">
        <v>225.34245877723723</v>
      </c>
      <c r="M196" s="98">
        <v>170.42645007645962</v>
      </c>
      <c r="N196" s="98">
        <v>170.68965653611369</v>
      </c>
      <c r="O196" s="98">
        <v>167.60497156908139</v>
      </c>
      <c r="P196" s="98">
        <v>141.73027975402474</v>
      </c>
      <c r="Q196" s="98">
        <v>151.86845627591873</v>
      </c>
      <c r="R196" s="98">
        <v>155.85379949783319</v>
      </c>
      <c r="S196" s="98">
        <v>151.78439227421438</v>
      </c>
      <c r="T196" s="98">
        <v>169.02000732541001</v>
      </c>
      <c r="U196" s="98">
        <v>165.72811645794067</v>
      </c>
      <c r="V196" s="98">
        <v>169.29721323716072</v>
      </c>
      <c r="W196" s="98">
        <v>171.67793021060174</v>
      </c>
      <c r="X196" s="98">
        <v>155.16396225380737</v>
      </c>
      <c r="Y196" s="98">
        <v>132.02221305045953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1.5763193908138062</v>
      </c>
      <c r="C197" s="122">
        <f t="shared" si="100"/>
        <v>1.4618726849054846</v>
      </c>
      <c r="D197" s="122">
        <f t="shared" si="100"/>
        <v>1.7698799871129096</v>
      </c>
      <c r="E197" s="122">
        <f t="shared" si="100"/>
        <v>1.9371782467268701</v>
      </c>
      <c r="F197" s="122">
        <f t="shared" si="100"/>
        <v>2.2655306275154978</v>
      </c>
      <c r="G197" s="122">
        <f t="shared" si="100"/>
        <v>2.6447104562292303</v>
      </c>
      <c r="H197" s="122">
        <f t="shared" si="100"/>
        <v>3.4013299732152054</v>
      </c>
      <c r="I197" s="122">
        <f t="shared" si="100"/>
        <v>3.8806711098697879</v>
      </c>
      <c r="J197" s="122">
        <f t="shared" si="100"/>
        <v>4.1679822677992258</v>
      </c>
      <c r="K197" s="122">
        <f t="shared" si="100"/>
        <v>4.3640152143150752</v>
      </c>
      <c r="L197" s="122">
        <f t="shared" si="100"/>
        <v>4.6725865871989392</v>
      </c>
      <c r="M197" s="122">
        <f t="shared" si="100"/>
        <v>4.6140738863285895</v>
      </c>
      <c r="N197" s="122">
        <f t="shared" si="100"/>
        <v>5.3707923056172824</v>
      </c>
      <c r="O197" s="122">
        <f t="shared" si="100"/>
        <v>5.3656721678371371</v>
      </c>
      <c r="P197" s="122">
        <f t="shared" si="100"/>
        <v>6.4468889968407597</v>
      </c>
      <c r="Q197" s="122">
        <f t="shared" si="100"/>
        <v>6.8178559265427454</v>
      </c>
      <c r="R197" s="122">
        <f t="shared" si="100"/>
        <v>7.0833276012841448</v>
      </c>
      <c r="S197" s="122">
        <f t="shared" si="100"/>
        <v>6.8323761711301625</v>
      </c>
      <c r="T197" s="122">
        <f t="shared" si="100"/>
        <v>6.5714410674703867</v>
      </c>
      <c r="U197" s="122">
        <f t="shared" si="100"/>
        <v>6.487313278155951</v>
      </c>
      <c r="V197" s="122">
        <f t="shared" si="100"/>
        <v>6.2976178493807193</v>
      </c>
      <c r="W197" s="122">
        <f t="shared" si="100"/>
        <v>5.4388286687977612</v>
      </c>
      <c r="X197" s="122">
        <f t="shared" si="100"/>
        <v>5.4814911744167363</v>
      </c>
      <c r="Y197" s="122">
        <f t="shared" si="100"/>
        <v>5.7140036048217056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1.5763193908138062</v>
      </c>
      <c r="C198" s="98">
        <f>RES_hhdet_tesh!C67</f>
        <v>1.4618726849054846</v>
      </c>
      <c r="D198" s="98">
        <f>RES_hhdet_tesh!D67</f>
        <v>1.7698799871129096</v>
      </c>
      <c r="E198" s="98">
        <f>RES_hhdet_tesh!E67</f>
        <v>1.9371782467268701</v>
      </c>
      <c r="F198" s="98">
        <f>RES_hhdet_tesh!F67</f>
        <v>2.2655306275154978</v>
      </c>
      <c r="G198" s="98">
        <f>RES_hhdet_tesh!G67</f>
        <v>2.6447104562292303</v>
      </c>
      <c r="H198" s="98">
        <f>RES_hhdet_tesh!H67</f>
        <v>3.4013299732152054</v>
      </c>
      <c r="I198" s="98">
        <f>RES_hhdet_tesh!I67</f>
        <v>3.8806711098697879</v>
      </c>
      <c r="J198" s="98">
        <f>RES_hhdet_tesh!J67</f>
        <v>4.1679822677992258</v>
      </c>
      <c r="K198" s="98">
        <f>RES_hhdet_tesh!K67</f>
        <v>4.3640152143150752</v>
      </c>
      <c r="L198" s="98">
        <f>RES_hhdet_tesh!L67</f>
        <v>4.6725865871989392</v>
      </c>
      <c r="M198" s="98">
        <f>RES_hhdet_tesh!M67</f>
        <v>4.6140738863285895</v>
      </c>
      <c r="N198" s="98">
        <f>RES_hhdet_tesh!N67</f>
        <v>5.3707923056172824</v>
      </c>
      <c r="O198" s="98">
        <f>RES_hhdet_tesh!O67</f>
        <v>5.3656721678371371</v>
      </c>
      <c r="P198" s="98">
        <f>RES_hhdet_tesh!P67</f>
        <v>6.4468889968407597</v>
      </c>
      <c r="Q198" s="98">
        <f>RES_hhdet_tesh!Q67</f>
        <v>6.8178559265427454</v>
      </c>
      <c r="R198" s="98">
        <f>RES_hhdet_tesh!R67</f>
        <v>7.0833276012841448</v>
      </c>
      <c r="S198" s="98">
        <f>RES_hhdet_tesh!S67</f>
        <v>6.8323761711301625</v>
      </c>
      <c r="T198" s="98">
        <f>RES_hhdet_tesh!T67</f>
        <v>6.5714410674703867</v>
      </c>
      <c r="U198" s="98">
        <f>RES_hhdet_tesh!U67</f>
        <v>6.487313278155951</v>
      </c>
      <c r="V198" s="98">
        <f>RES_hhdet_tesh!V67</f>
        <v>6.2976178493807193</v>
      </c>
      <c r="W198" s="98">
        <f>RES_hhdet_tesh!W67</f>
        <v>5.4388286687977612</v>
      </c>
      <c r="X198" s="98">
        <f>RES_hhdet_tesh!X67</f>
        <v>5.4814911744167363</v>
      </c>
      <c r="Y198" s="98">
        <f>RES_hhdet_tesh!Y67</f>
        <v>5.7140036048217056</v>
      </c>
      <c r="DA198" s="63" t="s">
        <v>2473</v>
      </c>
    </row>
    <row r="199" spans="1:105" ht="12" customHeight="1" x14ac:dyDescent="0.25">
      <c r="A199" s="121" t="s">
        <v>55</v>
      </c>
      <c r="B199" s="122">
        <v>1924.4430706220394</v>
      </c>
      <c r="C199" s="122">
        <v>1921.2158371932703</v>
      </c>
      <c r="D199" s="122">
        <v>1832.1632682958652</v>
      </c>
      <c r="E199" s="122">
        <v>1794.6628798287409</v>
      </c>
      <c r="F199" s="122">
        <v>1875.4355674915414</v>
      </c>
      <c r="G199" s="122">
        <v>1712.0187213385127</v>
      </c>
      <c r="H199" s="122">
        <v>1706.2803942029814</v>
      </c>
      <c r="I199" s="122">
        <v>1672.1717535522287</v>
      </c>
      <c r="J199" s="122">
        <v>1789.5740374079733</v>
      </c>
      <c r="K199" s="122">
        <v>1801.8601208372538</v>
      </c>
      <c r="L199" s="122">
        <v>1901.0046138431326</v>
      </c>
      <c r="M199" s="122">
        <v>1768.8481039217254</v>
      </c>
      <c r="N199" s="122">
        <v>1969.2386580868699</v>
      </c>
      <c r="O199" s="122">
        <v>1960.9025783884995</v>
      </c>
      <c r="P199" s="122">
        <v>1887.751997319991</v>
      </c>
      <c r="Q199" s="122">
        <v>1894.7058221691238</v>
      </c>
      <c r="R199" s="122">
        <v>1962.5270180300399</v>
      </c>
      <c r="S199" s="122">
        <v>2061.4914549076739</v>
      </c>
      <c r="T199" s="122">
        <v>2175.8246710938124</v>
      </c>
      <c r="U199" s="122">
        <v>2207.6156551032614</v>
      </c>
      <c r="V199" s="122">
        <v>2234.815315300043</v>
      </c>
      <c r="W199" s="122">
        <v>2243.058602016753</v>
      </c>
      <c r="X199" s="122">
        <v>2186.3129821232956</v>
      </c>
      <c r="Y199" s="122">
        <v>1957.8931748254806</v>
      </c>
      <c r="DA199" s="130" t="s">
        <v>2474</v>
      </c>
    </row>
    <row r="200" spans="1:105" ht="12" customHeight="1" x14ac:dyDescent="0.25">
      <c r="A200" s="97" t="s">
        <v>134</v>
      </c>
      <c r="B200" s="98">
        <v>1923.4524679725614</v>
      </c>
      <c r="C200" s="98">
        <v>1921.2946332405375</v>
      </c>
      <c r="D200" s="98">
        <v>1831.4611902140462</v>
      </c>
      <c r="E200" s="98">
        <v>1795.3035687529314</v>
      </c>
      <c r="F200" s="98">
        <v>1877.0827976082473</v>
      </c>
      <c r="G200" s="98">
        <v>1712.1626040741078</v>
      </c>
      <c r="H200" s="98">
        <v>1706.1349326581765</v>
      </c>
      <c r="I200" s="98">
        <v>1671.3063747010892</v>
      </c>
      <c r="J200" s="98">
        <v>1789.585815172371</v>
      </c>
      <c r="K200" s="98">
        <v>1801.9470215309764</v>
      </c>
      <c r="L200" s="98">
        <v>1902.605625627283</v>
      </c>
      <c r="M200" s="98">
        <v>1766.3925199428436</v>
      </c>
      <c r="N200" s="98">
        <v>1970.7524276817883</v>
      </c>
      <c r="O200" s="98">
        <v>1962.4084544556567</v>
      </c>
      <c r="P200" s="98">
        <v>1887.5103416456693</v>
      </c>
      <c r="Q200" s="98">
        <v>1894.3378909328674</v>
      </c>
      <c r="R200" s="98">
        <v>1962.3648850924651</v>
      </c>
      <c r="S200" s="98">
        <v>2062.3882169513645</v>
      </c>
      <c r="T200" s="98">
        <v>2177.7541082025655</v>
      </c>
      <c r="U200" s="98">
        <v>2210.3448167690644</v>
      </c>
      <c r="V200" s="98">
        <v>2233.7464545895591</v>
      </c>
      <c r="W200" s="98">
        <v>2243.5740520052605</v>
      </c>
      <c r="X200" s="98">
        <v>2187.8193290138665</v>
      </c>
      <c r="Y200" s="98">
        <v>1956.7348645984753</v>
      </c>
      <c r="DA200" s="63" t="s">
        <v>2475</v>
      </c>
    </row>
    <row r="201" spans="1:105" ht="12" customHeight="1" x14ac:dyDescent="0.25">
      <c r="A201" s="97" t="s">
        <v>133</v>
      </c>
      <c r="B201" s="98">
        <v>1923.4524679725612</v>
      </c>
      <c r="C201" s="98">
        <v>1921.1591908765536</v>
      </c>
      <c r="D201" s="98">
        <v>1830.823932180208</v>
      </c>
      <c r="E201" s="98">
        <v>1793.8689218520185</v>
      </c>
      <c r="F201" s="98">
        <v>1875.2617258601083</v>
      </c>
      <c r="G201" s="98">
        <v>1708.9441890675059</v>
      </c>
      <c r="H201" s="98">
        <v>1702.5678616651649</v>
      </c>
      <c r="I201" s="98">
        <v>1664.8523900411572</v>
      </c>
      <c r="J201" s="98">
        <v>1780.4688406058463</v>
      </c>
      <c r="K201" s="98">
        <v>1792.7546434940214</v>
      </c>
      <c r="L201" s="98">
        <v>1893.4357393345676</v>
      </c>
      <c r="M201" s="98">
        <v>1759.1184973715049</v>
      </c>
      <c r="N201" s="98">
        <v>1964.1223208874692</v>
      </c>
      <c r="O201" s="98">
        <v>1957.1774738674449</v>
      </c>
      <c r="P201" s="98">
        <v>1883.4420059859076</v>
      </c>
      <c r="Q201" s="98">
        <v>1890.5173099195952</v>
      </c>
      <c r="R201" s="98">
        <v>1959.6140629654292</v>
      </c>
      <c r="S201" s="98">
        <v>2061.0926564624056</v>
      </c>
      <c r="T201" s="98">
        <v>2177.6045659295428</v>
      </c>
      <c r="U201" s="98">
        <v>2212.0919879696385</v>
      </c>
      <c r="V201" s="98">
        <v>2239.7158717484485</v>
      </c>
      <c r="W201" s="98">
        <v>2249.018421383209</v>
      </c>
      <c r="X201" s="98">
        <v>2190.8885117246873</v>
      </c>
      <c r="Y201" s="98">
        <v>1964.35214881459</v>
      </c>
      <c r="DA201" s="63" t="s">
        <v>2476</v>
      </c>
    </row>
    <row r="202" spans="1:105" ht="12" customHeight="1" x14ac:dyDescent="0.25">
      <c r="A202" s="100" t="s">
        <v>212</v>
      </c>
      <c r="B202" s="101">
        <v>1499.8518925196538</v>
      </c>
      <c r="C202" s="101">
        <v>1499.8295328312365</v>
      </c>
      <c r="D202" s="101">
        <v>1421.3180737990808</v>
      </c>
      <c r="E202" s="101">
        <v>1392.4291970153349</v>
      </c>
      <c r="F202" s="101">
        <v>1456.5255134919755</v>
      </c>
      <c r="G202" s="101">
        <v>1324.1300759666499</v>
      </c>
      <c r="H202" s="101">
        <v>1329.3126222340661</v>
      </c>
      <c r="I202" s="101">
        <v>1295.682910519856</v>
      </c>
      <c r="J202" s="101">
        <v>1374.9866483307026</v>
      </c>
      <c r="K202" s="101">
        <v>1382.9801816665515</v>
      </c>
      <c r="L202" s="101">
        <v>1464.2352756521682</v>
      </c>
      <c r="M202" s="101">
        <v>1365.530915264259</v>
      </c>
      <c r="N202" s="101">
        <v>1520.6500183340167</v>
      </c>
      <c r="O202" s="101">
        <v>1513.5230357871635</v>
      </c>
      <c r="P202" s="101">
        <v>1455.1370302240557</v>
      </c>
      <c r="Q202" s="101">
        <v>1456.5460703118295</v>
      </c>
      <c r="R202" s="101">
        <v>1504.111608769552</v>
      </c>
      <c r="S202" s="101">
        <v>1581.5380839200404</v>
      </c>
      <c r="T202" s="101">
        <v>1667.7080038623769</v>
      </c>
      <c r="U202" s="101">
        <v>1691.1452651086558</v>
      </c>
      <c r="V202" s="101">
        <v>1732.0812945021864</v>
      </c>
      <c r="W202" s="101">
        <v>1737.6144049879995</v>
      </c>
      <c r="X202" s="101">
        <v>1668.7442755789573</v>
      </c>
      <c r="Y202" s="101">
        <v>1473.5973096243256</v>
      </c>
      <c r="DA202" s="131" t="s">
        <v>2477</v>
      </c>
    </row>
    <row r="203" spans="1:105" ht="12" customHeight="1" x14ac:dyDescent="0.25">
      <c r="A203" s="103" t="s">
        <v>52</v>
      </c>
      <c r="B203" s="104">
        <v>423.60057545290749</v>
      </c>
      <c r="C203" s="104">
        <v>421.32965804531705</v>
      </c>
      <c r="D203" s="104">
        <v>409.50585838112704</v>
      </c>
      <c r="E203" s="104">
        <v>401.43972483668347</v>
      </c>
      <c r="F203" s="104">
        <v>418.73621236813261</v>
      </c>
      <c r="G203" s="104">
        <v>384.81411310085633</v>
      </c>
      <c r="H203" s="104">
        <v>373.25523943109891</v>
      </c>
      <c r="I203" s="104">
        <v>369.16947952130101</v>
      </c>
      <c r="J203" s="104">
        <v>405.48219227514386</v>
      </c>
      <c r="K203" s="104">
        <v>409.77446182746974</v>
      </c>
      <c r="L203" s="104">
        <v>429.20046368239923</v>
      </c>
      <c r="M203" s="104">
        <v>393.58758210724562</v>
      </c>
      <c r="N203" s="104">
        <v>443.47230255345255</v>
      </c>
      <c r="O203" s="104">
        <v>443.65443808028112</v>
      </c>
      <c r="P203" s="104">
        <v>428.30497576185206</v>
      </c>
      <c r="Q203" s="104">
        <v>433.97123960776577</v>
      </c>
      <c r="R203" s="104">
        <v>455.50245419587708</v>
      </c>
      <c r="S203" s="104">
        <v>479.55457254236484</v>
      </c>
      <c r="T203" s="104">
        <v>509.89656206716569</v>
      </c>
      <c r="U203" s="104">
        <v>520.9467228609825</v>
      </c>
      <c r="V203" s="104">
        <v>507.6345772462621</v>
      </c>
      <c r="W203" s="104">
        <v>511.40401639520996</v>
      </c>
      <c r="X203" s="104">
        <v>522.14423614573013</v>
      </c>
      <c r="Y203" s="104">
        <v>490.75483919026414</v>
      </c>
      <c r="DA203" s="132" t="s">
        <v>2478</v>
      </c>
    </row>
    <row r="204" spans="1:105" ht="12" customHeight="1" x14ac:dyDescent="0.25">
      <c r="A204" s="106" t="s">
        <v>122</v>
      </c>
      <c r="B204" s="101">
        <v>1964.0498371534236</v>
      </c>
      <c r="C204" s="101">
        <v>1918.0250424720321</v>
      </c>
      <c r="D204" s="101">
        <v>1861.0503089208125</v>
      </c>
      <c r="E204" s="101">
        <v>1767.9737203490722</v>
      </c>
      <c r="F204" s="101">
        <v>1806.1205861066696</v>
      </c>
      <c r="G204" s="101">
        <v>1706.048274517573</v>
      </c>
      <c r="H204" s="101">
        <v>1712.6356784634361</v>
      </c>
      <c r="I204" s="101">
        <v>1709.9318383433806</v>
      </c>
      <c r="J204" s="101">
        <v>1790.6019439404583</v>
      </c>
      <c r="K204" s="101">
        <v>1781.2518820762812</v>
      </c>
      <c r="L204" s="101">
        <v>1823.1514861019184</v>
      </c>
      <c r="M204" s="101">
        <v>1886.0421634292304</v>
      </c>
      <c r="N204" s="101">
        <v>1908.3848154028556</v>
      </c>
      <c r="O204" s="101">
        <v>1900.1195948310506</v>
      </c>
      <c r="P204" s="101">
        <v>1900.0253173032227</v>
      </c>
      <c r="Q204" s="101">
        <v>1915.7440116791602</v>
      </c>
      <c r="R204" s="101">
        <v>1977.5177163982526</v>
      </c>
      <c r="S204" s="101">
        <v>2041.2280504038536</v>
      </c>
      <c r="T204" s="101">
        <v>2126.7090463701816</v>
      </c>
      <c r="U204" s="101">
        <v>2129.6424943447482</v>
      </c>
      <c r="V204" s="101">
        <v>2264.5280745404552</v>
      </c>
      <c r="W204" s="101">
        <v>2219.3913163781913</v>
      </c>
      <c r="X204" s="101">
        <v>2117.5437321539625</v>
      </c>
      <c r="Y204" s="101">
        <v>2004.4181524795795</v>
      </c>
      <c r="DA204" s="131" t="s">
        <v>2479</v>
      </c>
    </row>
    <row r="205" spans="1:105" ht="12" customHeight="1" x14ac:dyDescent="0.25">
      <c r="A205" s="107" t="s">
        <v>121</v>
      </c>
      <c r="B205" s="104">
        <v>1964.0498371534231</v>
      </c>
      <c r="C205" s="104">
        <v>1917.9651347010338</v>
      </c>
      <c r="D205" s="104">
        <v>1860.2126609740405</v>
      </c>
      <c r="E205" s="104">
        <v>1766.7658959335392</v>
      </c>
      <c r="F205" s="104">
        <v>1804.8742376945866</v>
      </c>
      <c r="G205" s="104">
        <v>1703.9905081422246</v>
      </c>
      <c r="H205" s="104">
        <v>1710.8816722430938</v>
      </c>
      <c r="I205" s="104">
        <v>1705.1159206096488</v>
      </c>
      <c r="J205" s="104">
        <v>1785.8709425564857</v>
      </c>
      <c r="K205" s="104">
        <v>1782.3804952945441</v>
      </c>
      <c r="L205" s="104">
        <v>1819.2469915633667</v>
      </c>
      <c r="M205" s="104">
        <v>1882.0414869492777</v>
      </c>
      <c r="N205" s="104">
        <v>1906.2523776230989</v>
      </c>
      <c r="O205" s="104">
        <v>1898.3948740135568</v>
      </c>
      <c r="P205" s="104">
        <v>1899.0139143167301</v>
      </c>
      <c r="Q205" s="104">
        <v>1909.2661051723446</v>
      </c>
      <c r="R205" s="104">
        <v>1967.3515315663203</v>
      </c>
      <c r="S205" s="104">
        <v>2034.0771990162893</v>
      </c>
      <c r="T205" s="104">
        <v>2119.9125449745834</v>
      </c>
      <c r="U205" s="104">
        <v>2130.4052546863113</v>
      </c>
      <c r="V205" s="104">
        <v>2269.2382926135683</v>
      </c>
      <c r="W205" s="104">
        <v>2224.4124334332214</v>
      </c>
      <c r="X205" s="104">
        <v>2122.7430069161028</v>
      </c>
      <c r="Y205" s="104">
        <v>2015.6291833733578</v>
      </c>
      <c r="DA205" s="132" t="s">
        <v>2480</v>
      </c>
    </row>
    <row r="206" spans="1:105" ht="12" customHeight="1" x14ac:dyDescent="0.25">
      <c r="A206" s="108" t="s">
        <v>53</v>
      </c>
      <c r="B206" s="98">
        <v>1531.5100837582261</v>
      </c>
      <c r="C206" s="98">
        <v>1497.3349631752383</v>
      </c>
      <c r="D206" s="98">
        <v>1444.1428737701037</v>
      </c>
      <c r="E206" s="98">
        <v>1371.3808814242177</v>
      </c>
      <c r="F206" s="98">
        <v>1401.842396470814</v>
      </c>
      <c r="G206" s="98">
        <v>1320.2880926589373</v>
      </c>
      <c r="H206" s="98">
        <v>1335.816544853275</v>
      </c>
      <c r="I206" s="98">
        <v>1327.1090766595285</v>
      </c>
      <c r="J206" s="98">
        <v>1379.1999798346192</v>
      </c>
      <c r="K206" s="98">
        <v>1374.8931933560698</v>
      </c>
      <c r="L206" s="98">
        <v>1406.6932439073098</v>
      </c>
      <c r="M206" s="98">
        <v>1461.4498603505635</v>
      </c>
      <c r="N206" s="98">
        <v>1475.53546690182</v>
      </c>
      <c r="O206" s="98">
        <v>1467.920571720379</v>
      </c>
      <c r="P206" s="98">
        <v>1467.5408118231273</v>
      </c>
      <c r="Q206" s="98">
        <v>1471.2186224299887</v>
      </c>
      <c r="R206" s="98">
        <v>1510.0580030117133</v>
      </c>
      <c r="S206" s="98">
        <v>1560.6385006238845</v>
      </c>
      <c r="T206" s="98">
        <v>1623.4078352583545</v>
      </c>
      <c r="U206" s="98">
        <v>1628.5418260853307</v>
      </c>
      <c r="V206" s="98">
        <v>1754.59793043491</v>
      </c>
      <c r="W206" s="98">
        <v>1718.5184682137428</v>
      </c>
      <c r="X206" s="98">
        <v>1617.0895392349757</v>
      </c>
      <c r="Y206" s="98">
        <v>1512.3816132252389</v>
      </c>
      <c r="DA206" s="63" t="s">
        <v>2481</v>
      </c>
    </row>
    <row r="207" spans="1:105" ht="12" customHeight="1" x14ac:dyDescent="0.25">
      <c r="A207" s="108" t="s">
        <v>52</v>
      </c>
      <c r="B207" s="98">
        <v>432.53975339519718</v>
      </c>
      <c r="C207" s="98">
        <v>420.63017152579528</v>
      </c>
      <c r="D207" s="98">
        <v>416.0697872039367</v>
      </c>
      <c r="E207" s="98">
        <v>395.38501450932148</v>
      </c>
      <c r="F207" s="98">
        <v>403.03184122377235</v>
      </c>
      <c r="G207" s="98">
        <v>383.7024154832871</v>
      </c>
      <c r="H207" s="98">
        <v>375.06512738981877</v>
      </c>
      <c r="I207" s="98">
        <v>378.0068439501203</v>
      </c>
      <c r="J207" s="98">
        <v>406.67096272186649</v>
      </c>
      <c r="K207" s="98">
        <v>407.48730193847405</v>
      </c>
      <c r="L207" s="98">
        <v>412.55374765605717</v>
      </c>
      <c r="M207" s="98">
        <v>420.59162659871419</v>
      </c>
      <c r="N207" s="98">
        <v>430.71691072127896</v>
      </c>
      <c r="O207" s="98">
        <v>430.47430229317746</v>
      </c>
      <c r="P207" s="98">
        <v>431.47310249360294</v>
      </c>
      <c r="Q207" s="98">
        <v>438.04748274235618</v>
      </c>
      <c r="R207" s="98">
        <v>457.29352855460701</v>
      </c>
      <c r="S207" s="98">
        <v>473.43869839240455</v>
      </c>
      <c r="T207" s="98">
        <v>496.50470971622929</v>
      </c>
      <c r="U207" s="98">
        <v>501.86342860098114</v>
      </c>
      <c r="V207" s="98">
        <v>514.64036217865873</v>
      </c>
      <c r="W207" s="98">
        <v>505.89396521947856</v>
      </c>
      <c r="X207" s="98">
        <v>505.65346768112732</v>
      </c>
      <c r="Y207" s="98">
        <v>503.24757014811945</v>
      </c>
      <c r="DA207" s="63" t="s">
        <v>2482</v>
      </c>
    </row>
    <row r="208" spans="1:105" ht="12" customHeight="1" x14ac:dyDescent="0.25">
      <c r="A208" s="121" t="s">
        <v>54</v>
      </c>
      <c r="B208" s="122">
        <v>348.26302139400434</v>
      </c>
      <c r="C208" s="122">
        <v>348.56277231802505</v>
      </c>
      <c r="D208" s="122">
        <v>335.73678610863959</v>
      </c>
      <c r="E208" s="122">
        <v>344.35051459053182</v>
      </c>
      <c r="F208" s="122">
        <v>350.54705772963121</v>
      </c>
      <c r="G208" s="122">
        <v>328.31222635858575</v>
      </c>
      <c r="H208" s="122">
        <v>326.26771302360874</v>
      </c>
      <c r="I208" s="122">
        <v>321.48980113106563</v>
      </c>
      <c r="J208" s="122">
        <v>317.22035743196471</v>
      </c>
      <c r="K208" s="122">
        <v>306.84135224851497</v>
      </c>
      <c r="L208" s="122">
        <v>316.12244723179668</v>
      </c>
      <c r="M208" s="122">
        <v>314.35657699185259</v>
      </c>
      <c r="N208" s="122">
        <v>311.48137728888952</v>
      </c>
      <c r="O208" s="122">
        <v>307.78933876317512</v>
      </c>
      <c r="P208" s="122">
        <v>311.57869003160204</v>
      </c>
      <c r="Q208" s="122">
        <v>314.14579502694136</v>
      </c>
      <c r="R208" s="122">
        <v>315.8978407773327</v>
      </c>
      <c r="S208" s="122">
        <v>324.16997524656165</v>
      </c>
      <c r="T208" s="122">
        <v>332.4765661794948</v>
      </c>
      <c r="U208" s="122">
        <v>332.34200813699732</v>
      </c>
      <c r="V208" s="122">
        <v>341.14428571704394</v>
      </c>
      <c r="W208" s="122">
        <v>345.05422907061171</v>
      </c>
      <c r="X208" s="122">
        <v>326.72179264363587</v>
      </c>
      <c r="Y208" s="122">
        <v>300.9354484486604</v>
      </c>
      <c r="DA208" s="130" t="s">
        <v>2483</v>
      </c>
    </row>
    <row r="209" spans="1:105" ht="12" customHeight="1" x14ac:dyDescent="0.25">
      <c r="A209" s="97" t="s">
        <v>175</v>
      </c>
      <c r="B209" s="98">
        <v>345.85488751771965</v>
      </c>
      <c r="C209" s="98">
        <v>349.32443050170031</v>
      </c>
      <c r="D209" s="98">
        <v>332.59300686284598</v>
      </c>
      <c r="E209" s="98">
        <v>344.80830047357802</v>
      </c>
      <c r="F209" s="98">
        <v>354.02062366919216</v>
      </c>
      <c r="G209" s="98">
        <v>327.2887848317643</v>
      </c>
      <c r="H209" s="98">
        <v>327.33421051447016</v>
      </c>
      <c r="I209" s="98">
        <v>319.73544895607296</v>
      </c>
      <c r="J209" s="98">
        <v>317.94986280498119</v>
      </c>
      <c r="K209" s="98">
        <v>304.85064827763847</v>
      </c>
      <c r="L209" s="98">
        <v>318.97982380966056</v>
      </c>
      <c r="M209" s="98">
        <v>315.05462465402337</v>
      </c>
      <c r="N209" s="98">
        <v>309.91772484736043</v>
      </c>
      <c r="O209" s="98">
        <v>309.88684131237687</v>
      </c>
      <c r="P209" s="98">
        <v>311.50170860631653</v>
      </c>
      <c r="Q209" s="98">
        <v>312.78131523608363</v>
      </c>
      <c r="R209" s="98">
        <v>314.49380547610917</v>
      </c>
      <c r="S209" s="98">
        <v>325.02181084396159</v>
      </c>
      <c r="T209" s="98">
        <v>333.53574197329721</v>
      </c>
      <c r="U209" s="98">
        <v>334.82182452827982</v>
      </c>
      <c r="V209" s="98">
        <v>338.45744092500956</v>
      </c>
      <c r="W209" s="98">
        <v>342.56064922243888</v>
      </c>
      <c r="X209" s="98">
        <v>330.28322601139502</v>
      </c>
      <c r="Y209" s="98">
        <v>298.93190883842408</v>
      </c>
      <c r="DA209" s="63" t="s">
        <v>2484</v>
      </c>
    </row>
    <row r="210" spans="1:105" ht="12" customHeight="1" x14ac:dyDescent="0.25">
      <c r="A210" s="109" t="s">
        <v>120</v>
      </c>
      <c r="B210" s="33">
        <v>354.45513475846695</v>
      </c>
      <c r="C210" s="33">
        <v>346.57892531847347</v>
      </c>
      <c r="D210" s="33">
        <v>344.10547383190789</v>
      </c>
      <c r="E210" s="33">
        <v>343.10727951068083</v>
      </c>
      <c r="F210" s="33">
        <v>340.93684673857962</v>
      </c>
      <c r="G210" s="33">
        <v>331.19228020140912</v>
      </c>
      <c r="H210" s="33">
        <v>323.21689916405245</v>
      </c>
      <c r="I210" s="33">
        <v>326.58372081303838</v>
      </c>
      <c r="J210" s="33">
        <v>315.04577043899923</v>
      </c>
      <c r="K210" s="33">
        <v>313.52858566574832</v>
      </c>
      <c r="L210" s="33">
        <v>307.02658421912747</v>
      </c>
      <c r="M210" s="33">
        <v>312.11353347920311</v>
      </c>
      <c r="N210" s="33">
        <v>315.77202062716327</v>
      </c>
      <c r="O210" s="33">
        <v>302.41700237888847</v>
      </c>
      <c r="P210" s="33">
        <v>311.76656849768261</v>
      </c>
      <c r="Q210" s="33">
        <v>317.57011725509966</v>
      </c>
      <c r="R210" s="33">
        <v>319.54249978036324</v>
      </c>
      <c r="S210" s="33">
        <v>321.93144784999373</v>
      </c>
      <c r="T210" s="33">
        <v>329.71328032691571</v>
      </c>
      <c r="U210" s="33">
        <v>326.05368457839847</v>
      </c>
      <c r="V210" s="33">
        <v>347.86721597414027</v>
      </c>
      <c r="W210" s="33">
        <v>350.90477583975246</v>
      </c>
      <c r="X210" s="33">
        <v>317.95106573240412</v>
      </c>
      <c r="Y210" s="33">
        <v>305.47261529314432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4391.6442791063218</v>
      </c>
      <c r="C212" s="117">
        <f t="shared" si="101"/>
        <v>4676.3667269858752</v>
      </c>
      <c r="D212" s="117">
        <f t="shared" si="101"/>
        <v>4333.0640590560834</v>
      </c>
      <c r="E212" s="117">
        <f t="shared" si="101"/>
        <v>4582.2250796161015</v>
      </c>
      <c r="F212" s="117">
        <f t="shared" si="101"/>
        <v>4802.5566375029393</v>
      </c>
      <c r="G212" s="117">
        <f t="shared" si="101"/>
        <v>4686.4107793585626</v>
      </c>
      <c r="H212" s="117">
        <f t="shared" si="101"/>
        <v>4715.1251157595261</v>
      </c>
      <c r="I212" s="117">
        <f t="shared" si="101"/>
        <v>4328.6083617269096</v>
      </c>
      <c r="J212" s="117">
        <f t="shared" si="101"/>
        <v>4693.8790486284524</v>
      </c>
      <c r="K212" s="117">
        <f t="shared" si="101"/>
        <v>4346.0091147926341</v>
      </c>
      <c r="L212" s="117">
        <f t="shared" si="101"/>
        <v>4647.2588014447701</v>
      </c>
      <c r="M212" s="117">
        <f t="shared" si="101"/>
        <v>3650.9696792269056</v>
      </c>
      <c r="N212" s="117">
        <f t="shared" si="101"/>
        <v>3653.0167549050138</v>
      </c>
      <c r="O212" s="117">
        <f t="shared" si="101"/>
        <v>3575.4756470999687</v>
      </c>
      <c r="P212" s="117">
        <f t="shared" si="101"/>
        <v>3116.9843997229673</v>
      </c>
      <c r="Q212" s="117">
        <f t="shared" si="101"/>
        <v>3241.5396058951333</v>
      </c>
      <c r="R212" s="117">
        <f t="shared" ref="R212:V212" si="102">R213+R216+R218+R227</f>
        <v>3281.5751672655392</v>
      </c>
      <c r="S212" s="117">
        <f t="shared" si="102"/>
        <v>3168.3984600223389</v>
      </c>
      <c r="T212" s="117">
        <f t="shared" si="102"/>
        <v>3385.8701640786785</v>
      </c>
      <c r="U212" s="117">
        <f t="shared" si="102"/>
        <v>3266.7790703736073</v>
      </c>
      <c r="V212" s="117">
        <f t="shared" si="102"/>
        <v>3262.4603026923605</v>
      </c>
      <c r="W212" s="117">
        <f t="shared" ref="W212:Y212" si="103">W213+W216+W218+W227</f>
        <v>3213.577028388705</v>
      </c>
      <c r="X212" s="117">
        <f t="shared" si="103"/>
        <v>2888.3722407315768</v>
      </c>
      <c r="Y212" s="117">
        <f t="shared" si="103"/>
        <v>2437.5051076171867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3595.1851622316412</v>
      </c>
      <c r="C213" s="122">
        <f t="shared" si="104"/>
        <v>3886.5264309987956</v>
      </c>
      <c r="D213" s="122">
        <f t="shared" si="104"/>
        <v>3588.5254188818803</v>
      </c>
      <c r="E213" s="122">
        <f t="shared" si="104"/>
        <v>3856.1118435101112</v>
      </c>
      <c r="F213" s="122">
        <f t="shared" si="104"/>
        <v>4053.5112326859175</v>
      </c>
      <c r="G213" s="122">
        <f t="shared" si="104"/>
        <v>4008.5964193225554</v>
      </c>
      <c r="H213" s="122">
        <f t="shared" si="104"/>
        <v>4046.2011787653255</v>
      </c>
      <c r="I213" s="122">
        <f t="shared" si="104"/>
        <v>3679.9439761668164</v>
      </c>
      <c r="J213" s="122">
        <f t="shared" si="104"/>
        <v>4011.866727761932</v>
      </c>
      <c r="K213" s="122">
        <f t="shared" si="104"/>
        <v>3658.7968113400202</v>
      </c>
      <c r="L213" s="122">
        <f t="shared" si="104"/>
        <v>3944.1763846583499</v>
      </c>
      <c r="M213" s="122">
        <f t="shared" si="104"/>
        <v>3003.804546934593</v>
      </c>
      <c r="N213" s="122">
        <f t="shared" si="104"/>
        <v>2959.5344266262205</v>
      </c>
      <c r="O213" s="122">
        <f t="shared" si="104"/>
        <v>2898.4767841802668</v>
      </c>
      <c r="P213" s="122">
        <f t="shared" si="104"/>
        <v>2469.6858744577466</v>
      </c>
      <c r="Q213" s="122">
        <f t="shared" si="104"/>
        <v>2598.8517226287486</v>
      </c>
      <c r="R213" s="122">
        <f t="shared" ref="R213:V213" si="105">SUM(R214:R215)</f>
        <v>2628.8048487009373</v>
      </c>
      <c r="S213" s="122">
        <f t="shared" si="105"/>
        <v>2501.3670771938373</v>
      </c>
      <c r="T213" s="122">
        <f t="shared" si="105"/>
        <v>2700.7021107289502</v>
      </c>
      <c r="U213" s="122">
        <f t="shared" si="105"/>
        <v>2588.2251920097178</v>
      </c>
      <c r="V213" s="122">
        <f t="shared" si="105"/>
        <v>2587.6439213131839</v>
      </c>
      <c r="W213" s="122">
        <f t="shared" ref="W213:Y213" si="106">SUM(W214:W215)</f>
        <v>2549.7346478725249</v>
      </c>
      <c r="X213" s="122">
        <f t="shared" si="106"/>
        <v>2250.8013731154279</v>
      </c>
      <c r="Y213" s="122">
        <f t="shared" si="106"/>
        <v>1876.8079107054166</v>
      </c>
      <c r="DA213" s="130" t="s">
        <v>2637</v>
      </c>
    </row>
    <row r="214" spans="1:105" ht="12" customHeight="1" x14ac:dyDescent="0.25">
      <c r="A214" s="97" t="s">
        <v>212</v>
      </c>
      <c r="B214" s="98">
        <v>3595.1851622316412</v>
      </c>
      <c r="C214" s="98">
        <v>3886.5264309987956</v>
      </c>
      <c r="D214" s="98">
        <v>3588.5254188818803</v>
      </c>
      <c r="E214" s="98">
        <v>3856.1118435101112</v>
      </c>
      <c r="F214" s="98">
        <v>4053.5112326859175</v>
      </c>
      <c r="G214" s="98">
        <v>4008.5964193225554</v>
      </c>
      <c r="H214" s="98">
        <v>4046.2011787653255</v>
      </c>
      <c r="I214" s="98">
        <v>3679.9439761668164</v>
      </c>
      <c r="J214" s="98">
        <v>4011.866727761932</v>
      </c>
      <c r="K214" s="98">
        <v>3658.7968113400202</v>
      </c>
      <c r="L214" s="98">
        <v>3944.1763846583499</v>
      </c>
      <c r="M214" s="98">
        <v>3003.804546934593</v>
      </c>
      <c r="N214" s="98">
        <v>2959.5344266262205</v>
      </c>
      <c r="O214" s="98">
        <v>2898.4767841802668</v>
      </c>
      <c r="P214" s="98">
        <v>2469.6858744577466</v>
      </c>
      <c r="Q214" s="98">
        <v>2598.8517226287486</v>
      </c>
      <c r="R214" s="98">
        <v>2628.8048487009373</v>
      </c>
      <c r="S214" s="98">
        <v>2501.3670771938373</v>
      </c>
      <c r="T214" s="98">
        <v>2700.7021107289502</v>
      </c>
      <c r="U214" s="98">
        <v>2588.2251920097178</v>
      </c>
      <c r="V214" s="98">
        <v>2587.6439213131839</v>
      </c>
      <c r="W214" s="98">
        <v>2549.7346478725249</v>
      </c>
      <c r="X214" s="98">
        <v>2250.8013731154279</v>
      </c>
      <c r="Y214" s="98">
        <v>1876.8079107054166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709.60615543354686</v>
      </c>
      <c r="C218" s="122">
        <v>701.98350934712869</v>
      </c>
      <c r="D218" s="122">
        <v>660.59335479535582</v>
      </c>
      <c r="E218" s="122">
        <v>638.82711030724806</v>
      </c>
      <c r="F218" s="122">
        <v>659.19521681712536</v>
      </c>
      <c r="G218" s="122">
        <v>594.56312358630237</v>
      </c>
      <c r="H218" s="122">
        <v>585.5049720665312</v>
      </c>
      <c r="I218" s="122">
        <v>566.97722528541192</v>
      </c>
      <c r="J218" s="122">
        <v>600.31961235676613</v>
      </c>
      <c r="K218" s="122">
        <v>606.70838008380667</v>
      </c>
      <c r="L218" s="122">
        <v>620.01757811441075</v>
      </c>
      <c r="M218" s="122">
        <v>565.04057968132554</v>
      </c>
      <c r="N218" s="122">
        <v>615.93285761727384</v>
      </c>
      <c r="O218" s="122">
        <v>600.97428860115724</v>
      </c>
      <c r="P218" s="122">
        <v>571.97080028288292</v>
      </c>
      <c r="Q218" s="122">
        <v>566.52447747289364</v>
      </c>
      <c r="R218" s="122">
        <v>575.66621183692905</v>
      </c>
      <c r="S218" s="122">
        <v>587.49089344614231</v>
      </c>
      <c r="T218" s="122">
        <v>604.28910238204173</v>
      </c>
      <c r="U218" s="122">
        <v>598.65995607392529</v>
      </c>
      <c r="V218" s="122">
        <v>595.02803065116484</v>
      </c>
      <c r="W218" s="122">
        <v>585.24957927349476</v>
      </c>
      <c r="X218" s="122">
        <v>561.32914240681362</v>
      </c>
      <c r="Y218" s="122">
        <v>493.85299431638487</v>
      </c>
      <c r="DA218" s="130" t="s">
        <v>2642</v>
      </c>
    </row>
    <row r="219" spans="1:105" ht="12" customHeight="1" x14ac:dyDescent="0.25">
      <c r="A219" s="97" t="s">
        <v>134</v>
      </c>
      <c r="B219" s="98">
        <v>727.36810150321674</v>
      </c>
      <c r="C219" s="98">
        <v>719.3281546777356</v>
      </c>
      <c r="D219" s="98">
        <v>676.67803513643025</v>
      </c>
      <c r="E219" s="98">
        <v>654.1731017064443</v>
      </c>
      <c r="F219" s="98">
        <v>674.89012634805351</v>
      </c>
      <c r="G219" s="98">
        <v>608.65284309697643</v>
      </c>
      <c r="H219" s="98">
        <v>599.32883124577404</v>
      </c>
      <c r="I219" s="98">
        <v>580.41571024046414</v>
      </c>
      <c r="J219" s="98">
        <v>612.89374701963902</v>
      </c>
      <c r="K219" s="98">
        <v>608.90585787594466</v>
      </c>
      <c r="L219" s="98">
        <v>632.80791115399438</v>
      </c>
      <c r="M219" s="98">
        <v>578.34226948543267</v>
      </c>
      <c r="N219" s="98">
        <v>631.50590701930355</v>
      </c>
      <c r="O219" s="98">
        <v>616.30450257073676</v>
      </c>
      <c r="P219" s="98">
        <v>586.63935316057496</v>
      </c>
      <c r="Q219" s="98">
        <v>582.00198286919601</v>
      </c>
      <c r="R219" s="98">
        <v>593.12269115318634</v>
      </c>
      <c r="S219" s="98">
        <v>608.66156608677602</v>
      </c>
      <c r="T219" s="98">
        <v>626.96222695616291</v>
      </c>
      <c r="U219" s="98">
        <v>621.13769167423834</v>
      </c>
      <c r="V219" s="98">
        <v>614.20796849473265</v>
      </c>
      <c r="W219" s="98">
        <v>602.88578953864999</v>
      </c>
      <c r="X219" s="98">
        <v>575.6935846817953</v>
      </c>
      <c r="Y219" s="98">
        <v>504.68975723410597</v>
      </c>
      <c r="DA219" s="63" t="s">
        <v>2643</v>
      </c>
    </row>
    <row r="220" spans="1:105" ht="12" customHeight="1" x14ac:dyDescent="0.25">
      <c r="A220" s="97" t="s">
        <v>133</v>
      </c>
      <c r="B220" s="98">
        <v>567.18033939666338</v>
      </c>
      <c r="C220" s="98">
        <v>557.5449315321996</v>
      </c>
      <c r="D220" s="98">
        <v>512.20918756721107</v>
      </c>
      <c r="E220" s="98">
        <v>487.40238210455669</v>
      </c>
      <c r="F220" s="98">
        <v>501.75652397513977</v>
      </c>
      <c r="G220" s="98">
        <v>446.3392761309704</v>
      </c>
      <c r="H220" s="98">
        <v>443.15085467858</v>
      </c>
      <c r="I220" s="98">
        <v>422.61551309912085</v>
      </c>
      <c r="J220" s="98">
        <v>441.13239675490519</v>
      </c>
      <c r="K220" s="98">
        <v>438.64191615061083</v>
      </c>
      <c r="L220" s="98">
        <v>459.72378330485134</v>
      </c>
      <c r="M220" s="98">
        <v>427.92413708598866</v>
      </c>
      <c r="N220" s="98">
        <v>470.40018694497621</v>
      </c>
      <c r="O220" s="98">
        <v>463.3954338023031</v>
      </c>
      <c r="P220" s="98">
        <v>442.97170136351502</v>
      </c>
      <c r="Q220" s="98">
        <v>439.04233296185259</v>
      </c>
      <c r="R220" s="98">
        <v>448.98505021946107</v>
      </c>
      <c r="S220" s="98">
        <v>465.15397719555415</v>
      </c>
      <c r="T220" s="98">
        <v>481.68531261611821</v>
      </c>
      <c r="U220" s="98">
        <v>480.923355082233</v>
      </c>
      <c r="V220" s="98">
        <v>489.34764190584889</v>
      </c>
      <c r="W220" s="98">
        <v>479.21441809726537</v>
      </c>
      <c r="X220" s="98">
        <v>448.09904820346651</v>
      </c>
      <c r="Y220" s="98">
        <v>388.98045502811129</v>
      </c>
      <c r="DA220" s="63" t="s">
        <v>2644</v>
      </c>
    </row>
    <row r="221" spans="1:105" ht="12" customHeight="1" x14ac:dyDescent="0.25">
      <c r="A221" s="100" t="s">
        <v>212</v>
      </c>
      <c r="B221" s="101">
        <v>567.18033939666338</v>
      </c>
      <c r="C221" s="101">
        <v>557.5449315321996</v>
      </c>
      <c r="D221" s="101">
        <v>512.20918756721107</v>
      </c>
      <c r="E221" s="101">
        <v>487.40238210455669</v>
      </c>
      <c r="F221" s="101">
        <v>501.75652397513977</v>
      </c>
      <c r="G221" s="101">
        <v>446.3392761309704</v>
      </c>
      <c r="H221" s="101">
        <v>443.15085467858</v>
      </c>
      <c r="I221" s="101">
        <v>422.61551309912085</v>
      </c>
      <c r="J221" s="101">
        <v>441.13239675490519</v>
      </c>
      <c r="K221" s="101">
        <v>438.64191615061083</v>
      </c>
      <c r="L221" s="101">
        <v>459.72378330485134</v>
      </c>
      <c r="M221" s="101">
        <v>427.92413708598866</v>
      </c>
      <c r="N221" s="101">
        <v>470.40018694497621</v>
      </c>
      <c r="O221" s="101">
        <v>463.3954338023031</v>
      </c>
      <c r="P221" s="101">
        <v>442.97170136351502</v>
      </c>
      <c r="Q221" s="101">
        <v>439.04233296185259</v>
      </c>
      <c r="R221" s="101">
        <v>448.98505021946107</v>
      </c>
      <c r="S221" s="101">
        <v>465.15397719555415</v>
      </c>
      <c r="T221" s="101">
        <v>481.68531261611821</v>
      </c>
      <c r="U221" s="101">
        <v>480.923355082233</v>
      </c>
      <c r="V221" s="101">
        <v>489.34764190584889</v>
      </c>
      <c r="W221" s="101">
        <v>479.21441809726537</v>
      </c>
      <c r="X221" s="101">
        <v>448.09904820346651</v>
      </c>
      <c r="Y221" s="101">
        <v>388.98045502811129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86.85296144113336</v>
      </c>
      <c r="C227" s="122">
        <v>87.856786639950585</v>
      </c>
      <c r="D227" s="122">
        <v>83.945285378847032</v>
      </c>
      <c r="E227" s="122">
        <v>87.286125798742844</v>
      </c>
      <c r="F227" s="122">
        <v>89.850187999896519</v>
      </c>
      <c r="G227" s="122">
        <v>83.251236449705559</v>
      </c>
      <c r="H227" s="122">
        <v>83.418964927669791</v>
      </c>
      <c r="I227" s="122">
        <v>81.68716027468183</v>
      </c>
      <c r="J227" s="122">
        <v>81.692708509754198</v>
      </c>
      <c r="K227" s="122">
        <v>80.503923368807932</v>
      </c>
      <c r="L227" s="122">
        <v>83.064838672009557</v>
      </c>
      <c r="M227" s="122">
        <v>82.124552610986768</v>
      </c>
      <c r="N227" s="122">
        <v>77.549470661519408</v>
      </c>
      <c r="O227" s="122">
        <v>76.024574318544524</v>
      </c>
      <c r="P227" s="122">
        <v>75.32772498233777</v>
      </c>
      <c r="Q227" s="122">
        <v>76.163405793491251</v>
      </c>
      <c r="R227" s="122">
        <v>77.104106727672814</v>
      </c>
      <c r="S227" s="122">
        <v>79.540489382359183</v>
      </c>
      <c r="T227" s="122">
        <v>80.878950967686507</v>
      </c>
      <c r="U227" s="122">
        <v>79.893922289964522</v>
      </c>
      <c r="V227" s="122">
        <v>79.788350728011821</v>
      </c>
      <c r="W227" s="122">
        <v>78.592801242685226</v>
      </c>
      <c r="X227" s="122">
        <v>76.241725209334945</v>
      </c>
      <c r="Y227" s="122">
        <v>66.844202595385255</v>
      </c>
      <c r="DA227" s="130" t="s">
        <v>2651</v>
      </c>
    </row>
    <row r="228" spans="1:105" ht="12" customHeight="1" x14ac:dyDescent="0.25">
      <c r="A228" s="97" t="s">
        <v>175</v>
      </c>
      <c r="B228" s="98">
        <v>120.63037254319691</v>
      </c>
      <c r="C228" s="98">
        <v>121.58763410492719</v>
      </c>
      <c r="D228" s="98">
        <v>115.48015137969863</v>
      </c>
      <c r="E228" s="98">
        <v>119.42675376530045</v>
      </c>
      <c r="F228" s="98">
        <v>122.32611938061241</v>
      </c>
      <c r="G228" s="98">
        <v>112.8349793905459</v>
      </c>
      <c r="H228" s="98">
        <v>112.58040213136664</v>
      </c>
      <c r="I228" s="98">
        <v>109.82031828343875</v>
      </c>
      <c r="J228" s="98">
        <v>109.09803650395209</v>
      </c>
      <c r="K228" s="98">
        <v>104.46891306221728</v>
      </c>
      <c r="L228" s="98">
        <v>109.15884691892886</v>
      </c>
      <c r="M228" s="98">
        <v>107.68217181615732</v>
      </c>
      <c r="N228" s="98">
        <v>105.81106445504</v>
      </c>
      <c r="O228" s="98">
        <v>105.70658360253505</v>
      </c>
      <c r="P228" s="98">
        <v>106.19254815036699</v>
      </c>
      <c r="Q228" s="98">
        <v>106.51201818561903</v>
      </c>
      <c r="R228" s="98">
        <v>106.80699186039696</v>
      </c>
      <c r="S228" s="98">
        <v>109.80834332705159</v>
      </c>
      <c r="T228" s="98">
        <v>111.88009658320394</v>
      </c>
      <c r="U228" s="98">
        <v>111.40029377550832</v>
      </c>
      <c r="V228" s="98">
        <v>111.67607028188912</v>
      </c>
      <c r="W228" s="98">
        <v>112.09008502202587</v>
      </c>
      <c r="X228" s="98">
        <v>107.20037059006472</v>
      </c>
      <c r="Y228" s="98">
        <v>96.36152303012706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211.93886848540149</v>
      </c>
      <c r="C231" s="118">
        <f t="shared" si="108"/>
        <v>224.85677238625064</v>
      </c>
      <c r="D231" s="118">
        <f t="shared" si="108"/>
        <v>207.72462032319737</v>
      </c>
      <c r="E231" s="118">
        <f t="shared" si="108"/>
        <v>218.758168712003</v>
      </c>
      <c r="F231" s="118">
        <f t="shared" si="108"/>
        <v>228.49776251643522</v>
      </c>
      <c r="G231" s="118">
        <f t="shared" si="108"/>
        <v>222.03188340807532</v>
      </c>
      <c r="H231" s="118">
        <f t="shared" si="108"/>
        <v>222.57967349566192</v>
      </c>
      <c r="I231" s="118">
        <f t="shared" si="108"/>
        <v>203.5319716923012</v>
      </c>
      <c r="J231" s="118">
        <f t="shared" si="108"/>
        <v>219.36319261196485</v>
      </c>
      <c r="K231" s="118">
        <f t="shared" si="108"/>
        <v>201.6641724149579</v>
      </c>
      <c r="L231" s="118">
        <f t="shared" si="108"/>
        <v>215.15881725204108</v>
      </c>
      <c r="M231" s="118">
        <f t="shared" si="108"/>
        <v>168.86068701420314</v>
      </c>
      <c r="N231" s="118">
        <f t="shared" si="108"/>
        <v>168.50414009126371</v>
      </c>
      <c r="O231" s="118">
        <f t="shared" si="108"/>
        <v>164.41465204754778</v>
      </c>
      <c r="P231" s="118">
        <f t="shared" si="108"/>
        <v>143.04761913782508</v>
      </c>
      <c r="Q231" s="118">
        <f t="shared" si="108"/>
        <v>148.19274547064484</v>
      </c>
      <c r="R231" s="118">
        <f t="shared" ref="R231:V231" si="109">R232+R235+R237+R246</f>
        <v>149.41096610225674</v>
      </c>
      <c r="S231" s="118">
        <f t="shared" si="109"/>
        <v>143.73350783433534</v>
      </c>
      <c r="T231" s="118">
        <f t="shared" si="109"/>
        <v>152.86007143807339</v>
      </c>
      <c r="U231" s="118">
        <f t="shared" si="109"/>
        <v>146.74995410657664</v>
      </c>
      <c r="V231" s="118">
        <f t="shared" si="109"/>
        <v>145.79241284547373</v>
      </c>
      <c r="W231" s="118">
        <f t="shared" ref="W231:Y231" si="110">W232+W235+W237+W246</f>
        <v>142.93591913130493</v>
      </c>
      <c r="X231" s="118">
        <f t="shared" si="110"/>
        <v>127.77005437260495</v>
      </c>
      <c r="Y231" s="118">
        <f t="shared" si="110"/>
        <v>107.04635560193645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172.23475217310346</v>
      </c>
      <c r="C232" s="123">
        <f t="shared" si="111"/>
        <v>185.64336683966206</v>
      </c>
      <c r="D232" s="123">
        <f t="shared" si="111"/>
        <v>170.83576548982433</v>
      </c>
      <c r="E232" s="123">
        <f t="shared" si="111"/>
        <v>182.92702310861605</v>
      </c>
      <c r="F232" s="123">
        <f t="shared" si="111"/>
        <v>191.72129675074694</v>
      </c>
      <c r="G232" s="123">
        <f t="shared" si="111"/>
        <v>188.8117324391163</v>
      </c>
      <c r="H232" s="123">
        <f t="shared" si="111"/>
        <v>189.92903817249331</v>
      </c>
      <c r="I232" s="123">
        <f t="shared" si="111"/>
        <v>171.96908703255198</v>
      </c>
      <c r="J232" s="123">
        <f t="shared" si="111"/>
        <v>186.53221189627513</v>
      </c>
      <c r="K232" s="123">
        <f t="shared" si="111"/>
        <v>169.27073383539445</v>
      </c>
      <c r="L232" s="123">
        <f t="shared" si="111"/>
        <v>181.77558739290524</v>
      </c>
      <c r="M232" s="123">
        <f t="shared" si="111"/>
        <v>138.02585542325505</v>
      </c>
      <c r="N232" s="123">
        <f t="shared" si="111"/>
        <v>135.5180278334438</v>
      </c>
      <c r="O232" s="123">
        <f t="shared" si="111"/>
        <v>132.27945209670077</v>
      </c>
      <c r="P232" s="123">
        <f t="shared" si="111"/>
        <v>112.29829418210964</v>
      </c>
      <c r="Q232" s="123">
        <f t="shared" si="111"/>
        <v>117.74112877145834</v>
      </c>
      <c r="R232" s="123">
        <f t="shared" ref="R232:V232" si="112">SUM(R233:R234)</f>
        <v>118.59235377119741</v>
      </c>
      <c r="S232" s="123">
        <f t="shared" si="112"/>
        <v>112.31120850831621</v>
      </c>
      <c r="T232" s="123">
        <f t="shared" si="112"/>
        <v>120.72363209937207</v>
      </c>
      <c r="U232" s="123">
        <f t="shared" si="112"/>
        <v>115.09165972160858</v>
      </c>
      <c r="V232" s="123">
        <f t="shared" si="112"/>
        <v>114.48473119135602</v>
      </c>
      <c r="W232" s="123">
        <f t="shared" ref="W232:Y232" si="113">SUM(W233:W234)</f>
        <v>112.28958014706768</v>
      </c>
      <c r="X232" s="123">
        <f t="shared" si="113"/>
        <v>98.685718994178288</v>
      </c>
      <c r="Y232" s="123">
        <f t="shared" si="113"/>
        <v>81.610701547243053</v>
      </c>
      <c r="DA232" s="130" t="s">
        <v>2805</v>
      </c>
    </row>
    <row r="233" spans="1:105" ht="12" customHeight="1" x14ac:dyDescent="0.25">
      <c r="A233" s="97" t="s">
        <v>212</v>
      </c>
      <c r="B233" s="99">
        <v>170.18811849523689</v>
      </c>
      <c r="C233" s="99">
        <v>183.49326161268286</v>
      </c>
      <c r="D233" s="99">
        <v>168.87278748201177</v>
      </c>
      <c r="E233" s="99">
        <v>180.85251243889044</v>
      </c>
      <c r="F233" s="99">
        <v>189.55883776971604</v>
      </c>
      <c r="G233" s="99">
        <v>186.69666583150936</v>
      </c>
      <c r="H233" s="99">
        <v>187.81476717997413</v>
      </c>
      <c r="I233" s="99">
        <v>170.05613387875931</v>
      </c>
      <c r="J233" s="99">
        <v>184.43028640611004</v>
      </c>
      <c r="K233" s="99">
        <v>167.35158432553229</v>
      </c>
      <c r="L233" s="99">
        <v>179.70208199134129</v>
      </c>
      <c r="M233" s="99">
        <v>136.46219287122614</v>
      </c>
      <c r="N233" s="99">
        <v>133.95769645938421</v>
      </c>
      <c r="O233" s="99">
        <v>130.75247559838294</v>
      </c>
      <c r="P233" s="99">
        <v>111.01166058475077</v>
      </c>
      <c r="Q233" s="99">
        <v>116.36776954650362</v>
      </c>
      <c r="R233" s="99">
        <v>117.18917851065328</v>
      </c>
      <c r="S233" s="99">
        <v>110.95149254099573</v>
      </c>
      <c r="T233" s="99">
        <v>119.21680208479805</v>
      </c>
      <c r="U233" s="99">
        <v>113.62231689407596</v>
      </c>
      <c r="V233" s="99">
        <v>112.99176487598432</v>
      </c>
      <c r="W233" s="99">
        <v>110.78324967938006</v>
      </c>
      <c r="X233" s="99">
        <v>97.331575151276908</v>
      </c>
      <c r="Y233" s="99">
        <v>80.468788002836931</v>
      </c>
      <c r="DA233" s="63" t="s">
        <v>2806</v>
      </c>
    </row>
    <row r="234" spans="1:105" ht="12" customHeight="1" x14ac:dyDescent="0.25">
      <c r="A234" s="97" t="s">
        <v>53</v>
      </c>
      <c r="B234" s="99">
        <v>2.0466336778665664</v>
      </c>
      <c r="C234" s="99">
        <v>2.1501052269792167</v>
      </c>
      <c r="D234" s="99">
        <v>1.9629780078125612</v>
      </c>
      <c r="E234" s="99">
        <v>2.0745106697256053</v>
      </c>
      <c r="F234" s="99">
        <v>2.1624589810309121</v>
      </c>
      <c r="G234" s="99">
        <v>2.1150666076069302</v>
      </c>
      <c r="H234" s="99">
        <v>2.1142709925191707</v>
      </c>
      <c r="I234" s="99">
        <v>1.9129531537926645</v>
      </c>
      <c r="J234" s="99">
        <v>2.101925490165081</v>
      </c>
      <c r="K234" s="99">
        <v>1.9191495098621645</v>
      </c>
      <c r="L234" s="99">
        <v>2.0735054015639371</v>
      </c>
      <c r="M234" s="99">
        <v>1.5636625520289145</v>
      </c>
      <c r="N234" s="99">
        <v>1.5603313740595841</v>
      </c>
      <c r="O234" s="99">
        <v>1.5269764983178249</v>
      </c>
      <c r="P234" s="99">
        <v>1.2866335973588712</v>
      </c>
      <c r="Q234" s="99">
        <v>1.3733592249547062</v>
      </c>
      <c r="R234" s="99">
        <v>1.4031752605441343</v>
      </c>
      <c r="S234" s="99">
        <v>1.3597159673204831</v>
      </c>
      <c r="T234" s="99">
        <v>1.5068300145740257</v>
      </c>
      <c r="U234" s="99">
        <v>1.469342827532621</v>
      </c>
      <c r="V234" s="99">
        <v>1.4929663153717077</v>
      </c>
      <c r="W234" s="99">
        <v>1.5063304676876239</v>
      </c>
      <c r="X234" s="99">
        <v>1.3541438429013775</v>
      </c>
      <c r="Y234" s="99">
        <v>1.1419135444061181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6.7645374275096893E-3</v>
      </c>
      <c r="C235" s="123">
        <f t="shared" si="114"/>
        <v>6.0542059158052849E-3</v>
      </c>
      <c r="D235" s="123">
        <f t="shared" si="114"/>
        <v>6.7315831610644796E-3</v>
      </c>
      <c r="E235" s="123">
        <f t="shared" si="114"/>
        <v>6.7810779098644025E-3</v>
      </c>
      <c r="F235" s="123">
        <f t="shared" si="114"/>
        <v>7.2314396125197121E-3</v>
      </c>
      <c r="G235" s="123">
        <f t="shared" si="114"/>
        <v>7.7220625660022581E-3</v>
      </c>
      <c r="H235" s="123">
        <f t="shared" si="114"/>
        <v>9.2408259321446404E-3</v>
      </c>
      <c r="I235" s="123">
        <f t="shared" si="114"/>
        <v>1.0081278985847299E-2</v>
      </c>
      <c r="J235" s="123">
        <f t="shared" si="114"/>
        <v>1.0500200610567062E-2</v>
      </c>
      <c r="K235" s="123">
        <f t="shared" si="114"/>
        <v>1.062001124198142E-2</v>
      </c>
      <c r="L235" s="123">
        <f t="shared" si="114"/>
        <v>1.0909067282671601E-2</v>
      </c>
      <c r="M235" s="123">
        <f t="shared" si="114"/>
        <v>1.0354125512662857E-2</v>
      </c>
      <c r="N235" s="123">
        <f t="shared" si="114"/>
        <v>1.1400746065496658E-2</v>
      </c>
      <c r="O235" s="123">
        <f t="shared" si="114"/>
        <v>1.0770063455283547E-2</v>
      </c>
      <c r="P235" s="123">
        <f t="shared" si="114"/>
        <v>1.2263594395573103E-2</v>
      </c>
      <c r="Q235" s="123">
        <f t="shared" si="114"/>
        <v>1.2417434271128154E-2</v>
      </c>
      <c r="R235" s="123">
        <f t="shared" si="114"/>
        <v>1.2458652798008016E-2</v>
      </c>
      <c r="S235" s="123">
        <f t="shared" si="114"/>
        <v>1.1654063843212485E-2</v>
      </c>
      <c r="T235" s="123">
        <f t="shared" si="114"/>
        <v>1.0901264660763604E-2</v>
      </c>
      <c r="U235" s="123">
        <f t="shared" si="114"/>
        <v>1.0510049456648771E-2</v>
      </c>
      <c r="V235" s="123">
        <f t="shared" si="114"/>
        <v>9.9814131369938136E-3</v>
      </c>
      <c r="W235" s="123">
        <f t="shared" si="114"/>
        <v>8.4868597766021847E-3</v>
      </c>
      <c r="X235" s="123">
        <f t="shared" si="114"/>
        <v>8.4280637244194979E-3</v>
      </c>
      <c r="Y235" s="123">
        <f t="shared" si="114"/>
        <v>8.6388299828242966E-3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6.7645374275096893E-3</v>
      </c>
      <c r="C236" s="99">
        <f>RES_hhdet_fecs!C67</f>
        <v>6.0542059158052849E-3</v>
      </c>
      <c r="D236" s="99">
        <f>RES_hhdet_fecs!D67</f>
        <v>6.7315831610644796E-3</v>
      </c>
      <c r="E236" s="99">
        <f>RES_hhdet_fecs!E67</f>
        <v>6.7810779098644025E-3</v>
      </c>
      <c r="F236" s="99">
        <f>RES_hhdet_fecs!F67</f>
        <v>7.2314396125197121E-3</v>
      </c>
      <c r="G236" s="99">
        <f>RES_hhdet_fecs!G67</f>
        <v>7.7220625660022581E-3</v>
      </c>
      <c r="H236" s="99">
        <f>RES_hhdet_fecs!H67</f>
        <v>9.2408259321446404E-3</v>
      </c>
      <c r="I236" s="99">
        <f>RES_hhdet_fecs!I67</f>
        <v>1.0081278985847299E-2</v>
      </c>
      <c r="J236" s="99">
        <f>RES_hhdet_fecs!J67</f>
        <v>1.0500200610567062E-2</v>
      </c>
      <c r="K236" s="99">
        <f>RES_hhdet_fecs!K67</f>
        <v>1.062001124198142E-2</v>
      </c>
      <c r="L236" s="99">
        <f>RES_hhdet_fecs!L67</f>
        <v>1.0909067282671601E-2</v>
      </c>
      <c r="M236" s="99">
        <f>RES_hhdet_fecs!M67</f>
        <v>1.0354125512662857E-2</v>
      </c>
      <c r="N236" s="99">
        <f>RES_hhdet_fecs!N67</f>
        <v>1.1400746065496658E-2</v>
      </c>
      <c r="O236" s="99">
        <f>RES_hhdet_fecs!O67</f>
        <v>1.0770063455283547E-2</v>
      </c>
      <c r="P236" s="99">
        <f>RES_hhdet_fecs!P67</f>
        <v>1.2263594395573103E-2</v>
      </c>
      <c r="Q236" s="99">
        <f>RES_hhdet_fecs!Q67</f>
        <v>1.2417434271128154E-2</v>
      </c>
      <c r="R236" s="99">
        <f>RES_hhdet_fecs!R67</f>
        <v>1.2458652798008016E-2</v>
      </c>
      <c r="S236" s="99">
        <f>RES_hhdet_fecs!S67</f>
        <v>1.1654063843212485E-2</v>
      </c>
      <c r="T236" s="99">
        <f>RES_hhdet_fecs!T67</f>
        <v>1.0901264660763604E-2</v>
      </c>
      <c r="U236" s="99">
        <f>RES_hhdet_fecs!U67</f>
        <v>1.0510049456648771E-2</v>
      </c>
      <c r="V236" s="99">
        <f>RES_hhdet_fecs!V67</f>
        <v>9.9814131369938136E-3</v>
      </c>
      <c r="W236" s="99">
        <f>RES_hhdet_fecs!W67</f>
        <v>8.4868597766021847E-3</v>
      </c>
      <c r="X236" s="99">
        <f>RES_hhdet_fecs!X67</f>
        <v>8.4280637244194979E-3</v>
      </c>
      <c r="Y236" s="99">
        <f>RES_hhdet_fecs!Y67</f>
        <v>8.6388299828242966E-3</v>
      </c>
      <c r="DA236" s="63" t="s">
        <v>2809</v>
      </c>
    </row>
    <row r="237" spans="1:105" ht="12" customHeight="1" x14ac:dyDescent="0.25">
      <c r="A237" s="121" t="s">
        <v>55</v>
      </c>
      <c r="B237" s="123">
        <v>34.300708134331671</v>
      </c>
      <c r="C237" s="123">
        <v>33.821339980359099</v>
      </c>
      <c r="D237" s="123">
        <v>31.729923434485634</v>
      </c>
      <c r="E237" s="123">
        <v>30.557954493055046</v>
      </c>
      <c r="F237" s="123">
        <v>31.425511812891493</v>
      </c>
      <c r="G237" s="123">
        <v>28.247928048085637</v>
      </c>
      <c r="H237" s="123">
        <v>27.728765136219643</v>
      </c>
      <c r="I237" s="123">
        <v>26.745036635223833</v>
      </c>
      <c r="J237" s="123">
        <v>28.094393317273674</v>
      </c>
      <c r="K237" s="123">
        <v>27.824379211574726</v>
      </c>
      <c r="L237" s="123">
        <v>28.700164018414906</v>
      </c>
      <c r="M237" s="123">
        <v>26.202862092477897</v>
      </c>
      <c r="N237" s="123">
        <v>28.459057553539903</v>
      </c>
      <c r="O237" s="123">
        <v>27.690179378786119</v>
      </c>
      <c r="P237" s="123">
        <v>26.287380061529166</v>
      </c>
      <c r="Q237" s="123">
        <v>25.974679942761011</v>
      </c>
      <c r="R237" s="123">
        <v>26.344176549764221</v>
      </c>
      <c r="S237" s="123">
        <v>26.875273578236886</v>
      </c>
      <c r="T237" s="123">
        <v>27.541166236010831</v>
      </c>
      <c r="U237" s="123">
        <v>27.142143372247034</v>
      </c>
      <c r="V237" s="123">
        <v>26.766138608879036</v>
      </c>
      <c r="W237" s="123">
        <v>26.143384200273392</v>
      </c>
      <c r="X237" s="123">
        <v>24.848995566348879</v>
      </c>
      <c r="Y237" s="123">
        <v>21.633674165092739</v>
      </c>
      <c r="DA237" s="130" t="s">
        <v>2810</v>
      </c>
    </row>
    <row r="238" spans="1:105" ht="12" customHeight="1" x14ac:dyDescent="0.25">
      <c r="A238" s="97" t="s">
        <v>134</v>
      </c>
      <c r="B238" s="99">
        <v>34.43199809253916</v>
      </c>
      <c r="C238" s="99">
        <v>33.961397565416689</v>
      </c>
      <c r="D238" s="99">
        <v>31.843861386648591</v>
      </c>
      <c r="E238" s="99">
        <v>30.680865549236508</v>
      </c>
      <c r="F238" s="99">
        <v>31.560634874082872</v>
      </c>
      <c r="G238" s="99">
        <v>28.347442488180974</v>
      </c>
      <c r="H238" s="99">
        <v>27.819379198297533</v>
      </c>
      <c r="I238" s="99">
        <v>26.821944128834527</v>
      </c>
      <c r="J238" s="99">
        <v>28.175454712176986</v>
      </c>
      <c r="K238" s="99">
        <v>27.851057403571897</v>
      </c>
      <c r="L238" s="99">
        <v>28.83159576161167</v>
      </c>
      <c r="M238" s="99">
        <v>26.273964597544861</v>
      </c>
      <c r="N238" s="99">
        <v>28.583913687138889</v>
      </c>
      <c r="O238" s="99">
        <v>27.801961317535262</v>
      </c>
      <c r="P238" s="99">
        <v>26.369268024022819</v>
      </c>
      <c r="Q238" s="99">
        <v>26.060075697441238</v>
      </c>
      <c r="R238" s="99">
        <v>26.440745864653291</v>
      </c>
      <c r="S238" s="99">
        <v>26.998000343647476</v>
      </c>
      <c r="T238" s="99">
        <v>27.675925985595921</v>
      </c>
      <c r="U238" s="99">
        <v>27.267760106864827</v>
      </c>
      <c r="V238" s="99">
        <v>26.819935227368266</v>
      </c>
      <c r="W238" s="99">
        <v>26.194744228125508</v>
      </c>
      <c r="X238" s="99">
        <v>24.89476151509821</v>
      </c>
      <c r="Y238" s="99">
        <v>21.638747817729612</v>
      </c>
      <c r="DA238" s="63" t="s">
        <v>2811</v>
      </c>
    </row>
    <row r="239" spans="1:105" ht="12" customHeight="1" x14ac:dyDescent="0.25">
      <c r="A239" s="97" t="s">
        <v>133</v>
      </c>
      <c r="B239" s="99">
        <v>30.89882903969303</v>
      </c>
      <c r="C239" s="99">
        <v>30.340588329962429</v>
      </c>
      <c r="D239" s="99">
        <v>27.996071735905314</v>
      </c>
      <c r="E239" s="99">
        <v>26.661706096928881</v>
      </c>
      <c r="F239" s="99">
        <v>27.41894184851725</v>
      </c>
      <c r="G239" s="99">
        <v>24.407438441830106</v>
      </c>
      <c r="H239" s="99">
        <v>24.069056641227657</v>
      </c>
      <c r="I239" s="99">
        <v>22.97516364286269</v>
      </c>
      <c r="J239" s="99">
        <v>24.04401622955783</v>
      </c>
      <c r="K239" s="99">
        <v>23.848580545422021</v>
      </c>
      <c r="L239" s="99">
        <v>24.894965669126066</v>
      </c>
      <c r="M239" s="99">
        <v>23.051667048141493</v>
      </c>
      <c r="N239" s="99">
        <v>25.345698700490157</v>
      </c>
      <c r="O239" s="99">
        <v>24.946061751694494</v>
      </c>
      <c r="P239" s="99">
        <v>23.799619986836063</v>
      </c>
      <c r="Q239" s="99">
        <v>23.583265659019609</v>
      </c>
      <c r="R239" s="99">
        <v>24.116208410057027</v>
      </c>
      <c r="S239" s="99">
        <v>24.928477717153388</v>
      </c>
      <c r="T239" s="99">
        <v>25.808760897653748</v>
      </c>
      <c r="U239" s="99">
        <v>25.731097697679896</v>
      </c>
      <c r="V239" s="99">
        <v>25.844430433504709</v>
      </c>
      <c r="W239" s="99">
        <v>25.308498271632832</v>
      </c>
      <c r="X239" s="99">
        <v>23.934028043859442</v>
      </c>
      <c r="Y239" s="99">
        <v>20.922408675391836</v>
      </c>
      <c r="DA239" s="63" t="s">
        <v>2812</v>
      </c>
    </row>
    <row r="240" spans="1:105" ht="12" customHeight="1" x14ac:dyDescent="0.25">
      <c r="A240" s="100" t="s">
        <v>212</v>
      </c>
      <c r="B240" s="102">
        <v>26.849063526255367</v>
      </c>
      <c r="C240" s="102">
        <v>26.323180814229477</v>
      </c>
      <c r="D240" s="102">
        <v>24.104104940497489</v>
      </c>
      <c r="E240" s="102">
        <v>22.859281304473413</v>
      </c>
      <c r="F240" s="102">
        <v>23.464196364167282</v>
      </c>
      <c r="G240" s="102">
        <v>20.787838426843724</v>
      </c>
      <c r="H240" s="102">
        <v>20.56997932625319</v>
      </c>
      <c r="I240" s="102">
        <v>19.529743045079105</v>
      </c>
      <c r="J240" s="102">
        <v>20.279381095470129</v>
      </c>
      <c r="K240" s="102">
        <v>20.063267627181194</v>
      </c>
      <c r="L240" s="102">
        <v>20.945645666902415</v>
      </c>
      <c r="M240" s="102">
        <v>19.440501276580811</v>
      </c>
      <c r="N240" s="102">
        <v>21.291769708874931</v>
      </c>
      <c r="O240" s="102">
        <v>20.904117804681164</v>
      </c>
      <c r="P240" s="102">
        <v>19.911448929193547</v>
      </c>
      <c r="Q240" s="102">
        <v>19.658827234508806</v>
      </c>
      <c r="R240" s="102">
        <v>20.015251122495499</v>
      </c>
      <c r="S240" s="102">
        <v>20.632528708711263</v>
      </c>
      <c r="T240" s="102">
        <v>21.262982819608403</v>
      </c>
      <c r="U240" s="102">
        <v>21.112392392134062</v>
      </c>
      <c r="V240" s="102">
        <v>21.367798421346624</v>
      </c>
      <c r="W240" s="102">
        <v>20.821355106236286</v>
      </c>
      <c r="X240" s="102">
        <v>19.377181259252186</v>
      </c>
      <c r="Y240" s="102">
        <v>16.677671483779832</v>
      </c>
      <c r="DA240" s="131" t="s">
        <v>2813</v>
      </c>
    </row>
    <row r="241" spans="1:105" ht="12" customHeight="1" x14ac:dyDescent="0.25">
      <c r="A241" s="103" t="s">
        <v>52</v>
      </c>
      <c r="B241" s="105">
        <v>4.0497655134376567</v>
      </c>
      <c r="C241" s="105">
        <v>4.0174075157329554</v>
      </c>
      <c r="D241" s="105">
        <v>3.8919667954078281</v>
      </c>
      <c r="E241" s="105">
        <v>3.8024247924554699</v>
      </c>
      <c r="F241" s="105">
        <v>3.9547454843499645</v>
      </c>
      <c r="G241" s="105">
        <v>3.6196000149863856</v>
      </c>
      <c r="H241" s="105">
        <v>3.4990773149744636</v>
      </c>
      <c r="I241" s="105">
        <v>3.4454205977835826</v>
      </c>
      <c r="J241" s="105">
        <v>3.7646351340877047</v>
      </c>
      <c r="K241" s="105">
        <v>3.7853129182408218</v>
      </c>
      <c r="L241" s="105">
        <v>3.9493200022236494</v>
      </c>
      <c r="M241" s="105">
        <v>3.6111657715606778</v>
      </c>
      <c r="N241" s="105">
        <v>4.0539289916152237</v>
      </c>
      <c r="O241" s="105">
        <v>4.0419439470133316</v>
      </c>
      <c r="P241" s="105">
        <v>3.888171057642515</v>
      </c>
      <c r="Q241" s="105">
        <v>3.9244384245108033</v>
      </c>
      <c r="R241" s="105">
        <v>4.1009572875615294</v>
      </c>
      <c r="S241" s="105">
        <v>4.295949008442129</v>
      </c>
      <c r="T241" s="105">
        <v>4.5457780780453474</v>
      </c>
      <c r="U241" s="105">
        <v>4.618705305545836</v>
      </c>
      <c r="V241" s="105">
        <v>4.4766320121580803</v>
      </c>
      <c r="W241" s="105">
        <v>4.4871431653965406</v>
      </c>
      <c r="X241" s="105">
        <v>4.5568467846072531</v>
      </c>
      <c r="Y241" s="105">
        <v>4.2447371916120025</v>
      </c>
      <c r="DA241" s="132" t="s">
        <v>2814</v>
      </c>
    </row>
    <row r="242" spans="1:105" ht="12" customHeight="1" x14ac:dyDescent="0.25">
      <c r="A242" s="106" t="s">
        <v>122</v>
      </c>
      <c r="B242" s="102">
        <v>29.084040255976745</v>
      </c>
      <c r="C242" s="102">
        <v>28.181937941847554</v>
      </c>
      <c r="D242" s="102">
        <v>27.097095048190894</v>
      </c>
      <c r="E242" s="102">
        <v>25.503763288564059</v>
      </c>
      <c r="F242" s="102">
        <v>25.828493380885099</v>
      </c>
      <c r="G242" s="102">
        <v>24.166337149139043</v>
      </c>
      <c r="H242" s="102">
        <v>24.036035407192504</v>
      </c>
      <c r="I242" s="102">
        <v>23.826468532447564</v>
      </c>
      <c r="J242" s="102">
        <v>24.809220085878142</v>
      </c>
      <c r="K242" s="102">
        <v>24.406204815029717</v>
      </c>
      <c r="L242" s="102">
        <v>24.83260273309687</v>
      </c>
      <c r="M242" s="102">
        <v>25.415631658897702</v>
      </c>
      <c r="N242" s="102">
        <v>25.440968159713762</v>
      </c>
      <c r="O242" s="102">
        <v>25.137756896896331</v>
      </c>
      <c r="P242" s="102">
        <v>24.898337835057301</v>
      </c>
      <c r="Q242" s="102">
        <v>24.903251503436952</v>
      </c>
      <c r="R242" s="102">
        <v>25.378691053880726</v>
      </c>
      <c r="S242" s="102">
        <v>25.35060755631681</v>
      </c>
      <c r="T242" s="102">
        <v>25.69006459875256</v>
      </c>
      <c r="U242" s="102">
        <v>25.083753099045676</v>
      </c>
      <c r="V242" s="102">
        <v>26.164928928607981</v>
      </c>
      <c r="W242" s="102">
        <v>25.446059193041833</v>
      </c>
      <c r="X242" s="102">
        <v>24.111821687461518</v>
      </c>
      <c r="Y242" s="102">
        <v>22.351352174611812</v>
      </c>
      <c r="DA242" s="131" t="s">
        <v>2815</v>
      </c>
    </row>
    <row r="243" spans="1:105" ht="12" customHeight="1" x14ac:dyDescent="0.25">
      <c r="A243" s="107" t="s">
        <v>121</v>
      </c>
      <c r="B243" s="105">
        <v>26.814132733325206</v>
      </c>
      <c r="C243" s="105">
        <v>25.989854697230548</v>
      </c>
      <c r="D243" s="105">
        <v>24.814737780604254</v>
      </c>
      <c r="E243" s="105">
        <v>23.351394547983624</v>
      </c>
      <c r="F243" s="105">
        <v>23.703985349776087</v>
      </c>
      <c r="G243" s="105">
        <v>22.193610313437699</v>
      </c>
      <c r="H243" s="105">
        <v>22.206312398021709</v>
      </c>
      <c r="I243" s="105">
        <v>21.94507588032706</v>
      </c>
      <c r="J243" s="105">
        <v>22.805322088534474</v>
      </c>
      <c r="K243" s="105">
        <v>22.595069411530524</v>
      </c>
      <c r="L243" s="105">
        <v>22.820804765933541</v>
      </c>
      <c r="M243" s="105">
        <v>23.554529191987104</v>
      </c>
      <c r="N243" s="105">
        <v>23.7285326516241</v>
      </c>
      <c r="O243" s="105">
        <v>23.495749672338018</v>
      </c>
      <c r="P243" s="105">
        <v>23.311624956827973</v>
      </c>
      <c r="Q243" s="105">
        <v>23.04063657210504</v>
      </c>
      <c r="R243" s="105">
        <v>23.245197630964412</v>
      </c>
      <c r="S243" s="105">
        <v>23.420636263117235</v>
      </c>
      <c r="T243" s="105">
        <v>23.798027281635132</v>
      </c>
      <c r="U243" s="105">
        <v>23.670084155234083</v>
      </c>
      <c r="V243" s="105">
        <v>25.025925745887921</v>
      </c>
      <c r="W243" s="105">
        <v>24.348711612487531</v>
      </c>
      <c r="X243" s="105">
        <v>22.995215916640195</v>
      </c>
      <c r="Y243" s="105">
        <v>21.389417252579769</v>
      </c>
      <c r="DA243" s="132" t="s">
        <v>2816</v>
      </c>
    </row>
    <row r="244" spans="1:105" ht="12" customHeight="1" x14ac:dyDescent="0.25">
      <c r="A244" s="108" t="s">
        <v>53</v>
      </c>
      <c r="B244" s="99">
        <v>22.678905639693852</v>
      </c>
      <c r="C244" s="99">
        <v>21.979116833982339</v>
      </c>
      <c r="D244" s="99">
        <v>20.860387035118674</v>
      </c>
      <c r="E244" s="99">
        <v>19.606319786517897</v>
      </c>
      <c r="F244" s="99">
        <v>19.89755947341148</v>
      </c>
      <c r="G244" s="99">
        <v>18.584467037370757</v>
      </c>
      <c r="H244" s="99">
        <v>18.690268307420318</v>
      </c>
      <c r="I244" s="99">
        <v>18.417177073693018</v>
      </c>
      <c r="J244" s="99">
        <v>19.029650003687021</v>
      </c>
      <c r="K244" s="99">
        <v>18.830884251801759</v>
      </c>
      <c r="L244" s="99">
        <v>19.024660759863568</v>
      </c>
      <c r="M244" s="99">
        <v>19.695601332407296</v>
      </c>
      <c r="N244" s="99">
        <v>19.79120497298857</v>
      </c>
      <c r="O244" s="99">
        <v>19.57388424926781</v>
      </c>
      <c r="P244" s="99">
        <v>19.394693507963233</v>
      </c>
      <c r="Q244" s="99">
        <v>19.07933633804323</v>
      </c>
      <c r="R244" s="99">
        <v>19.12811503084674</v>
      </c>
      <c r="S244" s="99">
        <v>19.179474519763598</v>
      </c>
      <c r="T244" s="99">
        <v>19.37163888645901</v>
      </c>
      <c r="U244" s="99">
        <v>19.220571031111149</v>
      </c>
      <c r="V244" s="99">
        <v>20.48751243965647</v>
      </c>
      <c r="W244" s="99">
        <v>19.909914544660666</v>
      </c>
      <c r="X244" s="99">
        <v>18.582287038334705</v>
      </c>
      <c r="Y244" s="99">
        <v>17.036625375640352</v>
      </c>
      <c r="DA244" s="63" t="s">
        <v>2817</v>
      </c>
    </row>
    <row r="245" spans="1:105" ht="12" customHeight="1" x14ac:dyDescent="0.25">
      <c r="A245" s="108" t="s">
        <v>52</v>
      </c>
      <c r="B245" s="99">
        <v>4.1352270936313591</v>
      </c>
      <c r="C245" s="99">
        <v>4.010737863248206</v>
      </c>
      <c r="D245" s="99">
        <v>3.9543507454855806</v>
      </c>
      <c r="E245" s="99">
        <v>3.7450747614657276</v>
      </c>
      <c r="F245" s="99">
        <v>3.8064258763646075</v>
      </c>
      <c r="G245" s="99">
        <v>3.6091432760669391</v>
      </c>
      <c r="H245" s="99">
        <v>3.5160440906013894</v>
      </c>
      <c r="I245" s="99">
        <v>3.527898806634044</v>
      </c>
      <c r="J245" s="99">
        <v>3.7756720848474572</v>
      </c>
      <c r="K245" s="99">
        <v>3.7641851597287679</v>
      </c>
      <c r="L245" s="99">
        <v>3.7961440060699769</v>
      </c>
      <c r="M245" s="99">
        <v>3.85892785957981</v>
      </c>
      <c r="N245" s="99">
        <v>3.9373276786355302</v>
      </c>
      <c r="O245" s="99">
        <v>3.9218654230702046</v>
      </c>
      <c r="P245" s="99">
        <v>3.9169314488647418</v>
      </c>
      <c r="Q245" s="99">
        <v>3.9613002340618078</v>
      </c>
      <c r="R245" s="99">
        <v>4.117082600117671</v>
      </c>
      <c r="S245" s="99">
        <v>4.2411617433536328</v>
      </c>
      <c r="T245" s="99">
        <v>4.4263883951761231</v>
      </c>
      <c r="U245" s="99">
        <v>4.4495131241229355</v>
      </c>
      <c r="V245" s="99">
        <v>4.5384133062314493</v>
      </c>
      <c r="W245" s="99">
        <v>4.4387970678268625</v>
      </c>
      <c r="X245" s="99">
        <v>4.4129288783054879</v>
      </c>
      <c r="Y245" s="99">
        <v>4.3527918769394196</v>
      </c>
      <c r="DA245" s="63" t="s">
        <v>2818</v>
      </c>
    </row>
    <row r="246" spans="1:105" ht="12" customHeight="1" x14ac:dyDescent="0.25">
      <c r="A246" s="121" t="s">
        <v>54</v>
      </c>
      <c r="B246" s="123">
        <v>5.3966436405388665</v>
      </c>
      <c r="C246" s="123">
        <v>5.3860113603136854</v>
      </c>
      <c r="D246" s="123">
        <v>5.1521998157263464</v>
      </c>
      <c r="E246" s="123">
        <v>5.2664100324220469</v>
      </c>
      <c r="F246" s="123">
        <v>5.3437225131842538</v>
      </c>
      <c r="G246" s="123">
        <v>4.9645008583073951</v>
      </c>
      <c r="H246" s="123">
        <v>4.9126293610168386</v>
      </c>
      <c r="I246" s="123">
        <v>4.8077667455395421</v>
      </c>
      <c r="J246" s="123">
        <v>4.7260871978054553</v>
      </c>
      <c r="K246" s="123">
        <v>4.5584393567467654</v>
      </c>
      <c r="L246" s="123">
        <v>4.6721567734382532</v>
      </c>
      <c r="M246" s="123">
        <v>4.621615372957522</v>
      </c>
      <c r="N246" s="123">
        <v>4.5156539582145063</v>
      </c>
      <c r="O246" s="123">
        <v>4.4342505086056034</v>
      </c>
      <c r="P246" s="123">
        <v>4.4496812997906838</v>
      </c>
      <c r="Q246" s="123">
        <v>4.4645193221543549</v>
      </c>
      <c r="R246" s="123">
        <v>4.461977128497093</v>
      </c>
      <c r="S246" s="123">
        <v>4.5353716839390339</v>
      </c>
      <c r="T246" s="123">
        <v>4.5843718380297505</v>
      </c>
      <c r="U246" s="123">
        <v>4.5056409632643826</v>
      </c>
      <c r="V246" s="123">
        <v>4.5315616321016581</v>
      </c>
      <c r="W246" s="123">
        <v>4.4944679241872576</v>
      </c>
      <c r="X246" s="123">
        <v>4.2269117483533529</v>
      </c>
      <c r="Y246" s="123">
        <v>3.7933410596178261</v>
      </c>
      <c r="DA246" s="130" t="s">
        <v>2819</v>
      </c>
    </row>
    <row r="247" spans="1:105" ht="12" customHeight="1" x14ac:dyDescent="0.25">
      <c r="A247" s="97" t="s">
        <v>175</v>
      </c>
      <c r="B247" s="99">
        <v>5.7103751851720101</v>
      </c>
      <c r="C247" s="99">
        <v>5.7404759622203319</v>
      </c>
      <c r="D247" s="99">
        <v>5.4343923439201101</v>
      </c>
      <c r="E247" s="99">
        <v>5.6011416025772416</v>
      </c>
      <c r="F247" s="99">
        <v>5.7204718792166025</v>
      </c>
      <c r="G247" s="99">
        <v>5.2551846675904814</v>
      </c>
      <c r="H247" s="99">
        <v>5.2257070474638461</v>
      </c>
      <c r="I247" s="99">
        <v>5.0749736598081912</v>
      </c>
      <c r="J247" s="99">
        <v>5.0153665323755305</v>
      </c>
      <c r="K247" s="99">
        <v>4.7783572073589022</v>
      </c>
      <c r="L247" s="99">
        <v>4.9734266792444171</v>
      </c>
      <c r="M247" s="99">
        <v>4.891977846616177</v>
      </c>
      <c r="N247" s="99">
        <v>4.7893365682083813</v>
      </c>
      <c r="O247" s="99">
        <v>4.7685037770581244</v>
      </c>
      <c r="P247" s="99">
        <v>4.7733241032067264</v>
      </c>
      <c r="Q247" s="99">
        <v>4.7692470787136578</v>
      </c>
      <c r="R247" s="99">
        <v>4.761336179632818</v>
      </c>
      <c r="S247" s="99">
        <v>4.8706963870566442</v>
      </c>
      <c r="T247" s="99">
        <v>4.9387110405848649</v>
      </c>
      <c r="U247" s="99">
        <v>4.8904397965563264</v>
      </c>
      <c r="V247" s="99">
        <v>4.8764345710910098</v>
      </c>
      <c r="W247" s="99">
        <v>4.8701945851264368</v>
      </c>
      <c r="X247" s="99">
        <v>4.6356737875495027</v>
      </c>
      <c r="Y247" s="99">
        <v>4.1315336130628992</v>
      </c>
      <c r="DA247" s="63" t="s">
        <v>2820</v>
      </c>
    </row>
    <row r="248" spans="1:105" ht="12" customHeight="1" x14ac:dyDescent="0.25">
      <c r="A248" s="109" t="s">
        <v>120</v>
      </c>
      <c r="B248" s="110">
        <v>4.5899354630958369</v>
      </c>
      <c r="C248" s="110">
        <v>4.4627579219450615</v>
      </c>
      <c r="D248" s="110">
        <v>4.4010080297722185</v>
      </c>
      <c r="E248" s="110">
        <v>4.3573605274846239</v>
      </c>
      <c r="F248" s="110">
        <v>4.3013813107099486</v>
      </c>
      <c r="G248" s="110">
        <v>4.1464912309549478</v>
      </c>
      <c r="H248" s="110">
        <v>4.0170419329031066</v>
      </c>
      <c r="I248" s="110">
        <v>4.0319073832321832</v>
      </c>
      <c r="J248" s="110">
        <v>3.8637726740773628</v>
      </c>
      <c r="K248" s="110">
        <v>3.8196846141156282</v>
      </c>
      <c r="L248" s="110">
        <v>3.7131267966819976</v>
      </c>
      <c r="M248" s="110">
        <v>3.7528569407352879</v>
      </c>
      <c r="N248" s="110">
        <v>3.7646721951423183</v>
      </c>
      <c r="O248" s="110">
        <v>3.578127117309744</v>
      </c>
      <c r="P248" s="110">
        <v>3.6598087657568832</v>
      </c>
      <c r="Q248" s="110">
        <v>3.6997692413438519</v>
      </c>
      <c r="R248" s="110">
        <v>3.6848872220612301</v>
      </c>
      <c r="S248" s="110">
        <v>3.6541763723485317</v>
      </c>
      <c r="T248" s="110">
        <v>3.6599355818728396</v>
      </c>
      <c r="U248" s="110">
        <v>3.5298672821090795</v>
      </c>
      <c r="V248" s="110">
        <v>3.6686324732387816</v>
      </c>
      <c r="W248" s="110">
        <v>3.6129214985339959</v>
      </c>
      <c r="X248" s="110">
        <v>3.2202552010420553</v>
      </c>
      <c r="Y248" s="110">
        <v>3.0274784668830965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107.64431157749156</v>
      </c>
      <c r="C250" s="118">
        <f t="shared" si="115"/>
        <v>115.14132694557563</v>
      </c>
      <c r="D250" s="118">
        <f t="shared" si="115"/>
        <v>107.77092174892461</v>
      </c>
      <c r="E250" s="118">
        <f t="shared" si="115"/>
        <v>114.85779482339549</v>
      </c>
      <c r="F250" s="118">
        <f t="shared" si="115"/>
        <v>121.45342593744455</v>
      </c>
      <c r="G250" s="118">
        <f t="shared" si="115"/>
        <v>119.17936012852401</v>
      </c>
      <c r="H250" s="118">
        <f t="shared" si="115"/>
        <v>120.78643623540604</v>
      </c>
      <c r="I250" s="118">
        <f t="shared" si="115"/>
        <v>111.73592329612403</v>
      </c>
      <c r="J250" s="118">
        <f t="shared" si="115"/>
        <v>121.90209137107178</v>
      </c>
      <c r="K250" s="118">
        <f t="shared" si="115"/>
        <v>113.43359167305653</v>
      </c>
      <c r="L250" s="118">
        <f t="shared" si="115"/>
        <v>122.99018309135711</v>
      </c>
      <c r="M250" s="118">
        <f t="shared" si="115"/>
        <v>98.252020991511912</v>
      </c>
      <c r="N250" s="118">
        <f t="shared" si="115"/>
        <v>100.36064411977287</v>
      </c>
      <c r="O250" s="118">
        <f t="shared" si="115"/>
        <v>100.08752997483501</v>
      </c>
      <c r="P250" s="118">
        <f t="shared" si="115"/>
        <v>88.222476827796982</v>
      </c>
      <c r="Q250" s="118">
        <f t="shared" si="115"/>
        <v>92.538648884854197</v>
      </c>
      <c r="R250" s="118">
        <f t="shared" ref="R250:V250" si="116">R251+R254+R256+R265</f>
        <v>95.050190306873731</v>
      </c>
      <c r="S250" s="118">
        <f t="shared" si="116"/>
        <v>94.039561373277081</v>
      </c>
      <c r="T250" s="118">
        <f t="shared" si="116"/>
        <v>102.79544326421745</v>
      </c>
      <c r="U250" s="118">
        <f t="shared" si="116"/>
        <v>101.39352092774236</v>
      </c>
      <c r="V250" s="118">
        <f t="shared" si="116"/>
        <v>103.14953366373879</v>
      </c>
      <c r="W250" s="118">
        <f t="shared" ref="W250:Y250" si="117">W251+W254+W256+W265</f>
        <v>103.778507697629</v>
      </c>
      <c r="X250" s="118">
        <f t="shared" si="117"/>
        <v>94.950727003309609</v>
      </c>
      <c r="Y250" s="118">
        <f t="shared" si="117"/>
        <v>81.339890395985137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85.901398533320659</v>
      </c>
      <c r="C251" s="123">
        <f t="shared" si="118"/>
        <v>93.484891399254437</v>
      </c>
      <c r="D251" s="123">
        <f t="shared" si="118"/>
        <v>87.150256210636343</v>
      </c>
      <c r="E251" s="123">
        <f t="shared" si="118"/>
        <v>94.578776496948521</v>
      </c>
      <c r="F251" s="123">
        <f t="shared" si="118"/>
        <v>100.40878238364913</v>
      </c>
      <c r="G251" s="123">
        <f t="shared" si="118"/>
        <v>99.962926866029534</v>
      </c>
      <c r="H251" s="123">
        <f t="shared" si="118"/>
        <v>101.70044965689505</v>
      </c>
      <c r="I251" s="123">
        <f t="shared" si="118"/>
        <v>93.093068153779797</v>
      </c>
      <c r="J251" s="123">
        <f t="shared" si="118"/>
        <v>102.30319582646899</v>
      </c>
      <c r="K251" s="123">
        <f t="shared" si="118"/>
        <v>93.914039248340345</v>
      </c>
      <c r="L251" s="123">
        <f t="shared" si="118"/>
        <v>102.54612831526873</v>
      </c>
      <c r="M251" s="123">
        <f t="shared" si="118"/>
        <v>79.096285477220476</v>
      </c>
      <c r="N251" s="123">
        <f t="shared" si="118"/>
        <v>79.462721452581889</v>
      </c>
      <c r="O251" s="123">
        <f t="shared" si="118"/>
        <v>79.369573566955083</v>
      </c>
      <c r="P251" s="123">
        <f t="shared" si="118"/>
        <v>68.198332777872295</v>
      </c>
      <c r="Q251" s="123">
        <f t="shared" si="118"/>
        <v>72.502163462002287</v>
      </c>
      <c r="R251" s="123">
        <f t="shared" ref="R251:V251" si="119">SUM(R252:R253)</f>
        <v>74.473415436625515</v>
      </c>
      <c r="S251" s="123">
        <f t="shared" si="119"/>
        <v>72.607107209617936</v>
      </c>
      <c r="T251" s="123">
        <f t="shared" si="119"/>
        <v>80.37510560998787</v>
      </c>
      <c r="U251" s="123">
        <f t="shared" si="119"/>
        <v>78.81678052954102</v>
      </c>
      <c r="V251" s="123">
        <f t="shared" si="119"/>
        <v>80.377611009628367</v>
      </c>
      <c r="W251" s="123">
        <f t="shared" ref="W251:Y251" si="120">SUM(W252:W253)</f>
        <v>81.022257783501956</v>
      </c>
      <c r="X251" s="123">
        <f t="shared" si="120"/>
        <v>72.971181977301086</v>
      </c>
      <c r="Y251" s="123">
        <f t="shared" si="120"/>
        <v>61.752944852739702</v>
      </c>
      <c r="DA251" s="130" t="s">
        <v>2973</v>
      </c>
    </row>
    <row r="252" spans="1:105" ht="12" customHeight="1" x14ac:dyDescent="0.25">
      <c r="A252" s="97" t="s">
        <v>212</v>
      </c>
      <c r="B252" s="99">
        <v>83.854764855454093</v>
      </c>
      <c r="C252" s="99">
        <v>91.334786172275216</v>
      </c>
      <c r="D252" s="99">
        <v>85.187278202823776</v>
      </c>
      <c r="E252" s="99">
        <v>92.504265827222909</v>
      </c>
      <c r="F252" s="99">
        <v>98.246323402618216</v>
      </c>
      <c r="G252" s="99">
        <v>97.8478602584226</v>
      </c>
      <c r="H252" s="99">
        <v>99.586178664375879</v>
      </c>
      <c r="I252" s="99">
        <v>91.180114999987126</v>
      </c>
      <c r="J252" s="99">
        <v>100.20127033630391</v>
      </c>
      <c r="K252" s="99">
        <v>91.994889738478179</v>
      </c>
      <c r="L252" s="99">
        <v>100.4726229137048</v>
      </c>
      <c r="M252" s="99">
        <v>77.532622925191561</v>
      </c>
      <c r="N252" s="99">
        <v>77.902390078522302</v>
      </c>
      <c r="O252" s="99">
        <v>77.842597068637261</v>
      </c>
      <c r="P252" s="99">
        <v>66.911699180513423</v>
      </c>
      <c r="Q252" s="99">
        <v>71.128804237047575</v>
      </c>
      <c r="R252" s="99">
        <v>73.070240176081384</v>
      </c>
      <c r="S252" s="99">
        <v>71.247391242297454</v>
      </c>
      <c r="T252" s="99">
        <v>78.868275595413849</v>
      </c>
      <c r="U252" s="99">
        <v>77.347437702008406</v>
      </c>
      <c r="V252" s="99">
        <v>78.884644694256664</v>
      </c>
      <c r="W252" s="99">
        <v>79.515927315814338</v>
      </c>
      <c r="X252" s="99">
        <v>71.617038134399706</v>
      </c>
      <c r="Y252" s="99">
        <v>60.611031308333587</v>
      </c>
      <c r="DA252" s="63" t="s">
        <v>2974</v>
      </c>
    </row>
    <row r="253" spans="1:105" ht="12" customHeight="1" x14ac:dyDescent="0.25">
      <c r="A253" s="97" t="s">
        <v>53</v>
      </c>
      <c r="B253" s="99">
        <v>2.0466336778665664</v>
      </c>
      <c r="C253" s="99">
        <v>2.1501052269792167</v>
      </c>
      <c r="D253" s="99">
        <v>1.9629780078125612</v>
      </c>
      <c r="E253" s="99">
        <v>2.0745106697256053</v>
      </c>
      <c r="F253" s="99">
        <v>2.1624589810309121</v>
      </c>
      <c r="G253" s="99">
        <v>2.1150666076069302</v>
      </c>
      <c r="H253" s="99">
        <v>2.1142709925191707</v>
      </c>
      <c r="I253" s="99">
        <v>1.9129531537926645</v>
      </c>
      <c r="J253" s="99">
        <v>2.101925490165081</v>
      </c>
      <c r="K253" s="99">
        <v>1.9191495098621645</v>
      </c>
      <c r="L253" s="99">
        <v>2.0735054015639371</v>
      </c>
      <c r="M253" s="99">
        <v>1.5636625520289145</v>
      </c>
      <c r="N253" s="99">
        <v>1.5603313740595841</v>
      </c>
      <c r="O253" s="99">
        <v>1.5269764983178249</v>
      </c>
      <c r="P253" s="99">
        <v>1.2866335973588712</v>
      </c>
      <c r="Q253" s="99">
        <v>1.3733592249547062</v>
      </c>
      <c r="R253" s="99">
        <v>1.4031752605441343</v>
      </c>
      <c r="S253" s="99">
        <v>1.3597159673204831</v>
      </c>
      <c r="T253" s="99">
        <v>1.5068300145740257</v>
      </c>
      <c r="U253" s="99">
        <v>1.469342827532621</v>
      </c>
      <c r="V253" s="99">
        <v>1.4929663153717077</v>
      </c>
      <c r="W253" s="99">
        <v>1.5063304676876239</v>
      </c>
      <c r="X253" s="99">
        <v>1.3541438429013775</v>
      </c>
      <c r="Y253" s="99">
        <v>1.1419135444061181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1.5070149279791285E-2</v>
      </c>
      <c r="C254" s="123">
        <f t="shared" si="121"/>
        <v>1.3939057455937109E-2</v>
      </c>
      <c r="D254" s="123">
        <f t="shared" si="121"/>
        <v>1.6821039310478743E-2</v>
      </c>
      <c r="E254" s="123">
        <f t="shared" si="121"/>
        <v>1.8348893089133986E-2</v>
      </c>
      <c r="F254" s="123">
        <f t="shared" si="121"/>
        <v>2.1396757085213859E-2</v>
      </c>
      <c r="G254" s="123">
        <f t="shared" si="121"/>
        <v>2.4876410924390989E-2</v>
      </c>
      <c r="H254" s="123">
        <f t="shared" si="121"/>
        <v>3.1885732048021219E-2</v>
      </c>
      <c r="I254" s="123">
        <f t="shared" si="121"/>
        <v>3.6217902391352932E-2</v>
      </c>
      <c r="J254" s="123">
        <f t="shared" si="121"/>
        <v>3.8696970625443104E-2</v>
      </c>
      <c r="K254" s="123">
        <f t="shared" si="121"/>
        <v>4.0312817671642805E-2</v>
      </c>
      <c r="L254" s="123">
        <f t="shared" si="121"/>
        <v>4.2995153156689045E-2</v>
      </c>
      <c r="M254" s="123">
        <f t="shared" si="121"/>
        <v>4.2334124457264012E-2</v>
      </c>
      <c r="N254" s="123">
        <f t="shared" si="121"/>
        <v>4.9096213022371459E-2</v>
      </c>
      <c r="O254" s="123">
        <f t="shared" si="121"/>
        <v>4.8884321397282465E-2</v>
      </c>
      <c r="P254" s="123">
        <f t="shared" si="121"/>
        <v>5.852513659166049E-2</v>
      </c>
      <c r="Q254" s="123">
        <f t="shared" si="121"/>
        <v>6.1654444647267492E-2</v>
      </c>
      <c r="R254" s="123">
        <f t="shared" si="121"/>
        <v>6.3772266601620581E-2</v>
      </c>
      <c r="S254" s="123">
        <f t="shared" si="121"/>
        <v>6.1205838330479635E-2</v>
      </c>
      <c r="T254" s="123">
        <f t="shared" si="121"/>
        <v>5.8585044434441381E-2</v>
      </c>
      <c r="U254" s="123">
        <f t="shared" si="121"/>
        <v>5.751641567491466E-2</v>
      </c>
      <c r="V254" s="123">
        <f t="shared" si="121"/>
        <v>5.5536243842584786E-2</v>
      </c>
      <c r="W254" s="123">
        <f t="shared" si="121"/>
        <v>4.7721179549944627E-2</v>
      </c>
      <c r="X254" s="123">
        <f t="shared" si="121"/>
        <v>4.7837960670358733E-2</v>
      </c>
      <c r="Y254" s="123">
        <f t="shared" si="121"/>
        <v>4.9422729390526443E-2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1.5070149279791285E-2</v>
      </c>
      <c r="C255" s="99">
        <f>RES_hhdet_tess!C67</f>
        <v>1.3939057455937109E-2</v>
      </c>
      <c r="D255" s="99">
        <f>RES_hhdet_tess!D67</f>
        <v>1.6821039310478743E-2</v>
      </c>
      <c r="E255" s="99">
        <f>RES_hhdet_tess!E67</f>
        <v>1.8348893089133986E-2</v>
      </c>
      <c r="F255" s="99">
        <f>RES_hhdet_tess!F67</f>
        <v>2.1396757085213859E-2</v>
      </c>
      <c r="G255" s="99">
        <f>RES_hhdet_tess!G67</f>
        <v>2.4876410924390989E-2</v>
      </c>
      <c r="H255" s="99">
        <f>RES_hhdet_tess!H67</f>
        <v>3.1885732048021219E-2</v>
      </c>
      <c r="I255" s="99">
        <f>RES_hhdet_tess!I67</f>
        <v>3.6217902391352932E-2</v>
      </c>
      <c r="J255" s="99">
        <f>RES_hhdet_tess!J67</f>
        <v>3.8696970625443104E-2</v>
      </c>
      <c r="K255" s="99">
        <f>RES_hhdet_tess!K67</f>
        <v>4.0312817671642805E-2</v>
      </c>
      <c r="L255" s="99">
        <f>RES_hhdet_tess!L67</f>
        <v>4.2995153156689045E-2</v>
      </c>
      <c r="M255" s="99">
        <f>RES_hhdet_tess!M67</f>
        <v>4.2334124457264012E-2</v>
      </c>
      <c r="N255" s="99">
        <f>RES_hhdet_tess!N67</f>
        <v>4.9096213022371459E-2</v>
      </c>
      <c r="O255" s="99">
        <f>RES_hhdet_tess!O67</f>
        <v>4.8884321397282465E-2</v>
      </c>
      <c r="P255" s="99">
        <f>RES_hhdet_tess!P67</f>
        <v>5.852513659166049E-2</v>
      </c>
      <c r="Q255" s="99">
        <f>RES_hhdet_tess!Q67</f>
        <v>6.1654444647267492E-2</v>
      </c>
      <c r="R255" s="99">
        <f>RES_hhdet_tess!R67</f>
        <v>6.3772266601620581E-2</v>
      </c>
      <c r="S255" s="99">
        <f>RES_hhdet_tess!S67</f>
        <v>6.1205838330479635E-2</v>
      </c>
      <c r="T255" s="99">
        <f>RES_hhdet_tess!T67</f>
        <v>5.8585044434441381E-2</v>
      </c>
      <c r="U255" s="99">
        <f>RES_hhdet_tess!U67</f>
        <v>5.751641567491466E-2</v>
      </c>
      <c r="V255" s="99">
        <f>RES_hhdet_tess!V67</f>
        <v>5.5536243842584786E-2</v>
      </c>
      <c r="W255" s="99">
        <f>RES_hhdet_tess!W67</f>
        <v>4.7721179549944627E-2</v>
      </c>
      <c r="X255" s="99">
        <f>RES_hhdet_tess!X67</f>
        <v>4.7837960670358733E-2</v>
      </c>
      <c r="Y255" s="99">
        <f>RES_hhdet_tess!Y67</f>
        <v>4.9422729390526443E-2</v>
      </c>
      <c r="DA255" s="63" t="s">
        <v>2977</v>
      </c>
    </row>
    <row r="256" spans="1:105" ht="12" customHeight="1" x14ac:dyDescent="0.25">
      <c r="A256" s="121" t="s">
        <v>55</v>
      </c>
      <c r="B256" s="123">
        <v>18.398330010875132</v>
      </c>
      <c r="C256" s="123">
        <v>18.318926276144715</v>
      </c>
      <c r="D256" s="123">
        <v>17.412983130846523</v>
      </c>
      <c r="E256" s="123">
        <v>16.998991893830517</v>
      </c>
      <c r="F256" s="123">
        <v>17.712512370928962</v>
      </c>
      <c r="G256" s="123">
        <v>16.103419231377622</v>
      </c>
      <c r="H256" s="123">
        <v>15.995507603432971</v>
      </c>
      <c r="I256" s="123">
        <v>15.606206152771396</v>
      </c>
      <c r="J256" s="123">
        <v>16.615016453560361</v>
      </c>
      <c r="K256" s="123">
        <v>16.644776645792906</v>
      </c>
      <c r="L256" s="123">
        <v>17.492235402908779</v>
      </c>
      <c r="M256" s="123">
        <v>16.229180030968635</v>
      </c>
      <c r="N256" s="123">
        <v>18.001470760320135</v>
      </c>
      <c r="O256" s="123">
        <v>17.864936371866097</v>
      </c>
      <c r="P256" s="123">
        <v>17.137094116010463</v>
      </c>
      <c r="Q256" s="123">
        <v>17.133984128499801</v>
      </c>
      <c r="R256" s="123">
        <v>17.668926703885006</v>
      </c>
      <c r="S256" s="123">
        <v>18.467266665130548</v>
      </c>
      <c r="T256" s="123">
        <v>19.397691271794887</v>
      </c>
      <c r="U256" s="123">
        <v>19.572685058530304</v>
      </c>
      <c r="V256" s="123">
        <v>19.707967562028387</v>
      </c>
      <c r="W256" s="123">
        <v>19.680966032627477</v>
      </c>
      <c r="X256" s="123">
        <v>19.080347139852471</v>
      </c>
      <c r="Y256" s="123">
        <v>16.934610344541031</v>
      </c>
      <c r="DA256" s="130" t="s">
        <v>2978</v>
      </c>
    </row>
    <row r="257" spans="1:105" ht="12" customHeight="1" x14ac:dyDescent="0.25">
      <c r="A257" s="97" t="s">
        <v>134</v>
      </c>
      <c r="B257" s="99">
        <v>18.388859512769489</v>
      </c>
      <c r="C257" s="99">
        <v>18.319677601921235</v>
      </c>
      <c r="D257" s="99">
        <v>17.406310541123325</v>
      </c>
      <c r="E257" s="99">
        <v>17.00506047971993</v>
      </c>
      <c r="F257" s="99">
        <v>17.728069601646808</v>
      </c>
      <c r="G257" s="99">
        <v>16.104772606771576</v>
      </c>
      <c r="H257" s="99">
        <v>15.994143975711621</v>
      </c>
      <c r="I257" s="99">
        <v>15.598129661392779</v>
      </c>
      <c r="J257" s="99">
        <v>16.61512580234681</v>
      </c>
      <c r="K257" s="99">
        <v>16.645579395473998</v>
      </c>
      <c r="L257" s="99">
        <v>17.506967231967614</v>
      </c>
      <c r="M257" s="99">
        <v>16.206650049798359</v>
      </c>
      <c r="N257" s="99">
        <v>18.015308635678149</v>
      </c>
      <c r="O257" s="99">
        <v>17.878655758244687</v>
      </c>
      <c r="P257" s="99">
        <v>17.134900355367964</v>
      </c>
      <c r="Q257" s="99">
        <v>17.130656895380739</v>
      </c>
      <c r="R257" s="99">
        <v>17.667466996597422</v>
      </c>
      <c r="S257" s="99">
        <v>18.475300044922918</v>
      </c>
      <c r="T257" s="99">
        <v>19.414892393678077</v>
      </c>
      <c r="U257" s="99">
        <v>19.596881762170764</v>
      </c>
      <c r="V257" s="99">
        <v>19.698541694903561</v>
      </c>
      <c r="W257" s="99">
        <v>19.685488675819329</v>
      </c>
      <c r="X257" s="99">
        <v>19.093493300452597</v>
      </c>
      <c r="Y257" s="99">
        <v>16.924591650669147</v>
      </c>
      <c r="DA257" s="63" t="s">
        <v>2979</v>
      </c>
    </row>
    <row r="258" spans="1:105" ht="12" customHeight="1" x14ac:dyDescent="0.25">
      <c r="A258" s="97" t="s">
        <v>133</v>
      </c>
      <c r="B258" s="99">
        <v>18.388859512769486</v>
      </c>
      <c r="C258" s="99">
        <v>18.31838614958545</v>
      </c>
      <c r="D258" s="99">
        <v>17.400254004795347</v>
      </c>
      <c r="E258" s="99">
        <v>16.991471548164466</v>
      </c>
      <c r="F258" s="99">
        <v>17.710870527241706</v>
      </c>
      <c r="G258" s="99">
        <v>16.074499873497171</v>
      </c>
      <c r="H258" s="99">
        <v>15.960704506217303</v>
      </c>
      <c r="I258" s="99">
        <v>15.537895289597083</v>
      </c>
      <c r="J258" s="99">
        <v>16.530480697275383</v>
      </c>
      <c r="K258" s="99">
        <v>16.560664324931391</v>
      </c>
      <c r="L258" s="99">
        <v>17.422589840938663</v>
      </c>
      <c r="M258" s="99">
        <v>16.13991089814489</v>
      </c>
      <c r="N258" s="99">
        <v>17.954700606729698</v>
      </c>
      <c r="O258" s="99">
        <v>17.830998553648794</v>
      </c>
      <c r="P258" s="99">
        <v>17.097967828639966</v>
      </c>
      <c r="Q258" s="99">
        <v>17.096107059898568</v>
      </c>
      <c r="R258" s="99">
        <v>17.64270093014764</v>
      </c>
      <c r="S258" s="99">
        <v>18.463694146206503</v>
      </c>
      <c r="T258" s="99">
        <v>19.413559209583461</v>
      </c>
      <c r="U258" s="99">
        <v>19.612372154066257</v>
      </c>
      <c r="V258" s="99">
        <v>19.751183664432848</v>
      </c>
      <c r="W258" s="99">
        <v>19.733258470464971</v>
      </c>
      <c r="X258" s="99">
        <v>19.120278610715548</v>
      </c>
      <c r="Y258" s="99">
        <v>16.990476624242856</v>
      </c>
      <c r="DA258" s="63" t="s">
        <v>2980</v>
      </c>
    </row>
    <row r="259" spans="1:105" ht="12" customHeight="1" x14ac:dyDescent="0.25">
      <c r="A259" s="100" t="s">
        <v>212</v>
      </c>
      <c r="B259" s="102">
        <v>14.339093999331832</v>
      </c>
      <c r="C259" s="102">
        <v>14.300978633852496</v>
      </c>
      <c r="D259" s="102">
        <v>13.50828720938752</v>
      </c>
      <c r="E259" s="102">
        <v>13.189046755708995</v>
      </c>
      <c r="F259" s="102">
        <v>13.756125042891741</v>
      </c>
      <c r="G259" s="102">
        <v>12.454899858510787</v>
      </c>
      <c r="H259" s="102">
        <v>12.46162719124284</v>
      </c>
      <c r="I259" s="102">
        <v>12.0924746918135</v>
      </c>
      <c r="J259" s="102">
        <v>12.765845563187678</v>
      </c>
      <c r="K259" s="102">
        <v>12.775351406690568</v>
      </c>
      <c r="L259" s="102">
        <v>13.47326983871501</v>
      </c>
      <c r="M259" s="102">
        <v>12.528745126584209</v>
      </c>
      <c r="N259" s="102">
        <v>13.900771615114476</v>
      </c>
      <c r="O259" s="102">
        <v>13.78905460663546</v>
      </c>
      <c r="P259" s="102">
        <v>13.209796770997452</v>
      </c>
      <c r="Q259" s="102">
        <v>13.171668635387766</v>
      </c>
      <c r="R259" s="102">
        <v>13.541743642586113</v>
      </c>
      <c r="S259" s="102">
        <v>14.167745137764374</v>
      </c>
      <c r="T259" s="102">
        <v>14.867781131538113</v>
      </c>
      <c r="U259" s="102">
        <v>14.993666848520419</v>
      </c>
      <c r="V259" s="102">
        <v>15.274551652274768</v>
      </c>
      <c r="W259" s="102">
        <v>15.246115305068434</v>
      </c>
      <c r="X259" s="102">
        <v>14.563431826108296</v>
      </c>
      <c r="Y259" s="102">
        <v>12.745739432630852</v>
      </c>
      <c r="DA259" s="131" t="s">
        <v>2981</v>
      </c>
    </row>
    <row r="260" spans="1:105" ht="12" customHeight="1" x14ac:dyDescent="0.25">
      <c r="A260" s="103" t="s">
        <v>52</v>
      </c>
      <c r="B260" s="105">
        <v>4.0497655134376567</v>
      </c>
      <c r="C260" s="105">
        <v>4.0174075157329554</v>
      </c>
      <c r="D260" s="105">
        <v>3.8919667954078281</v>
      </c>
      <c r="E260" s="105">
        <v>3.8024247924554699</v>
      </c>
      <c r="F260" s="105">
        <v>3.9547454843499645</v>
      </c>
      <c r="G260" s="105">
        <v>3.6196000149863856</v>
      </c>
      <c r="H260" s="105">
        <v>3.4990773149744636</v>
      </c>
      <c r="I260" s="105">
        <v>3.4454205977835826</v>
      </c>
      <c r="J260" s="105">
        <v>3.7646351340877047</v>
      </c>
      <c r="K260" s="105">
        <v>3.7853129182408218</v>
      </c>
      <c r="L260" s="105">
        <v>3.9493200022236494</v>
      </c>
      <c r="M260" s="105">
        <v>3.6111657715606778</v>
      </c>
      <c r="N260" s="105">
        <v>4.0539289916152237</v>
      </c>
      <c r="O260" s="105">
        <v>4.0419439470133316</v>
      </c>
      <c r="P260" s="105">
        <v>3.888171057642515</v>
      </c>
      <c r="Q260" s="105">
        <v>3.9244384245108033</v>
      </c>
      <c r="R260" s="105">
        <v>4.1009572875615294</v>
      </c>
      <c r="S260" s="105">
        <v>4.295949008442129</v>
      </c>
      <c r="T260" s="105">
        <v>4.5457780780453474</v>
      </c>
      <c r="U260" s="105">
        <v>4.618705305545836</v>
      </c>
      <c r="V260" s="105">
        <v>4.4766320121580803</v>
      </c>
      <c r="W260" s="105">
        <v>4.4871431653965406</v>
      </c>
      <c r="X260" s="105">
        <v>4.5568467846072531</v>
      </c>
      <c r="Y260" s="105">
        <v>4.2447371916120025</v>
      </c>
      <c r="DA260" s="132" t="s">
        <v>2982</v>
      </c>
    </row>
    <row r="261" spans="1:105" ht="12" customHeight="1" x14ac:dyDescent="0.25">
      <c r="A261" s="106" t="s">
        <v>122</v>
      </c>
      <c r="B261" s="102">
        <v>18.776984164085572</v>
      </c>
      <c r="C261" s="102">
        <v>18.288501827142635</v>
      </c>
      <c r="D261" s="102">
        <v>17.687527195672224</v>
      </c>
      <c r="E261" s="102">
        <v>16.746192991737367</v>
      </c>
      <c r="F261" s="102">
        <v>17.057868464973613</v>
      </c>
      <c r="G261" s="102">
        <v>16.047260611756297</v>
      </c>
      <c r="H261" s="102">
        <v>16.05508514886774</v>
      </c>
      <c r="I261" s="102">
        <v>15.958617121528045</v>
      </c>
      <c r="J261" s="102">
        <v>16.624559888809731</v>
      </c>
      <c r="K261" s="102">
        <v>16.454406967662635</v>
      </c>
      <c r="L261" s="102">
        <v>16.775864055156532</v>
      </c>
      <c r="M261" s="102">
        <v>17.304435439327609</v>
      </c>
      <c r="N261" s="102">
        <v>17.445185383110626</v>
      </c>
      <c r="O261" s="102">
        <v>17.311168864130753</v>
      </c>
      <c r="P261" s="102">
        <v>17.248511844593008</v>
      </c>
      <c r="Q261" s="102">
        <v>17.324234245926817</v>
      </c>
      <c r="R261" s="102">
        <v>17.803890221979074</v>
      </c>
      <c r="S261" s="102">
        <v>18.28574289813913</v>
      </c>
      <c r="T261" s="102">
        <v>18.959820639263004</v>
      </c>
      <c r="U261" s="102">
        <v>18.88137626344335</v>
      </c>
      <c r="V261" s="102">
        <v>19.969992836009375</v>
      </c>
      <c r="W261" s="102">
        <v>19.473305365929683</v>
      </c>
      <c r="X261" s="102">
        <v>18.480185510346047</v>
      </c>
      <c r="Y261" s="102">
        <v>17.337023702936275</v>
      </c>
      <c r="DA261" s="131" t="s">
        <v>2983</v>
      </c>
    </row>
    <row r="262" spans="1:105" ht="12" customHeight="1" x14ac:dyDescent="0.25">
      <c r="A262" s="107" t="s">
        <v>121</v>
      </c>
      <c r="B262" s="105">
        <v>18.776984164085569</v>
      </c>
      <c r="C262" s="105">
        <v>18.28793060239056</v>
      </c>
      <c r="D262" s="105">
        <v>17.679566142299347</v>
      </c>
      <c r="E262" s="105">
        <v>16.734752515824269</v>
      </c>
      <c r="F262" s="105">
        <v>17.04609735321154</v>
      </c>
      <c r="G262" s="105">
        <v>16.027905055529342</v>
      </c>
      <c r="H262" s="105">
        <v>16.038642236009295</v>
      </c>
      <c r="I262" s="105">
        <v>15.913670659056264</v>
      </c>
      <c r="J262" s="105">
        <v>16.580635656454209</v>
      </c>
      <c r="K262" s="105">
        <v>16.464832591006108</v>
      </c>
      <c r="L262" s="105">
        <v>16.739936558137131</v>
      </c>
      <c r="M262" s="105">
        <v>17.267729235615224</v>
      </c>
      <c r="N262" s="105">
        <v>17.425692054466658</v>
      </c>
      <c r="O262" s="105">
        <v>17.295455677762728</v>
      </c>
      <c r="P262" s="105">
        <v>17.239330284624671</v>
      </c>
      <c r="Q262" s="105">
        <v>17.265653992477965</v>
      </c>
      <c r="R262" s="105">
        <v>17.712362526817017</v>
      </c>
      <c r="S262" s="105">
        <v>18.221684092975284</v>
      </c>
      <c r="T262" s="105">
        <v>18.899229159833798</v>
      </c>
      <c r="U262" s="105">
        <v>18.888138884421345</v>
      </c>
      <c r="V262" s="105">
        <v>20.011530418269292</v>
      </c>
      <c r="W262" s="105">
        <v>19.517361474903851</v>
      </c>
      <c r="X262" s="105">
        <v>18.525560517560599</v>
      </c>
      <c r="Y262" s="105">
        <v>17.433992445760392</v>
      </c>
      <c r="DA262" s="132" t="s">
        <v>2984</v>
      </c>
    </row>
    <row r="263" spans="1:105" ht="12" customHeight="1" x14ac:dyDescent="0.25">
      <c r="A263" s="108" t="s">
        <v>53</v>
      </c>
      <c r="B263" s="99">
        <v>14.64175707045421</v>
      </c>
      <c r="C263" s="99">
        <v>14.277192739142352</v>
      </c>
      <c r="D263" s="99">
        <v>13.725215396813764</v>
      </c>
      <c r="E263" s="99">
        <v>12.98967775435854</v>
      </c>
      <c r="F263" s="99">
        <v>13.239671476846931</v>
      </c>
      <c r="G263" s="99">
        <v>12.4187617794624</v>
      </c>
      <c r="H263" s="99">
        <v>12.522598145407903</v>
      </c>
      <c r="I263" s="99">
        <v>12.38577185242222</v>
      </c>
      <c r="J263" s="99">
        <v>12.80496357160675</v>
      </c>
      <c r="K263" s="99">
        <v>12.700647431277337</v>
      </c>
      <c r="L263" s="99">
        <v>12.943792552067157</v>
      </c>
      <c r="M263" s="99">
        <v>13.408801376035417</v>
      </c>
      <c r="N263" s="99">
        <v>13.488364375831129</v>
      </c>
      <c r="O263" s="99">
        <v>13.373590254692521</v>
      </c>
      <c r="P263" s="99">
        <v>13.322398835759932</v>
      </c>
      <c r="Q263" s="99">
        <v>13.304353758416161</v>
      </c>
      <c r="R263" s="99">
        <v>13.595279926699344</v>
      </c>
      <c r="S263" s="99">
        <v>13.980522349621648</v>
      </c>
      <c r="T263" s="99">
        <v>14.472840764657679</v>
      </c>
      <c r="U263" s="99">
        <v>14.438625760298414</v>
      </c>
      <c r="V263" s="99">
        <v>15.473117112037846</v>
      </c>
      <c r="W263" s="99">
        <v>15.078564407076987</v>
      </c>
      <c r="X263" s="99">
        <v>14.112631639255113</v>
      </c>
      <c r="Y263" s="99">
        <v>13.081200568820977</v>
      </c>
      <c r="DA263" s="63" t="s">
        <v>2985</v>
      </c>
    </row>
    <row r="264" spans="1:105" ht="12" customHeight="1" x14ac:dyDescent="0.25">
      <c r="A264" s="108" t="s">
        <v>52</v>
      </c>
      <c r="B264" s="99">
        <v>4.1352270936313591</v>
      </c>
      <c r="C264" s="99">
        <v>4.010737863248206</v>
      </c>
      <c r="D264" s="99">
        <v>3.9543507454855806</v>
      </c>
      <c r="E264" s="99">
        <v>3.7450747614657276</v>
      </c>
      <c r="F264" s="99">
        <v>3.8064258763646075</v>
      </c>
      <c r="G264" s="99">
        <v>3.6091432760669391</v>
      </c>
      <c r="H264" s="99">
        <v>3.5160440906013894</v>
      </c>
      <c r="I264" s="99">
        <v>3.527898806634044</v>
      </c>
      <c r="J264" s="99">
        <v>3.7756720848474572</v>
      </c>
      <c r="K264" s="99">
        <v>3.7641851597287679</v>
      </c>
      <c r="L264" s="99">
        <v>3.7961440060699769</v>
      </c>
      <c r="M264" s="99">
        <v>3.85892785957981</v>
      </c>
      <c r="N264" s="99">
        <v>3.9373276786355302</v>
      </c>
      <c r="O264" s="99">
        <v>3.9218654230702046</v>
      </c>
      <c r="P264" s="99">
        <v>3.9169314488647418</v>
      </c>
      <c r="Q264" s="99">
        <v>3.9613002340618078</v>
      </c>
      <c r="R264" s="99">
        <v>4.117082600117671</v>
      </c>
      <c r="S264" s="99">
        <v>4.2411617433536328</v>
      </c>
      <c r="T264" s="99">
        <v>4.4263883951761231</v>
      </c>
      <c r="U264" s="99">
        <v>4.4495131241229355</v>
      </c>
      <c r="V264" s="99">
        <v>4.5384133062314493</v>
      </c>
      <c r="W264" s="99">
        <v>4.4387970678268625</v>
      </c>
      <c r="X264" s="99">
        <v>4.4129288783054879</v>
      </c>
      <c r="Y264" s="99">
        <v>4.3527918769394196</v>
      </c>
      <c r="DA264" s="63" t="s">
        <v>2986</v>
      </c>
    </row>
    <row r="265" spans="1:105" ht="12" customHeight="1" x14ac:dyDescent="0.25">
      <c r="A265" s="121" t="s">
        <v>54</v>
      </c>
      <c r="B265" s="123">
        <v>3.3295128840159816</v>
      </c>
      <c r="C265" s="123">
        <v>3.3235702127205449</v>
      </c>
      <c r="D265" s="123">
        <v>3.1908613681312512</v>
      </c>
      <c r="E265" s="123">
        <v>3.2616775395273176</v>
      </c>
      <c r="F265" s="123">
        <v>3.3107344257812508</v>
      </c>
      <c r="G265" s="123">
        <v>3.0881376201924597</v>
      </c>
      <c r="H265" s="123">
        <v>3.05859324303001</v>
      </c>
      <c r="I265" s="123">
        <v>3.0004310871814881</v>
      </c>
      <c r="J265" s="123">
        <v>2.9451821204169808</v>
      </c>
      <c r="K265" s="123">
        <v>2.8344629612516377</v>
      </c>
      <c r="L265" s="123">
        <v>2.9088242200229066</v>
      </c>
      <c r="M265" s="123">
        <v>2.8842213588655263</v>
      </c>
      <c r="N265" s="123">
        <v>2.8473556938484799</v>
      </c>
      <c r="O265" s="123">
        <v>2.8041357146165464</v>
      </c>
      <c r="P265" s="123">
        <v>2.8285247973225758</v>
      </c>
      <c r="Q265" s="123">
        <v>2.8408468497048349</v>
      </c>
      <c r="R265" s="123">
        <v>2.8440758997615956</v>
      </c>
      <c r="S265" s="123">
        <v>2.9039816601981192</v>
      </c>
      <c r="T265" s="123">
        <v>2.9640613380002696</v>
      </c>
      <c r="U265" s="123">
        <v>2.9465389239961248</v>
      </c>
      <c r="V265" s="123">
        <v>3.0084188482394532</v>
      </c>
      <c r="W265" s="123">
        <v>3.0275627019496163</v>
      </c>
      <c r="X265" s="123">
        <v>2.8513599254856867</v>
      </c>
      <c r="Y265" s="123">
        <v>2.6029124693138774</v>
      </c>
      <c r="DA265" s="130" t="s">
        <v>2987</v>
      </c>
    </row>
    <row r="266" spans="1:105" ht="12" customHeight="1" x14ac:dyDescent="0.25">
      <c r="A266" s="97" t="s">
        <v>175</v>
      </c>
      <c r="B266" s="99">
        <v>3.3064903054618999</v>
      </c>
      <c r="C266" s="99">
        <v>3.3308326763356448</v>
      </c>
      <c r="D266" s="99">
        <v>3.1609827127071486</v>
      </c>
      <c r="E266" s="99">
        <v>3.2660136734065426</v>
      </c>
      <c r="F266" s="99">
        <v>3.3435404473488184</v>
      </c>
      <c r="G266" s="99">
        <v>3.0785110268849278</v>
      </c>
      <c r="H266" s="99">
        <v>3.068591112537316</v>
      </c>
      <c r="I266" s="99">
        <v>2.9840578996489651</v>
      </c>
      <c r="J266" s="99">
        <v>2.9519550974060667</v>
      </c>
      <c r="K266" s="99">
        <v>2.8160737297125458</v>
      </c>
      <c r="L266" s="99">
        <v>2.9351165832138131</v>
      </c>
      <c r="M266" s="99">
        <v>2.8906259456440346</v>
      </c>
      <c r="N266" s="99">
        <v>2.8330618226663882</v>
      </c>
      <c r="O266" s="99">
        <v>2.8232451543175796</v>
      </c>
      <c r="P266" s="99">
        <v>2.8278259566209503</v>
      </c>
      <c r="Q266" s="99">
        <v>2.8285077441789701</v>
      </c>
      <c r="R266" s="99">
        <v>2.8314351582079396</v>
      </c>
      <c r="S266" s="99">
        <v>2.9116125795961043</v>
      </c>
      <c r="T266" s="99">
        <v>2.9735039945358297</v>
      </c>
      <c r="U266" s="99">
        <v>2.9685249364242181</v>
      </c>
      <c r="V266" s="99">
        <v>2.9847246084322103</v>
      </c>
      <c r="W266" s="99">
        <v>3.0056836211947</v>
      </c>
      <c r="X266" s="99">
        <v>2.8824411958838088</v>
      </c>
      <c r="Y266" s="99">
        <v>2.5855830444783114</v>
      </c>
      <c r="DA266" s="63" t="s">
        <v>2988</v>
      </c>
    </row>
    <row r="267" spans="1:105" ht="12" customHeight="1" x14ac:dyDescent="0.25">
      <c r="A267" s="109" t="s">
        <v>120</v>
      </c>
      <c r="B267" s="110">
        <v>3.3887115929220912</v>
      </c>
      <c r="C267" s="110">
        <v>3.3046540939667932</v>
      </c>
      <c r="D267" s="110">
        <v>3.2703978486808989</v>
      </c>
      <c r="E267" s="110">
        <v>3.2499016548851118</v>
      </c>
      <c r="F267" s="110">
        <v>3.2199709871343472</v>
      </c>
      <c r="G267" s="110">
        <v>3.1152276945367783</v>
      </c>
      <c r="H267" s="110">
        <v>3.0299934206016532</v>
      </c>
      <c r="I267" s="110">
        <v>3.0479721131040045</v>
      </c>
      <c r="J267" s="110">
        <v>2.9249925122126998</v>
      </c>
      <c r="K267" s="110">
        <v>2.8962366279868843</v>
      </c>
      <c r="L267" s="110">
        <v>2.8251279597131722</v>
      </c>
      <c r="M267" s="110">
        <v>2.8636414363140217</v>
      </c>
      <c r="N267" s="110">
        <v>2.8865779030407039</v>
      </c>
      <c r="O267" s="110">
        <v>2.7551906784218274</v>
      </c>
      <c r="P267" s="110">
        <v>2.830230366147382</v>
      </c>
      <c r="Q267" s="110">
        <v>2.8718132836607739</v>
      </c>
      <c r="R267" s="110">
        <v>2.8768893144017889</v>
      </c>
      <c r="S267" s="110">
        <v>2.883928468965526</v>
      </c>
      <c r="T267" s="110">
        <v>2.9394263724278358</v>
      </c>
      <c r="U267" s="110">
        <v>2.8907867479893667</v>
      </c>
      <c r="V267" s="110">
        <v>3.0677057568808705</v>
      </c>
      <c r="W267" s="110">
        <v>3.0788963640002778</v>
      </c>
      <c r="X267" s="110">
        <v>2.7748162121639908</v>
      </c>
      <c r="Y267" s="110">
        <v>2.642156261348831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41.985612341992123</v>
      </c>
      <c r="C269" s="118">
        <f t="shared" si="122"/>
        <v>44.589481126191956</v>
      </c>
      <c r="D269" s="118">
        <f t="shared" si="122"/>
        <v>41.181685426648727</v>
      </c>
      <c r="E269" s="118">
        <f t="shared" si="122"/>
        <v>43.402695770658681</v>
      </c>
      <c r="F269" s="118">
        <f t="shared" si="122"/>
        <v>45.357646686649758</v>
      </c>
      <c r="G269" s="118">
        <f t="shared" si="122"/>
        <v>44.080848258163499</v>
      </c>
      <c r="H269" s="118">
        <f t="shared" si="122"/>
        <v>44.201890789174193</v>
      </c>
      <c r="I269" s="118">
        <f t="shared" si="122"/>
        <v>40.398454467500521</v>
      </c>
      <c r="J269" s="118">
        <f t="shared" si="122"/>
        <v>43.579575917933752</v>
      </c>
      <c r="K269" s="118">
        <f t="shared" si="122"/>
        <v>40.146485390159334</v>
      </c>
      <c r="L269" s="118">
        <f t="shared" si="122"/>
        <v>42.762097651499765</v>
      </c>
      <c r="M269" s="118">
        <f t="shared" si="122"/>
        <v>33.497644077189385</v>
      </c>
      <c r="N269" s="118">
        <f t="shared" si="122"/>
        <v>33.393450829503905</v>
      </c>
      <c r="O269" s="118">
        <f t="shared" si="122"/>
        <v>32.574614179502845</v>
      </c>
      <c r="P269" s="118">
        <f t="shared" si="122"/>
        <v>28.296118924531783</v>
      </c>
      <c r="Q269" s="118">
        <f t="shared" si="122"/>
        <v>29.313515327527764</v>
      </c>
      <c r="R269" s="118">
        <f t="shared" ref="R269:V269" si="123">R270+R273+R275+R284</f>
        <v>29.544516111633204</v>
      </c>
      <c r="S269" s="118">
        <f t="shared" si="123"/>
        <v>28.38316846927799</v>
      </c>
      <c r="T269" s="118">
        <f t="shared" si="123"/>
        <v>30.185366036943858</v>
      </c>
      <c r="U269" s="118">
        <f t="shared" si="123"/>
        <v>28.96321094317944</v>
      </c>
      <c r="V269" s="118">
        <f t="shared" si="123"/>
        <v>28.770369246030519</v>
      </c>
      <c r="W269" s="118">
        <f t="shared" ref="W269:Y269" si="124">W270+W273+W275+W284</f>
        <v>28.196454734657742</v>
      </c>
      <c r="X269" s="118">
        <f t="shared" si="124"/>
        <v>25.207344727354343</v>
      </c>
      <c r="Y269" s="118">
        <f t="shared" si="124"/>
        <v>21.082968029655142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34.371192411298061</v>
      </c>
      <c r="C270" s="123">
        <f t="shared" si="125"/>
        <v>37.05829911529743</v>
      </c>
      <c r="D270" s="123">
        <f t="shared" si="125"/>
        <v>34.105548159867098</v>
      </c>
      <c r="E270" s="123">
        <f t="shared" si="125"/>
        <v>36.524973412158317</v>
      </c>
      <c r="F270" s="123">
        <f t="shared" si="125"/>
        <v>38.283302875971849</v>
      </c>
      <c r="G270" s="123">
        <f t="shared" si="125"/>
        <v>37.705258631331638</v>
      </c>
      <c r="H270" s="123">
        <f t="shared" si="125"/>
        <v>37.931070379667574</v>
      </c>
      <c r="I270" s="123">
        <f t="shared" si="125"/>
        <v>34.34453679815423</v>
      </c>
      <c r="J270" s="123">
        <f t="shared" si="125"/>
        <v>37.247540642577988</v>
      </c>
      <c r="K270" s="123">
        <f t="shared" si="125"/>
        <v>33.798325970384504</v>
      </c>
      <c r="L270" s="123">
        <f t="shared" si="125"/>
        <v>36.292632478971292</v>
      </c>
      <c r="M270" s="123">
        <f t="shared" si="125"/>
        <v>27.559904472272837</v>
      </c>
      <c r="N270" s="123">
        <f t="shared" si="125"/>
        <v>27.054096376937235</v>
      </c>
      <c r="O270" s="123">
        <f t="shared" si="125"/>
        <v>26.406769971849421</v>
      </c>
      <c r="P270" s="123">
        <f t="shared" si="125"/>
        <v>22.419914971696272</v>
      </c>
      <c r="Q270" s="123">
        <f t="shared" si="125"/>
        <v>23.501634737611869</v>
      </c>
      <c r="R270" s="123">
        <f t="shared" ref="R270:V270" si="126">SUM(R271:R272)</f>
        <v>23.667526492011536</v>
      </c>
      <c r="S270" s="123">
        <f t="shared" si="126"/>
        <v>22.4077634335795</v>
      </c>
      <c r="T270" s="123">
        <f t="shared" si="126"/>
        <v>24.077025349045812</v>
      </c>
      <c r="U270" s="123">
        <f t="shared" si="126"/>
        <v>22.947163119927584</v>
      </c>
      <c r="V270" s="123">
        <f t="shared" si="126"/>
        <v>22.81942588910232</v>
      </c>
      <c r="W270" s="123">
        <f t="shared" ref="W270:Y270" si="127">SUM(W271:W272)</f>
        <v>22.371792226861199</v>
      </c>
      <c r="X270" s="123">
        <f t="shared" si="127"/>
        <v>19.643148942101949</v>
      </c>
      <c r="Y270" s="123">
        <f t="shared" si="127"/>
        <v>16.233271083434577</v>
      </c>
      <c r="DA270" s="130" t="s">
        <v>3141</v>
      </c>
    </row>
    <row r="271" spans="1:105" ht="12" customHeight="1" x14ac:dyDescent="0.25">
      <c r="A271" s="97" t="s">
        <v>212</v>
      </c>
      <c r="B271" s="99">
        <v>34.371192411298061</v>
      </c>
      <c r="C271" s="99">
        <v>37.05829911529743</v>
      </c>
      <c r="D271" s="99">
        <v>34.105548159867098</v>
      </c>
      <c r="E271" s="99">
        <v>36.524973412158317</v>
      </c>
      <c r="F271" s="99">
        <v>38.283302875971849</v>
      </c>
      <c r="G271" s="99">
        <v>37.705258631331638</v>
      </c>
      <c r="H271" s="99">
        <v>37.931070379667574</v>
      </c>
      <c r="I271" s="99">
        <v>34.34453679815423</v>
      </c>
      <c r="J271" s="99">
        <v>37.247540642577988</v>
      </c>
      <c r="K271" s="99">
        <v>33.798325970384504</v>
      </c>
      <c r="L271" s="99">
        <v>36.292632478971292</v>
      </c>
      <c r="M271" s="99">
        <v>27.559904472272837</v>
      </c>
      <c r="N271" s="99">
        <v>27.054096376937235</v>
      </c>
      <c r="O271" s="99">
        <v>26.406769971849421</v>
      </c>
      <c r="P271" s="99">
        <v>22.419914971696272</v>
      </c>
      <c r="Q271" s="99">
        <v>23.501634737611869</v>
      </c>
      <c r="R271" s="99">
        <v>23.667526492011536</v>
      </c>
      <c r="S271" s="99">
        <v>22.4077634335795</v>
      </c>
      <c r="T271" s="99">
        <v>24.077025349045812</v>
      </c>
      <c r="U271" s="99">
        <v>22.947163119927584</v>
      </c>
      <c r="V271" s="99">
        <v>22.81942588910232</v>
      </c>
      <c r="W271" s="99">
        <v>22.371792226861199</v>
      </c>
      <c r="X271" s="99">
        <v>19.643148942101949</v>
      </c>
      <c r="Y271" s="99">
        <v>16.233271083434577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6.7840760917883562</v>
      </c>
      <c r="C275" s="123">
        <v>6.6934614559424688</v>
      </c>
      <c r="D275" s="123">
        <v>6.2783165356763986</v>
      </c>
      <c r="E275" s="123">
        <v>6.0509508452687033</v>
      </c>
      <c r="F275" s="123">
        <v>6.2257555711964994</v>
      </c>
      <c r="G275" s="123">
        <v>5.5925201747454913</v>
      </c>
      <c r="H275" s="123">
        <v>5.4888102004551795</v>
      </c>
      <c r="I275" s="123">
        <v>5.2915398450749391</v>
      </c>
      <c r="J275" s="123">
        <v>5.5735722737403446</v>
      </c>
      <c r="K275" s="123">
        <v>5.604500237750643</v>
      </c>
      <c r="L275" s="123">
        <v>5.705137878857145</v>
      </c>
      <c r="M275" s="123">
        <v>5.1842468961127404</v>
      </c>
      <c r="N275" s="123">
        <v>5.630448742809854</v>
      </c>
      <c r="O275" s="123">
        <v>5.47521715016076</v>
      </c>
      <c r="P275" s="123">
        <v>5.1923756139435699</v>
      </c>
      <c r="Q275" s="123">
        <v>5.1231285046216311</v>
      </c>
      <c r="R275" s="123">
        <v>5.182809719001864</v>
      </c>
      <c r="S275" s="123">
        <v>5.2628648868649357</v>
      </c>
      <c r="T275" s="123">
        <v>5.3872968730629411</v>
      </c>
      <c r="U275" s="123">
        <v>5.3077095871746947</v>
      </c>
      <c r="V275" s="123">
        <v>5.2473209066926261</v>
      </c>
      <c r="W275" s="123">
        <v>5.1350763105052151</v>
      </c>
      <c r="X275" s="123">
        <v>4.8988205185682254</v>
      </c>
      <c r="Y275" s="123">
        <v>4.2715343889884494</v>
      </c>
      <c r="DA275" s="130" t="s">
        <v>3146</v>
      </c>
    </row>
    <row r="276" spans="1:105" ht="12" customHeight="1" x14ac:dyDescent="0.25">
      <c r="A276" s="97" t="s">
        <v>134</v>
      </c>
      <c r="B276" s="99">
        <v>6.9538863347692121</v>
      </c>
      <c r="C276" s="99">
        <v>6.8588438523115567</v>
      </c>
      <c r="D276" s="99">
        <v>6.4311862456475506</v>
      </c>
      <c r="E276" s="99">
        <v>6.1963076063238063</v>
      </c>
      <c r="F276" s="99">
        <v>6.3739858191697776</v>
      </c>
      <c r="G276" s="99">
        <v>5.72504948491303</v>
      </c>
      <c r="H276" s="99">
        <v>5.6184018228881696</v>
      </c>
      <c r="I276" s="99">
        <v>5.416959836259422</v>
      </c>
      <c r="J276" s="99">
        <v>5.6903148336712635</v>
      </c>
      <c r="K276" s="99">
        <v>5.6247995532253823</v>
      </c>
      <c r="L276" s="99">
        <v>5.8228290800150928</v>
      </c>
      <c r="M276" s="99">
        <v>5.3062898901201603</v>
      </c>
      <c r="N276" s="99">
        <v>5.7728072082545703</v>
      </c>
      <c r="O276" s="99">
        <v>5.6148841076894227</v>
      </c>
      <c r="P276" s="99">
        <v>5.3255373701316495</v>
      </c>
      <c r="Q276" s="99">
        <v>5.2630928878552323</v>
      </c>
      <c r="R276" s="99">
        <v>5.3399730348253787</v>
      </c>
      <c r="S276" s="99">
        <v>5.4525161494030456</v>
      </c>
      <c r="T276" s="99">
        <v>5.5894300120509524</v>
      </c>
      <c r="U276" s="99">
        <v>5.5069968311824224</v>
      </c>
      <c r="V276" s="99">
        <v>5.4164613230281056</v>
      </c>
      <c r="W276" s="99">
        <v>5.289819327411112</v>
      </c>
      <c r="X276" s="99">
        <v>5.0241815932716491</v>
      </c>
      <c r="Y276" s="99">
        <v>4.3652659366374351</v>
      </c>
      <c r="DA276" s="63" t="s">
        <v>3147</v>
      </c>
    </row>
    <row r="277" spans="1:105" ht="12" customHeight="1" x14ac:dyDescent="0.25">
      <c r="A277" s="97" t="s">
        <v>133</v>
      </c>
      <c r="B277" s="99">
        <v>5.422436869762536</v>
      </c>
      <c r="C277" s="99">
        <v>5.3162295972417848</v>
      </c>
      <c r="D277" s="99">
        <v>4.868065033782873</v>
      </c>
      <c r="E277" s="99">
        <v>4.6166604522514501</v>
      </c>
      <c r="F277" s="99">
        <v>4.7388290977072245</v>
      </c>
      <c r="G277" s="99">
        <v>4.1983118486853588</v>
      </c>
      <c r="H277" s="99">
        <v>4.1543130247300954</v>
      </c>
      <c r="I277" s="99">
        <v>3.9442269053841774</v>
      </c>
      <c r="J277" s="99">
        <v>4.0956238060411474</v>
      </c>
      <c r="K277" s="99">
        <v>4.051977529985515</v>
      </c>
      <c r="L277" s="99">
        <v>4.2301825988876125</v>
      </c>
      <c r="M277" s="99">
        <v>3.9262036378182614</v>
      </c>
      <c r="N277" s="99">
        <v>4.300085810404382</v>
      </c>
      <c r="O277" s="99">
        <v>4.221795631833408</v>
      </c>
      <c r="P277" s="99">
        <v>4.0213162257399286</v>
      </c>
      <c r="Q277" s="99">
        <v>3.9702967482813989</v>
      </c>
      <c r="R277" s="99">
        <v>4.0422801166991915</v>
      </c>
      <c r="S277" s="99">
        <v>4.1669454980113265</v>
      </c>
      <c r="T277" s="99">
        <v>4.2942720102481147</v>
      </c>
      <c r="U277" s="99">
        <v>4.2638587675153961</v>
      </c>
      <c r="V277" s="99">
        <v>4.3153666377755053</v>
      </c>
      <c r="W277" s="99">
        <v>4.2047063221789074</v>
      </c>
      <c r="X277" s="99">
        <v>3.9106410942390233</v>
      </c>
      <c r="Y277" s="99">
        <v>3.3644493592611315</v>
      </c>
      <c r="DA277" s="63" t="s">
        <v>3148</v>
      </c>
    </row>
    <row r="278" spans="1:105" ht="12" customHeight="1" x14ac:dyDescent="0.25">
      <c r="A278" s="100" t="s">
        <v>212</v>
      </c>
      <c r="B278" s="102">
        <v>5.422436869762536</v>
      </c>
      <c r="C278" s="102">
        <v>5.3162295972417848</v>
      </c>
      <c r="D278" s="102">
        <v>4.868065033782873</v>
      </c>
      <c r="E278" s="102">
        <v>4.6166604522514501</v>
      </c>
      <c r="F278" s="102">
        <v>4.7388290977072245</v>
      </c>
      <c r="G278" s="102">
        <v>4.1983118486853588</v>
      </c>
      <c r="H278" s="102">
        <v>4.1543130247300954</v>
      </c>
      <c r="I278" s="102">
        <v>3.9442269053841774</v>
      </c>
      <c r="J278" s="102">
        <v>4.0956238060411474</v>
      </c>
      <c r="K278" s="102">
        <v>4.051977529985515</v>
      </c>
      <c r="L278" s="102">
        <v>4.2301825988876125</v>
      </c>
      <c r="M278" s="102">
        <v>3.9262036378182614</v>
      </c>
      <c r="N278" s="102">
        <v>4.300085810404382</v>
      </c>
      <c r="O278" s="102">
        <v>4.221795631833408</v>
      </c>
      <c r="P278" s="102">
        <v>4.0213162257399286</v>
      </c>
      <c r="Q278" s="102">
        <v>3.9702967482813989</v>
      </c>
      <c r="R278" s="102">
        <v>4.0422801166991915</v>
      </c>
      <c r="S278" s="102">
        <v>4.1669454980113265</v>
      </c>
      <c r="T278" s="102">
        <v>4.2942720102481147</v>
      </c>
      <c r="U278" s="102">
        <v>4.2638587675153961</v>
      </c>
      <c r="V278" s="102">
        <v>4.3153666377755053</v>
      </c>
      <c r="W278" s="102">
        <v>4.2047063221789074</v>
      </c>
      <c r="X278" s="102">
        <v>3.9106410942390233</v>
      </c>
      <c r="Y278" s="102">
        <v>3.3644493592611315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0.83034383890570373</v>
      </c>
      <c r="C284" s="123">
        <v>0.83772055495205888</v>
      </c>
      <c r="D284" s="123">
        <v>0.79782073110523322</v>
      </c>
      <c r="E284" s="123">
        <v>0.82677151323166198</v>
      </c>
      <c r="F284" s="123">
        <v>0.84858823948140683</v>
      </c>
      <c r="G284" s="123">
        <v>0.78306945208636836</v>
      </c>
      <c r="H284" s="123">
        <v>0.78201020905144214</v>
      </c>
      <c r="I284" s="123">
        <v>0.76237782427135392</v>
      </c>
      <c r="J284" s="123">
        <v>0.75846300161541946</v>
      </c>
      <c r="K284" s="123">
        <v>0.74365918202418757</v>
      </c>
      <c r="L284" s="123">
        <v>0.76432729367132934</v>
      </c>
      <c r="M284" s="123">
        <v>0.75349270880380748</v>
      </c>
      <c r="N284" s="123">
        <v>0.70890570975682288</v>
      </c>
      <c r="O284" s="123">
        <v>0.69262705749266351</v>
      </c>
      <c r="P284" s="123">
        <v>0.68382833889194194</v>
      </c>
      <c r="Q284" s="123">
        <v>0.6887520852942649</v>
      </c>
      <c r="R284" s="123">
        <v>0.69417990061980617</v>
      </c>
      <c r="S284" s="123">
        <v>0.71254014883355321</v>
      </c>
      <c r="T284" s="123">
        <v>0.7210438148351046</v>
      </c>
      <c r="U284" s="123">
        <v>0.70833823607716073</v>
      </c>
      <c r="V284" s="123">
        <v>0.70362245023557302</v>
      </c>
      <c r="W284" s="123">
        <v>0.68958619729132598</v>
      </c>
      <c r="X284" s="123">
        <v>0.66537526668417057</v>
      </c>
      <c r="Y284" s="123">
        <v>0.57816255723211674</v>
      </c>
      <c r="DA284" s="130" t="s">
        <v>3155</v>
      </c>
    </row>
    <row r="285" spans="1:105" ht="12" customHeight="1" x14ac:dyDescent="0.25">
      <c r="A285" s="97" t="s">
        <v>175</v>
      </c>
      <c r="B285" s="99">
        <v>1.1532673723973395</v>
      </c>
      <c r="C285" s="99">
        <v>1.1593465253300184</v>
      </c>
      <c r="D285" s="99">
        <v>1.0975298777781055</v>
      </c>
      <c r="E285" s="99">
        <v>1.1312065580564998</v>
      </c>
      <c r="F285" s="99">
        <v>1.1553065007265855</v>
      </c>
      <c r="G285" s="99">
        <v>1.0613370954665737</v>
      </c>
      <c r="H285" s="99">
        <v>1.0553837953057985</v>
      </c>
      <c r="I285" s="99">
        <v>1.0249416803348625</v>
      </c>
      <c r="J285" s="99">
        <v>1.0129034248785624</v>
      </c>
      <c r="K285" s="99">
        <v>0.96503702159820415</v>
      </c>
      <c r="L285" s="99">
        <v>1.0044332521402024</v>
      </c>
      <c r="M285" s="99">
        <v>0.98798384590260335</v>
      </c>
      <c r="N285" s="99">
        <v>0.96725441331536488</v>
      </c>
      <c r="O285" s="99">
        <v>0.96304702281465893</v>
      </c>
      <c r="P285" s="99">
        <v>0.96402053588363079</v>
      </c>
      <c r="Q285" s="99">
        <v>0.9631971400170104</v>
      </c>
      <c r="R285" s="99">
        <v>0.96159945483864406</v>
      </c>
      <c r="S285" s="99">
        <v>0.98368584232996015</v>
      </c>
      <c r="T285" s="99">
        <v>0.99742208175651925</v>
      </c>
      <c r="U285" s="99">
        <v>0.98767322131251578</v>
      </c>
      <c r="V285" s="99">
        <v>0.98482785378387405</v>
      </c>
      <c r="W285" s="99">
        <v>0.98349688854733752</v>
      </c>
      <c r="X285" s="99">
        <v>0.9355569404307349</v>
      </c>
      <c r="Y285" s="99">
        <v>0.83346980606701138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21.52369924814025</v>
      </c>
      <c r="D290" s="117">
        <f t="shared" si="129"/>
        <v>27.882447056637417</v>
      </c>
      <c r="E290" s="117">
        <f t="shared" si="129"/>
        <v>31.897595676552015</v>
      </c>
      <c r="F290" s="117">
        <f t="shared" si="129"/>
        <v>29.931611978578214</v>
      </c>
      <c r="G290" s="117">
        <f t="shared" si="129"/>
        <v>27.853342733229727</v>
      </c>
      <c r="H290" s="117">
        <f t="shared" si="129"/>
        <v>25.672776041576242</v>
      </c>
      <c r="I290" s="117">
        <f t="shared" si="129"/>
        <v>24.170616045571606</v>
      </c>
      <c r="J290" s="117">
        <f t="shared" si="129"/>
        <v>33.930511927842076</v>
      </c>
      <c r="K290" s="117">
        <f t="shared" si="129"/>
        <v>22.004952071932816</v>
      </c>
      <c r="L290" s="117">
        <f t="shared" si="129"/>
        <v>33.542514849787096</v>
      </c>
      <c r="M290" s="117">
        <f t="shared" si="129"/>
        <v>12.687252719906176</v>
      </c>
      <c r="N290" s="117">
        <f t="shared" si="129"/>
        <v>20.127132720662754</v>
      </c>
      <c r="O290" s="117">
        <f t="shared" si="129"/>
        <v>14.467589481974491</v>
      </c>
      <c r="P290" s="117">
        <f t="shared" si="129"/>
        <v>12.091846775865704</v>
      </c>
      <c r="Q290" s="117">
        <f t="shared" si="129"/>
        <v>8.9100084998120401</v>
      </c>
      <c r="R290" s="117">
        <f t="shared" ref="R290:V290" si="130">R291+R294+R296+R305</f>
        <v>10.552849872224746</v>
      </c>
      <c r="S290" s="117">
        <f t="shared" si="130"/>
        <v>13.406788645116974</v>
      </c>
      <c r="T290" s="117">
        <f t="shared" si="130"/>
        <v>13.678155998359806</v>
      </c>
      <c r="U290" s="117">
        <f t="shared" si="130"/>
        <v>13.476104817043332</v>
      </c>
      <c r="V290" s="117">
        <f t="shared" si="130"/>
        <v>9.9404319689834804</v>
      </c>
      <c r="W290" s="117">
        <f t="shared" ref="W290:Y290" si="131">W291+W294+W296+W305</f>
        <v>10.121346165307182</v>
      </c>
      <c r="X290" s="117">
        <f t="shared" si="131"/>
        <v>6.9101001371290813</v>
      </c>
      <c r="Y290" s="117">
        <f t="shared" si="131"/>
        <v>8.5263789481599446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17.882147397766182</v>
      </c>
      <c r="D291" s="122">
        <f t="shared" si="132"/>
        <v>23.05561202315052</v>
      </c>
      <c r="E291" s="122">
        <f t="shared" si="132"/>
        <v>26.777265915351073</v>
      </c>
      <c r="F291" s="122">
        <f t="shared" si="132"/>
        <v>25.174508464979002</v>
      </c>
      <c r="G291" s="122">
        <f t="shared" si="132"/>
        <v>23.699481205295502</v>
      </c>
      <c r="H291" s="122">
        <f t="shared" si="132"/>
        <v>21.879931142195662</v>
      </c>
      <c r="I291" s="122">
        <f t="shared" si="132"/>
        <v>20.341839669804301</v>
      </c>
      <c r="J291" s="122">
        <f t="shared" si="132"/>
        <v>28.684639107028691</v>
      </c>
      <c r="K291" s="122">
        <f t="shared" si="132"/>
        <v>18.303593697989704</v>
      </c>
      <c r="L291" s="122">
        <f t="shared" si="132"/>
        <v>28.113005550412787</v>
      </c>
      <c r="M291" s="122">
        <f t="shared" si="132"/>
        <v>10.196401377960413</v>
      </c>
      <c r="N291" s="122">
        <f t="shared" si="132"/>
        <v>15.800270036100356</v>
      </c>
      <c r="O291" s="122">
        <f t="shared" si="132"/>
        <v>11.251020934679429</v>
      </c>
      <c r="P291" s="122">
        <f t="shared" si="132"/>
        <v>9.0288737676652833</v>
      </c>
      <c r="Q291" s="122">
        <f t="shared" si="132"/>
        <v>6.6519456252028748</v>
      </c>
      <c r="R291" s="122">
        <f t="shared" ref="R291:V291" si="133">SUM(R292:R293)</f>
        <v>7.7981650198404484</v>
      </c>
      <c r="S291" s="122">
        <f t="shared" si="133"/>
        <v>9.6251862128970913</v>
      </c>
      <c r="T291" s="122">
        <f t="shared" si="133"/>
        <v>9.8578933350209219</v>
      </c>
      <c r="U291" s="122">
        <f t="shared" si="133"/>
        <v>9.4856205201519721</v>
      </c>
      <c r="V291" s="122">
        <f t="shared" si="133"/>
        <v>6.8675528504643939</v>
      </c>
      <c r="W291" s="122">
        <f t="shared" ref="W291:Y291" si="134">SUM(W292:W293)</f>
        <v>6.6493916653976122</v>
      </c>
      <c r="X291" s="122">
        <f t="shared" si="134"/>
        <v>4.0418790671497771</v>
      </c>
      <c r="Y291" s="122">
        <f t="shared" si="134"/>
        <v>4.1771992142551122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17.656160801898032</v>
      </c>
      <c r="D292" s="98">
        <v>22.767539970590448</v>
      </c>
      <c r="E292" s="98">
        <v>26.448187226600094</v>
      </c>
      <c r="F292" s="98">
        <v>24.867704890564145</v>
      </c>
      <c r="G292" s="98">
        <v>23.412766425164214</v>
      </c>
      <c r="H292" s="98">
        <v>21.617046973243593</v>
      </c>
      <c r="I292" s="98">
        <v>20.097531039453184</v>
      </c>
      <c r="J292" s="98">
        <v>28.335904595112144</v>
      </c>
      <c r="K292" s="98">
        <v>18.079216079801881</v>
      </c>
      <c r="L292" s="98">
        <v>27.766810194591237</v>
      </c>
      <c r="M292" s="98">
        <v>10.070236914929144</v>
      </c>
      <c r="N292" s="98">
        <v>15.597747819154986</v>
      </c>
      <c r="O292" s="98">
        <v>11.101481482248349</v>
      </c>
      <c r="P292" s="98">
        <v>8.9035572925270152</v>
      </c>
      <c r="Q292" s="98">
        <v>6.5544778938397537</v>
      </c>
      <c r="R292" s="98">
        <v>7.6816914998431214</v>
      </c>
      <c r="S292" s="98">
        <v>9.4796475429442104</v>
      </c>
      <c r="T292" s="98">
        <v>9.7064606295335576</v>
      </c>
      <c r="U292" s="98">
        <v>9.338878541570967</v>
      </c>
      <c r="V292" s="98">
        <v>6.7604875547741399</v>
      </c>
      <c r="W292" s="98">
        <v>6.5447443574965947</v>
      </c>
      <c r="X292" s="98">
        <v>3.9780991439765745</v>
      </c>
      <c r="Y292" s="98">
        <v>4.1113088674725384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0.22598659586815101</v>
      </c>
      <c r="D293" s="98">
        <v>0.2880720525600709</v>
      </c>
      <c r="E293" s="98">
        <v>0.32907868875097979</v>
      </c>
      <c r="F293" s="98">
        <v>0.30680357441485601</v>
      </c>
      <c r="G293" s="98">
        <v>0.2867147801312887</v>
      </c>
      <c r="H293" s="98">
        <v>0.26288416895207034</v>
      </c>
      <c r="I293" s="98">
        <v>0.24430863035111758</v>
      </c>
      <c r="J293" s="98">
        <v>0.34873451191654703</v>
      </c>
      <c r="K293" s="98">
        <v>0.22437761818782326</v>
      </c>
      <c r="L293" s="98">
        <v>0.34619535582154903</v>
      </c>
      <c r="M293" s="98">
        <v>0.12616446303126932</v>
      </c>
      <c r="N293" s="98">
        <v>0.20252221694537004</v>
      </c>
      <c r="O293" s="98">
        <v>0.14953945243108088</v>
      </c>
      <c r="P293" s="98">
        <v>0.12531647513826868</v>
      </c>
      <c r="Q293" s="98">
        <v>9.7467731363120827E-2</v>
      </c>
      <c r="R293" s="98">
        <v>0.11647351999732689</v>
      </c>
      <c r="S293" s="98">
        <v>0.14553866995288145</v>
      </c>
      <c r="T293" s="98">
        <v>0.15143270548736454</v>
      </c>
      <c r="U293" s="98">
        <v>0.1467419785810056</v>
      </c>
      <c r="V293" s="98">
        <v>0.10706529569025426</v>
      </c>
      <c r="W293" s="98">
        <v>0.10464730790101777</v>
      </c>
      <c r="X293" s="98">
        <v>6.3779923173202802E-2</v>
      </c>
      <c r="Y293" s="98">
        <v>6.5890346782573536E-2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1.2084817476947262E-3</v>
      </c>
      <c r="E294" s="122">
        <f t="shared" si="135"/>
        <v>7.8250178164208288E-4</v>
      </c>
      <c r="F294" s="122">
        <f t="shared" si="135"/>
        <v>1.4458851744986467E-3</v>
      </c>
      <c r="G294" s="122">
        <f t="shared" si="135"/>
        <v>1.8049880781746842E-3</v>
      </c>
      <c r="H294" s="122">
        <f t="shared" si="135"/>
        <v>2.1317025189321937E-3</v>
      </c>
      <c r="I294" s="122">
        <f t="shared" si="135"/>
        <v>2.493934042663386E-3</v>
      </c>
      <c r="J294" s="122">
        <f t="shared" si="135"/>
        <v>2.4556701532824055E-3</v>
      </c>
      <c r="K294" s="122">
        <f t="shared" si="135"/>
        <v>1.3828235580071325E-3</v>
      </c>
      <c r="L294" s="122">
        <f t="shared" si="135"/>
        <v>2.1121240877063981E-3</v>
      </c>
      <c r="M294" s="122">
        <f t="shared" si="135"/>
        <v>8.0408772828464503E-4</v>
      </c>
      <c r="N294" s="122">
        <f t="shared" si="135"/>
        <v>1.4210817588001256E-3</v>
      </c>
      <c r="O294" s="122">
        <f t="shared" si="135"/>
        <v>6.6378579349225808E-4</v>
      </c>
      <c r="P294" s="122">
        <f t="shared" si="135"/>
        <v>8.8827638624817355E-4</v>
      </c>
      <c r="Q294" s="122">
        <f t="shared" si="135"/>
        <v>2.1341355311086605E-4</v>
      </c>
      <c r="R294" s="122">
        <f t="shared" si="135"/>
        <v>3.3613034033153023E-4</v>
      </c>
      <c r="S294" s="122">
        <f t="shared" si="135"/>
        <v>4.8837596630024684E-4</v>
      </c>
      <c r="T294" s="122">
        <f t="shared" si="135"/>
        <v>5.95019953803525E-4</v>
      </c>
      <c r="U294" s="122">
        <f t="shared" si="135"/>
        <v>3.0121221148193583E-4</v>
      </c>
      <c r="V294" s="122">
        <f t="shared" si="135"/>
        <v>9.9035900767009298E-4</v>
      </c>
      <c r="W294" s="122">
        <f t="shared" si="135"/>
        <v>5.6015817125968964E-4</v>
      </c>
      <c r="X294" s="122">
        <f t="shared" si="135"/>
        <v>1.5285983960494889E-3</v>
      </c>
      <c r="Y294" s="122">
        <f t="shared" si="135"/>
        <v>2.0263176566610399E-3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1.2084817476947262E-3</v>
      </c>
      <c r="E295" s="98">
        <v>7.8250178164208288E-4</v>
      </c>
      <c r="F295" s="98">
        <v>1.4458851744986467E-3</v>
      </c>
      <c r="G295" s="98">
        <v>1.8049880781746842E-3</v>
      </c>
      <c r="H295" s="98">
        <v>2.1317025189321937E-3</v>
      </c>
      <c r="I295" s="98">
        <v>2.493934042663386E-3</v>
      </c>
      <c r="J295" s="98">
        <v>2.4556701532824055E-3</v>
      </c>
      <c r="K295" s="98">
        <v>1.3828235580071325E-3</v>
      </c>
      <c r="L295" s="98">
        <v>2.1121240877063981E-3</v>
      </c>
      <c r="M295" s="98">
        <v>8.0408772828464503E-4</v>
      </c>
      <c r="N295" s="98">
        <v>1.4210817588001256E-3</v>
      </c>
      <c r="O295" s="98">
        <v>6.6378579349225808E-4</v>
      </c>
      <c r="P295" s="98">
        <v>8.8827638624817355E-4</v>
      </c>
      <c r="Q295" s="98">
        <v>2.1341355311086605E-4</v>
      </c>
      <c r="R295" s="98">
        <v>3.3613034033153023E-4</v>
      </c>
      <c r="S295" s="98">
        <v>4.8837596630024684E-4</v>
      </c>
      <c r="T295" s="98">
        <v>5.95019953803525E-4</v>
      </c>
      <c r="U295" s="98">
        <v>3.0121221148193583E-4</v>
      </c>
      <c r="V295" s="98">
        <v>9.9035900767009298E-4</v>
      </c>
      <c r="W295" s="98">
        <v>5.6015817125968964E-4</v>
      </c>
      <c r="X295" s="98">
        <v>1.5285983960494889E-3</v>
      </c>
      <c r="Y295" s="98">
        <v>2.0263176566610399E-3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3.1255025130288043</v>
      </c>
      <c r="D296" s="122">
        <v>4.1193981970573512</v>
      </c>
      <c r="E296" s="122">
        <v>4.3334869315739279</v>
      </c>
      <c r="F296" s="122">
        <v>4.0377037756170679</v>
      </c>
      <c r="G296" s="122">
        <v>3.5060802910598783</v>
      </c>
      <c r="H296" s="122">
        <v>3.1962224121793361</v>
      </c>
      <c r="I296" s="122">
        <v>3.2079861777094929</v>
      </c>
      <c r="J296" s="122">
        <v>4.4312498362617507</v>
      </c>
      <c r="K296" s="122">
        <v>3.1297145350365438</v>
      </c>
      <c r="L296" s="122">
        <v>4.6202468421456251</v>
      </c>
      <c r="M296" s="122">
        <v>2.0892981565659556</v>
      </c>
      <c r="N296" s="122">
        <v>3.697727885275305</v>
      </c>
      <c r="O296" s="122">
        <v>2.7303419930866495</v>
      </c>
      <c r="P296" s="122">
        <v>2.5657776151559037</v>
      </c>
      <c r="Q296" s="122">
        <v>1.8646521849245163</v>
      </c>
      <c r="R296" s="122">
        <v>2.2797657801394826</v>
      </c>
      <c r="S296" s="122">
        <v>3.1448173329259306</v>
      </c>
      <c r="T296" s="122">
        <v>3.2011522691916428</v>
      </c>
      <c r="U296" s="122">
        <v>3.3533376794687131</v>
      </c>
      <c r="V296" s="122">
        <v>2.5721917457578227</v>
      </c>
      <c r="W296" s="122">
        <v>2.8992165370355583</v>
      </c>
      <c r="X296" s="122">
        <v>2.3727848570373742</v>
      </c>
      <c r="Y296" s="122">
        <v>3.6143585620554228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3.0172510501364815</v>
      </c>
      <c r="D297" s="98">
        <v>3.9882385814586829</v>
      </c>
      <c r="E297" s="98">
        <v>4.1998768209882522</v>
      </c>
      <c r="F297" s="98">
        <v>3.9088663410611817</v>
      </c>
      <c r="G297" s="98">
        <v>3.3658106035721778</v>
      </c>
      <c r="H297" s="98">
        <v>3.0559290670401889</v>
      </c>
      <c r="I297" s="98">
        <v>3.079573278241353</v>
      </c>
      <c r="J297" s="98">
        <v>4.3732966782793659</v>
      </c>
      <c r="K297" s="98">
        <v>3.0753543601845417</v>
      </c>
      <c r="L297" s="98">
        <v>4.0243539532426791</v>
      </c>
      <c r="M297" s="98">
        <v>2.0087232280120024</v>
      </c>
      <c r="N297" s="98">
        <v>3.5814521933609629</v>
      </c>
      <c r="O297" s="98">
        <v>2.6624846292802427</v>
      </c>
      <c r="P297" s="98">
        <v>2.4479414923237472</v>
      </c>
      <c r="Q297" s="98">
        <v>1.6840593575641072</v>
      </c>
      <c r="R297" s="98">
        <v>2.0536316424384378</v>
      </c>
      <c r="S297" s="98">
        <v>2.7838678738982887</v>
      </c>
      <c r="T297" s="98">
        <v>2.8982143188136118</v>
      </c>
      <c r="U297" s="98">
        <v>3.2084026919897859</v>
      </c>
      <c r="V297" s="98">
        <v>2.5715849371922879</v>
      </c>
      <c r="W297" s="98">
        <v>2.8380851825921605</v>
      </c>
      <c r="X297" s="98">
        <v>2.3454380422795325</v>
      </c>
      <c r="Y297" s="98">
        <v>3.5073563027163002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5.0935248603507896E-4</v>
      </c>
      <c r="D298" s="98">
        <v>1.1982651939282842E-3</v>
      </c>
      <c r="E298" s="98">
        <v>2.0903896431723858E-3</v>
      </c>
      <c r="F298" s="98">
        <v>1.9207898962266257E-3</v>
      </c>
      <c r="G298" s="98">
        <v>5.1903273021919058E-3</v>
      </c>
      <c r="H298" s="98">
        <v>4.0537734302821772E-3</v>
      </c>
      <c r="I298" s="98">
        <v>2.0208591831135853E-2</v>
      </c>
      <c r="J298" s="98">
        <v>5.1099011740814798E-2</v>
      </c>
      <c r="K298" s="98">
        <v>5.4360174852002341E-2</v>
      </c>
      <c r="L298" s="98">
        <v>6.8673699640213082E-2</v>
      </c>
      <c r="M298" s="98">
        <v>5.301797066657476E-3</v>
      </c>
      <c r="N298" s="98">
        <v>3.5531132013579561E-2</v>
      </c>
      <c r="O298" s="98">
        <v>2.009602425200754E-2</v>
      </c>
      <c r="P298" s="98">
        <v>1.4051981257109625E-2</v>
      </c>
      <c r="Q298" s="98">
        <v>1.6806464021801724E-2</v>
      </c>
      <c r="R298" s="98">
        <v>1.3742641986859655E-2</v>
      </c>
      <c r="S298" s="98">
        <v>1.9054705221976827E-2</v>
      </c>
      <c r="T298" s="98">
        <v>2.4220182820068679E-2</v>
      </c>
      <c r="U298" s="98">
        <v>2.0919450323553287E-2</v>
      </c>
      <c r="V298" s="98">
        <v>6.0680856553492295E-4</v>
      </c>
      <c r="W298" s="98">
        <v>2.5658505053694929E-2</v>
      </c>
      <c r="X298" s="98">
        <v>2.7346814757841564E-2</v>
      </c>
      <c r="Y298" s="98">
        <v>7.9919074275126359E-3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4.3702858838869232E-4</v>
      </c>
      <c r="D299" s="101">
        <v>1.0228210088890259E-3</v>
      </c>
      <c r="E299" s="101">
        <v>1.7812967677329754E-3</v>
      </c>
      <c r="F299" s="101">
        <v>1.6348214838920235E-3</v>
      </c>
      <c r="G299" s="101">
        <v>4.4030145605249852E-3</v>
      </c>
      <c r="H299" s="101">
        <v>3.4507572042166384E-3</v>
      </c>
      <c r="I299" s="101">
        <v>1.7134418764108917E-2</v>
      </c>
      <c r="J299" s="101">
        <v>4.3012394365367183E-2</v>
      </c>
      <c r="K299" s="101">
        <v>4.5626596339702917E-2</v>
      </c>
      <c r="L299" s="101">
        <v>5.7609445739440143E-2</v>
      </c>
      <c r="M299" s="101">
        <v>4.444322392338787E-3</v>
      </c>
      <c r="N299" s="101">
        <v>2.9579935445287069E-2</v>
      </c>
      <c r="O299" s="101">
        <v>1.6603426919042173E-2</v>
      </c>
      <c r="P299" s="101">
        <v>1.1511219654699324E-2</v>
      </c>
      <c r="Q299" s="101">
        <v>1.3643382935326475E-2</v>
      </c>
      <c r="R299" s="101">
        <v>1.1074951971020789E-2</v>
      </c>
      <c r="S299" s="101">
        <v>1.5297138500441423E-2</v>
      </c>
      <c r="T299" s="101">
        <v>1.9353414251518816E-2</v>
      </c>
      <c r="U299" s="101">
        <v>1.6648743944431822E-2</v>
      </c>
      <c r="V299" s="101">
        <v>4.8680967747602737E-4</v>
      </c>
      <c r="W299" s="101">
        <v>2.0540521748863755E-2</v>
      </c>
      <c r="X299" s="101">
        <v>2.1606171797884752E-2</v>
      </c>
      <c r="Y299" s="101">
        <v>6.2276703698948051E-3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7.2323897646386616E-5</v>
      </c>
      <c r="D300" s="104">
        <v>1.754441850392583E-4</v>
      </c>
      <c r="E300" s="104">
        <v>3.0909287543941021E-4</v>
      </c>
      <c r="F300" s="104">
        <v>2.8596841233460222E-4</v>
      </c>
      <c r="G300" s="104">
        <v>7.8731274166692099E-4</v>
      </c>
      <c r="H300" s="104">
        <v>6.0301622606553896E-4</v>
      </c>
      <c r="I300" s="104">
        <v>3.0741730670269343E-3</v>
      </c>
      <c r="J300" s="104">
        <v>8.0866173754476165E-3</v>
      </c>
      <c r="K300" s="104">
        <v>8.7335785122994239E-3</v>
      </c>
      <c r="L300" s="104">
        <v>1.1064253900772938E-2</v>
      </c>
      <c r="M300" s="104">
        <v>8.5747467431868867E-4</v>
      </c>
      <c r="N300" s="104">
        <v>5.9511965682924953E-3</v>
      </c>
      <c r="O300" s="104">
        <v>3.4925973329653676E-3</v>
      </c>
      <c r="P300" s="104">
        <v>2.5407616024103012E-3</v>
      </c>
      <c r="Q300" s="104">
        <v>3.1630810864752478E-3</v>
      </c>
      <c r="R300" s="104">
        <v>2.6676900158388653E-3</v>
      </c>
      <c r="S300" s="104">
        <v>3.7575667215354056E-3</v>
      </c>
      <c r="T300" s="104">
        <v>4.8667685685498648E-3</v>
      </c>
      <c r="U300" s="104">
        <v>4.2707063791214651E-3</v>
      </c>
      <c r="V300" s="104">
        <v>1.199988880588956E-4</v>
      </c>
      <c r="W300" s="104">
        <v>5.117983304831172E-3</v>
      </c>
      <c r="X300" s="104">
        <v>5.7406429599568118E-3</v>
      </c>
      <c r="Y300" s="104">
        <v>1.7642370576178303E-3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0.10659618407301202</v>
      </c>
      <c r="D301" s="101">
        <v>0.12575698892932563</v>
      </c>
      <c r="E301" s="101">
        <v>0.12691177935113732</v>
      </c>
      <c r="F301" s="101">
        <v>0.12243949115812297</v>
      </c>
      <c r="G301" s="101">
        <v>0.12425289871107503</v>
      </c>
      <c r="H301" s="101">
        <v>0.12720158904000653</v>
      </c>
      <c r="I301" s="101">
        <v>6.2730772608588989E-2</v>
      </c>
      <c r="J301" s="101">
        <v>2.2348292399123509E-4</v>
      </c>
      <c r="K301" s="101">
        <v>0</v>
      </c>
      <c r="L301" s="101">
        <v>1.1488933855981985E-2</v>
      </c>
      <c r="M301" s="101">
        <v>4.1438398858053338E-2</v>
      </c>
      <c r="N301" s="101">
        <v>5.3424136786706329E-2</v>
      </c>
      <c r="O301" s="101">
        <v>1.6734804216388868E-2</v>
      </c>
      <c r="P301" s="101">
        <v>2.4995281777017833E-2</v>
      </c>
      <c r="Q301" s="101">
        <v>3.4131269680378325E-3</v>
      </c>
      <c r="R301" s="101">
        <v>1.9005602224330658E-2</v>
      </c>
      <c r="S301" s="101">
        <v>7.3978859354386736E-2</v>
      </c>
      <c r="T301" s="101">
        <v>7.5127067342392786E-2</v>
      </c>
      <c r="U301" s="101">
        <v>6.0671332692563446E-2</v>
      </c>
      <c r="V301" s="101">
        <v>0</v>
      </c>
      <c r="W301" s="101">
        <v>1.1415974095571442E-2</v>
      </c>
      <c r="X301" s="101">
        <v>0</v>
      </c>
      <c r="Y301" s="101">
        <v>3.9660570126073026E-2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1.1459263332757692E-3</v>
      </c>
      <c r="D302" s="104">
        <v>4.2043614754149906E-3</v>
      </c>
      <c r="E302" s="104">
        <v>4.6079415913657211E-3</v>
      </c>
      <c r="F302" s="104">
        <v>4.4771535015362927E-3</v>
      </c>
      <c r="G302" s="104">
        <v>1.0826461474433379E-2</v>
      </c>
      <c r="H302" s="104">
        <v>9.0379826688582778E-3</v>
      </c>
      <c r="I302" s="104">
        <v>4.5473535028415016E-2</v>
      </c>
      <c r="J302" s="104">
        <v>6.6306633175785357E-3</v>
      </c>
      <c r="K302" s="104">
        <v>0</v>
      </c>
      <c r="L302" s="104">
        <v>0.5157302554067511</v>
      </c>
      <c r="M302" s="104">
        <v>3.3834732629242928E-2</v>
      </c>
      <c r="N302" s="104">
        <v>2.7320423114056087E-2</v>
      </c>
      <c r="O302" s="104">
        <v>3.102653533801035E-2</v>
      </c>
      <c r="P302" s="104">
        <v>7.8788859798029243E-2</v>
      </c>
      <c r="Q302" s="104">
        <v>0.16037323637056972</v>
      </c>
      <c r="R302" s="104">
        <v>0.19338589348985416</v>
      </c>
      <c r="S302" s="104">
        <v>0.26791589445127811</v>
      </c>
      <c r="T302" s="104">
        <v>0.20359070021556983</v>
      </c>
      <c r="U302" s="104">
        <v>6.3344204462810375E-2</v>
      </c>
      <c r="V302" s="104">
        <v>0</v>
      </c>
      <c r="W302" s="104">
        <v>2.4056875294131714E-2</v>
      </c>
      <c r="X302" s="104">
        <v>0</v>
      </c>
      <c r="Y302" s="104">
        <v>5.9349781785537015E-2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9.6541615947150455E-4</v>
      </c>
      <c r="D303" s="98">
        <v>3.5268145145083952E-3</v>
      </c>
      <c r="E303" s="98">
        <v>3.8636696689874641E-3</v>
      </c>
      <c r="F303" s="98">
        <v>3.7544871848930652E-3</v>
      </c>
      <c r="G303" s="98">
        <v>9.0598568061085391E-3</v>
      </c>
      <c r="H303" s="98">
        <v>7.6024544928487555E-3</v>
      </c>
      <c r="I303" s="98">
        <v>3.8147933042922265E-2</v>
      </c>
      <c r="J303" s="98">
        <v>5.5285558826961428E-3</v>
      </c>
      <c r="K303" s="98">
        <v>0</v>
      </c>
      <c r="L303" s="98">
        <v>0.42989669375336609</v>
      </c>
      <c r="M303" s="98">
        <v>2.8259125323401878E-2</v>
      </c>
      <c r="N303" s="98">
        <v>2.2721020585499501E-2</v>
      </c>
      <c r="O303" s="98">
        <v>2.5707698063844354E-2</v>
      </c>
      <c r="P303" s="98">
        <v>6.5006119296054668E-2</v>
      </c>
      <c r="Q303" s="98">
        <v>0.13153961149022533</v>
      </c>
      <c r="R303" s="98">
        <v>0.15773286800238559</v>
      </c>
      <c r="S303" s="98">
        <v>0.21791930348420116</v>
      </c>
      <c r="T303" s="98">
        <v>0.16494428778546619</v>
      </c>
      <c r="U303" s="98">
        <v>5.1120747555635268E-2</v>
      </c>
      <c r="V303" s="98">
        <v>0</v>
      </c>
      <c r="W303" s="98">
        <v>1.949746619166037E-2</v>
      </c>
      <c r="X303" s="98">
        <v>0</v>
      </c>
      <c r="Y303" s="98">
        <v>4.6654196012980126E-2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1.8051017380426456E-4</v>
      </c>
      <c r="D304" s="98">
        <v>6.775469609065954E-4</v>
      </c>
      <c r="E304" s="98">
        <v>7.4427192237825691E-4</v>
      </c>
      <c r="F304" s="98">
        <v>7.2266631664322798E-4</v>
      </c>
      <c r="G304" s="98">
        <v>1.7666046683248403E-3</v>
      </c>
      <c r="H304" s="98">
        <v>1.4355281760095218E-3</v>
      </c>
      <c r="I304" s="98">
        <v>7.3256019854927518E-3</v>
      </c>
      <c r="J304" s="98">
        <v>1.1021074348823926E-3</v>
      </c>
      <c r="K304" s="98">
        <v>0</v>
      </c>
      <c r="L304" s="98">
        <v>8.5833561653385057E-2</v>
      </c>
      <c r="M304" s="98">
        <v>5.5756073058410528E-3</v>
      </c>
      <c r="N304" s="98">
        <v>4.5994025285565846E-3</v>
      </c>
      <c r="O304" s="98">
        <v>5.3188372741659936E-3</v>
      </c>
      <c r="P304" s="98">
        <v>1.3782740501974582E-2</v>
      </c>
      <c r="Q304" s="98">
        <v>2.8833624880344383E-2</v>
      </c>
      <c r="R304" s="98">
        <v>3.5653025487468577E-2</v>
      </c>
      <c r="S304" s="98">
        <v>4.9996590967076954E-2</v>
      </c>
      <c r="T304" s="98">
        <v>3.8646412430103631E-2</v>
      </c>
      <c r="U304" s="98">
        <v>1.2223456907175108E-2</v>
      </c>
      <c r="V304" s="98">
        <v>0</v>
      </c>
      <c r="W304" s="98">
        <v>4.5594091024713452E-3</v>
      </c>
      <c r="X304" s="98">
        <v>0</v>
      </c>
      <c r="Y304" s="98">
        <v>1.2695585772556885E-2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0.51604933734526304</v>
      </c>
      <c r="D305" s="122">
        <v>0.70622835468185075</v>
      </c>
      <c r="E305" s="122">
        <v>0.78606032784536861</v>
      </c>
      <c r="F305" s="122">
        <v>0.71795385280764579</v>
      </c>
      <c r="G305" s="122">
        <v>0.64597624879617299</v>
      </c>
      <c r="H305" s="122">
        <v>0.59449078468231542</v>
      </c>
      <c r="I305" s="122">
        <v>0.61829626401514737</v>
      </c>
      <c r="J305" s="122">
        <v>0.81216731439835277</v>
      </c>
      <c r="K305" s="122">
        <v>0.57026101534855866</v>
      </c>
      <c r="L305" s="122">
        <v>0.8071503331409815</v>
      </c>
      <c r="M305" s="122">
        <v>0.40074909765152322</v>
      </c>
      <c r="N305" s="122">
        <v>0.62771371752829519</v>
      </c>
      <c r="O305" s="122">
        <v>0.48556276841492085</v>
      </c>
      <c r="P305" s="122">
        <v>0.49630711665826788</v>
      </c>
      <c r="Q305" s="122">
        <v>0.39319727613153865</v>
      </c>
      <c r="R305" s="122">
        <v>0.47458294190448236</v>
      </c>
      <c r="S305" s="122">
        <v>0.63629672332765219</v>
      </c>
      <c r="T305" s="122">
        <v>0.61851537419343883</v>
      </c>
      <c r="U305" s="122">
        <v>0.63684540521116528</v>
      </c>
      <c r="V305" s="122">
        <v>0.49969701375359282</v>
      </c>
      <c r="W305" s="122">
        <v>0.57217780470275281</v>
      </c>
      <c r="X305" s="122">
        <v>0.4939076145458805</v>
      </c>
      <c r="Y305" s="122">
        <v>0.73279485419274959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0.31339010967326686</v>
      </c>
      <c r="D306" s="98">
        <v>0.46135620636535002</v>
      </c>
      <c r="E306" s="98">
        <v>0.52508221830248814</v>
      </c>
      <c r="F306" s="98">
        <v>0.47671420536672404</v>
      </c>
      <c r="G306" s="98">
        <v>0.40507584012208669</v>
      </c>
      <c r="H306" s="98">
        <v>0.38208769091769718</v>
      </c>
      <c r="I306" s="98">
        <v>0.42723553980410989</v>
      </c>
      <c r="J306" s="98">
        <v>0.62825370740426667</v>
      </c>
      <c r="K306" s="98">
        <v>0.48222722021949499</v>
      </c>
      <c r="L306" s="98">
        <v>0.54462807864957075</v>
      </c>
      <c r="M306" s="98">
        <v>0.29325790148069286</v>
      </c>
      <c r="N306" s="98">
        <v>0.36121714493817042</v>
      </c>
      <c r="O306" s="98">
        <v>0.31686755155360496</v>
      </c>
      <c r="P306" s="98">
        <v>0.30010694335637594</v>
      </c>
      <c r="Q306" s="98">
        <v>0.29874775877899906</v>
      </c>
      <c r="R306" s="98">
        <v>0.36285347616873087</v>
      </c>
      <c r="S306" s="98">
        <v>0.46214709804258858</v>
      </c>
      <c r="T306" s="98">
        <v>0.40851223209994841</v>
      </c>
      <c r="U306" s="98">
        <v>0.41389199714942643</v>
      </c>
      <c r="V306" s="98">
        <v>0.31434188070577546</v>
      </c>
      <c r="W306" s="98">
        <v>0.35109825817406121</v>
      </c>
      <c r="X306" s="98">
        <v>0.39596661165161895</v>
      </c>
      <c r="Y306" s="98">
        <v>0.44594982612187856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0.20265922767199623</v>
      </c>
      <c r="D307" s="33">
        <v>0.2448721483165007</v>
      </c>
      <c r="E307" s="33">
        <v>0.26097810954288048</v>
      </c>
      <c r="F307" s="33">
        <v>0.24123964744092177</v>
      </c>
      <c r="G307" s="33">
        <v>0.24090040867408632</v>
      </c>
      <c r="H307" s="33">
        <v>0.21240309376461822</v>
      </c>
      <c r="I307" s="33">
        <v>0.19106072421103745</v>
      </c>
      <c r="J307" s="33">
        <v>0.18391360699408615</v>
      </c>
      <c r="K307" s="33">
        <v>8.8033795129063647E-2</v>
      </c>
      <c r="L307" s="33">
        <v>0.26252225449141081</v>
      </c>
      <c r="M307" s="33">
        <v>0.10749119617083033</v>
      </c>
      <c r="N307" s="33">
        <v>0.26649657259012477</v>
      </c>
      <c r="O307" s="33">
        <v>0.16869521686131586</v>
      </c>
      <c r="P307" s="33">
        <v>0.19620017330189191</v>
      </c>
      <c r="Q307" s="33">
        <v>9.4449517352539578E-2</v>
      </c>
      <c r="R307" s="33">
        <v>0.1117294657357515</v>
      </c>
      <c r="S307" s="33">
        <v>0.17414962528506359</v>
      </c>
      <c r="T307" s="33">
        <v>0.21000314209349047</v>
      </c>
      <c r="U307" s="33">
        <v>0.22295340806173886</v>
      </c>
      <c r="V307" s="33">
        <v>0.18535513304781737</v>
      </c>
      <c r="W307" s="33">
        <v>0.22107954652869155</v>
      </c>
      <c r="X307" s="33">
        <v>9.7941002894261553E-2</v>
      </c>
      <c r="Y307" s="33">
        <v>0.28684502807087103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12.011039926096755</v>
      </c>
      <c r="D309" s="117">
        <f t="shared" si="136"/>
        <v>15.710180846296071</v>
      </c>
      <c r="E309" s="117">
        <f t="shared" si="136"/>
        <v>18.127909903161683</v>
      </c>
      <c r="F309" s="117">
        <f t="shared" si="136"/>
        <v>17.178025693333439</v>
      </c>
      <c r="G309" s="117">
        <f t="shared" si="136"/>
        <v>16.143744623900943</v>
      </c>
      <c r="H309" s="117">
        <f t="shared" si="136"/>
        <v>15.036265779019308</v>
      </c>
      <c r="I309" s="117">
        <f t="shared" si="136"/>
        <v>14.324717619169679</v>
      </c>
      <c r="J309" s="117">
        <f t="shared" si="136"/>
        <v>20.32325482934219</v>
      </c>
      <c r="K309" s="117">
        <f t="shared" si="136"/>
        <v>13.363275812295958</v>
      </c>
      <c r="L309" s="117">
        <f t="shared" si="136"/>
        <v>20.726173265058726</v>
      </c>
      <c r="M309" s="117">
        <f t="shared" si="136"/>
        <v>8.0439212706211904</v>
      </c>
      <c r="N309" s="117">
        <f t="shared" si="136"/>
        <v>13.295538808191584</v>
      </c>
      <c r="O309" s="117">
        <f t="shared" si="136"/>
        <v>10.05692467888384</v>
      </c>
      <c r="P309" s="117">
        <f t="shared" si="136"/>
        <v>8.9052892721810544</v>
      </c>
      <c r="Q309" s="117">
        <f t="shared" si="136"/>
        <v>6.8523158629100518</v>
      </c>
      <c r="R309" s="117">
        <f t="shared" ref="R309:V309" si="137">R310+R313+R315+R324</f>
        <v>8.3049136696188004</v>
      </c>
      <c r="S309" s="117">
        <f t="shared" si="137"/>
        <v>10.741947262211632</v>
      </c>
      <c r="T309" s="117">
        <f t="shared" si="137"/>
        <v>11.13768748020078</v>
      </c>
      <c r="U309" s="117">
        <f t="shared" si="137"/>
        <v>11.113044503865771</v>
      </c>
      <c r="V309" s="117">
        <f t="shared" si="137"/>
        <v>8.2940315117349126</v>
      </c>
      <c r="W309" s="117">
        <f t="shared" ref="W309:Y309" si="138">W310+W313+W315+W324</f>
        <v>8.505007638255794</v>
      </c>
      <c r="X309" s="117">
        <f t="shared" si="138"/>
        <v>5.800131942800431</v>
      </c>
      <c r="Y309" s="117">
        <f t="shared" si="138"/>
        <v>7.1903448310761062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9.8257202053792803</v>
      </c>
      <c r="D310" s="122">
        <f t="shared" si="139"/>
        <v>12.78952341178309</v>
      </c>
      <c r="E310" s="122">
        <f t="shared" si="139"/>
        <v>15.002988515554147</v>
      </c>
      <c r="F310" s="122">
        <f t="shared" si="139"/>
        <v>14.245714535246764</v>
      </c>
      <c r="G310" s="122">
        <f t="shared" si="139"/>
        <v>13.550801896542522</v>
      </c>
      <c r="H310" s="122">
        <f t="shared" si="139"/>
        <v>12.645227733200491</v>
      </c>
      <c r="I310" s="122">
        <f t="shared" si="139"/>
        <v>11.889177699276907</v>
      </c>
      <c r="J310" s="122">
        <f t="shared" si="139"/>
        <v>16.973320524908143</v>
      </c>
      <c r="K310" s="122">
        <f t="shared" si="139"/>
        <v>10.979972291191514</v>
      </c>
      <c r="L310" s="122">
        <f t="shared" si="139"/>
        <v>17.121244706404013</v>
      </c>
      <c r="M310" s="122">
        <f t="shared" si="139"/>
        <v>6.3819014991778005</v>
      </c>
      <c r="N310" s="122">
        <f t="shared" si="139"/>
        <v>10.313813322371081</v>
      </c>
      <c r="O310" s="122">
        <f t="shared" si="139"/>
        <v>7.7727997673612226</v>
      </c>
      <c r="P310" s="122">
        <f t="shared" si="139"/>
        <v>6.642430830014951</v>
      </c>
      <c r="Q310" s="122">
        <f t="shared" si="139"/>
        <v>5.1455010918884483</v>
      </c>
      <c r="R310" s="122">
        <f t="shared" ref="R310:V310" si="140">SUM(R311:R312)</f>
        <v>6.1818228171748713</v>
      </c>
      <c r="S310" s="122">
        <f t="shared" si="140"/>
        <v>7.7715802905794726</v>
      </c>
      <c r="T310" s="122">
        <f t="shared" si="140"/>
        <v>8.077500168321194</v>
      </c>
      <c r="U310" s="122">
        <f t="shared" si="140"/>
        <v>7.8713626960097285</v>
      </c>
      <c r="V310" s="122">
        <f t="shared" si="140"/>
        <v>5.7641305105263028</v>
      </c>
      <c r="W310" s="122">
        <f t="shared" ref="W310:Y310" si="141">SUM(W311:W312)</f>
        <v>5.6287523481627204</v>
      </c>
      <c r="X310" s="122">
        <f t="shared" si="141"/>
        <v>3.4369291008244929</v>
      </c>
      <c r="Y310" s="122">
        <f t="shared" si="141"/>
        <v>3.5632495744748383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9.5997336095111301</v>
      </c>
      <c r="D311" s="98">
        <v>12.501451359223019</v>
      </c>
      <c r="E311" s="98">
        <v>14.673909826803168</v>
      </c>
      <c r="F311" s="98">
        <v>13.938910960831908</v>
      </c>
      <c r="G311" s="98">
        <v>13.264087116411233</v>
      </c>
      <c r="H311" s="98">
        <v>12.382343564248421</v>
      </c>
      <c r="I311" s="98">
        <v>11.644869068925789</v>
      </c>
      <c r="J311" s="98">
        <v>16.624586012991596</v>
      </c>
      <c r="K311" s="98">
        <v>10.75559467300369</v>
      </c>
      <c r="L311" s="98">
        <v>16.775049350582464</v>
      </c>
      <c r="M311" s="98">
        <v>6.255737036146531</v>
      </c>
      <c r="N311" s="98">
        <v>10.11129110542571</v>
      </c>
      <c r="O311" s="98">
        <v>7.6232603149301417</v>
      </c>
      <c r="P311" s="98">
        <v>6.5171143548766821</v>
      </c>
      <c r="Q311" s="98">
        <v>5.0480333605253271</v>
      </c>
      <c r="R311" s="98">
        <v>6.0653492971775442</v>
      </c>
      <c r="S311" s="98">
        <v>7.6260416206265909</v>
      </c>
      <c r="T311" s="98">
        <v>7.9260674628338297</v>
      </c>
      <c r="U311" s="98">
        <v>7.7246207174287225</v>
      </c>
      <c r="V311" s="98">
        <v>5.6570652148360487</v>
      </c>
      <c r="W311" s="98">
        <v>5.5241050402617029</v>
      </c>
      <c r="X311" s="98">
        <v>3.3731491776512899</v>
      </c>
      <c r="Y311" s="98">
        <v>3.4973592276922649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0.22598659586815101</v>
      </c>
      <c r="D312" s="98">
        <v>0.2880720525600709</v>
      </c>
      <c r="E312" s="98">
        <v>0.32907868875097979</v>
      </c>
      <c r="F312" s="98">
        <v>0.30680357441485601</v>
      </c>
      <c r="G312" s="98">
        <v>0.2867147801312887</v>
      </c>
      <c r="H312" s="98">
        <v>0.26288416895207034</v>
      </c>
      <c r="I312" s="98">
        <v>0.24430863035111758</v>
      </c>
      <c r="J312" s="98">
        <v>0.34873451191654703</v>
      </c>
      <c r="K312" s="98">
        <v>0.22437761818782326</v>
      </c>
      <c r="L312" s="98">
        <v>0.34619535582154903</v>
      </c>
      <c r="M312" s="98">
        <v>0.12616446303126932</v>
      </c>
      <c r="N312" s="98">
        <v>0.20252221694537004</v>
      </c>
      <c r="O312" s="98">
        <v>0.14953945243108088</v>
      </c>
      <c r="P312" s="98">
        <v>0.12531647513826868</v>
      </c>
      <c r="Q312" s="98">
        <v>9.7467731363120827E-2</v>
      </c>
      <c r="R312" s="98">
        <v>0.11647351999732689</v>
      </c>
      <c r="S312" s="98">
        <v>0.14553866995288145</v>
      </c>
      <c r="T312" s="98">
        <v>0.15143270548736454</v>
      </c>
      <c r="U312" s="98">
        <v>0.1467419785810056</v>
      </c>
      <c r="V312" s="98">
        <v>0.10706529569025426</v>
      </c>
      <c r="W312" s="98">
        <v>0.10464730790101777</v>
      </c>
      <c r="X312" s="98">
        <v>6.3779923173202802E-2</v>
      </c>
      <c r="Y312" s="98">
        <v>6.5890346782573536E-2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3.8208240031333174E-3</v>
      </c>
      <c r="E313" s="122">
        <f t="shared" si="142"/>
        <v>2.5931885511468185E-3</v>
      </c>
      <c r="F313" s="122">
        <f t="shared" si="142"/>
        <v>5.013596941914663E-3</v>
      </c>
      <c r="G313" s="122">
        <f t="shared" si="142"/>
        <v>6.5397018838642988E-3</v>
      </c>
      <c r="H313" s="122">
        <f t="shared" si="142"/>
        <v>8.0594014653776209E-3</v>
      </c>
      <c r="I313" s="122">
        <f t="shared" si="142"/>
        <v>9.8273495384501326E-3</v>
      </c>
      <c r="J313" s="122">
        <f t="shared" si="142"/>
        <v>1.0076258521727131E-2</v>
      </c>
      <c r="K313" s="122">
        <f t="shared" si="142"/>
        <v>5.9042142585525323E-3</v>
      </c>
      <c r="L313" s="122">
        <f t="shared" si="142"/>
        <v>9.3774983090216604E-3</v>
      </c>
      <c r="M313" s="122">
        <f t="shared" si="142"/>
        <v>3.7268147996021772E-3</v>
      </c>
      <c r="N313" s="122">
        <f t="shared" si="142"/>
        <v>6.9077653860151744E-3</v>
      </c>
      <c r="O313" s="122">
        <f t="shared" si="142"/>
        <v>3.3970514907218385E-3</v>
      </c>
      <c r="P313" s="122">
        <f t="shared" si="142"/>
        <v>4.7790715430725932E-3</v>
      </c>
      <c r="Q313" s="122">
        <f t="shared" si="142"/>
        <v>1.1911901077994226E-3</v>
      </c>
      <c r="R313" s="122">
        <f t="shared" si="142"/>
        <v>1.8908181561540797E-3</v>
      </c>
      <c r="S313" s="122">
        <f t="shared" si="142"/>
        <v>2.7496068170907825E-3</v>
      </c>
      <c r="T313" s="122">
        <f t="shared" si="142"/>
        <v>3.3532297676887308E-3</v>
      </c>
      <c r="U313" s="122">
        <f t="shared" si="142"/>
        <v>1.6992822696547596E-3</v>
      </c>
      <c r="V313" s="122">
        <f t="shared" si="142"/>
        <v>5.6040334654260133E-3</v>
      </c>
      <c r="W313" s="122">
        <f t="shared" si="142"/>
        <v>3.2011602875738681E-3</v>
      </c>
      <c r="X313" s="122">
        <f t="shared" si="142"/>
        <v>8.8304892388029223E-3</v>
      </c>
      <c r="Y313" s="122">
        <f t="shared" si="142"/>
        <v>1.1847601351297901E-2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3.8208240031333174E-3</v>
      </c>
      <c r="E314" s="98">
        <v>2.5931885511468185E-3</v>
      </c>
      <c r="F314" s="98">
        <v>5.013596941914663E-3</v>
      </c>
      <c r="G314" s="98">
        <v>6.5397018838642988E-3</v>
      </c>
      <c r="H314" s="98">
        <v>8.0594014653776209E-3</v>
      </c>
      <c r="I314" s="98">
        <v>9.8273495384501326E-3</v>
      </c>
      <c r="J314" s="98">
        <v>1.0076258521727131E-2</v>
      </c>
      <c r="K314" s="98">
        <v>5.9042142585525323E-3</v>
      </c>
      <c r="L314" s="98">
        <v>9.3774983090216604E-3</v>
      </c>
      <c r="M314" s="98">
        <v>3.7268147996021772E-3</v>
      </c>
      <c r="N314" s="98">
        <v>6.9077653860151744E-3</v>
      </c>
      <c r="O314" s="98">
        <v>3.3970514907218385E-3</v>
      </c>
      <c r="P314" s="98">
        <v>4.7790715430725932E-3</v>
      </c>
      <c r="Q314" s="98">
        <v>1.1911901077994226E-3</v>
      </c>
      <c r="R314" s="98">
        <v>1.8908181561540797E-3</v>
      </c>
      <c r="S314" s="98">
        <v>2.7496068170907825E-3</v>
      </c>
      <c r="T314" s="98">
        <v>3.3532297676887308E-3</v>
      </c>
      <c r="U314" s="98">
        <v>1.6992822696547596E-3</v>
      </c>
      <c r="V314" s="98">
        <v>5.6040334654260133E-3</v>
      </c>
      <c r="W314" s="98">
        <v>3.2011602875738681E-3</v>
      </c>
      <c r="X314" s="98">
        <v>8.8304892388029223E-3</v>
      </c>
      <c r="Y314" s="98">
        <v>1.1847601351297901E-2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1.8495761763587337</v>
      </c>
      <c r="D315" s="122">
        <v>2.4620570625355751</v>
      </c>
      <c r="E315" s="122">
        <v>2.617298323359051</v>
      </c>
      <c r="F315" s="122">
        <v>2.4648414805730767</v>
      </c>
      <c r="G315" s="122">
        <v>2.1656447573129318</v>
      </c>
      <c r="H315" s="122">
        <v>1.996705391450738</v>
      </c>
      <c r="I315" s="122">
        <v>2.0283993989188001</v>
      </c>
      <c r="J315" s="122">
        <v>2.8286028220115282</v>
      </c>
      <c r="K315" s="122">
        <v>2.024946265186669</v>
      </c>
      <c r="L315" s="122">
        <v>3.0719224865263008</v>
      </c>
      <c r="M315" s="122">
        <v>1.4018000702783848</v>
      </c>
      <c r="N315" s="122">
        <v>2.5545129843292513</v>
      </c>
      <c r="O315" s="122">
        <v>1.9613246162105058</v>
      </c>
      <c r="P315" s="122">
        <v>1.9255279489869701</v>
      </c>
      <c r="Q315" s="122">
        <v>1.4523811056440317</v>
      </c>
      <c r="R315" s="122">
        <v>1.8124959449191125</v>
      </c>
      <c r="S315" s="122">
        <v>2.5421121273584117</v>
      </c>
      <c r="T315" s="122">
        <v>2.6270451786033617</v>
      </c>
      <c r="U315" s="122">
        <v>2.7888417078239551</v>
      </c>
      <c r="V315" s="122">
        <v>2.163427085451048</v>
      </c>
      <c r="W315" s="122">
        <v>2.4543378548253907</v>
      </c>
      <c r="X315" s="122">
        <v>2.0157051225451967</v>
      </c>
      <c r="Y315" s="122">
        <v>3.0738405241451616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1.7774741467699851</v>
      </c>
      <c r="D316" s="98">
        <v>2.374387670780266</v>
      </c>
      <c r="E316" s="98">
        <v>2.5277961196631509</v>
      </c>
      <c r="F316" s="98">
        <v>2.3783519624257403</v>
      </c>
      <c r="G316" s="98">
        <v>2.0709351112149808</v>
      </c>
      <c r="H316" s="98">
        <v>1.9018623463706064</v>
      </c>
      <c r="I316" s="98">
        <v>1.93919918741067</v>
      </c>
      <c r="J316" s="98">
        <v>2.7881036243583566</v>
      </c>
      <c r="K316" s="98">
        <v>1.9867370430638014</v>
      </c>
      <c r="L316" s="98">
        <v>2.6367884675822513</v>
      </c>
      <c r="M316" s="98">
        <v>1.3446089491747828</v>
      </c>
      <c r="N316" s="98">
        <v>2.4707511293204596</v>
      </c>
      <c r="O316" s="98">
        <v>1.9106542175277696</v>
      </c>
      <c r="P316" s="98">
        <v>1.8356690387209056</v>
      </c>
      <c r="Q316" s="98">
        <v>1.3104152197816556</v>
      </c>
      <c r="R316" s="98">
        <v>1.633448329788584</v>
      </c>
      <c r="S316" s="98">
        <v>2.2552087054823491</v>
      </c>
      <c r="T316" s="98">
        <v>2.3836996297782034</v>
      </c>
      <c r="U316" s="98">
        <v>2.6717432168920165</v>
      </c>
      <c r="V316" s="98">
        <v>2.1628976427648627</v>
      </c>
      <c r="W316" s="98">
        <v>2.4027140834713459</v>
      </c>
      <c r="X316" s="98">
        <v>1.991617700257972</v>
      </c>
      <c r="Y316" s="98">
        <v>2.9834958558537643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3.2977911246026299E-4</v>
      </c>
      <c r="D317" s="98">
        <v>7.8437806482558106E-4</v>
      </c>
      <c r="E317" s="98">
        <v>1.3812088563039172E-3</v>
      </c>
      <c r="F317" s="98">
        <v>1.2806764798851515E-3</v>
      </c>
      <c r="G317" s="98">
        <v>3.4964246087769006E-3</v>
      </c>
      <c r="H317" s="98">
        <v>2.750600495592833E-3</v>
      </c>
      <c r="I317" s="98">
        <v>1.3863671462430945E-2</v>
      </c>
      <c r="J317" s="98">
        <v>3.5508267778912542E-2</v>
      </c>
      <c r="K317" s="98">
        <v>3.8209222122867786E-2</v>
      </c>
      <c r="L317" s="98">
        <v>4.8810417363149936E-2</v>
      </c>
      <c r="M317" s="98">
        <v>3.8324368684238617E-3</v>
      </c>
      <c r="N317" s="98">
        <v>2.6357628082902231E-2</v>
      </c>
      <c r="O317" s="98">
        <v>1.5407561017415975E-2</v>
      </c>
      <c r="P317" s="98">
        <v>1.1172826373692218E-2</v>
      </c>
      <c r="Q317" s="98">
        <v>1.3779391353365915E-2</v>
      </c>
      <c r="R317" s="98">
        <v>1.1476651382480349E-2</v>
      </c>
      <c r="S317" s="98">
        <v>1.6149764008850029E-2</v>
      </c>
      <c r="T317" s="98">
        <v>2.0784406573034674E-2</v>
      </c>
      <c r="U317" s="98">
        <v>1.8134667039159884E-2</v>
      </c>
      <c r="V317" s="98">
        <v>5.2944268618505157E-4</v>
      </c>
      <c r="W317" s="98">
        <v>2.2507525095387275E-2</v>
      </c>
      <c r="X317" s="98">
        <v>2.4087422287224738E-2</v>
      </c>
      <c r="Y317" s="98">
        <v>7.0617395456926291E-3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2.5745521481387634E-4</v>
      </c>
      <c r="D318" s="101">
        <v>6.0893387978632277E-4</v>
      </c>
      <c r="E318" s="101">
        <v>1.072115980864507E-3</v>
      </c>
      <c r="F318" s="101">
        <v>9.9470806755054932E-4</v>
      </c>
      <c r="G318" s="101">
        <v>2.7091118671099795E-3</v>
      </c>
      <c r="H318" s="101">
        <v>2.1475842695272943E-3</v>
      </c>
      <c r="I318" s="101">
        <v>1.0789498395404011E-2</v>
      </c>
      <c r="J318" s="101">
        <v>2.7421650403464927E-2</v>
      </c>
      <c r="K318" s="101">
        <v>2.9475643610568359E-2</v>
      </c>
      <c r="L318" s="101">
        <v>3.7746163462376997E-2</v>
      </c>
      <c r="M318" s="101">
        <v>2.9749621941051732E-3</v>
      </c>
      <c r="N318" s="101">
        <v>2.0406431514609736E-2</v>
      </c>
      <c r="O318" s="101">
        <v>1.1914963684450608E-2</v>
      </c>
      <c r="P318" s="101">
        <v>8.6320647712819169E-3</v>
      </c>
      <c r="Q318" s="101">
        <v>1.0616310266890666E-2</v>
      </c>
      <c r="R318" s="101">
        <v>8.8089613666414834E-3</v>
      </c>
      <c r="S318" s="101">
        <v>1.2392197287314622E-2</v>
      </c>
      <c r="T318" s="101">
        <v>1.591763800448481E-2</v>
      </c>
      <c r="U318" s="101">
        <v>1.386396066003842E-2</v>
      </c>
      <c r="V318" s="101">
        <v>4.0944379812615599E-4</v>
      </c>
      <c r="W318" s="101">
        <v>1.7389541790556105E-2</v>
      </c>
      <c r="X318" s="101">
        <v>1.8346779327267925E-2</v>
      </c>
      <c r="Y318" s="101">
        <v>5.2975024880747993E-3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7.2323897646386616E-5</v>
      </c>
      <c r="D319" s="104">
        <v>1.754441850392583E-4</v>
      </c>
      <c r="E319" s="104">
        <v>3.0909287543941021E-4</v>
      </c>
      <c r="F319" s="104">
        <v>2.8596841233460222E-4</v>
      </c>
      <c r="G319" s="104">
        <v>7.8731274166692099E-4</v>
      </c>
      <c r="H319" s="104">
        <v>6.0301622606553896E-4</v>
      </c>
      <c r="I319" s="104">
        <v>3.0741730670269343E-3</v>
      </c>
      <c r="J319" s="104">
        <v>8.0866173754476165E-3</v>
      </c>
      <c r="K319" s="104">
        <v>8.7335785122994239E-3</v>
      </c>
      <c r="L319" s="104">
        <v>1.1064253900772938E-2</v>
      </c>
      <c r="M319" s="104">
        <v>8.5747467431868867E-4</v>
      </c>
      <c r="N319" s="104">
        <v>5.9511965682924953E-3</v>
      </c>
      <c r="O319" s="104">
        <v>3.4925973329653676E-3</v>
      </c>
      <c r="P319" s="104">
        <v>2.5407616024103012E-3</v>
      </c>
      <c r="Q319" s="104">
        <v>3.1630810864752478E-3</v>
      </c>
      <c r="R319" s="104">
        <v>2.6676900158388653E-3</v>
      </c>
      <c r="S319" s="104">
        <v>3.7575667215354056E-3</v>
      </c>
      <c r="T319" s="104">
        <v>4.8667685685498648E-3</v>
      </c>
      <c r="U319" s="104">
        <v>4.2707063791214651E-3</v>
      </c>
      <c r="V319" s="104">
        <v>1.199988880588956E-4</v>
      </c>
      <c r="W319" s="104">
        <v>5.117983304831172E-3</v>
      </c>
      <c r="X319" s="104">
        <v>5.7406429599568118E-3</v>
      </c>
      <c r="Y319" s="104">
        <v>1.7642370576178303E-3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7.0949170623125404E-2</v>
      </c>
      <c r="D320" s="101">
        <v>8.385575880621754E-2</v>
      </c>
      <c r="E320" s="101">
        <v>8.4795238421157562E-2</v>
      </c>
      <c r="F320" s="101">
        <v>8.1972566802918354E-2</v>
      </c>
      <c r="G320" s="101">
        <v>8.3367877115530981E-2</v>
      </c>
      <c r="H320" s="101">
        <v>8.5544198248188208E-2</v>
      </c>
      <c r="I320" s="101">
        <v>4.2292163274675436E-2</v>
      </c>
      <c r="J320" s="101">
        <v>1.510917152756848E-4</v>
      </c>
      <c r="K320" s="101">
        <v>0</v>
      </c>
      <c r="L320" s="101">
        <v>7.8215283352272985E-3</v>
      </c>
      <c r="M320" s="101">
        <v>2.8409247297047555E-2</v>
      </c>
      <c r="N320" s="101">
        <v>3.7048346328992544E-2</v>
      </c>
      <c r="O320" s="101">
        <v>1.1806725736687283E-2</v>
      </c>
      <c r="P320" s="101">
        <v>1.8025023354874228E-2</v>
      </c>
      <c r="Q320" s="101">
        <v>2.5127608565455022E-3</v>
      </c>
      <c r="R320" s="101">
        <v>1.4185818501304383E-2</v>
      </c>
      <c r="S320" s="101">
        <v>5.5948813945509185E-2</v>
      </c>
      <c r="T320" s="101">
        <v>5.7553614779398125E-2</v>
      </c>
      <c r="U320" s="101">
        <v>4.7075371095828517E-2</v>
      </c>
      <c r="V320" s="101">
        <v>0</v>
      </c>
      <c r="W320" s="101">
        <v>9.0685544617295846E-3</v>
      </c>
      <c r="X320" s="101">
        <v>0</v>
      </c>
      <c r="Y320" s="101">
        <v>3.2434013219588088E-2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8.2307985316305767E-4</v>
      </c>
      <c r="D321" s="104">
        <v>3.0292548842657391E-3</v>
      </c>
      <c r="E321" s="104">
        <v>3.3257564184385586E-3</v>
      </c>
      <c r="F321" s="104">
        <v>3.2362748645331273E-3</v>
      </c>
      <c r="G321" s="104">
        <v>7.8453443736436132E-3</v>
      </c>
      <c r="H321" s="104">
        <v>6.5482463363505921E-3</v>
      </c>
      <c r="I321" s="104">
        <v>3.304437677102371E-2</v>
      </c>
      <c r="J321" s="104">
        <v>4.8398381589837055E-3</v>
      </c>
      <c r="K321" s="104">
        <v>0</v>
      </c>
      <c r="L321" s="104">
        <v>0.37850207324567231</v>
      </c>
      <c r="M321" s="104">
        <v>2.4949436938130499E-2</v>
      </c>
      <c r="N321" s="104">
        <v>2.0355880596896962E-2</v>
      </c>
      <c r="O321" s="104">
        <v>2.3456111928632978E-2</v>
      </c>
      <c r="P321" s="104">
        <v>6.0661060537497882E-2</v>
      </c>
      <c r="Q321" s="104">
        <v>0.12567373365246479</v>
      </c>
      <c r="R321" s="104">
        <v>0.15338514524674374</v>
      </c>
      <c r="S321" s="104">
        <v>0.21480484392170368</v>
      </c>
      <c r="T321" s="104">
        <v>0.16500752747272562</v>
      </c>
      <c r="U321" s="104">
        <v>5.1888452796950077E-2</v>
      </c>
      <c r="V321" s="104">
        <v>0</v>
      </c>
      <c r="W321" s="104">
        <v>2.0047691796927891E-2</v>
      </c>
      <c r="X321" s="104">
        <v>0</v>
      </c>
      <c r="Y321" s="104">
        <v>5.0848915526116797E-2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6.4256967935879313E-4</v>
      </c>
      <c r="D322" s="98">
        <v>2.3517079233591437E-3</v>
      </c>
      <c r="E322" s="98">
        <v>2.5814844960603016E-3</v>
      </c>
      <c r="F322" s="98">
        <v>2.5136085478898993E-3</v>
      </c>
      <c r="G322" s="98">
        <v>6.0787397053187735E-3</v>
      </c>
      <c r="H322" s="98">
        <v>5.1127181603410708E-3</v>
      </c>
      <c r="I322" s="98">
        <v>2.571877478553096E-2</v>
      </c>
      <c r="J322" s="98">
        <v>3.7377307241013131E-3</v>
      </c>
      <c r="K322" s="98">
        <v>0</v>
      </c>
      <c r="L322" s="98">
        <v>0.29266851159228724</v>
      </c>
      <c r="M322" s="98">
        <v>1.9373829632289445E-2</v>
      </c>
      <c r="N322" s="98">
        <v>1.5756478068340376E-2</v>
      </c>
      <c r="O322" s="98">
        <v>1.8137274654466982E-2</v>
      </c>
      <c r="P322" s="98">
        <v>4.6878320035523301E-2</v>
      </c>
      <c r="Q322" s="98">
        <v>9.6840108772120403E-2</v>
      </c>
      <c r="R322" s="98">
        <v>0.11773211975927517</v>
      </c>
      <c r="S322" s="98">
        <v>0.16480825295462673</v>
      </c>
      <c r="T322" s="98">
        <v>0.12636111504262199</v>
      </c>
      <c r="U322" s="98">
        <v>3.966499588977497E-2</v>
      </c>
      <c r="V322" s="98">
        <v>0</v>
      </c>
      <c r="W322" s="98">
        <v>1.5488282694456545E-2</v>
      </c>
      <c r="X322" s="98">
        <v>0</v>
      </c>
      <c r="Y322" s="98">
        <v>3.8153329753559916E-2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1.8051017380426456E-4</v>
      </c>
      <c r="D323" s="98">
        <v>6.775469609065954E-4</v>
      </c>
      <c r="E323" s="98">
        <v>7.4427192237825691E-4</v>
      </c>
      <c r="F323" s="98">
        <v>7.2266631664322798E-4</v>
      </c>
      <c r="G323" s="98">
        <v>1.7666046683248403E-3</v>
      </c>
      <c r="H323" s="98">
        <v>1.4355281760095218E-3</v>
      </c>
      <c r="I323" s="98">
        <v>7.3256019854927518E-3</v>
      </c>
      <c r="J323" s="98">
        <v>1.1021074348823926E-3</v>
      </c>
      <c r="K323" s="98">
        <v>0</v>
      </c>
      <c r="L323" s="98">
        <v>8.5833561653385057E-2</v>
      </c>
      <c r="M323" s="98">
        <v>5.5756073058410528E-3</v>
      </c>
      <c r="N323" s="98">
        <v>4.5994025285565846E-3</v>
      </c>
      <c r="O323" s="98">
        <v>5.3188372741659936E-3</v>
      </c>
      <c r="P323" s="98">
        <v>1.3782740501974582E-2</v>
      </c>
      <c r="Q323" s="98">
        <v>2.8833624880344383E-2</v>
      </c>
      <c r="R323" s="98">
        <v>3.5653025487468577E-2</v>
      </c>
      <c r="S323" s="98">
        <v>4.9996590967076954E-2</v>
      </c>
      <c r="T323" s="98">
        <v>3.8646412430103631E-2</v>
      </c>
      <c r="U323" s="98">
        <v>1.2223456907175108E-2</v>
      </c>
      <c r="V323" s="98">
        <v>0</v>
      </c>
      <c r="W323" s="98">
        <v>4.5594091024713452E-3</v>
      </c>
      <c r="X323" s="98">
        <v>0</v>
      </c>
      <c r="Y323" s="98">
        <v>1.2695585772556885E-2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0.33574354435874043</v>
      </c>
      <c r="D324" s="122">
        <v>0.454779547974272</v>
      </c>
      <c r="E324" s="122">
        <v>0.50502987569733737</v>
      </c>
      <c r="F324" s="122">
        <v>0.46245608057168219</v>
      </c>
      <c r="G324" s="122">
        <v>0.42075826816162498</v>
      </c>
      <c r="H324" s="122">
        <v>0.38627325290270176</v>
      </c>
      <c r="I324" s="122">
        <v>0.39731317143552214</v>
      </c>
      <c r="J324" s="122">
        <v>0.51125522390079081</v>
      </c>
      <c r="K324" s="122">
        <v>0.35245304165922209</v>
      </c>
      <c r="L324" s="122">
        <v>0.52362857381939087</v>
      </c>
      <c r="M324" s="122">
        <v>0.25649288636540335</v>
      </c>
      <c r="N324" s="122">
        <v>0.42030473610523444</v>
      </c>
      <c r="O324" s="122">
        <v>0.31940324382139129</v>
      </c>
      <c r="P324" s="122">
        <v>0.33255142163605961</v>
      </c>
      <c r="Q324" s="122">
        <v>0.25324247526977245</v>
      </c>
      <c r="R324" s="122">
        <v>0.30870408936866195</v>
      </c>
      <c r="S324" s="122">
        <v>0.42550523745665558</v>
      </c>
      <c r="T324" s="122">
        <v>0.42978890350853621</v>
      </c>
      <c r="U324" s="122">
        <v>0.45114081776243264</v>
      </c>
      <c r="V324" s="122">
        <v>0.36086988229213468</v>
      </c>
      <c r="W324" s="122">
        <v>0.41871627498011055</v>
      </c>
      <c r="X324" s="122">
        <v>0.33866723019193823</v>
      </c>
      <c r="Y324" s="122">
        <v>0.54140713110480854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0.18352298111482276</v>
      </c>
      <c r="D325" s="98">
        <v>0.27050707239171634</v>
      </c>
      <c r="E325" s="98">
        <v>0.30825209802440168</v>
      </c>
      <c r="F325" s="98">
        <v>0.28020290979148016</v>
      </c>
      <c r="G325" s="98">
        <v>0.23838893347462384</v>
      </c>
      <c r="H325" s="98">
        <v>0.22513726138480183</v>
      </c>
      <c r="I325" s="98">
        <v>0.25204940636537188</v>
      </c>
      <c r="J325" s="98">
        <v>0.37109642628674244</v>
      </c>
      <c r="K325" s="98">
        <v>0.28519132014279541</v>
      </c>
      <c r="L325" s="98">
        <v>0.32249052178452137</v>
      </c>
      <c r="M325" s="98">
        <v>0.17380829507998424</v>
      </c>
      <c r="N325" s="98">
        <v>0.21419765024274112</v>
      </c>
      <c r="O325" s="98">
        <v>0.1879571606721841</v>
      </c>
      <c r="P325" s="98">
        <v>0.17816933496553908</v>
      </c>
      <c r="Q325" s="98">
        <v>0.17798682237595864</v>
      </c>
      <c r="R325" s="98">
        <v>0.21817162704911802</v>
      </c>
      <c r="S325" s="98">
        <v>0.28145267902059656</v>
      </c>
      <c r="T325" s="98">
        <v>0.25225970648298607</v>
      </c>
      <c r="U325" s="98">
        <v>0.25878876876050722</v>
      </c>
      <c r="V325" s="98">
        <v>0.19827261780069647</v>
      </c>
      <c r="W325" s="98">
        <v>0.22238460031207338</v>
      </c>
      <c r="X325" s="98">
        <v>0.25096413312662846</v>
      </c>
      <c r="Y325" s="98">
        <v>0.28266158224386595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0.15222056324391769</v>
      </c>
      <c r="D326" s="33">
        <v>0.18427247558255569</v>
      </c>
      <c r="E326" s="33">
        <v>0.19677777767293572</v>
      </c>
      <c r="F326" s="33">
        <v>0.18225317078020206</v>
      </c>
      <c r="G326" s="33">
        <v>0.18236933468700117</v>
      </c>
      <c r="H326" s="33">
        <v>0.16113599151789995</v>
      </c>
      <c r="I326" s="33">
        <v>0.14526376507015026</v>
      </c>
      <c r="J326" s="33">
        <v>0.14015879761404831</v>
      </c>
      <c r="K326" s="33">
        <v>6.7261721516426662E-2</v>
      </c>
      <c r="L326" s="33">
        <v>0.20113805203486954</v>
      </c>
      <c r="M326" s="33">
        <v>8.2684591285419121E-2</v>
      </c>
      <c r="N326" s="33">
        <v>0.20610708586249332</v>
      </c>
      <c r="O326" s="33">
        <v>0.13144608314920722</v>
      </c>
      <c r="P326" s="33">
        <v>0.15438208667052053</v>
      </c>
      <c r="Q326" s="33">
        <v>7.5255652893813821E-2</v>
      </c>
      <c r="R326" s="33">
        <v>9.0532462319543927E-2</v>
      </c>
      <c r="S326" s="33">
        <v>0.14405255843605902</v>
      </c>
      <c r="T326" s="33">
        <v>0.17752919702555015</v>
      </c>
      <c r="U326" s="33">
        <v>0.19235204900192543</v>
      </c>
      <c r="V326" s="33">
        <v>0.16259726449143821</v>
      </c>
      <c r="W326" s="33">
        <v>0.19633167466803719</v>
      </c>
      <c r="X326" s="33">
        <v>8.7703097065309751E-2</v>
      </c>
      <c r="Y326" s="33">
        <v>0.25874554886094264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0.55803789988073571</v>
      </c>
      <c r="D328" s="119">
        <f t="shared" si="143"/>
        <v>0.56344340273951177</v>
      </c>
      <c r="E328" s="119">
        <f t="shared" si="143"/>
        <v>0.56831587204823542</v>
      </c>
      <c r="F328" s="119">
        <f t="shared" si="143"/>
        <v>0.57390914013009375</v>
      </c>
      <c r="G328" s="119">
        <f t="shared" si="143"/>
        <v>0.57959810348511798</v>
      </c>
      <c r="H328" s="119">
        <f t="shared" si="143"/>
        <v>0.58568912667132511</v>
      </c>
      <c r="I328" s="119">
        <f t="shared" si="143"/>
        <v>0.59265008356268878</v>
      </c>
      <c r="J328" s="119">
        <f t="shared" si="143"/>
        <v>0.59896693785706512</v>
      </c>
      <c r="K328" s="119">
        <f t="shared" si="143"/>
        <v>0.607284931528696</v>
      </c>
      <c r="L328" s="119">
        <f t="shared" si="143"/>
        <v>0.61790755278417298</v>
      </c>
      <c r="M328" s="119">
        <f t="shared" si="143"/>
        <v>0.63401600395335045</v>
      </c>
      <c r="N328" s="119">
        <f t="shared" si="143"/>
        <v>0.66057788720905219</v>
      </c>
      <c r="O328" s="119">
        <f t="shared" si="143"/>
        <v>0.69513478326254685</v>
      </c>
      <c r="P328" s="119">
        <f t="shared" si="143"/>
        <v>0.73647056874349848</v>
      </c>
      <c r="Q328" s="119">
        <f t="shared" si="143"/>
        <v>0.76905828575299384</v>
      </c>
      <c r="R328" s="119">
        <f t="shared" ref="R328:V328" si="144">IF(R309=0,"",R309/R290)</f>
        <v>0.78698302071722381</v>
      </c>
      <c r="S328" s="119">
        <f t="shared" si="144"/>
        <v>0.80123193902397116</v>
      </c>
      <c r="T328" s="119">
        <f t="shared" si="144"/>
        <v>0.81426820117685006</v>
      </c>
      <c r="U328" s="119">
        <f t="shared" si="144"/>
        <v>0.82464812011635735</v>
      </c>
      <c r="V328" s="119">
        <f t="shared" si="144"/>
        <v>0.83437334892631121</v>
      </c>
      <c r="W328" s="119">
        <f t="shared" ref="W328:Y328" si="145">IF(W309=0,"",W309/W290)</f>
        <v>0.84030399705212211</v>
      </c>
      <c r="X328" s="119">
        <f t="shared" si="145"/>
        <v>0.83937017231275535</v>
      </c>
      <c r="Y328" s="119">
        <f t="shared" si="145"/>
        <v>0.8433058013012471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0.54947093247909917</v>
      </c>
      <c r="D329" s="124">
        <f t="shared" si="146"/>
        <v>0.5547249580250101</v>
      </c>
      <c r="E329" s="124">
        <f t="shared" si="146"/>
        <v>0.56028828943858378</v>
      </c>
      <c r="F329" s="124">
        <f t="shared" si="146"/>
        <v>0.56587855747270677</v>
      </c>
      <c r="G329" s="124">
        <f t="shared" si="146"/>
        <v>0.57177630932759316</v>
      </c>
      <c r="H329" s="124">
        <f t="shared" si="146"/>
        <v>0.57793727279214535</v>
      </c>
      <c r="I329" s="124">
        <f t="shared" si="146"/>
        <v>0.58446914793676996</v>
      </c>
      <c r="J329" s="124">
        <f t="shared" si="146"/>
        <v>0.59172159920077627</v>
      </c>
      <c r="K329" s="124">
        <f t="shared" si="146"/>
        <v>0.59988068312494558</v>
      </c>
      <c r="L329" s="124">
        <f t="shared" si="146"/>
        <v>0.60901509359082451</v>
      </c>
      <c r="M329" s="124">
        <f t="shared" si="146"/>
        <v>0.6258974379894775</v>
      </c>
      <c r="N329" s="124">
        <f t="shared" si="146"/>
        <v>0.65276183880440941</v>
      </c>
      <c r="O329" s="124">
        <f t="shared" si="146"/>
        <v>0.69085284015451787</v>
      </c>
      <c r="P329" s="124">
        <f t="shared" si="146"/>
        <v>0.73568763955956529</v>
      </c>
      <c r="Q329" s="124">
        <f t="shared" si="146"/>
        <v>0.77353324603153495</v>
      </c>
      <c r="R329" s="124">
        <f t="shared" ref="R329:V329" si="147">IF(R310=0,"",R310/R291)</f>
        <v>0.79272787911602216</v>
      </c>
      <c r="S329" s="124">
        <f t="shared" si="147"/>
        <v>0.80742129229313886</v>
      </c>
      <c r="T329" s="124">
        <f t="shared" si="147"/>
        <v>0.81939415388329018</v>
      </c>
      <c r="U329" s="124">
        <f t="shared" si="147"/>
        <v>0.82982053512336995</v>
      </c>
      <c r="V329" s="124">
        <f t="shared" si="147"/>
        <v>0.83932816187013748</v>
      </c>
      <c r="W329" s="124">
        <f t="shared" ref="W329:Y329" si="148">IF(W310=0,"",W310/W291)</f>
        <v>0.84650636199606977</v>
      </c>
      <c r="X329" s="124">
        <f t="shared" si="148"/>
        <v>0.85032952340360879</v>
      </c>
      <c r="Y329" s="124">
        <f t="shared" si="148"/>
        <v>0.85302361503729363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0.54370447331218019</v>
      </c>
      <c r="D330" s="111">
        <f t="shared" si="149"/>
        <v>0.54909100304080016</v>
      </c>
      <c r="E330" s="111">
        <f t="shared" si="149"/>
        <v>0.55481722437464365</v>
      </c>
      <c r="F330" s="111">
        <f t="shared" si="149"/>
        <v>0.56052261445811669</v>
      </c>
      <c r="G330" s="111">
        <f t="shared" si="149"/>
        <v>0.56653224465413421</v>
      </c>
      <c r="H330" s="111">
        <f t="shared" si="149"/>
        <v>0.57280458240085308</v>
      </c>
      <c r="I330" s="111">
        <f t="shared" si="149"/>
        <v>0.57941789198214988</v>
      </c>
      <c r="J330" s="111">
        <f t="shared" si="149"/>
        <v>0.58669685159298868</v>
      </c>
      <c r="K330" s="111">
        <f t="shared" si="149"/>
        <v>0.59491488046430574</v>
      </c>
      <c r="L330" s="111">
        <f t="shared" si="149"/>
        <v>0.60414031114924804</v>
      </c>
      <c r="M330" s="111">
        <f t="shared" si="149"/>
        <v>0.62121051262184213</v>
      </c>
      <c r="N330" s="111">
        <f t="shared" si="149"/>
        <v>0.64825327493809259</v>
      </c>
      <c r="O330" s="111">
        <f t="shared" si="149"/>
        <v>0.68668855838024834</v>
      </c>
      <c r="P330" s="111">
        <f t="shared" si="149"/>
        <v>0.73196747555571573</v>
      </c>
      <c r="Q330" s="111">
        <f t="shared" si="149"/>
        <v>0.77016559400859941</v>
      </c>
      <c r="R330" s="111">
        <f t="shared" ref="R330:V330" si="150">IF(R311=0,"",R311/R292)</f>
        <v>0.78958511901986861</v>
      </c>
      <c r="S330" s="111">
        <f t="shared" si="150"/>
        <v>0.80446467931212529</v>
      </c>
      <c r="T330" s="111">
        <f t="shared" si="150"/>
        <v>0.81657648089741597</v>
      </c>
      <c r="U330" s="111">
        <f t="shared" si="150"/>
        <v>0.82714650191063543</v>
      </c>
      <c r="V330" s="111">
        <f t="shared" si="150"/>
        <v>0.83678361493929931</v>
      </c>
      <c r="W330" s="111">
        <f t="shared" ref="W330:Y330" si="151">IF(W311=0,"",W311/W292)</f>
        <v>0.84405207270383087</v>
      </c>
      <c r="X330" s="111">
        <f t="shared" si="151"/>
        <v>0.84792989203366953</v>
      </c>
      <c r="Y330" s="111">
        <f t="shared" si="151"/>
        <v>0.85066808172996644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>
        <f t="shared" si="155"/>
        <v>3.1616729093524492</v>
      </c>
      <c r="E332" s="124">
        <f t="shared" si="155"/>
        <v>3.3139714336560395</v>
      </c>
      <c r="F332" s="124">
        <f t="shared" si="155"/>
        <v>3.4674931525272066</v>
      </c>
      <c r="G332" s="124">
        <f t="shared" si="155"/>
        <v>3.6231274671230245</v>
      </c>
      <c r="H332" s="124">
        <f t="shared" si="155"/>
        <v>3.7807345977217839</v>
      </c>
      <c r="I332" s="124">
        <f t="shared" si="155"/>
        <v>3.9405009797111785</v>
      </c>
      <c r="J332" s="124">
        <f t="shared" si="155"/>
        <v>4.1032622024821048</v>
      </c>
      <c r="K332" s="124">
        <f t="shared" si="155"/>
        <v>4.2696801225034369</v>
      </c>
      <c r="L332" s="124">
        <f t="shared" si="155"/>
        <v>4.4398425090662599</v>
      </c>
      <c r="M332" s="124">
        <f t="shared" si="155"/>
        <v>4.6348360614240018</v>
      </c>
      <c r="N332" s="124">
        <f t="shared" si="155"/>
        <v>4.8609204524922394</v>
      </c>
      <c r="O332" s="124">
        <f t="shared" si="155"/>
        <v>5.11769237007851</v>
      </c>
      <c r="P332" s="124">
        <f t="shared" si="155"/>
        <v>5.380162770349024</v>
      </c>
      <c r="Q332" s="124">
        <f t="shared" si="155"/>
        <v>5.5816047783085834</v>
      </c>
      <c r="R332" s="124">
        <f t="shared" ref="R332:V332" si="156">IF(R313=0,"",R313/R294)</f>
        <v>5.6252528536672362</v>
      </c>
      <c r="S332" s="124">
        <f t="shared" si="156"/>
        <v>5.6301026398181975</v>
      </c>
      <c r="T332" s="124">
        <f t="shared" si="156"/>
        <v>5.6354912910970443</v>
      </c>
      <c r="U332" s="124">
        <f t="shared" si="156"/>
        <v>5.6414786814068734</v>
      </c>
      <c r="V332" s="124">
        <f t="shared" si="156"/>
        <v>5.6585878676561912</v>
      </c>
      <c r="W332" s="124">
        <f t="shared" ref="W332:Y332" si="157">IF(W313=0,"",W313/W294)</f>
        <v>5.7147435346253452</v>
      </c>
      <c r="X332" s="124">
        <f t="shared" si="157"/>
        <v>5.7768536599439368</v>
      </c>
      <c r="Y332" s="124">
        <f t="shared" si="157"/>
        <v>5.8468628116384984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>
        <f t="shared" si="158"/>
        <v>3.1616729093524492</v>
      </c>
      <c r="E333" s="111">
        <f t="shared" si="158"/>
        <v>3.3139714336560395</v>
      </c>
      <c r="F333" s="111">
        <f t="shared" si="158"/>
        <v>3.4674931525272066</v>
      </c>
      <c r="G333" s="111">
        <f t="shared" si="158"/>
        <v>3.6231274671230245</v>
      </c>
      <c r="H333" s="111">
        <f t="shared" si="158"/>
        <v>3.7807345977217839</v>
      </c>
      <c r="I333" s="111">
        <f t="shared" si="158"/>
        <v>3.9405009797111785</v>
      </c>
      <c r="J333" s="111">
        <f t="shared" si="158"/>
        <v>4.1032622024821048</v>
      </c>
      <c r="K333" s="111">
        <f t="shared" si="158"/>
        <v>4.2696801225034369</v>
      </c>
      <c r="L333" s="111">
        <f t="shared" si="158"/>
        <v>4.4398425090662599</v>
      </c>
      <c r="M333" s="111">
        <f t="shared" si="158"/>
        <v>4.6348360614240018</v>
      </c>
      <c r="N333" s="111">
        <f t="shared" si="158"/>
        <v>4.8609204524922394</v>
      </c>
      <c r="O333" s="111">
        <f t="shared" si="158"/>
        <v>5.11769237007851</v>
      </c>
      <c r="P333" s="111">
        <f t="shared" si="158"/>
        <v>5.380162770349024</v>
      </c>
      <c r="Q333" s="111">
        <f t="shared" si="158"/>
        <v>5.5816047783085834</v>
      </c>
      <c r="R333" s="111">
        <f t="shared" ref="R333:V333" si="159">IF(R314=0,"",R314/R295)</f>
        <v>5.6252528536672362</v>
      </c>
      <c r="S333" s="111">
        <f t="shared" si="159"/>
        <v>5.6301026398181975</v>
      </c>
      <c r="T333" s="111">
        <f t="shared" si="159"/>
        <v>5.6354912910970443</v>
      </c>
      <c r="U333" s="111">
        <f t="shared" si="159"/>
        <v>5.6414786814068734</v>
      </c>
      <c r="V333" s="111">
        <f t="shared" si="159"/>
        <v>5.6585878676561912</v>
      </c>
      <c r="W333" s="111">
        <f t="shared" ref="W333:Y333" si="160">IF(W314=0,"",W314/W295)</f>
        <v>5.7147435346253452</v>
      </c>
      <c r="X333" s="111">
        <f t="shared" si="160"/>
        <v>5.7768536599439368</v>
      </c>
      <c r="Y333" s="111">
        <f t="shared" si="160"/>
        <v>5.8468628116384984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0.59176921747740996</v>
      </c>
      <c r="D334" s="124">
        <f t="shared" si="161"/>
        <v>0.59767396710867127</v>
      </c>
      <c r="E334" s="124">
        <f t="shared" si="161"/>
        <v>0.60397051258867995</v>
      </c>
      <c r="F334" s="124">
        <f t="shared" si="161"/>
        <v>0.61045624383289088</v>
      </c>
      <c r="G334" s="124">
        <f t="shared" si="161"/>
        <v>0.61768259067970843</v>
      </c>
      <c r="H334" s="124">
        <f t="shared" si="161"/>
        <v>0.62470790012679045</v>
      </c>
      <c r="I334" s="124">
        <f t="shared" si="161"/>
        <v>0.63229680134316546</v>
      </c>
      <c r="J334" s="124">
        <f t="shared" si="161"/>
        <v>0.63833070274317183</v>
      </c>
      <c r="K334" s="124">
        <f t="shared" si="161"/>
        <v>0.6470066974216947</v>
      </c>
      <c r="L334" s="124">
        <f t="shared" si="161"/>
        <v>0.66488276308192051</v>
      </c>
      <c r="M334" s="124">
        <f t="shared" si="161"/>
        <v>0.67094304653120118</v>
      </c>
      <c r="N334" s="124">
        <f t="shared" si="161"/>
        <v>0.69083314499738036</v>
      </c>
      <c r="O334" s="124">
        <f t="shared" si="161"/>
        <v>0.7183439368316018</v>
      </c>
      <c r="P334" s="124">
        <f t="shared" si="161"/>
        <v>0.75046564348094125</v>
      </c>
      <c r="Q334" s="124">
        <f t="shared" si="161"/>
        <v>0.77890188711136288</v>
      </c>
      <c r="R334" s="124">
        <f t="shared" ref="R334:V334" si="162">IF(R315=0,"",R315/R296)</f>
        <v>0.79503603427551173</v>
      </c>
      <c r="S334" s="124">
        <f t="shared" si="162"/>
        <v>0.80834969355540809</v>
      </c>
      <c r="T334" s="124">
        <f t="shared" si="162"/>
        <v>0.82065611307729047</v>
      </c>
      <c r="U334" s="124">
        <f t="shared" si="162"/>
        <v>0.83166145923777235</v>
      </c>
      <c r="V334" s="124">
        <f t="shared" si="162"/>
        <v>0.84108313037668037</v>
      </c>
      <c r="W334" s="124">
        <f t="shared" ref="W334:Y334" si="163">IF(W315=0,"",W315/W296)</f>
        <v>0.84655210242934975</v>
      </c>
      <c r="X334" s="124">
        <f t="shared" si="163"/>
        <v>0.84951027758242603</v>
      </c>
      <c r="Y334" s="124">
        <f t="shared" si="163"/>
        <v>0.85045256893303967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0.58910382902661784</v>
      </c>
      <c r="D335" s="111">
        <f t="shared" si="164"/>
        <v>0.59534745033027658</v>
      </c>
      <c r="E335" s="111">
        <f t="shared" si="164"/>
        <v>0.60187387092661149</v>
      </c>
      <c r="F335" s="111">
        <f t="shared" si="164"/>
        <v>0.60845057234166355</v>
      </c>
      <c r="G335" s="111">
        <f t="shared" si="164"/>
        <v>0.61528569344248629</v>
      </c>
      <c r="H335" s="111">
        <f t="shared" si="164"/>
        <v>0.62235160065827366</v>
      </c>
      <c r="I335" s="111">
        <f t="shared" si="164"/>
        <v>0.6296973678502904</v>
      </c>
      <c r="J335" s="111">
        <f t="shared" si="164"/>
        <v>0.63752903803803007</v>
      </c>
      <c r="K335" s="111">
        <f t="shared" si="164"/>
        <v>0.64601890071119605</v>
      </c>
      <c r="L335" s="111">
        <f t="shared" si="164"/>
        <v>0.65520789130827384</v>
      </c>
      <c r="M335" s="111">
        <f t="shared" si="164"/>
        <v>0.66938487613623021</v>
      </c>
      <c r="N335" s="111">
        <f t="shared" si="164"/>
        <v>0.68987410578886388</v>
      </c>
      <c r="O335" s="111">
        <f t="shared" si="164"/>
        <v>0.71762075037566786</v>
      </c>
      <c r="P335" s="111">
        <f t="shared" si="164"/>
        <v>0.74988272574209591</v>
      </c>
      <c r="Q335" s="111">
        <f t="shared" si="164"/>
        <v>0.77812887882829396</v>
      </c>
      <c r="R335" s="111">
        <f t="shared" ref="R335:V335" si="165">IF(R316=0,"",R316/R297)</f>
        <v>0.79539499491206844</v>
      </c>
      <c r="S335" s="111">
        <f t="shared" si="165"/>
        <v>0.81009904479566741</v>
      </c>
      <c r="T335" s="111">
        <f t="shared" si="165"/>
        <v>0.82247182836153199</v>
      </c>
      <c r="U335" s="111">
        <f t="shared" si="165"/>
        <v>0.83273313027768836</v>
      </c>
      <c r="V335" s="111">
        <f t="shared" si="165"/>
        <v>0.84107571617928401</v>
      </c>
      <c r="W335" s="111">
        <f t="shared" ref="W335:Y335" si="166">IF(W316=0,"",W316/W297)</f>
        <v>0.8465968880034922</v>
      </c>
      <c r="X335" s="111">
        <f t="shared" si="166"/>
        <v>0.84914530435530833</v>
      </c>
      <c r="Y335" s="111">
        <f t="shared" si="166"/>
        <v>0.85063951259903992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0.64744773315497506</v>
      </c>
      <c r="D336" s="111">
        <f t="shared" si="167"/>
        <v>0.6545947164284619</v>
      </c>
      <c r="E336" s="111">
        <f t="shared" si="167"/>
        <v>0.66074229788461236</v>
      </c>
      <c r="F336" s="111">
        <f t="shared" si="167"/>
        <v>0.6667446983144949</v>
      </c>
      <c r="G336" s="111">
        <f t="shared" si="167"/>
        <v>0.67364241312880979</v>
      </c>
      <c r="H336" s="111">
        <f t="shared" si="167"/>
        <v>0.67852842367694133</v>
      </c>
      <c r="I336" s="111">
        <f t="shared" si="167"/>
        <v>0.68602857528503602</v>
      </c>
      <c r="J336" s="111">
        <f t="shared" si="167"/>
        <v>0.69489147772599069</v>
      </c>
      <c r="K336" s="111">
        <f t="shared" si="167"/>
        <v>0.70288997831397448</v>
      </c>
      <c r="L336" s="111">
        <f t="shared" si="167"/>
        <v>0.71075852355227043</v>
      </c>
      <c r="M336" s="111">
        <f t="shared" si="167"/>
        <v>0.72285619767035447</v>
      </c>
      <c r="N336" s="111">
        <f t="shared" si="167"/>
        <v>0.74181785350460183</v>
      </c>
      <c r="O336" s="111">
        <f t="shared" si="167"/>
        <v>0.76669697569044282</v>
      </c>
      <c r="P336" s="111">
        <f t="shared" si="167"/>
        <v>0.79510683719701847</v>
      </c>
      <c r="Q336" s="111">
        <f t="shared" si="167"/>
        <v>0.81988640415324587</v>
      </c>
      <c r="R336" s="111">
        <f t="shared" ref="R336:V336" si="168">IF(R317=0,"",R317/R298)</f>
        <v>0.83511244733392709</v>
      </c>
      <c r="S336" s="111">
        <f t="shared" si="168"/>
        <v>0.84754730239666098</v>
      </c>
      <c r="T336" s="111">
        <f t="shared" si="168"/>
        <v>0.85814408286847677</v>
      </c>
      <c r="U336" s="111">
        <f t="shared" si="168"/>
        <v>0.86688066649351647</v>
      </c>
      <c r="V336" s="111">
        <f t="shared" si="168"/>
        <v>0.87250364654679746</v>
      </c>
      <c r="W336" s="111">
        <f t="shared" ref="W336:Y336" si="169">IF(W317=0,"",W317/W298)</f>
        <v>0.87719549709877198</v>
      </c>
      <c r="X336" s="111">
        <f t="shared" si="169"/>
        <v>0.88081271989154741</v>
      </c>
      <c r="Y336" s="111">
        <f t="shared" si="169"/>
        <v>0.8836112792525791</v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0.58910382902661784</v>
      </c>
      <c r="D337" s="112">
        <f t="shared" si="170"/>
        <v>0.59534745033027658</v>
      </c>
      <c r="E337" s="112">
        <f t="shared" si="170"/>
        <v>0.60187387092661149</v>
      </c>
      <c r="F337" s="112">
        <f t="shared" si="170"/>
        <v>0.60845057234166344</v>
      </c>
      <c r="G337" s="112">
        <f t="shared" si="170"/>
        <v>0.61528569344248629</v>
      </c>
      <c r="H337" s="112">
        <f t="shared" si="170"/>
        <v>0.62235160065827366</v>
      </c>
      <c r="I337" s="112">
        <f t="shared" si="170"/>
        <v>0.6296973678502904</v>
      </c>
      <c r="J337" s="112">
        <f t="shared" si="170"/>
        <v>0.63752903803803007</v>
      </c>
      <c r="K337" s="112">
        <f t="shared" si="170"/>
        <v>0.64601890071119605</v>
      </c>
      <c r="L337" s="112">
        <f t="shared" si="170"/>
        <v>0.65520789130827384</v>
      </c>
      <c r="M337" s="112">
        <f t="shared" si="170"/>
        <v>0.66938487613623021</v>
      </c>
      <c r="N337" s="112">
        <f t="shared" si="170"/>
        <v>0.68987410578886388</v>
      </c>
      <c r="O337" s="112">
        <f t="shared" si="170"/>
        <v>0.71762075037566786</v>
      </c>
      <c r="P337" s="112">
        <f t="shared" si="170"/>
        <v>0.74988272574209591</v>
      </c>
      <c r="Q337" s="112">
        <f t="shared" si="170"/>
        <v>0.77812887882829385</v>
      </c>
      <c r="R337" s="112">
        <f t="shared" ref="R337:V337" si="171">IF(R318=0,"",R318/R299)</f>
        <v>0.79539499491206844</v>
      </c>
      <c r="S337" s="112">
        <f t="shared" si="171"/>
        <v>0.8100990447956673</v>
      </c>
      <c r="T337" s="112">
        <f t="shared" si="171"/>
        <v>0.82247182836153199</v>
      </c>
      <c r="U337" s="112">
        <f t="shared" si="171"/>
        <v>0.83273313027768836</v>
      </c>
      <c r="V337" s="112">
        <f t="shared" si="171"/>
        <v>0.84107571617928401</v>
      </c>
      <c r="W337" s="112">
        <f t="shared" ref="W337:Y337" si="172">IF(W318=0,"",W318/W299)</f>
        <v>0.8465968880034922</v>
      </c>
      <c r="X337" s="112">
        <f t="shared" si="172"/>
        <v>0.84914530435530822</v>
      </c>
      <c r="Y337" s="112">
        <f t="shared" si="172"/>
        <v>0.8506395125990398</v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0.66558827823076161</v>
      </c>
      <c r="D339" s="112">
        <f t="shared" si="176"/>
        <v>0.66680794061746951</v>
      </c>
      <c r="E339" s="112">
        <f t="shared" si="176"/>
        <v>0.66814316885864122</v>
      </c>
      <c r="F339" s="112">
        <f t="shared" si="176"/>
        <v>0.66949450726690696</v>
      </c>
      <c r="G339" s="112">
        <f t="shared" si="176"/>
        <v>0.67095317678975119</v>
      </c>
      <c r="H339" s="112">
        <f t="shared" si="176"/>
        <v>0.67250888053987645</v>
      </c>
      <c r="I339" s="112">
        <f t="shared" si="176"/>
        <v>0.67418527647601245</v>
      </c>
      <c r="J339" s="112">
        <f t="shared" si="176"/>
        <v>0.6760772258448281</v>
      </c>
      <c r="K339" s="112" t="str">
        <f t="shared" si="176"/>
        <v/>
      </c>
      <c r="L339" s="112">
        <f t="shared" si="176"/>
        <v>0.68078800289679053</v>
      </c>
      <c r="M339" s="112">
        <f t="shared" si="176"/>
        <v>0.68557782346666041</v>
      </c>
      <c r="N339" s="112">
        <f t="shared" si="176"/>
        <v>0.69347580620547122</v>
      </c>
      <c r="O339" s="112">
        <f t="shared" si="176"/>
        <v>0.70551920321389971</v>
      </c>
      <c r="P339" s="112">
        <f t="shared" si="176"/>
        <v>0.72113703360797954</v>
      </c>
      <c r="Q339" s="112">
        <f t="shared" si="176"/>
        <v>0.73620491709690472</v>
      </c>
      <c r="R339" s="112">
        <f t="shared" ref="R339:V339" si="177">IF(R320=0,"",R320/R301)</f>
        <v>0.74640194685038352</v>
      </c>
      <c r="S339" s="112">
        <f t="shared" si="177"/>
        <v>0.75628111103326412</v>
      </c>
      <c r="T339" s="112">
        <f t="shared" si="177"/>
        <v>0.76608360761769956</v>
      </c>
      <c r="U339" s="112">
        <f t="shared" si="177"/>
        <v>0.77590797839188719</v>
      </c>
      <c r="V339" s="112" t="str">
        <f t="shared" si="177"/>
        <v/>
      </c>
      <c r="W339" s="112">
        <f t="shared" ref="W339:Y339" si="178">IF(W320=0,"",W320/W301)</f>
        <v>0.79437412749977387</v>
      </c>
      <c r="X339" s="112" t="str">
        <f t="shared" si="178"/>
        <v/>
      </c>
      <c r="Y339" s="112">
        <f t="shared" si="178"/>
        <v>0.81778988845815481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0.71826593844840292</v>
      </c>
      <c r="D340" s="113">
        <f t="shared" si="179"/>
        <v>0.72050295912454509</v>
      </c>
      <c r="E340" s="113">
        <f t="shared" si="179"/>
        <v>0.72174448232379984</v>
      </c>
      <c r="F340" s="113">
        <f t="shared" si="179"/>
        <v>0.72284206101547122</v>
      </c>
      <c r="G340" s="113">
        <f t="shared" si="179"/>
        <v>0.72464529543381695</v>
      </c>
      <c r="H340" s="113">
        <f t="shared" si="179"/>
        <v>0.72452521500329436</v>
      </c>
      <c r="I340" s="113">
        <f t="shared" si="179"/>
        <v>0.72667270645168214</v>
      </c>
      <c r="J340" s="113">
        <f t="shared" si="179"/>
        <v>0.72991764581875573</v>
      </c>
      <c r="K340" s="113" t="str">
        <f t="shared" si="179"/>
        <v/>
      </c>
      <c r="L340" s="113">
        <f t="shared" si="179"/>
        <v>0.73391481162405658</v>
      </c>
      <c r="M340" s="113">
        <f t="shared" si="179"/>
        <v>0.73739128402531007</v>
      </c>
      <c r="N340" s="113">
        <f t="shared" si="179"/>
        <v>0.74507925854281754</v>
      </c>
      <c r="O340" s="113">
        <f t="shared" si="179"/>
        <v>0.75600165062249447</v>
      </c>
      <c r="P340" s="113">
        <f t="shared" si="179"/>
        <v>0.76991925880129575</v>
      </c>
      <c r="Q340" s="113">
        <f t="shared" si="179"/>
        <v>0.78363283361117808</v>
      </c>
      <c r="R340" s="113">
        <f t="shared" ref="R340:V340" si="180">IF(R321=0,"",R321/R302)</f>
        <v>0.79315581130942714</v>
      </c>
      <c r="S340" s="113">
        <f t="shared" si="180"/>
        <v>0.80176222602114799</v>
      </c>
      <c r="T340" s="113">
        <f t="shared" si="180"/>
        <v>0.81048656592864599</v>
      </c>
      <c r="U340" s="113">
        <f t="shared" si="180"/>
        <v>0.81915075320606456</v>
      </c>
      <c r="V340" s="113" t="str">
        <f t="shared" si="180"/>
        <v/>
      </c>
      <c r="W340" s="113">
        <f t="shared" ref="W340:Y340" si="181">IF(W321=0,"",W321/W302)</f>
        <v>0.83334562580611626</v>
      </c>
      <c r="X340" s="113" t="str">
        <f t="shared" si="181"/>
        <v/>
      </c>
      <c r="Y340" s="113">
        <f t="shared" si="181"/>
        <v>0.85676668045489257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0.66558827823076161</v>
      </c>
      <c r="D341" s="111">
        <f t="shared" si="182"/>
        <v>0.66680794061746951</v>
      </c>
      <c r="E341" s="111">
        <f t="shared" si="182"/>
        <v>0.66814316885864122</v>
      </c>
      <c r="F341" s="111">
        <f t="shared" si="182"/>
        <v>0.66949450726690696</v>
      </c>
      <c r="G341" s="111">
        <f t="shared" si="182"/>
        <v>0.67095317678975119</v>
      </c>
      <c r="H341" s="111">
        <f t="shared" si="182"/>
        <v>0.67250888053987645</v>
      </c>
      <c r="I341" s="111">
        <f t="shared" si="182"/>
        <v>0.67418527647601245</v>
      </c>
      <c r="J341" s="111">
        <f t="shared" si="182"/>
        <v>0.6760772258448281</v>
      </c>
      <c r="K341" s="111" t="str">
        <f t="shared" si="182"/>
        <v/>
      </c>
      <c r="L341" s="111">
        <f t="shared" si="182"/>
        <v>0.68078800289679042</v>
      </c>
      <c r="M341" s="111">
        <f t="shared" si="182"/>
        <v>0.68557782346666041</v>
      </c>
      <c r="N341" s="111">
        <f t="shared" si="182"/>
        <v>0.69347580620547133</v>
      </c>
      <c r="O341" s="111">
        <f t="shared" si="182"/>
        <v>0.70551920321389971</v>
      </c>
      <c r="P341" s="111">
        <f t="shared" si="182"/>
        <v>0.72113703360797954</v>
      </c>
      <c r="Q341" s="111">
        <f t="shared" si="182"/>
        <v>0.73620491709690472</v>
      </c>
      <c r="R341" s="111">
        <f t="shared" ref="R341:V341" si="183">IF(R322=0,"",R322/R303)</f>
        <v>0.74640194685038352</v>
      </c>
      <c r="S341" s="111">
        <f t="shared" si="183"/>
        <v>0.75628111103326412</v>
      </c>
      <c r="T341" s="111">
        <f t="shared" si="183"/>
        <v>0.76608360761769956</v>
      </c>
      <c r="U341" s="111">
        <f t="shared" si="183"/>
        <v>0.77590797839188719</v>
      </c>
      <c r="V341" s="111" t="str">
        <f t="shared" si="183"/>
        <v/>
      </c>
      <c r="W341" s="111">
        <f t="shared" ref="W341:Y341" si="184">IF(W322=0,"",W322/W303)</f>
        <v>0.79437412749977387</v>
      </c>
      <c r="X341" s="111" t="str">
        <f t="shared" si="184"/>
        <v/>
      </c>
      <c r="Y341" s="111">
        <f t="shared" si="184"/>
        <v>0.81778988845815492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>
        <f t="shared" ref="W342:Y342" si="187">IF(W323=0,"",W323/W304)</f>
        <v>1</v>
      </c>
      <c r="X342" s="111" t="str">
        <f t="shared" si="187"/>
        <v/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0.65060357617339803</v>
      </c>
      <c r="D343" s="124">
        <f t="shared" si="188"/>
        <v>0.64395537924719259</v>
      </c>
      <c r="E343" s="124">
        <f t="shared" si="188"/>
        <v>0.64248233603348226</v>
      </c>
      <c r="F343" s="124">
        <f t="shared" si="188"/>
        <v>0.64413064817911558</v>
      </c>
      <c r="G343" s="124">
        <f t="shared" si="188"/>
        <v>0.6513525364837186</v>
      </c>
      <c r="H343" s="124">
        <f t="shared" si="188"/>
        <v>0.6497548201846709</v>
      </c>
      <c r="I343" s="124">
        <f t="shared" si="188"/>
        <v>0.64259351796081454</v>
      </c>
      <c r="J343" s="124">
        <f t="shared" si="188"/>
        <v>0.62949495114750431</v>
      </c>
      <c r="K343" s="124">
        <f t="shared" si="188"/>
        <v>0.61805564850648864</v>
      </c>
      <c r="L343" s="124">
        <f t="shared" si="188"/>
        <v>0.64873735699484736</v>
      </c>
      <c r="M343" s="124">
        <f t="shared" si="188"/>
        <v>0.64003359675294935</v>
      </c>
      <c r="N343" s="124">
        <f t="shared" si="188"/>
        <v>0.66958029491571303</v>
      </c>
      <c r="O343" s="124">
        <f t="shared" si="188"/>
        <v>0.65780011277235384</v>
      </c>
      <c r="P343" s="124">
        <f t="shared" si="188"/>
        <v>0.67005168871079834</v>
      </c>
      <c r="Q343" s="124">
        <f t="shared" si="188"/>
        <v>0.64405958698720411</v>
      </c>
      <c r="R343" s="124">
        <f t="shared" ref="R343:V343" si="189">IF(R324=0,"",R324/R305)</f>
        <v>0.65047447371337197</v>
      </c>
      <c r="S343" s="124">
        <f t="shared" si="189"/>
        <v>0.66872140285649018</v>
      </c>
      <c r="T343" s="124">
        <f t="shared" si="189"/>
        <v>0.69487181958733502</v>
      </c>
      <c r="U343" s="124">
        <f t="shared" si="189"/>
        <v>0.70839926624396909</v>
      </c>
      <c r="V343" s="124">
        <f t="shared" si="189"/>
        <v>0.72217738421403566</v>
      </c>
      <c r="W343" s="124">
        <f t="shared" ref="W343:Y343" si="190">IF(W324=0,"",W324/W305)</f>
        <v>0.73179398351118186</v>
      </c>
      <c r="X343" s="124">
        <f t="shared" si="190"/>
        <v>0.68568942899032481</v>
      </c>
      <c r="Y343" s="124">
        <f t="shared" si="190"/>
        <v>0.73882496309451473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0.58560552949855216</v>
      </c>
      <c r="D344" s="111">
        <f t="shared" si="191"/>
        <v>0.58633019055454216</v>
      </c>
      <c r="E344" s="111">
        <f t="shared" si="191"/>
        <v>0.58705491688698652</v>
      </c>
      <c r="F344" s="111">
        <f t="shared" si="191"/>
        <v>0.58777965212076533</v>
      </c>
      <c r="G344" s="111">
        <f t="shared" si="191"/>
        <v>0.58850444747031883</v>
      </c>
      <c r="H344" s="111">
        <f t="shared" si="191"/>
        <v>0.58922929666765178</v>
      </c>
      <c r="I344" s="111">
        <f t="shared" si="191"/>
        <v>0.58995421233200329</v>
      </c>
      <c r="J344" s="111">
        <f t="shared" si="191"/>
        <v>0.59067924615994427</v>
      </c>
      <c r="K344" s="111">
        <f t="shared" si="191"/>
        <v>0.5914044421071567</v>
      </c>
      <c r="L344" s="111">
        <f t="shared" si="191"/>
        <v>0.59212981193358738</v>
      </c>
      <c r="M344" s="111">
        <f t="shared" si="191"/>
        <v>0.5926806889171824</v>
      </c>
      <c r="N344" s="111">
        <f t="shared" si="191"/>
        <v>0.59298860323865676</v>
      </c>
      <c r="O344" s="111">
        <f t="shared" si="191"/>
        <v>0.59317263554008026</v>
      </c>
      <c r="P344" s="111">
        <f t="shared" si="191"/>
        <v>0.59368614725439262</v>
      </c>
      <c r="Q344" s="111">
        <f t="shared" si="191"/>
        <v>0.59577625989029015</v>
      </c>
      <c r="R344" s="111">
        <f t="shared" ref="R344:V344" si="192">IF(R325=0,"",R325/R306)</f>
        <v>0.60126646533121764</v>
      </c>
      <c r="S344" s="111">
        <f t="shared" si="192"/>
        <v>0.60901102746870361</v>
      </c>
      <c r="T344" s="111">
        <f t="shared" si="192"/>
        <v>0.61750833062268518</v>
      </c>
      <c r="U344" s="111">
        <f t="shared" si="192"/>
        <v>0.6252567591131204</v>
      </c>
      <c r="V344" s="111">
        <f t="shared" si="192"/>
        <v>0.63075469725995559</v>
      </c>
      <c r="W344" s="111">
        <f t="shared" ref="W344:Y344" si="193">IF(W325=0,"",W325/W306)</f>
        <v>0.6333970480759934</v>
      </c>
      <c r="X344" s="111">
        <f t="shared" si="193"/>
        <v>0.63380124925137071</v>
      </c>
      <c r="Y344" s="111">
        <f t="shared" si="193"/>
        <v>0.6338416693689084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0.75111587561305881</v>
      </c>
      <c r="D345" s="45">
        <f t="shared" si="194"/>
        <v>0.75252525389037273</v>
      </c>
      <c r="E345" s="45">
        <f t="shared" si="194"/>
        <v>0.75400108467949412</v>
      </c>
      <c r="F345" s="45">
        <f t="shared" si="194"/>
        <v>0.75548597717477117</v>
      </c>
      <c r="G345" s="45">
        <f t="shared" si="194"/>
        <v>0.75703206852474991</v>
      </c>
      <c r="H345" s="45">
        <f t="shared" si="194"/>
        <v>0.75863297780619121</v>
      </c>
      <c r="I345" s="45">
        <f t="shared" si="194"/>
        <v>0.76030155161402069</v>
      </c>
      <c r="J345" s="45">
        <f t="shared" si="194"/>
        <v>0.76209041791320642</v>
      </c>
      <c r="K345" s="45">
        <f t="shared" si="194"/>
        <v>0.76404432431677305</v>
      </c>
      <c r="L345" s="45">
        <f t="shared" si="194"/>
        <v>0.76617524264576342</v>
      </c>
      <c r="M345" s="45">
        <f t="shared" si="194"/>
        <v>0.76922198497086847</v>
      </c>
      <c r="N345" s="45">
        <f t="shared" si="194"/>
        <v>0.77339488406662826</v>
      </c>
      <c r="O345" s="45">
        <f t="shared" si="194"/>
        <v>0.77919270975696298</v>
      </c>
      <c r="P345" s="45">
        <f t="shared" si="194"/>
        <v>0.78686009330365803</v>
      </c>
      <c r="Q345" s="45">
        <f t="shared" si="194"/>
        <v>0.79678176239817844</v>
      </c>
      <c r="R345" s="45">
        <f t="shared" ref="R345:V345" si="195">IF(R326=0,"",R326/R307)</f>
        <v>0.81028278192665792</v>
      </c>
      <c r="S345" s="45">
        <f t="shared" si="195"/>
        <v>0.82717696463751211</v>
      </c>
      <c r="T345" s="45">
        <f t="shared" si="195"/>
        <v>0.84536448005390619</v>
      </c>
      <c r="U345" s="45">
        <f t="shared" si="195"/>
        <v>0.86274549769905517</v>
      </c>
      <c r="V345" s="45">
        <f t="shared" si="195"/>
        <v>0.87722018709615046</v>
      </c>
      <c r="W345" s="45">
        <f t="shared" ref="W345:Y345" si="196">IF(W326=0,"",W326/W307)</f>
        <v>0.88805897131038947</v>
      </c>
      <c r="X345" s="45">
        <f t="shared" si="196"/>
        <v>0.89546864411828841</v>
      </c>
      <c r="Y345" s="45">
        <f t="shared" si="196"/>
        <v>0.90203951102479685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49.294717806764901</v>
      </c>
      <c r="D347" s="117">
        <f t="shared" si="197"/>
        <v>63.929866988130208</v>
      </c>
      <c r="E347" s="117">
        <f t="shared" si="197"/>
        <v>73.223507749549128</v>
      </c>
      <c r="F347" s="117">
        <f t="shared" si="197"/>
        <v>68.71380457752295</v>
      </c>
      <c r="G347" s="117">
        <f t="shared" si="197"/>
        <v>63.859164281083977</v>
      </c>
      <c r="H347" s="117">
        <f t="shared" si="197"/>
        <v>58.857308526091963</v>
      </c>
      <c r="I347" s="117">
        <f t="shared" si="197"/>
        <v>55.481995948419723</v>
      </c>
      <c r="J347" s="117">
        <f t="shared" si="197"/>
        <v>78.403868192348156</v>
      </c>
      <c r="K347" s="117">
        <f t="shared" si="197"/>
        <v>50.927565345168226</v>
      </c>
      <c r="L347" s="117">
        <f t="shared" si="197"/>
        <v>76.085453402028534</v>
      </c>
      <c r="M347" s="117">
        <f t="shared" si="197"/>
        <v>29.070240208528837</v>
      </c>
      <c r="N347" s="117">
        <f t="shared" si="197"/>
        <v>45.965907407817248</v>
      </c>
      <c r="O347" s="117">
        <f t="shared" si="197"/>
        <v>33.111986930322047</v>
      </c>
      <c r="P347" s="117">
        <f t="shared" si="197"/>
        <v>27.39426843892976</v>
      </c>
      <c r="Q347" s="117">
        <f t="shared" si="197"/>
        <v>20.084376144928353</v>
      </c>
      <c r="R347" s="117">
        <f t="shared" ref="R347:V347" si="198">R348+R351+R353+R362</f>
        <v>23.744557520497413</v>
      </c>
      <c r="S347" s="117">
        <f t="shared" si="198"/>
        <v>29.925899780881736</v>
      </c>
      <c r="T347" s="117">
        <f t="shared" si="198"/>
        <v>30.610763579617071</v>
      </c>
      <c r="U347" s="117">
        <f t="shared" si="198"/>
        <v>30.48224076939449</v>
      </c>
      <c r="V347" s="117">
        <f t="shared" si="198"/>
        <v>22.658203150053389</v>
      </c>
      <c r="W347" s="117">
        <f t="shared" ref="W347:Y347" si="199">W348+W351+W353+W362</f>
        <v>22.909203715827118</v>
      </c>
      <c r="X347" s="117">
        <f t="shared" si="199"/>
        <v>15.822258826015499</v>
      </c>
      <c r="Y347" s="117">
        <f t="shared" si="199"/>
        <v>18.935517421492751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41.470698679461933</v>
      </c>
      <c r="D348" s="122">
        <f t="shared" si="200"/>
        <v>53.476279491715005</v>
      </c>
      <c r="E348" s="122">
        <f t="shared" si="200"/>
        <v>62.121364627264732</v>
      </c>
      <c r="F348" s="122">
        <f t="shared" si="200"/>
        <v>58.409135934891637</v>
      </c>
      <c r="G348" s="122">
        <f t="shared" si="200"/>
        <v>54.991784033040304</v>
      </c>
      <c r="H348" s="122">
        <f t="shared" si="200"/>
        <v>50.774007522110296</v>
      </c>
      <c r="I348" s="122">
        <f t="shared" si="200"/>
        <v>47.204976398306236</v>
      </c>
      <c r="J348" s="122">
        <f t="shared" si="200"/>
        <v>66.555225366295517</v>
      </c>
      <c r="K348" s="122">
        <f t="shared" si="200"/>
        <v>42.46436871631505</v>
      </c>
      <c r="L348" s="122">
        <f t="shared" si="200"/>
        <v>65.2185393976429</v>
      </c>
      <c r="M348" s="122">
        <f t="shared" si="200"/>
        <v>23.652920100553619</v>
      </c>
      <c r="N348" s="122">
        <f t="shared" si="200"/>
        <v>36.635908969342573</v>
      </c>
      <c r="O348" s="122">
        <f t="shared" si="200"/>
        <v>26.075101977801218</v>
      </c>
      <c r="P348" s="122">
        <f t="shared" si="200"/>
        <v>20.912629070189535</v>
      </c>
      <c r="Q348" s="122">
        <f t="shared" si="200"/>
        <v>15.395123593765767</v>
      </c>
      <c r="R348" s="122">
        <f t="shared" ref="R348:V348" si="201">SUM(R349:R350)</f>
        <v>18.042717050035726</v>
      </c>
      <c r="S348" s="122">
        <f t="shared" si="201"/>
        <v>22.26574685470014</v>
      </c>
      <c r="T348" s="122">
        <f t="shared" si="201"/>
        <v>22.79848425305315</v>
      </c>
      <c r="U348" s="122">
        <f t="shared" si="201"/>
        <v>21.935109356273475</v>
      </c>
      <c r="V348" s="122">
        <f t="shared" si="201"/>
        <v>15.878725977803603</v>
      </c>
      <c r="W348" s="122">
        <f t="shared" ref="W348:Y348" si="202">SUM(W349:W350)</f>
        <v>15.370892275727849</v>
      </c>
      <c r="X348" s="122">
        <f t="shared" si="202"/>
        <v>9.3371142993379781</v>
      </c>
      <c r="Y348" s="122">
        <f t="shared" si="202"/>
        <v>9.6458032822961766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41.470698679461933</v>
      </c>
      <c r="D349" s="98">
        <v>53.476279491715005</v>
      </c>
      <c r="E349" s="98">
        <v>62.121364627264732</v>
      </c>
      <c r="F349" s="98">
        <v>58.409135934891637</v>
      </c>
      <c r="G349" s="98">
        <v>54.991784033040304</v>
      </c>
      <c r="H349" s="98">
        <v>50.774007522110296</v>
      </c>
      <c r="I349" s="98">
        <v>47.204976398306236</v>
      </c>
      <c r="J349" s="98">
        <v>66.555225366295517</v>
      </c>
      <c r="K349" s="98">
        <v>42.46436871631505</v>
      </c>
      <c r="L349" s="98">
        <v>65.2185393976429</v>
      </c>
      <c r="M349" s="98">
        <v>23.652920100553619</v>
      </c>
      <c r="N349" s="98">
        <v>36.635908969342573</v>
      </c>
      <c r="O349" s="98">
        <v>26.075101977801218</v>
      </c>
      <c r="P349" s="98">
        <v>20.912629070189535</v>
      </c>
      <c r="Q349" s="98">
        <v>15.395123593765767</v>
      </c>
      <c r="R349" s="98">
        <v>18.042717050035726</v>
      </c>
      <c r="S349" s="98">
        <v>22.26574685470014</v>
      </c>
      <c r="T349" s="98">
        <v>22.79848425305315</v>
      </c>
      <c r="U349" s="98">
        <v>21.935109356273475</v>
      </c>
      <c r="V349" s="98">
        <v>15.878725977803603</v>
      </c>
      <c r="W349" s="98">
        <v>15.370892275727849</v>
      </c>
      <c r="X349" s="98">
        <v>9.3371142993379781</v>
      </c>
      <c r="Y349" s="98">
        <v>9.6458032822961766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7.0879300673309666</v>
      </c>
      <c r="D353" s="122">
        <v>9.3699564379565405</v>
      </c>
      <c r="E353" s="122">
        <v>9.8688327383630483</v>
      </c>
      <c r="F353" s="122">
        <v>9.1849647959798251</v>
      </c>
      <c r="G353" s="122">
        <v>7.9159402211592793</v>
      </c>
      <c r="H353" s="122">
        <v>7.1858554224101745</v>
      </c>
      <c r="I353" s="122">
        <v>7.2735309358464058</v>
      </c>
      <c r="J353" s="122">
        <v>10.373003785020771</v>
      </c>
      <c r="K353" s="122">
        <v>7.3305438415831725</v>
      </c>
      <c r="L353" s="122">
        <v>9.5876944053195281</v>
      </c>
      <c r="M353" s="122">
        <v>4.7285174739184557</v>
      </c>
      <c r="N353" s="122">
        <v>8.4815734867730512</v>
      </c>
      <c r="O353" s="122">
        <v>6.2926280951429892</v>
      </c>
      <c r="P353" s="122">
        <v>5.7767497407408746</v>
      </c>
      <c r="Q353" s="122">
        <v>3.9875553688308201</v>
      </c>
      <c r="R353" s="122">
        <v>4.8495721124746458</v>
      </c>
      <c r="S353" s="122">
        <v>6.5746642254640735</v>
      </c>
      <c r="T353" s="122">
        <v>6.8527679200711678</v>
      </c>
      <c r="U353" s="122">
        <v>7.5749840424548243</v>
      </c>
      <c r="V353" s="122">
        <v>6.0411652462778722</v>
      </c>
      <c r="W353" s="122">
        <v>6.713727130949346</v>
      </c>
      <c r="X353" s="122">
        <v>5.5557595672023865</v>
      </c>
      <c r="Y353" s="122">
        <v>8.2434428822306032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7.0869035768551081</v>
      </c>
      <c r="D354" s="98">
        <v>9.367554041289532</v>
      </c>
      <c r="E354" s="98">
        <v>9.8646488377777395</v>
      </c>
      <c r="F354" s="98">
        <v>9.1811249357795308</v>
      </c>
      <c r="G354" s="98">
        <v>7.9055984434551938</v>
      </c>
      <c r="H354" s="98">
        <v>7.1777503018328481</v>
      </c>
      <c r="I354" s="98">
        <v>7.2332857021522443</v>
      </c>
      <c r="J354" s="98">
        <v>10.271976496799848</v>
      </c>
      <c r="K354" s="98">
        <v>7.2233763293587794</v>
      </c>
      <c r="L354" s="98">
        <v>9.452381638735849</v>
      </c>
      <c r="M354" s="98">
        <v>4.7180786725938066</v>
      </c>
      <c r="N354" s="98">
        <v>8.4120962882148245</v>
      </c>
      <c r="O354" s="98">
        <v>6.2536300523333628</v>
      </c>
      <c r="P354" s="98">
        <v>5.7497122478742586</v>
      </c>
      <c r="Q354" s="98">
        <v>3.9555098619379163</v>
      </c>
      <c r="R354" s="98">
        <v>4.8235593228748623</v>
      </c>
      <c r="S354" s="98">
        <v>6.5387343860993568</v>
      </c>
      <c r="T354" s="98">
        <v>6.8073107213149546</v>
      </c>
      <c r="U354" s="98">
        <v>7.5358795592516117</v>
      </c>
      <c r="V354" s="98">
        <v>6.0400218498276379</v>
      </c>
      <c r="W354" s="98">
        <v>6.6654859575981842</v>
      </c>
      <c r="X354" s="98">
        <v>5.5050470815788328</v>
      </c>
      <c r="Y354" s="98">
        <v>8.2288317485913254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1.0264904758587011E-3</v>
      </c>
      <c r="D355" s="98">
        <v>2.4023966670092983E-3</v>
      </c>
      <c r="E355" s="98">
        <v>4.1839005853080207E-3</v>
      </c>
      <c r="F355" s="98">
        <v>3.8398602002938692E-3</v>
      </c>
      <c r="G355" s="98">
        <v>1.0341777704085372E-2</v>
      </c>
      <c r="H355" s="98">
        <v>8.1051205773265793E-3</v>
      </c>
      <c r="I355" s="98">
        <v>4.0245233694161456E-2</v>
      </c>
      <c r="J355" s="98">
        <v>0.10102728822092376</v>
      </c>
      <c r="K355" s="98">
        <v>0.10716751222439326</v>
      </c>
      <c r="L355" s="98">
        <v>0.13531276658367919</v>
      </c>
      <c r="M355" s="98">
        <v>1.0438801324648904E-2</v>
      </c>
      <c r="N355" s="98">
        <v>6.9477198558225955E-2</v>
      </c>
      <c r="O355" s="98">
        <v>3.8998042809626279E-2</v>
      </c>
      <c r="P355" s="98">
        <v>2.7037492866615571E-2</v>
      </c>
      <c r="Q355" s="98">
        <v>3.2045506892903565E-2</v>
      </c>
      <c r="R355" s="98">
        <v>2.6012789599783384E-2</v>
      </c>
      <c r="S355" s="98">
        <v>3.5929839364716616E-2</v>
      </c>
      <c r="T355" s="98">
        <v>4.5457198756213291E-2</v>
      </c>
      <c r="U355" s="98">
        <v>3.9104483203212956E-2</v>
      </c>
      <c r="V355" s="98">
        <v>1.1433964502347252E-3</v>
      </c>
      <c r="W355" s="98">
        <v>4.824117335116157E-2</v>
      </c>
      <c r="X355" s="98">
        <v>5.0712485623553537E-2</v>
      </c>
      <c r="Y355" s="98">
        <v>1.4611133639278002E-2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1.0264904758587011E-3</v>
      </c>
      <c r="D356" s="101">
        <v>2.4023966670092983E-3</v>
      </c>
      <c r="E356" s="101">
        <v>4.1839005853080207E-3</v>
      </c>
      <c r="F356" s="101">
        <v>3.8398602002938692E-3</v>
      </c>
      <c r="G356" s="101">
        <v>1.0341777704085372E-2</v>
      </c>
      <c r="H356" s="101">
        <v>8.1051205773265793E-3</v>
      </c>
      <c r="I356" s="101">
        <v>4.0245233694161456E-2</v>
      </c>
      <c r="J356" s="101">
        <v>0.10102728822092376</v>
      </c>
      <c r="K356" s="101">
        <v>0.10716751222439326</v>
      </c>
      <c r="L356" s="101">
        <v>0.13531276658367919</v>
      </c>
      <c r="M356" s="101">
        <v>1.0438801324648904E-2</v>
      </c>
      <c r="N356" s="101">
        <v>6.9477198558225955E-2</v>
      </c>
      <c r="O356" s="101">
        <v>3.8998042809626279E-2</v>
      </c>
      <c r="P356" s="101">
        <v>2.7037492866615571E-2</v>
      </c>
      <c r="Q356" s="101">
        <v>3.2045506892903565E-2</v>
      </c>
      <c r="R356" s="101">
        <v>2.6012789599783384E-2</v>
      </c>
      <c r="S356" s="101">
        <v>3.5929839364716616E-2</v>
      </c>
      <c r="T356" s="101">
        <v>4.5457198756213291E-2</v>
      </c>
      <c r="U356" s="101">
        <v>3.9104483203212956E-2</v>
      </c>
      <c r="V356" s="101">
        <v>1.1433964502347252E-3</v>
      </c>
      <c r="W356" s="101">
        <v>4.824117335116157E-2</v>
      </c>
      <c r="X356" s="101">
        <v>5.0712485623553537E-2</v>
      </c>
      <c r="Y356" s="101">
        <v>1.4611133639278002E-2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0.73608905997199903</v>
      </c>
      <c r="D362" s="122">
        <v>1.0836310584586613</v>
      </c>
      <c r="E362" s="122">
        <v>1.2333103839213491</v>
      </c>
      <c r="F362" s="122">
        <v>1.1197038466514937</v>
      </c>
      <c r="G362" s="122">
        <v>0.95144002688438867</v>
      </c>
      <c r="H362" s="122">
        <v>0.89744558157149446</v>
      </c>
      <c r="I362" s="122">
        <v>1.0034886142670865</v>
      </c>
      <c r="J362" s="122">
        <v>1.4756390410318632</v>
      </c>
      <c r="K362" s="122">
        <v>1.1326527872700047</v>
      </c>
      <c r="L362" s="122">
        <v>1.2792195990661031</v>
      </c>
      <c r="M362" s="122">
        <v>0.68880263405676379</v>
      </c>
      <c r="N362" s="122">
        <v>0.84842495170162113</v>
      </c>
      <c r="O362" s="122">
        <v>0.74425685737783931</v>
      </c>
      <c r="P362" s="122">
        <v>0.7048896279993504</v>
      </c>
      <c r="Q362" s="122">
        <v>0.70169718233176748</v>
      </c>
      <c r="R362" s="122">
        <v>0.85226835798703915</v>
      </c>
      <c r="S362" s="122">
        <v>1.0854887007175225</v>
      </c>
      <c r="T362" s="122">
        <v>0.95951140649275202</v>
      </c>
      <c r="U362" s="122">
        <v>0.97214737066618773</v>
      </c>
      <c r="V362" s="122">
        <v>0.73831192597191209</v>
      </c>
      <c r="W362" s="122">
        <v>0.82458430914992198</v>
      </c>
      <c r="X362" s="122">
        <v>0.92938495947513533</v>
      </c>
      <c r="Y362" s="122">
        <v>1.0462712569659685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0.73608905997199903</v>
      </c>
      <c r="D363" s="98">
        <v>1.0836310584586613</v>
      </c>
      <c r="E363" s="98">
        <v>1.2333103839213491</v>
      </c>
      <c r="F363" s="98">
        <v>1.1197038466514937</v>
      </c>
      <c r="G363" s="98">
        <v>0.95144002688438867</v>
      </c>
      <c r="H363" s="98">
        <v>0.89744558157149446</v>
      </c>
      <c r="I363" s="98">
        <v>1.0034886142670865</v>
      </c>
      <c r="J363" s="98">
        <v>1.4756390410318632</v>
      </c>
      <c r="K363" s="98">
        <v>1.1326527872700047</v>
      </c>
      <c r="L363" s="98">
        <v>1.2792195990661031</v>
      </c>
      <c r="M363" s="98">
        <v>0.68880263405676379</v>
      </c>
      <c r="N363" s="98">
        <v>0.84842495170162113</v>
      </c>
      <c r="O363" s="98">
        <v>0.74425685737783931</v>
      </c>
      <c r="P363" s="98">
        <v>0.7048896279993504</v>
      </c>
      <c r="Q363" s="98">
        <v>0.70169718233176748</v>
      </c>
      <c r="R363" s="98">
        <v>0.85226835798703915</v>
      </c>
      <c r="S363" s="98">
        <v>1.0854887007175225</v>
      </c>
      <c r="T363" s="98">
        <v>0.95951140649275202</v>
      </c>
      <c r="U363" s="98">
        <v>0.97214737066618773</v>
      </c>
      <c r="V363" s="98">
        <v>0.73831192597191209</v>
      </c>
      <c r="W363" s="98">
        <v>0.82458430914992198</v>
      </c>
      <c r="X363" s="98">
        <v>0.92938495947513533</v>
      </c>
      <c r="Y363" s="98">
        <v>1.0462712569659685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22314.193461924682</v>
      </c>
      <c r="D366" s="117">
        <f t="shared" si="204"/>
        <v>20671.438724338183</v>
      </c>
      <c r="E366" s="117">
        <f t="shared" si="204"/>
        <v>21736.042521726133</v>
      </c>
      <c r="F366" s="117">
        <f t="shared" si="204"/>
        <v>22571.95223128418</v>
      </c>
      <c r="G366" s="117">
        <f t="shared" si="204"/>
        <v>21777.100906720119</v>
      </c>
      <c r="H366" s="117">
        <f t="shared" si="204"/>
        <v>21640.52948927533</v>
      </c>
      <c r="I366" s="117">
        <f t="shared" si="204"/>
        <v>19601.440946237901</v>
      </c>
      <c r="J366" s="117">
        <f t="shared" si="204"/>
        <v>21048.210674248105</v>
      </c>
      <c r="K366" s="117">
        <f t="shared" si="204"/>
        <v>19134.025614697468</v>
      </c>
      <c r="L366" s="117">
        <f t="shared" si="204"/>
        <v>20132.086891831761</v>
      </c>
      <c r="M366" s="117">
        <f t="shared" si="204"/>
        <v>15536.774679636605</v>
      </c>
      <c r="N366" s="117">
        <f t="shared" si="204"/>
        <v>14977.19326516782</v>
      </c>
      <c r="O366" s="117">
        <f t="shared" si="204"/>
        <v>13895.289922814711</v>
      </c>
      <c r="P366" s="117">
        <f t="shared" si="204"/>
        <v>11330.930465177515</v>
      </c>
      <c r="Q366" s="117">
        <f t="shared" si="204"/>
        <v>11054.341674078732</v>
      </c>
      <c r="R366" s="117">
        <f t="shared" ref="R366:V366" si="205">R367+R370+R372+R381</f>
        <v>10800.813518786745</v>
      </c>
      <c r="S366" s="117">
        <f t="shared" si="205"/>
        <v>10207.590961879569</v>
      </c>
      <c r="T366" s="117">
        <f t="shared" si="205"/>
        <v>10564.281728046524</v>
      </c>
      <c r="U366" s="117">
        <f t="shared" si="205"/>
        <v>9888.1450487201255</v>
      </c>
      <c r="V366" s="117">
        <f t="shared" si="205"/>
        <v>9438.0948485001118</v>
      </c>
      <c r="W366" s="117">
        <f t="shared" ref="W366:Y366" si="206">W367+W370+W372+W381</f>
        <v>8373.8533045829518</v>
      </c>
      <c r="X366" s="117">
        <f t="shared" si="206"/>
        <v>6672.0186463106038</v>
      </c>
      <c r="Y366" s="117">
        <f t="shared" si="206"/>
        <v>4756.4172662653573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18538.899468356274</v>
      </c>
      <c r="D367" s="122">
        <f t="shared" si="207"/>
        <v>17092.928401175526</v>
      </c>
      <c r="E367" s="122">
        <f t="shared" si="207"/>
        <v>18246.8859550907</v>
      </c>
      <c r="F367" s="122">
        <f t="shared" si="207"/>
        <v>18984.53724858681</v>
      </c>
      <c r="G367" s="122">
        <f t="shared" si="207"/>
        <v>18529.409507064651</v>
      </c>
      <c r="H367" s="122">
        <f t="shared" si="207"/>
        <v>18443.400680128689</v>
      </c>
      <c r="I367" s="122">
        <f t="shared" si="207"/>
        <v>16496.45041209288</v>
      </c>
      <c r="J367" s="122">
        <f t="shared" si="207"/>
        <v>17794.023512627678</v>
      </c>
      <c r="K367" s="122">
        <f t="shared" si="207"/>
        <v>15915.57343608376</v>
      </c>
      <c r="L367" s="122">
        <f t="shared" si="207"/>
        <v>16873.316537714854</v>
      </c>
      <c r="M367" s="122">
        <f t="shared" si="207"/>
        <v>12486.484997965632</v>
      </c>
      <c r="N367" s="122">
        <f t="shared" si="207"/>
        <v>11757.447086815991</v>
      </c>
      <c r="O367" s="122">
        <f t="shared" si="207"/>
        <v>10805.960316320239</v>
      </c>
      <c r="P367" s="122">
        <f t="shared" si="207"/>
        <v>8460.7043685397839</v>
      </c>
      <c r="Q367" s="122">
        <f t="shared" si="207"/>
        <v>8252.8405825804803</v>
      </c>
      <c r="R367" s="122">
        <f t="shared" ref="R367:V367" si="208">SUM(R368:R369)</f>
        <v>7981.4009663596244</v>
      </c>
      <c r="S367" s="122">
        <f t="shared" si="208"/>
        <v>7328.3741836984082</v>
      </c>
      <c r="T367" s="122">
        <f t="shared" si="208"/>
        <v>7613.7136064745209</v>
      </c>
      <c r="U367" s="122">
        <f t="shared" si="208"/>
        <v>6960.1114605279145</v>
      </c>
      <c r="V367" s="122">
        <f t="shared" si="208"/>
        <v>6520.5028696955587</v>
      </c>
      <c r="W367" s="122">
        <f t="shared" ref="W367:Y367" si="209">SUM(W368:W369)</f>
        <v>5501.3463092106595</v>
      </c>
      <c r="X367" s="122">
        <f t="shared" si="209"/>
        <v>3902.6196389333263</v>
      </c>
      <c r="Y367" s="122">
        <f t="shared" si="209"/>
        <v>2330.2392009682917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18304.61313300714</v>
      </c>
      <c r="D368" s="98">
        <v>16879.3580581352</v>
      </c>
      <c r="E368" s="98">
        <v>18022.641204977976</v>
      </c>
      <c r="F368" s="98">
        <v>18753.171305748994</v>
      </c>
      <c r="G368" s="98">
        <v>18305.241917624189</v>
      </c>
      <c r="H368" s="98">
        <v>18221.805921491843</v>
      </c>
      <c r="I368" s="98">
        <v>16298.325499535633</v>
      </c>
      <c r="J368" s="98">
        <v>17577.692044012922</v>
      </c>
      <c r="K368" s="98">
        <v>15720.469757614646</v>
      </c>
      <c r="L368" s="98">
        <v>16665.531432270018</v>
      </c>
      <c r="M368" s="98">
        <v>12331.984344595761</v>
      </c>
      <c r="N368" s="98">
        <v>11606.744330204907</v>
      </c>
      <c r="O368" s="98">
        <v>10662.336248951053</v>
      </c>
      <c r="P368" s="98">
        <v>8343.2738145265648</v>
      </c>
      <c r="Q368" s="98">
        <v>8131.9157142475287</v>
      </c>
      <c r="R368" s="98">
        <v>7862.1906312747951</v>
      </c>
      <c r="S368" s="98">
        <v>7217.5647086377203</v>
      </c>
      <c r="T368" s="98">
        <v>7496.7550220132343</v>
      </c>
      <c r="U368" s="98">
        <v>6852.4389551085396</v>
      </c>
      <c r="V368" s="98">
        <v>6418.84809062154</v>
      </c>
      <c r="W368" s="98">
        <v>5414.7667978719073</v>
      </c>
      <c r="X368" s="98">
        <v>3841.0371975464977</v>
      </c>
      <c r="Y368" s="98">
        <v>2293.4824505326947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234.28633534913499</v>
      </c>
      <c r="D369" s="98">
        <v>213.57034304032797</v>
      </c>
      <c r="E369" s="98">
        <v>224.24475011272602</v>
      </c>
      <c r="F369" s="98">
        <v>231.36594283781452</v>
      </c>
      <c r="G369" s="98">
        <v>224.16758944046302</v>
      </c>
      <c r="H369" s="98">
        <v>221.59475863684699</v>
      </c>
      <c r="I369" s="98">
        <v>198.12491255724825</v>
      </c>
      <c r="J369" s="98">
        <v>216.33146861475581</v>
      </c>
      <c r="K369" s="98">
        <v>195.10367846911285</v>
      </c>
      <c r="L369" s="98">
        <v>207.78510544483746</v>
      </c>
      <c r="M369" s="98">
        <v>154.50065336987072</v>
      </c>
      <c r="N369" s="98">
        <v>150.70275661108536</v>
      </c>
      <c r="O369" s="98">
        <v>143.62406736918578</v>
      </c>
      <c r="P369" s="98">
        <v>117.43055401321929</v>
      </c>
      <c r="Q369" s="98">
        <v>120.92486833295234</v>
      </c>
      <c r="R369" s="98">
        <v>119.21033508482898</v>
      </c>
      <c r="S369" s="98">
        <v>110.80947506068814</v>
      </c>
      <c r="T369" s="98">
        <v>116.95858446128634</v>
      </c>
      <c r="U369" s="98">
        <v>107.67250541937509</v>
      </c>
      <c r="V369" s="98">
        <v>101.65477907401886</v>
      </c>
      <c r="W369" s="98">
        <v>86.579511338751985</v>
      </c>
      <c r="X369" s="98">
        <v>61.582441386828442</v>
      </c>
      <c r="Y369" s="98">
        <v>36.756750435597191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0.89594203644353065</v>
      </c>
      <c r="E370" s="122">
        <f t="shared" si="210"/>
        <v>0.53322175663546167</v>
      </c>
      <c r="F370" s="122">
        <f t="shared" si="210"/>
        <v>1.0903673051108327</v>
      </c>
      <c r="G370" s="122">
        <f t="shared" si="210"/>
        <v>1.4112276537258202</v>
      </c>
      <c r="H370" s="122">
        <f t="shared" si="210"/>
        <v>1.7968906497920862</v>
      </c>
      <c r="I370" s="122">
        <f t="shared" si="210"/>
        <v>2.0224846883882002</v>
      </c>
      <c r="J370" s="122">
        <f t="shared" si="210"/>
        <v>1.5233328292444195</v>
      </c>
      <c r="K370" s="122">
        <f t="shared" si="210"/>
        <v>1.2024103162334916</v>
      </c>
      <c r="L370" s="122">
        <f t="shared" si="210"/>
        <v>1.2676886587204115</v>
      </c>
      <c r="M370" s="122">
        <f t="shared" si="210"/>
        <v>0.98468361376754987</v>
      </c>
      <c r="N370" s="122">
        <f t="shared" si="210"/>
        <v>1.0574688626812632</v>
      </c>
      <c r="O370" s="122">
        <f t="shared" si="210"/>
        <v>0.63752818385621945</v>
      </c>
      <c r="P370" s="122">
        <f t="shared" si="210"/>
        <v>0.83237888744390121</v>
      </c>
      <c r="Q370" s="122">
        <f t="shared" si="210"/>
        <v>0.26477486907183401</v>
      </c>
      <c r="R370" s="122">
        <f t="shared" si="210"/>
        <v>0.34402850110496319</v>
      </c>
      <c r="S370" s="122">
        <f t="shared" si="210"/>
        <v>0.37183715142860035</v>
      </c>
      <c r="T370" s="122">
        <f t="shared" si="210"/>
        <v>0.45956183176617055</v>
      </c>
      <c r="U370" s="122">
        <f t="shared" si="210"/>
        <v>0.22101564792018383</v>
      </c>
      <c r="V370" s="122">
        <f t="shared" si="210"/>
        <v>0.94031147515741542</v>
      </c>
      <c r="W370" s="122">
        <f t="shared" si="210"/>
        <v>0.4634445138898905</v>
      </c>
      <c r="X370" s="122">
        <f t="shared" si="210"/>
        <v>1.475931867667543</v>
      </c>
      <c r="Y370" s="122">
        <f t="shared" si="210"/>
        <v>1.1303757841024507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0</v>
      </c>
      <c r="D371" s="98">
        <f>RES_hhdet_in_fech!D67</f>
        <v>0.89594203644353065</v>
      </c>
      <c r="E371" s="98">
        <f>RES_hhdet_in_fech!E67</f>
        <v>0.53322175663546167</v>
      </c>
      <c r="F371" s="98">
        <f>RES_hhdet_in_fech!F67</f>
        <v>1.0903673051108327</v>
      </c>
      <c r="G371" s="98">
        <f>RES_hhdet_in_fech!G67</f>
        <v>1.4112276537258202</v>
      </c>
      <c r="H371" s="98">
        <f>RES_hhdet_in_fech!H67</f>
        <v>1.7968906497920862</v>
      </c>
      <c r="I371" s="98">
        <f>RES_hhdet_in_fech!I67</f>
        <v>2.0224846883882002</v>
      </c>
      <c r="J371" s="98">
        <f>RES_hhdet_in_fech!J67</f>
        <v>1.5233328292444195</v>
      </c>
      <c r="K371" s="98">
        <f>RES_hhdet_in_fech!K67</f>
        <v>1.2024103162334916</v>
      </c>
      <c r="L371" s="98">
        <f>RES_hhdet_in_fech!L67</f>
        <v>1.2676886587204115</v>
      </c>
      <c r="M371" s="98">
        <f>RES_hhdet_in_fech!M67</f>
        <v>0.98468361376754987</v>
      </c>
      <c r="N371" s="98">
        <f>RES_hhdet_in_fech!N67</f>
        <v>1.0574688626812632</v>
      </c>
      <c r="O371" s="98">
        <f>RES_hhdet_in_fech!O67</f>
        <v>0.63752818385621945</v>
      </c>
      <c r="P371" s="98">
        <f>RES_hhdet_in_fech!P67</f>
        <v>0.83237888744390121</v>
      </c>
      <c r="Q371" s="98">
        <f>RES_hhdet_in_fech!Q67</f>
        <v>0.26477486907183401</v>
      </c>
      <c r="R371" s="98">
        <f>RES_hhdet_in_fech!R67</f>
        <v>0.34402850110496319</v>
      </c>
      <c r="S371" s="98">
        <f>RES_hhdet_in_fech!S67</f>
        <v>0.37183715142860035</v>
      </c>
      <c r="T371" s="98">
        <f>RES_hhdet_in_fech!T67</f>
        <v>0.45956183176617055</v>
      </c>
      <c r="U371" s="98">
        <f>RES_hhdet_in_fech!U67</f>
        <v>0.22101564792018383</v>
      </c>
      <c r="V371" s="98">
        <f>RES_hhdet_in_fech!V67</f>
        <v>0.94031147515741542</v>
      </c>
      <c r="W371" s="98">
        <f>RES_hhdet_in_fech!W67</f>
        <v>0.4634445138898905</v>
      </c>
      <c r="X371" s="98">
        <f>RES_hhdet_in_fech!X67</f>
        <v>1.475931867667543</v>
      </c>
      <c r="Y371" s="98">
        <f>RES_hhdet_in_fech!Y67</f>
        <v>1.1303757841024507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3240.291872573097</v>
      </c>
      <c r="D372" s="122">
        <v>3054.0320667926944</v>
      </c>
      <c r="E372" s="122">
        <v>2952.9766809752609</v>
      </c>
      <c r="F372" s="122">
        <v>3044.903054754669</v>
      </c>
      <c r="G372" s="122">
        <v>2741.2244561362272</v>
      </c>
      <c r="H372" s="122">
        <v>2694.2137170142551</v>
      </c>
      <c r="I372" s="122">
        <v>2601.5535350924902</v>
      </c>
      <c r="J372" s="122">
        <v>2748.8497757480354</v>
      </c>
      <c r="K372" s="122">
        <v>2721.3891620542063</v>
      </c>
      <c r="L372" s="122">
        <v>2773.0541762994076</v>
      </c>
      <c r="M372" s="122">
        <v>2558.5487586461054</v>
      </c>
      <c r="N372" s="122">
        <v>2751.588412934404</v>
      </c>
      <c r="O372" s="122">
        <v>2622.3368882317063</v>
      </c>
      <c r="P372" s="122">
        <v>2404.3182390027528</v>
      </c>
      <c r="Q372" s="122">
        <v>2313.4099542001413</v>
      </c>
      <c r="R372" s="122">
        <v>2333.3341567387297</v>
      </c>
      <c r="S372" s="122">
        <v>2394.3846534814124</v>
      </c>
      <c r="T372" s="122">
        <v>2472.4001122791078</v>
      </c>
      <c r="U372" s="122">
        <v>2460.5247452505446</v>
      </c>
      <c r="V372" s="122">
        <v>2442.2067110101621</v>
      </c>
      <c r="W372" s="122">
        <v>2398.6546436454109</v>
      </c>
      <c r="X372" s="122">
        <v>2291.0326182934546</v>
      </c>
      <c r="Y372" s="122">
        <v>2016.2600765879015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3255.1604557594874</v>
      </c>
      <c r="D373" s="98">
        <v>3064.2277004931284</v>
      </c>
      <c r="E373" s="98">
        <v>2964.7688878964113</v>
      </c>
      <c r="F373" s="98">
        <v>3059.0213004872849</v>
      </c>
      <c r="G373" s="98">
        <v>2752.1885199707817</v>
      </c>
      <c r="H373" s="98">
        <v>2703.7242335243359</v>
      </c>
      <c r="I373" s="98">
        <v>2609.8839339755841</v>
      </c>
      <c r="J373" s="98">
        <v>2752.2424441768953</v>
      </c>
      <c r="K373" s="98">
        <v>2725.4721640589974</v>
      </c>
      <c r="L373" s="98">
        <v>2827.3067824219133</v>
      </c>
      <c r="M373" s="98">
        <v>2557.9164723288718</v>
      </c>
      <c r="N373" s="98">
        <v>2757.1515859394981</v>
      </c>
      <c r="O373" s="98">
        <v>2626.3525223519273</v>
      </c>
      <c r="P373" s="98">
        <v>2405.133019829786</v>
      </c>
      <c r="Q373" s="98">
        <v>2312.6237251706893</v>
      </c>
      <c r="R373" s="98">
        <v>2329.6660165391172</v>
      </c>
      <c r="S373" s="98">
        <v>2389.7537181456373</v>
      </c>
      <c r="T373" s="98">
        <v>2469.6829226115406</v>
      </c>
      <c r="U373" s="98">
        <v>2459.5427663200326</v>
      </c>
      <c r="V373" s="98">
        <v>2442.2287130121108</v>
      </c>
      <c r="W373" s="98">
        <v>2398.5851808405514</v>
      </c>
      <c r="X373" s="98">
        <v>2292.0296136216252</v>
      </c>
      <c r="Y373" s="98">
        <v>2014.0499580600685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2961.884706293984</v>
      </c>
      <c r="D374" s="98">
        <v>2787.1648410771891</v>
      </c>
      <c r="E374" s="98">
        <v>2701.2479500105383</v>
      </c>
      <c r="F374" s="98">
        <v>2792.3483116394568</v>
      </c>
      <c r="G374" s="98">
        <v>2515.1461051871611</v>
      </c>
      <c r="H374" s="98">
        <v>2481.3360523253536</v>
      </c>
      <c r="I374" s="98">
        <v>2398.2237040419386</v>
      </c>
      <c r="J374" s="98">
        <v>2528.8574746624513</v>
      </c>
      <c r="K374" s="98">
        <v>2508.7652124158221</v>
      </c>
      <c r="L374" s="98">
        <v>2610.0494340381638</v>
      </c>
      <c r="M374" s="98">
        <v>2371.5346109702477</v>
      </c>
      <c r="N374" s="98">
        <v>2566.627734893977</v>
      </c>
      <c r="O374" s="98">
        <v>2460.176442640502</v>
      </c>
      <c r="P374" s="98">
        <v>2269.7853058359015</v>
      </c>
      <c r="Q374" s="98">
        <v>2196.17052329836</v>
      </c>
      <c r="R374" s="98">
        <v>2219.8184209330248</v>
      </c>
      <c r="S374" s="98">
        <v>2284.6002240370153</v>
      </c>
      <c r="T374" s="98">
        <v>2367.0649260285613</v>
      </c>
      <c r="U374" s="98">
        <v>2362.0699734264535</v>
      </c>
      <c r="V374" s="98">
        <v>2352.3945390570511</v>
      </c>
      <c r="W374" s="98">
        <v>2313.2435176315662</v>
      </c>
      <c r="X374" s="98">
        <v>2208.6351085673432</v>
      </c>
      <c r="Y374" s="98">
        <v>1936.3725704577491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2541.321241480246</v>
      </c>
      <c r="D375" s="101">
        <v>2379.0816666758742</v>
      </c>
      <c r="E375" s="101">
        <v>2301.831267637167</v>
      </c>
      <c r="F375" s="101">
        <v>2376.6217322080288</v>
      </c>
      <c r="G375" s="101">
        <v>2133.6274724543991</v>
      </c>
      <c r="H375" s="101">
        <v>2112.2266465810267</v>
      </c>
      <c r="I375" s="101">
        <v>2033.4009206794562</v>
      </c>
      <c r="J375" s="101">
        <v>2128.6559424222141</v>
      </c>
      <c r="K375" s="101">
        <v>2105.7036326616862</v>
      </c>
      <c r="L375" s="101">
        <v>2189.5354704238198</v>
      </c>
      <c r="M375" s="101">
        <v>1987.9795931884653</v>
      </c>
      <c r="N375" s="101">
        <v>2136.7369517309853</v>
      </c>
      <c r="O375" s="101">
        <v>2032.6090007206365</v>
      </c>
      <c r="P375" s="101">
        <v>1859.3817303354601</v>
      </c>
      <c r="Q375" s="101">
        <v>1782.8375678409766</v>
      </c>
      <c r="R375" s="101">
        <v>1788.9123808746078</v>
      </c>
      <c r="S375" s="101">
        <v>1834.0795954652963</v>
      </c>
      <c r="T375" s="101">
        <v>1891.4303171862505</v>
      </c>
      <c r="U375" s="101">
        <v>1879.853321104292</v>
      </c>
      <c r="V375" s="101">
        <v>1887.1988496820661</v>
      </c>
      <c r="W375" s="101">
        <v>1851.8315344130656</v>
      </c>
      <c r="X375" s="101">
        <v>1744.9984583986088</v>
      </c>
      <c r="Y375" s="101">
        <v>1508.9126333724289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420.56346481373816</v>
      </c>
      <c r="D376" s="104">
        <v>408.08317440131475</v>
      </c>
      <c r="E376" s="104">
        <v>399.4166823733712</v>
      </c>
      <c r="F376" s="104">
        <v>415.72657943142798</v>
      </c>
      <c r="G376" s="104">
        <v>381.51863273276217</v>
      </c>
      <c r="H376" s="104">
        <v>369.10940574432726</v>
      </c>
      <c r="I376" s="104">
        <v>364.82278336248208</v>
      </c>
      <c r="J376" s="104">
        <v>400.20153224023733</v>
      </c>
      <c r="K376" s="104">
        <v>403.06157975413612</v>
      </c>
      <c r="L376" s="104">
        <v>420.51396361434399</v>
      </c>
      <c r="M376" s="104">
        <v>383.55501778178262</v>
      </c>
      <c r="N376" s="104">
        <v>429.89078316299202</v>
      </c>
      <c r="O376" s="104">
        <v>427.56744191986547</v>
      </c>
      <c r="P376" s="104">
        <v>410.40357550044172</v>
      </c>
      <c r="Q376" s="104">
        <v>413.33295545738355</v>
      </c>
      <c r="R376" s="104">
        <v>430.90604005841675</v>
      </c>
      <c r="S376" s="104">
        <v>450.52062857171927</v>
      </c>
      <c r="T376" s="104">
        <v>475.63460884231034</v>
      </c>
      <c r="U376" s="104">
        <v>482.21665232216156</v>
      </c>
      <c r="V376" s="104">
        <v>465.19568937498525</v>
      </c>
      <c r="W376" s="104">
        <v>461.41198321850021</v>
      </c>
      <c r="X376" s="104">
        <v>463.63665016873415</v>
      </c>
      <c r="Y376" s="104">
        <v>427.45993708532006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2876.3657094411365</v>
      </c>
      <c r="D377" s="101">
        <v>2780.52049666931</v>
      </c>
      <c r="E377" s="101">
        <v>2630.9875113257167</v>
      </c>
      <c r="F377" s="101">
        <v>2676.6377484379141</v>
      </c>
      <c r="G377" s="101">
        <v>2517.5282439195171</v>
      </c>
      <c r="H377" s="101">
        <v>2515.9089805021699</v>
      </c>
      <c r="I377" s="101">
        <v>2498.4893336914038</v>
      </c>
      <c r="J377" s="101">
        <v>2599.1064060180638</v>
      </c>
      <c r="K377" s="101">
        <v>0</v>
      </c>
      <c r="L377" s="101">
        <v>2619.927465589617</v>
      </c>
      <c r="M377" s="101">
        <v>2677.3809928842243</v>
      </c>
      <c r="N377" s="101">
        <v>2666.6210765210071</v>
      </c>
      <c r="O377" s="101">
        <v>2595.0103071547005</v>
      </c>
      <c r="P377" s="101">
        <v>2527.7837136236299</v>
      </c>
      <c r="Q377" s="101">
        <v>2480.9166648924993</v>
      </c>
      <c r="R377" s="101">
        <v>2511.7631121473355</v>
      </c>
      <c r="S377" s="101">
        <v>2553.0389741588065</v>
      </c>
      <c r="T377" s="101">
        <v>2615.9514766228385</v>
      </c>
      <c r="U377" s="101">
        <v>2575.2102161113608</v>
      </c>
      <c r="V377" s="101">
        <v>0</v>
      </c>
      <c r="W377" s="101">
        <v>2553.2265140672284</v>
      </c>
      <c r="X377" s="101">
        <v>0</v>
      </c>
      <c r="Y377" s="101">
        <v>2165.5043688555365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2665.4246511994393</v>
      </c>
      <c r="D378" s="104">
        <v>2573.5117873198074</v>
      </c>
      <c r="E378" s="104">
        <v>2435.9254867083332</v>
      </c>
      <c r="F378" s="104">
        <v>2479.4902487079562</v>
      </c>
      <c r="G378" s="104">
        <v>2331.6990175492629</v>
      </c>
      <c r="H378" s="104">
        <v>2335.8164097515951</v>
      </c>
      <c r="I378" s="104">
        <v>2319.5491771073098</v>
      </c>
      <c r="J378" s="104">
        <v>2409.831699482449</v>
      </c>
      <c r="K378" s="104">
        <v>0</v>
      </c>
      <c r="L378" s="104">
        <v>2432.2558274049129</v>
      </c>
      <c r="M378" s="104">
        <v>2490.49329416516</v>
      </c>
      <c r="N378" s="104">
        <v>2482.3165688786898</v>
      </c>
      <c r="O378" s="104">
        <v>2421.7356106111433</v>
      </c>
      <c r="P378" s="104">
        <v>2367.737569641034</v>
      </c>
      <c r="Q378" s="104">
        <v>2331.4259237371575</v>
      </c>
      <c r="R378" s="104">
        <v>2364.9610318475329</v>
      </c>
      <c r="S378" s="104">
        <v>2409.7926159848139</v>
      </c>
      <c r="T378" s="104">
        <v>2474.1482168308016</v>
      </c>
      <c r="U378" s="104">
        <v>2439.3811188823993</v>
      </c>
      <c r="V378" s="104">
        <v>0</v>
      </c>
      <c r="W378" s="104">
        <v>2432.8822580065375</v>
      </c>
      <c r="X378" s="104">
        <v>0</v>
      </c>
      <c r="Y378" s="104">
        <v>2066.5807250472917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2245.5579869307194</v>
      </c>
      <c r="D379" s="98">
        <v>2158.7817265122439</v>
      </c>
      <c r="E379" s="98">
        <v>2042.4762841056456</v>
      </c>
      <c r="F379" s="98">
        <v>2079.2707600145882</v>
      </c>
      <c r="G379" s="98">
        <v>1951.224715834117</v>
      </c>
      <c r="H379" s="98">
        <v>1964.8121278184674</v>
      </c>
      <c r="I379" s="98">
        <v>1945.8792161806402</v>
      </c>
      <c r="J379" s="98">
        <v>2009.2845286173792</v>
      </c>
      <c r="K379" s="98">
        <v>0</v>
      </c>
      <c r="L379" s="98">
        <v>2027.452777109346</v>
      </c>
      <c r="M379" s="98">
        <v>2080.0862500706571</v>
      </c>
      <c r="N379" s="98">
        <v>2064.4177297606188</v>
      </c>
      <c r="O379" s="98">
        <v>2006.5807280705358</v>
      </c>
      <c r="P379" s="98">
        <v>1953.543068250945</v>
      </c>
      <c r="Q379" s="98">
        <v>1912.2571020391508</v>
      </c>
      <c r="R379" s="98">
        <v>1928.9518978630331</v>
      </c>
      <c r="S379" s="98">
        <v>1960.093967147146</v>
      </c>
      <c r="T379" s="98">
        <v>2004.4953677585911</v>
      </c>
      <c r="U379" s="98">
        <v>1968.6566028875436</v>
      </c>
      <c r="V379" s="98">
        <v>0</v>
      </c>
      <c r="W379" s="98">
        <v>1971.7872331218271</v>
      </c>
      <c r="X379" s="98">
        <v>0</v>
      </c>
      <c r="Y379" s="98">
        <v>1624.5158671585598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419.86666426871932</v>
      </c>
      <c r="D380" s="98">
        <v>414.7300608075634</v>
      </c>
      <c r="E380" s="98">
        <v>393.44920260268771</v>
      </c>
      <c r="F380" s="98">
        <v>400.21948869336865</v>
      </c>
      <c r="G380" s="98">
        <v>380.47430171514617</v>
      </c>
      <c r="H380" s="98">
        <v>371.00428193312746</v>
      </c>
      <c r="I380" s="98">
        <v>373.66996092666977</v>
      </c>
      <c r="J380" s="98">
        <v>400.54717086506957</v>
      </c>
      <c r="K380" s="98">
        <v>0</v>
      </c>
      <c r="L380" s="98">
        <v>404.80305029556695</v>
      </c>
      <c r="M380" s="98">
        <v>410.40704409450274</v>
      </c>
      <c r="N380" s="98">
        <v>417.8988391180709</v>
      </c>
      <c r="O380" s="98">
        <v>415.15488254060739</v>
      </c>
      <c r="P380" s="98">
        <v>414.19450139008882</v>
      </c>
      <c r="Q380" s="98">
        <v>419.16882169800641</v>
      </c>
      <c r="R380" s="98">
        <v>436.00913398450001</v>
      </c>
      <c r="S380" s="98">
        <v>449.6986488376682</v>
      </c>
      <c r="T380" s="98">
        <v>469.65284907221024</v>
      </c>
      <c r="U380" s="98">
        <v>470.72451599485606</v>
      </c>
      <c r="V380" s="98">
        <v>0</v>
      </c>
      <c r="W380" s="98">
        <v>461.09502488471082</v>
      </c>
      <c r="X380" s="98">
        <v>0</v>
      </c>
      <c r="Y380" s="98">
        <v>442.06485788873232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535.00212099531188</v>
      </c>
      <c r="D381" s="122">
        <v>523.58231433351966</v>
      </c>
      <c r="E381" s="122">
        <v>535.64666390353523</v>
      </c>
      <c r="F381" s="122">
        <v>541.42156063759057</v>
      </c>
      <c r="G381" s="122">
        <v>505.05571586551207</v>
      </c>
      <c r="H381" s="122">
        <v>501.1182014825925</v>
      </c>
      <c r="I381" s="122">
        <v>501.41451436414224</v>
      </c>
      <c r="J381" s="122">
        <v>503.81405304314291</v>
      </c>
      <c r="K381" s="122">
        <v>495.86060624327001</v>
      </c>
      <c r="L381" s="122">
        <v>484.44848915877668</v>
      </c>
      <c r="M381" s="122">
        <v>490.75623941109984</v>
      </c>
      <c r="N381" s="122">
        <v>467.10029655474267</v>
      </c>
      <c r="O381" s="122">
        <v>466.35519007891071</v>
      </c>
      <c r="P381" s="122">
        <v>465.07547874753487</v>
      </c>
      <c r="Q381" s="122">
        <v>487.8263624290372</v>
      </c>
      <c r="R381" s="122">
        <v>485.7343671872859</v>
      </c>
      <c r="S381" s="122">
        <v>484.46028754832048</v>
      </c>
      <c r="T381" s="122">
        <v>477.70844746112982</v>
      </c>
      <c r="U381" s="122">
        <v>467.28782729374461</v>
      </c>
      <c r="V381" s="122">
        <v>474.44495631923297</v>
      </c>
      <c r="W381" s="122">
        <v>473.38890721299106</v>
      </c>
      <c r="X381" s="122">
        <v>476.89045721615526</v>
      </c>
      <c r="Y381" s="122">
        <v>408.7876129250613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596.51832659575996</v>
      </c>
      <c r="D382" s="98">
        <v>567.24523522877905</v>
      </c>
      <c r="E382" s="98">
        <v>587.35271702009584</v>
      </c>
      <c r="F382" s="98">
        <v>602.30159787235209</v>
      </c>
      <c r="G382" s="98">
        <v>556.13646802264998</v>
      </c>
      <c r="H382" s="98">
        <v>555.5294218493334</v>
      </c>
      <c r="I382" s="98">
        <v>541.96654972968997</v>
      </c>
      <c r="J382" s="98">
        <v>538.27837167464429</v>
      </c>
      <c r="K382" s="98">
        <v>515.46898631918452</v>
      </c>
      <c r="L382" s="98">
        <v>538.69914566206057</v>
      </c>
      <c r="M382" s="98">
        <v>531.57565371266492</v>
      </c>
      <c r="N382" s="98">
        <v>522.63689918274724</v>
      </c>
      <c r="O382" s="98">
        <v>522.42268564905385</v>
      </c>
      <c r="P382" s="98">
        <v>524.69088262697721</v>
      </c>
      <c r="Q382" s="98">
        <v>524.99795022661817</v>
      </c>
      <c r="R382" s="98">
        <v>523.05229646037935</v>
      </c>
      <c r="S382" s="98">
        <v>533.68789099744868</v>
      </c>
      <c r="T382" s="98">
        <v>540.1315665441565</v>
      </c>
      <c r="U382" s="98">
        <v>535.49493011990523</v>
      </c>
      <c r="V382" s="98">
        <v>536.5912333198545</v>
      </c>
      <c r="W382" s="98">
        <v>540.83082682971292</v>
      </c>
      <c r="X382" s="98">
        <v>521.11482330070487</v>
      </c>
      <c r="Y382" s="98">
        <v>471.61921231221675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461.41871922970165</v>
      </c>
      <c r="D383" s="33">
        <v>457.2676758061823</v>
      </c>
      <c r="E383" s="33">
        <v>455.04878770370311</v>
      </c>
      <c r="F383" s="33">
        <v>451.28150229015927</v>
      </c>
      <c r="G383" s="33">
        <v>437.4877815239887</v>
      </c>
      <c r="H383" s="33">
        <v>426.05173861374783</v>
      </c>
      <c r="I383" s="33">
        <v>429.54498793241169</v>
      </c>
      <c r="J383" s="33">
        <v>413.39683984175144</v>
      </c>
      <c r="K383" s="33">
        <v>410.35392278597607</v>
      </c>
      <c r="L383" s="33">
        <v>400.72631837972278</v>
      </c>
      <c r="M383" s="33">
        <v>405.75222702588667</v>
      </c>
      <c r="N383" s="33">
        <v>408.29339207260585</v>
      </c>
      <c r="O383" s="33">
        <v>388.1158006126812</v>
      </c>
      <c r="P383" s="33">
        <v>396.21601241552401</v>
      </c>
      <c r="Q383" s="33">
        <v>398.56599666546998</v>
      </c>
      <c r="R383" s="33">
        <v>394.35923717960242</v>
      </c>
      <c r="S383" s="33">
        <v>389.19295581577427</v>
      </c>
      <c r="T383" s="33">
        <v>390.02499880985221</v>
      </c>
      <c r="U383" s="33">
        <v>377.92568659933289</v>
      </c>
      <c r="V383" s="33">
        <v>396.55632769428183</v>
      </c>
      <c r="W383" s="33">
        <v>395.13679516346747</v>
      </c>
      <c r="X383" s="33">
        <v>355.06666572950809</v>
      </c>
      <c r="Y383" s="33">
        <v>338.64660201646836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12452.165657024894</v>
      </c>
      <c r="D385" s="117">
        <f t="shared" si="211"/>
        <v>11647.18577436242</v>
      </c>
      <c r="E385" s="117">
        <f t="shared" si="211"/>
        <v>12352.937960612315</v>
      </c>
      <c r="F385" s="117">
        <f t="shared" si="211"/>
        <v>12954.249696113855</v>
      </c>
      <c r="G385" s="117">
        <f t="shared" si="211"/>
        <v>12621.966384939024</v>
      </c>
      <c r="H385" s="117">
        <f t="shared" si="211"/>
        <v>12674.622817278723</v>
      </c>
      <c r="I385" s="117">
        <f t="shared" si="211"/>
        <v>11616.795614737004</v>
      </c>
      <c r="J385" s="117">
        <f t="shared" si="211"/>
        <v>12607.182294924771</v>
      </c>
      <c r="K385" s="117">
        <f t="shared" si="211"/>
        <v>11619.805435289869</v>
      </c>
      <c r="L385" s="117">
        <f t="shared" si="211"/>
        <v>12439.768543770089</v>
      </c>
      <c r="M385" s="117">
        <f t="shared" si="211"/>
        <v>9850.563796706796</v>
      </c>
      <c r="N385" s="117">
        <f t="shared" si="211"/>
        <v>9893.6026834262011</v>
      </c>
      <c r="O385" s="117">
        <f t="shared" si="211"/>
        <v>9659.099348866057</v>
      </c>
      <c r="P385" s="117">
        <f t="shared" si="211"/>
        <v>8344.8968040823165</v>
      </c>
      <c r="Q385" s="117">
        <f t="shared" si="211"/>
        <v>8501.4330579948692</v>
      </c>
      <c r="R385" s="117">
        <f t="shared" ref="R385:V385" si="212">R386+R389+R391+R400</f>
        <v>8500.056849218221</v>
      </c>
      <c r="S385" s="117">
        <f t="shared" si="212"/>
        <v>8178.6478991503282</v>
      </c>
      <c r="T385" s="117">
        <f t="shared" si="212"/>
        <v>8602.1586794219074</v>
      </c>
      <c r="U385" s="117">
        <f t="shared" si="212"/>
        <v>8154.2402258649145</v>
      </c>
      <c r="V385" s="117">
        <f t="shared" si="212"/>
        <v>7874.8948062272029</v>
      </c>
      <c r="W385" s="117">
        <f t="shared" ref="W385:Y385" si="213">W386+W389+W391+W400</f>
        <v>7036.5824025691763</v>
      </c>
      <c r="X385" s="117">
        <f t="shared" si="213"/>
        <v>5600.2934408276469</v>
      </c>
      <c r="Y385" s="117">
        <f t="shared" si="213"/>
        <v>4011.114274050994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10186.586378013999</v>
      </c>
      <c r="D386" s="122">
        <f t="shared" si="214"/>
        <v>9481.873989866599</v>
      </c>
      <c r="E386" s="122">
        <f t="shared" si="214"/>
        <v>10223.516519358689</v>
      </c>
      <c r="F386" s="122">
        <f t="shared" si="214"/>
        <v>10742.942552517174</v>
      </c>
      <c r="G386" s="122">
        <f t="shared" si="214"/>
        <v>10594.677381969044</v>
      </c>
      <c r="H386" s="122">
        <f t="shared" si="214"/>
        <v>10659.128690086374</v>
      </c>
      <c r="I386" s="122">
        <f t="shared" si="214"/>
        <v>9641.6663163371049</v>
      </c>
      <c r="J386" s="122">
        <f t="shared" si="214"/>
        <v>10529.108049108261</v>
      </c>
      <c r="K386" s="122">
        <f t="shared" si="214"/>
        <v>9547.4450651631632</v>
      </c>
      <c r="L386" s="122">
        <f t="shared" si="214"/>
        <v>10276.10445040402</v>
      </c>
      <c r="M386" s="122">
        <f t="shared" si="214"/>
        <v>7815.258969720735</v>
      </c>
      <c r="N386" s="122">
        <f t="shared" si="214"/>
        <v>7674.8127800355533</v>
      </c>
      <c r="O386" s="122">
        <f t="shared" si="214"/>
        <v>7465.3283751268491</v>
      </c>
      <c r="P386" s="122">
        <f t="shared" si="214"/>
        <v>6224.4356259023343</v>
      </c>
      <c r="Q386" s="122">
        <f t="shared" si="214"/>
        <v>6383.8465648242636</v>
      </c>
      <c r="R386" s="122">
        <f t="shared" ref="R386:V386" si="215">SUM(R387:R388)</f>
        <v>6327.0790604368349</v>
      </c>
      <c r="S386" s="122">
        <f t="shared" si="215"/>
        <v>5917.0853538094443</v>
      </c>
      <c r="T386" s="122">
        <f t="shared" si="215"/>
        <v>6238.6324184868836</v>
      </c>
      <c r="U386" s="122">
        <f t="shared" si="215"/>
        <v>5775.6434166935724</v>
      </c>
      <c r="V386" s="122">
        <f t="shared" si="215"/>
        <v>5472.8416880905297</v>
      </c>
      <c r="W386" s="122">
        <f t="shared" ref="W386:Y386" si="216">SUM(W387:W388)</f>
        <v>4656.9246502904207</v>
      </c>
      <c r="X386" s="122">
        <f t="shared" si="216"/>
        <v>3318.5126975997387</v>
      </c>
      <c r="Y386" s="122">
        <f t="shared" si="216"/>
        <v>1987.7490671115872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9952.3000426648632</v>
      </c>
      <c r="D387" s="98">
        <v>9268.3036468262708</v>
      </c>
      <c r="E387" s="98">
        <v>9999.2717692459628</v>
      </c>
      <c r="F387" s="98">
        <v>10511.57660967936</v>
      </c>
      <c r="G387" s="98">
        <v>10370.509792528581</v>
      </c>
      <c r="H387" s="98">
        <v>10437.533931449527</v>
      </c>
      <c r="I387" s="98">
        <v>9443.5414037798564</v>
      </c>
      <c r="J387" s="98">
        <v>10312.776580493506</v>
      </c>
      <c r="K387" s="98">
        <v>9352.34138669405</v>
      </c>
      <c r="L387" s="98">
        <v>10068.319344959182</v>
      </c>
      <c r="M387" s="98">
        <v>7660.7583163508643</v>
      </c>
      <c r="N387" s="98">
        <v>7524.1100234244677</v>
      </c>
      <c r="O387" s="98">
        <v>7321.7043077576636</v>
      </c>
      <c r="P387" s="98">
        <v>6107.0050718891152</v>
      </c>
      <c r="Q387" s="98">
        <v>6262.9216964913112</v>
      </c>
      <c r="R387" s="98">
        <v>6207.8687253520056</v>
      </c>
      <c r="S387" s="98">
        <v>5806.2758787487564</v>
      </c>
      <c r="T387" s="98">
        <v>6121.673834025597</v>
      </c>
      <c r="U387" s="98">
        <v>5667.9709112741975</v>
      </c>
      <c r="V387" s="98">
        <v>5371.186909016511</v>
      </c>
      <c r="W387" s="98">
        <v>4570.3451389516686</v>
      </c>
      <c r="X387" s="98">
        <v>3256.9302562129101</v>
      </c>
      <c r="Y387" s="98">
        <v>1950.99231667599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234.28633534913499</v>
      </c>
      <c r="D388" s="98">
        <v>213.57034304032797</v>
      </c>
      <c r="E388" s="98">
        <v>224.24475011272602</v>
      </c>
      <c r="F388" s="98">
        <v>231.36594283781452</v>
      </c>
      <c r="G388" s="98">
        <v>224.16758944046302</v>
      </c>
      <c r="H388" s="98">
        <v>221.59475863684699</v>
      </c>
      <c r="I388" s="98">
        <v>198.12491255724825</v>
      </c>
      <c r="J388" s="98">
        <v>216.33146861475581</v>
      </c>
      <c r="K388" s="98">
        <v>195.10367846911285</v>
      </c>
      <c r="L388" s="98">
        <v>207.78510544483746</v>
      </c>
      <c r="M388" s="98">
        <v>154.50065336987072</v>
      </c>
      <c r="N388" s="98">
        <v>150.70275661108536</v>
      </c>
      <c r="O388" s="98">
        <v>143.62406736918578</v>
      </c>
      <c r="P388" s="98">
        <v>117.43055401321929</v>
      </c>
      <c r="Q388" s="98">
        <v>120.92486833295234</v>
      </c>
      <c r="R388" s="98">
        <v>119.21033508482898</v>
      </c>
      <c r="S388" s="98">
        <v>110.80947506068814</v>
      </c>
      <c r="T388" s="98">
        <v>116.95858446128634</v>
      </c>
      <c r="U388" s="98">
        <v>107.67250541937509</v>
      </c>
      <c r="V388" s="98">
        <v>101.65477907401886</v>
      </c>
      <c r="W388" s="98">
        <v>86.579511338751985</v>
      </c>
      <c r="X388" s="98">
        <v>61.582441386828442</v>
      </c>
      <c r="Y388" s="98">
        <v>36.756750435597191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2.8326756649735758</v>
      </c>
      <c r="E389" s="122">
        <f t="shared" si="217"/>
        <v>1.7670816692938125</v>
      </c>
      <c r="F389" s="122">
        <f t="shared" si="217"/>
        <v>3.7808411642113562</v>
      </c>
      <c r="G389" s="122">
        <f t="shared" si="217"/>
        <v>5.1130576745775995</v>
      </c>
      <c r="H389" s="122">
        <f t="shared" si="217"/>
        <v>6.7935666479917174</v>
      </c>
      <c r="I389" s="122">
        <f t="shared" si="217"/>
        <v>7.9696028960445604</v>
      </c>
      <c r="J389" s="122">
        <f t="shared" si="217"/>
        <v>6.2506340200387527</v>
      </c>
      <c r="K389" s="122">
        <f t="shared" si="217"/>
        <v>5.1339074263152105</v>
      </c>
      <c r="L389" s="122">
        <f t="shared" si="217"/>
        <v>5.6283379952480734</v>
      </c>
      <c r="M389" s="122">
        <f t="shared" si="217"/>
        <v>4.5638471221831436</v>
      </c>
      <c r="N389" s="122">
        <f t="shared" si="217"/>
        <v>5.1402720224810601</v>
      </c>
      <c r="O389" s="122">
        <f t="shared" si="217"/>
        <v>3.2626731222309835</v>
      </c>
      <c r="P389" s="122">
        <f t="shared" si="217"/>
        <v>4.4783339010502186</v>
      </c>
      <c r="Q389" s="122">
        <f t="shared" si="217"/>
        <v>1.4778686743873781</v>
      </c>
      <c r="R389" s="122">
        <f t="shared" si="217"/>
        <v>1.9352473075835559</v>
      </c>
      <c r="S389" s="122">
        <f t="shared" si="217"/>
        <v>2.0934813278406419</v>
      </c>
      <c r="T389" s="122">
        <f t="shared" si="217"/>
        <v>2.5898567006388595</v>
      </c>
      <c r="U389" s="122">
        <f t="shared" si="217"/>
        <v>1.2468550659990445</v>
      </c>
      <c r="V389" s="122">
        <f t="shared" si="217"/>
        <v>5.3208351051436473</v>
      </c>
      <c r="W389" s="122">
        <f t="shared" si="217"/>
        <v>2.6484665394098377</v>
      </c>
      <c r="X389" s="122">
        <f t="shared" si="217"/>
        <v>8.5262424115631372</v>
      </c>
      <c r="Y389" s="122">
        <f t="shared" si="217"/>
        <v>6.6091521352453277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0</v>
      </c>
      <c r="D390" s="98">
        <f>RES_hhdet_in_tesh!D67</f>
        <v>2.8326756649735758</v>
      </c>
      <c r="E390" s="98">
        <f>RES_hhdet_in_tesh!E67</f>
        <v>1.7670816692938125</v>
      </c>
      <c r="F390" s="98">
        <f>RES_hhdet_in_tesh!F67</f>
        <v>3.7808411642113562</v>
      </c>
      <c r="G390" s="98">
        <f>RES_hhdet_in_tesh!G67</f>
        <v>5.1130576745775995</v>
      </c>
      <c r="H390" s="98">
        <f>RES_hhdet_in_tesh!H67</f>
        <v>6.7935666479917174</v>
      </c>
      <c r="I390" s="98">
        <f>RES_hhdet_in_tesh!I67</f>
        <v>7.9696028960445604</v>
      </c>
      <c r="J390" s="98">
        <f>RES_hhdet_in_tesh!J67</f>
        <v>6.2506340200387527</v>
      </c>
      <c r="K390" s="98">
        <f>RES_hhdet_in_tesh!K67</f>
        <v>5.1339074263152105</v>
      </c>
      <c r="L390" s="98">
        <f>RES_hhdet_in_tesh!L67</f>
        <v>5.6283379952480734</v>
      </c>
      <c r="M390" s="98">
        <f>RES_hhdet_in_tesh!M67</f>
        <v>4.5638471221831436</v>
      </c>
      <c r="N390" s="98">
        <f>RES_hhdet_in_tesh!N67</f>
        <v>5.1402720224810601</v>
      </c>
      <c r="O390" s="98">
        <f>RES_hhdet_in_tesh!O67</f>
        <v>3.2626731222309835</v>
      </c>
      <c r="P390" s="98">
        <f>RES_hhdet_in_tesh!P67</f>
        <v>4.4783339010502186</v>
      </c>
      <c r="Q390" s="98">
        <f>RES_hhdet_in_tesh!Q67</f>
        <v>1.4778686743873781</v>
      </c>
      <c r="R390" s="98">
        <f>RES_hhdet_in_tesh!R67</f>
        <v>1.9352473075835559</v>
      </c>
      <c r="S390" s="98">
        <f>RES_hhdet_in_tesh!S67</f>
        <v>2.0934813278406419</v>
      </c>
      <c r="T390" s="98">
        <f>RES_hhdet_in_tesh!T67</f>
        <v>2.5898567006388595</v>
      </c>
      <c r="U390" s="98">
        <f>RES_hhdet_in_tesh!U67</f>
        <v>1.2468550659990445</v>
      </c>
      <c r="V390" s="98">
        <f>RES_hhdet_in_tesh!V67</f>
        <v>5.3208351051436473</v>
      </c>
      <c r="W390" s="98">
        <f>RES_hhdet_in_tesh!W67</f>
        <v>2.6484665394098377</v>
      </c>
      <c r="X390" s="98">
        <f>RES_hhdet_in_tesh!X67</f>
        <v>8.5262424115631372</v>
      </c>
      <c r="Y390" s="98">
        <f>RES_hhdet_in_tesh!Y67</f>
        <v>6.6091521352453277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1917.5049858309926</v>
      </c>
      <c r="D391" s="122">
        <v>1825.3154610370841</v>
      </c>
      <c r="E391" s="122">
        <v>1783.5108396710471</v>
      </c>
      <c r="F391" s="122">
        <v>1858.7800816408301</v>
      </c>
      <c r="G391" s="122">
        <v>1693.2066237007998</v>
      </c>
      <c r="H391" s="122">
        <v>1683.0965936487701</v>
      </c>
      <c r="I391" s="122">
        <v>1644.9539787619865</v>
      </c>
      <c r="J391" s="122">
        <v>1754.6752090886534</v>
      </c>
      <c r="K391" s="122">
        <v>1760.7570141398849</v>
      </c>
      <c r="L391" s="122">
        <v>1843.7559229138094</v>
      </c>
      <c r="M391" s="122">
        <v>1716.6404988246409</v>
      </c>
      <c r="N391" s="122">
        <v>1900.8884770458246</v>
      </c>
      <c r="O391" s="122">
        <v>1883.7398039910963</v>
      </c>
      <c r="P391" s="122">
        <v>1804.3582343661637</v>
      </c>
      <c r="Q391" s="122">
        <v>1801.9193789887015</v>
      </c>
      <c r="R391" s="122">
        <v>1855.0847346131548</v>
      </c>
      <c r="S391" s="122">
        <v>1935.5001008954714</v>
      </c>
      <c r="T391" s="122">
        <v>2028.9902661148292</v>
      </c>
      <c r="U391" s="122">
        <v>2046.3236001257162</v>
      </c>
      <c r="V391" s="122">
        <v>2054.0988655233641</v>
      </c>
      <c r="W391" s="122">
        <v>2030.5861315799455</v>
      </c>
      <c r="X391" s="122">
        <v>1946.2557555168651</v>
      </c>
      <c r="Y391" s="122">
        <v>1714.7335617713081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1917.627488583945</v>
      </c>
      <c r="D392" s="98">
        <v>1824.2801487199902</v>
      </c>
      <c r="E392" s="98">
        <v>1784.4169269609984</v>
      </c>
      <c r="F392" s="98">
        <v>1861.2632610868284</v>
      </c>
      <c r="G392" s="98">
        <v>1693.3822219946724</v>
      </c>
      <c r="H392" s="98">
        <v>1682.6671044724344</v>
      </c>
      <c r="I392" s="98">
        <v>1643.4370436191862</v>
      </c>
      <c r="J392" s="98">
        <v>1754.634477883533</v>
      </c>
      <c r="K392" s="98">
        <v>1760.7065313443582</v>
      </c>
      <c r="L392" s="98">
        <v>1852.4737149922423</v>
      </c>
      <c r="M392" s="98">
        <v>1712.2306009966849</v>
      </c>
      <c r="N392" s="98">
        <v>1902.0874848743595</v>
      </c>
      <c r="O392" s="98">
        <v>1884.7250678412181</v>
      </c>
      <c r="P392" s="98">
        <v>1803.5677046822786</v>
      </c>
      <c r="Q392" s="98">
        <v>1799.5193064187811</v>
      </c>
      <c r="R392" s="98">
        <v>1853.0046893719502</v>
      </c>
      <c r="S392" s="98">
        <v>1935.9372043666756</v>
      </c>
      <c r="T392" s="98">
        <v>2031.2446288335657</v>
      </c>
      <c r="U392" s="98">
        <v>2048.1427468495258</v>
      </c>
      <c r="V392" s="98">
        <v>2054.0992638702724</v>
      </c>
      <c r="W392" s="98">
        <v>2030.6347497109041</v>
      </c>
      <c r="X392" s="98">
        <v>1946.2661838501147</v>
      </c>
      <c r="Y392" s="98">
        <v>1713.2304746743339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1917.6655389564291</v>
      </c>
      <c r="D393" s="98">
        <v>1824.4633787843013</v>
      </c>
      <c r="E393" s="98">
        <v>1784.8287776460618</v>
      </c>
      <c r="F393" s="98">
        <v>1861.783432633039</v>
      </c>
      <c r="G393" s="98">
        <v>1694.3090916698065</v>
      </c>
      <c r="H393" s="98">
        <v>1683.6570401970866</v>
      </c>
      <c r="I393" s="98">
        <v>1645.2499908986929</v>
      </c>
      <c r="J393" s="98">
        <v>1757.2815075266078</v>
      </c>
      <c r="K393" s="98">
        <v>1763.3859257498109</v>
      </c>
      <c r="L393" s="98">
        <v>1855.1148821354045</v>
      </c>
      <c r="M393" s="98">
        <v>1714.2784915295965</v>
      </c>
      <c r="N393" s="98">
        <v>1903.9702770444283</v>
      </c>
      <c r="O393" s="98">
        <v>1886.2098382373451</v>
      </c>
      <c r="P393" s="98">
        <v>1804.7218156394511</v>
      </c>
      <c r="Q393" s="98">
        <v>1800.610353254445</v>
      </c>
      <c r="R393" s="98">
        <v>1853.7979941423118</v>
      </c>
      <c r="S393" s="98">
        <v>1936.3067569373798</v>
      </c>
      <c r="T393" s="98">
        <v>2031.2827600369183</v>
      </c>
      <c r="U393" s="98">
        <v>2047.6327928682472</v>
      </c>
      <c r="V393" s="98">
        <v>2052.4728134440502</v>
      </c>
      <c r="W393" s="98">
        <v>2029.1667973593333</v>
      </c>
      <c r="X393" s="98">
        <v>1945.3938972251647</v>
      </c>
      <c r="Y393" s="98">
        <v>1711.0006440917766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1497.102074142691</v>
      </c>
      <c r="D394" s="101">
        <v>1416.3802043829869</v>
      </c>
      <c r="E394" s="101">
        <v>1385.4120952726907</v>
      </c>
      <c r="F394" s="101">
        <v>1446.0568532016111</v>
      </c>
      <c r="G394" s="101">
        <v>1312.7904589370441</v>
      </c>
      <c r="H394" s="101">
        <v>1314.5476344527594</v>
      </c>
      <c r="I394" s="101">
        <v>1280.4272075362107</v>
      </c>
      <c r="J394" s="101">
        <v>1357.0799752863707</v>
      </c>
      <c r="K394" s="101">
        <v>1360.3243459956745</v>
      </c>
      <c r="L394" s="101">
        <v>1434.6009185210603</v>
      </c>
      <c r="M394" s="101">
        <v>1330.7234737478141</v>
      </c>
      <c r="N394" s="101">
        <v>1474.0794938814361</v>
      </c>
      <c r="O394" s="101">
        <v>1458.6423963174798</v>
      </c>
      <c r="P394" s="101">
        <v>1394.3182401390097</v>
      </c>
      <c r="Q394" s="101">
        <v>1387.2773977970614</v>
      </c>
      <c r="R394" s="101">
        <v>1422.8919540838951</v>
      </c>
      <c r="S394" s="101">
        <v>1485.7861283656607</v>
      </c>
      <c r="T394" s="101">
        <v>1555.6481511946079</v>
      </c>
      <c r="U394" s="101">
        <v>1565.4161405460854</v>
      </c>
      <c r="V394" s="101">
        <v>1587.2771240690645</v>
      </c>
      <c r="W394" s="101">
        <v>1567.7548141408333</v>
      </c>
      <c r="X394" s="101">
        <v>1481.7572470564305</v>
      </c>
      <c r="Y394" s="101">
        <v>1283.5407070064566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420.56346481373816</v>
      </c>
      <c r="D395" s="104">
        <v>408.08317440131475</v>
      </c>
      <c r="E395" s="104">
        <v>399.4166823733712</v>
      </c>
      <c r="F395" s="104">
        <v>415.72657943142798</v>
      </c>
      <c r="G395" s="104">
        <v>381.51863273276217</v>
      </c>
      <c r="H395" s="104">
        <v>369.10940574432726</v>
      </c>
      <c r="I395" s="104">
        <v>364.82278336248208</v>
      </c>
      <c r="J395" s="104">
        <v>400.20153224023733</v>
      </c>
      <c r="K395" s="104">
        <v>403.06157975413612</v>
      </c>
      <c r="L395" s="104">
        <v>420.51396361434399</v>
      </c>
      <c r="M395" s="104">
        <v>383.55501778178262</v>
      </c>
      <c r="N395" s="104">
        <v>429.89078316299202</v>
      </c>
      <c r="O395" s="104">
        <v>427.56744191986547</v>
      </c>
      <c r="P395" s="104">
        <v>410.40357550044172</v>
      </c>
      <c r="Q395" s="104">
        <v>413.33295545738355</v>
      </c>
      <c r="R395" s="104">
        <v>430.90604005841675</v>
      </c>
      <c r="S395" s="104">
        <v>450.52062857171927</v>
      </c>
      <c r="T395" s="104">
        <v>475.63460884231034</v>
      </c>
      <c r="U395" s="104">
        <v>482.21665232216156</v>
      </c>
      <c r="V395" s="104">
        <v>465.19568937498525</v>
      </c>
      <c r="W395" s="104">
        <v>461.41198321850021</v>
      </c>
      <c r="X395" s="104">
        <v>463.63665016873415</v>
      </c>
      <c r="Y395" s="104">
        <v>427.45993708532006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1914.4753001089293</v>
      </c>
      <c r="D396" s="101">
        <v>1854.0731462287263</v>
      </c>
      <c r="E396" s="101">
        <v>1757.8763330446745</v>
      </c>
      <c r="F396" s="101">
        <v>1791.9942705224444</v>
      </c>
      <c r="G396" s="101">
        <v>1689.1435729157236</v>
      </c>
      <c r="H396" s="101">
        <v>1691.9711320177362</v>
      </c>
      <c r="I396" s="101">
        <v>1684.4447222071071</v>
      </c>
      <c r="J396" s="101">
        <v>1757.1966486562142</v>
      </c>
      <c r="K396" s="101">
        <v>0</v>
      </c>
      <c r="L396" s="101">
        <v>1783.6151870332053</v>
      </c>
      <c r="M396" s="101">
        <v>1835.5530336925729</v>
      </c>
      <c r="N396" s="101">
        <v>1849.237200884907</v>
      </c>
      <c r="O396" s="101">
        <v>1830.8296042356415</v>
      </c>
      <c r="P396" s="101">
        <v>1822.8784488451067</v>
      </c>
      <c r="Q396" s="101">
        <v>1826.463047601512</v>
      </c>
      <c r="R396" s="101">
        <v>1874.7848769337497</v>
      </c>
      <c r="S396" s="101">
        <v>1930.8151518880468</v>
      </c>
      <c r="T396" s="101">
        <v>2004.0375445640725</v>
      </c>
      <c r="U396" s="101">
        <v>1998.1261527171009</v>
      </c>
      <c r="V396" s="101">
        <v>0</v>
      </c>
      <c r="W396" s="101">
        <v>2028.2170844214436</v>
      </c>
      <c r="X396" s="101">
        <v>0</v>
      </c>
      <c r="Y396" s="101">
        <v>1770.9275762620164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1914.4837384572722</v>
      </c>
      <c r="D397" s="104">
        <v>1854.222858105818</v>
      </c>
      <c r="E397" s="104">
        <v>1758.1157793836564</v>
      </c>
      <c r="F397" s="104">
        <v>1792.2798416438225</v>
      </c>
      <c r="G397" s="104">
        <v>1689.6547234347263</v>
      </c>
      <c r="H397" s="104">
        <v>1692.3578864834974</v>
      </c>
      <c r="I397" s="104">
        <v>1685.553078276341</v>
      </c>
      <c r="J397" s="104">
        <v>1758.9786809056404</v>
      </c>
      <c r="K397" s="104">
        <v>0</v>
      </c>
      <c r="L397" s="104">
        <v>1785.0685773913908</v>
      </c>
      <c r="M397" s="104">
        <v>1836.4680480408715</v>
      </c>
      <c r="N397" s="104">
        <v>1849.5225886086851</v>
      </c>
      <c r="O397" s="104">
        <v>1830.8361189932989</v>
      </c>
      <c r="P397" s="104">
        <v>1822.9667546540061</v>
      </c>
      <c r="Q397" s="104">
        <v>1826.9819029727068</v>
      </c>
      <c r="R397" s="104">
        <v>1875.78258593021</v>
      </c>
      <c r="S397" s="104">
        <v>1932.0806920413102</v>
      </c>
      <c r="T397" s="104">
        <v>2005.2638918576795</v>
      </c>
      <c r="U397" s="104">
        <v>1998.2208808891703</v>
      </c>
      <c r="V397" s="104">
        <v>0</v>
      </c>
      <c r="W397" s="104">
        <v>2027.4317878110555</v>
      </c>
      <c r="X397" s="104">
        <v>0</v>
      </c>
      <c r="Y397" s="104">
        <v>1770.5775076908337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1494.6170741885528</v>
      </c>
      <c r="D398" s="98">
        <v>1439.4927972982548</v>
      </c>
      <c r="E398" s="98">
        <v>1364.6665767809684</v>
      </c>
      <c r="F398" s="98">
        <v>1392.0603529504538</v>
      </c>
      <c r="G398" s="98">
        <v>1309.1804217195802</v>
      </c>
      <c r="H398" s="98">
        <v>1321.3536045503702</v>
      </c>
      <c r="I398" s="98">
        <v>1311.8831173496712</v>
      </c>
      <c r="J398" s="98">
        <v>1358.4315100405711</v>
      </c>
      <c r="K398" s="98">
        <v>0</v>
      </c>
      <c r="L398" s="98">
        <v>1380.2655270958235</v>
      </c>
      <c r="M398" s="98">
        <v>1426.0610039463688</v>
      </c>
      <c r="N398" s="98">
        <v>1431.6237494906138</v>
      </c>
      <c r="O398" s="98">
        <v>1415.6812364526913</v>
      </c>
      <c r="P398" s="98">
        <v>1408.7722532639175</v>
      </c>
      <c r="Q398" s="98">
        <v>1407.8130812747002</v>
      </c>
      <c r="R398" s="98">
        <v>1439.7734519457099</v>
      </c>
      <c r="S398" s="98">
        <v>1482.3820432036418</v>
      </c>
      <c r="T398" s="98">
        <v>1535.6110427854687</v>
      </c>
      <c r="U398" s="98">
        <v>1527.4963648943142</v>
      </c>
      <c r="V398" s="98">
        <v>0</v>
      </c>
      <c r="W398" s="98">
        <v>1566.3367629263444</v>
      </c>
      <c r="X398" s="98">
        <v>0</v>
      </c>
      <c r="Y398" s="98">
        <v>1328.5126498021011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419.86666426871932</v>
      </c>
      <c r="D399" s="98">
        <v>414.7300608075634</v>
      </c>
      <c r="E399" s="98">
        <v>393.44920260268771</v>
      </c>
      <c r="F399" s="98">
        <v>400.21948869336865</v>
      </c>
      <c r="G399" s="98">
        <v>380.47430171514617</v>
      </c>
      <c r="H399" s="98">
        <v>371.00428193312746</v>
      </c>
      <c r="I399" s="98">
        <v>373.66996092666977</v>
      </c>
      <c r="J399" s="98">
        <v>400.54717086506957</v>
      </c>
      <c r="K399" s="98">
        <v>0</v>
      </c>
      <c r="L399" s="98">
        <v>404.80305029556695</v>
      </c>
      <c r="M399" s="98">
        <v>410.40704409450274</v>
      </c>
      <c r="N399" s="98">
        <v>417.8988391180709</v>
      </c>
      <c r="O399" s="98">
        <v>415.15488254060739</v>
      </c>
      <c r="P399" s="98">
        <v>414.19450139008882</v>
      </c>
      <c r="Q399" s="98">
        <v>419.16882169800641</v>
      </c>
      <c r="R399" s="98">
        <v>436.00913398450001</v>
      </c>
      <c r="S399" s="98">
        <v>449.6986488376682</v>
      </c>
      <c r="T399" s="98">
        <v>469.65284907221024</v>
      </c>
      <c r="U399" s="98">
        <v>470.72451599485606</v>
      </c>
      <c r="V399" s="98">
        <v>0</v>
      </c>
      <c r="W399" s="98">
        <v>461.09502488471082</v>
      </c>
      <c r="X399" s="98">
        <v>0</v>
      </c>
      <c r="Y399" s="98">
        <v>442.06485788873232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348.07429317990295</v>
      </c>
      <c r="D400" s="122">
        <v>337.16364779376443</v>
      </c>
      <c r="E400" s="122">
        <v>344.14351991328488</v>
      </c>
      <c r="F400" s="122">
        <v>348.74622079163947</v>
      </c>
      <c r="G400" s="122">
        <v>328.96932159460152</v>
      </c>
      <c r="H400" s="122">
        <v>325.60396689558758</v>
      </c>
      <c r="I400" s="122">
        <v>322.20571674186755</v>
      </c>
      <c r="J400" s="122">
        <v>317.14840270781934</v>
      </c>
      <c r="K400" s="122">
        <v>306.46944856050487</v>
      </c>
      <c r="L400" s="122">
        <v>314.27983245701171</v>
      </c>
      <c r="M400" s="122">
        <v>314.10048103923776</v>
      </c>
      <c r="N400" s="122">
        <v>312.76115432234155</v>
      </c>
      <c r="O400" s="122">
        <v>306.76849662588</v>
      </c>
      <c r="P400" s="122">
        <v>311.62460991276879</v>
      </c>
      <c r="Q400" s="122">
        <v>314.18924550751586</v>
      </c>
      <c r="R400" s="122">
        <v>315.95780686064757</v>
      </c>
      <c r="S400" s="122">
        <v>323.96896311757149</v>
      </c>
      <c r="T400" s="122">
        <v>331.94613811955611</v>
      </c>
      <c r="U400" s="122">
        <v>331.02635397962729</v>
      </c>
      <c r="V400" s="122">
        <v>342.63341750816608</v>
      </c>
      <c r="W400" s="122">
        <v>346.42315415940004</v>
      </c>
      <c r="X400" s="122">
        <v>326.99874529948045</v>
      </c>
      <c r="Y400" s="122">
        <v>302.02249303285322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349.32443050170036</v>
      </c>
      <c r="D401" s="98">
        <v>332.59300686284604</v>
      </c>
      <c r="E401" s="98">
        <v>344.80830047357807</v>
      </c>
      <c r="F401" s="98">
        <v>354.02062366919216</v>
      </c>
      <c r="G401" s="98">
        <v>327.2887848317643</v>
      </c>
      <c r="H401" s="98">
        <v>327.33421051446999</v>
      </c>
      <c r="I401" s="98">
        <v>319.73544895607279</v>
      </c>
      <c r="J401" s="98">
        <v>317.94986280498125</v>
      </c>
      <c r="K401" s="98">
        <v>304.85064827763881</v>
      </c>
      <c r="L401" s="98">
        <v>318.9798238096601</v>
      </c>
      <c r="M401" s="98">
        <v>315.05462465402383</v>
      </c>
      <c r="N401" s="98">
        <v>309.91772484735998</v>
      </c>
      <c r="O401" s="98">
        <v>309.88684131237608</v>
      </c>
      <c r="P401" s="98">
        <v>311.50170860631681</v>
      </c>
      <c r="Q401" s="98">
        <v>312.78131523608323</v>
      </c>
      <c r="R401" s="98">
        <v>314.49380547610838</v>
      </c>
      <c r="S401" s="98">
        <v>325.0218108439617</v>
      </c>
      <c r="T401" s="98">
        <v>333.53574197329789</v>
      </c>
      <c r="U401" s="98">
        <v>334.82182452827891</v>
      </c>
      <c r="V401" s="98">
        <v>338.45744092501104</v>
      </c>
      <c r="W401" s="98">
        <v>342.56064922243888</v>
      </c>
      <c r="X401" s="98">
        <v>330.28322601139405</v>
      </c>
      <c r="Y401" s="98">
        <v>298.9319088384251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346.57892531847358</v>
      </c>
      <c r="D402" s="33">
        <v>344.10547383190794</v>
      </c>
      <c r="E402" s="33">
        <v>343.107279510681</v>
      </c>
      <c r="F402" s="33">
        <v>340.93684673857973</v>
      </c>
      <c r="G402" s="33">
        <v>331.19228020140906</v>
      </c>
      <c r="H402" s="33">
        <v>323.21689916405251</v>
      </c>
      <c r="I402" s="33">
        <v>326.58372081303838</v>
      </c>
      <c r="J402" s="33">
        <v>315.04577043899917</v>
      </c>
      <c r="K402" s="33">
        <v>313.52858566574832</v>
      </c>
      <c r="L402" s="33">
        <v>307.02658421912753</v>
      </c>
      <c r="M402" s="33">
        <v>312.113533479203</v>
      </c>
      <c r="N402" s="33">
        <v>315.77202062716339</v>
      </c>
      <c r="O402" s="33">
        <v>302.41700237888824</v>
      </c>
      <c r="P402" s="33">
        <v>311.76656849768256</v>
      </c>
      <c r="Q402" s="33">
        <v>317.57011725509972</v>
      </c>
      <c r="R402" s="33">
        <v>319.54249978036296</v>
      </c>
      <c r="S402" s="33">
        <v>321.93144784999356</v>
      </c>
      <c r="T402" s="33">
        <v>329.71328032691605</v>
      </c>
      <c r="U402" s="33">
        <v>326.05368457839859</v>
      </c>
      <c r="V402" s="33">
        <v>347.86721597414027</v>
      </c>
      <c r="W402" s="33">
        <v>350.90477583975303</v>
      </c>
      <c r="X402" s="33">
        <v>317.95106573240412</v>
      </c>
      <c r="Y402" s="33">
        <v>305.47261529314414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4394.2518993372169</v>
      </c>
      <c r="D404" s="117">
        <f t="shared" si="218"/>
        <v>4075.3405359935109</v>
      </c>
      <c r="E404" s="117">
        <f t="shared" si="218"/>
        <v>4290.3561111823474</v>
      </c>
      <c r="F404" s="117">
        <f t="shared" si="218"/>
        <v>4455.5702618028108</v>
      </c>
      <c r="G404" s="117">
        <f t="shared" si="218"/>
        <v>4293.0530609132084</v>
      </c>
      <c r="H404" s="117">
        <f t="shared" si="218"/>
        <v>4265.9497373408694</v>
      </c>
      <c r="I404" s="117">
        <f t="shared" si="218"/>
        <v>3868.76758583221</v>
      </c>
      <c r="J404" s="117">
        <f t="shared" si="218"/>
        <v>4181.9857154015435</v>
      </c>
      <c r="K404" s="117">
        <f t="shared" si="218"/>
        <v>3807.6684370219236</v>
      </c>
      <c r="L404" s="117">
        <f t="shared" si="218"/>
        <v>3926.5858183428049</v>
      </c>
      <c r="M404" s="117">
        <f t="shared" si="218"/>
        <v>3060.9919141338146</v>
      </c>
      <c r="N404" s="117">
        <f t="shared" si="218"/>
        <v>2941.0651614189806</v>
      </c>
      <c r="O404" s="117">
        <f t="shared" si="218"/>
        <v>2734.4939243803819</v>
      </c>
      <c r="P404" s="117">
        <f t="shared" si="218"/>
        <v>2207.2571459938572</v>
      </c>
      <c r="Q404" s="117">
        <f t="shared" si="218"/>
        <v>2142.5619954052008</v>
      </c>
      <c r="R404" s="117">
        <f t="shared" ref="R404:V404" si="219">R405+R408+R410+R419</f>
        <v>2089.6380815363382</v>
      </c>
      <c r="S404" s="117">
        <f t="shared" si="219"/>
        <v>1959.1423751804737</v>
      </c>
      <c r="T404" s="117">
        <f t="shared" si="219"/>
        <v>2032.85719083657</v>
      </c>
      <c r="U404" s="117">
        <f t="shared" si="219"/>
        <v>1923.169764630567</v>
      </c>
      <c r="V404" s="117">
        <f t="shared" si="219"/>
        <v>1849.8002408403452</v>
      </c>
      <c r="W404" s="117">
        <f t="shared" ref="W404:Y404" si="220">W405+W408+W410+W419</f>
        <v>1629.7363388935846</v>
      </c>
      <c r="X404" s="117">
        <f t="shared" si="220"/>
        <v>1313.5955853894147</v>
      </c>
      <c r="Y404" s="117">
        <f t="shared" si="220"/>
        <v>908.26541737781793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3696.7996683421229</v>
      </c>
      <c r="D405" s="122">
        <f t="shared" si="221"/>
        <v>3408.9551534209859</v>
      </c>
      <c r="E405" s="122">
        <f t="shared" si="221"/>
        <v>3639.8526177573522</v>
      </c>
      <c r="F405" s="122">
        <f t="shared" si="221"/>
        <v>3787.3904769090673</v>
      </c>
      <c r="G405" s="122">
        <f t="shared" si="221"/>
        <v>3696.926657683382</v>
      </c>
      <c r="H405" s="122">
        <f t="shared" si="221"/>
        <v>3680.0759239044937</v>
      </c>
      <c r="I405" s="122">
        <f t="shared" si="221"/>
        <v>3291.6098178862167</v>
      </c>
      <c r="J405" s="122">
        <f t="shared" si="221"/>
        <v>3549.9906852088498</v>
      </c>
      <c r="K405" s="122">
        <f t="shared" si="221"/>
        <v>3174.9060722478544</v>
      </c>
      <c r="L405" s="122">
        <f t="shared" si="221"/>
        <v>3365.7707280612531</v>
      </c>
      <c r="M405" s="122">
        <f t="shared" si="221"/>
        <v>2490.5675582345602</v>
      </c>
      <c r="N405" s="122">
        <f t="shared" si="221"/>
        <v>2344.0980849281832</v>
      </c>
      <c r="O405" s="122">
        <f t="shared" si="221"/>
        <v>2153.3654288381549</v>
      </c>
      <c r="P405" s="122">
        <f t="shared" si="221"/>
        <v>1685.0075795817852</v>
      </c>
      <c r="Q405" s="122">
        <f t="shared" si="221"/>
        <v>1642.3216976494311</v>
      </c>
      <c r="R405" s="122">
        <f t="shared" ref="R405:V405" si="222">SUM(R406:R407)</f>
        <v>1587.848019892258</v>
      </c>
      <c r="S405" s="122">
        <f t="shared" si="222"/>
        <v>1457.659368556474</v>
      </c>
      <c r="T405" s="122">
        <f t="shared" si="222"/>
        <v>1514.0446442457931</v>
      </c>
      <c r="U405" s="122">
        <f t="shared" si="222"/>
        <v>1383.9185713737209</v>
      </c>
      <c r="V405" s="122">
        <f t="shared" si="222"/>
        <v>1296.3283515228675</v>
      </c>
      <c r="W405" s="122">
        <f t="shared" ref="W405:Y405" si="223">SUM(W406:W407)</f>
        <v>1093.4688963312121</v>
      </c>
      <c r="X405" s="122">
        <f t="shared" si="223"/>
        <v>775.18591111149669</v>
      </c>
      <c r="Y405" s="122">
        <f t="shared" si="223"/>
        <v>462.67283587376136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3696.7996683421229</v>
      </c>
      <c r="D406" s="98">
        <v>3408.9551534209859</v>
      </c>
      <c r="E406" s="98">
        <v>3639.8526177573522</v>
      </c>
      <c r="F406" s="98">
        <v>3787.3904769090673</v>
      </c>
      <c r="G406" s="98">
        <v>3696.926657683382</v>
      </c>
      <c r="H406" s="98">
        <v>3680.0759239044937</v>
      </c>
      <c r="I406" s="98">
        <v>3291.6098178862167</v>
      </c>
      <c r="J406" s="98">
        <v>3549.9906852088498</v>
      </c>
      <c r="K406" s="98">
        <v>3174.9060722478544</v>
      </c>
      <c r="L406" s="98">
        <v>3365.7707280612531</v>
      </c>
      <c r="M406" s="98">
        <v>2490.5675582345602</v>
      </c>
      <c r="N406" s="98">
        <v>2344.0980849281832</v>
      </c>
      <c r="O406" s="98">
        <v>2153.3654288381549</v>
      </c>
      <c r="P406" s="98">
        <v>1685.0075795817852</v>
      </c>
      <c r="Q406" s="98">
        <v>1642.3216976494311</v>
      </c>
      <c r="R406" s="98">
        <v>1587.848019892258</v>
      </c>
      <c r="S406" s="98">
        <v>1457.659368556474</v>
      </c>
      <c r="T406" s="98">
        <v>1514.0446442457931</v>
      </c>
      <c r="U406" s="98">
        <v>1383.9185713737209</v>
      </c>
      <c r="V406" s="98">
        <v>1296.3283515228675</v>
      </c>
      <c r="W406" s="98">
        <v>1093.4688963312121</v>
      </c>
      <c r="X406" s="98">
        <v>775.18591111149669</v>
      </c>
      <c r="Y406" s="98">
        <v>462.67283587376136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631.83544904002201</v>
      </c>
      <c r="D410" s="122">
        <v>597.30709746647165</v>
      </c>
      <c r="E410" s="122">
        <v>578.24062450126257</v>
      </c>
      <c r="F410" s="122">
        <v>595.5754633627173</v>
      </c>
      <c r="G410" s="122">
        <v>532.16404848129605</v>
      </c>
      <c r="H410" s="122">
        <v>520.82738438864783</v>
      </c>
      <c r="I410" s="122">
        <v>507.1843620281993</v>
      </c>
      <c r="J410" s="122">
        <v>553.28588569558201</v>
      </c>
      <c r="K410" s="122">
        <v>548.07804423051755</v>
      </c>
      <c r="L410" s="122">
        <v>494.79766761209311</v>
      </c>
      <c r="M410" s="122">
        <v>497.89591175302257</v>
      </c>
      <c r="N410" s="122">
        <v>542.68177661866093</v>
      </c>
      <c r="O410" s="122">
        <v>519.66538072037235</v>
      </c>
      <c r="P410" s="122">
        <v>465.45401182345296</v>
      </c>
      <c r="Q410" s="122">
        <v>425.3846137007489</v>
      </c>
      <c r="R410" s="122">
        <v>426.78624592754073</v>
      </c>
      <c r="S410" s="122">
        <v>430.41991656065943</v>
      </c>
      <c r="T410" s="122">
        <v>455.09150750904291</v>
      </c>
      <c r="U410" s="122">
        <v>477.91697428737058</v>
      </c>
      <c r="V410" s="122">
        <v>493.19660758248614</v>
      </c>
      <c r="W410" s="122">
        <v>477.60739353698131</v>
      </c>
      <c r="X410" s="122">
        <v>461.25027540077929</v>
      </c>
      <c r="Y410" s="122">
        <v>395.40689189517474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657.4122056451863</v>
      </c>
      <c r="D411" s="98">
        <v>618.85142639159233</v>
      </c>
      <c r="E411" s="98">
        <v>598.76472459955926</v>
      </c>
      <c r="F411" s="98">
        <v>617.79994184641214</v>
      </c>
      <c r="G411" s="98">
        <v>555.83199349329914</v>
      </c>
      <c r="H411" s="98">
        <v>546.04414620257501</v>
      </c>
      <c r="I411" s="98">
        <v>527.09215930570906</v>
      </c>
      <c r="J411" s="98">
        <v>555.84288402596576</v>
      </c>
      <c r="K411" s="98">
        <v>550.43635825335514</v>
      </c>
      <c r="L411" s="98">
        <v>571.00287777792983</v>
      </c>
      <c r="M411" s="98">
        <v>516.59681075153912</v>
      </c>
      <c r="N411" s="98">
        <v>556.83433429634113</v>
      </c>
      <c r="O411" s="98">
        <v>530.41815541419533</v>
      </c>
      <c r="P411" s="98">
        <v>485.7406646848238</v>
      </c>
      <c r="Q411" s="98">
        <v>467.05748753547249</v>
      </c>
      <c r="R411" s="98">
        <v>470.4993487002402</v>
      </c>
      <c r="S411" s="98">
        <v>482.63466091669301</v>
      </c>
      <c r="T411" s="98">
        <v>498.77716305062683</v>
      </c>
      <c r="U411" s="98">
        <v>496.72925708599382</v>
      </c>
      <c r="V411" s="98">
        <v>493.22406090377575</v>
      </c>
      <c r="W411" s="98">
        <v>484.37511500604495</v>
      </c>
      <c r="X411" s="98">
        <v>462.57012701275801</v>
      </c>
      <c r="Y411" s="98">
        <v>406.30186878938059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513.24523792935054</v>
      </c>
      <c r="D412" s="98">
        <v>480.47933340185966</v>
      </c>
      <c r="E412" s="98">
        <v>464.87784281200231</v>
      </c>
      <c r="F412" s="98">
        <v>479.98252503673365</v>
      </c>
      <c r="G412" s="98">
        <v>430.90740433689047</v>
      </c>
      <c r="H412" s="98">
        <v>426.58529354350418</v>
      </c>
      <c r="I412" s="98">
        <v>410.66564994042301</v>
      </c>
      <c r="J412" s="98">
        <v>429.90335413159045</v>
      </c>
      <c r="K412" s="98">
        <v>425.26790565235422</v>
      </c>
      <c r="L412" s="98">
        <v>442.19858360679473</v>
      </c>
      <c r="M412" s="98">
        <v>401.4923586403425</v>
      </c>
      <c r="N412" s="98">
        <v>431.53539477158978</v>
      </c>
      <c r="O412" s="98">
        <v>410.50571378553974</v>
      </c>
      <c r="P412" s="98">
        <v>375.52073425854962</v>
      </c>
      <c r="Q412" s="98">
        <v>360.06187520116367</v>
      </c>
      <c r="R412" s="98">
        <v>361.28874444143588</v>
      </c>
      <c r="S412" s="98">
        <v>370.41071510017127</v>
      </c>
      <c r="T412" s="98">
        <v>381.99326685893521</v>
      </c>
      <c r="U412" s="98">
        <v>379.65517673022288</v>
      </c>
      <c r="V412" s="98">
        <v>381.13215007824175</v>
      </c>
      <c r="W412" s="98">
        <v>373.96258411753155</v>
      </c>
      <c r="X412" s="98">
        <v>352.17003905245508</v>
      </c>
      <c r="Y412" s="98">
        <v>304.39861748495838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513.24523792935054</v>
      </c>
      <c r="D413" s="101">
        <v>480.47933340185966</v>
      </c>
      <c r="E413" s="101">
        <v>464.87784281200231</v>
      </c>
      <c r="F413" s="101">
        <v>479.98252503673365</v>
      </c>
      <c r="G413" s="101">
        <v>430.90740433689047</v>
      </c>
      <c r="H413" s="101">
        <v>426.58529354350418</v>
      </c>
      <c r="I413" s="101">
        <v>410.66564994042301</v>
      </c>
      <c r="J413" s="101">
        <v>429.90335413159045</v>
      </c>
      <c r="K413" s="101">
        <v>425.26790565235422</v>
      </c>
      <c r="L413" s="101">
        <v>442.19858360679473</v>
      </c>
      <c r="M413" s="101">
        <v>401.4923586403425</v>
      </c>
      <c r="N413" s="101">
        <v>431.53539477158978</v>
      </c>
      <c r="O413" s="101">
        <v>410.50571378553974</v>
      </c>
      <c r="P413" s="101">
        <v>375.52073425854962</v>
      </c>
      <c r="Q413" s="101">
        <v>360.06187520116367</v>
      </c>
      <c r="R413" s="101">
        <v>361.28874444143588</v>
      </c>
      <c r="S413" s="101">
        <v>370.41071510017127</v>
      </c>
      <c r="T413" s="101">
        <v>381.99326685893521</v>
      </c>
      <c r="U413" s="101">
        <v>379.65517673022288</v>
      </c>
      <c r="V413" s="101">
        <v>381.13215007824175</v>
      </c>
      <c r="W413" s="101">
        <v>373.96258411753155</v>
      </c>
      <c r="X413" s="101">
        <v>352.17003905245508</v>
      </c>
      <c r="Y413" s="101">
        <v>304.39861748495838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65.616781955072113</v>
      </c>
      <c r="D419" s="122">
        <v>69.078285106053499</v>
      </c>
      <c r="E419" s="122">
        <v>72.262868923732867</v>
      </c>
      <c r="F419" s="122">
        <v>72.604321531026699</v>
      </c>
      <c r="G419" s="122">
        <v>63.962354748530331</v>
      </c>
      <c r="H419" s="122">
        <v>65.046429047727372</v>
      </c>
      <c r="I419" s="122">
        <v>69.973405917794196</v>
      </c>
      <c r="J419" s="122">
        <v>78.709144497112391</v>
      </c>
      <c r="K419" s="122">
        <v>84.684320543551749</v>
      </c>
      <c r="L419" s="122">
        <v>66.017422669458796</v>
      </c>
      <c r="M419" s="122">
        <v>72.528444146231848</v>
      </c>
      <c r="N419" s="122">
        <v>54.285299872136491</v>
      </c>
      <c r="O419" s="122">
        <v>61.463114821854759</v>
      </c>
      <c r="P419" s="122">
        <v>56.795554588618998</v>
      </c>
      <c r="Q419" s="122">
        <v>74.855684055021072</v>
      </c>
      <c r="R419" s="122">
        <v>75.003815716539577</v>
      </c>
      <c r="S419" s="122">
        <v>71.063090063340269</v>
      </c>
      <c r="T419" s="122">
        <v>63.721039081734098</v>
      </c>
      <c r="U419" s="122">
        <v>61.334218969475565</v>
      </c>
      <c r="V419" s="122">
        <v>60.275281734991601</v>
      </c>
      <c r="W419" s="122">
        <v>58.660049025391046</v>
      </c>
      <c r="X419" s="122">
        <v>77.159398877138671</v>
      </c>
      <c r="Y419" s="122">
        <v>50.18568960888183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120.47284123927972</v>
      </c>
      <c r="D420" s="98">
        <v>114.56084770680422</v>
      </c>
      <c r="E420" s="98">
        <v>118.62175472937857</v>
      </c>
      <c r="F420" s="98">
        <v>121.64083070630025</v>
      </c>
      <c r="G420" s="98">
        <v>112.3173210818544</v>
      </c>
      <c r="H420" s="98">
        <v>112.19472203669139</v>
      </c>
      <c r="I420" s="98">
        <v>109.45556438340822</v>
      </c>
      <c r="J420" s="98">
        <v>108.71069994341116</v>
      </c>
      <c r="K420" s="98">
        <v>104.10411647702249</v>
      </c>
      <c r="L420" s="98">
        <v>108.79567945790977</v>
      </c>
      <c r="M420" s="98">
        <v>107.35701902380983</v>
      </c>
      <c r="N420" s="98">
        <v>105.55174815894765</v>
      </c>
      <c r="O420" s="98">
        <v>105.50848559368292</v>
      </c>
      <c r="P420" s="98">
        <v>105.96657065534433</v>
      </c>
      <c r="Q420" s="98">
        <v>106.02858602776783</v>
      </c>
      <c r="R420" s="98">
        <v>105.63564179313822</v>
      </c>
      <c r="S420" s="98">
        <v>107.78360646584476</v>
      </c>
      <c r="T420" s="98">
        <v>109.08497117925785</v>
      </c>
      <c r="U420" s="98">
        <v>108.1485560870161</v>
      </c>
      <c r="V420" s="98">
        <v>108.36810890531515</v>
      </c>
      <c r="W420" s="98">
        <v>109.21646478806913</v>
      </c>
      <c r="X420" s="98">
        <v>105.16973627646659</v>
      </c>
      <c r="Y420" s="98">
        <v>95.141516501406599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200.91354572869244</v>
      </c>
      <c r="D423" s="118">
        <f t="shared" si="225"/>
        <v>184.15354627179909</v>
      </c>
      <c r="E423" s="118">
        <f t="shared" si="225"/>
        <v>192.5547510682303</v>
      </c>
      <c r="F423" s="118">
        <f t="shared" si="225"/>
        <v>199.4750492508075</v>
      </c>
      <c r="G423" s="118">
        <f t="shared" si="225"/>
        <v>191.79904748844496</v>
      </c>
      <c r="H423" s="118">
        <f t="shared" si="225"/>
        <v>189.90232813333969</v>
      </c>
      <c r="I423" s="118">
        <f t="shared" si="225"/>
        <v>171.47072082809422</v>
      </c>
      <c r="J423" s="118">
        <f t="shared" si="225"/>
        <v>182.25032768697957</v>
      </c>
      <c r="K423" s="118">
        <f t="shared" si="225"/>
        <v>164.62850532115783</v>
      </c>
      <c r="L423" s="118">
        <f t="shared" si="225"/>
        <v>172.11929159171868</v>
      </c>
      <c r="M423" s="118">
        <f t="shared" si="225"/>
        <v>131.00182822146712</v>
      </c>
      <c r="N423" s="118">
        <f t="shared" si="225"/>
        <v>125.76068021128643</v>
      </c>
      <c r="O423" s="118">
        <f t="shared" si="225"/>
        <v>116.06582700963222</v>
      </c>
      <c r="P423" s="118">
        <f t="shared" si="225"/>
        <v>94.199040262163095</v>
      </c>
      <c r="Q423" s="118">
        <f t="shared" si="225"/>
        <v>91.524293311822262</v>
      </c>
      <c r="R423" s="118">
        <f t="shared" ref="R423:V423" si="226">R424+R427+R429+R438</f>
        <v>88.656025626240051</v>
      </c>
      <c r="S423" s="118">
        <f t="shared" si="226"/>
        <v>83.299354048045089</v>
      </c>
      <c r="T423" s="118">
        <f t="shared" si="226"/>
        <v>85.616093109686943</v>
      </c>
      <c r="U423" s="118">
        <f t="shared" si="226"/>
        <v>79.653864225584172</v>
      </c>
      <c r="V423" s="118">
        <f t="shared" si="226"/>
        <v>75.609653040094372</v>
      </c>
      <c r="W423" s="118">
        <f t="shared" ref="W423:Y423" si="227">W424+W427+W429+W438</f>
        <v>66.275163071344807</v>
      </c>
      <c r="X423" s="118">
        <f t="shared" si="227"/>
        <v>52.070840590847965</v>
      </c>
      <c r="Y423" s="118">
        <f t="shared" si="227"/>
        <v>36.88750818712434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166.92138268187085</v>
      </c>
      <c r="D424" s="123">
        <f t="shared" si="228"/>
        <v>152.27403487597371</v>
      </c>
      <c r="E424" s="123">
        <f t="shared" si="228"/>
        <v>161.64509152670985</v>
      </c>
      <c r="F424" s="123">
        <f t="shared" si="228"/>
        <v>167.77199702810967</v>
      </c>
      <c r="G424" s="123">
        <f t="shared" si="228"/>
        <v>163.19541839849052</v>
      </c>
      <c r="H424" s="123">
        <f t="shared" si="228"/>
        <v>161.84653566763279</v>
      </c>
      <c r="I424" s="123">
        <f t="shared" si="228"/>
        <v>144.30868888796573</v>
      </c>
      <c r="J424" s="123">
        <f t="shared" si="228"/>
        <v>154.07326856595429</v>
      </c>
      <c r="K424" s="123">
        <f t="shared" si="228"/>
        <v>136.93705228966377</v>
      </c>
      <c r="L424" s="123">
        <f t="shared" si="228"/>
        <v>144.25843206809571</v>
      </c>
      <c r="M424" s="123">
        <f t="shared" si="228"/>
        <v>105.2826211695875</v>
      </c>
      <c r="N424" s="123">
        <f t="shared" si="228"/>
        <v>98.7250759877017</v>
      </c>
      <c r="O424" s="123">
        <f t="shared" si="228"/>
        <v>90.260996907138775</v>
      </c>
      <c r="P424" s="123">
        <f t="shared" si="228"/>
        <v>70.33758029913497</v>
      </c>
      <c r="Q424" s="123">
        <f t="shared" si="228"/>
        <v>68.329297610457274</v>
      </c>
      <c r="R424" s="123">
        <f t="shared" ref="R424:V424" si="229">SUM(R425:R426)</f>
        <v>65.513517789756321</v>
      </c>
      <c r="S424" s="123">
        <f t="shared" si="229"/>
        <v>59.8034186522735</v>
      </c>
      <c r="T424" s="123">
        <f t="shared" si="229"/>
        <v>61.703808154967653</v>
      </c>
      <c r="U424" s="123">
        <f t="shared" si="229"/>
        <v>56.067115777552416</v>
      </c>
      <c r="V424" s="123">
        <f t="shared" si="229"/>
        <v>52.236491319322752</v>
      </c>
      <c r="W424" s="123">
        <f t="shared" ref="W424:Y424" si="230">SUM(W425:W426)</f>
        <v>43.540603171939118</v>
      </c>
      <c r="X424" s="123">
        <f t="shared" si="230"/>
        <v>30.457451616682679</v>
      </c>
      <c r="Y424" s="123">
        <f t="shared" si="230"/>
        <v>18.071736097108111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164.81190476454907</v>
      </c>
      <c r="D425" s="99">
        <v>150.37142245630429</v>
      </c>
      <c r="E425" s="99">
        <v>159.65855731777307</v>
      </c>
      <c r="F425" s="99">
        <v>165.7273474395567</v>
      </c>
      <c r="G425" s="99">
        <v>161.22109085523181</v>
      </c>
      <c r="H425" s="99">
        <v>159.90197323961377</v>
      </c>
      <c r="I425" s="99">
        <v>142.57551928766065</v>
      </c>
      <c r="J425" s="99">
        <v>152.20011736777278</v>
      </c>
      <c r="K425" s="99">
        <v>135.25838687884934</v>
      </c>
      <c r="L425" s="99">
        <v>142.4819731572718</v>
      </c>
      <c r="M425" s="99">
        <v>103.97991398162836</v>
      </c>
      <c r="N425" s="99">
        <v>97.459653231543271</v>
      </c>
      <c r="O425" s="99">
        <v>89.061320883803603</v>
      </c>
      <c r="P425" s="99">
        <v>69.3613281264211</v>
      </c>
      <c r="Q425" s="99">
        <v>67.328101569633702</v>
      </c>
      <c r="R425" s="99">
        <v>64.535006818910446</v>
      </c>
      <c r="S425" s="99">
        <v>58.899154587478073</v>
      </c>
      <c r="T425" s="99">
        <v>60.755940868294459</v>
      </c>
      <c r="U425" s="99">
        <v>55.199760870717441</v>
      </c>
      <c r="V425" s="99">
        <v>51.422123303422225</v>
      </c>
      <c r="W425" s="99">
        <v>42.855366516375454</v>
      </c>
      <c r="X425" s="99">
        <v>29.976840026902135</v>
      </c>
      <c r="Y425" s="99">
        <v>17.786675965348525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2.1094779173217817</v>
      </c>
      <c r="D426" s="99">
        <v>1.902612419669411</v>
      </c>
      <c r="E426" s="99">
        <v>1.9865342089367817</v>
      </c>
      <c r="F426" s="99">
        <v>2.0446495885529727</v>
      </c>
      <c r="G426" s="99">
        <v>1.9743275432587026</v>
      </c>
      <c r="H426" s="99">
        <v>1.9445624280190335</v>
      </c>
      <c r="I426" s="99">
        <v>1.7331696003050656</v>
      </c>
      <c r="J426" s="99">
        <v>1.8731511981815148</v>
      </c>
      <c r="K426" s="99">
        <v>1.6786654108144223</v>
      </c>
      <c r="L426" s="99">
        <v>1.7764589108239213</v>
      </c>
      <c r="M426" s="99">
        <v>1.3027071879591445</v>
      </c>
      <c r="N426" s="99">
        <v>1.265422756158423</v>
      </c>
      <c r="O426" s="99">
        <v>1.1996760233351744</v>
      </c>
      <c r="P426" s="99">
        <v>0.97625217271387266</v>
      </c>
      <c r="Q426" s="99">
        <v>1.0011960408235698</v>
      </c>
      <c r="R426" s="99">
        <v>0.97851097084587446</v>
      </c>
      <c r="S426" s="99">
        <v>0.90426406479542709</v>
      </c>
      <c r="T426" s="99">
        <v>0.94786728667319542</v>
      </c>
      <c r="U426" s="99">
        <v>0.86735490683497674</v>
      </c>
      <c r="V426" s="99">
        <v>0.81436801590052599</v>
      </c>
      <c r="W426" s="99">
        <v>0.6852366555636612</v>
      </c>
      <c r="X426" s="99">
        <v>0.48061158978054547</v>
      </c>
      <c r="Y426" s="99">
        <v>0.28506013175958705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7.981587806503097E-3</v>
      </c>
      <c r="E427" s="123">
        <f t="shared" si="231"/>
        <v>4.7236925723934441E-3</v>
      </c>
      <c r="F427" s="123">
        <f t="shared" si="231"/>
        <v>9.6358998840606405E-3</v>
      </c>
      <c r="G427" s="123">
        <f t="shared" si="231"/>
        <v>1.2429208136260212E-2</v>
      </c>
      <c r="H427" s="123">
        <f t="shared" si="231"/>
        <v>1.5768270271097399E-2</v>
      </c>
      <c r="I427" s="123">
        <f t="shared" si="231"/>
        <v>1.7692419059031923E-2</v>
      </c>
      <c r="J427" s="123">
        <f t="shared" si="231"/>
        <v>1.3190095424396295E-2</v>
      </c>
      <c r="K427" s="123">
        <f t="shared" si="231"/>
        <v>1.0345497446821006E-2</v>
      </c>
      <c r="L427" s="123">
        <f t="shared" si="231"/>
        <v>1.0838105113997968E-2</v>
      </c>
      <c r="M427" s="123">
        <f t="shared" si="231"/>
        <v>8.302582503969683E-3</v>
      </c>
      <c r="N427" s="123">
        <f t="shared" si="231"/>
        <v>8.8793675235759161E-3</v>
      </c>
      <c r="O427" s="123">
        <f t="shared" si="231"/>
        <v>5.3252027350453477E-3</v>
      </c>
      <c r="P427" s="123">
        <f t="shared" si="231"/>
        <v>6.9199341195034132E-3</v>
      </c>
      <c r="Q427" s="123">
        <f t="shared" si="231"/>
        <v>2.1922004487480687E-3</v>
      </c>
      <c r="R427" s="123">
        <f t="shared" si="231"/>
        <v>2.8238798454456289E-3</v>
      </c>
      <c r="S427" s="123">
        <f t="shared" si="231"/>
        <v>3.034388294039183E-3</v>
      </c>
      <c r="T427" s="123">
        <f t="shared" si="231"/>
        <v>3.7244262876569762E-3</v>
      </c>
      <c r="U427" s="123">
        <f t="shared" si="231"/>
        <v>1.780389580090405E-3</v>
      </c>
      <c r="V427" s="123">
        <f t="shared" si="231"/>
        <v>7.5329423498610073E-3</v>
      </c>
      <c r="W427" s="123">
        <f t="shared" si="231"/>
        <v>3.6679482689006009E-3</v>
      </c>
      <c r="X427" s="123">
        <f t="shared" si="231"/>
        <v>1.1518704769622641E-2</v>
      </c>
      <c r="Y427" s="123">
        <f t="shared" si="231"/>
        <v>8.7664188519241681E-3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0</v>
      </c>
      <c r="D428" s="99">
        <f>RES_hhdet_in_fecs!D67</f>
        <v>7.981587806503097E-3</v>
      </c>
      <c r="E428" s="99">
        <f>RES_hhdet_in_fecs!E67</f>
        <v>4.7236925723934441E-3</v>
      </c>
      <c r="F428" s="99">
        <f>RES_hhdet_in_fecs!F67</f>
        <v>9.6358998840606405E-3</v>
      </c>
      <c r="G428" s="99">
        <f>RES_hhdet_in_fecs!G67</f>
        <v>1.2429208136260212E-2</v>
      </c>
      <c r="H428" s="99">
        <f>RES_hhdet_in_fecs!H67</f>
        <v>1.5768270271097399E-2</v>
      </c>
      <c r="I428" s="99">
        <f>RES_hhdet_in_fecs!I67</f>
        <v>1.7692419059031923E-2</v>
      </c>
      <c r="J428" s="99">
        <f>RES_hhdet_in_fecs!J67</f>
        <v>1.3190095424396295E-2</v>
      </c>
      <c r="K428" s="99">
        <f>RES_hhdet_in_fecs!K67</f>
        <v>1.0345497446821006E-2</v>
      </c>
      <c r="L428" s="99">
        <f>RES_hhdet_in_fecs!L67</f>
        <v>1.0838105113997968E-2</v>
      </c>
      <c r="M428" s="99">
        <f>RES_hhdet_in_fecs!M67</f>
        <v>8.302582503969683E-3</v>
      </c>
      <c r="N428" s="99">
        <f>RES_hhdet_in_fecs!N67</f>
        <v>8.8793675235759161E-3</v>
      </c>
      <c r="O428" s="99">
        <f>RES_hhdet_in_fecs!O67</f>
        <v>5.3252027350453477E-3</v>
      </c>
      <c r="P428" s="99">
        <f>RES_hhdet_in_fecs!P67</f>
        <v>6.9199341195034132E-3</v>
      </c>
      <c r="Q428" s="99">
        <f>RES_hhdet_in_fecs!Q67</f>
        <v>2.1922004487480687E-3</v>
      </c>
      <c r="R428" s="99">
        <f>RES_hhdet_in_fecs!R67</f>
        <v>2.8238798454456289E-3</v>
      </c>
      <c r="S428" s="99">
        <f>RES_hhdet_in_fecs!S67</f>
        <v>3.034388294039183E-3</v>
      </c>
      <c r="T428" s="99">
        <f>RES_hhdet_in_fecs!T67</f>
        <v>3.7244262876569762E-3</v>
      </c>
      <c r="U428" s="99">
        <f>RES_hhdet_in_fecs!U67</f>
        <v>1.780389580090405E-3</v>
      </c>
      <c r="V428" s="99">
        <f>RES_hhdet_in_fecs!V67</f>
        <v>7.5329423498610073E-3</v>
      </c>
      <c r="W428" s="99">
        <f>RES_hhdet_in_fecs!W67</f>
        <v>3.6679482689006009E-3</v>
      </c>
      <c r="X428" s="99">
        <f>RES_hhdet_in_fecs!X67</f>
        <v>1.1518704769622641E-2</v>
      </c>
      <c r="Y428" s="99">
        <f>RES_hhdet_in_fecs!Y67</f>
        <v>8.7664188519241681E-3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29.175086718925154</v>
      </c>
      <c r="D429" s="123">
        <v>27.207145232010099</v>
      </c>
      <c r="E429" s="123">
        <v>26.159761564099345</v>
      </c>
      <c r="F429" s="123">
        <v>26.908713104988088</v>
      </c>
      <c r="G429" s="123">
        <v>24.142985877276033</v>
      </c>
      <c r="H429" s="123">
        <v>23.642557249042568</v>
      </c>
      <c r="I429" s="123">
        <v>22.758034022024482</v>
      </c>
      <c r="J429" s="123">
        <v>23.801489834254333</v>
      </c>
      <c r="K429" s="123">
        <v>23.414739750428925</v>
      </c>
      <c r="L429" s="123">
        <v>23.708228706471829</v>
      </c>
      <c r="M429" s="123">
        <v>21.572982287997277</v>
      </c>
      <c r="N429" s="123">
        <v>23.104571353626536</v>
      </c>
      <c r="O429" s="123">
        <v>21.904091337507317</v>
      </c>
      <c r="P429" s="123">
        <v>19.988161722014869</v>
      </c>
      <c r="Q429" s="123">
        <v>19.153850807343431</v>
      </c>
      <c r="R429" s="123">
        <v>19.152643681385133</v>
      </c>
      <c r="S429" s="123">
        <v>19.539448212845333</v>
      </c>
      <c r="T429" s="123">
        <v>20.037068649477455</v>
      </c>
      <c r="U429" s="123">
        <v>19.820735134467416</v>
      </c>
      <c r="V429" s="123">
        <v>19.564796183523562</v>
      </c>
      <c r="W429" s="123">
        <v>18.984238423717574</v>
      </c>
      <c r="X429" s="123">
        <v>17.880045092733379</v>
      </c>
      <c r="Y429" s="123">
        <v>15.636729479141296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29.308961141634498</v>
      </c>
      <c r="D430" s="99">
        <v>27.29797403824179</v>
      </c>
      <c r="E430" s="99">
        <v>26.264226094198492</v>
      </c>
      <c r="F430" s="99">
        <v>27.033480237843584</v>
      </c>
      <c r="G430" s="99">
        <v>24.239550475524329</v>
      </c>
      <c r="H430" s="99">
        <v>23.726014967944963</v>
      </c>
      <c r="I430" s="99">
        <v>22.830907210540953</v>
      </c>
      <c r="J430" s="99">
        <v>23.830865962347232</v>
      </c>
      <c r="K430" s="99">
        <v>23.449869760747074</v>
      </c>
      <c r="L430" s="99">
        <v>24.17206140215719</v>
      </c>
      <c r="M430" s="99">
        <v>21.567651022968018</v>
      </c>
      <c r="N430" s="99">
        <v>23.151284272987787</v>
      </c>
      <c r="O430" s="99">
        <v>21.937633487237225</v>
      </c>
      <c r="P430" s="99">
        <v>19.994935355668911</v>
      </c>
      <c r="Q430" s="99">
        <v>19.147341233239118</v>
      </c>
      <c r="R430" s="99">
        <v>19.122534585346038</v>
      </c>
      <c r="S430" s="99">
        <v>19.501657325303995</v>
      </c>
      <c r="T430" s="99">
        <v>20.015047733189554</v>
      </c>
      <c r="U430" s="99">
        <v>19.812824811953131</v>
      </c>
      <c r="V430" s="99">
        <v>19.564972444067688</v>
      </c>
      <c r="W430" s="99">
        <v>18.983688657850895</v>
      </c>
      <c r="X430" s="99">
        <v>17.887826003962051</v>
      </c>
      <c r="Y430" s="99">
        <v>15.619589316551238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26.66835166579142</v>
      </c>
      <c r="D431" s="99">
        <v>24.829732287773901</v>
      </c>
      <c r="E431" s="99">
        <v>23.929752900876306</v>
      </c>
      <c r="F431" s="99">
        <v>24.676811792012209</v>
      </c>
      <c r="G431" s="99">
        <v>22.151829544965132</v>
      </c>
      <c r="H431" s="99">
        <v>21.774490011961088</v>
      </c>
      <c r="I431" s="99">
        <v>20.97933250759402</v>
      </c>
      <c r="J431" s="99">
        <v>21.896640553620998</v>
      </c>
      <c r="K431" s="99">
        <v>21.585330522631057</v>
      </c>
      <c r="L431" s="99">
        <v>22.314619543405914</v>
      </c>
      <c r="M431" s="99">
        <v>19.996130222238296</v>
      </c>
      <c r="N431" s="99">
        <v>21.551491262391952</v>
      </c>
      <c r="O431" s="99">
        <v>20.54958298753105</v>
      </c>
      <c r="P431" s="99">
        <v>18.869729901528661</v>
      </c>
      <c r="Q431" s="99">
        <v>18.183168302864029</v>
      </c>
      <c r="R431" s="99">
        <v>18.220875535859133</v>
      </c>
      <c r="S431" s="99">
        <v>18.643549063731349</v>
      </c>
      <c r="T431" s="99">
        <v>19.183400852090855</v>
      </c>
      <c r="U431" s="99">
        <v>19.027633598375761</v>
      </c>
      <c r="V431" s="99">
        <v>18.845300642404776</v>
      </c>
      <c r="W431" s="99">
        <v>18.308248995818627</v>
      </c>
      <c r="X431" s="99">
        <v>17.236985200146943</v>
      </c>
      <c r="Y431" s="99">
        <v>15.017176805046589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22.881663293484724</v>
      </c>
      <c r="D432" s="102">
        <v>21.194283166790612</v>
      </c>
      <c r="E432" s="102">
        <v>20.39140962748473</v>
      </c>
      <c r="F432" s="102">
        <v>21.002912474078204</v>
      </c>
      <c r="G432" s="102">
        <v>18.791652693570885</v>
      </c>
      <c r="H432" s="102">
        <v>18.535441008030805</v>
      </c>
      <c r="I432" s="102">
        <v>17.787912764053022</v>
      </c>
      <c r="J432" s="102">
        <v>18.431412011374853</v>
      </c>
      <c r="K432" s="102">
        <v>18.11740240528087</v>
      </c>
      <c r="L432" s="102">
        <v>18.719435104226239</v>
      </c>
      <c r="M432" s="102">
        <v>16.762099376776742</v>
      </c>
      <c r="N432" s="102">
        <v>17.941779058645832</v>
      </c>
      <c r="O432" s="102">
        <v>16.978159215556268</v>
      </c>
      <c r="P432" s="102">
        <v>15.457863325247796</v>
      </c>
      <c r="Q432" s="102">
        <v>14.760982905842035</v>
      </c>
      <c r="R432" s="102">
        <v>14.683881135995453</v>
      </c>
      <c r="S432" s="102">
        <v>14.967061880272226</v>
      </c>
      <c r="T432" s="102">
        <v>15.328715980451895</v>
      </c>
      <c r="U432" s="102">
        <v>15.143141657558523</v>
      </c>
      <c r="V432" s="102">
        <v>15.118564978694019</v>
      </c>
      <c r="W432" s="102">
        <v>14.656387263998889</v>
      </c>
      <c r="X432" s="102">
        <v>13.618597515280298</v>
      </c>
      <c r="Y432" s="102">
        <v>11.702090880870919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3.7866883723066969</v>
      </c>
      <c r="D433" s="105">
        <v>3.6354491209832882</v>
      </c>
      <c r="E433" s="105">
        <v>3.538343273391575</v>
      </c>
      <c r="F433" s="105">
        <v>3.6738993179340018</v>
      </c>
      <c r="G433" s="105">
        <v>3.3601768513942485</v>
      </c>
      <c r="H433" s="105">
        <v>3.2390490039302868</v>
      </c>
      <c r="I433" s="105">
        <v>3.1914197435409917</v>
      </c>
      <c r="J433" s="105">
        <v>3.4652285422461486</v>
      </c>
      <c r="K433" s="105">
        <v>3.4679281173501879</v>
      </c>
      <c r="L433" s="105">
        <v>3.595184439179675</v>
      </c>
      <c r="M433" s="105">
        <v>3.2340308454615552</v>
      </c>
      <c r="N433" s="105">
        <v>3.6097122037461218</v>
      </c>
      <c r="O433" s="105">
        <v>3.5714237719747799</v>
      </c>
      <c r="P433" s="105">
        <v>3.4118665762808686</v>
      </c>
      <c r="Q433" s="105">
        <v>3.4221853970219978</v>
      </c>
      <c r="R433" s="105">
        <v>3.5369943998636777</v>
      </c>
      <c r="S433" s="105">
        <v>3.6764871834591268</v>
      </c>
      <c r="T433" s="105">
        <v>3.8546848716389546</v>
      </c>
      <c r="U433" s="105">
        <v>3.8844919408172371</v>
      </c>
      <c r="V433" s="105">
        <v>3.726735663710758</v>
      </c>
      <c r="W433" s="105">
        <v>3.6518617318197353</v>
      </c>
      <c r="X433" s="105">
        <v>3.6183876848666436</v>
      </c>
      <c r="Y433" s="105">
        <v>3.3150859241756687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25.898351848671233</v>
      </c>
      <c r="D434" s="102">
        <v>24.770540491707887</v>
      </c>
      <c r="E434" s="102">
        <v>23.307331350707837</v>
      </c>
      <c r="F434" s="102">
        <v>23.654243160953516</v>
      </c>
      <c r="G434" s="102">
        <v>22.172809928984485</v>
      </c>
      <c r="H434" s="102">
        <v>22.077878131665734</v>
      </c>
      <c r="I434" s="102">
        <v>21.856442503610729</v>
      </c>
      <c r="J434" s="102">
        <v>22.504905596068738</v>
      </c>
      <c r="K434" s="102">
        <v>0</v>
      </c>
      <c r="L434" s="102">
        <v>22.39907178137269</v>
      </c>
      <c r="M434" s="102">
        <v>22.57494313623166</v>
      </c>
      <c r="N434" s="102">
        <v>22.391116580498835</v>
      </c>
      <c r="O434" s="102">
        <v>21.675835414121302</v>
      </c>
      <c r="P434" s="102">
        <v>21.014584860921396</v>
      </c>
      <c r="Q434" s="102">
        <v>20.540720670164422</v>
      </c>
      <c r="R434" s="102">
        <v>20.617237252568788</v>
      </c>
      <c r="S434" s="102">
        <v>20.834151583965212</v>
      </c>
      <c r="T434" s="102">
        <v>21.200451763640967</v>
      </c>
      <c r="U434" s="102">
        <v>20.744582921851666</v>
      </c>
      <c r="V434" s="102">
        <v>0</v>
      </c>
      <c r="W434" s="102">
        <v>20.207603049993285</v>
      </c>
      <c r="X434" s="102">
        <v>0</v>
      </c>
      <c r="Y434" s="102">
        <v>16.7941657898598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23.999071194704612</v>
      </c>
      <c r="D435" s="105">
        <v>22.926383031541576</v>
      </c>
      <c r="E435" s="105">
        <v>21.57932039583773</v>
      </c>
      <c r="F435" s="105">
        <v>21.911992122348092</v>
      </c>
      <c r="G435" s="105">
        <v>20.536142644115049</v>
      </c>
      <c r="H435" s="105">
        <v>20.497510216823294</v>
      </c>
      <c r="I435" s="105">
        <v>20.291098521057467</v>
      </c>
      <c r="J435" s="105">
        <v>20.866031022698149</v>
      </c>
      <c r="K435" s="105">
        <v>0</v>
      </c>
      <c r="L435" s="105">
        <v>20.794572973585677</v>
      </c>
      <c r="M435" s="105">
        <v>20.999157253439108</v>
      </c>
      <c r="N435" s="105">
        <v>20.84354622891572</v>
      </c>
      <c r="O435" s="105">
        <v>20.228490949494461</v>
      </c>
      <c r="P435" s="105">
        <v>19.684050426246944</v>
      </c>
      <c r="Q435" s="105">
        <v>19.303013817572182</v>
      </c>
      <c r="R435" s="105">
        <v>19.412245705366647</v>
      </c>
      <c r="S435" s="105">
        <v>19.665185355773861</v>
      </c>
      <c r="T435" s="105">
        <v>20.051235810664188</v>
      </c>
      <c r="U435" s="105">
        <v>19.650412840885899</v>
      </c>
      <c r="V435" s="105">
        <v>0</v>
      </c>
      <c r="W435" s="105">
        <v>19.255134108274799</v>
      </c>
      <c r="X435" s="105">
        <v>0</v>
      </c>
      <c r="Y435" s="105">
        <v>16.026981895638098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20.218656706704071</v>
      </c>
      <c r="D436" s="99">
        <v>19.231719468849626</v>
      </c>
      <c r="E436" s="99">
        <v>18.093841694301869</v>
      </c>
      <c r="F436" s="99">
        <v>18.375133573285826</v>
      </c>
      <c r="G436" s="99">
        <v>17.185163605381877</v>
      </c>
      <c r="H436" s="99">
        <v>17.241833089262485</v>
      </c>
      <c r="I436" s="99">
        <v>17.02228487987465</v>
      </c>
      <c r="J436" s="99">
        <v>17.397809696238088</v>
      </c>
      <c r="K436" s="99">
        <v>0</v>
      </c>
      <c r="L436" s="99">
        <v>17.333708999304449</v>
      </c>
      <c r="M436" s="99">
        <v>17.53871747749163</v>
      </c>
      <c r="N436" s="99">
        <v>17.334528128092899</v>
      </c>
      <c r="O436" s="99">
        <v>16.760747919530992</v>
      </c>
      <c r="P436" s="99">
        <v>16.240668205102907</v>
      </c>
      <c r="Q436" s="99">
        <v>15.832510433890896</v>
      </c>
      <c r="R436" s="99">
        <v>15.833363717582207</v>
      </c>
      <c r="S436" s="99">
        <v>15.995405962736861</v>
      </c>
      <c r="T436" s="99">
        <v>16.245028906067422</v>
      </c>
      <c r="U436" s="99">
        <v>15.858495701729323</v>
      </c>
      <c r="V436" s="99">
        <v>0</v>
      </c>
      <c r="W436" s="99">
        <v>15.605780954584469</v>
      </c>
      <c r="X436" s="99">
        <v>0</v>
      </c>
      <c r="Y436" s="99">
        <v>12.598630228456839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3.7804144880005355</v>
      </c>
      <c r="D437" s="99">
        <v>3.6946635626919502</v>
      </c>
      <c r="E437" s="99">
        <v>3.4854787015358601</v>
      </c>
      <c r="F437" s="99">
        <v>3.5368585490622726</v>
      </c>
      <c r="G437" s="99">
        <v>3.350979038733171</v>
      </c>
      <c r="H437" s="99">
        <v>3.2556771275608072</v>
      </c>
      <c r="I437" s="99">
        <v>3.2688136411828159</v>
      </c>
      <c r="J437" s="99">
        <v>3.4682213264600592</v>
      </c>
      <c r="K437" s="99">
        <v>0</v>
      </c>
      <c r="L437" s="99">
        <v>3.4608639742812266</v>
      </c>
      <c r="M437" s="99">
        <v>3.4604397759474774</v>
      </c>
      <c r="N437" s="99">
        <v>3.5090181008228218</v>
      </c>
      <c r="O437" s="99">
        <v>3.4677430299634664</v>
      </c>
      <c r="P437" s="99">
        <v>3.4433822211440326</v>
      </c>
      <c r="Q437" s="99">
        <v>3.470503383681284</v>
      </c>
      <c r="R437" s="99">
        <v>3.5788819877844409</v>
      </c>
      <c r="S437" s="99">
        <v>3.6697793930370044</v>
      </c>
      <c r="T437" s="99">
        <v>3.8062069045967624</v>
      </c>
      <c r="U437" s="99">
        <v>3.7919171391565776</v>
      </c>
      <c r="V437" s="99">
        <v>0</v>
      </c>
      <c r="W437" s="99">
        <v>3.6493531536903316</v>
      </c>
      <c r="X437" s="99">
        <v>0</v>
      </c>
      <c r="Y437" s="99">
        <v>3.4283516671812606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4.8170763278964461</v>
      </c>
      <c r="D438" s="123">
        <v>4.6643845760087705</v>
      </c>
      <c r="E438" s="123">
        <v>4.7451742848487237</v>
      </c>
      <c r="F438" s="123">
        <v>4.7847032178256566</v>
      </c>
      <c r="G438" s="123">
        <v>4.4482140045421463</v>
      </c>
      <c r="H438" s="123">
        <v>4.3974669463932345</v>
      </c>
      <c r="I438" s="123">
        <v>4.3863054990449557</v>
      </c>
      <c r="J438" s="123">
        <v>4.3623791913465428</v>
      </c>
      <c r="K438" s="123">
        <v>4.2663677836183043</v>
      </c>
      <c r="L438" s="123">
        <v>4.1417927120371312</v>
      </c>
      <c r="M438" s="123">
        <v>4.137922181378368</v>
      </c>
      <c r="N438" s="123">
        <v>3.9221535024346115</v>
      </c>
      <c r="O438" s="123">
        <v>3.8954135622510657</v>
      </c>
      <c r="P438" s="123">
        <v>3.8663783068937461</v>
      </c>
      <c r="Q438" s="123">
        <v>4.0389526935728153</v>
      </c>
      <c r="R438" s="123">
        <v>3.9870402752531566</v>
      </c>
      <c r="S438" s="123">
        <v>3.9534527946322102</v>
      </c>
      <c r="T438" s="123">
        <v>3.8714918789541737</v>
      </c>
      <c r="U438" s="123">
        <v>3.7642329239842525</v>
      </c>
      <c r="V438" s="123">
        <v>3.8008325948981914</v>
      </c>
      <c r="W438" s="123">
        <v>3.7466535274192068</v>
      </c>
      <c r="X438" s="123">
        <v>3.7218251766622852</v>
      </c>
      <c r="Y438" s="123">
        <v>3.1702761920230067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5.3709587260234732</v>
      </c>
      <c r="D439" s="99">
        <v>5.0533600039251692</v>
      </c>
      <c r="E439" s="99">
        <v>5.2032266730251049</v>
      </c>
      <c r="F439" s="99">
        <v>5.3227181977157736</v>
      </c>
      <c r="G439" s="99">
        <v>4.8981012347431641</v>
      </c>
      <c r="H439" s="99">
        <v>4.8749422054593792</v>
      </c>
      <c r="I439" s="99">
        <v>4.7410491505065293</v>
      </c>
      <c r="J439" s="99">
        <v>4.6607956915093993</v>
      </c>
      <c r="K439" s="99">
        <v>4.4350776185830583</v>
      </c>
      <c r="L439" s="99">
        <v>4.6056087394515295</v>
      </c>
      <c r="M439" s="99">
        <v>4.4821003013998393</v>
      </c>
      <c r="N439" s="99">
        <v>4.3884839289348205</v>
      </c>
      <c r="O439" s="99">
        <v>4.363739180345787</v>
      </c>
      <c r="P439" s="99">
        <v>4.361987546359388</v>
      </c>
      <c r="Q439" s="99">
        <v>4.3467144223811012</v>
      </c>
      <c r="R439" s="99">
        <v>4.2933560252842922</v>
      </c>
      <c r="S439" s="99">
        <v>4.3551761379714522</v>
      </c>
      <c r="T439" s="99">
        <v>4.3773874725391941</v>
      </c>
      <c r="U439" s="99">
        <v>4.3136746323093824</v>
      </c>
      <c r="V439" s="99">
        <v>4.2986934997922894</v>
      </c>
      <c r="W439" s="99">
        <v>4.2804250251831473</v>
      </c>
      <c r="X439" s="99">
        <v>4.0669680844827321</v>
      </c>
      <c r="Y439" s="99">
        <v>3.657554958173737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4.1545427623999451</v>
      </c>
      <c r="D440" s="110">
        <v>4.0736140922802546</v>
      </c>
      <c r="E440" s="110">
        <v>4.0311756821695885</v>
      </c>
      <c r="F440" s="110">
        <v>3.988108736582527</v>
      </c>
      <c r="G440" s="110">
        <v>3.8531180134377081</v>
      </c>
      <c r="H440" s="110">
        <v>3.7387355567295395</v>
      </c>
      <c r="I440" s="110">
        <v>3.7576007249100796</v>
      </c>
      <c r="J440" s="110">
        <v>3.5794828687314255</v>
      </c>
      <c r="K440" s="110">
        <v>3.5306711886617892</v>
      </c>
      <c r="L440" s="110">
        <v>3.4260099517879525</v>
      </c>
      <c r="M440" s="110">
        <v>3.4211916334855532</v>
      </c>
      <c r="N440" s="110">
        <v>3.4283629651919978</v>
      </c>
      <c r="O440" s="110">
        <v>3.2418885553192816</v>
      </c>
      <c r="P440" s="110">
        <v>3.2939190846458817</v>
      </c>
      <c r="Q440" s="110">
        <v>3.2999225334664142</v>
      </c>
      <c r="R440" s="110">
        <v>3.2370082657687282</v>
      </c>
      <c r="S440" s="110">
        <v>3.1760208594343786</v>
      </c>
      <c r="T440" s="110">
        <v>3.1608790330305347</v>
      </c>
      <c r="U440" s="110">
        <v>3.0443769968403087</v>
      </c>
      <c r="V440" s="110">
        <v>3.1768579177378733</v>
      </c>
      <c r="W440" s="110">
        <v>3.1273243729520552</v>
      </c>
      <c r="X440" s="110">
        <v>2.7710683573327071</v>
      </c>
      <c r="Y440" s="110">
        <v>2.626310646255106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112.11737311603169</v>
      </c>
      <c r="D442" s="118">
        <f t="shared" si="232"/>
        <v>103.7601007379306</v>
      </c>
      <c r="E442" s="118">
        <f t="shared" si="232"/>
        <v>109.4319212703722</v>
      </c>
      <c r="F442" s="118">
        <f t="shared" si="232"/>
        <v>114.48055399293901</v>
      </c>
      <c r="G442" s="118">
        <f t="shared" si="232"/>
        <v>111.16636417455476</v>
      </c>
      <c r="H442" s="118">
        <f t="shared" si="232"/>
        <v>111.22372871726714</v>
      </c>
      <c r="I442" s="118">
        <f t="shared" si="232"/>
        <v>101.62213702732451</v>
      </c>
      <c r="J442" s="118">
        <f t="shared" si="232"/>
        <v>109.1619206981168</v>
      </c>
      <c r="K442" s="118">
        <f t="shared" si="232"/>
        <v>99.976410581630859</v>
      </c>
      <c r="L442" s="118">
        <f t="shared" si="232"/>
        <v>106.35381025438434</v>
      </c>
      <c r="M442" s="118">
        <f t="shared" si="232"/>
        <v>83.057255639557823</v>
      </c>
      <c r="N442" s="118">
        <f t="shared" si="232"/>
        <v>83.074724427944801</v>
      </c>
      <c r="O442" s="118">
        <f t="shared" si="232"/>
        <v>80.681393502528934</v>
      </c>
      <c r="P442" s="118">
        <f t="shared" si="232"/>
        <v>69.374820756966955</v>
      </c>
      <c r="Q442" s="118">
        <f t="shared" si="232"/>
        <v>70.387516119144223</v>
      </c>
      <c r="R442" s="118">
        <f t="shared" ref="R442:V442" si="233">R443+R446+R448+R457</f>
        <v>69.770786852122015</v>
      </c>
      <c r="S442" s="118">
        <f t="shared" si="233"/>
        <v>66.742102963359429</v>
      </c>
      <c r="T442" s="118">
        <f t="shared" si="233"/>
        <v>69.714462128214478</v>
      </c>
      <c r="U442" s="118">
        <f t="shared" si="233"/>
        <v>65.686409393631536</v>
      </c>
      <c r="V442" s="118">
        <f t="shared" si="233"/>
        <v>63.08667941821998</v>
      </c>
      <c r="W442" s="118">
        <f t="shared" ref="W442:Y442" si="234">W443+W446+W448+W457</f>
        <v>55.691284434132243</v>
      </c>
      <c r="X442" s="118">
        <f t="shared" si="234"/>
        <v>43.70671043921007</v>
      </c>
      <c r="Y442" s="118">
        <f t="shared" si="234"/>
        <v>31.107449649749203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91.718447792908123</v>
      </c>
      <c r="D443" s="123">
        <f t="shared" si="235"/>
        <v>84.470207604873437</v>
      </c>
      <c r="E443" s="123">
        <f t="shared" si="235"/>
        <v>90.56785182764358</v>
      </c>
      <c r="F443" s="123">
        <f t="shared" si="235"/>
        <v>94.938575662581954</v>
      </c>
      <c r="G443" s="123">
        <f t="shared" si="235"/>
        <v>93.311274031061288</v>
      </c>
      <c r="H443" s="123">
        <f t="shared" si="235"/>
        <v>93.537145434608391</v>
      </c>
      <c r="I443" s="123">
        <f t="shared" si="235"/>
        <v>84.343976434221759</v>
      </c>
      <c r="J443" s="123">
        <f t="shared" si="235"/>
        <v>91.168480869937142</v>
      </c>
      <c r="K443" s="123">
        <f t="shared" si="235"/>
        <v>82.145892472639872</v>
      </c>
      <c r="L443" s="123">
        <f t="shared" si="235"/>
        <v>87.855562507216902</v>
      </c>
      <c r="M443" s="123">
        <f t="shared" si="235"/>
        <v>65.896122854861545</v>
      </c>
      <c r="N443" s="123">
        <f t="shared" si="235"/>
        <v>64.443962137837204</v>
      </c>
      <c r="O443" s="123">
        <f t="shared" si="235"/>
        <v>62.357066068474971</v>
      </c>
      <c r="P443" s="123">
        <f t="shared" si="235"/>
        <v>51.746488422601971</v>
      </c>
      <c r="Q443" s="123">
        <f t="shared" si="235"/>
        <v>52.854983379671822</v>
      </c>
      <c r="R443" s="123">
        <f t="shared" ref="R443:V443" si="236">SUM(R444:R445)</f>
        <v>51.934392010903323</v>
      </c>
      <c r="S443" s="123">
        <f t="shared" si="236"/>
        <v>48.286553571766269</v>
      </c>
      <c r="T443" s="123">
        <f t="shared" si="236"/>
        <v>50.559739674516578</v>
      </c>
      <c r="U443" s="123">
        <f t="shared" si="236"/>
        <v>46.525644017352469</v>
      </c>
      <c r="V443" s="123">
        <f t="shared" si="236"/>
        <v>43.843558241592561</v>
      </c>
      <c r="W443" s="123">
        <f t="shared" ref="W443:Y443" si="237">SUM(W444:W445)</f>
        <v>36.857397590192718</v>
      </c>
      <c r="X443" s="123">
        <f t="shared" si="237"/>
        <v>25.898870317302251</v>
      </c>
      <c r="Y443" s="123">
        <f t="shared" si="237"/>
        <v>15.415617655555117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89.60896987558634</v>
      </c>
      <c r="D444" s="99">
        <v>82.567595185204027</v>
      </c>
      <c r="E444" s="99">
        <v>88.581317618706791</v>
      </c>
      <c r="F444" s="99">
        <v>92.893926074028982</v>
      </c>
      <c r="G444" s="99">
        <v>91.336946487802592</v>
      </c>
      <c r="H444" s="99">
        <v>91.592583006589351</v>
      </c>
      <c r="I444" s="99">
        <v>82.610806833916698</v>
      </c>
      <c r="J444" s="99">
        <v>89.295329671755624</v>
      </c>
      <c r="K444" s="99">
        <v>80.467227061825454</v>
      </c>
      <c r="L444" s="99">
        <v>86.079103596392983</v>
      </c>
      <c r="M444" s="99">
        <v>64.593415666902402</v>
      </c>
      <c r="N444" s="99">
        <v>63.178539381678775</v>
      </c>
      <c r="O444" s="99">
        <v>61.157390045139799</v>
      </c>
      <c r="P444" s="99">
        <v>50.7702362498881</v>
      </c>
      <c r="Q444" s="99">
        <v>51.85378733884825</v>
      </c>
      <c r="R444" s="99">
        <v>50.955881040057449</v>
      </c>
      <c r="S444" s="99">
        <v>47.382289506970842</v>
      </c>
      <c r="T444" s="99">
        <v>49.611872387843384</v>
      </c>
      <c r="U444" s="99">
        <v>45.658289110517494</v>
      </c>
      <c r="V444" s="99">
        <v>43.029190225692034</v>
      </c>
      <c r="W444" s="99">
        <v>36.172160934629055</v>
      </c>
      <c r="X444" s="99">
        <v>25.418258727521707</v>
      </c>
      <c r="Y444" s="99">
        <v>15.130557523795529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2.1094779173217817</v>
      </c>
      <c r="D445" s="99">
        <v>1.902612419669411</v>
      </c>
      <c r="E445" s="99">
        <v>1.9865342089367817</v>
      </c>
      <c r="F445" s="99">
        <v>2.0446495885529727</v>
      </c>
      <c r="G445" s="99">
        <v>1.9743275432587026</v>
      </c>
      <c r="H445" s="99">
        <v>1.9445624280190335</v>
      </c>
      <c r="I445" s="99">
        <v>1.7331696003050656</v>
      </c>
      <c r="J445" s="99">
        <v>1.8731511981815148</v>
      </c>
      <c r="K445" s="99">
        <v>1.6786654108144223</v>
      </c>
      <c r="L445" s="99">
        <v>1.7764589108239213</v>
      </c>
      <c r="M445" s="99">
        <v>1.3027071879591445</v>
      </c>
      <c r="N445" s="99">
        <v>1.265422756158423</v>
      </c>
      <c r="O445" s="99">
        <v>1.1996760233351744</v>
      </c>
      <c r="P445" s="99">
        <v>0.97625217271387266</v>
      </c>
      <c r="Q445" s="99">
        <v>1.0011960408235698</v>
      </c>
      <c r="R445" s="99">
        <v>0.97851097084587446</v>
      </c>
      <c r="S445" s="99">
        <v>0.90426406479542709</v>
      </c>
      <c r="T445" s="99">
        <v>0.94786728667319542</v>
      </c>
      <c r="U445" s="99">
        <v>0.86735490683497674</v>
      </c>
      <c r="V445" s="99">
        <v>0.81436801590052599</v>
      </c>
      <c r="W445" s="99">
        <v>0.6852366555636612</v>
      </c>
      <c r="X445" s="99">
        <v>0.48061158978054547</v>
      </c>
      <c r="Y445" s="99">
        <v>0.28506013175958705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2.5235169941438682E-2</v>
      </c>
      <c r="E446" s="123">
        <f t="shared" si="238"/>
        <v>1.5654182246285085E-2</v>
      </c>
      <c r="F446" s="123">
        <f t="shared" si="238"/>
        <v>3.3412416866417979E-2</v>
      </c>
      <c r="G446" s="123">
        <f t="shared" si="238"/>
        <v>4.5032605393073348E-2</v>
      </c>
      <c r="H446" s="123">
        <f t="shared" si="238"/>
        <v>5.9615644960165783E-2</v>
      </c>
      <c r="I446" s="123">
        <f t="shared" si="238"/>
        <v>6.9716994635576013E-2</v>
      </c>
      <c r="J446" s="123">
        <f t="shared" si="238"/>
        <v>5.4122420002057477E-2</v>
      </c>
      <c r="K446" s="123">
        <f t="shared" si="238"/>
        <v>4.4171964806101707E-2</v>
      </c>
      <c r="L446" s="123">
        <f t="shared" si="238"/>
        <v>4.81194798028566E-2</v>
      </c>
      <c r="M446" s="123">
        <f t="shared" si="238"/>
        <v>3.8481108792346667E-2</v>
      </c>
      <c r="N446" s="123">
        <f t="shared" si="238"/>
        <v>4.3161899200545542E-2</v>
      </c>
      <c r="O446" s="123">
        <f t="shared" si="238"/>
        <v>2.7252749406262784E-2</v>
      </c>
      <c r="P446" s="123">
        <f t="shared" si="238"/>
        <v>3.7230371923020221E-2</v>
      </c>
      <c r="Q446" s="123">
        <f t="shared" si="238"/>
        <v>1.2235996499742441E-2</v>
      </c>
      <c r="R446" s="123">
        <f t="shared" si="238"/>
        <v>1.5885038159006416E-2</v>
      </c>
      <c r="S446" s="123">
        <f t="shared" si="238"/>
        <v>1.7083917544503443E-2</v>
      </c>
      <c r="T446" s="123">
        <f t="shared" si="238"/>
        <v>2.0988971908423786E-2</v>
      </c>
      <c r="U446" s="123">
        <f t="shared" si="238"/>
        <v>1.0044029860678955E-2</v>
      </c>
      <c r="V446" s="123">
        <f t="shared" si="238"/>
        <v>4.2625816188677015E-2</v>
      </c>
      <c r="W446" s="123">
        <f t="shared" si="238"/>
        <v>2.0961383655039936E-2</v>
      </c>
      <c r="X446" s="123">
        <f t="shared" si="238"/>
        <v>6.6541871806208241E-2</v>
      </c>
      <c r="Y446" s="123">
        <f t="shared" si="238"/>
        <v>5.1256048376562093E-2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0</v>
      </c>
      <c r="D447" s="99">
        <f>RES_hhdet_in_tess!D67</f>
        <v>2.5235169941438682E-2</v>
      </c>
      <c r="E447" s="99">
        <f>RES_hhdet_in_tess!E67</f>
        <v>1.5654182246285085E-2</v>
      </c>
      <c r="F447" s="99">
        <f>RES_hhdet_in_tess!F67</f>
        <v>3.3412416866417979E-2</v>
      </c>
      <c r="G447" s="99">
        <f>RES_hhdet_in_tess!G67</f>
        <v>4.5032605393073348E-2</v>
      </c>
      <c r="H447" s="99">
        <f>RES_hhdet_in_tess!H67</f>
        <v>5.9615644960165783E-2</v>
      </c>
      <c r="I447" s="99">
        <f>RES_hhdet_in_tess!I67</f>
        <v>6.9716994635576013E-2</v>
      </c>
      <c r="J447" s="99">
        <f>RES_hhdet_in_tess!J67</f>
        <v>5.4122420002057477E-2</v>
      </c>
      <c r="K447" s="99">
        <f>RES_hhdet_in_tess!K67</f>
        <v>4.4171964806101707E-2</v>
      </c>
      <c r="L447" s="99">
        <f>RES_hhdet_in_tess!L67</f>
        <v>4.81194798028566E-2</v>
      </c>
      <c r="M447" s="99">
        <f>RES_hhdet_in_tess!M67</f>
        <v>3.8481108792346667E-2</v>
      </c>
      <c r="N447" s="99">
        <f>RES_hhdet_in_tess!N67</f>
        <v>4.3161899200545542E-2</v>
      </c>
      <c r="O447" s="99">
        <f>RES_hhdet_in_tess!O67</f>
        <v>2.7252749406262784E-2</v>
      </c>
      <c r="P447" s="99">
        <f>RES_hhdet_in_tess!P67</f>
        <v>3.7230371923020221E-2</v>
      </c>
      <c r="Q447" s="99">
        <f>RES_hhdet_in_tess!Q67</f>
        <v>1.2235996499742441E-2</v>
      </c>
      <c r="R447" s="99">
        <f>RES_hhdet_in_tess!R67</f>
        <v>1.5885038159006416E-2</v>
      </c>
      <c r="S447" s="99">
        <f>RES_hhdet_in_tess!S67</f>
        <v>1.7083917544503443E-2</v>
      </c>
      <c r="T447" s="99">
        <f>RES_hhdet_in_tess!T67</f>
        <v>2.0988971908423786E-2</v>
      </c>
      <c r="U447" s="99">
        <f>RES_hhdet_in_tess!U67</f>
        <v>1.0044029860678955E-2</v>
      </c>
      <c r="V447" s="99">
        <f>RES_hhdet_in_tess!V67</f>
        <v>4.2625816188677015E-2</v>
      </c>
      <c r="W447" s="99">
        <f>RES_hhdet_in_tess!W67</f>
        <v>2.0961383655039936E-2</v>
      </c>
      <c r="X447" s="99">
        <f>RES_hhdet_in_tess!X67</f>
        <v>6.6541871806208241E-2</v>
      </c>
      <c r="Y447" s="99">
        <f>RES_hhdet_in_tess!Y67</f>
        <v>5.1256048376562093E-2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17.264918237493912</v>
      </c>
      <c r="D448" s="123">
        <v>16.261002424517244</v>
      </c>
      <c r="E448" s="123">
        <v>15.799724601066728</v>
      </c>
      <c r="F448" s="123">
        <v>16.426591928447909</v>
      </c>
      <c r="G448" s="123">
        <v>14.912702063419475</v>
      </c>
      <c r="H448" s="123">
        <v>14.76969229267681</v>
      </c>
      <c r="I448" s="123">
        <v>14.389832116985019</v>
      </c>
      <c r="J448" s="123">
        <v>15.193221732234027</v>
      </c>
      <c r="K448" s="123">
        <v>15.149493436913492</v>
      </c>
      <c r="L448" s="123">
        <v>15.763192610137098</v>
      </c>
      <c r="M448" s="123">
        <v>14.474242459072535</v>
      </c>
      <c r="N448" s="123">
        <v>15.961403692042198</v>
      </c>
      <c r="O448" s="123">
        <v>15.734671204103993</v>
      </c>
      <c r="P448" s="123">
        <v>15.000428648713003</v>
      </c>
      <c r="Q448" s="123">
        <v>14.918970539289299</v>
      </c>
      <c r="R448" s="123">
        <v>15.227041878340371</v>
      </c>
      <c r="S448" s="123">
        <v>15.794706975095288</v>
      </c>
      <c r="T448" s="123">
        <v>16.443542875343002</v>
      </c>
      <c r="U448" s="123">
        <v>16.484141505096556</v>
      </c>
      <c r="V448" s="123">
        <v>16.455620019219726</v>
      </c>
      <c r="W448" s="123">
        <v>16.071146950618157</v>
      </c>
      <c r="X448" s="123">
        <v>15.189282069914229</v>
      </c>
      <c r="Y448" s="123">
        <v>13.298296755246707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17.266021233329241</v>
      </c>
      <c r="D449" s="99">
        <v>16.251779242849331</v>
      </c>
      <c r="E449" s="99">
        <v>15.807751426206966</v>
      </c>
      <c r="F449" s="99">
        <v>16.44853652310298</v>
      </c>
      <c r="G449" s="99">
        <v>14.914248623067135</v>
      </c>
      <c r="H449" s="99">
        <v>14.765923392542705</v>
      </c>
      <c r="I449" s="99">
        <v>14.376562176111852</v>
      </c>
      <c r="J449" s="99">
        <v>15.192869052588467</v>
      </c>
      <c r="K449" s="99">
        <v>15.149059084658543</v>
      </c>
      <c r="L449" s="99">
        <v>15.83772537988153</v>
      </c>
      <c r="M449" s="99">
        <v>14.437059408558886</v>
      </c>
      <c r="N449" s="99">
        <v>15.971471535691242</v>
      </c>
      <c r="O449" s="99">
        <v>15.742901004577558</v>
      </c>
      <c r="P449" s="99">
        <v>14.993856625546011</v>
      </c>
      <c r="Q449" s="99">
        <v>14.899099166363117</v>
      </c>
      <c r="R449" s="99">
        <v>15.209968299217168</v>
      </c>
      <c r="S449" s="99">
        <v>15.798273971161199</v>
      </c>
      <c r="T449" s="99">
        <v>16.461812903859748</v>
      </c>
      <c r="U449" s="99">
        <v>16.498795625301184</v>
      </c>
      <c r="V449" s="99">
        <v>16.455623210422189</v>
      </c>
      <c r="W449" s="99">
        <v>16.071531740563756</v>
      </c>
      <c r="X449" s="99">
        <v>15.189363456389156</v>
      </c>
      <c r="Y449" s="99">
        <v>13.286639843228318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17.266363832996358</v>
      </c>
      <c r="D450" s="99">
        <v>16.253411565909978</v>
      </c>
      <c r="E450" s="99">
        <v>15.81139991953598</v>
      </c>
      <c r="F450" s="99">
        <v>16.45313343362875</v>
      </c>
      <c r="G450" s="99">
        <v>14.922411909888377</v>
      </c>
      <c r="H450" s="99">
        <v>14.774610384185262</v>
      </c>
      <c r="I450" s="99">
        <v>14.392421590615765</v>
      </c>
      <c r="J450" s="99">
        <v>15.215788911540551</v>
      </c>
      <c r="K450" s="99">
        <v>15.172112502952116</v>
      </c>
      <c r="L450" s="99">
        <v>15.860306040301827</v>
      </c>
      <c r="M450" s="99">
        <v>14.454326660568436</v>
      </c>
      <c r="N450" s="99">
        <v>15.987280988090777</v>
      </c>
      <c r="O450" s="99">
        <v>15.755303128239831</v>
      </c>
      <c r="P450" s="99">
        <v>15.003451260766463</v>
      </c>
      <c r="Q450" s="99">
        <v>14.908132475948472</v>
      </c>
      <c r="R450" s="99">
        <v>15.2164799613182</v>
      </c>
      <c r="S450" s="99">
        <v>15.801289716065302</v>
      </c>
      <c r="T450" s="99">
        <v>16.46212193051586</v>
      </c>
      <c r="U450" s="99">
        <v>16.494687695554411</v>
      </c>
      <c r="V450" s="99">
        <v>16.442593530768875</v>
      </c>
      <c r="W450" s="99">
        <v>16.059913578895213</v>
      </c>
      <c r="X450" s="99">
        <v>15.182555816871778</v>
      </c>
      <c r="Y450" s="99">
        <v>13.269346807469375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13.479675460689661</v>
      </c>
      <c r="D451" s="102">
        <v>12.617962444926693</v>
      </c>
      <c r="E451" s="102">
        <v>12.273056646144406</v>
      </c>
      <c r="F451" s="102">
        <v>12.77923411569475</v>
      </c>
      <c r="G451" s="102">
        <v>11.562235058494126</v>
      </c>
      <c r="H451" s="102">
        <v>11.535561380254975</v>
      </c>
      <c r="I451" s="102">
        <v>11.201001847074773</v>
      </c>
      <c r="J451" s="102">
        <v>11.750560369294403</v>
      </c>
      <c r="K451" s="102">
        <v>11.704184385601925</v>
      </c>
      <c r="L451" s="102">
        <v>12.26512160112215</v>
      </c>
      <c r="M451" s="102">
        <v>11.220295815106882</v>
      </c>
      <c r="N451" s="102">
        <v>12.377568784344655</v>
      </c>
      <c r="O451" s="102">
        <v>12.183879356265052</v>
      </c>
      <c r="P451" s="102">
        <v>11.591584684485598</v>
      </c>
      <c r="Q451" s="102">
        <v>11.485947078926474</v>
      </c>
      <c r="R451" s="102">
        <v>11.679485561454523</v>
      </c>
      <c r="S451" s="102">
        <v>12.124802532606177</v>
      </c>
      <c r="T451" s="102">
        <v>12.607437058876904</v>
      </c>
      <c r="U451" s="102">
        <v>12.610195754737171</v>
      </c>
      <c r="V451" s="102">
        <v>12.715857867058112</v>
      </c>
      <c r="W451" s="102">
        <v>12.408051847075479</v>
      </c>
      <c r="X451" s="102">
        <v>11.564168132005134</v>
      </c>
      <c r="Y451" s="102">
        <v>9.9542608832937081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3.7866883723066969</v>
      </c>
      <c r="D452" s="105">
        <v>3.6354491209832882</v>
      </c>
      <c r="E452" s="105">
        <v>3.538343273391575</v>
      </c>
      <c r="F452" s="105">
        <v>3.6738993179340018</v>
      </c>
      <c r="G452" s="105">
        <v>3.3601768513942485</v>
      </c>
      <c r="H452" s="105">
        <v>3.2390490039302868</v>
      </c>
      <c r="I452" s="105">
        <v>3.1914197435409917</v>
      </c>
      <c r="J452" s="105">
        <v>3.4652285422461486</v>
      </c>
      <c r="K452" s="105">
        <v>3.4679281173501879</v>
      </c>
      <c r="L452" s="105">
        <v>3.595184439179675</v>
      </c>
      <c r="M452" s="105">
        <v>3.2340308454615552</v>
      </c>
      <c r="N452" s="105">
        <v>3.6097122037461218</v>
      </c>
      <c r="O452" s="105">
        <v>3.5714237719747799</v>
      </c>
      <c r="P452" s="105">
        <v>3.4118665762808686</v>
      </c>
      <c r="Q452" s="105">
        <v>3.4221853970219978</v>
      </c>
      <c r="R452" s="105">
        <v>3.5369943998636777</v>
      </c>
      <c r="S452" s="105">
        <v>3.6764871834591268</v>
      </c>
      <c r="T452" s="105">
        <v>3.8546848716389546</v>
      </c>
      <c r="U452" s="105">
        <v>3.8844919408172371</v>
      </c>
      <c r="V452" s="105">
        <v>3.726735663710758</v>
      </c>
      <c r="W452" s="105">
        <v>3.6518617318197353</v>
      </c>
      <c r="X452" s="105">
        <v>3.6183876848666436</v>
      </c>
      <c r="Y452" s="105">
        <v>3.3150859241756687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17.23763941597155</v>
      </c>
      <c r="D453" s="102">
        <v>16.517193093257379</v>
      </c>
      <c r="E453" s="102">
        <v>15.572634226300289</v>
      </c>
      <c r="F453" s="102">
        <v>15.836385869814178</v>
      </c>
      <c r="G453" s="102">
        <v>14.876917260207478</v>
      </c>
      <c r="H453" s="102">
        <v>14.847569107022343</v>
      </c>
      <c r="I453" s="102">
        <v>14.735291732078869</v>
      </c>
      <c r="J453" s="102">
        <v>15.215054143289903</v>
      </c>
      <c r="K453" s="102">
        <v>0</v>
      </c>
      <c r="L453" s="102">
        <v>15.249019344782569</v>
      </c>
      <c r="M453" s="102">
        <v>15.476880380221328</v>
      </c>
      <c r="N453" s="102">
        <v>15.527697622502124</v>
      </c>
      <c r="O453" s="102">
        <v>15.292718130366492</v>
      </c>
      <c r="P453" s="102">
        <v>15.154395389108009</v>
      </c>
      <c r="Q453" s="102">
        <v>15.122179558089076</v>
      </c>
      <c r="R453" s="102">
        <v>15.388746023993599</v>
      </c>
      <c r="S453" s="102">
        <v>15.756475307356649</v>
      </c>
      <c r="T453" s="102">
        <v>16.241318570215093</v>
      </c>
      <c r="U453" s="102">
        <v>16.095887397476798</v>
      </c>
      <c r="V453" s="102">
        <v>0</v>
      </c>
      <c r="W453" s="102">
        <v>16.052397041700182</v>
      </c>
      <c r="X453" s="102">
        <v>0</v>
      </c>
      <c r="Y453" s="102">
        <v>13.734098968037207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17.237715393554542</v>
      </c>
      <c r="D454" s="105">
        <v>16.518526816248464</v>
      </c>
      <c r="E454" s="105">
        <v>15.574755427993319</v>
      </c>
      <c r="F454" s="105">
        <v>15.838909546672866</v>
      </c>
      <c r="G454" s="105">
        <v>14.881419153415756</v>
      </c>
      <c r="H454" s="105">
        <v>14.85096299687612</v>
      </c>
      <c r="I454" s="105">
        <v>14.744987479174554</v>
      </c>
      <c r="J454" s="105">
        <v>15.230484241668957</v>
      </c>
      <c r="K454" s="105">
        <v>0</v>
      </c>
      <c r="L454" s="105">
        <v>15.261445106711832</v>
      </c>
      <c r="M454" s="105">
        <v>15.484595530562867</v>
      </c>
      <c r="N454" s="105">
        <v>15.530093969643465</v>
      </c>
      <c r="O454" s="105">
        <v>15.292772547420002</v>
      </c>
      <c r="P454" s="105">
        <v>15.155129514383374</v>
      </c>
      <c r="Q454" s="105">
        <v>15.126475415099812</v>
      </c>
      <c r="R454" s="105">
        <v>15.396935491778025</v>
      </c>
      <c r="S454" s="105">
        <v>15.766802785963735</v>
      </c>
      <c r="T454" s="105">
        <v>16.25125725481071</v>
      </c>
      <c r="U454" s="105">
        <v>16.096650479421811</v>
      </c>
      <c r="V454" s="105">
        <v>0</v>
      </c>
      <c r="W454" s="105">
        <v>16.046181783440961</v>
      </c>
      <c r="X454" s="105">
        <v>0</v>
      </c>
      <c r="Y454" s="105">
        <v>13.731384076436518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13.457300905554005</v>
      </c>
      <c r="D455" s="99">
        <v>12.823863253556516</v>
      </c>
      <c r="E455" s="99">
        <v>12.089276726457456</v>
      </c>
      <c r="F455" s="99">
        <v>12.302050997610593</v>
      </c>
      <c r="G455" s="99">
        <v>11.530440114682584</v>
      </c>
      <c r="H455" s="99">
        <v>11.595285869315315</v>
      </c>
      <c r="I455" s="99">
        <v>11.476173837991738</v>
      </c>
      <c r="J455" s="99">
        <v>11.7622629152089</v>
      </c>
      <c r="K455" s="99">
        <v>0</v>
      </c>
      <c r="L455" s="99">
        <v>11.800581132430603</v>
      </c>
      <c r="M455" s="99">
        <v>12.024155754615389</v>
      </c>
      <c r="N455" s="99">
        <v>12.02107586882064</v>
      </c>
      <c r="O455" s="99">
        <v>11.825029517456533</v>
      </c>
      <c r="P455" s="99">
        <v>11.711747293239343</v>
      </c>
      <c r="Q455" s="99">
        <v>11.655972031418525</v>
      </c>
      <c r="R455" s="99">
        <v>11.818053503993585</v>
      </c>
      <c r="S455" s="99">
        <v>12.097023392926731</v>
      </c>
      <c r="T455" s="99">
        <v>12.445050350213942</v>
      </c>
      <c r="U455" s="99">
        <v>12.304733340265232</v>
      </c>
      <c r="V455" s="99">
        <v>0</v>
      </c>
      <c r="W455" s="99">
        <v>12.396828629750624</v>
      </c>
      <c r="X455" s="99">
        <v>0</v>
      </c>
      <c r="Y455" s="99">
        <v>10.303032409255255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3.7804144880005355</v>
      </c>
      <c r="D456" s="99">
        <v>3.6946635626919502</v>
      </c>
      <c r="E456" s="99">
        <v>3.4854787015358601</v>
      </c>
      <c r="F456" s="99">
        <v>3.5368585490622726</v>
      </c>
      <c r="G456" s="99">
        <v>3.350979038733171</v>
      </c>
      <c r="H456" s="99">
        <v>3.2556771275608072</v>
      </c>
      <c r="I456" s="99">
        <v>3.2688136411828159</v>
      </c>
      <c r="J456" s="99">
        <v>3.4682213264600592</v>
      </c>
      <c r="K456" s="99">
        <v>0</v>
      </c>
      <c r="L456" s="99">
        <v>3.4608639742812266</v>
      </c>
      <c r="M456" s="99">
        <v>3.4604397759474774</v>
      </c>
      <c r="N456" s="99">
        <v>3.5090181008228218</v>
      </c>
      <c r="O456" s="99">
        <v>3.4677430299634664</v>
      </c>
      <c r="P456" s="99">
        <v>3.4433822211440326</v>
      </c>
      <c r="Q456" s="99">
        <v>3.470503383681284</v>
      </c>
      <c r="R456" s="99">
        <v>3.5788819877844409</v>
      </c>
      <c r="S456" s="99">
        <v>3.6697793930370044</v>
      </c>
      <c r="T456" s="99">
        <v>3.8062069045967624</v>
      </c>
      <c r="U456" s="99">
        <v>3.7919171391565776</v>
      </c>
      <c r="V456" s="99">
        <v>0</v>
      </c>
      <c r="W456" s="99">
        <v>3.6493531536903316</v>
      </c>
      <c r="X456" s="99">
        <v>0</v>
      </c>
      <c r="Y456" s="99">
        <v>3.4283516671812606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3.1340070856296482</v>
      </c>
      <c r="D457" s="123">
        <v>3.0036555385984833</v>
      </c>
      <c r="E457" s="123">
        <v>3.0486906594156169</v>
      </c>
      <c r="F457" s="123">
        <v>3.0819739850427395</v>
      </c>
      <c r="G457" s="123">
        <v>2.8973554746809262</v>
      </c>
      <c r="H457" s="123">
        <v>2.8572753450217698</v>
      </c>
      <c r="I457" s="123">
        <v>2.8186114814821641</v>
      </c>
      <c r="J457" s="123">
        <v>2.7460956759435806</v>
      </c>
      <c r="K457" s="123">
        <v>2.6368527072714021</v>
      </c>
      <c r="L457" s="123">
        <v>2.6869356572274889</v>
      </c>
      <c r="M457" s="123">
        <v>2.6484092168314071</v>
      </c>
      <c r="N457" s="123">
        <v>2.6261966988648635</v>
      </c>
      <c r="O457" s="123">
        <v>2.5624034805437077</v>
      </c>
      <c r="P457" s="123">
        <v>2.5906733137289524</v>
      </c>
      <c r="Q457" s="123">
        <v>2.6013262036833629</v>
      </c>
      <c r="R457" s="123">
        <v>2.5934679247193149</v>
      </c>
      <c r="S457" s="123">
        <v>2.6437584989533631</v>
      </c>
      <c r="T457" s="123">
        <v>2.6901906064464773</v>
      </c>
      <c r="U457" s="123">
        <v>2.6665798413218353</v>
      </c>
      <c r="V457" s="123">
        <v>2.7448753412190214</v>
      </c>
      <c r="W457" s="123">
        <v>2.7417785096663225</v>
      </c>
      <c r="X457" s="123">
        <v>2.5520161801873771</v>
      </c>
      <c r="Y457" s="123">
        <v>2.3422791905708169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3.1452631286678456</v>
      </c>
      <c r="D458" s="99">
        <v>2.9629375340421458</v>
      </c>
      <c r="E458" s="99">
        <v>3.0545798020769044</v>
      </c>
      <c r="F458" s="99">
        <v>3.128585450590244</v>
      </c>
      <c r="G458" s="99">
        <v>2.8825543608062123</v>
      </c>
      <c r="H458" s="99">
        <v>2.8724587670182817</v>
      </c>
      <c r="I458" s="99">
        <v>2.7970019172143932</v>
      </c>
      <c r="J458" s="99">
        <v>2.753035285566289</v>
      </c>
      <c r="K458" s="99">
        <v>2.6229246047200498</v>
      </c>
      <c r="L458" s="99">
        <v>2.7271182367311204</v>
      </c>
      <c r="M458" s="99">
        <v>2.6564542944295679</v>
      </c>
      <c r="N458" s="99">
        <v>2.6023209553543523</v>
      </c>
      <c r="O458" s="99">
        <v>2.5884506704152197</v>
      </c>
      <c r="P458" s="99">
        <v>2.5896515807697464</v>
      </c>
      <c r="Q458" s="99">
        <v>2.5896692613773951</v>
      </c>
      <c r="R458" s="99">
        <v>2.5814510017311716</v>
      </c>
      <c r="S458" s="99">
        <v>2.6523502945931745</v>
      </c>
      <c r="T458" s="99">
        <v>2.7030732306563334</v>
      </c>
      <c r="U458" s="99">
        <v>2.697154220466246</v>
      </c>
      <c r="V458" s="99">
        <v>2.7114211170748246</v>
      </c>
      <c r="W458" s="99">
        <v>2.7112085754616149</v>
      </c>
      <c r="X458" s="99">
        <v>2.57764945261061</v>
      </c>
      <c r="Y458" s="99">
        <v>2.3183107404973695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3.1205430247519312</v>
      </c>
      <c r="D459" s="110">
        <v>3.0654974790445984</v>
      </c>
      <c r="E459" s="110">
        <v>3.0395108368894697</v>
      </c>
      <c r="F459" s="110">
        <v>3.0129602259362929</v>
      </c>
      <c r="G459" s="110">
        <v>2.9169338999827237</v>
      </c>
      <c r="H459" s="110">
        <v>2.8363280886316184</v>
      </c>
      <c r="I459" s="110">
        <v>2.8569096614951022</v>
      </c>
      <c r="J459" s="110">
        <v>2.7278895953446947</v>
      </c>
      <c r="K459" s="110">
        <v>2.6975892827257946</v>
      </c>
      <c r="L459" s="110">
        <v>2.6249240061179346</v>
      </c>
      <c r="M459" s="110">
        <v>2.6316558192754851</v>
      </c>
      <c r="N459" s="110">
        <v>2.6514783780029867</v>
      </c>
      <c r="O459" s="110">
        <v>2.5260559281493173</v>
      </c>
      <c r="P459" s="110">
        <v>2.5918534782791585</v>
      </c>
      <c r="Q459" s="110">
        <v>2.6293180919928316</v>
      </c>
      <c r="R459" s="110">
        <v>2.6228920627066716</v>
      </c>
      <c r="S459" s="110">
        <v>2.6271312941323521</v>
      </c>
      <c r="T459" s="110">
        <v>2.6720948602711512</v>
      </c>
      <c r="U459" s="110">
        <v>2.6265225473225469</v>
      </c>
      <c r="V459" s="110">
        <v>2.7868038969759041</v>
      </c>
      <c r="W459" s="110">
        <v>2.7772484655977112</v>
      </c>
      <c r="X459" s="110">
        <v>2.4814048246998119</v>
      </c>
      <c r="Y459" s="110">
        <v>2.3690359711471745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39.565164272118452</v>
      </c>
      <c r="D461" s="118">
        <f t="shared" si="239"/>
        <v>36.305572242768356</v>
      </c>
      <c r="E461" s="118">
        <f t="shared" si="239"/>
        <v>38.007307547223732</v>
      </c>
      <c r="F461" s="118">
        <f t="shared" si="239"/>
        <v>39.375198401391614</v>
      </c>
      <c r="G461" s="118">
        <f t="shared" si="239"/>
        <v>37.810519013869985</v>
      </c>
      <c r="H461" s="118">
        <f t="shared" si="239"/>
        <v>37.435026126431808</v>
      </c>
      <c r="I461" s="118">
        <f t="shared" si="239"/>
        <v>33.84344898308801</v>
      </c>
      <c r="J461" s="118">
        <f t="shared" si="239"/>
        <v>36.210596654027732</v>
      </c>
      <c r="K461" s="118">
        <f t="shared" si="239"/>
        <v>32.76104966975501</v>
      </c>
      <c r="L461" s="118">
        <f t="shared" si="239"/>
        <v>33.570348322978035</v>
      </c>
      <c r="M461" s="118">
        <f t="shared" si="239"/>
        <v>25.809445344420535</v>
      </c>
      <c r="N461" s="118">
        <f t="shared" si="239"/>
        <v>24.695572040588438</v>
      </c>
      <c r="O461" s="118">
        <f t="shared" si="239"/>
        <v>22.840926713224928</v>
      </c>
      <c r="P461" s="118">
        <f t="shared" si="239"/>
        <v>18.349905632499631</v>
      </c>
      <c r="Q461" s="118">
        <f t="shared" si="239"/>
        <v>17.73931711972088</v>
      </c>
      <c r="R461" s="118">
        <f t="shared" ref="R461:V461" si="240">R462+R465+R467+R476</f>
        <v>17.152319775174014</v>
      </c>
      <c r="S461" s="118">
        <f t="shared" si="240"/>
        <v>15.987640467779515</v>
      </c>
      <c r="T461" s="118">
        <f t="shared" si="240"/>
        <v>16.474881587765427</v>
      </c>
      <c r="U461" s="118">
        <f t="shared" si="240"/>
        <v>15.492076881948632</v>
      </c>
      <c r="V461" s="118">
        <f t="shared" si="240"/>
        <v>14.81896046273028</v>
      </c>
      <c r="W461" s="118">
        <f t="shared" ref="W461:Y461" si="241">W462+W465+W467+W476</f>
        <v>12.898606853353291</v>
      </c>
      <c r="X461" s="118">
        <f t="shared" si="241"/>
        <v>10.251773856399021</v>
      </c>
      <c r="Y461" s="118">
        <f t="shared" si="241"/>
        <v>7.0438832726533596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33.285412286248338</v>
      </c>
      <c r="D462" s="123">
        <f t="shared" si="242"/>
        <v>30.36901247927522</v>
      </c>
      <c r="E462" s="123">
        <f t="shared" si="242"/>
        <v>32.244642235897452</v>
      </c>
      <c r="F462" s="123">
        <f t="shared" si="242"/>
        <v>33.470295088892868</v>
      </c>
      <c r="G462" s="123">
        <f t="shared" si="242"/>
        <v>32.560211509122617</v>
      </c>
      <c r="H462" s="123">
        <f t="shared" si="242"/>
        <v>32.293802515472407</v>
      </c>
      <c r="I462" s="123">
        <f t="shared" si="242"/>
        <v>28.794551875335948</v>
      </c>
      <c r="J462" s="123">
        <f t="shared" si="242"/>
        <v>30.738335703595389</v>
      </c>
      <c r="K462" s="123">
        <f t="shared" si="242"/>
        <v>27.316783814052414</v>
      </c>
      <c r="L462" s="123">
        <f t="shared" si="242"/>
        <v>28.775659298842612</v>
      </c>
      <c r="M462" s="123">
        <f t="shared" si="242"/>
        <v>20.999783427729668</v>
      </c>
      <c r="N462" s="123">
        <f t="shared" si="242"/>
        <v>19.68295156664248</v>
      </c>
      <c r="O462" s="123">
        <f t="shared" si="242"/>
        <v>17.986824365692978</v>
      </c>
      <c r="P462" s="123">
        <f t="shared" si="242"/>
        <v>14.008213828412005</v>
      </c>
      <c r="Q462" s="123">
        <f t="shared" si="242"/>
        <v>13.597583393003225</v>
      </c>
      <c r="R462" s="123">
        <f t="shared" ref="R462:V462" si="243">SUM(R463:R464)</f>
        <v>13.033489977147157</v>
      </c>
      <c r="S462" s="123">
        <f t="shared" si="243"/>
        <v>11.895273260487071</v>
      </c>
      <c r="T462" s="123">
        <f t="shared" si="243"/>
        <v>12.270269817760751</v>
      </c>
      <c r="U462" s="123">
        <f t="shared" si="243"/>
        <v>11.148143705450096</v>
      </c>
      <c r="V462" s="123">
        <f t="shared" si="243"/>
        <v>10.38503410465915</v>
      </c>
      <c r="W462" s="123">
        <f t="shared" ref="W462:Y462" si="244">SUM(W463:W464)</f>
        <v>8.6542988970361208</v>
      </c>
      <c r="X462" s="123">
        <f t="shared" si="244"/>
        <v>6.0498305153985461</v>
      </c>
      <c r="Y462" s="123">
        <f t="shared" si="244"/>
        <v>3.5881730020406626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33.285412286248338</v>
      </c>
      <c r="D463" s="99">
        <v>30.36901247927522</v>
      </c>
      <c r="E463" s="99">
        <v>32.244642235897452</v>
      </c>
      <c r="F463" s="99">
        <v>33.470295088892868</v>
      </c>
      <c r="G463" s="99">
        <v>32.560211509122617</v>
      </c>
      <c r="H463" s="99">
        <v>32.293802515472407</v>
      </c>
      <c r="I463" s="99">
        <v>28.794551875335948</v>
      </c>
      <c r="J463" s="99">
        <v>30.738335703595389</v>
      </c>
      <c r="K463" s="99">
        <v>27.316783814052414</v>
      </c>
      <c r="L463" s="99">
        <v>28.775659298842612</v>
      </c>
      <c r="M463" s="99">
        <v>20.999783427729668</v>
      </c>
      <c r="N463" s="99">
        <v>19.68295156664248</v>
      </c>
      <c r="O463" s="99">
        <v>17.986824365692978</v>
      </c>
      <c r="P463" s="99">
        <v>14.008213828412005</v>
      </c>
      <c r="Q463" s="99">
        <v>13.597583393003225</v>
      </c>
      <c r="R463" s="99">
        <v>13.033489977147157</v>
      </c>
      <c r="S463" s="99">
        <v>11.895273260487071</v>
      </c>
      <c r="T463" s="99">
        <v>12.270269817760751</v>
      </c>
      <c r="U463" s="99">
        <v>11.148143705450096</v>
      </c>
      <c r="V463" s="99">
        <v>10.38503410465915</v>
      </c>
      <c r="W463" s="99">
        <v>8.6542988970361208</v>
      </c>
      <c r="X463" s="99">
        <v>6.0498305153985461</v>
      </c>
      <c r="Y463" s="99">
        <v>3.5881730020406626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5.6889486326413676</v>
      </c>
      <c r="D467" s="123">
        <v>5.3211690622316619</v>
      </c>
      <c r="E467" s="123">
        <v>5.1225046784430255</v>
      </c>
      <c r="F467" s="123">
        <v>5.2632773483453148</v>
      </c>
      <c r="G467" s="123">
        <v>4.6869671974936864</v>
      </c>
      <c r="H467" s="123">
        <v>4.5704211119241931</v>
      </c>
      <c r="I467" s="123">
        <v>4.4367793361846708</v>
      </c>
      <c r="J467" s="123">
        <v>4.7907413857260197</v>
      </c>
      <c r="K467" s="123">
        <v>4.7156448432736218</v>
      </c>
      <c r="L467" s="123">
        <v>4.2302730207856412</v>
      </c>
      <c r="M467" s="123">
        <v>4.1981219428462353</v>
      </c>
      <c r="N467" s="123">
        <v>4.5567970017823942</v>
      </c>
      <c r="O467" s="123">
        <v>4.3407077158248706</v>
      </c>
      <c r="P467" s="123">
        <v>3.8695252199004542</v>
      </c>
      <c r="Q467" s="123">
        <v>3.5219669612689284</v>
      </c>
      <c r="R467" s="123">
        <v>3.503178005070223</v>
      </c>
      <c r="S467" s="123">
        <v>3.5124547165744278</v>
      </c>
      <c r="T467" s="123">
        <v>3.6881974452537452</v>
      </c>
      <c r="U467" s="123">
        <v>3.8498559227663796</v>
      </c>
      <c r="V467" s="123">
        <v>3.9510542093979373</v>
      </c>
      <c r="W467" s="123">
        <v>3.780040889111306</v>
      </c>
      <c r="X467" s="123">
        <v>3.5997635552412097</v>
      </c>
      <c r="Y467" s="123">
        <v>3.0665045023438298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5.9192377921645054</v>
      </c>
      <c r="D468" s="99">
        <v>5.5130988367633131</v>
      </c>
      <c r="E468" s="99">
        <v>5.3043231019843278</v>
      </c>
      <c r="F468" s="99">
        <v>5.4596816688348913</v>
      </c>
      <c r="G468" s="99">
        <v>4.8954196140368946</v>
      </c>
      <c r="H468" s="99">
        <v>4.7917059829261657</v>
      </c>
      <c r="I468" s="99">
        <v>4.6109300202408523</v>
      </c>
      <c r="J468" s="99">
        <v>4.8128816897556463</v>
      </c>
      <c r="K468" s="99">
        <v>4.7359356968804791</v>
      </c>
      <c r="L468" s="99">
        <v>4.8817895207796678</v>
      </c>
      <c r="M468" s="99">
        <v>4.3558028005986227</v>
      </c>
      <c r="N468" s="99">
        <v>4.6756333717726148</v>
      </c>
      <c r="O468" s="99">
        <v>4.4305244590824309</v>
      </c>
      <c r="P468" s="99">
        <v>4.0381771444308958</v>
      </c>
      <c r="Q468" s="99">
        <v>3.8669970354649723</v>
      </c>
      <c r="R468" s="99">
        <v>3.8619870848564868</v>
      </c>
      <c r="S468" s="99">
        <v>3.9385547134183958</v>
      </c>
      <c r="T468" s="99">
        <v>4.0422390401949633</v>
      </c>
      <c r="U468" s="99">
        <v>4.0013980990220546</v>
      </c>
      <c r="V468" s="99">
        <v>3.9512741410823318</v>
      </c>
      <c r="W468" s="99">
        <v>3.8336042640199821</v>
      </c>
      <c r="X468" s="99">
        <v>3.6100641533861086</v>
      </c>
      <c r="Y468" s="99">
        <v>3.1509984663687951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4.621180718752175</v>
      </c>
      <c r="D469" s="99">
        <v>4.280397428365033</v>
      </c>
      <c r="E469" s="99">
        <v>4.1182490883668166</v>
      </c>
      <c r="F469" s="99">
        <v>4.2417482032648355</v>
      </c>
      <c r="G469" s="99">
        <v>3.7951621779935758</v>
      </c>
      <c r="H469" s="99">
        <v>3.7434176659819016</v>
      </c>
      <c r="I469" s="99">
        <v>3.5924468618281491</v>
      </c>
      <c r="J469" s="99">
        <v>3.7224079698172656</v>
      </c>
      <c r="K469" s="99">
        <v>3.658990589770525</v>
      </c>
      <c r="L469" s="99">
        <v>3.7805771136495316</v>
      </c>
      <c r="M469" s="99">
        <v>3.3852735901338318</v>
      </c>
      <c r="N469" s="99">
        <v>3.6235216986841121</v>
      </c>
      <c r="O469" s="99">
        <v>3.4289090351737443</v>
      </c>
      <c r="P469" s="99">
        <v>3.121870077167046</v>
      </c>
      <c r="Q469" s="99">
        <v>2.9811281076638574</v>
      </c>
      <c r="R469" s="99">
        <v>2.9655566342256425</v>
      </c>
      <c r="S469" s="99">
        <v>3.0227478173397793</v>
      </c>
      <c r="T469" s="99">
        <v>3.0957874794120652</v>
      </c>
      <c r="U469" s="99">
        <v>3.0583088891605201</v>
      </c>
      <c r="V469" s="99">
        <v>3.0532930736991517</v>
      </c>
      <c r="W469" s="99">
        <v>2.9597403182841231</v>
      </c>
      <c r="X469" s="99">
        <v>2.7484620377242588</v>
      </c>
      <c r="Y469" s="99">
        <v>2.3607067811866158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4.621180718752175</v>
      </c>
      <c r="D470" s="102">
        <v>4.280397428365033</v>
      </c>
      <c r="E470" s="102">
        <v>4.1182490883668166</v>
      </c>
      <c r="F470" s="102">
        <v>4.2417482032648355</v>
      </c>
      <c r="G470" s="102">
        <v>3.7951621779935758</v>
      </c>
      <c r="H470" s="102">
        <v>3.7434176659819016</v>
      </c>
      <c r="I470" s="102">
        <v>3.5924468618281491</v>
      </c>
      <c r="J470" s="102">
        <v>3.7224079698172656</v>
      </c>
      <c r="K470" s="102">
        <v>3.658990589770525</v>
      </c>
      <c r="L470" s="102">
        <v>3.7805771136495316</v>
      </c>
      <c r="M470" s="102">
        <v>3.3852735901338318</v>
      </c>
      <c r="N470" s="102">
        <v>3.6235216986841121</v>
      </c>
      <c r="O470" s="102">
        <v>3.4289090351737443</v>
      </c>
      <c r="P470" s="102">
        <v>3.121870077167046</v>
      </c>
      <c r="Q470" s="102">
        <v>2.9811281076638574</v>
      </c>
      <c r="R470" s="102">
        <v>2.9655566342256425</v>
      </c>
      <c r="S470" s="102">
        <v>3.0227478173397793</v>
      </c>
      <c r="T470" s="102">
        <v>3.0957874794120652</v>
      </c>
      <c r="U470" s="102">
        <v>3.0583088891605201</v>
      </c>
      <c r="V470" s="102">
        <v>3.0532930736991517</v>
      </c>
      <c r="W470" s="102">
        <v>2.9597403182841231</v>
      </c>
      <c r="X470" s="102">
        <v>2.7484620377242588</v>
      </c>
      <c r="Y470" s="102">
        <v>2.3607067811866158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0.59080335322874411</v>
      </c>
      <c r="D476" s="123">
        <v>0.6153907012614781</v>
      </c>
      <c r="E476" s="123">
        <v>0.64016063288325475</v>
      </c>
      <c r="F476" s="123">
        <v>0.64162596415343598</v>
      </c>
      <c r="G476" s="123">
        <v>0.56334030725368123</v>
      </c>
      <c r="H476" s="123">
        <v>0.57080249903521041</v>
      </c>
      <c r="I476" s="123">
        <v>0.61211777156739333</v>
      </c>
      <c r="J476" s="123">
        <v>0.68151956470632347</v>
      </c>
      <c r="K476" s="123">
        <v>0.72862101242897137</v>
      </c>
      <c r="L476" s="123">
        <v>0.56441600334978692</v>
      </c>
      <c r="M476" s="123">
        <v>0.61153997384463377</v>
      </c>
      <c r="N476" s="123">
        <v>0.45582347216356417</v>
      </c>
      <c r="O476" s="123">
        <v>0.51339463170707977</v>
      </c>
      <c r="P476" s="123">
        <v>0.47216658418716945</v>
      </c>
      <c r="Q476" s="123">
        <v>0.61976676544872744</v>
      </c>
      <c r="R476" s="123">
        <v>0.61565179295663486</v>
      </c>
      <c r="S476" s="123">
        <v>0.57991249071801654</v>
      </c>
      <c r="T476" s="123">
        <v>0.51641432475093119</v>
      </c>
      <c r="U476" s="123">
        <v>0.49407725373215611</v>
      </c>
      <c r="V476" s="123">
        <v>0.482872148673194</v>
      </c>
      <c r="W476" s="123">
        <v>0.46426706720586552</v>
      </c>
      <c r="X476" s="123">
        <v>0.60217978575926512</v>
      </c>
      <c r="Y476" s="123">
        <v>0.38920576826886638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1.0847188243077008</v>
      </c>
      <c r="D477" s="99">
        <v>1.0205765863927272</v>
      </c>
      <c r="E477" s="99">
        <v>1.0508436588841503</v>
      </c>
      <c r="F477" s="99">
        <v>1.0749761672106779</v>
      </c>
      <c r="G477" s="99">
        <v>0.98922052536872951</v>
      </c>
      <c r="H477" s="99">
        <v>0.98454332781457632</v>
      </c>
      <c r="I477" s="99">
        <v>0.95750228643629887</v>
      </c>
      <c r="J477" s="99">
        <v>0.94129429785723828</v>
      </c>
      <c r="K477" s="99">
        <v>0.89570827584903423</v>
      </c>
      <c r="L477" s="99">
        <v>0.93014874101963108</v>
      </c>
      <c r="M477" s="99">
        <v>0.90520497687071177</v>
      </c>
      <c r="N477" s="99">
        <v>0.88629821428767652</v>
      </c>
      <c r="O477" s="99">
        <v>0.8813007648626352</v>
      </c>
      <c r="P477" s="99">
        <v>0.88094700486274213</v>
      </c>
      <c r="Q477" s="99">
        <v>0.87786244474408737</v>
      </c>
      <c r="R477" s="99">
        <v>0.86708618286641559</v>
      </c>
      <c r="S477" s="99">
        <v>0.87957137282471476</v>
      </c>
      <c r="T477" s="99">
        <v>0.88405717395401573</v>
      </c>
      <c r="U477" s="99">
        <v>0.87118972874120315</v>
      </c>
      <c r="V477" s="99">
        <v>0.86814926597650866</v>
      </c>
      <c r="W477" s="99">
        <v>0.86439763757786114</v>
      </c>
      <c r="X477" s="99">
        <v>0.82078256415869055</v>
      </c>
      <c r="Y477" s="99">
        <v>0.73785231034548748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8229</v>
      </c>
      <c r="C5" s="120">
        <v>8023</v>
      </c>
      <c r="D5" s="120">
        <v>7831</v>
      </c>
      <c r="E5" s="120">
        <v>7571</v>
      </c>
      <c r="F5" s="120">
        <v>7571</v>
      </c>
      <c r="G5" s="120">
        <v>8298</v>
      </c>
      <c r="H5" s="120">
        <v>9430</v>
      </c>
      <c r="I5" s="120">
        <v>11585</v>
      </c>
      <c r="J5" s="120">
        <v>12775</v>
      </c>
      <c r="K5" s="120">
        <v>14740</v>
      </c>
      <c r="L5" s="120">
        <v>15894</v>
      </c>
      <c r="M5" s="120">
        <v>17372</v>
      </c>
      <c r="N5" s="120">
        <v>19802</v>
      </c>
      <c r="O5" s="120">
        <v>22063</v>
      </c>
      <c r="P5" s="120">
        <v>24221</v>
      </c>
      <c r="Q5" s="120">
        <v>25966</v>
      </c>
      <c r="R5" s="120">
        <v>25915</v>
      </c>
      <c r="S5" s="120">
        <v>24223</v>
      </c>
      <c r="T5" s="120">
        <v>22361</v>
      </c>
      <c r="U5" s="120">
        <v>20551</v>
      </c>
      <c r="V5" s="120">
        <v>19627</v>
      </c>
      <c r="W5" s="120">
        <v>20018</v>
      </c>
      <c r="X5" s="120">
        <v>20959</v>
      </c>
      <c r="Y5" s="120">
        <v>22741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8229</v>
      </c>
      <c r="C7" s="52">
        <v>8023</v>
      </c>
      <c r="D7" s="52">
        <v>7831</v>
      </c>
      <c r="E7" s="52">
        <v>7571</v>
      </c>
      <c r="F7" s="52">
        <v>7571</v>
      </c>
      <c r="G7" s="52">
        <v>8298</v>
      </c>
      <c r="H7" s="52">
        <v>9430</v>
      </c>
      <c r="I7" s="52">
        <v>11585</v>
      </c>
      <c r="J7" s="52">
        <v>12775</v>
      </c>
      <c r="K7" s="52">
        <v>14740</v>
      </c>
      <c r="L7" s="52">
        <v>15894</v>
      </c>
      <c r="M7" s="52">
        <v>17372</v>
      </c>
      <c r="N7" s="52">
        <v>19802</v>
      </c>
      <c r="O7" s="52">
        <v>22063</v>
      </c>
      <c r="P7" s="52">
        <v>24221</v>
      </c>
      <c r="Q7" s="52">
        <v>25966</v>
      </c>
      <c r="R7" s="52">
        <v>25915</v>
      </c>
      <c r="S7" s="52">
        <v>24223</v>
      </c>
      <c r="T7" s="52">
        <v>22361</v>
      </c>
      <c r="U7" s="52">
        <v>20551</v>
      </c>
      <c r="V7" s="52">
        <v>19627</v>
      </c>
      <c r="W7" s="52">
        <v>20018</v>
      </c>
      <c r="X7" s="52">
        <v>20959</v>
      </c>
      <c r="Y7" s="52">
        <v>22741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48</v>
      </c>
      <c r="C9" s="52">
        <v>46</v>
      </c>
      <c r="D9" s="52">
        <v>48</v>
      </c>
      <c r="E9" s="52">
        <v>46</v>
      </c>
      <c r="F9" s="52">
        <v>46</v>
      </c>
      <c r="G9" s="52">
        <v>58</v>
      </c>
      <c r="H9" s="52">
        <v>82</v>
      </c>
      <c r="I9" s="52">
        <v>134</v>
      </c>
      <c r="J9" s="52">
        <v>176</v>
      </c>
      <c r="K9" s="52">
        <v>221</v>
      </c>
      <c r="L9" s="52">
        <v>257</v>
      </c>
      <c r="M9" s="52">
        <v>289</v>
      </c>
      <c r="N9" s="52">
        <v>323</v>
      </c>
      <c r="O9" s="52">
        <v>369</v>
      </c>
      <c r="P9" s="52">
        <v>426</v>
      </c>
      <c r="Q9" s="52">
        <v>479</v>
      </c>
      <c r="R9" s="52">
        <v>524</v>
      </c>
      <c r="S9" s="52">
        <v>521</v>
      </c>
      <c r="T9" s="52">
        <v>472</v>
      </c>
      <c r="U9" s="52">
        <v>402</v>
      </c>
      <c r="V9" s="52">
        <v>322</v>
      </c>
      <c r="W9" s="52">
        <v>248</v>
      </c>
      <c r="X9" s="52">
        <v>246</v>
      </c>
      <c r="Y9" s="52">
        <v>339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6510</v>
      </c>
      <c r="C11" s="52">
        <v>6300</v>
      </c>
      <c r="D11" s="52">
        <v>6079</v>
      </c>
      <c r="E11" s="52">
        <v>5811</v>
      </c>
      <c r="F11" s="52">
        <v>5760</v>
      </c>
      <c r="G11" s="52">
        <v>6283</v>
      </c>
      <c r="H11" s="52">
        <v>7134</v>
      </c>
      <c r="I11" s="52">
        <v>8771</v>
      </c>
      <c r="J11" s="52">
        <v>9683</v>
      </c>
      <c r="K11" s="52">
        <v>11282</v>
      </c>
      <c r="L11" s="52">
        <v>12291</v>
      </c>
      <c r="M11" s="52">
        <v>13656</v>
      </c>
      <c r="N11" s="52">
        <v>15311</v>
      </c>
      <c r="O11" s="52">
        <v>16901</v>
      </c>
      <c r="P11" s="52">
        <v>18363</v>
      </c>
      <c r="Q11" s="52">
        <v>19620</v>
      </c>
      <c r="R11" s="52">
        <v>19582</v>
      </c>
      <c r="S11" s="52">
        <v>18372</v>
      </c>
      <c r="T11" s="52">
        <v>17047</v>
      </c>
      <c r="U11" s="52">
        <v>15840</v>
      </c>
      <c r="V11" s="52">
        <v>15879</v>
      </c>
      <c r="W11" s="52">
        <v>16309</v>
      </c>
      <c r="X11" s="52">
        <v>18313</v>
      </c>
      <c r="Y11" s="52">
        <v>20833</v>
      </c>
      <c r="DA11" s="63" t="s">
        <v>1095</v>
      </c>
    </row>
    <row r="12" spans="1:105" ht="12" customHeight="1" x14ac:dyDescent="0.25">
      <c r="A12" s="97" t="s">
        <v>131</v>
      </c>
      <c r="B12" s="52">
        <v>1</v>
      </c>
      <c r="C12" s="52">
        <v>1</v>
      </c>
      <c r="D12" s="52">
        <v>1</v>
      </c>
      <c r="E12" s="52">
        <v>1</v>
      </c>
      <c r="F12" s="52">
        <v>1</v>
      </c>
      <c r="G12" s="52">
        <v>1</v>
      </c>
      <c r="H12" s="52">
        <v>3</v>
      </c>
      <c r="I12" s="52">
        <v>11</v>
      </c>
      <c r="J12" s="52">
        <v>18</v>
      </c>
      <c r="K12" s="52">
        <v>46</v>
      </c>
      <c r="L12" s="52">
        <v>64</v>
      </c>
      <c r="M12" s="52">
        <v>77</v>
      </c>
      <c r="N12" s="52">
        <v>110</v>
      </c>
      <c r="O12" s="52">
        <v>119</v>
      </c>
      <c r="P12" s="52">
        <v>133</v>
      </c>
      <c r="Q12" s="52">
        <v>169</v>
      </c>
      <c r="R12" s="52">
        <v>172</v>
      </c>
      <c r="S12" s="52">
        <v>165</v>
      </c>
      <c r="T12" s="52">
        <v>155</v>
      </c>
      <c r="U12" s="52">
        <v>147</v>
      </c>
      <c r="V12" s="52">
        <v>138</v>
      </c>
      <c r="W12" s="52">
        <v>133</v>
      </c>
      <c r="X12" s="52">
        <v>146</v>
      </c>
      <c r="Y12" s="52">
        <v>169</v>
      </c>
      <c r="DA12" s="63" t="s">
        <v>1096</v>
      </c>
    </row>
    <row r="13" spans="1:105" ht="12" customHeight="1" x14ac:dyDescent="0.25">
      <c r="A13" s="97" t="s">
        <v>124</v>
      </c>
      <c r="B13" s="52">
        <v>112</v>
      </c>
      <c r="C13" s="52">
        <v>115</v>
      </c>
      <c r="D13" s="52">
        <v>121</v>
      </c>
      <c r="E13" s="52">
        <v>126</v>
      </c>
      <c r="F13" s="52">
        <v>130</v>
      </c>
      <c r="G13" s="52">
        <v>145</v>
      </c>
      <c r="H13" s="52">
        <v>160</v>
      </c>
      <c r="I13" s="52">
        <v>191</v>
      </c>
      <c r="J13" s="52">
        <v>204</v>
      </c>
      <c r="K13" s="52">
        <v>218</v>
      </c>
      <c r="L13" s="52">
        <v>228</v>
      </c>
      <c r="M13" s="52">
        <v>230</v>
      </c>
      <c r="N13" s="52">
        <v>272</v>
      </c>
      <c r="O13" s="52">
        <v>327</v>
      </c>
      <c r="P13" s="52">
        <v>393</v>
      </c>
      <c r="Q13" s="52">
        <v>473</v>
      </c>
      <c r="R13" s="52">
        <v>519</v>
      </c>
      <c r="S13" s="52">
        <v>503</v>
      </c>
      <c r="T13" s="52">
        <v>472</v>
      </c>
      <c r="U13" s="52">
        <v>422</v>
      </c>
      <c r="V13" s="52">
        <v>350</v>
      </c>
      <c r="W13" s="52">
        <v>343</v>
      </c>
      <c r="X13" s="52">
        <v>239</v>
      </c>
      <c r="Y13" s="52">
        <v>147</v>
      </c>
      <c r="DA13" s="63" t="s">
        <v>1097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1</v>
      </c>
      <c r="P14" s="52">
        <v>1</v>
      </c>
      <c r="Q14" s="52">
        <v>1</v>
      </c>
      <c r="R14" s="52">
        <v>2</v>
      </c>
      <c r="S14" s="52">
        <v>2</v>
      </c>
      <c r="T14" s="52">
        <v>2</v>
      </c>
      <c r="U14" s="52">
        <v>2</v>
      </c>
      <c r="V14" s="52">
        <v>1</v>
      </c>
      <c r="W14" s="52">
        <v>1</v>
      </c>
      <c r="X14" s="52">
        <v>1</v>
      </c>
      <c r="Y14" s="52">
        <v>0</v>
      </c>
      <c r="DA14" s="63" t="s">
        <v>1098</v>
      </c>
    </row>
    <row r="15" spans="1:105" ht="12" customHeight="1" x14ac:dyDescent="0.25">
      <c r="A15" s="97" t="s">
        <v>122</v>
      </c>
      <c r="B15" s="52">
        <v>1592</v>
      </c>
      <c r="C15" s="52">
        <v>1592</v>
      </c>
      <c r="D15" s="52">
        <v>1608</v>
      </c>
      <c r="E15" s="52">
        <v>1605</v>
      </c>
      <c r="F15" s="52">
        <v>1642</v>
      </c>
      <c r="G15" s="52">
        <v>1793</v>
      </c>
      <c r="H15" s="52">
        <v>2019</v>
      </c>
      <c r="I15" s="52">
        <v>2197</v>
      </c>
      <c r="J15" s="52">
        <v>2023</v>
      </c>
      <c r="K15" s="52">
        <v>1814</v>
      </c>
      <c r="L15" s="52">
        <v>1517</v>
      </c>
      <c r="M15" s="52">
        <v>1450</v>
      </c>
      <c r="N15" s="52">
        <v>1850</v>
      </c>
      <c r="O15" s="52">
        <v>1882</v>
      </c>
      <c r="P15" s="52">
        <v>1851</v>
      </c>
      <c r="Q15" s="52">
        <v>1672</v>
      </c>
      <c r="R15" s="52">
        <v>1587</v>
      </c>
      <c r="S15" s="52">
        <v>1424</v>
      </c>
      <c r="T15" s="52">
        <v>1219</v>
      </c>
      <c r="U15" s="52">
        <v>996</v>
      </c>
      <c r="V15" s="52">
        <v>666</v>
      </c>
      <c r="W15" s="52">
        <v>735</v>
      </c>
      <c r="X15" s="52">
        <v>598</v>
      </c>
      <c r="Y15" s="52">
        <v>524</v>
      </c>
      <c r="DA15" s="63" t="s">
        <v>1099</v>
      </c>
    </row>
    <row r="16" spans="1:105" ht="12" customHeight="1" x14ac:dyDescent="0.25">
      <c r="A16" s="97" t="s">
        <v>121</v>
      </c>
      <c r="B16" s="52">
        <v>14</v>
      </c>
      <c r="C16" s="52">
        <v>15</v>
      </c>
      <c r="D16" s="52">
        <v>22</v>
      </c>
      <c r="E16" s="52">
        <v>28</v>
      </c>
      <c r="F16" s="52">
        <v>38</v>
      </c>
      <c r="G16" s="52">
        <v>76</v>
      </c>
      <c r="H16" s="52">
        <v>114</v>
      </c>
      <c r="I16" s="52">
        <v>415</v>
      </c>
      <c r="J16" s="52">
        <v>847</v>
      </c>
      <c r="K16" s="52">
        <v>1380</v>
      </c>
      <c r="L16" s="52">
        <v>1794</v>
      </c>
      <c r="M16" s="52">
        <v>1959</v>
      </c>
      <c r="N16" s="52">
        <v>2259</v>
      </c>
      <c r="O16" s="52">
        <v>2833</v>
      </c>
      <c r="P16" s="52">
        <v>3480</v>
      </c>
      <c r="Q16" s="52">
        <v>4031</v>
      </c>
      <c r="R16" s="52">
        <v>4053</v>
      </c>
      <c r="S16" s="52">
        <v>3757</v>
      </c>
      <c r="T16" s="52">
        <v>3466</v>
      </c>
      <c r="U16" s="52">
        <v>3144</v>
      </c>
      <c r="V16" s="52">
        <v>2593</v>
      </c>
      <c r="W16" s="52">
        <v>2497</v>
      </c>
      <c r="X16" s="52">
        <v>1662</v>
      </c>
      <c r="Y16" s="52">
        <v>1068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X18" s="52">
        <v>0</v>
      </c>
      <c r="Y18" s="52">
        <v>0</v>
      </c>
      <c r="DA18" s="63" t="s">
        <v>1101</v>
      </c>
    </row>
    <row r="19" spans="1:105" ht="12" customHeight="1" x14ac:dyDescent="0.25">
      <c r="A19" s="97" t="s">
        <v>50</v>
      </c>
      <c r="B19" s="52">
        <v>120</v>
      </c>
      <c r="C19" s="52">
        <v>115</v>
      </c>
      <c r="D19" s="52">
        <v>112</v>
      </c>
      <c r="E19" s="52">
        <v>107</v>
      </c>
      <c r="F19" s="52">
        <v>108</v>
      </c>
      <c r="G19" s="52">
        <v>117</v>
      </c>
      <c r="H19" s="52">
        <v>133</v>
      </c>
      <c r="I19" s="52">
        <v>156</v>
      </c>
      <c r="J19" s="52">
        <v>165</v>
      </c>
      <c r="K19" s="52">
        <v>181</v>
      </c>
      <c r="L19" s="52">
        <v>202</v>
      </c>
      <c r="M19" s="52">
        <v>239</v>
      </c>
      <c r="N19" s="52">
        <v>284</v>
      </c>
      <c r="O19" s="52">
        <v>327</v>
      </c>
      <c r="P19" s="52">
        <v>368</v>
      </c>
      <c r="Q19" s="52">
        <v>417</v>
      </c>
      <c r="R19" s="52">
        <v>451</v>
      </c>
      <c r="S19" s="52">
        <v>432</v>
      </c>
      <c r="T19" s="52">
        <v>401</v>
      </c>
      <c r="U19" s="52">
        <v>361</v>
      </c>
      <c r="V19" s="52">
        <v>322</v>
      </c>
      <c r="W19" s="52">
        <v>340</v>
      </c>
      <c r="X19" s="52">
        <v>362</v>
      </c>
      <c r="Y19" s="52">
        <v>422</v>
      </c>
      <c r="DA19" s="63" t="s">
        <v>1102</v>
      </c>
    </row>
    <row r="20" spans="1:105" ht="12" customHeight="1" x14ac:dyDescent="0.25">
      <c r="A20" s="109" t="s">
        <v>120</v>
      </c>
      <c r="B20" s="36">
        <v>8109</v>
      </c>
      <c r="C20" s="36">
        <v>7908</v>
      </c>
      <c r="D20" s="36">
        <v>7719</v>
      </c>
      <c r="E20" s="36">
        <v>7464</v>
      </c>
      <c r="F20" s="36">
        <v>7463</v>
      </c>
      <c r="G20" s="36">
        <v>8181</v>
      </c>
      <c r="H20" s="36">
        <v>9297</v>
      </c>
      <c r="I20" s="36">
        <v>11429</v>
      </c>
      <c r="J20" s="36">
        <v>12610</v>
      </c>
      <c r="K20" s="36">
        <v>14559</v>
      </c>
      <c r="L20" s="36">
        <v>15692</v>
      </c>
      <c r="M20" s="36">
        <v>17133</v>
      </c>
      <c r="N20" s="36">
        <v>19518</v>
      </c>
      <c r="O20" s="36">
        <v>21736</v>
      </c>
      <c r="P20" s="36">
        <v>23853</v>
      </c>
      <c r="Q20" s="36">
        <v>25549</v>
      </c>
      <c r="R20" s="36">
        <v>25464</v>
      </c>
      <c r="S20" s="36">
        <v>23791</v>
      </c>
      <c r="T20" s="36">
        <v>21960</v>
      </c>
      <c r="U20" s="36">
        <v>20190</v>
      </c>
      <c r="V20" s="36">
        <v>19305</v>
      </c>
      <c r="W20" s="36">
        <v>19678</v>
      </c>
      <c r="X20" s="36">
        <v>20597</v>
      </c>
      <c r="Y20" s="36">
        <v>22319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643</v>
      </c>
      <c r="D24" s="52">
        <v>643</v>
      </c>
      <c r="E24" s="52">
        <v>643</v>
      </c>
      <c r="F24" s="52">
        <v>646</v>
      </c>
      <c r="G24" s="52">
        <v>649</v>
      </c>
      <c r="H24" s="52">
        <v>658</v>
      </c>
      <c r="I24" s="52">
        <v>666</v>
      </c>
      <c r="J24" s="52">
        <v>690</v>
      </c>
      <c r="K24" s="52">
        <v>716</v>
      </c>
      <c r="L24" s="52">
        <v>768</v>
      </c>
      <c r="M24" s="52">
        <v>826</v>
      </c>
      <c r="N24" s="52">
        <v>911</v>
      </c>
      <c r="O24" s="52">
        <v>892</v>
      </c>
      <c r="P24" s="52">
        <v>516</v>
      </c>
      <c r="Q24" s="52">
        <v>691</v>
      </c>
      <c r="R24" s="52">
        <v>902</v>
      </c>
      <c r="S24" s="52">
        <v>1692</v>
      </c>
      <c r="T24" s="52">
        <v>1862</v>
      </c>
      <c r="U24" s="52">
        <v>1810</v>
      </c>
      <c r="V24" s="52">
        <v>1121</v>
      </c>
      <c r="W24" s="52">
        <v>1876</v>
      </c>
      <c r="X24" s="52">
        <v>2115</v>
      </c>
      <c r="Y24" s="52">
        <v>2267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7</v>
      </c>
      <c r="D26" s="52">
        <v>8</v>
      </c>
      <c r="E26" s="52">
        <v>7</v>
      </c>
      <c r="F26" s="52">
        <v>8</v>
      </c>
      <c r="G26" s="52">
        <v>8</v>
      </c>
      <c r="H26" s="52">
        <v>9</v>
      </c>
      <c r="I26" s="52">
        <v>5</v>
      </c>
      <c r="J26" s="52">
        <v>4</v>
      </c>
      <c r="K26" s="52">
        <v>10</v>
      </c>
      <c r="L26" s="52">
        <v>14</v>
      </c>
      <c r="M26" s="52">
        <v>18</v>
      </c>
      <c r="N26" s="52">
        <v>28</v>
      </c>
      <c r="O26" s="52">
        <v>38</v>
      </c>
      <c r="P26" s="52">
        <v>45</v>
      </c>
      <c r="Q26" s="52">
        <v>52</v>
      </c>
      <c r="R26" s="52">
        <v>54</v>
      </c>
      <c r="S26" s="52">
        <v>57</v>
      </c>
      <c r="T26" s="52">
        <v>61</v>
      </c>
      <c r="U26" s="52">
        <v>70</v>
      </c>
      <c r="V26" s="52">
        <v>84</v>
      </c>
      <c r="W26" s="52">
        <v>84</v>
      </c>
      <c r="X26" s="52">
        <v>88</v>
      </c>
      <c r="Y26" s="52">
        <v>71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509</v>
      </c>
      <c r="D28" s="52">
        <v>508</v>
      </c>
      <c r="E28" s="52">
        <v>509</v>
      </c>
      <c r="F28" s="52">
        <v>510</v>
      </c>
      <c r="G28" s="52">
        <v>513</v>
      </c>
      <c r="H28" s="52">
        <v>517</v>
      </c>
      <c r="I28" s="52">
        <v>549</v>
      </c>
      <c r="J28" s="52">
        <v>661</v>
      </c>
      <c r="K28" s="52">
        <v>679</v>
      </c>
      <c r="L28" s="52">
        <v>718</v>
      </c>
      <c r="M28" s="52">
        <v>775</v>
      </c>
      <c r="N28" s="52">
        <v>850</v>
      </c>
      <c r="O28" s="52">
        <v>819</v>
      </c>
      <c r="P28" s="52">
        <v>431</v>
      </c>
      <c r="Q28" s="52">
        <v>608</v>
      </c>
      <c r="R28" s="52">
        <v>816</v>
      </c>
      <c r="S28" s="52">
        <v>2053</v>
      </c>
      <c r="T28" s="52">
        <v>2536</v>
      </c>
      <c r="U28" s="52">
        <v>2326</v>
      </c>
      <c r="V28" s="52">
        <v>1070</v>
      </c>
      <c r="W28" s="52">
        <v>1738</v>
      </c>
      <c r="X28" s="52">
        <v>1935</v>
      </c>
      <c r="Y28" s="52">
        <v>2042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1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3</v>
      </c>
      <c r="R29" s="52">
        <v>1</v>
      </c>
      <c r="S29" s="52">
        <v>7</v>
      </c>
      <c r="T29" s="52">
        <v>10</v>
      </c>
      <c r="U29" s="52">
        <v>8</v>
      </c>
      <c r="V29" s="52">
        <v>9</v>
      </c>
      <c r="W29" s="52">
        <v>14</v>
      </c>
      <c r="X29" s="52">
        <v>17</v>
      </c>
      <c r="Y29" s="52">
        <v>16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17</v>
      </c>
      <c r="D30" s="52">
        <v>18</v>
      </c>
      <c r="E30" s="52">
        <v>17</v>
      </c>
      <c r="F30" s="52">
        <v>19</v>
      </c>
      <c r="G30" s="52">
        <v>20</v>
      </c>
      <c r="H30" s="52">
        <v>24</v>
      </c>
      <c r="I30" s="52">
        <v>16</v>
      </c>
      <c r="J30" s="52">
        <v>14</v>
      </c>
      <c r="K30" s="52">
        <v>23</v>
      </c>
      <c r="L30" s="52">
        <v>27</v>
      </c>
      <c r="M30" s="52">
        <v>31</v>
      </c>
      <c r="N30" s="52">
        <v>31</v>
      </c>
      <c r="O30" s="52">
        <v>38</v>
      </c>
      <c r="P30" s="52">
        <v>38</v>
      </c>
      <c r="Q30" s="52">
        <v>38</v>
      </c>
      <c r="R30" s="52">
        <v>37</v>
      </c>
      <c r="S30" s="52">
        <v>45</v>
      </c>
      <c r="T30" s="52">
        <v>58</v>
      </c>
      <c r="U30" s="52">
        <v>73</v>
      </c>
      <c r="V30" s="52">
        <v>84</v>
      </c>
      <c r="W30" s="52">
        <v>94</v>
      </c>
      <c r="X30" s="52">
        <v>104</v>
      </c>
      <c r="Y30" s="52">
        <v>93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0</v>
      </c>
      <c r="S31" s="52">
        <v>0</v>
      </c>
      <c r="T31" s="52">
        <v>0</v>
      </c>
      <c r="U31" s="52">
        <v>0</v>
      </c>
      <c r="V31" s="52">
        <v>1</v>
      </c>
      <c r="W31" s="52">
        <v>0</v>
      </c>
      <c r="X31" s="52">
        <v>0</v>
      </c>
      <c r="Y31" s="52">
        <v>1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249</v>
      </c>
      <c r="D32" s="52">
        <v>248</v>
      </c>
      <c r="E32" s="52">
        <v>253</v>
      </c>
      <c r="F32" s="52">
        <v>262</v>
      </c>
      <c r="G32" s="52">
        <v>281</v>
      </c>
      <c r="H32" s="52">
        <v>311</v>
      </c>
      <c r="I32" s="52">
        <v>212</v>
      </c>
      <c r="J32" s="52">
        <v>183</v>
      </c>
      <c r="K32" s="52">
        <v>286</v>
      </c>
      <c r="L32" s="52">
        <v>305</v>
      </c>
      <c r="M32" s="52">
        <v>328</v>
      </c>
      <c r="N32" s="52">
        <v>351</v>
      </c>
      <c r="O32" s="52">
        <v>355</v>
      </c>
      <c r="P32" s="52">
        <v>305</v>
      </c>
      <c r="Q32" s="52">
        <v>198</v>
      </c>
      <c r="R32" s="52">
        <v>127</v>
      </c>
      <c r="S32" s="52">
        <v>204</v>
      </c>
      <c r="T32" s="52">
        <v>267</v>
      </c>
      <c r="U32" s="52">
        <v>376</v>
      </c>
      <c r="V32" s="52">
        <v>397</v>
      </c>
      <c r="W32" s="52">
        <v>221</v>
      </c>
      <c r="X32" s="52">
        <v>137</v>
      </c>
      <c r="Y32" s="52">
        <v>76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2</v>
      </c>
      <c r="D33" s="52">
        <v>2</v>
      </c>
      <c r="E33" s="52">
        <v>3</v>
      </c>
      <c r="F33" s="52">
        <v>2</v>
      </c>
      <c r="G33" s="52">
        <v>2</v>
      </c>
      <c r="H33" s="52">
        <v>3</v>
      </c>
      <c r="I33" s="52">
        <v>4</v>
      </c>
      <c r="J33" s="52">
        <v>8</v>
      </c>
      <c r="K33" s="52">
        <v>16</v>
      </c>
      <c r="L33" s="52">
        <v>34</v>
      </c>
      <c r="M33" s="52">
        <v>62</v>
      </c>
      <c r="N33" s="52">
        <v>114</v>
      </c>
      <c r="O33" s="52">
        <v>189</v>
      </c>
      <c r="P33" s="52">
        <v>279</v>
      </c>
      <c r="Q33" s="52">
        <v>409</v>
      </c>
      <c r="R33" s="52">
        <v>459</v>
      </c>
      <c r="S33" s="52">
        <v>491</v>
      </c>
      <c r="T33" s="52">
        <v>474</v>
      </c>
      <c r="U33" s="52">
        <v>510</v>
      </c>
      <c r="V33" s="52">
        <v>666</v>
      </c>
      <c r="W33" s="52">
        <v>755</v>
      </c>
      <c r="X33" s="52">
        <v>835</v>
      </c>
      <c r="Y33" s="52">
        <v>601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19</v>
      </c>
      <c r="D36" s="52">
        <v>18</v>
      </c>
      <c r="E36" s="52">
        <v>19</v>
      </c>
      <c r="F36" s="52">
        <v>19</v>
      </c>
      <c r="G36" s="52">
        <v>20</v>
      </c>
      <c r="H36" s="52">
        <v>22</v>
      </c>
      <c r="I36" s="52">
        <v>14</v>
      </c>
      <c r="J36" s="52">
        <v>14</v>
      </c>
      <c r="K36" s="52">
        <v>19</v>
      </c>
      <c r="L36" s="52">
        <v>20</v>
      </c>
      <c r="M36" s="52">
        <v>21</v>
      </c>
      <c r="N36" s="52">
        <v>32</v>
      </c>
      <c r="O36" s="52">
        <v>32</v>
      </c>
      <c r="P36" s="52">
        <v>29</v>
      </c>
      <c r="Q36" s="52">
        <v>31</v>
      </c>
      <c r="R36" s="52">
        <v>34</v>
      </c>
      <c r="S36" s="52">
        <v>56</v>
      </c>
      <c r="T36" s="52">
        <v>58</v>
      </c>
      <c r="U36" s="52">
        <v>66</v>
      </c>
      <c r="V36" s="52">
        <v>79</v>
      </c>
      <c r="W36" s="52">
        <v>67</v>
      </c>
      <c r="X36" s="52">
        <v>68</v>
      </c>
      <c r="Y36" s="52">
        <v>66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1267</v>
      </c>
      <c r="D37" s="36">
        <v>1268</v>
      </c>
      <c r="E37" s="36">
        <v>1284</v>
      </c>
      <c r="F37" s="36">
        <v>1323</v>
      </c>
      <c r="G37" s="36">
        <v>1401</v>
      </c>
      <c r="H37" s="36">
        <v>1530</v>
      </c>
      <c r="I37" s="36">
        <v>983</v>
      </c>
      <c r="J37" s="36">
        <v>997</v>
      </c>
      <c r="K37" s="36">
        <v>1244</v>
      </c>
      <c r="L37" s="36">
        <v>1447</v>
      </c>
      <c r="M37" s="36">
        <v>1751</v>
      </c>
      <c r="N37" s="36">
        <v>2209</v>
      </c>
      <c r="O37" s="36">
        <v>2597</v>
      </c>
      <c r="P37" s="36">
        <v>2512</v>
      </c>
      <c r="Q37" s="36">
        <v>2905</v>
      </c>
      <c r="R37" s="36">
        <v>2972</v>
      </c>
      <c r="S37" s="36">
        <v>3585</v>
      </c>
      <c r="T37" s="36">
        <v>3721</v>
      </c>
      <c r="U37" s="36">
        <v>3988</v>
      </c>
      <c r="V37" s="36">
        <v>4169</v>
      </c>
      <c r="W37" s="36">
        <v>4265</v>
      </c>
      <c r="X37" s="36">
        <v>3865</v>
      </c>
      <c r="Y37" s="36">
        <v>3420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437</v>
      </c>
      <c r="D41" s="52">
        <v>451</v>
      </c>
      <c r="E41" s="52">
        <v>383</v>
      </c>
      <c r="F41" s="52">
        <v>646</v>
      </c>
      <c r="G41" s="52">
        <v>1376</v>
      </c>
      <c r="H41" s="52">
        <v>1790</v>
      </c>
      <c r="I41" s="52">
        <v>2821</v>
      </c>
      <c r="J41" s="52">
        <v>1880</v>
      </c>
      <c r="K41" s="52">
        <v>2681</v>
      </c>
      <c r="L41" s="52">
        <v>1922</v>
      </c>
      <c r="M41" s="52">
        <v>2304</v>
      </c>
      <c r="N41" s="52">
        <v>3341</v>
      </c>
      <c r="O41" s="52">
        <v>3153</v>
      </c>
      <c r="P41" s="52">
        <v>2674</v>
      </c>
      <c r="Q41" s="52">
        <v>2436</v>
      </c>
      <c r="R41" s="52">
        <v>851</v>
      </c>
      <c r="S41" s="52">
        <v>0</v>
      </c>
      <c r="T41" s="52">
        <v>0</v>
      </c>
      <c r="U41" s="52">
        <v>0</v>
      </c>
      <c r="V41" s="52">
        <v>197</v>
      </c>
      <c r="W41" s="52">
        <v>2267</v>
      </c>
      <c r="X41" s="52">
        <v>3056</v>
      </c>
      <c r="Y41" s="52">
        <v>4049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5</v>
      </c>
      <c r="D43" s="52">
        <v>10</v>
      </c>
      <c r="E43" s="52">
        <v>5</v>
      </c>
      <c r="F43" s="52">
        <v>8</v>
      </c>
      <c r="G43" s="52">
        <v>20</v>
      </c>
      <c r="H43" s="52">
        <v>33</v>
      </c>
      <c r="I43" s="52">
        <v>57</v>
      </c>
      <c r="J43" s="52">
        <v>46</v>
      </c>
      <c r="K43" s="52">
        <v>55</v>
      </c>
      <c r="L43" s="52">
        <v>50</v>
      </c>
      <c r="M43" s="52">
        <v>50</v>
      </c>
      <c r="N43" s="52">
        <v>62</v>
      </c>
      <c r="O43" s="52">
        <v>84</v>
      </c>
      <c r="P43" s="52">
        <v>102</v>
      </c>
      <c r="Q43" s="52">
        <v>105</v>
      </c>
      <c r="R43" s="52">
        <v>99</v>
      </c>
      <c r="S43" s="52">
        <v>54</v>
      </c>
      <c r="T43" s="52">
        <v>12</v>
      </c>
      <c r="U43" s="52">
        <v>0</v>
      </c>
      <c r="V43" s="52">
        <v>4</v>
      </c>
      <c r="W43" s="52">
        <v>10</v>
      </c>
      <c r="X43" s="52">
        <v>86</v>
      </c>
      <c r="Y43" s="52">
        <v>164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299</v>
      </c>
      <c r="D45" s="52">
        <v>287</v>
      </c>
      <c r="E45" s="52">
        <v>241</v>
      </c>
      <c r="F45" s="52">
        <v>459</v>
      </c>
      <c r="G45" s="52">
        <v>1036</v>
      </c>
      <c r="H45" s="52">
        <v>1368</v>
      </c>
      <c r="I45" s="52">
        <v>2186</v>
      </c>
      <c r="J45" s="52">
        <v>1573</v>
      </c>
      <c r="K45" s="52">
        <v>2278</v>
      </c>
      <c r="L45" s="52">
        <v>1727</v>
      </c>
      <c r="M45" s="52">
        <v>2140</v>
      </c>
      <c r="N45" s="52">
        <v>2505</v>
      </c>
      <c r="O45" s="52">
        <v>2409</v>
      </c>
      <c r="P45" s="52">
        <v>1893</v>
      </c>
      <c r="Q45" s="52">
        <v>1865</v>
      </c>
      <c r="R45" s="52">
        <v>778</v>
      </c>
      <c r="S45" s="52">
        <v>843</v>
      </c>
      <c r="T45" s="52">
        <v>1211</v>
      </c>
      <c r="U45" s="52">
        <v>1119</v>
      </c>
      <c r="V45" s="52">
        <v>1109</v>
      </c>
      <c r="W45" s="52">
        <v>2168</v>
      </c>
      <c r="X45" s="52">
        <v>3939</v>
      </c>
      <c r="Y45" s="52">
        <v>4562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2</v>
      </c>
      <c r="I46" s="52">
        <v>9</v>
      </c>
      <c r="J46" s="52">
        <v>7</v>
      </c>
      <c r="K46" s="52">
        <v>28</v>
      </c>
      <c r="L46" s="52">
        <v>18</v>
      </c>
      <c r="M46" s="52">
        <v>13</v>
      </c>
      <c r="N46" s="52">
        <v>33</v>
      </c>
      <c r="O46" s="52">
        <v>9</v>
      </c>
      <c r="P46" s="52">
        <v>14</v>
      </c>
      <c r="Q46" s="52">
        <v>39</v>
      </c>
      <c r="R46" s="52">
        <v>4</v>
      </c>
      <c r="S46" s="52">
        <v>0</v>
      </c>
      <c r="T46" s="52">
        <v>0</v>
      </c>
      <c r="U46" s="52">
        <v>0</v>
      </c>
      <c r="V46" s="52">
        <v>0</v>
      </c>
      <c r="W46" s="52">
        <v>9</v>
      </c>
      <c r="X46" s="52">
        <v>30</v>
      </c>
      <c r="Y46" s="52">
        <v>39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20</v>
      </c>
      <c r="D47" s="52">
        <v>24</v>
      </c>
      <c r="E47" s="52">
        <v>22</v>
      </c>
      <c r="F47" s="52">
        <v>23</v>
      </c>
      <c r="G47" s="52">
        <v>35</v>
      </c>
      <c r="H47" s="52">
        <v>39</v>
      </c>
      <c r="I47" s="52">
        <v>47</v>
      </c>
      <c r="J47" s="52">
        <v>27</v>
      </c>
      <c r="K47" s="52">
        <v>37</v>
      </c>
      <c r="L47" s="52">
        <v>37</v>
      </c>
      <c r="M47" s="52">
        <v>33</v>
      </c>
      <c r="N47" s="52">
        <v>73</v>
      </c>
      <c r="O47" s="52">
        <v>93</v>
      </c>
      <c r="P47" s="52">
        <v>104</v>
      </c>
      <c r="Q47" s="52">
        <v>118</v>
      </c>
      <c r="R47" s="52">
        <v>83</v>
      </c>
      <c r="S47" s="52">
        <v>29</v>
      </c>
      <c r="T47" s="52">
        <v>27</v>
      </c>
      <c r="U47" s="52">
        <v>23</v>
      </c>
      <c r="V47" s="52">
        <v>12</v>
      </c>
      <c r="W47" s="52">
        <v>87</v>
      </c>
      <c r="X47" s="52">
        <v>0</v>
      </c>
      <c r="Y47" s="52">
        <v>1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1</v>
      </c>
      <c r="P48" s="52">
        <v>0</v>
      </c>
      <c r="Q48" s="52">
        <v>0</v>
      </c>
      <c r="R48" s="52">
        <v>1</v>
      </c>
      <c r="S48" s="52">
        <v>0</v>
      </c>
      <c r="T48" s="52">
        <v>0</v>
      </c>
      <c r="U48" s="52">
        <v>0</v>
      </c>
      <c r="V48" s="52">
        <v>0</v>
      </c>
      <c r="W48" s="52">
        <v>0</v>
      </c>
      <c r="X48" s="52">
        <v>0</v>
      </c>
      <c r="Y48" s="52">
        <v>0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249</v>
      </c>
      <c r="D49" s="52">
        <v>264</v>
      </c>
      <c r="E49" s="52">
        <v>250</v>
      </c>
      <c r="F49" s="52">
        <v>299</v>
      </c>
      <c r="G49" s="52">
        <v>432</v>
      </c>
      <c r="H49" s="52">
        <v>537</v>
      </c>
      <c r="I49" s="52">
        <v>390</v>
      </c>
      <c r="J49" s="52">
        <v>9</v>
      </c>
      <c r="K49" s="52">
        <v>77</v>
      </c>
      <c r="L49" s="52">
        <v>8</v>
      </c>
      <c r="M49" s="52">
        <v>261</v>
      </c>
      <c r="N49" s="52">
        <v>751</v>
      </c>
      <c r="O49" s="52">
        <v>387</v>
      </c>
      <c r="P49" s="52">
        <v>274</v>
      </c>
      <c r="Q49" s="52">
        <v>19</v>
      </c>
      <c r="R49" s="52">
        <v>42</v>
      </c>
      <c r="S49" s="52">
        <v>41</v>
      </c>
      <c r="T49" s="52">
        <v>62</v>
      </c>
      <c r="U49" s="52">
        <v>153</v>
      </c>
      <c r="V49" s="52">
        <v>67</v>
      </c>
      <c r="W49" s="52">
        <v>290</v>
      </c>
      <c r="X49" s="52">
        <v>0</v>
      </c>
      <c r="Y49" s="52">
        <v>2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3</v>
      </c>
      <c r="D50" s="52">
        <v>9</v>
      </c>
      <c r="E50" s="52">
        <v>9</v>
      </c>
      <c r="F50" s="52">
        <v>12</v>
      </c>
      <c r="G50" s="52">
        <v>40</v>
      </c>
      <c r="H50" s="52">
        <v>41</v>
      </c>
      <c r="I50" s="52">
        <v>305</v>
      </c>
      <c r="J50" s="52">
        <v>440</v>
      </c>
      <c r="K50" s="52">
        <v>549</v>
      </c>
      <c r="L50" s="52">
        <v>448</v>
      </c>
      <c r="M50" s="52">
        <v>227</v>
      </c>
      <c r="N50" s="52">
        <v>414</v>
      </c>
      <c r="O50" s="52">
        <v>763</v>
      </c>
      <c r="P50" s="52">
        <v>926</v>
      </c>
      <c r="Q50" s="52">
        <v>960</v>
      </c>
      <c r="R50" s="52">
        <v>481</v>
      </c>
      <c r="S50" s="52">
        <v>195</v>
      </c>
      <c r="T50" s="52">
        <v>183</v>
      </c>
      <c r="U50" s="52">
        <v>188</v>
      </c>
      <c r="V50" s="52">
        <v>115</v>
      </c>
      <c r="W50" s="52">
        <v>659</v>
      </c>
      <c r="X50" s="52">
        <v>0</v>
      </c>
      <c r="Y50" s="52">
        <v>7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14</v>
      </c>
      <c r="D53" s="52">
        <v>15</v>
      </c>
      <c r="E53" s="52">
        <v>14</v>
      </c>
      <c r="F53" s="52">
        <v>20</v>
      </c>
      <c r="G53" s="52">
        <v>29</v>
      </c>
      <c r="H53" s="52">
        <v>38</v>
      </c>
      <c r="I53" s="52">
        <v>37</v>
      </c>
      <c r="J53" s="52">
        <v>23</v>
      </c>
      <c r="K53" s="52">
        <v>35</v>
      </c>
      <c r="L53" s="52">
        <v>41</v>
      </c>
      <c r="M53" s="52">
        <v>58</v>
      </c>
      <c r="N53" s="52">
        <v>77</v>
      </c>
      <c r="O53" s="52">
        <v>75</v>
      </c>
      <c r="P53" s="52">
        <v>70</v>
      </c>
      <c r="Q53" s="52">
        <v>80</v>
      </c>
      <c r="R53" s="52">
        <v>68</v>
      </c>
      <c r="S53" s="52">
        <v>37</v>
      </c>
      <c r="T53" s="52">
        <v>27</v>
      </c>
      <c r="U53" s="52">
        <v>26</v>
      </c>
      <c r="V53" s="52">
        <v>40</v>
      </c>
      <c r="W53" s="52">
        <v>85</v>
      </c>
      <c r="X53" s="52">
        <v>90</v>
      </c>
      <c r="Y53" s="52">
        <v>126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1066</v>
      </c>
      <c r="D54" s="36">
        <v>1079</v>
      </c>
      <c r="E54" s="36">
        <v>1029</v>
      </c>
      <c r="F54" s="36">
        <v>1322</v>
      </c>
      <c r="G54" s="36">
        <v>2119</v>
      </c>
      <c r="H54" s="36">
        <v>2646</v>
      </c>
      <c r="I54" s="36">
        <v>3115</v>
      </c>
      <c r="J54" s="36">
        <v>2178</v>
      </c>
      <c r="K54" s="36">
        <v>3193</v>
      </c>
      <c r="L54" s="36">
        <v>2580</v>
      </c>
      <c r="M54" s="36">
        <v>3192</v>
      </c>
      <c r="N54" s="36">
        <v>4594</v>
      </c>
      <c r="O54" s="36">
        <v>4815</v>
      </c>
      <c r="P54" s="36">
        <v>4629</v>
      </c>
      <c r="Q54" s="36">
        <v>4601</v>
      </c>
      <c r="R54" s="36">
        <v>2887</v>
      </c>
      <c r="S54" s="36">
        <v>1912</v>
      </c>
      <c r="T54" s="36">
        <v>1890</v>
      </c>
      <c r="U54" s="36">
        <v>2218</v>
      </c>
      <c r="V54" s="36">
        <v>3284</v>
      </c>
      <c r="W54" s="36">
        <v>4638</v>
      </c>
      <c r="X54" s="36">
        <v>4784</v>
      </c>
      <c r="Y54" s="36">
        <v>5142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191</v>
      </c>
      <c r="D58" s="52">
        <v>207</v>
      </c>
      <c r="E58" s="52">
        <v>177</v>
      </c>
      <c r="F58" s="52">
        <v>275</v>
      </c>
      <c r="G58" s="52">
        <v>709</v>
      </c>
      <c r="H58" s="52">
        <v>824</v>
      </c>
      <c r="I58" s="52">
        <v>1510</v>
      </c>
      <c r="J58" s="52">
        <v>1041</v>
      </c>
      <c r="K58" s="52">
        <v>1425</v>
      </c>
      <c r="L58" s="52">
        <v>828</v>
      </c>
      <c r="M58" s="52">
        <v>653</v>
      </c>
      <c r="N58" s="52">
        <v>1079</v>
      </c>
      <c r="O58" s="52">
        <v>953</v>
      </c>
      <c r="P58" s="52">
        <v>1482</v>
      </c>
      <c r="Q58" s="52">
        <v>1149</v>
      </c>
      <c r="R58" s="52">
        <v>358</v>
      </c>
      <c r="S58" s="52">
        <v>0</v>
      </c>
      <c r="T58" s="52">
        <v>0</v>
      </c>
      <c r="U58" s="52">
        <v>0</v>
      </c>
      <c r="V58" s="52">
        <v>75</v>
      </c>
      <c r="W58" s="52">
        <v>757</v>
      </c>
      <c r="X58" s="52">
        <v>1013</v>
      </c>
      <c r="Y58" s="52">
        <v>2014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0</v>
      </c>
      <c r="D60" s="52">
        <v>2</v>
      </c>
      <c r="E60" s="52">
        <v>1</v>
      </c>
      <c r="F60" s="52">
        <v>3</v>
      </c>
      <c r="G60" s="52">
        <v>12</v>
      </c>
      <c r="H60" s="52">
        <v>17</v>
      </c>
      <c r="I60" s="52">
        <v>37</v>
      </c>
      <c r="J60" s="52">
        <v>20</v>
      </c>
      <c r="K60" s="52">
        <v>23</v>
      </c>
      <c r="L60" s="52">
        <v>14</v>
      </c>
      <c r="M60" s="52">
        <v>9</v>
      </c>
      <c r="N60" s="52">
        <v>15</v>
      </c>
      <c r="O60" s="52">
        <v>9</v>
      </c>
      <c r="P60" s="52">
        <v>18</v>
      </c>
      <c r="Q60" s="52">
        <v>5</v>
      </c>
      <c r="R60" s="52">
        <v>2</v>
      </c>
      <c r="S60" s="52">
        <v>0</v>
      </c>
      <c r="T60" s="52">
        <v>0</v>
      </c>
      <c r="U60" s="52">
        <v>0</v>
      </c>
      <c r="V60" s="52">
        <v>1</v>
      </c>
      <c r="W60" s="52">
        <v>8</v>
      </c>
      <c r="X60" s="52">
        <v>40</v>
      </c>
      <c r="Y60" s="52">
        <v>76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72</v>
      </c>
      <c r="D62" s="52">
        <v>71</v>
      </c>
      <c r="E62" s="52">
        <v>47</v>
      </c>
      <c r="F62" s="52">
        <v>133</v>
      </c>
      <c r="G62" s="52">
        <v>448</v>
      </c>
      <c r="H62" s="52">
        <v>539</v>
      </c>
      <c r="I62" s="52">
        <v>1108</v>
      </c>
      <c r="J62" s="52">
        <v>774</v>
      </c>
      <c r="K62" s="52">
        <v>1061</v>
      </c>
      <c r="L62" s="52">
        <v>615</v>
      </c>
      <c r="M62" s="52">
        <v>505</v>
      </c>
      <c r="N62" s="52">
        <v>674</v>
      </c>
      <c r="O62" s="52">
        <v>575</v>
      </c>
      <c r="P62" s="52">
        <v>771</v>
      </c>
      <c r="Q62" s="52">
        <v>626</v>
      </c>
      <c r="R62" s="52">
        <v>148</v>
      </c>
      <c r="S62" s="52">
        <v>0</v>
      </c>
      <c r="T62" s="52">
        <v>0</v>
      </c>
      <c r="U62" s="52">
        <v>0</v>
      </c>
      <c r="V62" s="52">
        <v>55</v>
      </c>
      <c r="W62" s="52">
        <v>429</v>
      </c>
      <c r="X62" s="52">
        <v>1004</v>
      </c>
      <c r="Y62" s="52">
        <v>1989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1</v>
      </c>
      <c r="I63" s="52">
        <v>5</v>
      </c>
      <c r="J63" s="52">
        <v>4</v>
      </c>
      <c r="K63" s="52">
        <v>15</v>
      </c>
      <c r="L63" s="52">
        <v>8</v>
      </c>
      <c r="M63" s="52">
        <v>4</v>
      </c>
      <c r="N63" s="52">
        <v>9</v>
      </c>
      <c r="O63" s="52">
        <v>3</v>
      </c>
      <c r="P63" s="52">
        <v>6</v>
      </c>
      <c r="Q63" s="52">
        <v>14</v>
      </c>
      <c r="R63" s="52">
        <v>2</v>
      </c>
      <c r="S63" s="52">
        <v>0</v>
      </c>
      <c r="T63" s="52">
        <v>0</v>
      </c>
      <c r="U63" s="52">
        <v>0</v>
      </c>
      <c r="V63" s="52">
        <v>0</v>
      </c>
      <c r="W63" s="52">
        <v>2</v>
      </c>
      <c r="X63" s="52">
        <v>9</v>
      </c>
      <c r="Y63" s="52">
        <v>19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9</v>
      </c>
      <c r="D64" s="52">
        <v>11</v>
      </c>
      <c r="E64" s="52">
        <v>10</v>
      </c>
      <c r="F64" s="52">
        <v>10</v>
      </c>
      <c r="G64" s="52">
        <v>18</v>
      </c>
      <c r="H64" s="52">
        <v>18</v>
      </c>
      <c r="I64" s="52">
        <v>26</v>
      </c>
      <c r="J64" s="52">
        <v>15</v>
      </c>
      <c r="K64" s="52">
        <v>20</v>
      </c>
      <c r="L64" s="52">
        <v>16</v>
      </c>
      <c r="M64" s="52">
        <v>10</v>
      </c>
      <c r="N64" s="52">
        <v>24</v>
      </c>
      <c r="O64" s="52">
        <v>28</v>
      </c>
      <c r="P64" s="52">
        <v>57</v>
      </c>
      <c r="Q64" s="52">
        <v>55</v>
      </c>
      <c r="R64" s="52">
        <v>29</v>
      </c>
      <c r="S64" s="52">
        <v>0</v>
      </c>
      <c r="T64" s="52">
        <v>0</v>
      </c>
      <c r="U64" s="52">
        <v>0</v>
      </c>
      <c r="V64" s="52">
        <v>2</v>
      </c>
      <c r="W64" s="52">
        <v>28</v>
      </c>
      <c r="X64" s="52">
        <v>0</v>
      </c>
      <c r="Y64" s="52">
        <v>1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1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109</v>
      </c>
      <c r="D66" s="52">
        <v>121</v>
      </c>
      <c r="E66" s="52">
        <v>116</v>
      </c>
      <c r="F66" s="52">
        <v>127</v>
      </c>
      <c r="G66" s="52">
        <v>222</v>
      </c>
      <c r="H66" s="52">
        <v>247</v>
      </c>
      <c r="I66" s="52">
        <v>208</v>
      </c>
      <c r="J66" s="52">
        <v>5</v>
      </c>
      <c r="K66" s="52">
        <v>41</v>
      </c>
      <c r="L66" s="52">
        <v>4</v>
      </c>
      <c r="M66" s="52">
        <v>71</v>
      </c>
      <c r="N66" s="52">
        <v>240</v>
      </c>
      <c r="O66" s="52">
        <v>117</v>
      </c>
      <c r="P66" s="52">
        <v>148</v>
      </c>
      <c r="Q66" s="52">
        <v>9</v>
      </c>
      <c r="R66" s="52">
        <v>15</v>
      </c>
      <c r="S66" s="52">
        <v>0</v>
      </c>
      <c r="T66" s="52">
        <v>0</v>
      </c>
      <c r="U66" s="52">
        <v>0</v>
      </c>
      <c r="V66" s="52">
        <v>8</v>
      </c>
      <c r="W66" s="52">
        <v>92</v>
      </c>
      <c r="X66" s="52">
        <v>0</v>
      </c>
      <c r="Y66" s="52">
        <v>2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1</v>
      </c>
      <c r="D67" s="52">
        <v>4</v>
      </c>
      <c r="E67" s="52">
        <v>4</v>
      </c>
      <c r="F67" s="52">
        <v>5</v>
      </c>
      <c r="G67" s="52">
        <v>21</v>
      </c>
      <c r="H67" s="52">
        <v>19</v>
      </c>
      <c r="I67" s="52">
        <v>163</v>
      </c>
      <c r="J67" s="52">
        <v>243</v>
      </c>
      <c r="K67" s="52">
        <v>288</v>
      </c>
      <c r="L67" s="52">
        <v>185</v>
      </c>
      <c r="M67" s="52">
        <v>63</v>
      </c>
      <c r="N67" s="52">
        <v>132</v>
      </c>
      <c r="O67" s="52">
        <v>230</v>
      </c>
      <c r="P67" s="52">
        <v>500</v>
      </c>
      <c r="Q67" s="52">
        <v>445</v>
      </c>
      <c r="R67" s="52">
        <v>163</v>
      </c>
      <c r="S67" s="52">
        <v>0</v>
      </c>
      <c r="T67" s="52">
        <v>0</v>
      </c>
      <c r="U67" s="52">
        <v>0</v>
      </c>
      <c r="V67" s="52">
        <v>10</v>
      </c>
      <c r="W67" s="52">
        <v>206</v>
      </c>
      <c r="X67" s="52">
        <v>0</v>
      </c>
      <c r="Y67" s="52">
        <v>3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3</v>
      </c>
      <c r="D70" s="52">
        <v>3</v>
      </c>
      <c r="E70" s="52">
        <v>2</v>
      </c>
      <c r="F70" s="52">
        <v>4</v>
      </c>
      <c r="G70" s="52">
        <v>10</v>
      </c>
      <c r="H70" s="52">
        <v>12</v>
      </c>
      <c r="I70" s="52">
        <v>19</v>
      </c>
      <c r="J70" s="52">
        <v>12</v>
      </c>
      <c r="K70" s="52">
        <v>17</v>
      </c>
      <c r="L70" s="52">
        <v>13</v>
      </c>
      <c r="M70" s="52">
        <v>12</v>
      </c>
      <c r="N70" s="52">
        <v>18</v>
      </c>
      <c r="O70" s="52">
        <v>15</v>
      </c>
      <c r="P70" s="52">
        <v>23</v>
      </c>
      <c r="Q70" s="52">
        <v>20</v>
      </c>
      <c r="R70" s="52">
        <v>9</v>
      </c>
      <c r="S70" s="52">
        <v>0</v>
      </c>
      <c r="T70" s="52">
        <v>0</v>
      </c>
      <c r="U70" s="52">
        <v>0</v>
      </c>
      <c r="V70" s="52">
        <v>1</v>
      </c>
      <c r="W70" s="52">
        <v>15</v>
      </c>
      <c r="X70" s="52">
        <v>20</v>
      </c>
      <c r="Y70" s="52">
        <v>49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188</v>
      </c>
      <c r="D71" s="36">
        <v>204</v>
      </c>
      <c r="E71" s="36">
        <v>175</v>
      </c>
      <c r="F71" s="36">
        <v>271</v>
      </c>
      <c r="G71" s="36">
        <v>699</v>
      </c>
      <c r="H71" s="36">
        <v>812</v>
      </c>
      <c r="I71" s="36">
        <v>1491</v>
      </c>
      <c r="J71" s="36">
        <v>1029</v>
      </c>
      <c r="K71" s="36">
        <v>1408</v>
      </c>
      <c r="L71" s="36">
        <v>815</v>
      </c>
      <c r="M71" s="36">
        <v>641</v>
      </c>
      <c r="N71" s="36">
        <v>1061</v>
      </c>
      <c r="O71" s="36">
        <v>938</v>
      </c>
      <c r="P71" s="36">
        <v>1459</v>
      </c>
      <c r="Q71" s="36">
        <v>1129</v>
      </c>
      <c r="R71" s="36">
        <v>349</v>
      </c>
      <c r="S71" s="36">
        <v>0</v>
      </c>
      <c r="T71" s="36">
        <v>0</v>
      </c>
      <c r="U71" s="36">
        <v>0</v>
      </c>
      <c r="V71" s="36">
        <v>74</v>
      </c>
      <c r="W71" s="36">
        <v>742</v>
      </c>
      <c r="X71" s="36">
        <v>993</v>
      </c>
      <c r="Y71" s="36">
        <v>1965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246</v>
      </c>
      <c r="D75" s="52">
        <v>244</v>
      </c>
      <c r="E75" s="52">
        <v>206</v>
      </c>
      <c r="F75" s="52">
        <v>371</v>
      </c>
      <c r="G75" s="52">
        <v>667</v>
      </c>
      <c r="H75" s="52">
        <v>966</v>
      </c>
      <c r="I75" s="52">
        <v>1311</v>
      </c>
      <c r="J75" s="52">
        <v>839</v>
      </c>
      <c r="K75" s="52">
        <v>1256</v>
      </c>
      <c r="L75" s="52">
        <v>1094</v>
      </c>
      <c r="M75" s="52">
        <v>1651</v>
      </c>
      <c r="N75" s="52">
        <v>2262</v>
      </c>
      <c r="O75" s="52">
        <v>2200</v>
      </c>
      <c r="P75" s="52">
        <v>1192</v>
      </c>
      <c r="Q75" s="52">
        <v>1287</v>
      </c>
      <c r="R75" s="52">
        <v>493</v>
      </c>
      <c r="S75" s="52">
        <v>0</v>
      </c>
      <c r="T75" s="52">
        <v>0</v>
      </c>
      <c r="U75" s="52">
        <v>0</v>
      </c>
      <c r="V75" s="52">
        <v>122</v>
      </c>
      <c r="W75" s="52">
        <v>1510</v>
      </c>
      <c r="X75" s="52">
        <v>2043</v>
      </c>
      <c r="Y75" s="52">
        <v>2035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5</v>
      </c>
      <c r="D77" s="52">
        <v>8</v>
      </c>
      <c r="E77" s="52">
        <v>4</v>
      </c>
      <c r="F77" s="52">
        <v>5</v>
      </c>
      <c r="G77" s="52">
        <v>8</v>
      </c>
      <c r="H77" s="52">
        <v>16</v>
      </c>
      <c r="I77" s="52">
        <v>20</v>
      </c>
      <c r="J77" s="52">
        <v>26</v>
      </c>
      <c r="K77" s="52">
        <v>32</v>
      </c>
      <c r="L77" s="52">
        <v>36</v>
      </c>
      <c r="M77" s="52">
        <v>41</v>
      </c>
      <c r="N77" s="52">
        <v>47</v>
      </c>
      <c r="O77" s="52">
        <v>75</v>
      </c>
      <c r="P77" s="52">
        <v>84</v>
      </c>
      <c r="Q77" s="52">
        <v>100</v>
      </c>
      <c r="R77" s="52">
        <v>97</v>
      </c>
      <c r="S77" s="52">
        <v>54</v>
      </c>
      <c r="T77" s="52">
        <v>12</v>
      </c>
      <c r="U77" s="52">
        <v>0</v>
      </c>
      <c r="V77" s="52">
        <v>3</v>
      </c>
      <c r="W77" s="52">
        <v>2</v>
      </c>
      <c r="X77" s="52">
        <v>46</v>
      </c>
      <c r="Y77" s="52">
        <v>88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227</v>
      </c>
      <c r="D79" s="52">
        <f t="shared" si="0"/>
        <v>216</v>
      </c>
      <c r="E79" s="52">
        <f t="shared" si="0"/>
        <v>194</v>
      </c>
      <c r="F79" s="52">
        <f t="shared" si="0"/>
        <v>326</v>
      </c>
      <c r="G79" s="52">
        <f t="shared" si="0"/>
        <v>588</v>
      </c>
      <c r="H79" s="52">
        <f t="shared" si="0"/>
        <v>829</v>
      </c>
      <c r="I79" s="52">
        <f t="shared" si="0"/>
        <v>1078</v>
      </c>
      <c r="J79" s="52">
        <f t="shared" si="0"/>
        <v>799</v>
      </c>
      <c r="K79" s="52">
        <f t="shared" si="0"/>
        <v>1217</v>
      </c>
      <c r="L79" s="52">
        <f t="shared" si="0"/>
        <v>1112</v>
      </c>
      <c r="M79" s="52">
        <f t="shared" si="0"/>
        <v>1635</v>
      </c>
      <c r="N79" s="52">
        <f t="shared" si="0"/>
        <v>1831</v>
      </c>
      <c r="O79" s="52">
        <f t="shared" si="0"/>
        <v>1834</v>
      </c>
      <c r="P79" s="52">
        <f t="shared" si="0"/>
        <v>1122</v>
      </c>
      <c r="Q79" s="52">
        <f t="shared" si="0"/>
        <v>1239</v>
      </c>
      <c r="R79" s="52">
        <f t="shared" ref="R79:V79" si="1">R45-R62</f>
        <v>630</v>
      </c>
      <c r="S79" s="52">
        <f t="shared" si="1"/>
        <v>843</v>
      </c>
      <c r="T79" s="52">
        <f t="shared" si="1"/>
        <v>1211</v>
      </c>
      <c r="U79" s="52">
        <f t="shared" si="1"/>
        <v>1119</v>
      </c>
      <c r="V79" s="52">
        <f t="shared" si="1"/>
        <v>1054</v>
      </c>
      <c r="W79" s="52">
        <f t="shared" ref="W79:Y79" si="2">W45-W62</f>
        <v>1739</v>
      </c>
      <c r="X79" s="52">
        <f t="shared" si="2"/>
        <v>2935</v>
      </c>
      <c r="Y79" s="52">
        <f t="shared" si="2"/>
        <v>2573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1</v>
      </c>
      <c r="I80" s="52">
        <f t="shared" si="3"/>
        <v>4</v>
      </c>
      <c r="J80" s="52">
        <f t="shared" si="3"/>
        <v>3</v>
      </c>
      <c r="K80" s="52">
        <f t="shared" si="3"/>
        <v>13</v>
      </c>
      <c r="L80" s="52">
        <f t="shared" si="3"/>
        <v>10</v>
      </c>
      <c r="M80" s="52">
        <f t="shared" si="3"/>
        <v>9</v>
      </c>
      <c r="N80" s="52">
        <f t="shared" si="3"/>
        <v>24</v>
      </c>
      <c r="O80" s="52">
        <f t="shared" si="3"/>
        <v>6</v>
      </c>
      <c r="P80" s="52">
        <f t="shared" si="3"/>
        <v>8</v>
      </c>
      <c r="Q80" s="52">
        <f t="shared" si="3"/>
        <v>25</v>
      </c>
      <c r="R80" s="52">
        <f t="shared" ref="R80:V80" si="4">R46-R63</f>
        <v>2</v>
      </c>
      <c r="S80" s="52">
        <f t="shared" si="4"/>
        <v>0</v>
      </c>
      <c r="T80" s="52">
        <f t="shared" si="4"/>
        <v>0</v>
      </c>
      <c r="U80" s="52">
        <f t="shared" si="4"/>
        <v>0</v>
      </c>
      <c r="V80" s="52">
        <f t="shared" si="4"/>
        <v>0</v>
      </c>
      <c r="W80" s="52">
        <f t="shared" ref="W80:Y80" si="5">W46-W63</f>
        <v>7</v>
      </c>
      <c r="X80" s="52">
        <f t="shared" si="5"/>
        <v>21</v>
      </c>
      <c r="Y80" s="52">
        <f t="shared" si="5"/>
        <v>20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11</v>
      </c>
      <c r="D81" s="52">
        <f t="shared" si="6"/>
        <v>13</v>
      </c>
      <c r="E81" s="52">
        <f t="shared" si="6"/>
        <v>12</v>
      </c>
      <c r="F81" s="52">
        <f t="shared" si="6"/>
        <v>13</v>
      </c>
      <c r="G81" s="52">
        <f t="shared" si="6"/>
        <v>17</v>
      </c>
      <c r="H81" s="52">
        <f t="shared" si="6"/>
        <v>21</v>
      </c>
      <c r="I81" s="52">
        <f t="shared" si="6"/>
        <v>21</v>
      </c>
      <c r="J81" s="52">
        <f t="shared" si="6"/>
        <v>12</v>
      </c>
      <c r="K81" s="52">
        <f t="shared" si="6"/>
        <v>17</v>
      </c>
      <c r="L81" s="52">
        <f t="shared" si="6"/>
        <v>21</v>
      </c>
      <c r="M81" s="52">
        <f t="shared" si="6"/>
        <v>23</v>
      </c>
      <c r="N81" s="52">
        <f t="shared" si="6"/>
        <v>49</v>
      </c>
      <c r="O81" s="52">
        <f t="shared" si="6"/>
        <v>65</v>
      </c>
      <c r="P81" s="52">
        <f t="shared" si="6"/>
        <v>47</v>
      </c>
      <c r="Q81" s="52">
        <f t="shared" si="6"/>
        <v>63</v>
      </c>
      <c r="R81" s="52">
        <f t="shared" ref="R81:V81" si="7">R47-R64</f>
        <v>54</v>
      </c>
      <c r="S81" s="52">
        <f t="shared" si="7"/>
        <v>29</v>
      </c>
      <c r="T81" s="52">
        <f t="shared" si="7"/>
        <v>27</v>
      </c>
      <c r="U81" s="52">
        <f t="shared" si="7"/>
        <v>23</v>
      </c>
      <c r="V81" s="52">
        <f t="shared" si="7"/>
        <v>10</v>
      </c>
      <c r="W81" s="52">
        <f t="shared" ref="W81:Y81" si="8">W47-W64</f>
        <v>59</v>
      </c>
      <c r="X81" s="52">
        <f t="shared" si="8"/>
        <v>0</v>
      </c>
      <c r="Y81" s="52">
        <f t="shared" si="8"/>
        <v>0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0</v>
      </c>
      <c r="F82" s="52">
        <f t="shared" si="9"/>
        <v>0</v>
      </c>
      <c r="G82" s="52">
        <f t="shared" si="9"/>
        <v>0</v>
      </c>
      <c r="H82" s="52">
        <f t="shared" si="9"/>
        <v>0</v>
      </c>
      <c r="I82" s="52">
        <f t="shared" si="9"/>
        <v>0</v>
      </c>
      <c r="J82" s="52">
        <f t="shared" si="9"/>
        <v>0</v>
      </c>
      <c r="K82" s="52">
        <f t="shared" si="9"/>
        <v>0</v>
      </c>
      <c r="L82" s="52">
        <f t="shared" si="9"/>
        <v>0</v>
      </c>
      <c r="M82" s="52">
        <f t="shared" si="9"/>
        <v>0</v>
      </c>
      <c r="N82" s="52">
        <f t="shared" si="9"/>
        <v>0</v>
      </c>
      <c r="O82" s="52">
        <f t="shared" si="9"/>
        <v>1</v>
      </c>
      <c r="P82" s="52">
        <f t="shared" si="9"/>
        <v>0</v>
      </c>
      <c r="Q82" s="52">
        <f t="shared" si="9"/>
        <v>0</v>
      </c>
      <c r="R82" s="52">
        <f t="shared" ref="R82:V82" si="10">R48-R65</f>
        <v>0</v>
      </c>
      <c r="S82" s="52">
        <f t="shared" si="10"/>
        <v>0</v>
      </c>
      <c r="T82" s="52">
        <f t="shared" si="10"/>
        <v>0</v>
      </c>
      <c r="U82" s="52">
        <f t="shared" si="10"/>
        <v>0</v>
      </c>
      <c r="V82" s="52">
        <f t="shared" si="10"/>
        <v>0</v>
      </c>
      <c r="W82" s="52">
        <f t="shared" ref="W82:Y82" si="11">W48-W65</f>
        <v>0</v>
      </c>
      <c r="X82" s="52">
        <f t="shared" si="11"/>
        <v>0</v>
      </c>
      <c r="Y82" s="52">
        <f t="shared" si="11"/>
        <v>0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140</v>
      </c>
      <c r="D83" s="52">
        <f t="shared" si="12"/>
        <v>143</v>
      </c>
      <c r="E83" s="52">
        <f t="shared" si="12"/>
        <v>134</v>
      </c>
      <c r="F83" s="52">
        <f t="shared" si="12"/>
        <v>172</v>
      </c>
      <c r="G83" s="52">
        <f t="shared" si="12"/>
        <v>210</v>
      </c>
      <c r="H83" s="52">
        <f t="shared" si="12"/>
        <v>290</v>
      </c>
      <c r="I83" s="52">
        <f t="shared" si="12"/>
        <v>182</v>
      </c>
      <c r="J83" s="52">
        <f t="shared" si="12"/>
        <v>4</v>
      </c>
      <c r="K83" s="52">
        <f t="shared" si="12"/>
        <v>36</v>
      </c>
      <c r="L83" s="52">
        <f t="shared" si="12"/>
        <v>4</v>
      </c>
      <c r="M83" s="52">
        <f t="shared" si="12"/>
        <v>190</v>
      </c>
      <c r="N83" s="52">
        <f t="shared" si="12"/>
        <v>511</v>
      </c>
      <c r="O83" s="52">
        <f t="shared" si="12"/>
        <v>270</v>
      </c>
      <c r="P83" s="52">
        <f t="shared" si="12"/>
        <v>126</v>
      </c>
      <c r="Q83" s="52">
        <f t="shared" si="12"/>
        <v>10</v>
      </c>
      <c r="R83" s="52">
        <f t="shared" ref="R83:V83" si="13">R49-R66</f>
        <v>27</v>
      </c>
      <c r="S83" s="52">
        <f t="shared" si="13"/>
        <v>41</v>
      </c>
      <c r="T83" s="52">
        <f t="shared" si="13"/>
        <v>62</v>
      </c>
      <c r="U83" s="52">
        <f t="shared" si="13"/>
        <v>153</v>
      </c>
      <c r="V83" s="52">
        <f t="shared" si="13"/>
        <v>59</v>
      </c>
      <c r="W83" s="52">
        <f t="shared" ref="W83:Y83" si="14">W49-W66</f>
        <v>198</v>
      </c>
      <c r="X83" s="52">
        <f t="shared" si="14"/>
        <v>0</v>
      </c>
      <c r="Y83" s="52">
        <f t="shared" si="14"/>
        <v>0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2</v>
      </c>
      <c r="D84" s="52">
        <f t="shared" si="15"/>
        <v>5</v>
      </c>
      <c r="E84" s="52">
        <f t="shared" si="15"/>
        <v>5</v>
      </c>
      <c r="F84" s="52">
        <f t="shared" si="15"/>
        <v>7</v>
      </c>
      <c r="G84" s="52">
        <f t="shared" si="15"/>
        <v>19</v>
      </c>
      <c r="H84" s="52">
        <f t="shared" si="15"/>
        <v>22</v>
      </c>
      <c r="I84" s="52">
        <f t="shared" si="15"/>
        <v>142</v>
      </c>
      <c r="J84" s="52">
        <f t="shared" si="15"/>
        <v>197</v>
      </c>
      <c r="K84" s="52">
        <f t="shared" si="15"/>
        <v>261</v>
      </c>
      <c r="L84" s="52">
        <f t="shared" si="15"/>
        <v>263</v>
      </c>
      <c r="M84" s="52">
        <f t="shared" si="15"/>
        <v>164</v>
      </c>
      <c r="N84" s="52">
        <f t="shared" si="15"/>
        <v>282</v>
      </c>
      <c r="O84" s="52">
        <f t="shared" si="15"/>
        <v>533</v>
      </c>
      <c r="P84" s="52">
        <f t="shared" si="15"/>
        <v>426</v>
      </c>
      <c r="Q84" s="52">
        <f t="shared" si="15"/>
        <v>515</v>
      </c>
      <c r="R84" s="52">
        <f t="shared" ref="R84:V84" si="16">R50-R67</f>
        <v>318</v>
      </c>
      <c r="S84" s="52">
        <f t="shared" si="16"/>
        <v>195</v>
      </c>
      <c r="T84" s="52">
        <f t="shared" si="16"/>
        <v>183</v>
      </c>
      <c r="U84" s="52">
        <f t="shared" si="16"/>
        <v>188</v>
      </c>
      <c r="V84" s="52">
        <f t="shared" si="16"/>
        <v>105</v>
      </c>
      <c r="W84" s="52">
        <f t="shared" ref="W84:Y84" si="17">W50-W67</f>
        <v>453</v>
      </c>
      <c r="X84" s="52">
        <f t="shared" si="17"/>
        <v>0</v>
      </c>
      <c r="Y84" s="52">
        <f t="shared" si="17"/>
        <v>4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X86" s="52">
        <v>0</v>
      </c>
      <c r="Y86" s="52">
        <v>0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11</v>
      </c>
      <c r="D87" s="52">
        <v>12</v>
      </c>
      <c r="E87" s="52">
        <v>12</v>
      </c>
      <c r="F87" s="52">
        <v>16</v>
      </c>
      <c r="G87" s="52">
        <v>19</v>
      </c>
      <c r="H87" s="52">
        <v>26</v>
      </c>
      <c r="I87" s="52">
        <v>18</v>
      </c>
      <c r="J87" s="52">
        <v>11</v>
      </c>
      <c r="K87" s="52">
        <v>18</v>
      </c>
      <c r="L87" s="52">
        <v>28</v>
      </c>
      <c r="M87" s="52">
        <v>46</v>
      </c>
      <c r="N87" s="52">
        <v>59</v>
      </c>
      <c r="O87" s="52">
        <v>60</v>
      </c>
      <c r="P87" s="52">
        <v>47</v>
      </c>
      <c r="Q87" s="52">
        <v>60</v>
      </c>
      <c r="R87" s="52">
        <v>59</v>
      </c>
      <c r="S87" s="52">
        <v>37</v>
      </c>
      <c r="T87" s="52">
        <v>27</v>
      </c>
      <c r="U87" s="52">
        <v>26</v>
      </c>
      <c r="V87" s="52">
        <v>39</v>
      </c>
      <c r="W87" s="52">
        <v>70</v>
      </c>
      <c r="X87" s="52">
        <v>70</v>
      </c>
      <c r="Y87" s="52">
        <v>77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878</v>
      </c>
      <c r="D88" s="36">
        <v>875</v>
      </c>
      <c r="E88" s="36">
        <v>854</v>
      </c>
      <c r="F88" s="36">
        <v>1051</v>
      </c>
      <c r="G88" s="36">
        <v>1420</v>
      </c>
      <c r="H88" s="36">
        <v>1834</v>
      </c>
      <c r="I88" s="36">
        <v>1624</v>
      </c>
      <c r="J88" s="36">
        <v>1149</v>
      </c>
      <c r="K88" s="36">
        <v>1785</v>
      </c>
      <c r="L88" s="36">
        <v>1765</v>
      </c>
      <c r="M88" s="36">
        <v>2551</v>
      </c>
      <c r="N88" s="36">
        <v>3533</v>
      </c>
      <c r="O88" s="36">
        <v>3877</v>
      </c>
      <c r="P88" s="36">
        <v>3170</v>
      </c>
      <c r="Q88" s="36">
        <v>3472</v>
      </c>
      <c r="R88" s="36">
        <v>2538</v>
      </c>
      <c r="S88" s="36">
        <v>1912</v>
      </c>
      <c r="T88" s="36">
        <v>1890</v>
      </c>
      <c r="U88" s="36">
        <v>2218</v>
      </c>
      <c r="V88" s="36">
        <v>3210</v>
      </c>
      <c r="W88" s="36">
        <v>3896</v>
      </c>
      <c r="X88" s="36">
        <v>3791</v>
      </c>
      <c r="Y88" s="36">
        <v>3177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331</v>
      </c>
      <c r="K94" s="52">
        <f>RES_hhdet_numvin!K83</f>
        <v>885</v>
      </c>
      <c r="L94" s="52">
        <f>RES_hhdet_numvin!L83</f>
        <v>890</v>
      </c>
      <c r="M94" s="52">
        <f>RES_hhdet_numvin!M83</f>
        <v>1334</v>
      </c>
      <c r="N94" s="52">
        <f>RES_hhdet_numvin!N83</f>
        <v>2255</v>
      </c>
      <c r="O94" s="52">
        <f>RES_hhdet_numvin!O83</f>
        <v>2383</v>
      </c>
      <c r="P94" s="52">
        <f>RES_hhdet_numvin!P83</f>
        <v>2201</v>
      </c>
      <c r="Q94" s="52">
        <f>RES_hhdet_numvin!Q83</f>
        <v>2130</v>
      </c>
      <c r="R94" s="52">
        <f>RES_hhdet_numvin!R83</f>
        <v>765</v>
      </c>
      <c r="S94" s="52">
        <f>RES_hhdet_numvin!S83</f>
        <v>0</v>
      </c>
      <c r="T94" s="52">
        <f>RES_hhdet_numvin!T83</f>
        <v>0</v>
      </c>
      <c r="U94" s="52">
        <f>RES_hhdet_numvin!U83</f>
        <v>0</v>
      </c>
      <c r="V94" s="52">
        <f>RES_hhdet_numvin!V83</f>
        <v>197</v>
      </c>
      <c r="W94" s="52">
        <f>RES_hhdet_numvin!W83</f>
        <v>2265</v>
      </c>
      <c r="X94" s="52">
        <f>RES_hhdet_numvin!X83</f>
        <v>3056</v>
      </c>
      <c r="Y94" s="52">
        <f>RES_hhdet_numvin!Y83</f>
        <v>4049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32</v>
      </c>
      <c r="S97" s="138">
        <f>RES_hhdet_numvin!S86</f>
        <v>33</v>
      </c>
      <c r="T97" s="138">
        <f>RES_hhdet_numvin!T86</f>
        <v>10</v>
      </c>
      <c r="U97" s="138">
        <f>RES_hhdet_numvin!U86</f>
        <v>0</v>
      </c>
      <c r="V97" s="138">
        <f>RES_hhdet_numvin!V86</f>
        <v>4</v>
      </c>
      <c r="W97" s="138">
        <f>RES_hhdet_numvin!W86</f>
        <v>10</v>
      </c>
      <c r="X97" s="138">
        <f>RES_hhdet_numvin!X86</f>
        <v>86</v>
      </c>
      <c r="Y97" s="138">
        <f>RES_hhdet_numvin!Y86</f>
        <v>164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162</v>
      </c>
      <c r="K99" s="138">
        <f>RES_hhdet_numvin!K88</f>
        <v>519</v>
      </c>
      <c r="L99" s="138">
        <f>RES_hhdet_numvin!L88</f>
        <v>540</v>
      </c>
      <c r="M99" s="138">
        <f>RES_hhdet_numvin!M88</f>
        <v>840</v>
      </c>
      <c r="N99" s="138">
        <f>RES_hhdet_numvin!N88</f>
        <v>1134</v>
      </c>
      <c r="O99" s="138">
        <f>RES_hhdet_numvin!O88</f>
        <v>1212</v>
      </c>
      <c r="P99" s="138">
        <f>RES_hhdet_numvin!P88</f>
        <v>1021</v>
      </c>
      <c r="Q99" s="138">
        <f>RES_hhdet_numvin!Q88</f>
        <v>1120</v>
      </c>
      <c r="R99" s="138">
        <f>RES_hhdet_numvin!R88</f>
        <v>471</v>
      </c>
      <c r="S99" s="138">
        <f>RES_hhdet_numvin!S88</f>
        <v>496</v>
      </c>
      <c r="T99" s="138">
        <f>RES_hhdet_numvin!T88</f>
        <v>825</v>
      </c>
      <c r="U99" s="138">
        <f>RES_hhdet_numvin!U88</f>
        <v>917</v>
      </c>
      <c r="V99" s="138">
        <f>RES_hhdet_numvin!V88</f>
        <v>991</v>
      </c>
      <c r="W99" s="138">
        <f>RES_hhdet_numvin!W88</f>
        <v>2107</v>
      </c>
      <c r="X99" s="138">
        <f>RES_hhdet_numvin!X88</f>
        <v>3916</v>
      </c>
      <c r="Y99" s="138">
        <f>RES_hhdet_numvin!Y88</f>
        <v>4562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2</v>
      </c>
      <c r="K100" s="138">
        <f>RES_hhdet_numvin!K89</f>
        <v>7</v>
      </c>
      <c r="L100" s="138">
        <f>RES_hhdet_numvin!L89</f>
        <v>6</v>
      </c>
      <c r="M100" s="138">
        <f>RES_hhdet_numvin!M89</f>
        <v>6</v>
      </c>
      <c r="N100" s="138">
        <f>RES_hhdet_numvin!N89</f>
        <v>17</v>
      </c>
      <c r="O100" s="138">
        <f>RES_hhdet_numvin!O89</f>
        <v>7</v>
      </c>
      <c r="P100" s="138">
        <f>RES_hhdet_numvin!P89</f>
        <v>9</v>
      </c>
      <c r="Q100" s="138">
        <f>RES_hhdet_numvin!Q89</f>
        <v>33</v>
      </c>
      <c r="R100" s="138">
        <f>RES_hhdet_numvin!R89</f>
        <v>4</v>
      </c>
      <c r="S100" s="138">
        <f>RES_hhdet_numvin!S89</f>
        <v>0</v>
      </c>
      <c r="T100" s="138">
        <f>RES_hhdet_numvin!T89</f>
        <v>0</v>
      </c>
      <c r="U100" s="138">
        <f>RES_hhdet_numvin!U89</f>
        <v>0</v>
      </c>
      <c r="V100" s="138">
        <f>RES_hhdet_numvin!V89</f>
        <v>0</v>
      </c>
      <c r="W100" s="138">
        <f>RES_hhdet_numvin!W89</f>
        <v>9</v>
      </c>
      <c r="X100" s="138">
        <f>RES_hhdet_numvin!X89</f>
        <v>30</v>
      </c>
      <c r="Y100" s="138">
        <f>RES_hhdet_numvin!Y89</f>
        <v>39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0</v>
      </c>
      <c r="S103" s="138">
        <f>RES_hhdet_numvin!S92</f>
        <v>6</v>
      </c>
      <c r="T103" s="138">
        <f>RES_hhdet_numvin!T92</f>
        <v>21</v>
      </c>
      <c r="U103" s="138">
        <f>RES_hhdet_numvin!U92</f>
        <v>20</v>
      </c>
      <c r="V103" s="138">
        <f>RES_hhdet_numvin!V92</f>
        <v>12</v>
      </c>
      <c r="W103" s="138">
        <f>RES_hhdet_numvin!W92</f>
        <v>87</v>
      </c>
      <c r="X103" s="138">
        <f>RES_hhdet_numvin!X92</f>
        <v>0</v>
      </c>
      <c r="Y103" s="138">
        <f>RES_hhdet_numvin!Y92</f>
        <v>1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0</v>
      </c>
      <c r="S104" s="138">
        <f>RES_hhdet_numvin!S93</f>
        <v>0</v>
      </c>
      <c r="T104" s="138">
        <f>RES_hhdet_numvin!T93</f>
        <v>0</v>
      </c>
      <c r="U104" s="138">
        <f>RES_hhdet_numvin!U93</f>
        <v>0</v>
      </c>
      <c r="V104" s="138">
        <f>RES_hhdet_numvin!V93</f>
        <v>0</v>
      </c>
      <c r="W104" s="138">
        <f>RES_hhdet_numvin!W93</f>
        <v>0</v>
      </c>
      <c r="X104" s="138">
        <f>RES_hhdet_numvin!X93</f>
        <v>0</v>
      </c>
      <c r="Y104" s="138">
        <f>RES_hhdet_numvin!Y93</f>
        <v>0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0</v>
      </c>
      <c r="S107" s="138">
        <f>RES_hhdet_numvin!S96</f>
        <v>7</v>
      </c>
      <c r="T107" s="138">
        <f>RES_hhdet_numvin!T96</f>
        <v>43</v>
      </c>
      <c r="U107" s="138">
        <f>RES_hhdet_numvin!U96</f>
        <v>123</v>
      </c>
      <c r="V107" s="138">
        <f>RES_hhdet_numvin!V96</f>
        <v>61</v>
      </c>
      <c r="W107" s="138">
        <f>RES_hhdet_numvin!W96</f>
        <v>288</v>
      </c>
      <c r="X107" s="138">
        <f>RES_hhdet_numvin!X96</f>
        <v>0</v>
      </c>
      <c r="Y107" s="138">
        <f>RES_hhdet_numvin!Y96</f>
        <v>2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0</v>
      </c>
      <c r="S108" s="138">
        <f>RES_hhdet_numvin!S97</f>
        <v>31</v>
      </c>
      <c r="T108" s="138">
        <f>RES_hhdet_numvin!T97</f>
        <v>127</v>
      </c>
      <c r="U108" s="138">
        <f>RES_hhdet_numvin!U97</f>
        <v>154</v>
      </c>
      <c r="V108" s="138">
        <f>RES_hhdet_numvin!V97</f>
        <v>104</v>
      </c>
      <c r="W108" s="138">
        <f>RES_hhdet_numvin!W97</f>
        <v>645</v>
      </c>
      <c r="X108" s="138">
        <f>RES_hhdet_numvin!X97</f>
        <v>0</v>
      </c>
      <c r="Y108" s="138">
        <f>RES_hhdet_numvin!Y97</f>
        <v>7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X112" s="138">
        <f>RES_hhdet_numvin!X101</f>
        <v>0</v>
      </c>
      <c r="Y112" s="138">
        <f>RES_hhdet_numvin!Y101</f>
        <v>0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20</v>
      </c>
      <c r="S113" s="138">
        <f>RES_hhdet_numvin!S102</f>
        <v>21</v>
      </c>
      <c r="T113" s="138">
        <f>RES_hhdet_numvin!T102</f>
        <v>22</v>
      </c>
      <c r="U113" s="138">
        <f>RES_hhdet_numvin!U102</f>
        <v>24</v>
      </c>
      <c r="V113" s="138">
        <f>RES_hhdet_numvin!V102</f>
        <v>36</v>
      </c>
      <c r="W113" s="138">
        <f>RES_hhdet_numvin!W102</f>
        <v>83</v>
      </c>
      <c r="X113" s="138">
        <f>RES_hhdet_numvin!X102</f>
        <v>90</v>
      </c>
      <c r="Y113" s="138">
        <f>RES_hhdet_numvin!Y102</f>
        <v>126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930</v>
      </c>
      <c r="S114" s="39">
        <f>RES_hhdet_numvin!S103</f>
        <v>1086</v>
      </c>
      <c r="T114" s="39">
        <f>RES_hhdet_numvin!T103</f>
        <v>1367</v>
      </c>
      <c r="U114" s="39">
        <f>RES_hhdet_numvin!U103</f>
        <v>1822</v>
      </c>
      <c r="V114" s="39">
        <f>RES_hhdet_numvin!V103</f>
        <v>2808</v>
      </c>
      <c r="W114" s="39">
        <f>RES_hhdet_numvin!W103</f>
        <v>4420</v>
      </c>
      <c r="X114" s="39">
        <f>RES_hhdet_numvin!X103</f>
        <v>4744</v>
      </c>
      <c r="Y114" s="39">
        <f>RES_hhdet_numvin!Y103</f>
        <v>5142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18.0487036740994</v>
      </c>
      <c r="C118" s="117">
        <f t="shared" si="18"/>
        <v>17.253522194082279</v>
      </c>
      <c r="D118" s="117">
        <f t="shared" si="18"/>
        <v>17.08931920687689</v>
      </c>
      <c r="E118" s="117">
        <f t="shared" si="18"/>
        <v>16.108912458835082</v>
      </c>
      <c r="F118" s="117">
        <f t="shared" si="18"/>
        <v>15.805372811480495</v>
      </c>
      <c r="G118" s="117">
        <f t="shared" si="18"/>
        <v>16.77753866408532</v>
      </c>
      <c r="H118" s="117">
        <f t="shared" si="18"/>
        <v>17.702862126786268</v>
      </c>
      <c r="I118" s="117">
        <f t="shared" si="18"/>
        <v>24.345321015027512</v>
      </c>
      <c r="J118" s="117">
        <f t="shared" si="18"/>
        <v>21.670008094324629</v>
      </c>
      <c r="K118" s="117">
        <f t="shared" si="18"/>
        <v>28.105249470947566</v>
      </c>
      <c r="L118" s="117">
        <f t="shared" si="18"/>
        <v>28.211044225254344</v>
      </c>
      <c r="M118" s="117">
        <f t="shared" si="18"/>
        <v>23.846237049030542</v>
      </c>
      <c r="N118" s="117">
        <f t="shared" si="18"/>
        <v>29.428210018710438</v>
      </c>
      <c r="O118" s="117">
        <f t="shared" si="18"/>
        <v>30.292681468590754</v>
      </c>
      <c r="P118" s="117">
        <f t="shared" si="18"/>
        <v>28.423112600870954</v>
      </c>
      <c r="Q118" s="117">
        <f t="shared" si="18"/>
        <v>36.153462272328717</v>
      </c>
      <c r="R118" s="117">
        <f t="shared" ref="R118:V118" si="19">R119+R122+R124+R137</f>
        <v>36.906608547038687</v>
      </c>
      <c r="S118" s="117">
        <f t="shared" si="19"/>
        <v>30.694956981386895</v>
      </c>
      <c r="T118" s="117">
        <f t="shared" si="19"/>
        <v>31.985722300864019</v>
      </c>
      <c r="U118" s="117">
        <f t="shared" si="19"/>
        <v>27.404969821007533</v>
      </c>
      <c r="V118" s="117">
        <f t="shared" si="19"/>
        <v>27.764289982952931</v>
      </c>
      <c r="W118" s="117">
        <f t="shared" ref="W118:Y118" si="20">W119+W122+W124+W137</f>
        <v>28.039120370585191</v>
      </c>
      <c r="X118" s="117">
        <f t="shared" si="20"/>
        <v>24.680322610750306</v>
      </c>
      <c r="Y118" s="117">
        <f t="shared" si="20"/>
        <v>26.221351877834625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14.830155828824882</v>
      </c>
      <c r="C119" s="122">
        <f t="shared" si="21"/>
        <v>14.358669321107962</v>
      </c>
      <c r="D119" s="122">
        <f t="shared" si="21"/>
        <v>14.216091641413664</v>
      </c>
      <c r="E119" s="122">
        <f t="shared" si="21"/>
        <v>13.585966535185538</v>
      </c>
      <c r="F119" s="122">
        <f t="shared" si="21"/>
        <v>13.348747475783531</v>
      </c>
      <c r="G119" s="122">
        <f t="shared" si="21"/>
        <v>14.332287255105642</v>
      </c>
      <c r="H119" s="122">
        <f t="shared" si="21"/>
        <v>15.122984911094131</v>
      </c>
      <c r="I119" s="122">
        <f t="shared" si="21"/>
        <v>20.785389852278573</v>
      </c>
      <c r="J119" s="122">
        <f t="shared" si="21"/>
        <v>18.379399055667612</v>
      </c>
      <c r="K119" s="122">
        <f t="shared" si="21"/>
        <v>23.761126389083749</v>
      </c>
      <c r="L119" s="122">
        <f t="shared" si="21"/>
        <v>23.949524665353099</v>
      </c>
      <c r="M119" s="122">
        <f t="shared" si="21"/>
        <v>19.335400149990807</v>
      </c>
      <c r="N119" s="122">
        <f t="shared" si="21"/>
        <v>23.859248566750487</v>
      </c>
      <c r="O119" s="122">
        <f t="shared" si="21"/>
        <v>24.475909729347546</v>
      </c>
      <c r="P119" s="122">
        <f t="shared" si="21"/>
        <v>22.340991768130838</v>
      </c>
      <c r="Q119" s="122">
        <f t="shared" si="21"/>
        <v>29.071370345635039</v>
      </c>
      <c r="R119" s="122">
        <f t="shared" ref="R119:V119" si="22">SUM(R120:R121)</f>
        <v>29.675190148254082</v>
      </c>
      <c r="S119" s="122">
        <f t="shared" si="22"/>
        <v>24.136095283196575</v>
      </c>
      <c r="T119" s="122">
        <f t="shared" si="22"/>
        <v>25.602360545458559</v>
      </c>
      <c r="U119" s="122">
        <f t="shared" si="22"/>
        <v>21.787155066959304</v>
      </c>
      <c r="V119" s="122">
        <f t="shared" si="22"/>
        <v>22.250884916642264</v>
      </c>
      <c r="W119" s="122">
        <f t="shared" ref="W119:Y119" si="23">SUM(W120:W121)</f>
        <v>22.438429856085218</v>
      </c>
      <c r="X119" s="122">
        <f t="shared" si="23"/>
        <v>19.270202696301649</v>
      </c>
      <c r="Y119" s="122">
        <f t="shared" si="23"/>
        <v>20.584567009886101</v>
      </c>
      <c r="DA119" s="130" t="s">
        <v>1647</v>
      </c>
    </row>
    <row r="120" spans="1:105" ht="12" customHeight="1" x14ac:dyDescent="0.25">
      <c r="A120" s="97" t="s">
        <v>199</v>
      </c>
      <c r="B120" s="98">
        <v>14.765790245419826</v>
      </c>
      <c r="C120" s="98">
        <v>14.297844354700183</v>
      </c>
      <c r="D120" s="98">
        <v>14.156323853848431</v>
      </c>
      <c r="E120" s="98">
        <v>13.529609596634261</v>
      </c>
      <c r="F120" s="98">
        <v>13.293135121526589</v>
      </c>
      <c r="G120" s="98">
        <v>14.271085172387584</v>
      </c>
      <c r="H120" s="98">
        <v>15.056497462803982</v>
      </c>
      <c r="I120" s="98">
        <v>20.690051878299506</v>
      </c>
      <c r="J120" s="98">
        <v>18.29219336119322</v>
      </c>
      <c r="K120" s="98">
        <v>23.644749927549778</v>
      </c>
      <c r="L120" s="98">
        <v>23.830198962813554</v>
      </c>
      <c r="M120" s="98">
        <v>19.238516057788448</v>
      </c>
      <c r="N120" s="98">
        <v>23.736863177668255</v>
      </c>
      <c r="O120" s="98">
        <v>24.350078617577715</v>
      </c>
      <c r="P120" s="98">
        <v>22.227426793681719</v>
      </c>
      <c r="Q120" s="98">
        <v>28.921773191936577</v>
      </c>
      <c r="R120" s="98">
        <v>29.522556606477487</v>
      </c>
      <c r="S120" s="98">
        <v>24.012300563676316</v>
      </c>
      <c r="T120" s="98">
        <v>25.470463311723769</v>
      </c>
      <c r="U120" s="98">
        <v>21.675160026750742</v>
      </c>
      <c r="V120" s="98">
        <v>22.136310411619444</v>
      </c>
      <c r="W120" s="98">
        <v>22.320663602158866</v>
      </c>
      <c r="X120" s="98">
        <v>19.167067927772994</v>
      </c>
      <c r="Y120" s="98">
        <v>20.472389414349866</v>
      </c>
      <c r="DA120" s="63" t="s">
        <v>1648</v>
      </c>
    </row>
    <row r="121" spans="1:105" ht="12" customHeight="1" x14ac:dyDescent="0.25">
      <c r="A121" s="97" t="s">
        <v>53</v>
      </c>
      <c r="B121" s="98">
        <v>6.4365583405056798E-2</v>
      </c>
      <c r="C121" s="98">
        <v>6.0824966407778375E-2</v>
      </c>
      <c r="D121" s="98">
        <v>5.9767787565232718E-2</v>
      </c>
      <c r="E121" s="98">
        <v>5.6356938551276881E-2</v>
      </c>
      <c r="F121" s="98">
        <v>5.5612354256941485E-2</v>
      </c>
      <c r="G121" s="98">
        <v>6.1202082718057688E-2</v>
      </c>
      <c r="H121" s="98">
        <v>6.648744829014909E-2</v>
      </c>
      <c r="I121" s="98">
        <v>9.5337973979066015E-2</v>
      </c>
      <c r="J121" s="98">
        <v>8.7205694474391721E-2</v>
      </c>
      <c r="K121" s="98">
        <v>0.11637646153397246</v>
      </c>
      <c r="L121" s="98">
        <v>0.11932570253954494</v>
      </c>
      <c r="M121" s="98">
        <v>9.6884092202358579E-2</v>
      </c>
      <c r="N121" s="98">
        <v>0.12238538908223234</v>
      </c>
      <c r="O121" s="98">
        <v>0.12583111176983011</v>
      </c>
      <c r="P121" s="98">
        <v>0.11356497444911748</v>
      </c>
      <c r="Q121" s="98">
        <v>0.14959715369846055</v>
      </c>
      <c r="R121" s="98">
        <v>0.15263354177659649</v>
      </c>
      <c r="S121" s="98">
        <v>0.12379471952025768</v>
      </c>
      <c r="T121" s="98">
        <v>0.13189723373478879</v>
      </c>
      <c r="U121" s="98">
        <v>0.11199504020856335</v>
      </c>
      <c r="V121" s="98">
        <v>0.11457450502282056</v>
      </c>
      <c r="W121" s="98">
        <v>0.11776625392635279</v>
      </c>
      <c r="X121" s="98">
        <v>0.10313476852865358</v>
      </c>
      <c r="Y121" s="98">
        <v>0.11217759553623488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5.0311754609436773E-4</v>
      </c>
      <c r="C122" s="122">
        <f t="shared" si="24"/>
        <v>4.6492028746635396E-4</v>
      </c>
      <c r="D122" s="122">
        <f t="shared" si="24"/>
        <v>5.1094893999421289E-4</v>
      </c>
      <c r="E122" s="122">
        <f t="shared" si="24"/>
        <v>4.813413256399262E-4</v>
      </c>
      <c r="F122" s="122">
        <f t="shared" si="24"/>
        <v>4.5270537394164081E-4</v>
      </c>
      <c r="G122" s="122">
        <f t="shared" si="24"/>
        <v>4.821728908371689E-4</v>
      </c>
      <c r="H122" s="122">
        <f t="shared" si="24"/>
        <v>6.7648207079990842E-4</v>
      </c>
      <c r="I122" s="122">
        <f t="shared" si="24"/>
        <v>1.0336473713570503E-3</v>
      </c>
      <c r="J122" s="122">
        <f t="shared" si="24"/>
        <v>1.3209163182185939E-3</v>
      </c>
      <c r="K122" s="122">
        <f t="shared" si="24"/>
        <v>1.5983830840284601E-3</v>
      </c>
      <c r="L122" s="122">
        <f t="shared" si="24"/>
        <v>1.9391732068970995E-3</v>
      </c>
      <c r="M122" s="122">
        <f t="shared" si="24"/>
        <v>2.0905071730337277E-3</v>
      </c>
      <c r="N122" s="122">
        <f t="shared" si="24"/>
        <v>2.5172112410144949E-3</v>
      </c>
      <c r="O122" s="122">
        <f t="shared" si="24"/>
        <v>2.6026376642030191E-3</v>
      </c>
      <c r="P122" s="122">
        <f t="shared" si="24"/>
        <v>3.1285554525586098E-3</v>
      </c>
      <c r="Q122" s="122">
        <f t="shared" si="24"/>
        <v>3.3041068637025433E-3</v>
      </c>
      <c r="R122" s="122">
        <f t="shared" si="24"/>
        <v>3.5018616048768025E-3</v>
      </c>
      <c r="S122" s="122">
        <f t="shared" si="24"/>
        <v>3.3374436605420944E-3</v>
      </c>
      <c r="T122" s="122">
        <f t="shared" si="24"/>
        <v>2.9469519451423903E-3</v>
      </c>
      <c r="U122" s="122">
        <f t="shared" si="24"/>
        <v>2.5648850190374329E-3</v>
      </c>
      <c r="V122" s="122">
        <f t="shared" si="24"/>
        <v>1.9990500657507205E-3</v>
      </c>
      <c r="W122" s="122">
        <f t="shared" si="24"/>
        <v>1.4221580477702033E-3</v>
      </c>
      <c r="X122" s="122">
        <f t="shared" si="24"/>
        <v>1.1874824597896067E-3</v>
      </c>
      <c r="Y122" s="122">
        <f t="shared" si="24"/>
        <v>1.2832754014046046E-3</v>
      </c>
      <c r="DA122" s="130" t="s">
        <v>1650</v>
      </c>
    </row>
    <row r="123" spans="1:105" ht="12" customHeight="1" x14ac:dyDescent="0.25">
      <c r="A123" s="97" t="s">
        <v>53</v>
      </c>
      <c r="B123" s="98">
        <v>5.0311754609436773E-4</v>
      </c>
      <c r="C123" s="98">
        <v>4.6492028746635396E-4</v>
      </c>
      <c r="D123" s="98">
        <v>5.1094893999421289E-4</v>
      </c>
      <c r="E123" s="98">
        <v>4.813413256399262E-4</v>
      </c>
      <c r="F123" s="98">
        <v>4.5270537394164081E-4</v>
      </c>
      <c r="G123" s="98">
        <v>4.821728908371689E-4</v>
      </c>
      <c r="H123" s="98">
        <v>6.7648207079990842E-4</v>
      </c>
      <c r="I123" s="98">
        <v>1.0336473713570503E-3</v>
      </c>
      <c r="J123" s="98">
        <v>1.3209163182185939E-3</v>
      </c>
      <c r="K123" s="98">
        <v>1.5983830840284601E-3</v>
      </c>
      <c r="L123" s="98">
        <v>1.9391732068970995E-3</v>
      </c>
      <c r="M123" s="98">
        <v>2.0905071730337277E-3</v>
      </c>
      <c r="N123" s="98">
        <v>2.5172112410144949E-3</v>
      </c>
      <c r="O123" s="98">
        <v>2.6026376642030191E-3</v>
      </c>
      <c r="P123" s="98">
        <v>3.1285554525586098E-3</v>
      </c>
      <c r="Q123" s="98">
        <v>3.3041068637025433E-3</v>
      </c>
      <c r="R123" s="98">
        <v>3.5018616048768025E-3</v>
      </c>
      <c r="S123" s="98">
        <v>3.3374436605420944E-3</v>
      </c>
      <c r="T123" s="98">
        <v>2.9469519451423903E-3</v>
      </c>
      <c r="U123" s="98">
        <v>2.5648850190374329E-3</v>
      </c>
      <c r="V123" s="98">
        <v>1.9990500657507205E-3</v>
      </c>
      <c r="W123" s="98">
        <v>1.4221580477702033E-3</v>
      </c>
      <c r="X123" s="98">
        <v>1.1874824597896067E-3</v>
      </c>
      <c r="Y123" s="98">
        <v>1.2832754014046046E-3</v>
      </c>
      <c r="DA123" s="63" t="s">
        <v>1651</v>
      </c>
    </row>
    <row r="124" spans="1:105" ht="12" customHeight="1" x14ac:dyDescent="0.25">
      <c r="A124" s="121" t="s">
        <v>55</v>
      </c>
      <c r="B124" s="122">
        <v>2.8770117765156877</v>
      </c>
      <c r="C124" s="122">
        <v>2.5700244894353124</v>
      </c>
      <c r="D124" s="122">
        <v>2.5592298590786191</v>
      </c>
      <c r="E124" s="122">
        <v>2.2211748449247022</v>
      </c>
      <c r="F124" s="122">
        <v>2.1580654962962442</v>
      </c>
      <c r="G124" s="122">
        <v>2.1288165342475911</v>
      </c>
      <c r="H124" s="122">
        <v>2.2306320874447345</v>
      </c>
      <c r="I124" s="122">
        <v>3.1276385276462713</v>
      </c>
      <c r="J124" s="122">
        <v>2.8311658555902426</v>
      </c>
      <c r="K124" s="122">
        <v>3.817957820257043</v>
      </c>
      <c r="L124" s="122">
        <v>3.7063113316459333</v>
      </c>
      <c r="M124" s="122">
        <v>3.8954183780691576</v>
      </c>
      <c r="N124" s="122">
        <v>4.8617985040579716</v>
      </c>
      <c r="O124" s="122">
        <v>5.0648459864248823</v>
      </c>
      <c r="P124" s="122">
        <v>5.2364855887525383</v>
      </c>
      <c r="Q124" s="122">
        <v>6.165950356314073</v>
      </c>
      <c r="R124" s="122">
        <v>6.3133110732263598</v>
      </c>
      <c r="S124" s="122">
        <v>5.7000888200465125</v>
      </c>
      <c r="T124" s="122">
        <v>5.5777555169143902</v>
      </c>
      <c r="U124" s="122">
        <v>4.8955594835981193</v>
      </c>
      <c r="V124" s="122">
        <v>4.7923200405904325</v>
      </c>
      <c r="W124" s="122">
        <v>4.8807317850427179</v>
      </c>
      <c r="X124" s="122">
        <v>4.7416328558990015</v>
      </c>
      <c r="Y124" s="122">
        <v>4.9503445305077607</v>
      </c>
      <c r="DA124" s="130" t="s">
        <v>1652</v>
      </c>
    </row>
    <row r="125" spans="1:105" ht="12" customHeight="1" x14ac:dyDescent="0.25">
      <c r="A125" s="97" t="s">
        <v>132</v>
      </c>
      <c r="B125" s="98">
        <v>2.4238592285122724</v>
      </c>
      <c r="C125" s="98">
        <v>2.1287163124008828</v>
      </c>
      <c r="D125" s="98">
        <v>2.1260297785862781</v>
      </c>
      <c r="E125" s="98">
        <v>1.8092634432819725</v>
      </c>
      <c r="F125" s="98">
        <v>1.7292321377079387</v>
      </c>
      <c r="G125" s="98">
        <v>1.6807057135317232</v>
      </c>
      <c r="H125" s="98">
        <v>1.7229418599408692</v>
      </c>
      <c r="I125" s="98">
        <v>2.5130279398627429</v>
      </c>
      <c r="J125" s="98">
        <v>2.1358185997582062</v>
      </c>
      <c r="K125" s="98">
        <v>3.0492250022335323</v>
      </c>
      <c r="L125" s="98">
        <v>2.8969034870934189</v>
      </c>
      <c r="M125" s="98">
        <v>3.0356704338187992</v>
      </c>
      <c r="N125" s="98">
        <v>3.8206668452296664</v>
      </c>
      <c r="O125" s="98">
        <v>3.8814754560307367</v>
      </c>
      <c r="P125" s="98">
        <v>3.9259375686415017</v>
      </c>
      <c r="Q125" s="98">
        <v>4.7651227124170079</v>
      </c>
      <c r="R125" s="98">
        <v>4.8635082814466015</v>
      </c>
      <c r="S125" s="98">
        <v>4.3245974465367745</v>
      </c>
      <c r="T125" s="98">
        <v>4.2805445035335126</v>
      </c>
      <c r="U125" s="98">
        <v>3.7582085744477864</v>
      </c>
      <c r="V125" s="98">
        <v>3.8378710325611465</v>
      </c>
      <c r="W125" s="98">
        <v>3.990853631278851</v>
      </c>
      <c r="X125" s="98">
        <v>4.144011460358624</v>
      </c>
      <c r="Y125" s="98">
        <v>4.5415829541584589</v>
      </c>
      <c r="DA125" s="63" t="s">
        <v>1653</v>
      </c>
    </row>
    <row r="126" spans="1:105" ht="12" customHeight="1" x14ac:dyDescent="0.25">
      <c r="A126" s="97" t="s">
        <v>131</v>
      </c>
      <c r="B126" s="98">
        <v>3.2860297325396288E-4</v>
      </c>
      <c r="C126" s="98">
        <v>3.0144164306116893E-4</v>
      </c>
      <c r="D126" s="98">
        <v>3.1480522435151038E-4</v>
      </c>
      <c r="E126" s="98">
        <v>2.8354607928665924E-4</v>
      </c>
      <c r="F126" s="98">
        <v>2.7976542111202184E-4</v>
      </c>
      <c r="G126" s="98">
        <v>2.6084534741733139E-4</v>
      </c>
      <c r="H126" s="98">
        <v>6.1257309972920237E-4</v>
      </c>
      <c r="I126" s="98">
        <v>2.4813750230932791E-3</v>
      </c>
      <c r="J126" s="98">
        <v>3.2296005455119681E-3</v>
      </c>
      <c r="K126" s="98">
        <v>1.039439965760835E-2</v>
      </c>
      <c r="L126" s="98">
        <v>1.2965217029637112E-2</v>
      </c>
      <c r="M126" s="98">
        <v>1.5162175032985128E-2</v>
      </c>
      <c r="N126" s="98">
        <v>2.478506467805635E-2</v>
      </c>
      <c r="O126" s="98">
        <v>2.5152451046567902E-2</v>
      </c>
      <c r="P126" s="98">
        <v>2.6277294760291111E-2</v>
      </c>
      <c r="Q126" s="98">
        <v>3.7742391225399782E-2</v>
      </c>
      <c r="R126" s="98">
        <v>3.9415239595761792E-2</v>
      </c>
      <c r="S126" s="98">
        <v>3.6043463033300936E-2</v>
      </c>
      <c r="T126" s="98">
        <v>3.6419170630926395E-2</v>
      </c>
      <c r="U126" s="98">
        <v>3.2904310387314888E-2</v>
      </c>
      <c r="V126" s="98">
        <v>3.1921674022259455E-2</v>
      </c>
      <c r="W126" s="98">
        <v>3.1576814705651012E-2</v>
      </c>
      <c r="X126" s="98">
        <v>3.2140320078546426E-2</v>
      </c>
      <c r="Y126" s="98">
        <v>3.5734749267992867E-2</v>
      </c>
      <c r="DA126" s="63" t="s">
        <v>1654</v>
      </c>
    </row>
    <row r="127" spans="1:105" ht="12" customHeight="1" x14ac:dyDescent="0.25">
      <c r="A127" s="100" t="s">
        <v>199</v>
      </c>
      <c r="B127" s="101">
        <v>2.9033690195275628E-4</v>
      </c>
      <c r="C127" s="101">
        <v>2.6650400813139154E-4</v>
      </c>
      <c r="D127" s="101">
        <v>2.7749396253211545E-4</v>
      </c>
      <c r="E127" s="101">
        <v>2.4991795134599341E-4</v>
      </c>
      <c r="F127" s="101">
        <v>2.4667025816489104E-4</v>
      </c>
      <c r="G127" s="101">
        <v>2.2975036616442672E-4</v>
      </c>
      <c r="H127" s="101">
        <v>5.2628344602910319E-4</v>
      </c>
      <c r="I127" s="101">
        <v>2.0792532049046112E-3</v>
      </c>
      <c r="J127" s="101">
        <v>2.6845136831556756E-3</v>
      </c>
      <c r="K127" s="101">
        <v>8.6046059002616651E-3</v>
      </c>
      <c r="L127" s="101">
        <v>1.0730740118829678E-2</v>
      </c>
      <c r="M127" s="101">
        <v>1.2571891883722102E-2</v>
      </c>
      <c r="N127" s="101">
        <v>2.045793926888614E-2</v>
      </c>
      <c r="O127" s="101">
        <v>2.072451624537397E-2</v>
      </c>
      <c r="P127" s="101">
        <v>2.1614141546074418E-2</v>
      </c>
      <c r="Q127" s="101">
        <v>3.09028918631058E-2</v>
      </c>
      <c r="R127" s="101">
        <v>3.2163830906504043E-2</v>
      </c>
      <c r="S127" s="101">
        <v>2.9396056854828261E-2</v>
      </c>
      <c r="T127" s="101">
        <v>2.9645667115911597E-2</v>
      </c>
      <c r="U127" s="101">
        <v>2.6734580228813535E-2</v>
      </c>
      <c r="V127" s="101">
        <v>2.6162493910553124E-2</v>
      </c>
      <c r="W127" s="101">
        <v>2.5800049451369784E-2</v>
      </c>
      <c r="X127" s="101">
        <v>2.5807972143527015E-2</v>
      </c>
      <c r="Y127" s="101">
        <v>2.8160047656775739E-2</v>
      </c>
      <c r="DA127" s="131" t="s">
        <v>1655</v>
      </c>
    </row>
    <row r="128" spans="1:105" ht="12" customHeight="1" x14ac:dyDescent="0.25">
      <c r="A128" s="103" t="s">
        <v>52</v>
      </c>
      <c r="B128" s="104">
        <v>3.82660713012066E-5</v>
      </c>
      <c r="C128" s="104">
        <v>3.4937634929777416E-5</v>
      </c>
      <c r="D128" s="104">
        <v>3.7311261819394916E-5</v>
      </c>
      <c r="E128" s="104">
        <v>3.3628127940665851E-5</v>
      </c>
      <c r="F128" s="104">
        <v>3.3095162947130812E-5</v>
      </c>
      <c r="G128" s="104">
        <v>3.1094981252904659E-5</v>
      </c>
      <c r="H128" s="104">
        <v>8.6289653700099205E-5</v>
      </c>
      <c r="I128" s="104">
        <v>4.0212181818866783E-4</v>
      </c>
      <c r="J128" s="104">
        <v>5.4508686235629235E-4</v>
      </c>
      <c r="K128" s="104">
        <v>1.789793757346685E-3</v>
      </c>
      <c r="L128" s="104">
        <v>2.2344769108074342E-3</v>
      </c>
      <c r="M128" s="104">
        <v>2.5902831492630269E-3</v>
      </c>
      <c r="N128" s="104">
        <v>4.3271254091702101E-3</v>
      </c>
      <c r="O128" s="104">
        <v>4.4279348011939312E-3</v>
      </c>
      <c r="P128" s="104">
        <v>4.6631532142166936E-3</v>
      </c>
      <c r="Q128" s="104">
        <v>6.8394993622939828E-3</v>
      </c>
      <c r="R128" s="104">
        <v>7.2514086892577455E-3</v>
      </c>
      <c r="S128" s="104">
        <v>6.6474061784726757E-3</v>
      </c>
      <c r="T128" s="104">
        <v>6.7735035150148018E-3</v>
      </c>
      <c r="U128" s="104">
        <v>6.1697301585013501E-3</v>
      </c>
      <c r="V128" s="104">
        <v>5.7591801117063317E-3</v>
      </c>
      <c r="W128" s="104">
        <v>5.7767652542812294E-3</v>
      </c>
      <c r="X128" s="104">
        <v>6.3323479350194103E-3</v>
      </c>
      <c r="Y128" s="104">
        <v>7.574701611217126E-3</v>
      </c>
      <c r="DA128" s="132" t="s">
        <v>1656</v>
      </c>
    </row>
    <row r="129" spans="1:105" ht="12" customHeight="1" x14ac:dyDescent="0.25">
      <c r="A129" s="106" t="s">
        <v>124</v>
      </c>
      <c r="B129" s="101">
        <v>3.3015035048469969E-2</v>
      </c>
      <c r="C129" s="101">
        <v>3.2719162282878071E-2</v>
      </c>
      <c r="D129" s="101">
        <v>3.3283851839267187E-2</v>
      </c>
      <c r="E129" s="101">
        <v>3.3396882055356666E-2</v>
      </c>
      <c r="F129" s="101">
        <v>3.3595162920041673E-2</v>
      </c>
      <c r="G129" s="101">
        <v>3.6439972161234256E-2</v>
      </c>
      <c r="H129" s="101">
        <v>3.9401343744497504E-2</v>
      </c>
      <c r="I129" s="101">
        <v>4.7282703208558874E-2</v>
      </c>
      <c r="J129" s="101">
        <v>5.0423014094019149E-2</v>
      </c>
      <c r="K129" s="101">
        <v>5.4268346997426026E-2</v>
      </c>
      <c r="L129" s="101">
        <v>5.702614010825735E-2</v>
      </c>
      <c r="M129" s="101">
        <v>6.121620695992791E-2</v>
      </c>
      <c r="N129" s="101">
        <v>6.6817836509990583E-2</v>
      </c>
      <c r="O129" s="101">
        <v>8.7675331224906436E-2</v>
      </c>
      <c r="P129" s="101">
        <v>9.4620731484365783E-2</v>
      </c>
      <c r="Q129" s="101">
        <v>0.10083727734504509</v>
      </c>
      <c r="R129" s="101">
        <v>0.13134910630487784</v>
      </c>
      <c r="S129" s="101">
        <v>0.12747110727109109</v>
      </c>
      <c r="T129" s="101">
        <v>0.12280665145484562</v>
      </c>
      <c r="U129" s="101">
        <v>0.10495838100825661</v>
      </c>
      <c r="V129" s="101">
        <v>9.5710024374585007E-2</v>
      </c>
      <c r="W129" s="101">
        <v>7.8361020971823847E-2</v>
      </c>
      <c r="X129" s="101">
        <v>5.2421424584205963E-2</v>
      </c>
      <c r="Y129" s="101">
        <v>3.2523719802958796E-2</v>
      </c>
      <c r="DA129" s="131" t="s">
        <v>1657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0</v>
      </c>
      <c r="F130" s="104">
        <v>0</v>
      </c>
      <c r="G130" s="104">
        <v>0</v>
      </c>
      <c r="H130" s="104">
        <v>0</v>
      </c>
      <c r="I130" s="104">
        <v>0</v>
      </c>
      <c r="J130" s="104">
        <v>0</v>
      </c>
      <c r="K130" s="104">
        <v>0</v>
      </c>
      <c r="L130" s="104">
        <v>0</v>
      </c>
      <c r="M130" s="104">
        <v>0</v>
      </c>
      <c r="N130" s="104">
        <v>0</v>
      </c>
      <c r="O130" s="104">
        <v>2.3866515302101138E-4</v>
      </c>
      <c r="P130" s="104">
        <v>2.2232446945082157E-4</v>
      </c>
      <c r="Q130" s="104">
        <v>2.0417674017310153E-4</v>
      </c>
      <c r="R130" s="104">
        <v>4.5849637898230102E-4</v>
      </c>
      <c r="S130" s="104">
        <v>4.6587834034053985E-4</v>
      </c>
      <c r="T130" s="104">
        <v>4.8598505447235119E-4</v>
      </c>
      <c r="U130" s="104">
        <v>4.7240376179177597E-4</v>
      </c>
      <c r="V130" s="104">
        <v>2.4341012789932733E-4</v>
      </c>
      <c r="W130" s="104">
        <v>2.1220429692327553E-4</v>
      </c>
      <c r="X130" s="104">
        <v>2.0823605275974239E-4</v>
      </c>
      <c r="Y130" s="104">
        <v>0</v>
      </c>
      <c r="DA130" s="132" t="s">
        <v>1658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1.9883276907411507E-4</v>
      </c>
      <c r="P131" s="98">
        <v>1.8509096025395923E-4</v>
      </c>
      <c r="Q131" s="98">
        <v>1.6959735373951648E-4</v>
      </c>
      <c r="R131" s="98">
        <v>3.763877537834849E-4</v>
      </c>
      <c r="S131" s="98">
        <v>3.8231256443652507E-4</v>
      </c>
      <c r="T131" s="98">
        <v>3.9819613729638842E-4</v>
      </c>
      <c r="U131" s="98">
        <v>3.8651810845857825E-4</v>
      </c>
      <c r="V131" s="98">
        <v>1.9880374883362095E-4</v>
      </c>
      <c r="W131" s="98">
        <v>1.7314398438969428E-4</v>
      </c>
      <c r="X131" s="98">
        <v>1.6793661376748937E-4</v>
      </c>
      <c r="Y131" s="98">
        <v>0</v>
      </c>
      <c r="DA131" s="63" t="s">
        <v>1659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3.9832383946896318E-5</v>
      </c>
      <c r="P132" s="98">
        <v>3.7233509196862342E-5</v>
      </c>
      <c r="Q132" s="98">
        <v>3.4579386433585051E-5</v>
      </c>
      <c r="R132" s="98">
        <v>8.2108625198816133E-5</v>
      </c>
      <c r="S132" s="98">
        <v>8.3565775904014789E-5</v>
      </c>
      <c r="T132" s="98">
        <v>8.7788917175962749E-5</v>
      </c>
      <c r="U132" s="98">
        <v>8.5885653333197745E-5</v>
      </c>
      <c r="V132" s="98">
        <v>4.4606379065706388E-5</v>
      </c>
      <c r="W132" s="98">
        <v>3.9060312533581252E-5</v>
      </c>
      <c r="X132" s="98">
        <v>4.0299438992253026E-5</v>
      </c>
      <c r="Y132" s="98">
        <v>0</v>
      </c>
      <c r="DA132" s="63" t="s">
        <v>1660</v>
      </c>
    </row>
    <row r="133" spans="1:105" ht="12" customHeight="1" x14ac:dyDescent="0.25">
      <c r="A133" s="106" t="s">
        <v>122</v>
      </c>
      <c r="B133" s="101">
        <v>0.41643262777894069</v>
      </c>
      <c r="C133" s="101">
        <v>0.40477152599844124</v>
      </c>
      <c r="D133" s="101">
        <v>0.39465438147382181</v>
      </c>
      <c r="E133" s="101">
        <v>0.37228753199610631</v>
      </c>
      <c r="F133" s="101">
        <v>0.38675223990333657</v>
      </c>
      <c r="G133" s="101">
        <v>0.39600550384158989</v>
      </c>
      <c r="H133" s="101">
        <v>0.44448198516410808</v>
      </c>
      <c r="I133" s="101">
        <v>0.48110492266119664</v>
      </c>
      <c r="J133" s="101">
        <v>0.46367872592744541</v>
      </c>
      <c r="K133" s="101">
        <v>0.41501268612309322</v>
      </c>
      <c r="L133" s="101">
        <v>0.35501707238877422</v>
      </c>
      <c r="M133" s="101">
        <v>0.3492412870465727</v>
      </c>
      <c r="N133" s="101">
        <v>0.44487095243050784</v>
      </c>
      <c r="O133" s="101">
        <v>0.44577066499739726</v>
      </c>
      <c r="P133" s="101">
        <v>0.43331044153842868</v>
      </c>
      <c r="Q133" s="101">
        <v>0.39324021442571633</v>
      </c>
      <c r="R133" s="101">
        <v>0.38484740194551403</v>
      </c>
      <c r="S133" s="101">
        <v>0.35715823158446652</v>
      </c>
      <c r="T133" s="101">
        <v>0.3178697195288791</v>
      </c>
      <c r="U133" s="101">
        <v>0.25604185492891124</v>
      </c>
      <c r="V133" s="101">
        <v>0.17709449699640026</v>
      </c>
      <c r="W133" s="101">
        <v>0.18260587001806508</v>
      </c>
      <c r="X133" s="101">
        <v>0.13986918951376759</v>
      </c>
      <c r="Y133" s="101">
        <v>0.11635244251721207</v>
      </c>
      <c r="DA133" s="131" t="s">
        <v>1661</v>
      </c>
    </row>
    <row r="134" spans="1:105" ht="12" customHeight="1" x14ac:dyDescent="0.25">
      <c r="A134" s="107" t="s">
        <v>121</v>
      </c>
      <c r="B134" s="104">
        <v>3.3762822027504197E-3</v>
      </c>
      <c r="C134" s="104">
        <v>3.5160471100491144E-3</v>
      </c>
      <c r="D134" s="104">
        <v>4.9470419549006786E-3</v>
      </c>
      <c r="E134" s="104">
        <v>5.9434415119802358E-3</v>
      </c>
      <c r="F134" s="104">
        <v>8.2061903438151104E-3</v>
      </c>
      <c r="G134" s="104">
        <v>1.5404499365626585E-2</v>
      </c>
      <c r="H134" s="104">
        <v>2.3194325495530445E-2</v>
      </c>
      <c r="I134" s="104">
        <v>8.3741586890679509E-2</v>
      </c>
      <c r="J134" s="104">
        <v>0.17801591526505944</v>
      </c>
      <c r="K134" s="104">
        <v>0.28905738524538327</v>
      </c>
      <c r="L134" s="104">
        <v>0.38439941502584563</v>
      </c>
      <c r="M134" s="104">
        <v>0.43412827521087238</v>
      </c>
      <c r="N134" s="104">
        <v>0.50465780520975068</v>
      </c>
      <c r="O134" s="104">
        <v>0.62453341797225259</v>
      </c>
      <c r="P134" s="104">
        <v>0.7561172278585</v>
      </c>
      <c r="Q134" s="104">
        <v>0.86880358416073078</v>
      </c>
      <c r="R134" s="104">
        <v>0.89373254755462195</v>
      </c>
      <c r="S134" s="104">
        <v>0.85435269328053942</v>
      </c>
      <c r="T134" s="104">
        <v>0.81962948671175484</v>
      </c>
      <c r="U134" s="104">
        <v>0.74297395906405861</v>
      </c>
      <c r="V134" s="104">
        <v>0.64947940250814207</v>
      </c>
      <c r="W134" s="104">
        <v>0.59712224377140322</v>
      </c>
      <c r="X134" s="104">
        <v>0.37298222531109837</v>
      </c>
      <c r="Y134" s="104">
        <v>0.22415066476113746</v>
      </c>
      <c r="DA134" s="132" t="s">
        <v>1662</v>
      </c>
    </row>
    <row r="135" spans="1:105" ht="12" customHeight="1" x14ac:dyDescent="0.25">
      <c r="A135" s="108" t="s">
        <v>53</v>
      </c>
      <c r="B135" s="98">
        <v>2.8555980628077919E-3</v>
      </c>
      <c r="C135" s="98">
        <v>2.9735037058975394E-3</v>
      </c>
      <c r="D135" s="98">
        <v>4.1598378317641892E-3</v>
      </c>
      <c r="E135" s="98">
        <v>4.9912801668439968E-3</v>
      </c>
      <c r="F135" s="98">
        <v>6.8890983005930303E-3</v>
      </c>
      <c r="G135" s="98">
        <v>1.2898127061298947E-2</v>
      </c>
      <c r="H135" s="98">
        <v>1.9519732750777476E-2</v>
      </c>
      <c r="I135" s="98">
        <v>7.026633083753317E-2</v>
      </c>
      <c r="J135" s="98">
        <v>0.14847479020543711</v>
      </c>
      <c r="K135" s="98">
        <v>0.24079860006009343</v>
      </c>
      <c r="L135" s="98">
        <v>0.32068841374121343</v>
      </c>
      <c r="M135" s="98">
        <v>0.3632106349610168</v>
      </c>
      <c r="N135" s="98">
        <v>0.42094056166140503</v>
      </c>
      <c r="O135" s="98">
        <v>0.51967929241496824</v>
      </c>
      <c r="P135" s="98">
        <v>0.62747188939240128</v>
      </c>
      <c r="Q135" s="98">
        <v>0.71751592038499323</v>
      </c>
      <c r="R135" s="98">
        <v>0.73455002873544484</v>
      </c>
      <c r="S135" s="98">
        <v>0.70095921434055408</v>
      </c>
      <c r="T135" s="98">
        <v>0.67053369990840217</v>
      </c>
      <c r="U135" s="98">
        <v>0.60608775806321369</v>
      </c>
      <c r="V135" s="98">
        <v>0.53368316391170312</v>
      </c>
      <c r="W135" s="98">
        <v>0.4881257902123981</v>
      </c>
      <c r="X135" s="98">
        <v>0.30047318819081281</v>
      </c>
      <c r="Y135" s="98">
        <v>0.177671481121115</v>
      </c>
      <c r="DA135" s="63" t="s">
        <v>1663</v>
      </c>
    </row>
    <row r="136" spans="1:105" ht="12" customHeight="1" x14ac:dyDescent="0.25">
      <c r="A136" s="108" t="s">
        <v>52</v>
      </c>
      <c r="B136" s="98">
        <v>5.2068413994262779E-4</v>
      </c>
      <c r="C136" s="98">
        <v>5.4254340415157509E-4</v>
      </c>
      <c r="D136" s="98">
        <v>7.8720412313648908E-4</v>
      </c>
      <c r="E136" s="98">
        <v>9.5216134513623869E-4</v>
      </c>
      <c r="F136" s="98">
        <v>1.317092043222081E-3</v>
      </c>
      <c r="G136" s="98">
        <v>2.5063723043276375E-3</v>
      </c>
      <c r="H136" s="98">
        <v>3.6745927447529685E-3</v>
      </c>
      <c r="I136" s="98">
        <v>1.3475256053146343E-2</v>
      </c>
      <c r="J136" s="98">
        <v>2.9541125059622322E-2</v>
      </c>
      <c r="K136" s="98">
        <v>4.825878518528981E-2</v>
      </c>
      <c r="L136" s="98">
        <v>6.3711001284632168E-2</v>
      </c>
      <c r="M136" s="98">
        <v>7.0917640249855599E-2</v>
      </c>
      <c r="N136" s="98">
        <v>8.3717243548345616E-2</v>
      </c>
      <c r="O136" s="98">
        <v>0.10485412555728438</v>
      </c>
      <c r="P136" s="98">
        <v>0.12864533846609869</v>
      </c>
      <c r="Q136" s="98">
        <v>0.15128766377573755</v>
      </c>
      <c r="R136" s="98">
        <v>0.15918251881917711</v>
      </c>
      <c r="S136" s="98">
        <v>0.15339347893998537</v>
      </c>
      <c r="T136" s="98">
        <v>0.14909578680335273</v>
      </c>
      <c r="U136" s="98">
        <v>0.13688620100084495</v>
      </c>
      <c r="V136" s="98">
        <v>0.11579623859643892</v>
      </c>
      <c r="W136" s="98">
        <v>0.10899645355900517</v>
      </c>
      <c r="X136" s="98">
        <v>7.2509037120285558E-2</v>
      </c>
      <c r="Y136" s="98">
        <v>4.6479183640022466E-2</v>
      </c>
      <c r="DA136" s="63" t="s">
        <v>1664</v>
      </c>
    </row>
    <row r="137" spans="1:105" ht="12" customHeight="1" x14ac:dyDescent="0.25">
      <c r="A137" s="121" t="s">
        <v>54</v>
      </c>
      <c r="B137" s="122">
        <v>0.34103295121273586</v>
      </c>
      <c r="C137" s="122">
        <v>0.32436346325153836</v>
      </c>
      <c r="D137" s="122">
        <v>0.31348675744461379</v>
      </c>
      <c r="E137" s="122">
        <v>0.3012897373992019</v>
      </c>
      <c r="F137" s="122">
        <v>0.29810713402677819</v>
      </c>
      <c r="G137" s="122">
        <v>0.31595270184124902</v>
      </c>
      <c r="H137" s="122">
        <v>0.34856864617660149</v>
      </c>
      <c r="I137" s="122">
        <v>0.43125898773130922</v>
      </c>
      <c r="J137" s="122">
        <v>0.45812226674855577</v>
      </c>
      <c r="K137" s="122">
        <v>0.5245668785227432</v>
      </c>
      <c r="L137" s="122">
        <v>0.55326905504841273</v>
      </c>
      <c r="M137" s="122">
        <v>0.61332801379754109</v>
      </c>
      <c r="N137" s="122">
        <v>0.70464573666096408</v>
      </c>
      <c r="O137" s="122">
        <v>0.74932311515412264</v>
      </c>
      <c r="P137" s="122">
        <v>0.84250668853501998</v>
      </c>
      <c r="Q137" s="122">
        <v>0.91283746351590556</v>
      </c>
      <c r="R137" s="122">
        <v>0.91460546395336162</v>
      </c>
      <c r="S137" s="122">
        <v>0.85543543448326509</v>
      </c>
      <c r="T137" s="122">
        <v>0.80265928654593</v>
      </c>
      <c r="U137" s="122">
        <v>0.719690385431073</v>
      </c>
      <c r="V137" s="122">
        <v>0.71908597565448296</v>
      </c>
      <c r="W137" s="122">
        <v>0.71853657140948257</v>
      </c>
      <c r="X137" s="122">
        <v>0.66729957608986412</v>
      </c>
      <c r="Y137" s="122">
        <v>0.68515706203935756</v>
      </c>
      <c r="DA137" s="130" t="s">
        <v>1665</v>
      </c>
    </row>
    <row r="138" spans="1:105" ht="12" customHeight="1" x14ac:dyDescent="0.25">
      <c r="A138" s="97" t="s">
        <v>202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1666</v>
      </c>
    </row>
    <row r="139" spans="1:105" ht="12" customHeight="1" x14ac:dyDescent="0.25">
      <c r="A139" s="97" t="s">
        <v>50</v>
      </c>
      <c r="B139" s="98">
        <v>6.2827640241771851E-3</v>
      </c>
      <c r="C139" s="98">
        <v>5.8994324921663576E-3</v>
      </c>
      <c r="D139" s="98">
        <v>5.6870901380307358E-3</v>
      </c>
      <c r="E139" s="98">
        <v>5.4176862513986099E-3</v>
      </c>
      <c r="F139" s="98">
        <v>5.3018229576634619E-3</v>
      </c>
      <c r="G139" s="98">
        <v>5.7509629916989704E-3</v>
      </c>
      <c r="H139" s="98">
        <v>6.3134530310045359E-3</v>
      </c>
      <c r="I139" s="98">
        <v>7.4275235504479729E-3</v>
      </c>
      <c r="J139" s="98">
        <v>7.6691285623298727E-3</v>
      </c>
      <c r="K139" s="98">
        <v>8.0908664733484112E-3</v>
      </c>
      <c r="L139" s="98">
        <v>9.148735399657661E-3</v>
      </c>
      <c r="M139" s="98">
        <v>1.0872508955227218E-2</v>
      </c>
      <c r="N139" s="98">
        <v>1.2904166768802039E-2</v>
      </c>
      <c r="O139" s="98">
        <v>1.5009033378313235E-2</v>
      </c>
      <c r="P139" s="98">
        <v>1.614904607429966E-2</v>
      </c>
      <c r="Q139" s="98">
        <v>1.7222226274269468E-2</v>
      </c>
      <c r="R139" s="98">
        <v>2.1934980495105633E-2</v>
      </c>
      <c r="S139" s="98">
        <v>2.0746246163007909E-2</v>
      </c>
      <c r="T139" s="98">
        <v>2.0375202734664095E-2</v>
      </c>
      <c r="U139" s="98">
        <v>1.756356647222735E-2</v>
      </c>
      <c r="V139" s="98">
        <v>1.7393532248477339E-2</v>
      </c>
      <c r="W139" s="98">
        <v>1.5484102703980972E-2</v>
      </c>
      <c r="X139" s="98">
        <v>1.5638225507289254E-2</v>
      </c>
      <c r="Y139" s="98">
        <v>1.8897619923467168E-2</v>
      </c>
      <c r="DA139" s="63" t="s">
        <v>1667</v>
      </c>
    </row>
    <row r="140" spans="1:105" ht="12" customHeight="1" x14ac:dyDescent="0.25">
      <c r="A140" s="109" t="s">
        <v>120</v>
      </c>
      <c r="B140" s="33">
        <v>0.33475018718855865</v>
      </c>
      <c r="C140" s="33">
        <v>0.31846403075937202</v>
      </c>
      <c r="D140" s="33">
        <v>0.30779966730658304</v>
      </c>
      <c r="E140" s="33">
        <v>0.29587205114780329</v>
      </c>
      <c r="F140" s="33">
        <v>0.29280531106911473</v>
      </c>
      <c r="G140" s="33">
        <v>0.31020173884955005</v>
      </c>
      <c r="H140" s="33">
        <v>0.34225519314559694</v>
      </c>
      <c r="I140" s="33">
        <v>0.42383146418086126</v>
      </c>
      <c r="J140" s="33">
        <v>0.4504531381862259</v>
      </c>
      <c r="K140" s="33">
        <v>0.51647601204939475</v>
      </c>
      <c r="L140" s="33">
        <v>0.54412031964875507</v>
      </c>
      <c r="M140" s="33">
        <v>0.60245550484231392</v>
      </c>
      <c r="N140" s="33">
        <v>0.69174156989216207</v>
      </c>
      <c r="O140" s="33">
        <v>0.73431408177580937</v>
      </c>
      <c r="P140" s="33">
        <v>0.8263576424607203</v>
      </c>
      <c r="Q140" s="33">
        <v>0.89561523724163605</v>
      </c>
      <c r="R140" s="33">
        <v>0.89267048345825595</v>
      </c>
      <c r="S140" s="33">
        <v>0.83468918832025718</v>
      </c>
      <c r="T140" s="33">
        <v>0.78228408381126591</v>
      </c>
      <c r="U140" s="33">
        <v>0.70212681895884566</v>
      </c>
      <c r="V140" s="33">
        <v>0.70169244340600556</v>
      </c>
      <c r="W140" s="33">
        <v>0.70305246870550164</v>
      </c>
      <c r="X140" s="33">
        <v>0.65166135058257491</v>
      </c>
      <c r="Y140" s="33">
        <v>0.66625944211589039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8.3307638353071063</v>
      </c>
      <c r="C142" s="117">
        <f t="shared" si="25"/>
        <v>8.0481868809616568</v>
      </c>
      <c r="D142" s="117">
        <f t="shared" si="25"/>
        <v>8.0714442915996329</v>
      </c>
      <c r="E142" s="117">
        <f t="shared" si="25"/>
        <v>7.704538083408055</v>
      </c>
      <c r="F142" s="117">
        <f t="shared" si="25"/>
        <v>7.7296754215274968</v>
      </c>
      <c r="G142" s="117">
        <f t="shared" si="25"/>
        <v>8.5415655109205861</v>
      </c>
      <c r="H142" s="117">
        <f t="shared" si="25"/>
        <v>9.4356874210400132</v>
      </c>
      <c r="I142" s="117">
        <f t="shared" si="25"/>
        <v>13.653491541238671</v>
      </c>
      <c r="J142" s="117">
        <f t="shared" si="25"/>
        <v>12.595663597569004</v>
      </c>
      <c r="K142" s="117">
        <f t="shared" si="25"/>
        <v>16.926728664733101</v>
      </c>
      <c r="L142" s="117">
        <f t="shared" si="25"/>
        <v>17.464115633898555</v>
      </c>
      <c r="M142" s="117">
        <f t="shared" si="25"/>
        <v>15.242416095276912</v>
      </c>
      <c r="N142" s="117">
        <f t="shared" si="25"/>
        <v>19.356258904412446</v>
      </c>
      <c r="O142" s="117">
        <f t="shared" si="25"/>
        <v>20.370988886202227</v>
      </c>
      <c r="P142" s="117">
        <f t="shared" si="25"/>
        <v>19.327315668816521</v>
      </c>
      <c r="Q142" s="117">
        <f t="shared" si="25"/>
        <v>24.747503784844046</v>
      </c>
      <c r="R142" s="117">
        <f t="shared" ref="R142:V142" si="26">R143+R146+R148+R161</f>
        <v>25.395613300264117</v>
      </c>
      <c r="S142" s="117">
        <f t="shared" si="26"/>
        <v>21.249887795162458</v>
      </c>
      <c r="T142" s="117">
        <f t="shared" si="26"/>
        <v>22.210673717103848</v>
      </c>
      <c r="U142" s="117">
        <f t="shared" si="26"/>
        <v>19.141668372271873</v>
      </c>
      <c r="V142" s="117">
        <f t="shared" si="26"/>
        <v>19.516365512573522</v>
      </c>
      <c r="W142" s="117">
        <f t="shared" ref="W142:Y142" si="27">W143+W146+W148+W161</f>
        <v>20.092195869879028</v>
      </c>
      <c r="X142" s="117">
        <f t="shared" si="27"/>
        <v>18.133307865722713</v>
      </c>
      <c r="Y142" s="117">
        <f t="shared" si="27"/>
        <v>19.684575230212694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6.6573393524595961</v>
      </c>
      <c r="C143" s="122">
        <f t="shared" si="28"/>
        <v>6.5203173101794256</v>
      </c>
      <c r="D143" s="122">
        <f t="shared" si="28"/>
        <v>6.5441185121059515</v>
      </c>
      <c r="E143" s="122">
        <f t="shared" si="28"/>
        <v>6.3388712936658473</v>
      </c>
      <c r="F143" s="122">
        <f t="shared" si="28"/>
        <v>6.3721591528738104</v>
      </c>
      <c r="G143" s="122">
        <f t="shared" si="28"/>
        <v>7.139575898208137</v>
      </c>
      <c r="H143" s="122">
        <f t="shared" si="28"/>
        <v>7.8957001270206071</v>
      </c>
      <c r="I143" s="122">
        <f t="shared" si="28"/>
        <v>11.45594998640893</v>
      </c>
      <c r="J143" s="122">
        <f t="shared" si="28"/>
        <v>10.480201792313437</v>
      </c>
      <c r="K143" s="122">
        <f t="shared" si="28"/>
        <v>14.062710100413618</v>
      </c>
      <c r="L143" s="122">
        <f t="shared" si="28"/>
        <v>14.574275164120351</v>
      </c>
      <c r="M143" s="122">
        <f t="shared" si="28"/>
        <v>12.106632900262419</v>
      </c>
      <c r="N143" s="122">
        <f t="shared" si="28"/>
        <v>15.39816987739651</v>
      </c>
      <c r="O143" s="122">
        <f t="shared" si="28"/>
        <v>16.162457318833436</v>
      </c>
      <c r="P143" s="122">
        <f t="shared" si="28"/>
        <v>14.878501595450777</v>
      </c>
      <c r="Q143" s="122">
        <f t="shared" si="28"/>
        <v>19.519377591493708</v>
      </c>
      <c r="R143" s="122">
        <f t="shared" ref="R143:V143" si="29">SUM(R144:R145)</f>
        <v>20.023582435603398</v>
      </c>
      <c r="S143" s="122">
        <f t="shared" si="29"/>
        <v>16.340510245725852</v>
      </c>
      <c r="T143" s="122">
        <f t="shared" si="29"/>
        <v>17.390823721552326</v>
      </c>
      <c r="U143" s="122">
        <f t="shared" si="29"/>
        <v>14.85077695200421</v>
      </c>
      <c r="V143" s="122">
        <f t="shared" si="29"/>
        <v>15.249157627709145</v>
      </c>
      <c r="W143" s="122">
        <f t="shared" ref="W143:Y143" si="30">SUM(W144:W145)</f>
        <v>15.659330818172984</v>
      </c>
      <c r="X143" s="122">
        <f t="shared" si="30"/>
        <v>13.739438417913195</v>
      </c>
      <c r="Y143" s="122">
        <f t="shared" si="30"/>
        <v>14.997717285575598</v>
      </c>
      <c r="DA143" s="130" t="s">
        <v>1815</v>
      </c>
    </row>
    <row r="144" spans="1:105" ht="12" customHeight="1" x14ac:dyDescent="0.25">
      <c r="A144" s="97" t="s">
        <v>199</v>
      </c>
      <c r="B144" s="98">
        <v>6.5929737690545389</v>
      </c>
      <c r="C144" s="98">
        <v>6.4594923437716476</v>
      </c>
      <c r="D144" s="98">
        <v>6.484350724540719</v>
      </c>
      <c r="E144" s="98">
        <v>6.2825143551145706</v>
      </c>
      <c r="F144" s="98">
        <v>6.3165467986168693</v>
      </c>
      <c r="G144" s="98">
        <v>7.078373815490079</v>
      </c>
      <c r="H144" s="98">
        <v>7.8292126787304577</v>
      </c>
      <c r="I144" s="98">
        <v>11.360612012429865</v>
      </c>
      <c r="J144" s="98">
        <v>10.392996097839045</v>
      </c>
      <c r="K144" s="98">
        <v>13.946333638879645</v>
      </c>
      <c r="L144" s="98">
        <v>14.454949461580807</v>
      </c>
      <c r="M144" s="98">
        <v>12.00974880806006</v>
      </c>
      <c r="N144" s="98">
        <v>15.275784488314278</v>
      </c>
      <c r="O144" s="98">
        <v>16.036626207063605</v>
      </c>
      <c r="P144" s="98">
        <v>14.764936621001659</v>
      </c>
      <c r="Q144" s="98">
        <v>19.369780437795246</v>
      </c>
      <c r="R144" s="98">
        <v>19.870948893826803</v>
      </c>
      <c r="S144" s="98">
        <v>16.216715526205594</v>
      </c>
      <c r="T144" s="98">
        <v>17.258926487817536</v>
      </c>
      <c r="U144" s="98">
        <v>14.738781911795646</v>
      </c>
      <c r="V144" s="98">
        <v>15.134583122686324</v>
      </c>
      <c r="W144" s="98">
        <v>15.541564564246631</v>
      </c>
      <c r="X144" s="98">
        <v>13.636303649384542</v>
      </c>
      <c r="Y144" s="98">
        <v>14.885539690039364</v>
      </c>
      <c r="DA144" s="63" t="s">
        <v>1816</v>
      </c>
    </row>
    <row r="145" spans="1:105" ht="12" customHeight="1" x14ac:dyDescent="0.25">
      <c r="A145" s="97" t="s">
        <v>53</v>
      </c>
      <c r="B145" s="98">
        <v>6.4365583405056798E-2</v>
      </c>
      <c r="C145" s="98">
        <v>6.0824966407778375E-2</v>
      </c>
      <c r="D145" s="98">
        <v>5.9767787565232718E-2</v>
      </c>
      <c r="E145" s="98">
        <v>5.6356938551276881E-2</v>
      </c>
      <c r="F145" s="98">
        <v>5.5612354256941485E-2</v>
      </c>
      <c r="G145" s="98">
        <v>6.1202082718057688E-2</v>
      </c>
      <c r="H145" s="98">
        <v>6.648744829014909E-2</v>
      </c>
      <c r="I145" s="98">
        <v>9.5337973979066015E-2</v>
      </c>
      <c r="J145" s="98">
        <v>8.7205694474391721E-2</v>
      </c>
      <c r="K145" s="98">
        <v>0.11637646153397246</v>
      </c>
      <c r="L145" s="98">
        <v>0.11932570253954494</v>
      </c>
      <c r="M145" s="98">
        <v>9.6884092202358579E-2</v>
      </c>
      <c r="N145" s="98">
        <v>0.12238538908223234</v>
      </c>
      <c r="O145" s="98">
        <v>0.12583111176983011</v>
      </c>
      <c r="P145" s="98">
        <v>0.11356497444911748</v>
      </c>
      <c r="Q145" s="98">
        <v>0.14959715369846055</v>
      </c>
      <c r="R145" s="98">
        <v>0.15263354177659649</v>
      </c>
      <c r="S145" s="98">
        <v>0.12379471952025768</v>
      </c>
      <c r="T145" s="98">
        <v>0.13189723373478879</v>
      </c>
      <c r="U145" s="98">
        <v>0.11199504020856335</v>
      </c>
      <c r="V145" s="98">
        <v>0.11457450502282056</v>
      </c>
      <c r="W145" s="98">
        <v>0.11776625392635279</v>
      </c>
      <c r="X145" s="98">
        <v>0.10313476852865358</v>
      </c>
      <c r="Y145" s="98">
        <v>0.11217759553623488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1.120853658683306E-3</v>
      </c>
      <c r="C146" s="122">
        <f t="shared" si="31"/>
        <v>1.0659109393061173E-3</v>
      </c>
      <c r="D146" s="122">
        <f t="shared" si="31"/>
        <v>1.2495252903238969E-3</v>
      </c>
      <c r="E146" s="122">
        <f t="shared" si="31"/>
        <v>1.2316320825051189E-3</v>
      </c>
      <c r="F146" s="122">
        <f t="shared" si="31"/>
        <v>1.248160698855213E-3</v>
      </c>
      <c r="G146" s="122">
        <f t="shared" si="31"/>
        <v>1.4929830818103992E-3</v>
      </c>
      <c r="H146" s="122">
        <f t="shared" si="31"/>
        <v>2.3526903966468943E-3</v>
      </c>
      <c r="I146" s="122">
        <f t="shared" si="31"/>
        <v>3.8395663218170357E-3</v>
      </c>
      <c r="J146" s="122">
        <f t="shared" si="31"/>
        <v>5.0475103783579056E-3</v>
      </c>
      <c r="K146" s="122">
        <f t="shared" si="31"/>
        <v>6.3089649856777827E-3</v>
      </c>
      <c r="L146" s="122">
        <f t="shared" si="31"/>
        <v>7.8792910892001786E-3</v>
      </c>
      <c r="M146" s="122">
        <f t="shared" si="31"/>
        <v>8.7270902379768291E-3</v>
      </c>
      <c r="N146" s="122">
        <f t="shared" si="31"/>
        <v>1.0883574825256351E-2</v>
      </c>
      <c r="O146" s="122">
        <f t="shared" si="31"/>
        <v>1.1778457626292144E-2</v>
      </c>
      <c r="P146" s="122">
        <f t="shared" si="31"/>
        <v>1.4901249497973773E-2</v>
      </c>
      <c r="Q146" s="122">
        <f t="shared" si="31"/>
        <v>1.6507125872429685E-2</v>
      </c>
      <c r="R146" s="122">
        <f t="shared" si="31"/>
        <v>1.8135373470387101E-2</v>
      </c>
      <c r="S146" s="122">
        <f t="shared" si="31"/>
        <v>1.7685351836398487E-2</v>
      </c>
      <c r="T146" s="122">
        <f t="shared" si="31"/>
        <v>1.5854119006831098E-2</v>
      </c>
      <c r="U146" s="122">
        <f t="shared" si="31"/>
        <v>1.3977276402941155E-2</v>
      </c>
      <c r="V146" s="122">
        <f t="shared" si="31"/>
        <v>1.103909820822206E-2</v>
      </c>
      <c r="W146" s="122">
        <f t="shared" si="31"/>
        <v>7.9395790591500048E-3</v>
      </c>
      <c r="X146" s="122">
        <f t="shared" si="31"/>
        <v>6.7263170890185294E-3</v>
      </c>
      <c r="Y146" s="122">
        <f t="shared" si="31"/>
        <v>7.38426476173892E-3</v>
      </c>
      <c r="DA146" s="130" t="s">
        <v>1818</v>
      </c>
    </row>
    <row r="147" spans="1:105" ht="12" customHeight="1" x14ac:dyDescent="0.25">
      <c r="A147" s="97" t="s">
        <v>53</v>
      </c>
      <c r="B147" s="98">
        <v>1.120853658683306E-3</v>
      </c>
      <c r="C147" s="98">
        <v>1.0659109393061173E-3</v>
      </c>
      <c r="D147" s="98">
        <v>1.2495252903238969E-3</v>
      </c>
      <c r="E147" s="98">
        <v>1.2316320825051189E-3</v>
      </c>
      <c r="F147" s="98">
        <v>1.248160698855213E-3</v>
      </c>
      <c r="G147" s="98">
        <v>1.4929830818103992E-3</v>
      </c>
      <c r="H147" s="98">
        <v>2.3526903966468943E-3</v>
      </c>
      <c r="I147" s="98">
        <v>3.8395663218170357E-3</v>
      </c>
      <c r="J147" s="98">
        <v>5.0475103783579056E-3</v>
      </c>
      <c r="K147" s="98">
        <v>6.3089649856777827E-3</v>
      </c>
      <c r="L147" s="98">
        <v>7.8792910892001786E-3</v>
      </c>
      <c r="M147" s="98">
        <v>8.7270902379768291E-3</v>
      </c>
      <c r="N147" s="98">
        <v>1.0883574825256351E-2</v>
      </c>
      <c r="O147" s="98">
        <v>1.1778457626292144E-2</v>
      </c>
      <c r="P147" s="98">
        <v>1.4901249497973773E-2</v>
      </c>
      <c r="Q147" s="98">
        <v>1.6507125872429685E-2</v>
      </c>
      <c r="R147" s="98">
        <v>1.8135373470387101E-2</v>
      </c>
      <c r="S147" s="98">
        <v>1.7685351836398487E-2</v>
      </c>
      <c r="T147" s="98">
        <v>1.5854119006831098E-2</v>
      </c>
      <c r="U147" s="98">
        <v>1.3977276402941155E-2</v>
      </c>
      <c r="V147" s="98">
        <v>1.103909820822206E-2</v>
      </c>
      <c r="W147" s="98">
        <v>7.9395790591500048E-3</v>
      </c>
      <c r="X147" s="98">
        <v>6.7263170890185294E-3</v>
      </c>
      <c r="Y147" s="98">
        <v>7.38426476173892E-3</v>
      </c>
      <c r="DA147" s="63" t="s">
        <v>1819</v>
      </c>
    </row>
    <row r="148" spans="1:105" ht="12" customHeight="1" x14ac:dyDescent="0.25">
      <c r="A148" s="121" t="s">
        <v>55</v>
      </c>
      <c r="B148" s="122">
        <v>1.4215167269793978</v>
      </c>
      <c r="C148" s="122">
        <v>1.2877160523566034</v>
      </c>
      <c r="D148" s="122">
        <v>1.2943804922380602</v>
      </c>
      <c r="E148" s="122">
        <v>1.141075823472816</v>
      </c>
      <c r="F148" s="122">
        <v>1.1343907221671121</v>
      </c>
      <c r="G148" s="122">
        <v>1.16415295645886</v>
      </c>
      <c r="H148" s="122">
        <v>1.2755450735542997</v>
      </c>
      <c r="I148" s="122">
        <v>1.8683904411644852</v>
      </c>
      <c r="J148" s="122">
        <v>1.7643043385116448</v>
      </c>
      <c r="K148" s="122">
        <v>2.4604496702869021</v>
      </c>
      <c r="L148" s="122">
        <v>2.4623014740084939</v>
      </c>
      <c r="M148" s="122">
        <v>2.6608372024013551</v>
      </c>
      <c r="N148" s="122">
        <v>3.4096330233003567</v>
      </c>
      <c r="O148" s="122">
        <v>3.6226679271233468</v>
      </c>
      <c r="P148" s="122">
        <v>3.7849232261288703</v>
      </c>
      <c r="Q148" s="122">
        <v>4.5037703509060787</v>
      </c>
      <c r="R148" s="122">
        <v>4.6412343500128674</v>
      </c>
      <c r="S148" s="122">
        <v>4.2207917654079612</v>
      </c>
      <c r="T148" s="122">
        <v>4.1692761225346953</v>
      </c>
      <c r="U148" s="122">
        <v>3.7003650940374837</v>
      </c>
      <c r="V148" s="122">
        <v>3.6682514498686114</v>
      </c>
      <c r="W148" s="122">
        <v>3.8217543037355406</v>
      </c>
      <c r="X148" s="122">
        <v>3.8144157053331815</v>
      </c>
      <c r="Y148" s="122">
        <v>4.0815128298204062</v>
      </c>
      <c r="DA148" s="130" t="s">
        <v>1820</v>
      </c>
    </row>
    <row r="149" spans="1:105" ht="12" customHeight="1" x14ac:dyDescent="0.25">
      <c r="A149" s="97" t="s">
        <v>132</v>
      </c>
      <c r="B149" s="98">
        <v>1.1312311475926808</v>
      </c>
      <c r="C149" s="98">
        <v>1.0036781317685621</v>
      </c>
      <c r="D149" s="98">
        <v>1.0140382685201426</v>
      </c>
      <c r="E149" s="98">
        <v>0.87310901493739879</v>
      </c>
      <c r="F149" s="98">
        <v>0.85349755172591368</v>
      </c>
      <c r="G149" s="98">
        <v>0.86823419213873909</v>
      </c>
      <c r="H149" s="98">
        <v>0.93755787636810251</v>
      </c>
      <c r="I149" s="98">
        <v>1.4545182361305236</v>
      </c>
      <c r="J149" s="98">
        <v>1.2904662582767235</v>
      </c>
      <c r="K149" s="98">
        <v>1.929638243878427</v>
      </c>
      <c r="L149" s="98">
        <v>1.8978428311469104</v>
      </c>
      <c r="M149" s="98">
        <v>2.0583383082409297</v>
      </c>
      <c r="N149" s="98">
        <v>2.674030717853765</v>
      </c>
      <c r="O149" s="98">
        <v>2.7765081217481131</v>
      </c>
      <c r="P149" s="98">
        <v>2.8331227053841652</v>
      </c>
      <c r="Q149" s="98">
        <v>3.4699551608884711</v>
      </c>
      <c r="R149" s="98">
        <v>3.5624270495490373</v>
      </c>
      <c r="S149" s="98">
        <v>3.1902626796154947</v>
      </c>
      <c r="T149" s="98">
        <v>3.1888572803386288</v>
      </c>
      <c r="U149" s="98">
        <v>2.829953868296188</v>
      </c>
      <c r="V149" s="98">
        <v>2.9282385010444747</v>
      </c>
      <c r="W149" s="98">
        <v>3.1147093698857464</v>
      </c>
      <c r="X149" s="98">
        <v>3.3320081307755536</v>
      </c>
      <c r="Y149" s="98">
        <v>3.7468582922182208</v>
      </c>
      <c r="DA149" s="63" t="s">
        <v>1821</v>
      </c>
    </row>
    <row r="150" spans="1:105" ht="12" customHeight="1" x14ac:dyDescent="0.25">
      <c r="A150" s="97" t="s">
        <v>131</v>
      </c>
      <c r="B150" s="98">
        <v>1.7376822543666373E-4</v>
      </c>
      <c r="C150" s="98">
        <v>1.5931681974801687E-4</v>
      </c>
      <c r="D150" s="98">
        <v>1.6681953110858063E-4</v>
      </c>
      <c r="E150" s="98">
        <v>1.5026649025953121E-4</v>
      </c>
      <c r="F150" s="98">
        <v>1.482178053590516E-4</v>
      </c>
      <c r="G150" s="98">
        <v>1.3832099806063245E-4</v>
      </c>
      <c r="H150" s="98">
        <v>3.933257103992425E-4</v>
      </c>
      <c r="I150" s="98">
        <v>1.8155555068397312E-3</v>
      </c>
      <c r="J150" s="98">
        <v>2.3882578029705646E-3</v>
      </c>
      <c r="K150" s="98">
        <v>7.8318207052981807E-3</v>
      </c>
      <c r="L150" s="98">
        <v>9.8439486527078495E-3</v>
      </c>
      <c r="M150" s="98">
        <v>1.1571141168466102E-2</v>
      </c>
      <c r="N150" s="98">
        <v>1.9170438350336466E-2</v>
      </c>
      <c r="O150" s="98">
        <v>1.9520227160811046E-2</v>
      </c>
      <c r="P150" s="98">
        <v>2.0494813388850643E-2</v>
      </c>
      <c r="Q150" s="98">
        <v>2.981935550521592E-2</v>
      </c>
      <c r="R150" s="98">
        <v>3.1217481207298451E-2</v>
      </c>
      <c r="S150" s="98">
        <v>2.8586597694681658E-2</v>
      </c>
      <c r="T150" s="98">
        <v>2.8935664716250736E-2</v>
      </c>
      <c r="U150" s="98">
        <v>2.6212644418455399E-2</v>
      </c>
      <c r="V150" s="98">
        <v>2.5417117411968383E-2</v>
      </c>
      <c r="W150" s="98">
        <v>2.5396968418949228E-2</v>
      </c>
      <c r="X150" s="98">
        <v>2.6550154354266615E-2</v>
      </c>
      <c r="Y150" s="98">
        <v>3.0324985994459652E-2</v>
      </c>
      <c r="DA150" s="63" t="s">
        <v>1822</v>
      </c>
    </row>
    <row r="151" spans="1:105" ht="12" customHeight="1" x14ac:dyDescent="0.25">
      <c r="A151" s="100" t="s">
        <v>199</v>
      </c>
      <c r="B151" s="101">
        <v>1.3550215413545713E-4</v>
      </c>
      <c r="C151" s="101">
        <v>1.2437918481823944E-4</v>
      </c>
      <c r="D151" s="101">
        <v>1.2950826928918573E-4</v>
      </c>
      <c r="E151" s="101">
        <v>1.1663836231886536E-4</v>
      </c>
      <c r="F151" s="101">
        <v>1.1512264241192079E-4</v>
      </c>
      <c r="G151" s="101">
        <v>1.072260168077278E-4</v>
      </c>
      <c r="H151" s="101">
        <v>3.0703605669914327E-4</v>
      </c>
      <c r="I151" s="101">
        <v>1.4134336886510632E-3</v>
      </c>
      <c r="J151" s="101">
        <v>1.8431709406142723E-3</v>
      </c>
      <c r="K151" s="101">
        <v>6.0420269479514958E-3</v>
      </c>
      <c r="L151" s="101">
        <v>7.6094717419004157E-3</v>
      </c>
      <c r="M151" s="101">
        <v>8.9808580192030744E-3</v>
      </c>
      <c r="N151" s="101">
        <v>1.4843312941166255E-2</v>
      </c>
      <c r="O151" s="101">
        <v>1.5092292359617114E-2</v>
      </c>
      <c r="P151" s="101">
        <v>1.5831660174633951E-2</v>
      </c>
      <c r="Q151" s="101">
        <v>2.2979856142921938E-2</v>
      </c>
      <c r="R151" s="101">
        <v>2.3966072518040706E-2</v>
      </c>
      <c r="S151" s="101">
        <v>2.1939191516208982E-2</v>
      </c>
      <c r="T151" s="101">
        <v>2.2162161201235934E-2</v>
      </c>
      <c r="U151" s="101">
        <v>2.004291425995405E-2</v>
      </c>
      <c r="V151" s="101">
        <v>1.9657937300262052E-2</v>
      </c>
      <c r="W151" s="101">
        <v>1.9620203164667997E-2</v>
      </c>
      <c r="X151" s="101">
        <v>2.0217806419247204E-2</v>
      </c>
      <c r="Y151" s="101">
        <v>2.2750284383242527E-2</v>
      </c>
      <c r="DA151" s="131" t="s">
        <v>1823</v>
      </c>
    </row>
    <row r="152" spans="1:105" ht="12" customHeight="1" x14ac:dyDescent="0.25">
      <c r="A152" s="103" t="s">
        <v>52</v>
      </c>
      <c r="B152" s="104">
        <v>3.82660713012066E-5</v>
      </c>
      <c r="C152" s="104">
        <v>3.4937634929777416E-5</v>
      </c>
      <c r="D152" s="104">
        <v>3.7311261819394916E-5</v>
      </c>
      <c r="E152" s="104">
        <v>3.3628127940665851E-5</v>
      </c>
      <c r="F152" s="104">
        <v>3.3095162947130812E-5</v>
      </c>
      <c r="G152" s="104">
        <v>3.1094981252904659E-5</v>
      </c>
      <c r="H152" s="104">
        <v>8.6289653700099205E-5</v>
      </c>
      <c r="I152" s="104">
        <v>4.0212181818866783E-4</v>
      </c>
      <c r="J152" s="104">
        <v>5.4508686235629235E-4</v>
      </c>
      <c r="K152" s="104">
        <v>1.789793757346685E-3</v>
      </c>
      <c r="L152" s="104">
        <v>2.2344769108074342E-3</v>
      </c>
      <c r="M152" s="104">
        <v>2.5902831492630269E-3</v>
      </c>
      <c r="N152" s="104">
        <v>4.3271254091702101E-3</v>
      </c>
      <c r="O152" s="104">
        <v>4.4279348011939312E-3</v>
      </c>
      <c r="P152" s="104">
        <v>4.6631532142166936E-3</v>
      </c>
      <c r="Q152" s="104">
        <v>6.8394993622939828E-3</v>
      </c>
      <c r="R152" s="104">
        <v>7.2514086892577455E-3</v>
      </c>
      <c r="S152" s="104">
        <v>6.6474061784726757E-3</v>
      </c>
      <c r="T152" s="104">
        <v>6.7735035150148018E-3</v>
      </c>
      <c r="U152" s="104">
        <v>6.1697301585013501E-3</v>
      </c>
      <c r="V152" s="104">
        <v>5.7591801117063317E-3</v>
      </c>
      <c r="W152" s="104">
        <v>5.7767652542812294E-3</v>
      </c>
      <c r="X152" s="104">
        <v>6.3323479350194103E-3</v>
      </c>
      <c r="Y152" s="104">
        <v>7.574701611217126E-3</v>
      </c>
      <c r="DA152" s="132" t="s">
        <v>1824</v>
      </c>
    </row>
    <row r="153" spans="1:105" ht="12" customHeight="1" x14ac:dyDescent="0.25">
      <c r="A153" s="106" t="s">
        <v>124</v>
      </c>
      <c r="B153" s="101">
        <v>1.8893923072854282E-2</v>
      </c>
      <c r="C153" s="101">
        <v>1.8848048309363832E-2</v>
      </c>
      <c r="D153" s="101">
        <v>1.9326090346846878E-2</v>
      </c>
      <c r="E153" s="101">
        <v>1.9537070799901041E-2</v>
      </c>
      <c r="F153" s="101">
        <v>1.9810508205016432E-2</v>
      </c>
      <c r="G153" s="101">
        <v>2.1691823730560951E-2</v>
      </c>
      <c r="H153" s="101">
        <v>2.3680543610905942E-2</v>
      </c>
      <c r="I153" s="101">
        <v>2.8598533504373046E-2</v>
      </c>
      <c r="J153" s="101">
        <v>3.0590105322748969E-2</v>
      </c>
      <c r="K153" s="101">
        <v>3.309093858285328E-2</v>
      </c>
      <c r="L153" s="101">
        <v>3.4972924916268369E-2</v>
      </c>
      <c r="M153" s="101">
        <v>3.7816582359025887E-2</v>
      </c>
      <c r="N153" s="101">
        <v>4.2012624186299211E-2</v>
      </c>
      <c r="O153" s="101">
        <v>5.6610103492951022E-2</v>
      </c>
      <c r="P153" s="101">
        <v>6.3025018963905E-2</v>
      </c>
      <c r="Q153" s="101">
        <v>6.9430669172397264E-2</v>
      </c>
      <c r="R153" s="101">
        <v>9.2524397007236872E-2</v>
      </c>
      <c r="S153" s="101">
        <v>9.1106040059417706E-2</v>
      </c>
      <c r="T153" s="101">
        <v>8.9179263768238842E-2</v>
      </c>
      <c r="U153" s="101">
        <v>7.7514107454660072E-2</v>
      </c>
      <c r="V153" s="101">
        <v>7.2019256099094292E-2</v>
      </c>
      <c r="W153" s="101">
        <v>6.1173816352170639E-2</v>
      </c>
      <c r="X153" s="101">
        <v>4.1890975210188079E-2</v>
      </c>
      <c r="Y153" s="101">
        <v>2.6721832342397535E-2</v>
      </c>
      <c r="DA153" s="131" t="s">
        <v>1825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1.7568365128142665E-4</v>
      </c>
      <c r="P154" s="104">
        <v>1.6369577011972252E-4</v>
      </c>
      <c r="Q154" s="104">
        <v>1.5045573593766391E-4</v>
      </c>
      <c r="R154" s="104">
        <v>3.5335951197630139E-4</v>
      </c>
      <c r="S154" s="104">
        <v>3.5908648848606198E-4</v>
      </c>
      <c r="T154" s="104">
        <v>3.7475642413461747E-4</v>
      </c>
      <c r="U154" s="104">
        <v>3.6443717000994959E-4</v>
      </c>
      <c r="V154" s="104">
        <v>1.9684681157883124E-4</v>
      </c>
      <c r="W154" s="104">
        <v>1.7165094638824313E-4</v>
      </c>
      <c r="X154" s="104">
        <v>1.6890235953450605E-4</v>
      </c>
      <c r="Y154" s="104">
        <v>0</v>
      </c>
      <c r="DA154" s="132" t="s">
        <v>1826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1.3585126733453034E-4</v>
      </c>
      <c r="P155" s="98">
        <v>1.2646226092286018E-4</v>
      </c>
      <c r="Q155" s="98">
        <v>1.1587634950407885E-4</v>
      </c>
      <c r="R155" s="98">
        <v>2.7125088677748527E-4</v>
      </c>
      <c r="S155" s="98">
        <v>2.7552071258204721E-4</v>
      </c>
      <c r="T155" s="98">
        <v>2.8696750695865475E-4</v>
      </c>
      <c r="U155" s="98">
        <v>2.7855151667675188E-4</v>
      </c>
      <c r="V155" s="98">
        <v>1.5224043251312486E-4</v>
      </c>
      <c r="W155" s="98">
        <v>1.3259063385466188E-4</v>
      </c>
      <c r="X155" s="98">
        <v>1.2860292054225303E-4</v>
      </c>
      <c r="Y155" s="98">
        <v>0</v>
      </c>
      <c r="DA155" s="63" t="s">
        <v>1827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3.9832383946896318E-5</v>
      </c>
      <c r="P156" s="98">
        <v>3.7233509196862342E-5</v>
      </c>
      <c r="Q156" s="98">
        <v>3.4579386433585051E-5</v>
      </c>
      <c r="R156" s="98">
        <v>8.2108625198816133E-5</v>
      </c>
      <c r="S156" s="98">
        <v>8.3565775904014789E-5</v>
      </c>
      <c r="T156" s="98">
        <v>8.7788917175962749E-5</v>
      </c>
      <c r="U156" s="98">
        <v>8.5885653333197745E-5</v>
      </c>
      <c r="V156" s="98">
        <v>4.4606379065706388E-5</v>
      </c>
      <c r="W156" s="98">
        <v>3.9060312533581252E-5</v>
      </c>
      <c r="X156" s="98">
        <v>4.0299438992253026E-5</v>
      </c>
      <c r="Y156" s="98">
        <v>0</v>
      </c>
      <c r="DA156" s="63" t="s">
        <v>1828</v>
      </c>
    </row>
    <row r="157" spans="1:105" ht="12" customHeight="1" x14ac:dyDescent="0.25">
      <c r="A157" s="106" t="s">
        <v>122</v>
      </c>
      <c r="B157" s="101">
        <v>0.26885359765677125</v>
      </c>
      <c r="C157" s="101">
        <v>0.26255669741529419</v>
      </c>
      <c r="D157" s="101">
        <v>0.2573297911020333</v>
      </c>
      <c r="E157" s="101">
        <v>0.24402476727247049</v>
      </c>
      <c r="F157" s="101">
        <v>0.25503618713614895</v>
      </c>
      <c r="G157" s="101">
        <v>0.2629580286853524</v>
      </c>
      <c r="H157" s="101">
        <v>0.29715145660347442</v>
      </c>
      <c r="I157" s="101">
        <v>0.32267383658905885</v>
      </c>
      <c r="J157" s="101">
        <v>0.31113165267769133</v>
      </c>
      <c r="K157" s="101">
        <v>0.27880106504859775</v>
      </c>
      <c r="L157" s="101">
        <v>0.23869401866597387</v>
      </c>
      <c r="M157" s="101">
        <v>0.23577261069503977</v>
      </c>
      <c r="N157" s="101">
        <v>0.30390628976204559</v>
      </c>
      <c r="O157" s="101">
        <v>0.30744631769317277</v>
      </c>
      <c r="P157" s="101">
        <v>0.30191880704031016</v>
      </c>
      <c r="Q157" s="101">
        <v>0.27501494141131139</v>
      </c>
      <c r="R157" s="101">
        <v>0.26988283896207799</v>
      </c>
      <c r="S157" s="101">
        <v>0.25143918184662445</v>
      </c>
      <c r="T157" s="101">
        <v>0.22533896456212235</v>
      </c>
      <c r="U157" s="101">
        <v>0.18523947715393535</v>
      </c>
      <c r="V157" s="101">
        <v>0.13179160119010588</v>
      </c>
      <c r="W157" s="101">
        <v>0.1410458096450235</v>
      </c>
      <c r="X157" s="101">
        <v>0.10940320674357147</v>
      </c>
      <c r="Y157" s="101">
        <v>9.1447259639810888E-2</v>
      </c>
      <c r="DA157" s="131" t="s">
        <v>1829</v>
      </c>
    </row>
    <row r="158" spans="1:105" ht="12" customHeight="1" x14ac:dyDescent="0.25">
      <c r="A158" s="107" t="s">
        <v>121</v>
      </c>
      <c r="B158" s="104">
        <v>2.364290431655024E-3</v>
      </c>
      <c r="C158" s="104">
        <v>2.4738580436351777E-3</v>
      </c>
      <c r="D158" s="104">
        <v>3.5195227379288285E-3</v>
      </c>
      <c r="E158" s="104">
        <v>4.2547039727861254E-3</v>
      </c>
      <c r="F158" s="104">
        <v>5.8982572946741241E-3</v>
      </c>
      <c r="G158" s="104">
        <v>1.1130590906146832E-2</v>
      </c>
      <c r="H158" s="104">
        <v>1.676187126141751E-2</v>
      </c>
      <c r="I158" s="104">
        <v>6.0784279433689997E-2</v>
      </c>
      <c r="J158" s="104">
        <v>0.12972806443151064</v>
      </c>
      <c r="K158" s="104">
        <v>0.21108760207172592</v>
      </c>
      <c r="L158" s="104">
        <v>0.28094775062663324</v>
      </c>
      <c r="M158" s="104">
        <v>0.31733855993789351</v>
      </c>
      <c r="N158" s="104">
        <v>0.37051295314791044</v>
      </c>
      <c r="O158" s="104">
        <v>0.46240747337701715</v>
      </c>
      <c r="P158" s="104">
        <v>0.5661981855815188</v>
      </c>
      <c r="Q158" s="104">
        <v>0.65939976819274615</v>
      </c>
      <c r="R158" s="104">
        <v>0.68482922377524069</v>
      </c>
      <c r="S158" s="104">
        <v>0.65903817970325662</v>
      </c>
      <c r="T158" s="104">
        <v>0.63659019272532003</v>
      </c>
      <c r="U158" s="104">
        <v>0.5810805595442351</v>
      </c>
      <c r="V158" s="104">
        <v>0.51058812731138903</v>
      </c>
      <c r="W158" s="104">
        <v>0.47925668848726261</v>
      </c>
      <c r="X158" s="104">
        <v>0.30439433589006698</v>
      </c>
      <c r="Y158" s="104">
        <v>0.18616045962551758</v>
      </c>
      <c r="DA158" s="132" t="s">
        <v>1830</v>
      </c>
    </row>
    <row r="159" spans="1:105" ht="12" customHeight="1" x14ac:dyDescent="0.25">
      <c r="A159" s="108" t="s">
        <v>53</v>
      </c>
      <c r="B159" s="98">
        <v>1.8436062917123962E-3</v>
      </c>
      <c r="C159" s="98">
        <v>1.9313146394836025E-3</v>
      </c>
      <c r="D159" s="98">
        <v>2.7323186147923395E-3</v>
      </c>
      <c r="E159" s="98">
        <v>3.3025426276498864E-3</v>
      </c>
      <c r="F159" s="98">
        <v>4.5811652514520431E-3</v>
      </c>
      <c r="G159" s="98">
        <v>8.6242186018191946E-3</v>
      </c>
      <c r="H159" s="98">
        <v>1.308727851666454E-2</v>
      </c>
      <c r="I159" s="98">
        <v>4.7309023380543658E-2</v>
      </c>
      <c r="J159" s="98">
        <v>0.1001869393718883</v>
      </c>
      <c r="K159" s="98">
        <v>0.16282881688643611</v>
      </c>
      <c r="L159" s="98">
        <v>0.21723674934200105</v>
      </c>
      <c r="M159" s="98">
        <v>0.24642091968803789</v>
      </c>
      <c r="N159" s="98">
        <v>0.2867957095995648</v>
      </c>
      <c r="O159" s="98">
        <v>0.35755334781973275</v>
      </c>
      <c r="P159" s="98">
        <v>0.43755284711542008</v>
      </c>
      <c r="Q159" s="98">
        <v>0.5081121044170086</v>
      </c>
      <c r="R159" s="98">
        <v>0.52564670495606358</v>
      </c>
      <c r="S159" s="98">
        <v>0.50564470076327128</v>
      </c>
      <c r="T159" s="98">
        <v>0.4874944059219673</v>
      </c>
      <c r="U159" s="98">
        <v>0.44419435854339018</v>
      </c>
      <c r="V159" s="98">
        <v>0.39479188871495008</v>
      </c>
      <c r="W159" s="98">
        <v>0.37026023492825744</v>
      </c>
      <c r="X159" s="98">
        <v>0.23188529876978142</v>
      </c>
      <c r="Y159" s="98">
        <v>0.13968127598549512</v>
      </c>
      <c r="DA159" s="63" t="s">
        <v>1831</v>
      </c>
    </row>
    <row r="160" spans="1:105" ht="12" customHeight="1" x14ac:dyDescent="0.25">
      <c r="A160" s="108" t="s">
        <v>52</v>
      </c>
      <c r="B160" s="98">
        <v>5.2068413994262779E-4</v>
      </c>
      <c r="C160" s="98">
        <v>5.4254340415157509E-4</v>
      </c>
      <c r="D160" s="98">
        <v>7.8720412313648908E-4</v>
      </c>
      <c r="E160" s="98">
        <v>9.5216134513623869E-4</v>
      </c>
      <c r="F160" s="98">
        <v>1.317092043222081E-3</v>
      </c>
      <c r="G160" s="98">
        <v>2.5063723043276375E-3</v>
      </c>
      <c r="H160" s="98">
        <v>3.6745927447529685E-3</v>
      </c>
      <c r="I160" s="98">
        <v>1.3475256053146343E-2</v>
      </c>
      <c r="J160" s="98">
        <v>2.9541125059622322E-2</v>
      </c>
      <c r="K160" s="98">
        <v>4.825878518528981E-2</v>
      </c>
      <c r="L160" s="98">
        <v>6.3711001284632168E-2</v>
      </c>
      <c r="M160" s="98">
        <v>7.0917640249855599E-2</v>
      </c>
      <c r="N160" s="98">
        <v>8.3717243548345616E-2</v>
      </c>
      <c r="O160" s="98">
        <v>0.10485412555728438</v>
      </c>
      <c r="P160" s="98">
        <v>0.12864533846609869</v>
      </c>
      <c r="Q160" s="98">
        <v>0.15128766377573755</v>
      </c>
      <c r="R160" s="98">
        <v>0.15918251881917711</v>
      </c>
      <c r="S160" s="98">
        <v>0.15339347893998537</v>
      </c>
      <c r="T160" s="98">
        <v>0.14909578680335273</v>
      </c>
      <c r="U160" s="98">
        <v>0.13688620100084495</v>
      </c>
      <c r="V160" s="98">
        <v>0.11579623859643892</v>
      </c>
      <c r="W160" s="98">
        <v>0.10899645355900517</v>
      </c>
      <c r="X160" s="98">
        <v>7.2509037120285558E-2</v>
      </c>
      <c r="Y160" s="98">
        <v>4.6479183640022466E-2</v>
      </c>
      <c r="DA160" s="63" t="s">
        <v>1832</v>
      </c>
    </row>
    <row r="161" spans="1:105" ht="12" customHeight="1" x14ac:dyDescent="0.25">
      <c r="A161" s="121" t="s">
        <v>54</v>
      </c>
      <c r="B161" s="122">
        <v>0.25078690220942801</v>
      </c>
      <c r="C161" s="122">
        <v>0.23908760748632235</v>
      </c>
      <c r="D161" s="122">
        <v>0.23169576196529729</v>
      </c>
      <c r="E161" s="122">
        <v>0.22335933418688633</v>
      </c>
      <c r="F161" s="122">
        <v>0.22187738578771857</v>
      </c>
      <c r="G161" s="122">
        <v>0.23634367317177954</v>
      </c>
      <c r="H161" s="122">
        <v>0.26208953006846014</v>
      </c>
      <c r="I161" s="122">
        <v>0.32531154734343803</v>
      </c>
      <c r="J161" s="122">
        <v>0.34610995636556424</v>
      </c>
      <c r="K161" s="122">
        <v>0.39725992904690449</v>
      </c>
      <c r="L161" s="122">
        <v>0.41965970468051028</v>
      </c>
      <c r="M161" s="122">
        <v>0.46621890237516156</v>
      </c>
      <c r="N161" s="122">
        <v>0.53757242889032608</v>
      </c>
      <c r="O161" s="122">
        <v>0.57408518261914943</v>
      </c>
      <c r="P161" s="122">
        <v>0.64898959773890164</v>
      </c>
      <c r="Q161" s="122">
        <v>0.70784871657182935</v>
      </c>
      <c r="R161" s="122">
        <v>0.71266114117746315</v>
      </c>
      <c r="S161" s="122">
        <v>0.67090043219224837</v>
      </c>
      <c r="T161" s="122">
        <v>0.63471975400999647</v>
      </c>
      <c r="U161" s="122">
        <v>0.57654904982723409</v>
      </c>
      <c r="V161" s="122">
        <v>0.58791733678753955</v>
      </c>
      <c r="W161" s="122">
        <v>0.60317116891135347</v>
      </c>
      <c r="X161" s="122">
        <v>0.57272742538731802</v>
      </c>
      <c r="Y161" s="122">
        <v>0.59796085005494959</v>
      </c>
      <c r="DA161" s="130" t="s">
        <v>1833</v>
      </c>
    </row>
    <row r="162" spans="1:105" ht="12" customHeight="1" x14ac:dyDescent="0.25">
      <c r="A162" s="97" t="s">
        <v>202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1834</v>
      </c>
    </row>
    <row r="163" spans="1:105" ht="12" customHeight="1" x14ac:dyDescent="0.25">
      <c r="A163" s="97" t="s">
        <v>50</v>
      </c>
      <c r="B163" s="98">
        <v>3.6435928580600837E-3</v>
      </c>
      <c r="C163" s="98">
        <v>3.4258584391608309E-3</v>
      </c>
      <c r="D163" s="98">
        <v>3.3079586541625485E-3</v>
      </c>
      <c r="E163" s="98">
        <v>3.1570354536342086E-3</v>
      </c>
      <c r="F163" s="98">
        <v>3.0973610921020463E-3</v>
      </c>
      <c r="G163" s="98">
        <v>3.3699806242534765E-3</v>
      </c>
      <c r="H163" s="98">
        <v>3.7105522930347269E-3</v>
      </c>
      <c r="I163" s="98">
        <v>4.372136752533758E-3</v>
      </c>
      <c r="J163" s="98">
        <v>4.5169069041901605E-3</v>
      </c>
      <c r="K163" s="98">
        <v>4.7695869396276553E-3</v>
      </c>
      <c r="L163" s="98">
        <v>5.3982120264647569E-3</v>
      </c>
      <c r="M163" s="98">
        <v>6.4217253245007436E-3</v>
      </c>
      <c r="N163" s="98">
        <v>7.6293249693478084E-3</v>
      </c>
      <c r="O163" s="98">
        <v>8.8800266683748894E-3</v>
      </c>
      <c r="P163" s="98">
        <v>9.5598506731026048E-3</v>
      </c>
      <c r="Q163" s="98">
        <v>1.0204784864988495E-2</v>
      </c>
      <c r="R163" s="98">
        <v>1.301967820178505E-2</v>
      </c>
      <c r="S163" s="98">
        <v>1.2338860756377135E-2</v>
      </c>
      <c r="T163" s="98">
        <v>1.2148504140777127E-2</v>
      </c>
      <c r="U163" s="98">
        <v>1.0510882016584112E-2</v>
      </c>
      <c r="V163" s="98">
        <v>1.0481687227714814E-2</v>
      </c>
      <c r="W163" s="98">
        <v>9.4390812953019185E-3</v>
      </c>
      <c r="X163" s="98">
        <v>9.6287064801547015E-3</v>
      </c>
      <c r="Y163" s="98">
        <v>1.1731847412847975E-2</v>
      </c>
      <c r="DA163" s="63" t="s">
        <v>1835</v>
      </c>
    </row>
    <row r="164" spans="1:105" ht="12" customHeight="1" x14ac:dyDescent="0.25">
      <c r="A164" s="109" t="s">
        <v>120</v>
      </c>
      <c r="B164" s="33">
        <v>0.24714330935136794</v>
      </c>
      <c r="C164" s="33">
        <v>0.23566174904716153</v>
      </c>
      <c r="D164" s="33">
        <v>0.22838780331113473</v>
      </c>
      <c r="E164" s="33">
        <v>0.22020229873325212</v>
      </c>
      <c r="F164" s="33">
        <v>0.21878002469561653</v>
      </c>
      <c r="G164" s="33">
        <v>0.23297369254752606</v>
      </c>
      <c r="H164" s="33">
        <v>0.2583789777754254</v>
      </c>
      <c r="I164" s="33">
        <v>0.32093941059090425</v>
      </c>
      <c r="J164" s="33">
        <v>0.34159304946137409</v>
      </c>
      <c r="K164" s="33">
        <v>0.39249034210727685</v>
      </c>
      <c r="L164" s="33">
        <v>0.41426149265404555</v>
      </c>
      <c r="M164" s="33">
        <v>0.45979717705066081</v>
      </c>
      <c r="N164" s="33">
        <v>0.52994310392097832</v>
      </c>
      <c r="O164" s="33">
        <v>0.56520515595077458</v>
      </c>
      <c r="P164" s="33">
        <v>0.63942974706579903</v>
      </c>
      <c r="Q164" s="33">
        <v>0.6976439317068408</v>
      </c>
      <c r="R164" s="33">
        <v>0.69964146297567809</v>
      </c>
      <c r="S164" s="33">
        <v>0.65856157143587124</v>
      </c>
      <c r="T164" s="33">
        <v>0.6225712498692193</v>
      </c>
      <c r="U164" s="33">
        <v>0.56603816781064997</v>
      </c>
      <c r="V164" s="33">
        <v>0.57743564955982474</v>
      </c>
      <c r="W164" s="33">
        <v>0.59373208761605156</v>
      </c>
      <c r="X164" s="33">
        <v>0.56309871890716334</v>
      </c>
      <c r="Y164" s="33">
        <v>0.58622900264210165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0.46157131203068508</v>
      </c>
      <c r="C166" s="119">
        <f t="shared" si="32"/>
        <v>0.4664663128159463</v>
      </c>
      <c r="D166" s="119">
        <f t="shared" si="32"/>
        <v>0.47230929412048278</v>
      </c>
      <c r="E166" s="119">
        <f t="shared" si="32"/>
        <v>0.47827797829905205</v>
      </c>
      <c r="F166" s="119">
        <f t="shared" si="32"/>
        <v>0.48905366002584377</v>
      </c>
      <c r="G166" s="119">
        <f t="shared" si="32"/>
        <v>0.50910718681310552</v>
      </c>
      <c r="H166" s="119">
        <f t="shared" si="32"/>
        <v>0.53300349703129857</v>
      </c>
      <c r="I166" s="119">
        <f t="shared" si="32"/>
        <v>0.56082610423624524</v>
      </c>
      <c r="J166" s="119">
        <f t="shared" si="32"/>
        <v>0.58124867986864326</v>
      </c>
      <c r="K166" s="119">
        <f t="shared" si="32"/>
        <v>0.60226217462436271</v>
      </c>
      <c r="L166" s="119">
        <f t="shared" si="32"/>
        <v>0.61905243543820299</v>
      </c>
      <c r="M166" s="119">
        <f t="shared" si="32"/>
        <v>0.63919586406596529</v>
      </c>
      <c r="N166" s="119">
        <f t="shared" si="32"/>
        <v>0.65774503077508784</v>
      </c>
      <c r="O166" s="119">
        <f t="shared" si="32"/>
        <v>0.6724722902897875</v>
      </c>
      <c r="P166" s="119">
        <f t="shared" si="32"/>
        <v>0.6799858952894654</v>
      </c>
      <c r="Q166" s="119">
        <f t="shared" si="32"/>
        <v>0.68451269199147735</v>
      </c>
      <c r="R166" s="119">
        <f t="shared" ref="R166:V166" si="33">IF(R142=0,"",R142/R118)</f>
        <v>0.68810476768399276</v>
      </c>
      <c r="S166" s="119">
        <f t="shared" si="33"/>
        <v>0.69229247684068007</v>
      </c>
      <c r="T166" s="119">
        <f t="shared" si="33"/>
        <v>0.69439337677560842</v>
      </c>
      <c r="U166" s="119">
        <f t="shared" si="33"/>
        <v>0.69847434597788349</v>
      </c>
      <c r="V166" s="119">
        <f t="shared" si="33"/>
        <v>0.70293047380489204</v>
      </c>
      <c r="W166" s="119">
        <f t="shared" ref="W166:Y166" si="34">IF(W142=0,"",W142/W118)</f>
        <v>0.71657725364869185</v>
      </c>
      <c r="X166" s="119">
        <f t="shared" si="34"/>
        <v>0.73472734338667722</v>
      </c>
      <c r="Y166" s="119">
        <f t="shared" si="34"/>
        <v>0.75070787051419785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0.44890555630709872</v>
      </c>
      <c r="C167" s="124">
        <f t="shared" si="35"/>
        <v>0.45410317379440118</v>
      </c>
      <c r="D167" s="124">
        <f t="shared" si="35"/>
        <v>0.460331761863572</v>
      </c>
      <c r="E167" s="124">
        <f t="shared" si="35"/>
        <v>0.46657492326726685</v>
      </c>
      <c r="F167" s="124">
        <f t="shared" si="35"/>
        <v>0.47736007924592072</v>
      </c>
      <c r="G167" s="124">
        <f t="shared" si="35"/>
        <v>0.49814630220063305</v>
      </c>
      <c r="H167" s="124">
        <f t="shared" si="35"/>
        <v>0.52209931924407127</v>
      </c>
      <c r="I167" s="124">
        <f t="shared" si="35"/>
        <v>0.5511539628472778</v>
      </c>
      <c r="J167" s="124">
        <f t="shared" si="35"/>
        <v>0.57021460606905328</v>
      </c>
      <c r="K167" s="124">
        <f t="shared" si="35"/>
        <v>0.59183684603749498</v>
      </c>
      <c r="L167" s="124">
        <f t="shared" si="35"/>
        <v>0.60854131210396933</v>
      </c>
      <c r="M167" s="124">
        <f t="shared" si="35"/>
        <v>0.62613821314001483</v>
      </c>
      <c r="N167" s="124">
        <f t="shared" si="35"/>
        <v>0.6453753073705315</v>
      </c>
      <c r="O167" s="124">
        <f t="shared" si="35"/>
        <v>0.66034143357924036</v>
      </c>
      <c r="P167" s="124">
        <f t="shared" si="35"/>
        <v>0.66597319178438552</v>
      </c>
      <c r="Q167" s="124">
        <f t="shared" si="35"/>
        <v>0.6714295665950426</v>
      </c>
      <c r="R167" s="124">
        <f t="shared" ref="R167:V167" si="36">IF(R143=0,"",R143/R119)</f>
        <v>0.67475835320911903</v>
      </c>
      <c r="S167" s="124">
        <f t="shared" si="36"/>
        <v>0.6770154846505777</v>
      </c>
      <c r="T167" s="124">
        <f t="shared" si="36"/>
        <v>0.67926641727718251</v>
      </c>
      <c r="U167" s="124">
        <f t="shared" si="36"/>
        <v>0.68162992856858751</v>
      </c>
      <c r="V167" s="124">
        <f t="shared" si="36"/>
        <v>0.68532814244631379</v>
      </c>
      <c r="W167" s="124">
        <f t="shared" ref="W167:Y167" si="37">IF(W143=0,"",W143/W119)</f>
        <v>0.69787997282377723</v>
      </c>
      <c r="X167" s="124">
        <f t="shared" si="37"/>
        <v>0.71298878555906831</v>
      </c>
      <c r="Y167" s="124">
        <f t="shared" si="37"/>
        <v>0.72859036958963874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0.44650327950443436</v>
      </c>
      <c r="C168" s="111">
        <f t="shared" si="38"/>
        <v>0.45178085475858426</v>
      </c>
      <c r="D168" s="111">
        <f t="shared" si="38"/>
        <v>0.45805329063434308</v>
      </c>
      <c r="E168" s="111">
        <f t="shared" si="38"/>
        <v>0.46435296674616994</v>
      </c>
      <c r="F168" s="111">
        <f t="shared" si="38"/>
        <v>0.4751735945561858</v>
      </c>
      <c r="G168" s="111">
        <f t="shared" si="38"/>
        <v>0.49599408384063698</v>
      </c>
      <c r="H168" s="111">
        <f t="shared" si="38"/>
        <v>0.51998897473147232</v>
      </c>
      <c r="I168" s="111">
        <f t="shared" si="38"/>
        <v>0.54908571903317926</v>
      </c>
      <c r="J168" s="111">
        <f t="shared" si="38"/>
        <v>0.56816565912143291</v>
      </c>
      <c r="K168" s="111">
        <f t="shared" si="38"/>
        <v>0.58982791873937379</v>
      </c>
      <c r="L168" s="111">
        <f t="shared" si="38"/>
        <v>0.60658114874061286</v>
      </c>
      <c r="M168" s="111">
        <f t="shared" si="38"/>
        <v>0.62425546606532978</v>
      </c>
      <c r="N168" s="111">
        <f t="shared" si="38"/>
        <v>0.64354689050429392</v>
      </c>
      <c r="O168" s="111">
        <f t="shared" si="38"/>
        <v>0.65858621891623648</v>
      </c>
      <c r="P168" s="111">
        <f t="shared" si="38"/>
        <v>0.66426657291696412</v>
      </c>
      <c r="Q168" s="111">
        <f t="shared" si="38"/>
        <v>0.66973004418676385</v>
      </c>
      <c r="R168" s="111">
        <f t="shared" ref="R168:V168" si="39">IF(R144=0,"",R144/R120)</f>
        <v>0.67307683269771279</v>
      </c>
      <c r="S168" s="111">
        <f t="shared" si="39"/>
        <v>0.67535034734392785</v>
      </c>
      <c r="T168" s="111">
        <f t="shared" si="39"/>
        <v>0.67760551806976532</v>
      </c>
      <c r="U168" s="111">
        <f t="shared" si="39"/>
        <v>0.67998491792473714</v>
      </c>
      <c r="V168" s="111">
        <f t="shared" si="39"/>
        <v>0.68369944409263961</v>
      </c>
      <c r="W168" s="111">
        <f t="shared" ref="W168:Y168" si="40">IF(W144=0,"",W144/W120)</f>
        <v>0.69628595463189735</v>
      </c>
      <c r="X168" s="111">
        <f t="shared" si="40"/>
        <v>0.71144442649079365</v>
      </c>
      <c r="Y168" s="111">
        <f t="shared" si="40"/>
        <v>0.72710319195108364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2.2278166750182709</v>
      </c>
      <c r="C170" s="124">
        <f t="shared" si="44"/>
        <v>2.2926746112004346</v>
      </c>
      <c r="D170" s="124">
        <f t="shared" si="44"/>
        <v>2.4454993298117995</v>
      </c>
      <c r="E170" s="124">
        <f t="shared" si="44"/>
        <v>2.5587499283750628</v>
      </c>
      <c r="F170" s="124">
        <f t="shared" si="44"/>
        <v>2.757114827216776</v>
      </c>
      <c r="G170" s="124">
        <f t="shared" si="44"/>
        <v>3.0963646239385607</v>
      </c>
      <c r="H170" s="124">
        <f t="shared" si="44"/>
        <v>3.4778311180737544</v>
      </c>
      <c r="I170" s="124">
        <f t="shared" si="44"/>
        <v>3.7145804538506813</v>
      </c>
      <c r="J170" s="124">
        <f t="shared" si="44"/>
        <v>3.8212188832408764</v>
      </c>
      <c r="K170" s="124">
        <f t="shared" si="44"/>
        <v>3.947091938546472</v>
      </c>
      <c r="L170" s="124">
        <f t="shared" si="44"/>
        <v>4.0632219242591292</v>
      </c>
      <c r="M170" s="124">
        <f t="shared" si="44"/>
        <v>4.1746282196736706</v>
      </c>
      <c r="N170" s="124">
        <f t="shared" si="44"/>
        <v>4.3236636830169308</v>
      </c>
      <c r="O170" s="124">
        <f t="shared" si="44"/>
        <v>4.5255848665737917</v>
      </c>
      <c r="P170" s="124">
        <f t="shared" si="44"/>
        <v>4.7629807826443233</v>
      </c>
      <c r="Q170" s="124">
        <f t="shared" si="44"/>
        <v>4.9959418848614341</v>
      </c>
      <c r="R170" s="124">
        <f t="shared" ref="R170:V170" si="45">IF(R146=0,"",R146/R122)</f>
        <v>5.1787807505388592</v>
      </c>
      <c r="S170" s="124">
        <f t="shared" si="45"/>
        <v>5.2990712758656393</v>
      </c>
      <c r="T170" s="124">
        <f t="shared" si="45"/>
        <v>5.3798362857474631</v>
      </c>
      <c r="U170" s="124">
        <f t="shared" si="45"/>
        <v>5.4494748494365801</v>
      </c>
      <c r="V170" s="124">
        <f t="shared" si="45"/>
        <v>5.5221719542459047</v>
      </c>
      <c r="W170" s="124">
        <f t="shared" ref="W170:Y170" si="46">IF(W146=0,"",W146/W122)</f>
        <v>5.5827684353356108</v>
      </c>
      <c r="X170" s="124">
        <f t="shared" si="46"/>
        <v>5.6643506887758752</v>
      </c>
      <c r="Y170" s="124">
        <f t="shared" si="46"/>
        <v>5.7542322978033384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2.2278166750182709</v>
      </c>
      <c r="C171" s="111">
        <f t="shared" si="47"/>
        <v>2.2926746112004346</v>
      </c>
      <c r="D171" s="111">
        <f t="shared" si="47"/>
        <v>2.4454993298117995</v>
      </c>
      <c r="E171" s="111">
        <f t="shared" si="47"/>
        <v>2.5587499283750628</v>
      </c>
      <c r="F171" s="111">
        <f t="shared" si="47"/>
        <v>2.757114827216776</v>
      </c>
      <c r="G171" s="111">
        <f t="shared" si="47"/>
        <v>3.0963646239385607</v>
      </c>
      <c r="H171" s="111">
        <f t="shared" si="47"/>
        <v>3.4778311180737544</v>
      </c>
      <c r="I171" s="111">
        <f t="shared" si="47"/>
        <v>3.7145804538506813</v>
      </c>
      <c r="J171" s="111">
        <f t="shared" si="47"/>
        <v>3.8212188832408764</v>
      </c>
      <c r="K171" s="111">
        <f t="shared" si="47"/>
        <v>3.947091938546472</v>
      </c>
      <c r="L171" s="111">
        <f t="shared" si="47"/>
        <v>4.0632219242591292</v>
      </c>
      <c r="M171" s="111">
        <f t="shared" si="47"/>
        <v>4.1746282196736706</v>
      </c>
      <c r="N171" s="111">
        <f t="shared" si="47"/>
        <v>4.3236636830169308</v>
      </c>
      <c r="O171" s="111">
        <f t="shared" si="47"/>
        <v>4.5255848665737917</v>
      </c>
      <c r="P171" s="111">
        <f t="shared" si="47"/>
        <v>4.7629807826443233</v>
      </c>
      <c r="Q171" s="111">
        <f t="shared" si="47"/>
        <v>4.9959418848614341</v>
      </c>
      <c r="R171" s="111">
        <f t="shared" ref="R171:V171" si="48">IF(R147=0,"",R147/R123)</f>
        <v>5.1787807505388592</v>
      </c>
      <c r="S171" s="111">
        <f t="shared" si="48"/>
        <v>5.2990712758656393</v>
      </c>
      <c r="T171" s="111">
        <f t="shared" si="48"/>
        <v>5.3798362857474631</v>
      </c>
      <c r="U171" s="111">
        <f t="shared" si="48"/>
        <v>5.4494748494365801</v>
      </c>
      <c r="V171" s="111">
        <f t="shared" si="48"/>
        <v>5.5221719542459047</v>
      </c>
      <c r="W171" s="111">
        <f t="shared" ref="W171:Y171" si="49">IF(W147=0,"",W147/W123)</f>
        <v>5.5827684353356108</v>
      </c>
      <c r="X171" s="111">
        <f t="shared" si="49"/>
        <v>5.6643506887758752</v>
      </c>
      <c r="Y171" s="111">
        <f t="shared" si="49"/>
        <v>5.7542322978033384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0.49409485862479802</v>
      </c>
      <c r="C172" s="124">
        <f t="shared" si="50"/>
        <v>0.50105205520416707</v>
      </c>
      <c r="D172" s="124">
        <f t="shared" si="50"/>
        <v>0.50576953361432986</v>
      </c>
      <c r="E172" s="124">
        <f t="shared" si="50"/>
        <v>0.51372624990784932</v>
      </c>
      <c r="F172" s="124">
        <f t="shared" si="50"/>
        <v>0.5256516653984773</v>
      </c>
      <c r="G172" s="124">
        <f t="shared" si="50"/>
        <v>0.54685452585058869</v>
      </c>
      <c r="H172" s="124">
        <f t="shared" si="50"/>
        <v>0.57183122251929963</v>
      </c>
      <c r="I172" s="124">
        <f t="shared" si="50"/>
        <v>0.59738055553707381</v>
      </c>
      <c r="J172" s="124">
        <f t="shared" si="50"/>
        <v>0.62317237085491128</v>
      </c>
      <c r="K172" s="124">
        <f t="shared" si="50"/>
        <v>0.64444129194734079</v>
      </c>
      <c r="L172" s="124">
        <f t="shared" si="50"/>
        <v>0.66435365345172237</v>
      </c>
      <c r="M172" s="124">
        <f t="shared" si="50"/>
        <v>0.6830684009146798</v>
      </c>
      <c r="N172" s="124">
        <f t="shared" si="50"/>
        <v>0.70131105196039212</v>
      </c>
      <c r="O172" s="124">
        <f t="shared" si="50"/>
        <v>0.71525727274492623</v>
      </c>
      <c r="P172" s="124">
        <f t="shared" si="50"/>
        <v>0.72279836580826595</v>
      </c>
      <c r="Q172" s="124">
        <f t="shared" si="50"/>
        <v>0.73042598312425844</v>
      </c>
      <c r="R172" s="124">
        <f t="shared" ref="R172:V172" si="51">IF(R148=0,"",R148/R124)</f>
        <v>0.73515058836487956</v>
      </c>
      <c r="S172" s="124">
        <f t="shared" si="51"/>
        <v>0.74047824492908865</v>
      </c>
      <c r="T172" s="124">
        <f t="shared" si="51"/>
        <v>0.74748276612187103</v>
      </c>
      <c r="U172" s="124">
        <f t="shared" si="51"/>
        <v>0.75586153256538591</v>
      </c>
      <c r="V172" s="124">
        <f t="shared" si="51"/>
        <v>0.76544375559205524</v>
      </c>
      <c r="W172" s="124">
        <f t="shared" ref="W172:Y172" si="52">IF(W148=0,"",W148/W124)</f>
        <v>0.78302895386456706</v>
      </c>
      <c r="X172" s="124">
        <f t="shared" si="52"/>
        <v>0.80445193064404352</v>
      </c>
      <c r="Y172" s="124">
        <f t="shared" si="52"/>
        <v>0.82449066012820771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0.46670661987536838</v>
      </c>
      <c r="C173" s="111">
        <f t="shared" si="53"/>
        <v>0.47149454623033304</v>
      </c>
      <c r="D173" s="111">
        <f t="shared" si="53"/>
        <v>0.47696334206308066</v>
      </c>
      <c r="E173" s="111">
        <f t="shared" si="53"/>
        <v>0.48257704989252098</v>
      </c>
      <c r="F173" s="111">
        <f t="shared" si="53"/>
        <v>0.49357025763886564</v>
      </c>
      <c r="G173" s="111">
        <f t="shared" si="53"/>
        <v>0.51658906443192221</v>
      </c>
      <c r="H173" s="111">
        <f t="shared" si="53"/>
        <v>0.54416106437873601</v>
      </c>
      <c r="I173" s="111">
        <f t="shared" si="53"/>
        <v>0.57879111213143408</v>
      </c>
      <c r="J173" s="111">
        <f t="shared" si="53"/>
        <v>0.60420218197501219</v>
      </c>
      <c r="K173" s="111">
        <f t="shared" si="53"/>
        <v>0.63282907704908065</v>
      </c>
      <c r="L173" s="111">
        <f t="shared" si="53"/>
        <v>0.65512808403951817</v>
      </c>
      <c r="M173" s="111">
        <f t="shared" si="53"/>
        <v>0.67805064914493707</v>
      </c>
      <c r="N173" s="111">
        <f t="shared" si="53"/>
        <v>0.69988586447741552</v>
      </c>
      <c r="O173" s="111">
        <f t="shared" si="53"/>
        <v>0.71532285936117135</v>
      </c>
      <c r="P173" s="111">
        <f t="shared" si="53"/>
        <v>0.72164232259162364</v>
      </c>
      <c r="Q173" s="111">
        <f t="shared" si="53"/>
        <v>0.72819848937917686</v>
      </c>
      <c r="R173" s="111">
        <f t="shared" ref="R173:V173" si="54">IF(R149=0,"",R149/R125)</f>
        <v>0.7324809259889713</v>
      </c>
      <c r="S173" s="111">
        <f t="shared" si="54"/>
        <v>0.73770165178502844</v>
      </c>
      <c r="T173" s="111">
        <f t="shared" si="54"/>
        <v>0.74496533740188531</v>
      </c>
      <c r="U173" s="111">
        <f t="shared" si="54"/>
        <v>0.75300606984326524</v>
      </c>
      <c r="V173" s="111">
        <f t="shared" si="54"/>
        <v>0.76298512279354991</v>
      </c>
      <c r="W173" s="111">
        <f t="shared" ref="W173:Y173" si="55">IF(W149=0,"",W149/W125)</f>
        <v>0.7804619406419202</v>
      </c>
      <c r="X173" s="111">
        <f t="shared" si="55"/>
        <v>0.80405379247846009</v>
      </c>
      <c r="Y173" s="111">
        <f t="shared" si="55"/>
        <v>0.82501152792716126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0.52880904793994621</v>
      </c>
      <c r="C174" s="111">
        <f t="shared" si="56"/>
        <v>0.52851629300497172</v>
      </c>
      <c r="D174" s="111">
        <f t="shared" si="56"/>
        <v>0.52991347730084215</v>
      </c>
      <c r="E174" s="111">
        <f t="shared" si="56"/>
        <v>0.52995439273069578</v>
      </c>
      <c r="F174" s="111">
        <f t="shared" si="56"/>
        <v>0.52979315588720732</v>
      </c>
      <c r="G174" s="111">
        <f t="shared" si="56"/>
        <v>0.53027972103075338</v>
      </c>
      <c r="H174" s="111">
        <f t="shared" si="56"/>
        <v>0.64208779421283491</v>
      </c>
      <c r="I174" s="111">
        <f t="shared" si="56"/>
        <v>0.73167316102684954</v>
      </c>
      <c r="J174" s="111">
        <f t="shared" si="56"/>
        <v>0.73949015344619629</v>
      </c>
      <c r="K174" s="111">
        <f t="shared" si="56"/>
        <v>0.75346542015685847</v>
      </c>
      <c r="L174" s="111">
        <f t="shared" si="56"/>
        <v>0.75925830089890722</v>
      </c>
      <c r="M174" s="111">
        <f t="shared" si="56"/>
        <v>0.76315839536829144</v>
      </c>
      <c r="N174" s="111">
        <f t="shared" si="56"/>
        <v>0.77346735218767304</v>
      </c>
      <c r="O174" s="111">
        <f t="shared" si="56"/>
        <v>0.7760765392076816</v>
      </c>
      <c r="P174" s="111">
        <f t="shared" si="56"/>
        <v>0.77994380988644785</v>
      </c>
      <c r="Q174" s="111">
        <f t="shared" si="56"/>
        <v>0.79007594741766551</v>
      </c>
      <c r="R174" s="111">
        <f t="shared" ref="R174:V174" si="57">IF(R150=0,"",R150/R126)</f>
        <v>0.79201551297065254</v>
      </c>
      <c r="S174" s="111">
        <f t="shared" si="57"/>
        <v>0.79311462575807989</v>
      </c>
      <c r="T174" s="111">
        <f t="shared" si="57"/>
        <v>0.79451739880312311</v>
      </c>
      <c r="U174" s="111">
        <f t="shared" si="57"/>
        <v>0.79663254175236486</v>
      </c>
      <c r="V174" s="111">
        <f t="shared" si="57"/>
        <v>0.79623385021238702</v>
      </c>
      <c r="W174" s="111">
        <f t="shared" ref="W174:Y174" si="58">IF(W150=0,"",W150/W126)</f>
        <v>0.80429165055727314</v>
      </c>
      <c r="X174" s="111">
        <f t="shared" si="58"/>
        <v>0.82607000457312707</v>
      </c>
      <c r="Y174" s="111">
        <f t="shared" si="58"/>
        <v>0.84861336977733692</v>
      </c>
      <c r="DA174" s="63" t="s">
        <v>1990</v>
      </c>
    </row>
    <row r="175" spans="1:105" ht="12" customHeight="1" x14ac:dyDescent="0.25">
      <c r="A175" s="100" t="s">
        <v>199</v>
      </c>
      <c r="B175" s="112">
        <f t="shared" ref="B175:Q175" si="59">IF(B151=0,"",B151/B127)</f>
        <v>0.46670661987536838</v>
      </c>
      <c r="C175" s="112">
        <f t="shared" si="59"/>
        <v>0.46670661987536843</v>
      </c>
      <c r="D175" s="112">
        <f t="shared" si="59"/>
        <v>0.46670661987536838</v>
      </c>
      <c r="E175" s="112">
        <f t="shared" si="59"/>
        <v>0.46670661987536838</v>
      </c>
      <c r="F175" s="112">
        <f t="shared" si="59"/>
        <v>0.46670661987536838</v>
      </c>
      <c r="G175" s="112">
        <f t="shared" si="59"/>
        <v>0.46670661987536838</v>
      </c>
      <c r="H175" s="112">
        <f t="shared" si="59"/>
        <v>0.58340435941084934</v>
      </c>
      <c r="I175" s="112">
        <f t="shared" si="59"/>
        <v>0.67977949261639181</v>
      </c>
      <c r="J175" s="112">
        <f t="shared" si="59"/>
        <v>0.6865939824331998</v>
      </c>
      <c r="K175" s="112">
        <f t="shared" si="59"/>
        <v>0.70218520382993466</v>
      </c>
      <c r="L175" s="112">
        <f t="shared" si="59"/>
        <v>0.70912832270979687</v>
      </c>
      <c r="M175" s="112">
        <f t="shared" si="59"/>
        <v>0.71436010604190414</v>
      </c>
      <c r="N175" s="112">
        <f t="shared" si="59"/>
        <v>0.72555269355701923</v>
      </c>
      <c r="O175" s="112">
        <f t="shared" si="59"/>
        <v>0.72823375855568862</v>
      </c>
      <c r="P175" s="112">
        <f t="shared" si="59"/>
        <v>0.73246768283098029</v>
      </c>
      <c r="Q175" s="112">
        <f t="shared" si="59"/>
        <v>0.74361507151882511</v>
      </c>
      <c r="R175" s="112">
        <f t="shared" ref="R175:V175" si="60">IF(R151=0,"",R151/R127)</f>
        <v>0.74512493824839687</v>
      </c>
      <c r="S175" s="112">
        <f t="shared" si="60"/>
        <v>0.74633110231604072</v>
      </c>
      <c r="T175" s="112">
        <f t="shared" si="60"/>
        <v>0.74756830786044037</v>
      </c>
      <c r="U175" s="112">
        <f t="shared" si="60"/>
        <v>0.74969997989168136</v>
      </c>
      <c r="V175" s="112">
        <f t="shared" si="60"/>
        <v>0.75137857145693054</v>
      </c>
      <c r="W175" s="112">
        <f t="shared" ref="W175:Y175" si="61">IF(W151=0,"",W151/W127)</f>
        <v>0.76047153326779049</v>
      </c>
      <c r="X175" s="112">
        <f t="shared" si="61"/>
        <v>0.78339384074072249</v>
      </c>
      <c r="Y175" s="112">
        <f t="shared" si="61"/>
        <v>0.80789225432182321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0.57228238725525427</v>
      </c>
      <c r="C177" s="112">
        <f t="shared" si="65"/>
        <v>0.57605534476739984</v>
      </c>
      <c r="D177" s="112">
        <f t="shared" si="65"/>
        <v>0.58064464534259819</v>
      </c>
      <c r="E177" s="112">
        <f t="shared" si="65"/>
        <v>0.58499684993100753</v>
      </c>
      <c r="F177" s="112">
        <f t="shared" si="65"/>
        <v>0.5896833497181283</v>
      </c>
      <c r="G177" s="112">
        <f t="shared" si="65"/>
        <v>0.59527552970079511</v>
      </c>
      <c r="H177" s="112">
        <f t="shared" si="65"/>
        <v>0.60100852814729167</v>
      </c>
      <c r="I177" s="112">
        <f t="shared" si="65"/>
        <v>0.60484133866517775</v>
      </c>
      <c r="J177" s="112">
        <f t="shared" si="65"/>
        <v>0.60666951138046643</v>
      </c>
      <c r="K177" s="112">
        <f t="shared" si="65"/>
        <v>0.6097649995571599</v>
      </c>
      <c r="L177" s="112">
        <f t="shared" si="65"/>
        <v>0.61327883756250079</v>
      </c>
      <c r="M177" s="112">
        <f t="shared" si="65"/>
        <v>0.61775441892014959</v>
      </c>
      <c r="N177" s="112">
        <f t="shared" si="65"/>
        <v>0.62876361134526548</v>
      </c>
      <c r="O177" s="112">
        <f t="shared" si="65"/>
        <v>0.64567880955857127</v>
      </c>
      <c r="P177" s="112">
        <f t="shared" si="65"/>
        <v>0.66608044532311239</v>
      </c>
      <c r="Q177" s="112">
        <f t="shared" si="65"/>
        <v>0.68854168815783601</v>
      </c>
      <c r="R177" s="112">
        <f t="shared" ref="R177:V177" si="66">IF(R153=0,"",R153/R129)</f>
        <v>0.7044158853466127</v>
      </c>
      <c r="S177" s="112">
        <f t="shared" si="66"/>
        <v>0.71471913918236951</v>
      </c>
      <c r="T177" s="112">
        <f t="shared" si="66"/>
        <v>0.72617616970876264</v>
      </c>
      <c r="U177" s="112">
        <f t="shared" si="66"/>
        <v>0.73852232389676808</v>
      </c>
      <c r="V177" s="112">
        <f t="shared" si="66"/>
        <v>0.75247349031308364</v>
      </c>
      <c r="W177" s="112">
        <f t="shared" ref="W177:Y177" si="67">IF(W153=0,"",W153/W129)</f>
        <v>0.78066640267699949</v>
      </c>
      <c r="X177" s="112">
        <f t="shared" si="67"/>
        <v>0.79911935897311348</v>
      </c>
      <c r="Y177" s="112">
        <f t="shared" si="67"/>
        <v>0.82161058157826572</v>
      </c>
      <c r="DA177" s="131" t="s">
        <v>1993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 t="str">
        <f t="shared" si="68"/>
        <v/>
      </c>
      <c r="F178" s="113" t="str">
        <f t="shared" si="68"/>
        <v/>
      </c>
      <c r="G178" s="113" t="str">
        <f t="shared" si="68"/>
        <v/>
      </c>
      <c r="H178" s="113" t="str">
        <f t="shared" si="68"/>
        <v/>
      </c>
      <c r="I178" s="113" t="str">
        <f t="shared" si="68"/>
        <v/>
      </c>
      <c r="J178" s="113" t="str">
        <f t="shared" si="68"/>
        <v/>
      </c>
      <c r="K178" s="113" t="str">
        <f t="shared" si="68"/>
        <v/>
      </c>
      <c r="L178" s="113" t="str">
        <f t="shared" si="68"/>
        <v/>
      </c>
      <c r="M178" s="113" t="str">
        <f t="shared" si="68"/>
        <v/>
      </c>
      <c r="N178" s="113" t="str">
        <f t="shared" si="68"/>
        <v/>
      </c>
      <c r="O178" s="113">
        <f t="shared" si="68"/>
        <v>0.73610935261236055</v>
      </c>
      <c r="P178" s="113">
        <f t="shared" si="68"/>
        <v>0.7362921882781428</v>
      </c>
      <c r="Q178" s="113">
        <f t="shared" si="68"/>
        <v>0.73688969571219121</v>
      </c>
      <c r="R178" s="113">
        <f t="shared" ref="R178:V178" si="69">IF(R154=0,"",R154/R130)</f>
        <v>0.77069204507270894</v>
      </c>
      <c r="S178" s="113">
        <f t="shared" si="69"/>
        <v>0.77077309115419068</v>
      </c>
      <c r="T178" s="113">
        <f t="shared" si="69"/>
        <v>0.77112746716357761</v>
      </c>
      <c r="U178" s="113">
        <f t="shared" si="69"/>
        <v>0.77145272642977936</v>
      </c>
      <c r="V178" s="113">
        <f t="shared" si="69"/>
        <v>0.80870427733494166</v>
      </c>
      <c r="W178" s="113">
        <f t="shared" ref="W178:Y178" si="70">IF(W154=0,"",W154/W130)</f>
        <v>0.80889477205216609</v>
      </c>
      <c r="X178" s="113">
        <f t="shared" si="70"/>
        <v>0.81111007097979049</v>
      </c>
      <c r="Y178" s="113" t="str">
        <f t="shared" si="70"/>
        <v/>
      </c>
      <c r="DA178" s="132" t="s">
        <v>1994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 t="str">
        <f t="shared" si="71"/>
        <v/>
      </c>
      <c r="F179" s="111" t="str">
        <f t="shared" si="71"/>
        <v/>
      </c>
      <c r="G179" s="111" t="str">
        <f t="shared" si="71"/>
        <v/>
      </c>
      <c r="H179" s="111" t="str">
        <f t="shared" si="71"/>
        <v/>
      </c>
      <c r="I179" s="111" t="str">
        <f t="shared" si="71"/>
        <v/>
      </c>
      <c r="J179" s="111" t="str">
        <f t="shared" si="71"/>
        <v/>
      </c>
      <c r="K179" s="111" t="str">
        <f t="shared" si="71"/>
        <v/>
      </c>
      <c r="L179" s="111" t="str">
        <f t="shared" si="71"/>
        <v/>
      </c>
      <c r="M179" s="111" t="str">
        <f t="shared" si="71"/>
        <v/>
      </c>
      <c r="N179" s="111" t="str">
        <f t="shared" si="71"/>
        <v/>
      </c>
      <c r="O179" s="111">
        <f t="shared" si="71"/>
        <v>0.6832438534509957</v>
      </c>
      <c r="P179" s="111">
        <f t="shared" si="71"/>
        <v>0.6832438534509957</v>
      </c>
      <c r="Q179" s="111">
        <f t="shared" si="71"/>
        <v>0.68324385345099559</v>
      </c>
      <c r="R179" s="111">
        <f t="shared" ref="R179:V179" si="72">IF(R155=0,"",R155/R131)</f>
        <v>0.72066873603310944</v>
      </c>
      <c r="S179" s="111">
        <f t="shared" si="72"/>
        <v>0.72066873603310933</v>
      </c>
      <c r="T179" s="111">
        <f t="shared" si="72"/>
        <v>0.72066873603310944</v>
      </c>
      <c r="U179" s="111">
        <f t="shared" si="72"/>
        <v>0.72066873603310944</v>
      </c>
      <c r="V179" s="111">
        <f t="shared" si="72"/>
        <v>0.76578250363143319</v>
      </c>
      <c r="W179" s="111">
        <f t="shared" ref="W179:Y179" si="73">IF(W155=0,"",W155/W131)</f>
        <v>0.76578250363143319</v>
      </c>
      <c r="X179" s="111">
        <f t="shared" si="73"/>
        <v>0.7657825036314333</v>
      </c>
      <c r="Y179" s="111" t="str">
        <f t="shared" si="73"/>
        <v/>
      </c>
      <c r="DA179" s="63" t="s">
        <v>1995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 t="str">
        <f t="shared" si="74"/>
        <v/>
      </c>
      <c r="F180" s="111" t="str">
        <f t="shared" si="74"/>
        <v/>
      </c>
      <c r="G180" s="111" t="str">
        <f t="shared" si="74"/>
        <v/>
      </c>
      <c r="H180" s="111" t="str">
        <f t="shared" si="74"/>
        <v/>
      </c>
      <c r="I180" s="111" t="str">
        <f t="shared" si="74"/>
        <v/>
      </c>
      <c r="J180" s="111" t="str">
        <f t="shared" si="74"/>
        <v/>
      </c>
      <c r="K180" s="111" t="str">
        <f t="shared" si="74"/>
        <v/>
      </c>
      <c r="L180" s="111" t="str">
        <f t="shared" si="74"/>
        <v/>
      </c>
      <c r="M180" s="111" t="str">
        <f t="shared" si="74"/>
        <v/>
      </c>
      <c r="N180" s="111" t="str">
        <f t="shared" si="74"/>
        <v/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 t="str">
        <f t="shared" si="76"/>
        <v/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0.6456112699206884</v>
      </c>
      <c r="C181" s="112">
        <f t="shared" si="77"/>
        <v>0.64865406915086532</v>
      </c>
      <c r="D181" s="112">
        <f t="shared" si="77"/>
        <v>0.65203834844312369</v>
      </c>
      <c r="E181" s="112">
        <f t="shared" si="77"/>
        <v>0.65547391814083822</v>
      </c>
      <c r="F181" s="112">
        <f t="shared" si="77"/>
        <v>0.6594304074357572</v>
      </c>
      <c r="G181" s="112">
        <f t="shared" si="77"/>
        <v>0.66402619694533549</v>
      </c>
      <c r="H181" s="112">
        <f t="shared" si="77"/>
        <v>0.66853430852492823</v>
      </c>
      <c r="I181" s="112">
        <f t="shared" si="77"/>
        <v>0.6706932758122951</v>
      </c>
      <c r="J181" s="112">
        <f t="shared" si="77"/>
        <v>0.67100696081186173</v>
      </c>
      <c r="K181" s="112">
        <f t="shared" si="77"/>
        <v>0.67178925939122991</v>
      </c>
      <c r="L181" s="112">
        <f t="shared" si="77"/>
        <v>0.67234518345806027</v>
      </c>
      <c r="M181" s="112">
        <f t="shared" si="77"/>
        <v>0.67509947832599349</v>
      </c>
      <c r="N181" s="112">
        <f t="shared" si="77"/>
        <v>0.68313358762059884</v>
      </c>
      <c r="O181" s="112">
        <f t="shared" si="77"/>
        <v>0.68969616404652345</v>
      </c>
      <c r="P181" s="112">
        <f t="shared" si="77"/>
        <v>0.69677251710892385</v>
      </c>
      <c r="Q181" s="112">
        <f t="shared" si="77"/>
        <v>0.69935609666203691</v>
      </c>
      <c r="R181" s="112">
        <f t="shared" ref="R181:V181" si="78">IF(R157=0,"",R157/R133)</f>
        <v>0.70127234222640666</v>
      </c>
      <c r="S181" s="112">
        <f t="shared" si="78"/>
        <v>0.70399940309694375</v>
      </c>
      <c r="T181" s="112">
        <f t="shared" si="78"/>
        <v>0.7089035246770331</v>
      </c>
      <c r="U181" s="112">
        <f t="shared" si="78"/>
        <v>0.72347342275490922</v>
      </c>
      <c r="V181" s="112">
        <f t="shared" si="78"/>
        <v>0.74418800936984941</v>
      </c>
      <c r="W181" s="112">
        <f t="shared" ref="W181:Y181" si="79">IF(W157=0,"",W157/W133)</f>
        <v>0.77240567146647543</v>
      </c>
      <c r="X181" s="112">
        <f t="shared" si="79"/>
        <v>0.78218231709137565</v>
      </c>
      <c r="Y181" s="112">
        <f t="shared" si="79"/>
        <v>0.78595049370178072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0.70026445944862159</v>
      </c>
      <c r="C182" s="113">
        <f t="shared" si="80"/>
        <v>0.70359069893139781</v>
      </c>
      <c r="D182" s="113">
        <f t="shared" si="80"/>
        <v>0.71143984021447215</v>
      </c>
      <c r="E182" s="113">
        <f t="shared" si="80"/>
        <v>0.71586537264813488</v>
      </c>
      <c r="F182" s="113">
        <f t="shared" si="80"/>
        <v>0.71875706601414102</v>
      </c>
      <c r="G182" s="113">
        <f t="shared" si="80"/>
        <v>0.72255453695454064</v>
      </c>
      <c r="H182" s="113">
        <f t="shared" si="80"/>
        <v>0.72267120958734188</v>
      </c>
      <c r="I182" s="113">
        <f t="shared" si="80"/>
        <v>0.72585535682576519</v>
      </c>
      <c r="J182" s="113">
        <f t="shared" si="80"/>
        <v>0.72874419255351475</v>
      </c>
      <c r="K182" s="113">
        <f t="shared" si="80"/>
        <v>0.73026192322514738</v>
      </c>
      <c r="L182" s="113">
        <f t="shared" si="80"/>
        <v>0.73087455299000215</v>
      </c>
      <c r="M182" s="113">
        <f t="shared" si="80"/>
        <v>0.73097878681997908</v>
      </c>
      <c r="N182" s="113">
        <f t="shared" si="80"/>
        <v>0.73418651078608466</v>
      </c>
      <c r="O182" s="113">
        <f t="shared" si="80"/>
        <v>0.74040469263978037</v>
      </c>
      <c r="P182" s="113">
        <f t="shared" si="80"/>
        <v>0.74882328390416897</v>
      </c>
      <c r="Q182" s="113">
        <f t="shared" si="80"/>
        <v>0.7589745026543947</v>
      </c>
      <c r="R182" s="113">
        <f t="shared" ref="R182:V182" si="81">IF(R158=0,"",R158/R134)</f>
        <v>0.76625745101152443</v>
      </c>
      <c r="S182" s="113">
        <f t="shared" si="81"/>
        <v>0.77138889464102345</v>
      </c>
      <c r="T182" s="113">
        <f t="shared" si="81"/>
        <v>0.77668044286600246</v>
      </c>
      <c r="U182" s="113">
        <f t="shared" si="81"/>
        <v>0.78210084277547987</v>
      </c>
      <c r="V182" s="113">
        <f t="shared" si="81"/>
        <v>0.78614983837765073</v>
      </c>
      <c r="W182" s="113">
        <f t="shared" ref="W182:Y182" si="82">IF(W158=0,"",W158/W134)</f>
        <v>0.80261067727153168</v>
      </c>
      <c r="X182" s="113">
        <f t="shared" si="82"/>
        <v>0.81610949593154647</v>
      </c>
      <c r="Y182" s="113">
        <f t="shared" si="82"/>
        <v>0.83051486741695135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0.6456112699206884</v>
      </c>
      <c r="C183" s="111">
        <f t="shared" si="83"/>
        <v>0.64950806540213923</v>
      </c>
      <c r="D183" s="111">
        <f t="shared" si="83"/>
        <v>0.65683296447966621</v>
      </c>
      <c r="E183" s="111">
        <f t="shared" si="83"/>
        <v>0.66166244275125419</v>
      </c>
      <c r="F183" s="111">
        <f t="shared" si="83"/>
        <v>0.66498764447267145</v>
      </c>
      <c r="G183" s="111">
        <f t="shared" si="83"/>
        <v>0.66864115703250526</v>
      </c>
      <c r="H183" s="111">
        <f t="shared" si="83"/>
        <v>0.67046402139615724</v>
      </c>
      <c r="I183" s="111">
        <f t="shared" si="83"/>
        <v>0.67328153920445311</v>
      </c>
      <c r="J183" s="111">
        <f t="shared" si="83"/>
        <v>0.67477407601158867</v>
      </c>
      <c r="K183" s="111">
        <f t="shared" si="83"/>
        <v>0.67620333692056656</v>
      </c>
      <c r="L183" s="111">
        <f t="shared" si="83"/>
        <v>0.67740753963535771</v>
      </c>
      <c r="M183" s="111">
        <f t="shared" si="83"/>
        <v>0.67845182923811165</v>
      </c>
      <c r="N183" s="111">
        <f t="shared" si="83"/>
        <v>0.68132115486237388</v>
      </c>
      <c r="O183" s="111">
        <f t="shared" si="83"/>
        <v>0.68802692937440235</v>
      </c>
      <c r="P183" s="111">
        <f t="shared" si="83"/>
        <v>0.69732661257401485</v>
      </c>
      <c r="Q183" s="111">
        <f t="shared" si="83"/>
        <v>0.70815446735226995</v>
      </c>
      <c r="R183" s="111">
        <f t="shared" ref="R183:V183" si="84">IF(R159=0,"",R159/R135)</f>
        <v>0.71560368170018851</v>
      </c>
      <c r="S183" s="111">
        <f t="shared" si="84"/>
        <v>0.72136108694850376</v>
      </c>
      <c r="T183" s="111">
        <f t="shared" si="84"/>
        <v>0.72702446720956926</v>
      </c>
      <c r="U183" s="111">
        <f t="shared" si="84"/>
        <v>0.73288785763110831</v>
      </c>
      <c r="V183" s="111">
        <f t="shared" si="84"/>
        <v>0.7397495656810108</v>
      </c>
      <c r="W183" s="111">
        <f t="shared" ref="W183:Y183" si="85">IF(W159=0,"",W159/W135)</f>
        <v>0.75853446458370122</v>
      </c>
      <c r="X183" s="111">
        <f t="shared" si="85"/>
        <v>0.77173374491744917</v>
      </c>
      <c r="Y183" s="111">
        <f t="shared" si="85"/>
        <v>0.78617724749126883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0.73537440097097095</v>
      </c>
      <c r="C185" s="124">
        <f t="shared" si="89"/>
        <v>0.73709783799204898</v>
      </c>
      <c r="D185" s="124">
        <f t="shared" si="89"/>
        <v>0.73909266169315879</v>
      </c>
      <c r="E185" s="124">
        <f t="shared" si="89"/>
        <v>0.74134398375123012</v>
      </c>
      <c r="F185" s="124">
        <f t="shared" si="89"/>
        <v>0.74428740698230955</v>
      </c>
      <c r="G185" s="124">
        <f t="shared" si="89"/>
        <v>0.74803498053493722</v>
      </c>
      <c r="H185" s="124">
        <f t="shared" si="89"/>
        <v>0.75190219471338537</v>
      </c>
      <c r="I185" s="124">
        <f t="shared" si="89"/>
        <v>0.75432989595133848</v>
      </c>
      <c r="J185" s="124">
        <f t="shared" si="89"/>
        <v>0.75549690876634379</v>
      </c>
      <c r="K185" s="124">
        <f t="shared" si="89"/>
        <v>0.75731035509837441</v>
      </c>
      <c r="L185" s="124">
        <f t="shared" si="89"/>
        <v>0.75850926570217958</v>
      </c>
      <c r="M185" s="124">
        <f t="shared" si="89"/>
        <v>0.76014610760802437</v>
      </c>
      <c r="N185" s="124">
        <f t="shared" si="89"/>
        <v>0.76289744040412144</v>
      </c>
      <c r="O185" s="124">
        <f t="shared" si="89"/>
        <v>0.7661383600865832</v>
      </c>
      <c r="P185" s="124">
        <f t="shared" si="89"/>
        <v>0.77030794718957951</v>
      </c>
      <c r="Q185" s="124">
        <f t="shared" si="89"/>
        <v>0.77543784612592814</v>
      </c>
      <c r="R185" s="124">
        <f t="shared" ref="R185:V185" si="90">IF(R161=0,"",R161/R137)</f>
        <v>0.77920061629306403</v>
      </c>
      <c r="S185" s="124">
        <f t="shared" si="90"/>
        <v>0.7842794501463608</v>
      </c>
      <c r="T185" s="124">
        <f t="shared" si="90"/>
        <v>0.79077108388214779</v>
      </c>
      <c r="U185" s="124">
        <f t="shared" si="90"/>
        <v>0.8011070614510134</v>
      </c>
      <c r="V185" s="124">
        <f t="shared" si="90"/>
        <v>0.81758976908490111</v>
      </c>
      <c r="W185" s="124">
        <f t="shared" ref="W185:Y185" si="91">IF(W161=0,"",W161/W137)</f>
        <v>0.83944393773607362</v>
      </c>
      <c r="X185" s="124">
        <f t="shared" si="91"/>
        <v>0.85827632132376741</v>
      </c>
      <c r="Y185" s="124">
        <f t="shared" si="91"/>
        <v>0.87273544006848591</v>
      </c>
      <c r="DA185" s="130" t="s">
        <v>2001</v>
      </c>
    </row>
    <row r="186" spans="1:105" ht="12" customHeight="1" x14ac:dyDescent="0.25">
      <c r="A186" s="97" t="s">
        <v>202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:Y186" si="94">IF(W162=0,"",W162/W138)</f>
        <v/>
      </c>
      <c r="X186" s="111" t="str">
        <f t="shared" si="94"/>
        <v/>
      </c>
      <c r="Y186" s="111" t="str">
        <f t="shared" si="94"/>
        <v/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0.57993469817406718</v>
      </c>
      <c r="C187" s="111">
        <f t="shared" si="95"/>
        <v>0.58070982992176012</v>
      </c>
      <c r="D187" s="111">
        <f t="shared" si="95"/>
        <v>0.58166102064068792</v>
      </c>
      <c r="E187" s="111">
        <f t="shared" si="95"/>
        <v>0.582727627097121</v>
      </c>
      <c r="F187" s="111">
        <f t="shared" si="95"/>
        <v>0.58420681279539888</v>
      </c>
      <c r="G187" s="111">
        <f t="shared" si="95"/>
        <v>0.58598544784895312</v>
      </c>
      <c r="H187" s="111">
        <f t="shared" si="95"/>
        <v>0.5877215328620794</v>
      </c>
      <c r="I187" s="111">
        <f t="shared" si="95"/>
        <v>0.58863990438240521</v>
      </c>
      <c r="J187" s="111">
        <f t="shared" si="95"/>
        <v>0.58897264108686809</v>
      </c>
      <c r="K187" s="111">
        <f t="shared" si="95"/>
        <v>0.58950261450227071</v>
      </c>
      <c r="L187" s="111">
        <f t="shared" si="95"/>
        <v>0.59005007693924061</v>
      </c>
      <c r="M187" s="111">
        <f t="shared" si="95"/>
        <v>0.59063877076995608</v>
      </c>
      <c r="N187" s="111">
        <f t="shared" si="95"/>
        <v>0.59122956995510667</v>
      </c>
      <c r="O187" s="111">
        <f t="shared" si="95"/>
        <v>0.59164547406535628</v>
      </c>
      <c r="P187" s="111">
        <f t="shared" si="95"/>
        <v>0.59197618417329267</v>
      </c>
      <c r="Q187" s="111">
        <f t="shared" si="95"/>
        <v>0.59253575597451968</v>
      </c>
      <c r="R187" s="111">
        <f t="shared" ref="R187:V187" si="96">IF(R163=0,"",R163/R139)</f>
        <v>0.59355777429071066</v>
      </c>
      <c r="S187" s="111">
        <f t="shared" si="96"/>
        <v>0.59475148706074044</v>
      </c>
      <c r="T187" s="111">
        <f t="shared" si="96"/>
        <v>0.59623966931671402</v>
      </c>
      <c r="U187" s="111">
        <f t="shared" si="96"/>
        <v>0.59844804488909464</v>
      </c>
      <c r="V187" s="111">
        <f t="shared" si="96"/>
        <v>0.60261981741129089</v>
      </c>
      <c r="W187" s="111">
        <f t="shared" ref="W187:Y187" si="97">IF(W163=0,"",W163/W139)</f>
        <v>0.60959821022597105</v>
      </c>
      <c r="X187" s="111">
        <f t="shared" si="97"/>
        <v>0.61571605267276586</v>
      </c>
      <c r="Y187" s="111">
        <f t="shared" si="97"/>
        <v>0.62081084604095049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0.73829177341775953</v>
      </c>
      <c r="C188" s="45">
        <f t="shared" si="98"/>
        <v>0.73999487001791109</v>
      </c>
      <c r="D188" s="45">
        <f t="shared" si="98"/>
        <v>0.74200146254105492</v>
      </c>
      <c r="E188" s="45">
        <f t="shared" si="98"/>
        <v>0.74424839344913229</v>
      </c>
      <c r="F188" s="45">
        <f t="shared" si="98"/>
        <v>0.74718598476506104</v>
      </c>
      <c r="G188" s="45">
        <f t="shared" si="98"/>
        <v>0.75103928627724392</v>
      </c>
      <c r="H188" s="45">
        <f t="shared" si="98"/>
        <v>0.75493077373265682</v>
      </c>
      <c r="I188" s="45">
        <f t="shared" si="98"/>
        <v>0.75723356502373795</v>
      </c>
      <c r="J188" s="45">
        <f t="shared" si="98"/>
        <v>0.75833204500875961</v>
      </c>
      <c r="K188" s="45">
        <f t="shared" si="98"/>
        <v>0.75993915099727771</v>
      </c>
      <c r="L188" s="45">
        <f t="shared" si="98"/>
        <v>0.76134170641056553</v>
      </c>
      <c r="M188" s="45">
        <f t="shared" si="98"/>
        <v>0.76320520495701616</v>
      </c>
      <c r="N188" s="45">
        <f t="shared" si="98"/>
        <v>0.7660998369717652</v>
      </c>
      <c r="O188" s="45">
        <f t="shared" si="98"/>
        <v>0.76970491235021044</v>
      </c>
      <c r="P188" s="45">
        <f t="shared" si="98"/>
        <v>0.7737929852765818</v>
      </c>
      <c r="Q188" s="45">
        <f t="shared" si="98"/>
        <v>0.77895496045319867</v>
      </c>
      <c r="R188" s="45">
        <f t="shared" ref="R188:V188" si="99">IF(R164=0,"",R164/R140)</f>
        <v>0.78376229072258274</v>
      </c>
      <c r="S188" s="45">
        <f t="shared" si="99"/>
        <v>0.78899017820174699</v>
      </c>
      <c r="T188" s="45">
        <f t="shared" si="99"/>
        <v>0.7958378072017902</v>
      </c>
      <c r="U188" s="45">
        <f t="shared" si="99"/>
        <v>0.80617653752352625</v>
      </c>
      <c r="V188" s="45">
        <f t="shared" si="99"/>
        <v>0.82291843810795506</v>
      </c>
      <c r="W188" s="45">
        <f t="shared" ref="W188:Y188" si="100">IF(W164=0,"",W164/W140)</f>
        <v>0.84450608460171306</v>
      </c>
      <c r="X188" s="45">
        <f t="shared" si="100"/>
        <v>0.86409715476261106</v>
      </c>
      <c r="Y188" s="45">
        <f t="shared" si="100"/>
        <v>0.8798809676608409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0.10381970787429362</v>
      </c>
      <c r="C190" s="117">
        <f t="shared" si="101"/>
        <v>0.10202533787322246</v>
      </c>
      <c r="D190" s="117">
        <f t="shared" si="101"/>
        <v>0.10295619365831768</v>
      </c>
      <c r="E190" s="117">
        <f t="shared" si="101"/>
        <v>0.10254307462422223</v>
      </c>
      <c r="F190" s="117">
        <f t="shared" si="101"/>
        <v>0.10276081119832159</v>
      </c>
      <c r="G190" s="117">
        <f t="shared" si="101"/>
        <v>0.11146299960522783</v>
      </c>
      <c r="H190" s="117">
        <f t="shared" si="101"/>
        <v>0.12077258672913303</v>
      </c>
      <c r="I190" s="117">
        <f t="shared" si="101"/>
        <v>0.14453735053599884</v>
      </c>
      <c r="J190" s="117">
        <f t="shared" si="101"/>
        <v>0.15347193539324294</v>
      </c>
      <c r="K190" s="117">
        <f t="shared" si="101"/>
        <v>0.16474498517940567</v>
      </c>
      <c r="L190" s="117">
        <f t="shared" si="101"/>
        <v>0.17482547129799586</v>
      </c>
      <c r="M190" s="117">
        <f t="shared" si="101"/>
        <v>0.19044907358574364</v>
      </c>
      <c r="N190" s="117">
        <f t="shared" si="101"/>
        <v>0.21061523257974651</v>
      </c>
      <c r="O190" s="117">
        <f t="shared" si="101"/>
        <v>0.27180411494849971</v>
      </c>
      <c r="P190" s="117">
        <f t="shared" si="101"/>
        <v>0.29312842725797245</v>
      </c>
      <c r="Q190" s="117">
        <f t="shared" si="101"/>
        <v>0.3123460095709632</v>
      </c>
      <c r="R190" s="117">
        <f t="shared" ref="R190:V190" si="102">R191+R194+R196+R209</f>
        <v>0.40595112083773999</v>
      </c>
      <c r="S190" s="117">
        <f t="shared" si="102"/>
        <v>0.39258111849128391</v>
      </c>
      <c r="T190" s="117">
        <f t="shared" si="102"/>
        <v>0.37931994242091954</v>
      </c>
      <c r="U190" s="117">
        <f t="shared" si="102"/>
        <v>0.32470828631223214</v>
      </c>
      <c r="V190" s="117">
        <f t="shared" si="102"/>
        <v>0.29933019743758921</v>
      </c>
      <c r="W190" s="117">
        <f t="shared" ref="W190:Y190" si="103">W191+W194+W196+W209</f>
        <v>0.24838411599805224</v>
      </c>
      <c r="X190" s="117">
        <f t="shared" si="103"/>
        <v>0.18024846907110179</v>
      </c>
      <c r="Y190" s="117">
        <f t="shared" si="103"/>
        <v>0.13584853592012475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8.7221457055529417E-2</v>
      </c>
      <c r="C196" s="122">
        <v>8.6439799435596931E-2</v>
      </c>
      <c r="D196" s="122">
        <v>8.7931636285686302E-2</v>
      </c>
      <c r="E196" s="122">
        <v>8.8230247513090776E-2</v>
      </c>
      <c r="F196" s="122">
        <v>8.8754079939700845E-2</v>
      </c>
      <c r="G196" s="122">
        <v>9.6269698405577683E-2</v>
      </c>
      <c r="H196" s="122">
        <v>0.10409325951935065</v>
      </c>
      <c r="I196" s="122">
        <v>0.12491479295175802</v>
      </c>
      <c r="J196" s="122">
        <v>0.13321108858297767</v>
      </c>
      <c r="K196" s="122">
        <v>0.14336996129676752</v>
      </c>
      <c r="L196" s="122">
        <v>0.15065569438871396</v>
      </c>
      <c r="M196" s="122">
        <v>0.16172530965419035</v>
      </c>
      <c r="N196" s="122">
        <v>0.17652409119491805</v>
      </c>
      <c r="O196" s="122">
        <v>0.23215218793010864</v>
      </c>
      <c r="P196" s="122">
        <v>0.25046473398642555</v>
      </c>
      <c r="Q196" s="122">
        <v>0.2668471128659779</v>
      </c>
      <c r="R196" s="122">
        <v>0.34800173636915088</v>
      </c>
      <c r="S196" s="122">
        <v>0.33777221654362127</v>
      </c>
      <c r="T196" s="122">
        <v>0.32549128927213034</v>
      </c>
      <c r="U196" s="122">
        <v>0.27830761290539568</v>
      </c>
      <c r="V196" s="122">
        <v>0.25337873248147857</v>
      </c>
      <c r="W196" s="122">
        <v>0.20747711720020387</v>
      </c>
      <c r="X196" s="122">
        <v>0.1389342977395791</v>
      </c>
      <c r="Y196" s="122">
        <v>8.5923465654818607E-2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8.7221457055529417E-2</v>
      </c>
      <c r="C201" s="101">
        <v>8.6439799435596931E-2</v>
      </c>
      <c r="D201" s="101">
        <v>8.7931636285686302E-2</v>
      </c>
      <c r="E201" s="101">
        <v>8.8230247513090776E-2</v>
      </c>
      <c r="F201" s="101">
        <v>8.8754079939700845E-2</v>
      </c>
      <c r="G201" s="101">
        <v>9.6269698405577683E-2</v>
      </c>
      <c r="H201" s="101">
        <v>0.10409325951935065</v>
      </c>
      <c r="I201" s="101">
        <v>0.12491479295175802</v>
      </c>
      <c r="J201" s="101">
        <v>0.13321108858297767</v>
      </c>
      <c r="K201" s="101">
        <v>0.14336996129676752</v>
      </c>
      <c r="L201" s="101">
        <v>0.15065569438871396</v>
      </c>
      <c r="M201" s="101">
        <v>0.16172530965419035</v>
      </c>
      <c r="N201" s="101">
        <v>0.17652409119491805</v>
      </c>
      <c r="O201" s="101">
        <v>0.23162689744340859</v>
      </c>
      <c r="P201" s="101">
        <v>0.24997574758318666</v>
      </c>
      <c r="Q201" s="101">
        <v>0.26639905856937618</v>
      </c>
      <c r="R201" s="101">
        <v>0.34700736855295272</v>
      </c>
      <c r="S201" s="101">
        <v>0.33676219614316327</v>
      </c>
      <c r="T201" s="101">
        <v>0.32443930652433423</v>
      </c>
      <c r="U201" s="101">
        <v>0.27728648200098771</v>
      </c>
      <c r="V201" s="101">
        <v>0.2528535186625045</v>
      </c>
      <c r="W201" s="101">
        <v>0.20701969316364907</v>
      </c>
      <c r="X201" s="101">
        <v>0.1384906309034159</v>
      </c>
      <c r="Y201" s="101">
        <v>8.5923465654818607E-2</v>
      </c>
      <c r="DA201" s="131" t="s">
        <v>2161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0</v>
      </c>
      <c r="F202" s="104">
        <v>0</v>
      </c>
      <c r="G202" s="104">
        <v>0</v>
      </c>
      <c r="H202" s="104">
        <v>0</v>
      </c>
      <c r="I202" s="104">
        <v>0</v>
      </c>
      <c r="J202" s="104">
        <v>0</v>
      </c>
      <c r="K202" s="104">
        <v>0</v>
      </c>
      <c r="L202" s="104">
        <v>0</v>
      </c>
      <c r="M202" s="104">
        <v>0</v>
      </c>
      <c r="N202" s="104">
        <v>0</v>
      </c>
      <c r="O202" s="104">
        <v>5.2529048670004776E-4</v>
      </c>
      <c r="P202" s="104">
        <v>4.8898640323889557E-4</v>
      </c>
      <c r="Q202" s="104">
        <v>4.4805429660169945E-4</v>
      </c>
      <c r="R202" s="104">
        <v>9.943678161981784E-4</v>
      </c>
      <c r="S202" s="104">
        <v>1.0100204004579742E-3</v>
      </c>
      <c r="T202" s="104">
        <v>1.0519827477961196E-3</v>
      </c>
      <c r="U202" s="104">
        <v>1.021130904407951E-3</v>
      </c>
      <c r="V202" s="104">
        <v>5.2521381897407743E-4</v>
      </c>
      <c r="W202" s="104">
        <v>4.574240365547892E-4</v>
      </c>
      <c r="X202" s="104">
        <v>4.4366683616320823E-4</v>
      </c>
      <c r="Y202" s="104">
        <v>0</v>
      </c>
      <c r="DA202" s="132" t="s">
        <v>2162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5.2529048670004776E-4</v>
      </c>
      <c r="P203" s="98">
        <v>4.8898640323889557E-4</v>
      </c>
      <c r="Q203" s="98">
        <v>4.4805429660169945E-4</v>
      </c>
      <c r="R203" s="98">
        <v>9.943678161981784E-4</v>
      </c>
      <c r="S203" s="98">
        <v>1.0100204004579742E-3</v>
      </c>
      <c r="T203" s="98">
        <v>1.0519827477961196E-3</v>
      </c>
      <c r="U203" s="98">
        <v>1.021130904407951E-3</v>
      </c>
      <c r="V203" s="98">
        <v>5.2521381897407743E-4</v>
      </c>
      <c r="W203" s="98">
        <v>4.574240365547892E-4</v>
      </c>
      <c r="X203" s="98">
        <v>4.4366683616320823E-4</v>
      </c>
      <c r="Y203" s="98">
        <v>0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1.6598250818764201E-2</v>
      </c>
      <c r="C209" s="122">
        <v>1.5585538437625531E-2</v>
      </c>
      <c r="D209" s="122">
        <v>1.5024557372631375E-2</v>
      </c>
      <c r="E209" s="122">
        <v>1.431282711113145E-2</v>
      </c>
      <c r="F209" s="122">
        <v>1.4006731258620739E-2</v>
      </c>
      <c r="G209" s="122">
        <v>1.5193301199650155E-2</v>
      </c>
      <c r="H209" s="122">
        <v>1.6679327209782383E-2</v>
      </c>
      <c r="I209" s="122">
        <v>1.9622557584240828E-2</v>
      </c>
      <c r="J209" s="122">
        <v>2.0260846810265274E-2</v>
      </c>
      <c r="K209" s="122">
        <v>2.137502388263815E-2</v>
      </c>
      <c r="L209" s="122">
        <v>2.4169776909281907E-2</v>
      </c>
      <c r="M209" s="122">
        <v>2.8723763931553299E-2</v>
      </c>
      <c r="N209" s="122">
        <v>3.4091141384828466E-2</v>
      </c>
      <c r="O209" s="122">
        <v>3.9651927018391091E-2</v>
      </c>
      <c r="P209" s="122">
        <v>4.2663693271546912E-2</v>
      </c>
      <c r="Q209" s="122">
        <v>4.549889670498531E-2</v>
      </c>
      <c r="R209" s="122">
        <v>5.7949384468589125E-2</v>
      </c>
      <c r="S209" s="122">
        <v>5.4808901947662643E-2</v>
      </c>
      <c r="T209" s="122">
        <v>5.3828653148789228E-2</v>
      </c>
      <c r="U209" s="122">
        <v>4.6400673406836457E-2</v>
      </c>
      <c r="V209" s="122">
        <v>4.5951464956110639E-2</v>
      </c>
      <c r="W209" s="122">
        <v>4.0906998797848378E-2</v>
      </c>
      <c r="X209" s="122">
        <v>4.1314171331522674E-2</v>
      </c>
      <c r="Y209" s="122">
        <v>4.9925070265306154E-2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1.6598250818764201E-2</v>
      </c>
      <c r="C211" s="98">
        <v>1.5585538437625531E-2</v>
      </c>
      <c r="D211" s="98">
        <v>1.5024557372631375E-2</v>
      </c>
      <c r="E211" s="98">
        <v>1.431282711113145E-2</v>
      </c>
      <c r="F211" s="98">
        <v>1.4006731258620739E-2</v>
      </c>
      <c r="G211" s="98">
        <v>1.5193301199650155E-2</v>
      </c>
      <c r="H211" s="98">
        <v>1.6679327209782383E-2</v>
      </c>
      <c r="I211" s="98">
        <v>1.9622557584240828E-2</v>
      </c>
      <c r="J211" s="98">
        <v>2.0260846810265274E-2</v>
      </c>
      <c r="K211" s="98">
        <v>2.137502388263815E-2</v>
      </c>
      <c r="L211" s="98">
        <v>2.4169776909281907E-2</v>
      </c>
      <c r="M211" s="98">
        <v>2.8723763931553299E-2</v>
      </c>
      <c r="N211" s="98">
        <v>3.4091141384828466E-2</v>
      </c>
      <c r="O211" s="98">
        <v>3.9651927018391091E-2</v>
      </c>
      <c r="P211" s="98">
        <v>4.2663693271546912E-2</v>
      </c>
      <c r="Q211" s="98">
        <v>4.549889670498531E-2</v>
      </c>
      <c r="R211" s="98">
        <v>5.7949384468589125E-2</v>
      </c>
      <c r="S211" s="98">
        <v>5.4808901947662643E-2</v>
      </c>
      <c r="T211" s="98">
        <v>5.3828653148789228E-2</v>
      </c>
      <c r="U211" s="98">
        <v>4.6400673406836457E-2</v>
      </c>
      <c r="V211" s="98">
        <v>4.5951464956110639E-2</v>
      </c>
      <c r="W211" s="98">
        <v>4.0906998797848378E-2</v>
      </c>
      <c r="X211" s="98">
        <v>4.1314171331522674E-2</v>
      </c>
      <c r="Y211" s="98">
        <v>4.9925070265306154E-2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25508.132668583792</v>
      </c>
      <c r="C214" s="117">
        <f t="shared" si="108"/>
        <v>25010.402981076521</v>
      </c>
      <c r="D214" s="117">
        <f t="shared" si="108"/>
        <v>25379.744908182638</v>
      </c>
      <c r="E214" s="117">
        <f t="shared" si="108"/>
        <v>24745.298097510498</v>
      </c>
      <c r="F214" s="117">
        <f t="shared" si="108"/>
        <v>24279.023351937416</v>
      </c>
      <c r="G214" s="117">
        <f t="shared" si="108"/>
        <v>23514.43416043773</v>
      </c>
      <c r="H214" s="117">
        <f t="shared" si="108"/>
        <v>21832.904192420388</v>
      </c>
      <c r="I214" s="117">
        <f t="shared" si="108"/>
        <v>24439.886353454462</v>
      </c>
      <c r="J214" s="117">
        <f t="shared" si="108"/>
        <v>19727.764707396906</v>
      </c>
      <c r="K214" s="117">
        <f t="shared" si="108"/>
        <v>22175.308775245605</v>
      </c>
      <c r="L214" s="117">
        <f t="shared" si="108"/>
        <v>20642.660396357616</v>
      </c>
      <c r="M214" s="117">
        <f t="shared" si="108"/>
        <v>15964.295238327491</v>
      </c>
      <c r="N214" s="117">
        <f t="shared" si="108"/>
        <v>17283.611883527039</v>
      </c>
      <c r="O214" s="117">
        <f t="shared" si="108"/>
        <v>15968.086184096019</v>
      </c>
      <c r="P214" s="117">
        <f t="shared" si="108"/>
        <v>13647.694131048644</v>
      </c>
      <c r="Q214" s="117">
        <f t="shared" si="108"/>
        <v>16192.897104951975</v>
      </c>
      <c r="R214" s="117">
        <f t="shared" ref="R214:V214" si="109">R215+R218+R220+R233</f>
        <v>16562.757376116533</v>
      </c>
      <c r="S214" s="117">
        <f t="shared" si="109"/>
        <v>14737.330210689412</v>
      </c>
      <c r="T214" s="117">
        <f t="shared" si="109"/>
        <v>16635.83696431504</v>
      </c>
      <c r="U214" s="117">
        <f t="shared" si="109"/>
        <v>15508.724588502637</v>
      </c>
      <c r="V214" s="117">
        <f t="shared" si="109"/>
        <v>16451.759948119561</v>
      </c>
      <c r="W214" s="117">
        <f t="shared" ref="W214:Y214" si="110">W215+W218+W220+W233</f>
        <v>16290.087416820148</v>
      </c>
      <c r="X214" s="117">
        <f t="shared" si="110"/>
        <v>13694.935443629276</v>
      </c>
      <c r="Y214" s="117">
        <f t="shared" si="110"/>
        <v>13409.890608997699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20959.37687315997</v>
      </c>
      <c r="C215" s="122">
        <f t="shared" si="111"/>
        <v>20814.07505976388</v>
      </c>
      <c r="D215" s="122">
        <f t="shared" si="111"/>
        <v>21112.647910821212</v>
      </c>
      <c r="E215" s="122">
        <f t="shared" si="111"/>
        <v>20869.738581984919</v>
      </c>
      <c r="F215" s="122">
        <f t="shared" si="111"/>
        <v>20505.340528775916</v>
      </c>
      <c r="G215" s="122">
        <f t="shared" si="111"/>
        <v>20087.31028885016</v>
      </c>
      <c r="H215" s="122">
        <f t="shared" si="111"/>
        <v>18651.146820363174</v>
      </c>
      <c r="I215" s="122">
        <f t="shared" si="111"/>
        <v>20866.127231937833</v>
      </c>
      <c r="J215" s="122">
        <f t="shared" si="111"/>
        <v>16732.086968095056</v>
      </c>
      <c r="K215" s="122">
        <f t="shared" si="111"/>
        <v>18747.754403327275</v>
      </c>
      <c r="L215" s="122">
        <f t="shared" si="111"/>
        <v>17524.409957094282</v>
      </c>
      <c r="M215" s="122">
        <f t="shared" si="111"/>
        <v>12944.433786805956</v>
      </c>
      <c r="N215" s="122">
        <f t="shared" si="111"/>
        <v>14012.880559100506</v>
      </c>
      <c r="O215" s="122">
        <f t="shared" si="111"/>
        <v>12901.909538698814</v>
      </c>
      <c r="P215" s="122">
        <f t="shared" si="111"/>
        <v>10727.29178247643</v>
      </c>
      <c r="Q215" s="122">
        <f t="shared" si="111"/>
        <v>13020.874879447565</v>
      </c>
      <c r="R215" s="122">
        <f t="shared" ref="R215:V215" si="112">SUM(R216:R217)</f>
        <v>13317.47873525738</v>
      </c>
      <c r="S215" s="122">
        <f t="shared" si="112"/>
        <v>11588.275116359502</v>
      </c>
      <c r="T215" s="122">
        <f t="shared" si="112"/>
        <v>13315.837983260277</v>
      </c>
      <c r="U215" s="122">
        <f t="shared" si="112"/>
        <v>12329.551526871526</v>
      </c>
      <c r="V215" s="122">
        <f t="shared" si="112"/>
        <v>13184.785834847382</v>
      </c>
      <c r="W215" s="122">
        <f t="shared" ref="W215:Y215" si="113">SUM(W216:W217)</f>
        <v>13036.21436838201</v>
      </c>
      <c r="X215" s="122">
        <f t="shared" si="113"/>
        <v>10692.898390094382</v>
      </c>
      <c r="Y215" s="122">
        <f t="shared" si="113"/>
        <v>10527.176215864532</v>
      </c>
      <c r="DA215" s="130" t="s">
        <v>2319</v>
      </c>
    </row>
    <row r="216" spans="1:105" ht="12" customHeight="1" x14ac:dyDescent="0.25">
      <c r="A216" s="97" t="s">
        <v>199</v>
      </c>
      <c r="B216" s="98">
        <v>20868.409351589813</v>
      </c>
      <c r="C216" s="98">
        <v>20725.904255909652</v>
      </c>
      <c r="D216" s="98">
        <v>21023.885381210221</v>
      </c>
      <c r="E216" s="98">
        <v>20783.167297431843</v>
      </c>
      <c r="F216" s="98">
        <v>20419.913018538402</v>
      </c>
      <c r="G216" s="98">
        <v>20001.532966361487</v>
      </c>
      <c r="H216" s="98">
        <v>18569.147984348918</v>
      </c>
      <c r="I216" s="98">
        <v>20770.418933502224</v>
      </c>
      <c r="J216" s="98">
        <v>16652.697361305454</v>
      </c>
      <c r="K216" s="98">
        <v>18655.932269837445</v>
      </c>
      <c r="L216" s="98">
        <v>17437.09663631066</v>
      </c>
      <c r="M216" s="98">
        <v>12879.57297674877</v>
      </c>
      <c r="N216" s="98">
        <v>13941.001856190378</v>
      </c>
      <c r="O216" s="98">
        <v>12835.580579360414</v>
      </c>
      <c r="P216" s="98">
        <v>10672.762215041426</v>
      </c>
      <c r="Q216" s="98">
        <v>12953.871301787814</v>
      </c>
      <c r="R216" s="98">
        <v>13248.980641841914</v>
      </c>
      <c r="S216" s="98">
        <v>11528.83852353365</v>
      </c>
      <c r="T216" s="98">
        <v>13247.237973048945</v>
      </c>
      <c r="U216" s="98">
        <v>12266.172503095282</v>
      </c>
      <c r="V216" s="98">
        <v>13116.894588430945</v>
      </c>
      <c r="W216" s="98">
        <v>12967.794869273035</v>
      </c>
      <c r="X216" s="98">
        <v>10635.66964072713</v>
      </c>
      <c r="Y216" s="98">
        <v>10469.807347473239</v>
      </c>
      <c r="DA216" s="63" t="s">
        <v>2320</v>
      </c>
    </row>
    <row r="217" spans="1:105" ht="12" customHeight="1" x14ac:dyDescent="0.25">
      <c r="A217" s="97" t="s">
        <v>53</v>
      </c>
      <c r="B217" s="98">
        <v>90.967521570155625</v>
      </c>
      <c r="C217" s="98">
        <v>88.170803854226904</v>
      </c>
      <c r="D217" s="98">
        <v>88.762529610989219</v>
      </c>
      <c r="E217" s="98">
        <v>86.571284553077547</v>
      </c>
      <c r="F217" s="98">
        <v>85.427510237515463</v>
      </c>
      <c r="G217" s="98">
        <v>85.777322488673278</v>
      </c>
      <c r="H217" s="98">
        <v>81.998836014255986</v>
      </c>
      <c r="I217" s="98">
        <v>95.708298435609649</v>
      </c>
      <c r="J217" s="98">
        <v>79.389606789602794</v>
      </c>
      <c r="K217" s="98">
        <v>91.822133489830364</v>
      </c>
      <c r="L217" s="98">
        <v>87.31332078362324</v>
      </c>
      <c r="M217" s="98">
        <v>64.860810057185716</v>
      </c>
      <c r="N217" s="98">
        <v>71.878702910128382</v>
      </c>
      <c r="O217" s="98">
        <v>66.328959338400225</v>
      </c>
      <c r="P217" s="98">
        <v>54.529567435004189</v>
      </c>
      <c r="Q217" s="98">
        <v>67.003577659751073</v>
      </c>
      <c r="R217" s="98">
        <v>68.498093415466613</v>
      </c>
      <c r="S217" s="98">
        <v>59.436592825851335</v>
      </c>
      <c r="T217" s="98">
        <v>68.600010211331949</v>
      </c>
      <c r="U217" s="98">
        <v>63.379023776244061</v>
      </c>
      <c r="V217" s="98">
        <v>67.891246416436687</v>
      </c>
      <c r="W217" s="98">
        <v>68.419499108976055</v>
      </c>
      <c r="X217" s="98">
        <v>57.22874936725232</v>
      </c>
      <c r="Y217" s="98">
        <v>57.368868391293766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0.71105323381668462</v>
      </c>
      <c r="C218" s="122">
        <f t="shared" si="114"/>
        <v>0.67394028957169339</v>
      </c>
      <c r="D218" s="122">
        <f t="shared" si="114"/>
        <v>0.75882213920734209</v>
      </c>
      <c r="E218" s="122">
        <f t="shared" si="114"/>
        <v>0.739400292853301</v>
      </c>
      <c r="F218" s="122">
        <f t="shared" si="114"/>
        <v>0.69541190053378454</v>
      </c>
      <c r="G218" s="122">
        <f t="shared" si="114"/>
        <v>0.67578581832203843</v>
      </c>
      <c r="H218" s="122">
        <f t="shared" si="114"/>
        <v>0.83430397491017338</v>
      </c>
      <c r="I218" s="122">
        <f t="shared" si="114"/>
        <v>1.03766240214782</v>
      </c>
      <c r="J218" s="122">
        <f t="shared" si="114"/>
        <v>1.2025249926326613</v>
      </c>
      <c r="K218" s="122">
        <f t="shared" si="114"/>
        <v>1.261139434684599</v>
      </c>
      <c r="L218" s="122">
        <f t="shared" si="114"/>
        <v>1.4189369822708737</v>
      </c>
      <c r="M218" s="122">
        <f t="shared" si="114"/>
        <v>1.3995278852395951</v>
      </c>
      <c r="N218" s="122">
        <f t="shared" si="114"/>
        <v>1.4783944416219867</v>
      </c>
      <c r="O218" s="122">
        <f t="shared" si="114"/>
        <v>1.3719202300086619</v>
      </c>
      <c r="P218" s="122">
        <f t="shared" si="114"/>
        <v>1.5022129521182706</v>
      </c>
      <c r="Q218" s="122">
        <f t="shared" si="114"/>
        <v>1.4798876540422312</v>
      </c>
      <c r="R218" s="122">
        <f t="shared" si="114"/>
        <v>1.5715473843224854</v>
      </c>
      <c r="S218" s="122">
        <f t="shared" si="114"/>
        <v>1.6023807857038583</v>
      </c>
      <c r="T218" s="122">
        <f t="shared" si="114"/>
        <v>1.5327154922412236</v>
      </c>
      <c r="U218" s="122">
        <f t="shared" si="114"/>
        <v>1.4514920330594785</v>
      </c>
      <c r="V218" s="122">
        <f t="shared" si="114"/>
        <v>1.184539270631318</v>
      </c>
      <c r="W218" s="122">
        <f t="shared" si="114"/>
        <v>0.82624128761951576</v>
      </c>
      <c r="X218" s="122">
        <f t="shared" si="114"/>
        <v>0.65892556931881896</v>
      </c>
      <c r="Y218" s="122">
        <f t="shared" si="114"/>
        <v>0.65628129450488326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0.71105323381668462</v>
      </c>
      <c r="C219" s="98">
        <f>RES_hhdet_fech!C86</f>
        <v>0.67394028957169339</v>
      </c>
      <c r="D219" s="98">
        <f>RES_hhdet_fech!D86</f>
        <v>0.75882213920734209</v>
      </c>
      <c r="E219" s="98">
        <f>RES_hhdet_fech!E86</f>
        <v>0.739400292853301</v>
      </c>
      <c r="F219" s="98">
        <f>RES_hhdet_fech!F86</f>
        <v>0.69541190053378454</v>
      </c>
      <c r="G219" s="98">
        <f>RES_hhdet_fech!G86</f>
        <v>0.67578581832203843</v>
      </c>
      <c r="H219" s="98">
        <f>RES_hhdet_fech!H86</f>
        <v>0.83430397491017338</v>
      </c>
      <c r="I219" s="98">
        <f>RES_hhdet_fech!I86</f>
        <v>1.03766240214782</v>
      </c>
      <c r="J219" s="98">
        <f>RES_hhdet_fech!J86</f>
        <v>1.2025249926326613</v>
      </c>
      <c r="K219" s="98">
        <f>RES_hhdet_fech!K86</f>
        <v>1.261139434684599</v>
      </c>
      <c r="L219" s="98">
        <f>RES_hhdet_fech!L86</f>
        <v>1.4189369822708737</v>
      </c>
      <c r="M219" s="98">
        <f>RES_hhdet_fech!M86</f>
        <v>1.3995278852395951</v>
      </c>
      <c r="N219" s="98">
        <f>RES_hhdet_fech!N86</f>
        <v>1.4783944416219867</v>
      </c>
      <c r="O219" s="98">
        <f>RES_hhdet_fech!O86</f>
        <v>1.3719202300086619</v>
      </c>
      <c r="P219" s="98">
        <f>RES_hhdet_fech!P86</f>
        <v>1.5022129521182706</v>
      </c>
      <c r="Q219" s="98">
        <f>RES_hhdet_fech!Q86</f>
        <v>1.4798876540422312</v>
      </c>
      <c r="R219" s="98">
        <f>RES_hhdet_fech!R86</f>
        <v>1.5715473843224854</v>
      </c>
      <c r="S219" s="98">
        <f>RES_hhdet_fech!S86</f>
        <v>1.6023807857038583</v>
      </c>
      <c r="T219" s="98">
        <f>RES_hhdet_fech!T86</f>
        <v>1.5327154922412236</v>
      </c>
      <c r="U219" s="98">
        <f>RES_hhdet_fech!U86</f>
        <v>1.4514920330594785</v>
      </c>
      <c r="V219" s="98">
        <f>RES_hhdet_fech!V86</f>
        <v>1.184539270631318</v>
      </c>
      <c r="W219" s="98">
        <f>RES_hhdet_fech!W86</f>
        <v>0.82624128761951576</v>
      </c>
      <c r="X219" s="98">
        <f>RES_hhdet_fech!X86</f>
        <v>0.65892556931881896</v>
      </c>
      <c r="Y219" s="98">
        <f>RES_hhdet_fech!Y86</f>
        <v>0.65628129450488326</v>
      </c>
      <c r="DA219" s="63" t="s">
        <v>2323</v>
      </c>
    </row>
    <row r="220" spans="1:105" ht="12" customHeight="1" x14ac:dyDescent="0.25">
      <c r="A220" s="121" t="s">
        <v>55</v>
      </c>
      <c r="B220" s="122">
        <v>4066.0647661778403</v>
      </c>
      <c r="C220" s="122">
        <v>3725.462397124852</v>
      </c>
      <c r="D220" s="122">
        <v>3800.7717100094933</v>
      </c>
      <c r="E220" s="122">
        <v>3412.0015118840693</v>
      </c>
      <c r="F220" s="122">
        <v>3315.0576835193924</v>
      </c>
      <c r="G220" s="122">
        <v>2983.6269333935265</v>
      </c>
      <c r="H220" s="122">
        <v>2751.0340590649275</v>
      </c>
      <c r="I220" s="122">
        <v>3139.7873177838701</v>
      </c>
      <c r="J220" s="122">
        <v>2577.4136125647378</v>
      </c>
      <c r="K220" s="122">
        <v>3012.4049830114932</v>
      </c>
      <c r="L220" s="122">
        <v>2711.9919961647292</v>
      </c>
      <c r="M220" s="122">
        <v>2607.858377673515</v>
      </c>
      <c r="N220" s="122">
        <v>2855.4043330064746</v>
      </c>
      <c r="O220" s="122">
        <v>2669.8163813679635</v>
      </c>
      <c r="P220" s="122">
        <v>2514.3605712890476</v>
      </c>
      <c r="Q220" s="122">
        <v>2761.6884635266374</v>
      </c>
      <c r="R220" s="122">
        <v>2833.2551719707726</v>
      </c>
      <c r="S220" s="122">
        <v>2736.739172569085</v>
      </c>
      <c r="T220" s="122">
        <v>2901.001594817511</v>
      </c>
      <c r="U220" s="122">
        <v>2770.4421582524515</v>
      </c>
      <c r="V220" s="122">
        <v>2839.6944042424584</v>
      </c>
      <c r="W220" s="122">
        <v>2835.5934988533722</v>
      </c>
      <c r="X220" s="122">
        <v>2631.098340288439</v>
      </c>
      <c r="Y220" s="122">
        <v>2531.661179798833</v>
      </c>
      <c r="DA220" s="130" t="s">
        <v>2324</v>
      </c>
    </row>
    <row r="221" spans="1:105" ht="12" customHeight="1" x14ac:dyDescent="0.25">
      <c r="A221" s="97" t="s">
        <v>132</v>
      </c>
      <c r="B221" s="98">
        <v>4330.1816939474238</v>
      </c>
      <c r="C221" s="98">
        <v>3929.6778909876616</v>
      </c>
      <c r="D221" s="98">
        <v>4067.400283756936</v>
      </c>
      <c r="E221" s="98">
        <v>3621.0176983943111</v>
      </c>
      <c r="F221" s="98">
        <v>3491.4878058234949</v>
      </c>
      <c r="G221" s="98">
        <v>3111.0309483326341</v>
      </c>
      <c r="H221" s="98">
        <v>2808.7768196120419</v>
      </c>
      <c r="I221" s="98">
        <v>3332.1759138756925</v>
      </c>
      <c r="J221" s="98">
        <v>2565.2762899089062</v>
      </c>
      <c r="K221" s="98">
        <v>3143.2801609622388</v>
      </c>
      <c r="L221" s="98">
        <v>2741.1103697743442</v>
      </c>
      <c r="M221" s="98">
        <v>2585.2992930076616</v>
      </c>
      <c r="N221" s="98">
        <v>2902.1197446294177</v>
      </c>
      <c r="O221" s="98">
        <v>2670.940154643954</v>
      </c>
      <c r="P221" s="98">
        <v>2486.4485064151099</v>
      </c>
      <c r="Q221" s="98">
        <v>2824.5859911014168</v>
      </c>
      <c r="R221" s="98">
        <v>2888.4997095916642</v>
      </c>
      <c r="S221" s="98">
        <v>2737.5935283704925</v>
      </c>
      <c r="T221" s="98">
        <v>2920.3222019179179</v>
      </c>
      <c r="U221" s="98">
        <v>2759.3412702542778</v>
      </c>
      <c r="V221" s="98">
        <v>2810.9100137720343</v>
      </c>
      <c r="W221" s="98">
        <v>2845.8904734669836</v>
      </c>
      <c r="X221" s="98">
        <v>2631.7290058412491</v>
      </c>
      <c r="Y221" s="98">
        <v>2535.333833670757</v>
      </c>
      <c r="DA221" s="63" t="s">
        <v>2325</v>
      </c>
    </row>
    <row r="222" spans="1:105" ht="12" customHeight="1" x14ac:dyDescent="0.25">
      <c r="A222" s="97" t="s">
        <v>131</v>
      </c>
      <c r="B222" s="98">
        <v>3821.6525789435887</v>
      </c>
      <c r="C222" s="98">
        <v>3505.7663088013946</v>
      </c>
      <c r="D222" s="98">
        <v>3661.1847592080658</v>
      </c>
      <c r="E222" s="98">
        <v>3297.6409021038471</v>
      </c>
      <c r="F222" s="98">
        <v>3253.6718475328139</v>
      </c>
      <c r="G222" s="98">
        <v>3033.6313904635645</v>
      </c>
      <c r="H222" s="98">
        <v>2374.7417166168748</v>
      </c>
      <c r="I222" s="98">
        <v>2623.4901380522579</v>
      </c>
      <c r="J222" s="98">
        <v>2086.6807969057886</v>
      </c>
      <c r="K222" s="98">
        <v>2627.9753916953282</v>
      </c>
      <c r="L222" s="98">
        <v>2356.0230321043691</v>
      </c>
      <c r="M222" s="98">
        <v>2290.0791640729485</v>
      </c>
      <c r="N222" s="98">
        <v>2620.4572927799572</v>
      </c>
      <c r="O222" s="98">
        <v>2458.176518248611</v>
      </c>
      <c r="P222" s="98">
        <v>2297.7814891893654</v>
      </c>
      <c r="Q222" s="98">
        <v>2597.30183403195</v>
      </c>
      <c r="R222" s="98">
        <v>2665.111840108777</v>
      </c>
      <c r="S222" s="98">
        <v>2540.5180307714536</v>
      </c>
      <c r="T222" s="98">
        <v>2732.6126092753161</v>
      </c>
      <c r="U222" s="98">
        <v>2603.2457809828038</v>
      </c>
      <c r="V222" s="98">
        <v>2690.2106440498364</v>
      </c>
      <c r="W222" s="98">
        <v>2761.1906392986562</v>
      </c>
      <c r="X222" s="98">
        <v>2560.2186473527049</v>
      </c>
      <c r="Y222" s="98">
        <v>2459.1428046553669</v>
      </c>
      <c r="DA222" s="63" t="s">
        <v>2326</v>
      </c>
    </row>
    <row r="223" spans="1:105" ht="12" customHeight="1" x14ac:dyDescent="0.25">
      <c r="A223" s="100" t="s">
        <v>199</v>
      </c>
      <c r="B223" s="101">
        <v>3376.6181697105553</v>
      </c>
      <c r="C223" s="101">
        <v>3099.4416145680834</v>
      </c>
      <c r="D223" s="101">
        <v>3227.2547842485028</v>
      </c>
      <c r="E223" s="101">
        <v>2906.5457741539035</v>
      </c>
      <c r="F223" s="101">
        <v>2868.7751024576828</v>
      </c>
      <c r="G223" s="101">
        <v>2671.9967584922829</v>
      </c>
      <c r="H223" s="101">
        <v>2040.2254924394902</v>
      </c>
      <c r="I223" s="101">
        <v>2198.3377066400571</v>
      </c>
      <c r="J223" s="101">
        <v>1734.494118616695</v>
      </c>
      <c r="K223" s="101">
        <v>2175.468839566156</v>
      </c>
      <c r="L223" s="101">
        <v>1949.9766809685805</v>
      </c>
      <c r="M223" s="101">
        <v>1898.8454884115331</v>
      </c>
      <c r="N223" s="101">
        <v>2162.9621245195071</v>
      </c>
      <c r="O223" s="101">
        <v>2025.4296128882293</v>
      </c>
      <c r="P223" s="101">
        <v>1890.0185427131239</v>
      </c>
      <c r="Q223" s="101">
        <v>2126.630960756926</v>
      </c>
      <c r="R223" s="101">
        <v>2174.798566526988</v>
      </c>
      <c r="S223" s="101">
        <v>2071.9766134645615</v>
      </c>
      <c r="T223" s="101">
        <v>2224.3813455358186</v>
      </c>
      <c r="U223" s="101">
        <v>2115.1235922523906</v>
      </c>
      <c r="V223" s="101">
        <v>2204.8536534763248</v>
      </c>
      <c r="W223" s="101">
        <v>2256.0494369881999</v>
      </c>
      <c r="X223" s="101">
        <v>2055.7994248576661</v>
      </c>
      <c r="Y223" s="101">
        <v>1937.8778357887682</v>
      </c>
      <c r="DA223" s="131" t="s">
        <v>2327</v>
      </c>
    </row>
    <row r="224" spans="1:105" ht="12" customHeight="1" x14ac:dyDescent="0.25">
      <c r="A224" s="103" t="s">
        <v>52</v>
      </c>
      <c r="B224" s="104">
        <v>445.03440923303276</v>
      </c>
      <c r="C224" s="104">
        <v>406.32469423331133</v>
      </c>
      <c r="D224" s="104">
        <v>433.92997495956286</v>
      </c>
      <c r="E224" s="104">
        <v>391.09512794994384</v>
      </c>
      <c r="F224" s="104">
        <v>384.89674507513132</v>
      </c>
      <c r="G224" s="104">
        <v>361.63463197128118</v>
      </c>
      <c r="H224" s="104">
        <v>334.51622417738463</v>
      </c>
      <c r="I224" s="104">
        <v>425.15243141220054</v>
      </c>
      <c r="J224" s="104">
        <v>352.18667828909332</v>
      </c>
      <c r="K224" s="104">
        <v>452.5065521291728</v>
      </c>
      <c r="L224" s="104">
        <v>406.04635113578848</v>
      </c>
      <c r="M224" s="104">
        <v>391.23367566141565</v>
      </c>
      <c r="N224" s="104">
        <v>457.49516826045038</v>
      </c>
      <c r="O224" s="104">
        <v>432.74690536038162</v>
      </c>
      <c r="P224" s="104">
        <v>407.76294647624172</v>
      </c>
      <c r="Q224" s="104">
        <v>470.67087327502372</v>
      </c>
      <c r="R224" s="104">
        <v>490.31327358178822</v>
      </c>
      <c r="S224" s="104">
        <v>468.54141730689224</v>
      </c>
      <c r="T224" s="104">
        <v>508.23126373949765</v>
      </c>
      <c r="U224" s="104">
        <v>488.12218873041286</v>
      </c>
      <c r="V224" s="104">
        <v>485.35699057351189</v>
      </c>
      <c r="W224" s="104">
        <v>505.14120231045632</v>
      </c>
      <c r="X224" s="104">
        <v>504.41922249503943</v>
      </c>
      <c r="Y224" s="104">
        <v>521.26496886659868</v>
      </c>
      <c r="DA224" s="132" t="s">
        <v>2328</v>
      </c>
    </row>
    <row r="225" spans="1:105" ht="12" customHeight="1" x14ac:dyDescent="0.25">
      <c r="A225" s="106" t="s">
        <v>124</v>
      </c>
      <c r="B225" s="101">
        <v>3428.2576572652297</v>
      </c>
      <c r="C225" s="101">
        <v>3308.9031073901911</v>
      </c>
      <c r="D225" s="101">
        <v>3199.1008007493997</v>
      </c>
      <c r="E225" s="101">
        <v>3082.5852246333175</v>
      </c>
      <c r="F225" s="101">
        <v>3005.4749596929587</v>
      </c>
      <c r="G225" s="101">
        <v>2922.7370774838237</v>
      </c>
      <c r="H225" s="101">
        <v>2863.9851734281624</v>
      </c>
      <c r="I225" s="101">
        <v>2879.0462739033496</v>
      </c>
      <c r="J225" s="101">
        <v>2874.6061466345232</v>
      </c>
      <c r="K225" s="101">
        <v>2895.141631101214</v>
      </c>
      <c r="L225" s="101">
        <v>2908.8333748203204</v>
      </c>
      <c r="M225" s="101">
        <v>3095.4108127998329</v>
      </c>
      <c r="N225" s="101">
        <v>2856.9538184234948</v>
      </c>
      <c r="O225" s="101">
        <v>3118.2388444821468</v>
      </c>
      <c r="P225" s="101">
        <v>2800.0995093210531</v>
      </c>
      <c r="Q225" s="101">
        <v>2479.3605402174935</v>
      </c>
      <c r="R225" s="101">
        <v>2943.3335381998636</v>
      </c>
      <c r="S225" s="101">
        <v>2947.2941899856646</v>
      </c>
      <c r="T225" s="101">
        <v>3025.9350771607087</v>
      </c>
      <c r="U225" s="101">
        <v>2892.5733912938963</v>
      </c>
      <c r="V225" s="101">
        <v>3180.30738136121</v>
      </c>
      <c r="W225" s="101">
        <v>2656.964063855135</v>
      </c>
      <c r="X225" s="101">
        <v>2550.8835477586417</v>
      </c>
      <c r="Y225" s="101">
        <v>2573.13511094157</v>
      </c>
      <c r="DA225" s="131" t="s">
        <v>2329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2775.6757296343626</v>
      </c>
      <c r="P226" s="104">
        <v>2585.633579713055</v>
      </c>
      <c r="Q226" s="104">
        <v>2374.575488213171</v>
      </c>
      <c r="R226" s="104">
        <v>2666.1564437820803</v>
      </c>
      <c r="S226" s="104">
        <v>2709.082549080239</v>
      </c>
      <c r="T226" s="104">
        <v>2826.0030917567224</v>
      </c>
      <c r="U226" s="104">
        <v>2747.0278748191772</v>
      </c>
      <c r="V226" s="104">
        <v>2830.8597874691768</v>
      </c>
      <c r="W226" s="104">
        <v>2467.9359732176945</v>
      </c>
      <c r="X226" s="104">
        <v>2421.785293595804</v>
      </c>
      <c r="Y226" s="104">
        <v>0</v>
      </c>
      <c r="DA226" s="132" t="s">
        <v>2330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0</v>
      </c>
      <c r="F227" s="98">
        <v>0</v>
      </c>
      <c r="G227" s="98">
        <v>0</v>
      </c>
      <c r="H227" s="98">
        <v>0</v>
      </c>
      <c r="I227" s="98">
        <v>0</v>
      </c>
      <c r="J227" s="98">
        <v>0</v>
      </c>
      <c r="K227" s="98">
        <v>0</v>
      </c>
      <c r="L227" s="98">
        <v>0</v>
      </c>
      <c r="M227" s="98">
        <v>0</v>
      </c>
      <c r="N227" s="98">
        <v>0</v>
      </c>
      <c r="O227" s="98">
        <v>2312.4251043319582</v>
      </c>
      <c r="P227" s="98">
        <v>2152.6078677535456</v>
      </c>
      <c r="Q227" s="98">
        <v>1972.4172239905765</v>
      </c>
      <c r="R227" s="98">
        <v>2188.6947882509648</v>
      </c>
      <c r="S227" s="98">
        <v>2223.1475621983932</v>
      </c>
      <c r="T227" s="98">
        <v>2315.5105383784989</v>
      </c>
      <c r="U227" s="98">
        <v>2247.6028006866327</v>
      </c>
      <c r="V227" s="98">
        <v>2312.087598935012</v>
      </c>
      <c r="W227" s="98">
        <v>2013.6645384521446</v>
      </c>
      <c r="X227" s="98">
        <v>1953.1028181159013</v>
      </c>
      <c r="Y227" s="98">
        <v>0</v>
      </c>
      <c r="DA227" s="63" t="s">
        <v>2331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463.25062530240416</v>
      </c>
      <c r="P228" s="98">
        <v>433.02571195950907</v>
      </c>
      <c r="Q228" s="98">
        <v>402.15826422259414</v>
      </c>
      <c r="R228" s="98">
        <v>477.46165553111581</v>
      </c>
      <c r="S228" s="98">
        <v>485.93498688184599</v>
      </c>
      <c r="T228" s="98">
        <v>510.49255337822342</v>
      </c>
      <c r="U228" s="98">
        <v>499.42507413254486</v>
      </c>
      <c r="V228" s="98">
        <v>518.77218853416525</v>
      </c>
      <c r="W228" s="98">
        <v>454.27143476554994</v>
      </c>
      <c r="X228" s="98">
        <v>468.68247547990268</v>
      </c>
      <c r="Y228" s="98">
        <v>0</v>
      </c>
      <c r="DA228" s="63" t="s">
        <v>2332</v>
      </c>
    </row>
    <row r="229" spans="1:105" ht="12" customHeight="1" x14ac:dyDescent="0.25">
      <c r="A229" s="106" t="s">
        <v>122</v>
      </c>
      <c r="B229" s="101">
        <v>3042.1554403700252</v>
      </c>
      <c r="C229" s="101">
        <v>2956.9678689458997</v>
      </c>
      <c r="D229" s="101">
        <v>2854.3721744655149</v>
      </c>
      <c r="E229" s="101">
        <v>2697.6348891680473</v>
      </c>
      <c r="F229" s="101">
        <v>2739.2987515686991</v>
      </c>
      <c r="G229" s="101">
        <v>2568.6246568196825</v>
      </c>
      <c r="H229" s="101">
        <v>2560.3395183053876</v>
      </c>
      <c r="I229" s="101">
        <v>2546.7684344787058</v>
      </c>
      <c r="J229" s="101">
        <v>2665.6369661572862</v>
      </c>
      <c r="K229" s="101">
        <v>2660.7483680328414</v>
      </c>
      <c r="L229" s="101">
        <v>2721.7195463951512</v>
      </c>
      <c r="M229" s="101">
        <v>2801.155978173545</v>
      </c>
      <c r="N229" s="101">
        <v>2796.6752306847602</v>
      </c>
      <c r="O229" s="101">
        <v>2754.6826960253611</v>
      </c>
      <c r="P229" s="101">
        <v>2722.5285981047682</v>
      </c>
      <c r="Q229" s="101">
        <v>2735.2773288104549</v>
      </c>
      <c r="R229" s="101">
        <v>2820.2742814280582</v>
      </c>
      <c r="S229" s="101">
        <v>2916.9594335163947</v>
      </c>
      <c r="T229" s="101">
        <v>3032.6700886963613</v>
      </c>
      <c r="U229" s="101">
        <v>2989.7256755253393</v>
      </c>
      <c r="V229" s="101">
        <v>3092.5060061083109</v>
      </c>
      <c r="W229" s="101">
        <v>2889.3962834150975</v>
      </c>
      <c r="X229" s="101">
        <v>2720.1984515804634</v>
      </c>
      <c r="Y229" s="101">
        <v>2582.4024932732373</v>
      </c>
      <c r="DA229" s="131" t="s">
        <v>2333</v>
      </c>
    </row>
    <row r="230" spans="1:105" ht="12" customHeight="1" x14ac:dyDescent="0.25">
      <c r="A230" s="107" t="s">
        <v>121</v>
      </c>
      <c r="B230" s="104">
        <v>2804.7258584276706</v>
      </c>
      <c r="C230" s="104">
        <v>2726.1085259914134</v>
      </c>
      <c r="D230" s="104">
        <v>2615.1862697952224</v>
      </c>
      <c r="E230" s="104">
        <v>2468.6508851546482</v>
      </c>
      <c r="F230" s="104">
        <v>2511.5261499623616</v>
      </c>
      <c r="G230" s="104">
        <v>2357.2937845031206</v>
      </c>
      <c r="H230" s="104">
        <v>2366.2281185352549</v>
      </c>
      <c r="I230" s="104">
        <v>2346.7823025026573</v>
      </c>
      <c r="J230" s="104">
        <v>2444.3035354576641</v>
      </c>
      <c r="K230" s="104">
        <v>2436.0415872491358</v>
      </c>
      <c r="L230" s="104">
        <v>2491.9538443425781</v>
      </c>
      <c r="M230" s="104">
        <v>2577.2903729976756</v>
      </c>
      <c r="N230" s="104">
        <v>2598.1276115933597</v>
      </c>
      <c r="O230" s="104">
        <v>2563.8276212556643</v>
      </c>
      <c r="P230" s="104">
        <v>2526.9090114926307</v>
      </c>
      <c r="Q230" s="104">
        <v>2506.6201150556435</v>
      </c>
      <c r="R230" s="104">
        <v>2564.5471325093149</v>
      </c>
      <c r="S230" s="104">
        <v>2644.6957207486494</v>
      </c>
      <c r="T230" s="104">
        <v>2750.2281969006663</v>
      </c>
      <c r="U230" s="104">
        <v>2748.3419668940842</v>
      </c>
      <c r="V230" s="104">
        <v>2913.014057527841</v>
      </c>
      <c r="W230" s="104">
        <v>2781.1500580942811</v>
      </c>
      <c r="X230" s="104">
        <v>2609.9779063586484</v>
      </c>
      <c r="Y230" s="104">
        <v>2440.8916022210005</v>
      </c>
      <c r="DA230" s="132" t="s">
        <v>2334</v>
      </c>
    </row>
    <row r="231" spans="1:105" ht="12" customHeight="1" x14ac:dyDescent="0.25">
      <c r="A231" s="108" t="s">
        <v>53</v>
      </c>
      <c r="B231" s="98">
        <v>2372.1861050324733</v>
      </c>
      <c r="C231" s="98">
        <v>2305.4565399725593</v>
      </c>
      <c r="D231" s="98">
        <v>2199.0415447007963</v>
      </c>
      <c r="E231" s="98">
        <v>2073.1638692998458</v>
      </c>
      <c r="F231" s="98">
        <v>2108.4266641025511</v>
      </c>
      <c r="G231" s="98">
        <v>1973.7528647750889</v>
      </c>
      <c r="H231" s="98">
        <v>1991.3551920310706</v>
      </c>
      <c r="I231" s="98">
        <v>1969.1504280494237</v>
      </c>
      <c r="J231" s="98">
        <v>2038.6798230097208</v>
      </c>
      <c r="K231" s="98">
        <v>2029.3389265933961</v>
      </c>
      <c r="L231" s="98">
        <v>2078.9332507303857</v>
      </c>
      <c r="M231" s="98">
        <v>2156.2734479819424</v>
      </c>
      <c r="N231" s="98">
        <v>2167.1264861098457</v>
      </c>
      <c r="O231" s="98">
        <v>2133.3816345873915</v>
      </c>
      <c r="P231" s="98">
        <v>2096.9822050671341</v>
      </c>
      <c r="Q231" s="98">
        <v>2070.134000019219</v>
      </c>
      <c r="R231" s="98">
        <v>2107.776174239631</v>
      </c>
      <c r="S231" s="98">
        <v>2169.8577755604588</v>
      </c>
      <c r="T231" s="98">
        <v>2249.94429599963</v>
      </c>
      <c r="U231" s="98">
        <v>2241.9849320213661</v>
      </c>
      <c r="V231" s="98">
        <v>2393.6502878106853</v>
      </c>
      <c r="W231" s="98">
        <v>2273.489363304041</v>
      </c>
      <c r="X231" s="98">
        <v>2102.5891568346287</v>
      </c>
      <c r="Y231" s="98">
        <v>1934.7559226952878</v>
      </c>
      <c r="DA231" s="63" t="s">
        <v>2335</v>
      </c>
    </row>
    <row r="232" spans="1:105" ht="12" customHeight="1" x14ac:dyDescent="0.25">
      <c r="A232" s="108" t="s">
        <v>52</v>
      </c>
      <c r="B232" s="98">
        <v>432.53975339519724</v>
      </c>
      <c r="C232" s="98">
        <v>420.65198601885459</v>
      </c>
      <c r="D232" s="98">
        <v>416.14472509442572</v>
      </c>
      <c r="E232" s="98">
        <v>395.487015854802</v>
      </c>
      <c r="F232" s="98">
        <v>403.09948585981061</v>
      </c>
      <c r="G232" s="98">
        <v>383.54091972803189</v>
      </c>
      <c r="H232" s="98">
        <v>374.87292650418442</v>
      </c>
      <c r="I232" s="98">
        <v>377.63187445323371</v>
      </c>
      <c r="J232" s="98">
        <v>405.62371244794286</v>
      </c>
      <c r="K232" s="98">
        <v>406.70266065573946</v>
      </c>
      <c r="L232" s="98">
        <v>413.02059361219182</v>
      </c>
      <c r="M232" s="98">
        <v>421.0169250157328</v>
      </c>
      <c r="N232" s="98">
        <v>431.00112548351461</v>
      </c>
      <c r="O232" s="98">
        <v>430.44598666827295</v>
      </c>
      <c r="P232" s="98">
        <v>429.92680642549652</v>
      </c>
      <c r="Q232" s="98">
        <v>436.48611503642462</v>
      </c>
      <c r="R232" s="98">
        <v>456.77095826968417</v>
      </c>
      <c r="S232" s="98">
        <v>474.83794518819002</v>
      </c>
      <c r="T232" s="98">
        <v>500.28390090103636</v>
      </c>
      <c r="U232" s="98">
        <v>506.35703487271843</v>
      </c>
      <c r="V232" s="98">
        <v>519.36376971715572</v>
      </c>
      <c r="W232" s="98">
        <v>507.66069479024031</v>
      </c>
      <c r="X232" s="98">
        <v>507.38874952401989</v>
      </c>
      <c r="Y232" s="98">
        <v>506.13567952571287</v>
      </c>
      <c r="DA232" s="63" t="s">
        <v>2336</v>
      </c>
    </row>
    <row r="233" spans="1:105" ht="12" customHeight="1" x14ac:dyDescent="0.25">
      <c r="A233" s="121" t="s">
        <v>54</v>
      </c>
      <c r="B233" s="122">
        <v>481.9799760121665</v>
      </c>
      <c r="C233" s="122">
        <v>470.19158389821655</v>
      </c>
      <c r="D233" s="122">
        <v>465.5664652127262</v>
      </c>
      <c r="E233" s="122">
        <v>462.81860334866172</v>
      </c>
      <c r="F233" s="122">
        <v>457.9297277415705</v>
      </c>
      <c r="G233" s="122">
        <v>442.8211523757202</v>
      </c>
      <c r="H233" s="122">
        <v>429.8890090173781</v>
      </c>
      <c r="I233" s="122">
        <v>432.93414133061077</v>
      </c>
      <c r="J233" s="122">
        <v>417.0616017444778</v>
      </c>
      <c r="K233" s="122">
        <v>413.88824947215079</v>
      </c>
      <c r="L233" s="122">
        <v>404.83950611633577</v>
      </c>
      <c r="M233" s="122">
        <v>410.60354596277938</v>
      </c>
      <c r="N233" s="122">
        <v>413.84859697843712</v>
      </c>
      <c r="O233" s="122">
        <v>394.98834379923164</v>
      </c>
      <c r="P233" s="122">
        <v>404.53956433104673</v>
      </c>
      <c r="Q233" s="122">
        <v>408.85387432373034</v>
      </c>
      <c r="R233" s="122">
        <v>410.45192150405541</v>
      </c>
      <c r="S233" s="122">
        <v>410.7135409751217</v>
      </c>
      <c r="T233" s="122">
        <v>417.46467074500993</v>
      </c>
      <c r="U233" s="122">
        <v>407.27941134559768</v>
      </c>
      <c r="V233" s="122">
        <v>426.09516975908889</v>
      </c>
      <c r="W233" s="122">
        <v>417.45330829714675</v>
      </c>
      <c r="X233" s="122">
        <v>370.27978767713728</v>
      </c>
      <c r="Y233" s="122">
        <v>350.39693203982796</v>
      </c>
      <c r="DA233" s="130" t="s">
        <v>2337</v>
      </c>
    </row>
    <row r="234" spans="1:105" ht="12" customHeight="1" x14ac:dyDescent="0.25">
      <c r="A234" s="97" t="s">
        <v>202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X234" s="98">
        <v>0</v>
      </c>
      <c r="Y234" s="98">
        <v>0</v>
      </c>
      <c r="DA234" s="63" t="s">
        <v>2338</v>
      </c>
    </row>
    <row r="235" spans="1:105" ht="12" customHeight="1" x14ac:dyDescent="0.25">
      <c r="A235" s="97" t="s">
        <v>50</v>
      </c>
      <c r="B235" s="98">
        <v>608.90454667650545</v>
      </c>
      <c r="C235" s="98">
        <v>596.61217290343257</v>
      </c>
      <c r="D235" s="98">
        <v>590.54337772587019</v>
      </c>
      <c r="E235" s="98">
        <v>588.85692620341899</v>
      </c>
      <c r="F235" s="98">
        <v>570.92778701505608</v>
      </c>
      <c r="G235" s="98">
        <v>571.65555208084641</v>
      </c>
      <c r="H235" s="98">
        <v>552.07111842543418</v>
      </c>
      <c r="I235" s="98">
        <v>553.73140315198668</v>
      </c>
      <c r="J235" s="98">
        <v>540.55736472664501</v>
      </c>
      <c r="K235" s="98">
        <v>519.87169660244206</v>
      </c>
      <c r="L235" s="98">
        <v>526.73164701989413</v>
      </c>
      <c r="M235" s="98">
        <v>529.0681135953663</v>
      </c>
      <c r="N235" s="98">
        <v>528.43471662383001</v>
      </c>
      <c r="O235" s="98">
        <v>533.80751739994776</v>
      </c>
      <c r="P235" s="98">
        <v>510.36251588072025</v>
      </c>
      <c r="Q235" s="98">
        <v>480.3225217500094</v>
      </c>
      <c r="R235" s="98">
        <v>565.64040611547341</v>
      </c>
      <c r="S235" s="98">
        <v>558.51583999023603</v>
      </c>
      <c r="T235" s="98">
        <v>590.93169028464695</v>
      </c>
      <c r="U235" s="98">
        <v>565.8290251302052</v>
      </c>
      <c r="V235" s="98">
        <v>628.21981381922808</v>
      </c>
      <c r="W235" s="98">
        <v>529.64739543323151</v>
      </c>
      <c r="X235" s="98">
        <v>502.41039406014932</v>
      </c>
      <c r="Y235" s="98">
        <v>520.80407514199794</v>
      </c>
      <c r="DA235" s="63" t="s">
        <v>2339</v>
      </c>
    </row>
    <row r="236" spans="1:105" ht="12" customHeight="1" x14ac:dyDescent="0.25">
      <c r="A236" s="109" t="s">
        <v>120</v>
      </c>
      <c r="B236" s="33">
        <v>480.10169897680811</v>
      </c>
      <c r="C236" s="33">
        <v>468.35314589422057</v>
      </c>
      <c r="D236" s="33">
        <v>463.75309376545675</v>
      </c>
      <c r="E236" s="33">
        <v>461.01178387579751</v>
      </c>
      <c r="F236" s="33">
        <v>456.29448850781245</v>
      </c>
      <c r="G236" s="33">
        <v>440.97863620832015</v>
      </c>
      <c r="H236" s="33">
        <v>428.14110963572034</v>
      </c>
      <c r="I236" s="33">
        <v>431.28532053752872</v>
      </c>
      <c r="J236" s="33">
        <v>415.44567780379123</v>
      </c>
      <c r="K236" s="33">
        <v>412.57064497111486</v>
      </c>
      <c r="L236" s="33">
        <v>403.27041279091389</v>
      </c>
      <c r="M236" s="33">
        <v>408.95100223639241</v>
      </c>
      <c r="N236" s="33">
        <v>412.1812920302205</v>
      </c>
      <c r="O236" s="33">
        <v>392.89992505763075</v>
      </c>
      <c r="P236" s="33">
        <v>402.90694595305314</v>
      </c>
      <c r="Q236" s="33">
        <v>407.68739320991926</v>
      </c>
      <c r="R236" s="33">
        <v>407.70333500704982</v>
      </c>
      <c r="S236" s="33">
        <v>408.02972805533983</v>
      </c>
      <c r="T236" s="33">
        <v>414.29708081625785</v>
      </c>
      <c r="U236" s="33">
        <v>404.44452226306959</v>
      </c>
      <c r="V236" s="33">
        <v>422.72380817466171</v>
      </c>
      <c r="W236" s="33">
        <v>415.51479881314077</v>
      </c>
      <c r="X236" s="33">
        <v>367.95754271376154</v>
      </c>
      <c r="Y236" s="33">
        <v>347.17493220161322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11773.822263291</v>
      </c>
      <c r="C238" s="117">
        <f t="shared" si="115"/>
        <v>11666.510460623716</v>
      </c>
      <c r="D238" s="117">
        <f t="shared" si="115"/>
        <v>11987.08940254166</v>
      </c>
      <c r="E238" s="117">
        <f t="shared" si="115"/>
        <v>11835.131146484702</v>
      </c>
      <c r="F238" s="117">
        <f t="shared" si="115"/>
        <v>11873.745232117923</v>
      </c>
      <c r="G238" s="117">
        <f t="shared" si="115"/>
        <v>11971.36742492244</v>
      </c>
      <c r="H238" s="117">
        <f t="shared" si="115"/>
        <v>11637.014284909368</v>
      </c>
      <c r="I238" s="117">
        <f t="shared" si="115"/>
        <v>13706.526251584441</v>
      </c>
      <c r="J238" s="117">
        <f t="shared" si="115"/>
        <v>11466.737192933659</v>
      </c>
      <c r="K238" s="117">
        <f t="shared" si="115"/>
        <v>13355.349685946132</v>
      </c>
      <c r="L238" s="117">
        <f t="shared" si="115"/>
        <v>12778.889192288929</v>
      </c>
      <c r="M238" s="117">
        <f t="shared" si="115"/>
        <v>10204.311489066917</v>
      </c>
      <c r="N238" s="117">
        <f t="shared" si="115"/>
        <v>11368.209830235166</v>
      </c>
      <c r="O238" s="117">
        <f t="shared" si="115"/>
        <v>10738.09548776376</v>
      </c>
      <c r="P238" s="117">
        <f t="shared" si="115"/>
        <v>9280.2395123378956</v>
      </c>
      <c r="Q238" s="117">
        <f t="shared" si="115"/>
        <v>11084.243588451676</v>
      </c>
      <c r="R238" s="117">
        <f t="shared" ref="R238:V238" si="116">R239+R242+R244+R257</f>
        <v>11396.912316499003</v>
      </c>
      <c r="S238" s="117">
        <f t="shared" si="116"/>
        <v>10202.542833577154</v>
      </c>
      <c r="T238" s="117">
        <f t="shared" si="116"/>
        <v>11551.815005139204</v>
      </c>
      <c r="U238" s="117">
        <f t="shared" si="116"/>
        <v>10832.446263905496</v>
      </c>
      <c r="V238" s="117">
        <f t="shared" si="116"/>
        <v>11564.443415256028</v>
      </c>
      <c r="W238" s="117">
        <f t="shared" ref="W238:Y238" si="117">W239+W242+W244+W257</f>
        <v>11673.106102842095</v>
      </c>
      <c r="X238" s="117">
        <f t="shared" si="117"/>
        <v>10062.043536349785</v>
      </c>
      <c r="Y238" s="117">
        <f t="shared" si="117"/>
        <v>10066.910422909003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9408.7807350960138</v>
      </c>
      <c r="C239" s="122">
        <f t="shared" si="118"/>
        <v>9451.7375442336688</v>
      </c>
      <c r="D239" s="122">
        <f t="shared" si="118"/>
        <v>9718.8224103935918</v>
      </c>
      <c r="E239" s="122">
        <f t="shared" si="118"/>
        <v>9737.2966774975303</v>
      </c>
      <c r="F239" s="122">
        <f t="shared" si="118"/>
        <v>9788.430979781062</v>
      </c>
      <c r="G239" s="122">
        <f t="shared" si="118"/>
        <v>10006.419341547436</v>
      </c>
      <c r="H239" s="122">
        <f t="shared" si="118"/>
        <v>9737.7510580328362</v>
      </c>
      <c r="I239" s="122">
        <f t="shared" si="118"/>
        <v>11500.448713158039</v>
      </c>
      <c r="J239" s="122">
        <f t="shared" si="118"/>
        <v>9540.8803792254603</v>
      </c>
      <c r="K239" s="122">
        <f t="shared" si="118"/>
        <v>11095.611836350772</v>
      </c>
      <c r="L239" s="122">
        <f t="shared" si="118"/>
        <v>10664.32742913802</v>
      </c>
      <c r="M239" s="122">
        <f t="shared" si="118"/>
        <v>8105.0046413799173</v>
      </c>
      <c r="N239" s="122">
        <f t="shared" si="118"/>
        <v>9043.5670979760325</v>
      </c>
      <c r="O239" s="122">
        <f t="shared" si="118"/>
        <v>8519.6654406940506</v>
      </c>
      <c r="P239" s="122">
        <f t="shared" si="118"/>
        <v>7144.0887475782401</v>
      </c>
      <c r="Q239" s="122">
        <f t="shared" si="118"/>
        <v>8742.600376995757</v>
      </c>
      <c r="R239" s="122">
        <f t="shared" ref="R239:V239" si="119">SUM(R240:R241)</f>
        <v>8986.0800202997307</v>
      </c>
      <c r="S239" s="122">
        <f t="shared" si="119"/>
        <v>7845.4416941663558</v>
      </c>
      <c r="T239" s="122">
        <f t="shared" si="119"/>
        <v>9045.0015599326307</v>
      </c>
      <c r="U239" s="122">
        <f t="shared" si="119"/>
        <v>8404.1913265441563</v>
      </c>
      <c r="V239" s="122">
        <f t="shared" si="119"/>
        <v>9035.9047847484271</v>
      </c>
      <c r="W239" s="122">
        <f t="shared" ref="W239:Y239" si="120">SUM(W240:W241)</f>
        <v>9097.7129291313704</v>
      </c>
      <c r="X239" s="122">
        <f t="shared" si="120"/>
        <v>7623.9166372599102</v>
      </c>
      <c r="Y239" s="122">
        <f t="shared" si="120"/>
        <v>7669.9992098519951</v>
      </c>
      <c r="DA239" s="130" t="s">
        <v>2487</v>
      </c>
    </row>
    <row r="240" spans="1:105" ht="12" customHeight="1" x14ac:dyDescent="0.25">
      <c r="A240" s="97" t="s">
        <v>199</v>
      </c>
      <c r="B240" s="98">
        <v>9317.8132135258584</v>
      </c>
      <c r="C240" s="98">
        <v>9363.5667403794414</v>
      </c>
      <c r="D240" s="98">
        <v>9630.0598807826027</v>
      </c>
      <c r="E240" s="98">
        <v>9650.7253929444523</v>
      </c>
      <c r="F240" s="98">
        <v>9703.0034695435461</v>
      </c>
      <c r="G240" s="98">
        <v>9920.6420190587633</v>
      </c>
      <c r="H240" s="98">
        <v>9655.7522220185801</v>
      </c>
      <c r="I240" s="98">
        <v>11404.74041472243</v>
      </c>
      <c r="J240" s="98">
        <v>9461.4907724358582</v>
      </c>
      <c r="K240" s="98">
        <v>11003.789702860942</v>
      </c>
      <c r="L240" s="98">
        <v>10577.014108354397</v>
      </c>
      <c r="M240" s="98">
        <v>8040.1438313227318</v>
      </c>
      <c r="N240" s="98">
        <v>8971.6883950659048</v>
      </c>
      <c r="O240" s="98">
        <v>8453.3364813556509</v>
      </c>
      <c r="P240" s="98">
        <v>7089.5591801432356</v>
      </c>
      <c r="Q240" s="98">
        <v>8675.5967993360064</v>
      </c>
      <c r="R240" s="98">
        <v>8917.5819268842642</v>
      </c>
      <c r="S240" s="98">
        <v>7786.0051013405046</v>
      </c>
      <c r="T240" s="98">
        <v>8976.4015497212986</v>
      </c>
      <c r="U240" s="98">
        <v>8340.8123027679121</v>
      </c>
      <c r="V240" s="98">
        <v>8968.0135383319903</v>
      </c>
      <c r="W240" s="98">
        <v>9029.2934300223951</v>
      </c>
      <c r="X240" s="98">
        <v>7566.6878878926582</v>
      </c>
      <c r="Y240" s="98">
        <v>7612.6303414607009</v>
      </c>
      <c r="DA240" s="63" t="s">
        <v>2488</v>
      </c>
    </row>
    <row r="241" spans="1:105" ht="12" customHeight="1" x14ac:dyDescent="0.25">
      <c r="A241" s="97" t="s">
        <v>53</v>
      </c>
      <c r="B241" s="98">
        <v>90.967521570155625</v>
      </c>
      <c r="C241" s="98">
        <v>88.170803854226904</v>
      </c>
      <c r="D241" s="98">
        <v>88.762529610989219</v>
      </c>
      <c r="E241" s="98">
        <v>86.571284553077547</v>
      </c>
      <c r="F241" s="98">
        <v>85.427510237515463</v>
      </c>
      <c r="G241" s="98">
        <v>85.777322488673278</v>
      </c>
      <c r="H241" s="98">
        <v>81.998836014255986</v>
      </c>
      <c r="I241" s="98">
        <v>95.708298435609649</v>
      </c>
      <c r="J241" s="98">
        <v>79.389606789602794</v>
      </c>
      <c r="K241" s="98">
        <v>91.822133489830364</v>
      </c>
      <c r="L241" s="98">
        <v>87.31332078362324</v>
      </c>
      <c r="M241" s="98">
        <v>64.860810057185716</v>
      </c>
      <c r="N241" s="98">
        <v>71.878702910128382</v>
      </c>
      <c r="O241" s="98">
        <v>66.328959338400225</v>
      </c>
      <c r="P241" s="98">
        <v>54.529567435004189</v>
      </c>
      <c r="Q241" s="98">
        <v>67.003577659751073</v>
      </c>
      <c r="R241" s="98">
        <v>68.498093415466613</v>
      </c>
      <c r="S241" s="98">
        <v>59.436592825851335</v>
      </c>
      <c r="T241" s="98">
        <v>68.600010211331949</v>
      </c>
      <c r="U241" s="98">
        <v>63.379023776244061</v>
      </c>
      <c r="V241" s="98">
        <v>67.891246416436687</v>
      </c>
      <c r="W241" s="98">
        <v>68.419499108976055</v>
      </c>
      <c r="X241" s="98">
        <v>57.22874936725232</v>
      </c>
      <c r="Y241" s="98">
        <v>57.368868391293766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1.5840962511224752</v>
      </c>
      <c r="C242" s="122">
        <f t="shared" si="121"/>
        <v>1.5451257913660905</v>
      </c>
      <c r="D242" s="122">
        <f t="shared" si="121"/>
        <v>1.855699032877911</v>
      </c>
      <c r="E242" s="122">
        <f t="shared" si="121"/>
        <v>1.8919404463788843</v>
      </c>
      <c r="F242" s="122">
        <f t="shared" si="121"/>
        <v>1.9173304619846951</v>
      </c>
      <c r="G242" s="122">
        <f t="shared" si="121"/>
        <v>2.0924793012117311</v>
      </c>
      <c r="H242" s="122">
        <f t="shared" si="121"/>
        <v>2.9015683258752261</v>
      </c>
      <c r="I242" s="122">
        <f t="shared" si="121"/>
        <v>3.8544804767140373</v>
      </c>
      <c r="J242" s="122">
        <f t="shared" si="121"/>
        <v>4.5951112094170208</v>
      </c>
      <c r="K242" s="122">
        <f t="shared" si="121"/>
        <v>4.9778332960266356</v>
      </c>
      <c r="L242" s="122">
        <f t="shared" si="121"/>
        <v>5.7654558555051008</v>
      </c>
      <c r="M242" s="122">
        <f t="shared" si="121"/>
        <v>5.8425086039414307</v>
      </c>
      <c r="N242" s="122">
        <f t="shared" si="121"/>
        <v>6.3920803564150779</v>
      </c>
      <c r="O242" s="122">
        <f t="shared" si="121"/>
        <v>6.2087414310736362</v>
      </c>
      <c r="P242" s="122">
        <f t="shared" si="121"/>
        <v>7.1550114223787213</v>
      </c>
      <c r="Q242" s="122">
        <f t="shared" si="121"/>
        <v>7.3934327157189115</v>
      </c>
      <c r="R242" s="122">
        <f t="shared" si="121"/>
        <v>8.138699342488982</v>
      </c>
      <c r="S242" s="122">
        <f t="shared" si="121"/>
        <v>8.4911299945223302</v>
      </c>
      <c r="T242" s="122">
        <f t="shared" si="121"/>
        <v>8.2457584208866184</v>
      </c>
      <c r="U242" s="122">
        <f t="shared" si="121"/>
        <v>7.9098693283151968</v>
      </c>
      <c r="V242" s="122">
        <f t="shared" si="121"/>
        <v>6.5412295389831634</v>
      </c>
      <c r="W242" s="122">
        <f t="shared" si="121"/>
        <v>4.6127137804932845</v>
      </c>
      <c r="X242" s="122">
        <f t="shared" si="121"/>
        <v>3.7323855024230879</v>
      </c>
      <c r="Y242" s="122">
        <f t="shared" si="121"/>
        <v>3.7763950212841846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1.5840962511224752</v>
      </c>
      <c r="C243" s="98">
        <f>RES_hhdet_tesh!C86</f>
        <v>1.5451257913660905</v>
      </c>
      <c r="D243" s="98">
        <f>RES_hhdet_tesh!D86</f>
        <v>1.855699032877911</v>
      </c>
      <c r="E243" s="98">
        <f>RES_hhdet_tesh!E86</f>
        <v>1.8919404463788843</v>
      </c>
      <c r="F243" s="98">
        <f>RES_hhdet_tesh!F86</f>
        <v>1.9173304619846951</v>
      </c>
      <c r="G243" s="98">
        <f>RES_hhdet_tesh!G86</f>
        <v>2.0924793012117311</v>
      </c>
      <c r="H243" s="98">
        <f>RES_hhdet_tesh!H86</f>
        <v>2.9015683258752261</v>
      </c>
      <c r="I243" s="98">
        <f>RES_hhdet_tesh!I86</f>
        <v>3.8544804767140373</v>
      </c>
      <c r="J243" s="98">
        <f>RES_hhdet_tesh!J86</f>
        <v>4.5951112094170208</v>
      </c>
      <c r="K243" s="98">
        <f>RES_hhdet_tesh!K86</f>
        <v>4.9778332960266356</v>
      </c>
      <c r="L243" s="98">
        <f>RES_hhdet_tesh!L86</f>
        <v>5.7654558555051008</v>
      </c>
      <c r="M243" s="98">
        <f>RES_hhdet_tesh!M86</f>
        <v>5.8425086039414307</v>
      </c>
      <c r="N243" s="98">
        <f>RES_hhdet_tesh!N86</f>
        <v>6.3920803564150779</v>
      </c>
      <c r="O243" s="98">
        <f>RES_hhdet_tesh!O86</f>
        <v>6.2087414310736362</v>
      </c>
      <c r="P243" s="98">
        <f>RES_hhdet_tesh!P86</f>
        <v>7.1550114223787213</v>
      </c>
      <c r="Q243" s="98">
        <f>RES_hhdet_tesh!Q86</f>
        <v>7.3934327157189115</v>
      </c>
      <c r="R243" s="98">
        <f>RES_hhdet_tesh!R86</f>
        <v>8.138699342488982</v>
      </c>
      <c r="S243" s="98">
        <f>RES_hhdet_tesh!S86</f>
        <v>8.4911299945223302</v>
      </c>
      <c r="T243" s="98">
        <f>RES_hhdet_tesh!T86</f>
        <v>8.2457584208866184</v>
      </c>
      <c r="U243" s="98">
        <f>RES_hhdet_tesh!U86</f>
        <v>7.9098693283151968</v>
      </c>
      <c r="V243" s="98">
        <f>RES_hhdet_tesh!V86</f>
        <v>6.5412295389831634</v>
      </c>
      <c r="W243" s="98">
        <f>RES_hhdet_tesh!W86</f>
        <v>4.6127137804932845</v>
      </c>
      <c r="X243" s="98">
        <f>RES_hhdet_tesh!X86</f>
        <v>3.7323855024230879</v>
      </c>
      <c r="Y243" s="98">
        <f>RES_hhdet_tesh!Y86</f>
        <v>3.7763950212841846</v>
      </c>
      <c r="DA243" s="63" t="s">
        <v>2491</v>
      </c>
    </row>
    <row r="244" spans="1:105" ht="12" customHeight="1" x14ac:dyDescent="0.25">
      <c r="A244" s="121" t="s">
        <v>55</v>
      </c>
      <c r="B244" s="122">
        <v>2009.0216958039127</v>
      </c>
      <c r="C244" s="122">
        <v>1866.6505906652494</v>
      </c>
      <c r="D244" s="122">
        <v>1922.3145351460403</v>
      </c>
      <c r="E244" s="122">
        <v>1752.8347413801148</v>
      </c>
      <c r="F244" s="122">
        <v>1742.5655922339865</v>
      </c>
      <c r="G244" s="122">
        <v>1631.6098919759631</v>
      </c>
      <c r="H244" s="122">
        <v>1573.1271691873283</v>
      </c>
      <c r="I244" s="122">
        <v>1875.6478921659873</v>
      </c>
      <c r="J244" s="122">
        <v>1606.1729516156893</v>
      </c>
      <c r="K244" s="122">
        <v>1941.3181591205341</v>
      </c>
      <c r="L244" s="122">
        <v>1801.7217907838672</v>
      </c>
      <c r="M244" s="122">
        <v>1781.345651849399</v>
      </c>
      <c r="N244" s="122">
        <v>2002.5266165530322</v>
      </c>
      <c r="O244" s="122">
        <v>1909.6055836669775</v>
      </c>
      <c r="P244" s="122">
        <v>1817.3757119804616</v>
      </c>
      <c r="Q244" s="122">
        <v>2017.209011054367</v>
      </c>
      <c r="R244" s="122">
        <v>2082.8692066621511</v>
      </c>
      <c r="S244" s="122">
        <v>2026.495819332642</v>
      </c>
      <c r="T244" s="122">
        <v>2168.4486966181526</v>
      </c>
      <c r="U244" s="122">
        <v>2094.0706556204532</v>
      </c>
      <c r="V244" s="122">
        <v>2173.6263495170915</v>
      </c>
      <c r="W244" s="122">
        <v>2220.3518109923234</v>
      </c>
      <c r="X244" s="122">
        <v>2116.5921395593732</v>
      </c>
      <c r="Y244" s="122">
        <v>2087.3309973532969</v>
      </c>
      <c r="DA244" s="130" t="s">
        <v>2492</v>
      </c>
    </row>
    <row r="245" spans="1:105" ht="12" customHeight="1" x14ac:dyDescent="0.25">
      <c r="A245" s="97" t="s">
        <v>132</v>
      </c>
      <c r="B245" s="98">
        <v>2020.924461828399</v>
      </c>
      <c r="C245" s="98">
        <v>1852.8216940425996</v>
      </c>
      <c r="D245" s="98">
        <v>1940.000832849031</v>
      </c>
      <c r="E245" s="98">
        <v>1747.4200384997328</v>
      </c>
      <c r="F245" s="98">
        <v>1723.2945358632599</v>
      </c>
      <c r="G245" s="98">
        <v>1607.1245670179112</v>
      </c>
      <c r="H245" s="98">
        <v>1528.4269837624097</v>
      </c>
      <c r="I245" s="98">
        <v>1928.6338030096895</v>
      </c>
      <c r="J245" s="98">
        <v>1549.9455317317249</v>
      </c>
      <c r="K245" s="98">
        <v>1989.1590831684193</v>
      </c>
      <c r="L245" s="98">
        <v>1795.7783846911209</v>
      </c>
      <c r="M245" s="98">
        <v>1752.9638638577924</v>
      </c>
      <c r="N245" s="98">
        <v>2031.1525862869366</v>
      </c>
      <c r="O245" s="98">
        <v>1910.5845486024825</v>
      </c>
      <c r="P245" s="98">
        <v>1794.3264751738736</v>
      </c>
      <c r="Q245" s="98">
        <v>2056.8592518416372</v>
      </c>
      <c r="R245" s="98">
        <v>2115.7709420005772</v>
      </c>
      <c r="S245" s="98">
        <v>2019.5272677949163</v>
      </c>
      <c r="T245" s="98">
        <v>2175.5388144739986</v>
      </c>
      <c r="U245" s="98">
        <v>2077.8007252704965</v>
      </c>
      <c r="V245" s="98">
        <v>2144.6825220194751</v>
      </c>
      <c r="W245" s="98">
        <v>2221.1092017763954</v>
      </c>
      <c r="X245" s="98">
        <v>2116.0516879222241</v>
      </c>
      <c r="Y245" s="98">
        <v>2091.6796399221384</v>
      </c>
      <c r="DA245" s="63" t="s">
        <v>2493</v>
      </c>
    </row>
    <row r="246" spans="1:105" ht="12" customHeight="1" x14ac:dyDescent="0.25">
      <c r="A246" s="97" t="s">
        <v>131</v>
      </c>
      <c r="B246" s="98">
        <v>2020.924461828399</v>
      </c>
      <c r="C246" s="98">
        <v>1852.854613669436</v>
      </c>
      <c r="D246" s="98">
        <v>1940.1111467927926</v>
      </c>
      <c r="E246" s="98">
        <v>1747.599281718348</v>
      </c>
      <c r="F246" s="98">
        <v>1723.77307632577</v>
      </c>
      <c r="G246" s="98">
        <v>1608.6732074451552</v>
      </c>
      <c r="H246" s="98">
        <v>1524.7926706477301</v>
      </c>
      <c r="I246" s="98">
        <v>1919.5373222314613</v>
      </c>
      <c r="J246" s="98">
        <v>1543.0799026970926</v>
      </c>
      <c r="K246" s="98">
        <v>1980.0885826656054</v>
      </c>
      <c r="L246" s="98">
        <v>1788.8300442342547</v>
      </c>
      <c r="M246" s="98">
        <v>1747.6931401202696</v>
      </c>
      <c r="N246" s="98">
        <v>2026.838163767392</v>
      </c>
      <c r="O246" s="98">
        <v>1907.7331250439704</v>
      </c>
      <c r="P246" s="98">
        <v>1792.1404489649096</v>
      </c>
      <c r="Q246" s="98">
        <v>2052.0657072524327</v>
      </c>
      <c r="R246" s="98">
        <v>2110.8099211679128</v>
      </c>
      <c r="S246" s="98">
        <v>2014.9220072069554</v>
      </c>
      <c r="T246" s="98">
        <v>2171.1082622580393</v>
      </c>
      <c r="U246" s="98">
        <v>2073.8303033104512</v>
      </c>
      <c r="V246" s="98">
        <v>2142.0367789941465</v>
      </c>
      <c r="W246" s="98">
        <v>2220.802576784808</v>
      </c>
      <c r="X246" s="98">
        <v>2114.9198297268545</v>
      </c>
      <c r="Y246" s="98">
        <v>2086.8614622222826</v>
      </c>
      <c r="DA246" s="63" t="s">
        <v>2494</v>
      </c>
    </row>
    <row r="247" spans="1:105" ht="12" customHeight="1" x14ac:dyDescent="0.25">
      <c r="A247" s="100" t="s">
        <v>199</v>
      </c>
      <c r="B247" s="101">
        <v>1575.8900525953663</v>
      </c>
      <c r="C247" s="101">
        <v>1446.5299194361248</v>
      </c>
      <c r="D247" s="101">
        <v>1506.1811718332301</v>
      </c>
      <c r="E247" s="101">
        <v>1356.5041537684042</v>
      </c>
      <c r="F247" s="101">
        <v>1338.8763312506389</v>
      </c>
      <c r="G247" s="101">
        <v>1247.0385754738743</v>
      </c>
      <c r="H247" s="101">
        <v>1190.2764464703455</v>
      </c>
      <c r="I247" s="101">
        <v>1494.3848908192604</v>
      </c>
      <c r="J247" s="101">
        <v>1190.8932244079992</v>
      </c>
      <c r="K247" s="101">
        <v>1527.5820305364325</v>
      </c>
      <c r="L247" s="101">
        <v>1382.7836930984663</v>
      </c>
      <c r="M247" s="101">
        <v>1356.459464458854</v>
      </c>
      <c r="N247" s="101">
        <v>1569.3429955069412</v>
      </c>
      <c r="O247" s="101">
        <v>1474.9862196835884</v>
      </c>
      <c r="P247" s="101">
        <v>1384.3775024886679</v>
      </c>
      <c r="Q247" s="101">
        <v>1581.3948339774092</v>
      </c>
      <c r="R247" s="101">
        <v>1620.4966475861243</v>
      </c>
      <c r="S247" s="101">
        <v>1546.3805899000633</v>
      </c>
      <c r="T247" s="101">
        <v>1662.8769985185415</v>
      </c>
      <c r="U247" s="101">
        <v>1585.708114580038</v>
      </c>
      <c r="V247" s="101">
        <v>1656.6797884206353</v>
      </c>
      <c r="W247" s="101">
        <v>1715.661374474352</v>
      </c>
      <c r="X247" s="101">
        <v>1610.5006072318149</v>
      </c>
      <c r="Y247" s="101">
        <v>1565.5964933556838</v>
      </c>
      <c r="DA247" s="131" t="s">
        <v>2495</v>
      </c>
    </row>
    <row r="248" spans="1:105" ht="12" customHeight="1" x14ac:dyDescent="0.25">
      <c r="A248" s="103" t="s">
        <v>52</v>
      </c>
      <c r="B248" s="104">
        <v>445.03440923303276</v>
      </c>
      <c r="C248" s="104">
        <v>406.32469423331133</v>
      </c>
      <c r="D248" s="104">
        <v>433.92997495956286</v>
      </c>
      <c r="E248" s="104">
        <v>391.09512794994384</v>
      </c>
      <c r="F248" s="104">
        <v>384.89674507513132</v>
      </c>
      <c r="G248" s="104">
        <v>361.63463197128118</v>
      </c>
      <c r="H248" s="104">
        <v>334.51622417738463</v>
      </c>
      <c r="I248" s="104">
        <v>425.15243141220054</v>
      </c>
      <c r="J248" s="104">
        <v>352.18667828909332</v>
      </c>
      <c r="K248" s="104">
        <v>452.5065521291728</v>
      </c>
      <c r="L248" s="104">
        <v>406.04635113578848</v>
      </c>
      <c r="M248" s="104">
        <v>391.23367566141565</v>
      </c>
      <c r="N248" s="104">
        <v>457.49516826045038</v>
      </c>
      <c r="O248" s="104">
        <v>432.74690536038162</v>
      </c>
      <c r="P248" s="104">
        <v>407.76294647624172</v>
      </c>
      <c r="Q248" s="104">
        <v>470.67087327502372</v>
      </c>
      <c r="R248" s="104">
        <v>490.31327358178822</v>
      </c>
      <c r="S248" s="104">
        <v>468.54141730689224</v>
      </c>
      <c r="T248" s="104">
        <v>508.23126373949765</v>
      </c>
      <c r="U248" s="104">
        <v>488.12218873041286</v>
      </c>
      <c r="V248" s="104">
        <v>485.35699057351189</v>
      </c>
      <c r="W248" s="104">
        <v>505.14120231045632</v>
      </c>
      <c r="X248" s="104">
        <v>504.41922249503943</v>
      </c>
      <c r="Y248" s="104">
        <v>521.26496886659868</v>
      </c>
      <c r="DA248" s="132" t="s">
        <v>2496</v>
      </c>
    </row>
    <row r="249" spans="1:105" ht="12" customHeight="1" x14ac:dyDescent="0.25">
      <c r="A249" s="106" t="s">
        <v>124</v>
      </c>
      <c r="B249" s="101">
        <v>1961.9314762258507</v>
      </c>
      <c r="C249" s="101">
        <v>1906.1113203295772</v>
      </c>
      <c r="D249" s="101">
        <v>1857.5407498663571</v>
      </c>
      <c r="E249" s="101">
        <v>1803.3026460543581</v>
      </c>
      <c r="F249" s="101">
        <v>1772.2785417257007</v>
      </c>
      <c r="G249" s="101">
        <v>1739.8338619753372</v>
      </c>
      <c r="H249" s="101">
        <v>1721.2795137177259</v>
      </c>
      <c r="I249" s="101">
        <v>1741.3662023866941</v>
      </c>
      <c r="J249" s="101">
        <v>1743.9359063900517</v>
      </c>
      <c r="K249" s="101">
        <v>1765.356035406347</v>
      </c>
      <c r="L249" s="101">
        <v>1783.9259507728123</v>
      </c>
      <c r="M249" s="101">
        <v>1912.2037079803092</v>
      </c>
      <c r="N249" s="101">
        <v>1796.3486003186024</v>
      </c>
      <c r="O249" s="101">
        <v>2013.3807450245272</v>
      </c>
      <c r="P249" s="101">
        <v>1865.0915281175958</v>
      </c>
      <c r="Q249" s="101">
        <v>1707.1430919132772</v>
      </c>
      <c r="R249" s="101">
        <v>2073.330900181435</v>
      </c>
      <c r="S249" s="101">
        <v>2106.4875663837533</v>
      </c>
      <c r="T249" s="101">
        <v>2197.361944119953</v>
      </c>
      <c r="U249" s="101">
        <v>2136.2300229803241</v>
      </c>
      <c r="V249" s="101">
        <v>2393.0969955213332</v>
      </c>
      <c r="W249" s="101">
        <v>2074.20257777185</v>
      </c>
      <c r="X249" s="101">
        <v>2038.4604254999472</v>
      </c>
      <c r="Y249" s="101">
        <v>2114.1150349801587</v>
      </c>
      <c r="DA249" s="131" t="s">
        <v>2497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0</v>
      </c>
      <c r="F250" s="104">
        <v>0</v>
      </c>
      <c r="G250" s="104">
        <v>0</v>
      </c>
      <c r="H250" s="104">
        <v>0</v>
      </c>
      <c r="I250" s="104">
        <v>0</v>
      </c>
      <c r="J250" s="104">
        <v>0</v>
      </c>
      <c r="K250" s="104">
        <v>0</v>
      </c>
      <c r="L250" s="104">
        <v>0</v>
      </c>
      <c r="M250" s="104">
        <v>0</v>
      </c>
      <c r="N250" s="104">
        <v>0</v>
      </c>
      <c r="O250" s="104">
        <v>2043.200864402992</v>
      </c>
      <c r="P250" s="104">
        <v>1903.7818064923729</v>
      </c>
      <c r="Q250" s="104">
        <v>1749.8002089550314</v>
      </c>
      <c r="R250" s="104">
        <v>2054.7855621421927</v>
      </c>
      <c r="S250" s="104">
        <v>2088.0879305464505</v>
      </c>
      <c r="T250" s="104">
        <v>2179.2086063428005</v>
      </c>
      <c r="U250" s="104">
        <v>2119.2021436078567</v>
      </c>
      <c r="V250" s="104">
        <v>2289.3284186618071</v>
      </c>
      <c r="W250" s="104">
        <v>1996.3005064952677</v>
      </c>
      <c r="X250" s="104">
        <v>1964.3344413863053</v>
      </c>
      <c r="Y250" s="104">
        <v>0</v>
      </c>
      <c r="DA250" s="132" t="s">
        <v>2498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1579.9502391005879</v>
      </c>
      <c r="P251" s="98">
        <v>1470.7560945328639</v>
      </c>
      <c r="Q251" s="98">
        <v>1347.641944732437</v>
      </c>
      <c r="R251" s="98">
        <v>1577.3239066110768</v>
      </c>
      <c r="S251" s="98">
        <v>1602.1529436646044</v>
      </c>
      <c r="T251" s="98">
        <v>1668.7160529645773</v>
      </c>
      <c r="U251" s="98">
        <v>1619.7770694753121</v>
      </c>
      <c r="V251" s="98">
        <v>1770.556230127642</v>
      </c>
      <c r="W251" s="98">
        <v>1542.0290717297175</v>
      </c>
      <c r="X251" s="98">
        <v>1495.6519659064027</v>
      </c>
      <c r="Y251" s="98">
        <v>0</v>
      </c>
      <c r="DA251" s="63" t="s">
        <v>2499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0</v>
      </c>
      <c r="F252" s="98">
        <v>0</v>
      </c>
      <c r="G252" s="98">
        <v>0</v>
      </c>
      <c r="H252" s="98">
        <v>0</v>
      </c>
      <c r="I252" s="98">
        <v>0</v>
      </c>
      <c r="J252" s="98">
        <v>0</v>
      </c>
      <c r="K252" s="98">
        <v>0</v>
      </c>
      <c r="L252" s="98">
        <v>0</v>
      </c>
      <c r="M252" s="98">
        <v>0</v>
      </c>
      <c r="N252" s="98">
        <v>0</v>
      </c>
      <c r="O252" s="98">
        <v>463.25062530240416</v>
      </c>
      <c r="P252" s="98">
        <v>433.02571195950907</v>
      </c>
      <c r="Q252" s="98">
        <v>402.15826422259414</v>
      </c>
      <c r="R252" s="98">
        <v>477.46165553111581</v>
      </c>
      <c r="S252" s="98">
        <v>485.93498688184599</v>
      </c>
      <c r="T252" s="98">
        <v>510.49255337822342</v>
      </c>
      <c r="U252" s="98">
        <v>499.42507413254486</v>
      </c>
      <c r="V252" s="98">
        <v>518.77218853416525</v>
      </c>
      <c r="W252" s="98">
        <v>454.27143476554994</v>
      </c>
      <c r="X252" s="98">
        <v>468.68247547990268</v>
      </c>
      <c r="Y252" s="98">
        <v>0</v>
      </c>
      <c r="DA252" s="63" t="s">
        <v>2500</v>
      </c>
    </row>
    <row r="253" spans="1:105" ht="12" customHeight="1" x14ac:dyDescent="0.25">
      <c r="A253" s="106" t="s">
        <v>122</v>
      </c>
      <c r="B253" s="101">
        <v>1964.0498371534234</v>
      </c>
      <c r="C253" s="101">
        <v>1918.0492405401205</v>
      </c>
      <c r="D253" s="101">
        <v>1861.160118480502</v>
      </c>
      <c r="E253" s="101">
        <v>1768.229310516406</v>
      </c>
      <c r="F253" s="101">
        <v>1806.3768918352084</v>
      </c>
      <c r="G253" s="101">
        <v>1705.6340622479913</v>
      </c>
      <c r="H253" s="101">
        <v>1711.6748094593399</v>
      </c>
      <c r="I253" s="101">
        <v>1708.1004640558735</v>
      </c>
      <c r="J253" s="101">
        <v>1788.660959288952</v>
      </c>
      <c r="K253" s="101">
        <v>1787.462175587206</v>
      </c>
      <c r="L253" s="101">
        <v>1829.9350277424364</v>
      </c>
      <c r="M253" s="101">
        <v>1891.0589395746983</v>
      </c>
      <c r="N253" s="101">
        <v>1910.502783747346</v>
      </c>
      <c r="O253" s="101">
        <v>1899.8940886140272</v>
      </c>
      <c r="P253" s="101">
        <v>1896.9831042024889</v>
      </c>
      <c r="Q253" s="101">
        <v>1912.932875965043</v>
      </c>
      <c r="R253" s="101">
        <v>1977.7803510579504</v>
      </c>
      <c r="S253" s="101">
        <v>2053.5377000535409</v>
      </c>
      <c r="T253" s="101">
        <v>2149.870515059461</v>
      </c>
      <c r="U253" s="101">
        <v>2162.9870675705502</v>
      </c>
      <c r="V253" s="101">
        <v>2301.405888650047</v>
      </c>
      <c r="W253" s="101">
        <v>2231.7860764239772</v>
      </c>
      <c r="X253" s="101">
        <v>2127.6911278055791</v>
      </c>
      <c r="Y253" s="101">
        <v>2029.6405145248104</v>
      </c>
      <c r="DA253" s="131" t="s">
        <v>2501</v>
      </c>
    </row>
    <row r="254" spans="1:105" ht="12" customHeight="1" x14ac:dyDescent="0.25">
      <c r="A254" s="107" t="s">
        <v>121</v>
      </c>
      <c r="B254" s="104">
        <v>1964.0498371534234</v>
      </c>
      <c r="C254" s="104">
        <v>1918.0646031651411</v>
      </c>
      <c r="D254" s="104">
        <v>1860.5477019141942</v>
      </c>
      <c r="E254" s="104">
        <v>1767.2216858393799</v>
      </c>
      <c r="F254" s="104">
        <v>1805.1771667647386</v>
      </c>
      <c r="G254" s="104">
        <v>1703.2733189274693</v>
      </c>
      <c r="H254" s="104">
        <v>1710.004936581453</v>
      </c>
      <c r="I254" s="104">
        <v>1703.424505575457</v>
      </c>
      <c r="J254" s="104">
        <v>1781.2720063027969</v>
      </c>
      <c r="K254" s="104">
        <v>1778.9484145609945</v>
      </c>
      <c r="L254" s="104">
        <v>1821.305652055599</v>
      </c>
      <c r="M254" s="104">
        <v>1883.9445901366523</v>
      </c>
      <c r="N254" s="104">
        <v>1907.5102457327127</v>
      </c>
      <c r="O254" s="104">
        <v>1898.2700018971793</v>
      </c>
      <c r="P254" s="104">
        <v>1892.2083041129495</v>
      </c>
      <c r="Q254" s="104">
        <v>1902.4607551678585</v>
      </c>
      <c r="R254" s="104">
        <v>1965.1033487555017</v>
      </c>
      <c r="S254" s="104">
        <v>2040.088908690145</v>
      </c>
      <c r="T254" s="104">
        <v>2136.0484539513768</v>
      </c>
      <c r="U254" s="104">
        <v>2149.4805685430838</v>
      </c>
      <c r="V254" s="104">
        <v>2290.0655305173368</v>
      </c>
      <c r="W254" s="104">
        <v>2232.1807317208109</v>
      </c>
      <c r="X254" s="104">
        <v>2130.0277535508299</v>
      </c>
      <c r="Y254" s="104">
        <v>2027.1967653977242</v>
      </c>
      <c r="DA254" s="132" t="s">
        <v>2502</v>
      </c>
    </row>
    <row r="255" spans="1:105" ht="12" customHeight="1" x14ac:dyDescent="0.25">
      <c r="A255" s="108" t="s">
        <v>53</v>
      </c>
      <c r="B255" s="98">
        <v>1531.5100837582263</v>
      </c>
      <c r="C255" s="98">
        <v>1497.4126171462865</v>
      </c>
      <c r="D255" s="98">
        <v>1444.4029768197686</v>
      </c>
      <c r="E255" s="98">
        <v>1371.734669984578</v>
      </c>
      <c r="F255" s="98">
        <v>1402.077680904928</v>
      </c>
      <c r="G255" s="98">
        <v>1319.7323991994374</v>
      </c>
      <c r="H255" s="98">
        <v>1335.1320100772684</v>
      </c>
      <c r="I255" s="98">
        <v>1325.7926311222236</v>
      </c>
      <c r="J255" s="98">
        <v>1375.6482938548534</v>
      </c>
      <c r="K255" s="98">
        <v>1372.2457539052548</v>
      </c>
      <c r="L255" s="98">
        <v>1408.285058443407</v>
      </c>
      <c r="M255" s="98">
        <v>1462.9276651209191</v>
      </c>
      <c r="N255" s="98">
        <v>1476.5091202491983</v>
      </c>
      <c r="O255" s="98">
        <v>1467.8240152289065</v>
      </c>
      <c r="P255" s="98">
        <v>1462.2814976874527</v>
      </c>
      <c r="Q255" s="98">
        <v>1465.9746401314342</v>
      </c>
      <c r="R255" s="98">
        <v>1508.3323904858175</v>
      </c>
      <c r="S255" s="98">
        <v>1565.2509635019549</v>
      </c>
      <c r="T255" s="98">
        <v>1635.7645530503403</v>
      </c>
      <c r="U255" s="98">
        <v>1643.1235336703648</v>
      </c>
      <c r="V255" s="98">
        <v>1770.7017608001811</v>
      </c>
      <c r="W255" s="98">
        <v>1724.5200369305705</v>
      </c>
      <c r="X255" s="98">
        <v>1622.6390040268097</v>
      </c>
      <c r="Y255" s="98">
        <v>1521.0610858720113</v>
      </c>
      <c r="DA255" s="63" t="s">
        <v>2503</v>
      </c>
    </row>
    <row r="256" spans="1:105" ht="12" customHeight="1" x14ac:dyDescent="0.25">
      <c r="A256" s="108" t="s">
        <v>52</v>
      </c>
      <c r="B256" s="98">
        <v>432.53975339519724</v>
      </c>
      <c r="C256" s="98">
        <v>420.65198601885459</v>
      </c>
      <c r="D256" s="98">
        <v>416.14472509442572</v>
      </c>
      <c r="E256" s="98">
        <v>395.487015854802</v>
      </c>
      <c r="F256" s="98">
        <v>403.09948585981061</v>
      </c>
      <c r="G256" s="98">
        <v>383.54091972803189</v>
      </c>
      <c r="H256" s="98">
        <v>374.87292650418442</v>
      </c>
      <c r="I256" s="98">
        <v>377.63187445323371</v>
      </c>
      <c r="J256" s="98">
        <v>405.62371244794286</v>
      </c>
      <c r="K256" s="98">
        <v>406.70266065573946</v>
      </c>
      <c r="L256" s="98">
        <v>413.02059361219182</v>
      </c>
      <c r="M256" s="98">
        <v>421.0169250157328</v>
      </c>
      <c r="N256" s="98">
        <v>431.00112548351461</v>
      </c>
      <c r="O256" s="98">
        <v>430.44598666827295</v>
      </c>
      <c r="P256" s="98">
        <v>429.92680642549652</v>
      </c>
      <c r="Q256" s="98">
        <v>436.48611503642462</v>
      </c>
      <c r="R256" s="98">
        <v>456.77095826968417</v>
      </c>
      <c r="S256" s="98">
        <v>474.83794518819002</v>
      </c>
      <c r="T256" s="98">
        <v>500.28390090103636</v>
      </c>
      <c r="U256" s="98">
        <v>506.35703487271843</v>
      </c>
      <c r="V256" s="98">
        <v>519.36376971715572</v>
      </c>
      <c r="W256" s="98">
        <v>507.66069479024031</v>
      </c>
      <c r="X256" s="98">
        <v>507.38874952401989</v>
      </c>
      <c r="Y256" s="98">
        <v>506.13567952571287</v>
      </c>
      <c r="DA256" s="63" t="s">
        <v>2504</v>
      </c>
    </row>
    <row r="257" spans="1:105" ht="12" customHeight="1" x14ac:dyDescent="0.25">
      <c r="A257" s="121" t="s">
        <v>54</v>
      </c>
      <c r="B257" s="122">
        <v>354.43573613994994</v>
      </c>
      <c r="C257" s="122">
        <v>346.5771999334325</v>
      </c>
      <c r="D257" s="122">
        <v>344.09675796914922</v>
      </c>
      <c r="E257" s="122">
        <v>343.10778716067739</v>
      </c>
      <c r="F257" s="122">
        <v>340.83132964088855</v>
      </c>
      <c r="G257" s="122">
        <v>331.24571209783028</v>
      </c>
      <c r="H257" s="122">
        <v>323.23448936332892</v>
      </c>
      <c r="I257" s="122">
        <v>326.57516578370172</v>
      </c>
      <c r="J257" s="122">
        <v>315.08875088309287</v>
      </c>
      <c r="K257" s="122">
        <v>313.44185717879913</v>
      </c>
      <c r="L257" s="122">
        <v>307.07451651153485</v>
      </c>
      <c r="M257" s="122">
        <v>312.11868723365927</v>
      </c>
      <c r="N257" s="122">
        <v>315.72403534968652</v>
      </c>
      <c r="O257" s="122">
        <v>302.61572197165879</v>
      </c>
      <c r="P257" s="122">
        <v>311.62004135681542</v>
      </c>
      <c r="Q257" s="122">
        <v>317.0407676858344</v>
      </c>
      <c r="R257" s="122">
        <v>319.82439019463231</v>
      </c>
      <c r="S257" s="122">
        <v>322.11419008363322</v>
      </c>
      <c r="T257" s="122">
        <v>330.1189901675354</v>
      </c>
      <c r="U257" s="122">
        <v>326.27441241257031</v>
      </c>
      <c r="V257" s="122">
        <v>348.3710514515252</v>
      </c>
      <c r="W257" s="122">
        <v>350.42864893790789</v>
      </c>
      <c r="X257" s="122">
        <v>317.8023740280791</v>
      </c>
      <c r="Y257" s="122">
        <v>305.80382068242665</v>
      </c>
      <c r="DA257" s="130" t="s">
        <v>2505</v>
      </c>
    </row>
    <row r="258" spans="1:105" ht="12" customHeight="1" x14ac:dyDescent="0.25">
      <c r="A258" s="97" t="s">
        <v>202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X258" s="98">
        <v>0</v>
      </c>
      <c r="Y258" s="98">
        <v>0</v>
      </c>
      <c r="DA258" s="63" t="s">
        <v>2506</v>
      </c>
    </row>
    <row r="259" spans="1:105" ht="12" customHeight="1" x14ac:dyDescent="0.25">
      <c r="A259" s="97" t="s">
        <v>50</v>
      </c>
      <c r="B259" s="98">
        <v>353.12487449365642</v>
      </c>
      <c r="C259" s="98">
        <v>346.45855345600398</v>
      </c>
      <c r="D259" s="98">
        <v>343.49606382062893</v>
      </c>
      <c r="E259" s="98">
        <v>343.14319930622287</v>
      </c>
      <c r="F259" s="98">
        <v>333.53990278839632</v>
      </c>
      <c r="G259" s="98">
        <v>334.98183470143528</v>
      </c>
      <c r="H259" s="98">
        <v>324.4640839698788</v>
      </c>
      <c r="I259" s="98">
        <v>325.94840020492057</v>
      </c>
      <c r="J259" s="98">
        <v>318.37349876200949</v>
      </c>
      <c r="K259" s="98">
        <v>306.46572435287089</v>
      </c>
      <c r="L259" s="98">
        <v>310.79804885042142</v>
      </c>
      <c r="M259" s="98">
        <v>312.48814026754667</v>
      </c>
      <c r="N259" s="98">
        <v>312.4262302588557</v>
      </c>
      <c r="O259" s="98">
        <v>315.824801691743</v>
      </c>
      <c r="P259" s="98">
        <v>302.12245469615027</v>
      </c>
      <c r="Q259" s="98">
        <v>284.6082685367295</v>
      </c>
      <c r="R259" s="98">
        <v>335.74026050279411</v>
      </c>
      <c r="S259" s="98">
        <v>332.17812638117147</v>
      </c>
      <c r="T259" s="98">
        <v>352.33691560408477</v>
      </c>
      <c r="U259" s="98">
        <v>338.61927383067371</v>
      </c>
      <c r="V259" s="98">
        <v>378.57770949789841</v>
      </c>
      <c r="W259" s="98">
        <v>322.872104306945</v>
      </c>
      <c r="X259" s="98">
        <v>309.34214465248391</v>
      </c>
      <c r="Y259" s="98">
        <v>323.32081851047855</v>
      </c>
      <c r="DA259" s="63" t="s">
        <v>2507</v>
      </c>
    </row>
    <row r="260" spans="1:105" ht="12" customHeight="1" x14ac:dyDescent="0.25">
      <c r="A260" s="109" t="s">
        <v>120</v>
      </c>
      <c r="B260" s="33">
        <v>354.45513475846701</v>
      </c>
      <c r="C260" s="33">
        <v>346.57892531847352</v>
      </c>
      <c r="D260" s="33">
        <v>344.10547383190789</v>
      </c>
      <c r="E260" s="33">
        <v>343.10727951068083</v>
      </c>
      <c r="F260" s="33">
        <v>340.93684673857967</v>
      </c>
      <c r="G260" s="33">
        <v>331.19228020140912</v>
      </c>
      <c r="H260" s="33">
        <v>323.21689916405268</v>
      </c>
      <c r="I260" s="33">
        <v>326.58372081303844</v>
      </c>
      <c r="J260" s="33">
        <v>315.04577043899928</v>
      </c>
      <c r="K260" s="33">
        <v>313.52858566574832</v>
      </c>
      <c r="L260" s="33">
        <v>307.02658421912753</v>
      </c>
      <c r="M260" s="33">
        <v>312.11353347920306</v>
      </c>
      <c r="N260" s="33">
        <v>315.77202062716356</v>
      </c>
      <c r="O260" s="33">
        <v>302.41700237888796</v>
      </c>
      <c r="P260" s="33">
        <v>311.76656849768341</v>
      </c>
      <c r="Q260" s="33">
        <v>317.57011725510034</v>
      </c>
      <c r="R260" s="33">
        <v>319.54249978036194</v>
      </c>
      <c r="S260" s="33">
        <v>321.93144784999299</v>
      </c>
      <c r="T260" s="33">
        <v>329.71328032691349</v>
      </c>
      <c r="U260" s="33">
        <v>326.05368457839819</v>
      </c>
      <c r="V260" s="33">
        <v>347.86721597413941</v>
      </c>
      <c r="W260" s="33">
        <v>350.904775839754</v>
      </c>
      <c r="X260" s="33">
        <v>317.95106573240326</v>
      </c>
      <c r="Y260" s="33">
        <v>305.47261529314227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12.616321287433907</v>
      </c>
      <c r="C262" s="117">
        <f t="shared" si="122"/>
        <v>12.716606989059262</v>
      </c>
      <c r="D262" s="117">
        <f t="shared" si="122"/>
        <v>13.14726007640374</v>
      </c>
      <c r="E262" s="117">
        <f t="shared" si="122"/>
        <v>13.544191602723844</v>
      </c>
      <c r="F262" s="117">
        <f t="shared" si="122"/>
        <v>13.572950891338207</v>
      </c>
      <c r="G262" s="117">
        <f t="shared" si="122"/>
        <v>13.432513811186773</v>
      </c>
      <c r="H262" s="117">
        <f t="shared" si="122"/>
        <v>12.807273248052283</v>
      </c>
      <c r="I262" s="117">
        <f t="shared" si="122"/>
        <v>12.476249506775904</v>
      </c>
      <c r="J262" s="117">
        <f t="shared" si="122"/>
        <v>12.0134587391971</v>
      </c>
      <c r="K262" s="117">
        <f t="shared" si="122"/>
        <v>11.17672898096375</v>
      </c>
      <c r="L262" s="117">
        <f t="shared" si="122"/>
        <v>10.99946340115741</v>
      </c>
      <c r="M262" s="117">
        <f t="shared" si="122"/>
        <v>10.96299065080265</v>
      </c>
      <c r="N262" s="117">
        <f t="shared" si="122"/>
        <v>10.63605860921859</v>
      </c>
      <c r="O262" s="117">
        <f t="shared" si="122"/>
        <v>12.319454061029766</v>
      </c>
      <c r="P262" s="117">
        <f t="shared" si="122"/>
        <v>12.102242981626375</v>
      </c>
      <c r="Q262" s="117">
        <f t="shared" si="122"/>
        <v>12.029038341329555</v>
      </c>
      <c r="R262" s="117">
        <f t="shared" ref="R262:V262" si="123">R263+R266+R268+R281</f>
        <v>15.664716219862628</v>
      </c>
      <c r="S262" s="117">
        <f t="shared" si="123"/>
        <v>16.206956962031288</v>
      </c>
      <c r="T262" s="117">
        <f t="shared" si="123"/>
        <v>16.963460597509933</v>
      </c>
      <c r="U262" s="117">
        <f t="shared" si="123"/>
        <v>15.800120982542559</v>
      </c>
      <c r="V262" s="117">
        <f t="shared" si="123"/>
        <v>15.250939901033741</v>
      </c>
      <c r="W262" s="117">
        <f t="shared" ref="W262:Y262" si="124">W263+W266+W268+W281</f>
        <v>12.408038565193939</v>
      </c>
      <c r="X262" s="117">
        <f t="shared" si="124"/>
        <v>8.6000510077342334</v>
      </c>
      <c r="Y262" s="117">
        <f t="shared" si="124"/>
        <v>5.9737274491062298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10.599277804779367</v>
      </c>
      <c r="C268" s="122">
        <v>10.773999680368556</v>
      </c>
      <c r="D268" s="122">
        <v>11.228659977740557</v>
      </c>
      <c r="E268" s="122">
        <v>11.653711202363066</v>
      </c>
      <c r="F268" s="122">
        <v>11.722900533575595</v>
      </c>
      <c r="G268" s="122">
        <v>11.601554399322449</v>
      </c>
      <c r="H268" s="122">
        <v>11.038521688160197</v>
      </c>
      <c r="I268" s="122">
        <v>10.782459469292881</v>
      </c>
      <c r="J268" s="122">
        <v>10.427482472248743</v>
      </c>
      <c r="K268" s="122">
        <v>9.7265916754930473</v>
      </c>
      <c r="L268" s="122">
        <v>9.4787778022344256</v>
      </c>
      <c r="M268" s="122">
        <v>9.3095388932874936</v>
      </c>
      <c r="N268" s="122">
        <v>8.914457690885671</v>
      </c>
      <c r="O268" s="122">
        <v>10.522240308666484</v>
      </c>
      <c r="P268" s="122">
        <v>10.34080896686452</v>
      </c>
      <c r="Q268" s="122">
        <v>10.276789373256486</v>
      </c>
      <c r="R268" s="122">
        <v>13.428583305774682</v>
      </c>
      <c r="S268" s="122">
        <v>13.944276784197715</v>
      </c>
      <c r="T268" s="122">
        <v>14.556204520018351</v>
      </c>
      <c r="U268" s="122">
        <v>13.542290540868848</v>
      </c>
      <c r="V268" s="122">
        <v>12.909702577137544</v>
      </c>
      <c r="W268" s="122">
        <v>10.364527785003691</v>
      </c>
      <c r="X268" s="122">
        <v>6.6288610019361185</v>
      </c>
      <c r="Y268" s="122">
        <v>3.778350365191443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778.76300942436978</v>
      </c>
      <c r="C273" s="101">
        <v>751.6504298747559</v>
      </c>
      <c r="D273" s="101">
        <v>726.70773789823386</v>
      </c>
      <c r="E273" s="101">
        <v>700.24005962770457</v>
      </c>
      <c r="F273" s="101">
        <v>682.72369184385263</v>
      </c>
      <c r="G273" s="101">
        <v>663.92895452122536</v>
      </c>
      <c r="H273" s="101">
        <v>650.58287199594156</v>
      </c>
      <c r="I273" s="101">
        <v>654.00415157988493</v>
      </c>
      <c r="J273" s="101">
        <v>652.99553226949843</v>
      </c>
      <c r="K273" s="101">
        <v>657.66037292095189</v>
      </c>
      <c r="L273" s="101">
        <v>660.77058942418398</v>
      </c>
      <c r="M273" s="101">
        <v>703.15352023561024</v>
      </c>
      <c r="N273" s="101">
        <v>648.98562939308113</v>
      </c>
      <c r="O273" s="101">
        <v>708.33913591256453</v>
      </c>
      <c r="P273" s="101">
        <v>636.07060453737063</v>
      </c>
      <c r="Q273" s="101">
        <v>563.21154031580591</v>
      </c>
      <c r="R273" s="101">
        <v>668.60764653748117</v>
      </c>
      <c r="S273" s="101">
        <v>669.50734819714364</v>
      </c>
      <c r="T273" s="101">
        <v>687.37141212782683</v>
      </c>
      <c r="U273" s="101">
        <v>657.0769715663215</v>
      </c>
      <c r="V273" s="101">
        <v>722.43862475001288</v>
      </c>
      <c r="W273" s="101">
        <v>603.55595674533254</v>
      </c>
      <c r="X273" s="101">
        <v>579.45870670885313</v>
      </c>
      <c r="Y273" s="101">
        <v>584.5133718014871</v>
      </c>
      <c r="DA273" s="131" t="s">
        <v>2665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0</v>
      </c>
      <c r="F274" s="104">
        <v>0</v>
      </c>
      <c r="G274" s="104">
        <v>0</v>
      </c>
      <c r="H274" s="104">
        <v>0</v>
      </c>
      <c r="I274" s="104">
        <v>0</v>
      </c>
      <c r="J274" s="104">
        <v>0</v>
      </c>
      <c r="K274" s="104">
        <v>0</v>
      </c>
      <c r="L274" s="104">
        <v>0</v>
      </c>
      <c r="M274" s="104">
        <v>0</v>
      </c>
      <c r="N274" s="104">
        <v>0</v>
      </c>
      <c r="O274" s="104">
        <v>525.29048670004772</v>
      </c>
      <c r="P274" s="104">
        <v>488.98640323889555</v>
      </c>
      <c r="Q274" s="104">
        <v>448.05429660169943</v>
      </c>
      <c r="R274" s="104">
        <v>497.18390809908919</v>
      </c>
      <c r="S274" s="104">
        <v>505.01020022898712</v>
      </c>
      <c r="T274" s="104">
        <v>525.99137389805981</v>
      </c>
      <c r="U274" s="104">
        <v>510.5654522039755</v>
      </c>
      <c r="V274" s="104">
        <v>525.21381897407741</v>
      </c>
      <c r="W274" s="104">
        <v>457.42403655478921</v>
      </c>
      <c r="X274" s="104">
        <v>443.66683616320825</v>
      </c>
      <c r="Y274" s="104">
        <v>0</v>
      </c>
      <c r="DA274" s="132" t="s">
        <v>2666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0</v>
      </c>
      <c r="F275" s="98">
        <v>0</v>
      </c>
      <c r="G275" s="98">
        <v>0</v>
      </c>
      <c r="H275" s="98">
        <v>0</v>
      </c>
      <c r="I275" s="98">
        <v>0</v>
      </c>
      <c r="J275" s="98">
        <v>0</v>
      </c>
      <c r="K275" s="98">
        <v>0</v>
      </c>
      <c r="L275" s="98">
        <v>0</v>
      </c>
      <c r="M275" s="98">
        <v>0</v>
      </c>
      <c r="N275" s="98">
        <v>0</v>
      </c>
      <c r="O275" s="98">
        <v>525.29048670004772</v>
      </c>
      <c r="P275" s="98">
        <v>488.98640323889555</v>
      </c>
      <c r="Q275" s="98">
        <v>448.05429660169943</v>
      </c>
      <c r="R275" s="98">
        <v>497.18390809908919</v>
      </c>
      <c r="S275" s="98">
        <v>505.01020022898712</v>
      </c>
      <c r="T275" s="98">
        <v>525.99137389805981</v>
      </c>
      <c r="U275" s="98">
        <v>510.5654522039755</v>
      </c>
      <c r="V275" s="98">
        <v>525.21381897407741</v>
      </c>
      <c r="W275" s="98">
        <v>457.42403655478921</v>
      </c>
      <c r="X275" s="98">
        <v>443.66683616320825</v>
      </c>
      <c r="Y275" s="98">
        <v>0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2.0170434826545391</v>
      </c>
      <c r="C281" s="122">
        <v>1.9426073086907056</v>
      </c>
      <c r="D281" s="122">
        <v>1.9186000986631815</v>
      </c>
      <c r="E281" s="122">
        <v>1.890480400360778</v>
      </c>
      <c r="F281" s="122">
        <v>1.8500503577626124</v>
      </c>
      <c r="G281" s="122">
        <v>1.8309594118643233</v>
      </c>
      <c r="H281" s="122">
        <v>1.7687515598920873</v>
      </c>
      <c r="I281" s="122">
        <v>1.6937900374830237</v>
      </c>
      <c r="J281" s="122">
        <v>1.5859762669483579</v>
      </c>
      <c r="K281" s="122">
        <v>1.4501373054707021</v>
      </c>
      <c r="L281" s="122">
        <v>1.5206855989229839</v>
      </c>
      <c r="M281" s="122">
        <v>1.6534517575151564</v>
      </c>
      <c r="N281" s="122">
        <v>1.7216009183329191</v>
      </c>
      <c r="O281" s="122">
        <v>1.7972137523632821</v>
      </c>
      <c r="P281" s="122">
        <v>1.7614340147618561</v>
      </c>
      <c r="Q281" s="122">
        <v>1.7522489680730691</v>
      </c>
      <c r="R281" s="122">
        <v>2.2361329140879462</v>
      </c>
      <c r="S281" s="122">
        <v>2.2626801778335732</v>
      </c>
      <c r="T281" s="122">
        <v>2.4072560774915805</v>
      </c>
      <c r="U281" s="122">
        <v>2.2578304416737121</v>
      </c>
      <c r="V281" s="122">
        <v>2.3412373238961961</v>
      </c>
      <c r="W281" s="122">
        <v>2.0435107801902475</v>
      </c>
      <c r="X281" s="122">
        <v>1.9711900057981142</v>
      </c>
      <c r="Y281" s="122">
        <v>2.1953770839147864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138.31875682303502</v>
      </c>
      <c r="C283" s="98">
        <v>135.52642119674374</v>
      </c>
      <c r="D283" s="98">
        <v>134.14783368420871</v>
      </c>
      <c r="E283" s="98">
        <v>133.76473935636869</v>
      </c>
      <c r="F283" s="98">
        <v>129.69195609834017</v>
      </c>
      <c r="G283" s="98">
        <v>129.85727521068509</v>
      </c>
      <c r="H283" s="98">
        <v>125.40847526152167</v>
      </c>
      <c r="I283" s="98">
        <v>125.78562554000531</v>
      </c>
      <c r="J283" s="98">
        <v>122.79301097130468</v>
      </c>
      <c r="K283" s="98">
        <v>118.09405460021077</v>
      </c>
      <c r="L283" s="98">
        <v>119.65236093703915</v>
      </c>
      <c r="M283" s="98">
        <v>120.18311268432342</v>
      </c>
      <c r="N283" s="98">
        <v>120.03923022826925</v>
      </c>
      <c r="O283" s="98">
        <v>121.25971565257214</v>
      </c>
      <c r="P283" s="98">
        <v>115.93394910746444</v>
      </c>
      <c r="Q283" s="98">
        <v>109.11006404073215</v>
      </c>
      <c r="R283" s="98">
        <v>128.49087465319096</v>
      </c>
      <c r="S283" s="98">
        <v>126.87245821218204</v>
      </c>
      <c r="T283" s="98">
        <v>134.23604276506043</v>
      </c>
      <c r="U283" s="98">
        <v>128.53372134857744</v>
      </c>
      <c r="V283" s="98">
        <v>142.70641290717592</v>
      </c>
      <c r="W283" s="98">
        <v>120.31470234661288</v>
      </c>
      <c r="X283" s="98">
        <v>114.12754511470352</v>
      </c>
      <c r="Y283" s="98">
        <v>118.30585370925628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243.86642034887265</v>
      </c>
      <c r="C286" s="118">
        <f t="shared" si="129"/>
        <v>238.47592731504247</v>
      </c>
      <c r="D286" s="118">
        <f t="shared" si="129"/>
        <v>241.21052834031951</v>
      </c>
      <c r="E286" s="118">
        <f t="shared" si="129"/>
        <v>234.38670654966779</v>
      </c>
      <c r="F286" s="118">
        <f t="shared" si="129"/>
        <v>229.30273315145723</v>
      </c>
      <c r="G286" s="118">
        <f t="shared" si="129"/>
        <v>221.17911828563695</v>
      </c>
      <c r="H286" s="118">
        <f t="shared" si="129"/>
        <v>204.67233064470136</v>
      </c>
      <c r="I286" s="118">
        <f t="shared" si="129"/>
        <v>228.09493341343037</v>
      </c>
      <c r="J286" s="118">
        <f t="shared" si="129"/>
        <v>183.15930403199229</v>
      </c>
      <c r="K286" s="118">
        <f t="shared" si="129"/>
        <v>204.84556894679861</v>
      </c>
      <c r="L286" s="118">
        <f t="shared" si="129"/>
        <v>189.94497560182461</v>
      </c>
      <c r="M286" s="118">
        <f t="shared" si="129"/>
        <v>146.47239687564334</v>
      </c>
      <c r="N286" s="118">
        <f t="shared" si="129"/>
        <v>157.99529055371033</v>
      </c>
      <c r="O286" s="118">
        <f t="shared" si="129"/>
        <v>145.47833574362878</v>
      </c>
      <c r="P286" s="118">
        <f t="shared" si="129"/>
        <v>123.89435642093994</v>
      </c>
      <c r="Q286" s="118">
        <f t="shared" si="129"/>
        <v>146.43373063214881</v>
      </c>
      <c r="R286" s="118">
        <f t="shared" ref="R286:V286" si="130">R287+R290+R292+R305</f>
        <v>149.11700241792761</v>
      </c>
      <c r="S286" s="118">
        <f t="shared" si="130"/>
        <v>132.02005096114979</v>
      </c>
      <c r="T286" s="118">
        <f t="shared" si="130"/>
        <v>148.31012524528143</v>
      </c>
      <c r="U286" s="118">
        <f t="shared" si="130"/>
        <v>137.50010393727189</v>
      </c>
      <c r="V286" s="118">
        <f t="shared" si="130"/>
        <v>145.08167595597823</v>
      </c>
      <c r="W286" s="118">
        <f t="shared" ref="W286:Y286" si="131">W287+W290+W292+W305</f>
        <v>142.9319130720487</v>
      </c>
      <c r="X286" s="118">
        <f t="shared" si="131"/>
        <v>119.51816801112516</v>
      </c>
      <c r="Y286" s="118">
        <f t="shared" si="131"/>
        <v>115.98757028535948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200.378768497453</v>
      </c>
      <c r="C287" s="123">
        <f t="shared" si="132"/>
        <v>198.4636494996787</v>
      </c>
      <c r="D287" s="123">
        <f t="shared" si="132"/>
        <v>200.65579759197792</v>
      </c>
      <c r="E287" s="123">
        <f t="shared" si="132"/>
        <v>197.67752538313923</v>
      </c>
      <c r="F287" s="123">
        <f t="shared" si="132"/>
        <v>193.66226389310097</v>
      </c>
      <c r="G287" s="123">
        <f t="shared" si="132"/>
        <v>188.94324856402054</v>
      </c>
      <c r="H287" s="123">
        <f t="shared" si="132"/>
        <v>174.84497963608061</v>
      </c>
      <c r="I287" s="123">
        <f t="shared" si="132"/>
        <v>194.74140888925612</v>
      </c>
      <c r="J287" s="123">
        <f t="shared" si="132"/>
        <v>155.34640895884044</v>
      </c>
      <c r="K287" s="123">
        <f t="shared" si="132"/>
        <v>173.18335704580915</v>
      </c>
      <c r="L287" s="123">
        <f t="shared" si="132"/>
        <v>161.25216216432972</v>
      </c>
      <c r="M287" s="123">
        <f t="shared" si="132"/>
        <v>118.76517031579058</v>
      </c>
      <c r="N287" s="123">
        <f t="shared" si="132"/>
        <v>128.09643900530136</v>
      </c>
      <c r="O287" s="123">
        <f t="shared" si="132"/>
        <v>117.54372477486788</v>
      </c>
      <c r="P287" s="123">
        <f t="shared" si="132"/>
        <v>97.382817842169445</v>
      </c>
      <c r="Q287" s="123">
        <f t="shared" si="132"/>
        <v>117.74886682314855</v>
      </c>
      <c r="R287" s="123">
        <f t="shared" ref="R287:V287" si="133">SUM(R288:R289)</f>
        <v>119.89926940725974</v>
      </c>
      <c r="S287" s="123">
        <f t="shared" si="133"/>
        <v>103.81016436097332</v>
      </c>
      <c r="T287" s="123">
        <f t="shared" si="133"/>
        <v>118.71200729361803</v>
      </c>
      <c r="U287" s="123">
        <f t="shared" si="133"/>
        <v>109.31360646520235</v>
      </c>
      <c r="V287" s="123">
        <f t="shared" si="133"/>
        <v>116.27150116902484</v>
      </c>
      <c r="W287" s="123">
        <f t="shared" ref="W287:Y287" si="134">SUM(W288:W289)</f>
        <v>114.38189441305572</v>
      </c>
      <c r="X287" s="123">
        <f t="shared" si="134"/>
        <v>93.318849991928843</v>
      </c>
      <c r="Y287" s="123">
        <f t="shared" si="134"/>
        <v>91.053806988155259</v>
      </c>
      <c r="DA287" s="130" t="s">
        <v>2823</v>
      </c>
    </row>
    <row r="288" spans="1:105" ht="12" customHeight="1" x14ac:dyDescent="0.25">
      <c r="A288" s="97" t="s">
        <v>199</v>
      </c>
      <c r="B288" s="99">
        <v>199.50908806488081</v>
      </c>
      <c r="C288" s="99">
        <v>197.62293476880615</v>
      </c>
      <c r="D288" s="99">
        <v>199.81219349974816</v>
      </c>
      <c r="E288" s="99">
        <v>196.85752482431747</v>
      </c>
      <c r="F288" s="99">
        <v>192.85544554213863</v>
      </c>
      <c r="G288" s="99">
        <v>188.13641849413659</v>
      </c>
      <c r="H288" s="99">
        <v>174.07628241058657</v>
      </c>
      <c r="I288" s="99">
        <v>193.8481732316485</v>
      </c>
      <c r="J288" s="99">
        <v>154.60932874004075</v>
      </c>
      <c r="K288" s="99">
        <v>172.33514530872478</v>
      </c>
      <c r="L288" s="99">
        <v>160.44874214639026</v>
      </c>
      <c r="M288" s="99">
        <v>118.17007243201033</v>
      </c>
      <c r="N288" s="99">
        <v>127.43937168468342</v>
      </c>
      <c r="O288" s="99">
        <v>116.93943027739905</v>
      </c>
      <c r="P288" s="99">
        <v>96.887796075239436</v>
      </c>
      <c r="Q288" s="99">
        <v>117.14294783417296</v>
      </c>
      <c r="R288" s="99">
        <v>119.2825707423269</v>
      </c>
      <c r="S288" s="99">
        <v>103.27771907396098</v>
      </c>
      <c r="T288" s="99">
        <v>118.10043144515942</v>
      </c>
      <c r="U288" s="99">
        <v>108.75168905497657</v>
      </c>
      <c r="V288" s="99">
        <v>115.67279465714417</v>
      </c>
      <c r="W288" s="99">
        <v>113.78157044616407</v>
      </c>
      <c r="X288" s="99">
        <v>92.819404389567595</v>
      </c>
      <c r="Y288" s="99">
        <v>90.557600430716079</v>
      </c>
      <c r="DA288" s="63" t="s">
        <v>2824</v>
      </c>
    </row>
    <row r="289" spans="1:105" ht="12" customHeight="1" x14ac:dyDescent="0.25">
      <c r="A289" s="97" t="s">
        <v>53</v>
      </c>
      <c r="B289" s="99">
        <v>0.86968043257218808</v>
      </c>
      <c r="C289" s="99">
        <v>0.84071473087253856</v>
      </c>
      <c r="D289" s="99">
        <v>0.8436040922297473</v>
      </c>
      <c r="E289" s="99">
        <v>0.82000055882177325</v>
      </c>
      <c r="F289" s="99">
        <v>0.806818350962344</v>
      </c>
      <c r="G289" s="99">
        <v>0.80683006988394912</v>
      </c>
      <c r="H289" s="99">
        <v>0.76869722549402619</v>
      </c>
      <c r="I289" s="99">
        <v>0.89323565760760815</v>
      </c>
      <c r="J289" s="99">
        <v>0.73708021879970353</v>
      </c>
      <c r="K289" s="99">
        <v>0.84821173708436293</v>
      </c>
      <c r="L289" s="99">
        <v>0.80342001793944928</v>
      </c>
      <c r="M289" s="99">
        <v>0.59509788378025086</v>
      </c>
      <c r="N289" s="99">
        <v>0.65706732061794337</v>
      </c>
      <c r="O289" s="99">
        <v>0.60429449746883113</v>
      </c>
      <c r="P289" s="99">
        <v>0.4950217669300146</v>
      </c>
      <c r="Q289" s="99">
        <v>0.60591898897558949</v>
      </c>
      <c r="R289" s="99">
        <v>0.6166986649328372</v>
      </c>
      <c r="S289" s="99">
        <v>0.53244528701232985</v>
      </c>
      <c r="T289" s="99">
        <v>0.61157584845861901</v>
      </c>
      <c r="U289" s="99">
        <v>0.56191741022578712</v>
      </c>
      <c r="V289" s="99">
        <v>0.59870651188067969</v>
      </c>
      <c r="W289" s="99">
        <v>0.60032396689165346</v>
      </c>
      <c r="X289" s="99">
        <v>0.49944560236124841</v>
      </c>
      <c r="Y289" s="99">
        <v>0.49620655743917902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6.7979106530965099E-3</v>
      </c>
      <c r="C290" s="123">
        <f t="shared" si="135"/>
        <v>6.4260674101165576E-3</v>
      </c>
      <c r="D290" s="123">
        <f t="shared" si="135"/>
        <v>7.2118884479221938E-3</v>
      </c>
      <c r="E290" s="123">
        <f t="shared" si="135"/>
        <v>7.0035769535215448E-3</v>
      </c>
      <c r="F290" s="123">
        <f t="shared" si="135"/>
        <v>6.5678032903955979E-3</v>
      </c>
      <c r="G290" s="123">
        <f t="shared" si="135"/>
        <v>6.3565089606912178E-3</v>
      </c>
      <c r="H290" s="123">
        <f t="shared" si="135"/>
        <v>7.8211738349625998E-3</v>
      </c>
      <c r="I290" s="123">
        <f t="shared" si="135"/>
        <v>9.6843959542419408E-3</v>
      </c>
      <c r="J290" s="123">
        <f t="shared" si="135"/>
        <v>1.1164652660779711E-2</v>
      </c>
      <c r="K290" s="123">
        <f t="shared" si="135"/>
        <v>1.1649841165124852E-2</v>
      </c>
      <c r="L290" s="123">
        <f t="shared" si="135"/>
        <v>1.3056454221643072E-2</v>
      </c>
      <c r="M290" s="123">
        <f t="shared" si="135"/>
        <v>1.2840667300689432E-2</v>
      </c>
      <c r="N290" s="123">
        <f t="shared" si="135"/>
        <v>1.3514499222218705E-2</v>
      </c>
      <c r="O290" s="123">
        <f t="shared" si="135"/>
        <v>1.2498972609094506E-2</v>
      </c>
      <c r="P290" s="123">
        <f t="shared" si="135"/>
        <v>1.3637154021973448E-2</v>
      </c>
      <c r="Q290" s="123">
        <f t="shared" si="135"/>
        <v>1.3382748540506174E-2</v>
      </c>
      <c r="R290" s="123">
        <f t="shared" si="135"/>
        <v>1.4148878099598812E-2</v>
      </c>
      <c r="S290" s="123">
        <f t="shared" si="135"/>
        <v>1.4354458369559358E-2</v>
      </c>
      <c r="T290" s="123">
        <f t="shared" si="135"/>
        <v>1.3664309593036371E-2</v>
      </c>
      <c r="U290" s="123">
        <f t="shared" si="135"/>
        <v>1.286890512955262E-2</v>
      </c>
      <c r="V290" s="123">
        <f t="shared" si="135"/>
        <v>1.0445991380910388E-2</v>
      </c>
      <c r="W290" s="123">
        <f t="shared" si="135"/>
        <v>7.2495772967204122E-3</v>
      </c>
      <c r="X290" s="123">
        <f t="shared" si="135"/>
        <v>5.7505621128946709E-3</v>
      </c>
      <c r="Y290" s="123">
        <f t="shared" si="135"/>
        <v>5.6764424850920814E-3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6.7979106530965099E-3</v>
      </c>
      <c r="C291" s="99">
        <f>RES_hhdet_fecs!C86</f>
        <v>6.4260674101165576E-3</v>
      </c>
      <c r="D291" s="99">
        <f>RES_hhdet_fecs!D86</f>
        <v>7.2118884479221938E-3</v>
      </c>
      <c r="E291" s="99">
        <f>RES_hhdet_fecs!E86</f>
        <v>7.0035769535215448E-3</v>
      </c>
      <c r="F291" s="99">
        <f>RES_hhdet_fecs!F86</f>
        <v>6.5678032903955979E-3</v>
      </c>
      <c r="G291" s="99">
        <f>RES_hhdet_fecs!G86</f>
        <v>6.3565089606912178E-3</v>
      </c>
      <c r="H291" s="99">
        <f>RES_hhdet_fecs!H86</f>
        <v>7.8211738349625998E-3</v>
      </c>
      <c r="I291" s="99">
        <f>RES_hhdet_fecs!I86</f>
        <v>9.6843959542419408E-3</v>
      </c>
      <c r="J291" s="99">
        <f>RES_hhdet_fecs!J86</f>
        <v>1.1164652660779711E-2</v>
      </c>
      <c r="K291" s="99">
        <f>RES_hhdet_fecs!K86</f>
        <v>1.1649841165124852E-2</v>
      </c>
      <c r="L291" s="99">
        <f>RES_hhdet_fecs!L86</f>
        <v>1.3056454221643072E-2</v>
      </c>
      <c r="M291" s="99">
        <f>RES_hhdet_fecs!M86</f>
        <v>1.2840667300689432E-2</v>
      </c>
      <c r="N291" s="99">
        <f>RES_hhdet_fecs!N86</f>
        <v>1.3514499222218705E-2</v>
      </c>
      <c r="O291" s="99">
        <f>RES_hhdet_fecs!O86</f>
        <v>1.2498972609094506E-2</v>
      </c>
      <c r="P291" s="99">
        <f>RES_hhdet_fecs!P86</f>
        <v>1.3637154021973448E-2</v>
      </c>
      <c r="Q291" s="99">
        <f>RES_hhdet_fecs!Q86</f>
        <v>1.3382748540506174E-2</v>
      </c>
      <c r="R291" s="99">
        <f>RES_hhdet_fecs!R86</f>
        <v>1.4148878099598812E-2</v>
      </c>
      <c r="S291" s="99">
        <f>RES_hhdet_fecs!S86</f>
        <v>1.4354458369559358E-2</v>
      </c>
      <c r="T291" s="99">
        <f>RES_hhdet_fecs!T86</f>
        <v>1.3664309593036371E-2</v>
      </c>
      <c r="U291" s="99">
        <f>RES_hhdet_fecs!U86</f>
        <v>1.286890512955262E-2</v>
      </c>
      <c r="V291" s="99">
        <f>RES_hhdet_fecs!V86</f>
        <v>1.0445991380910388E-2</v>
      </c>
      <c r="W291" s="99">
        <f>RES_hhdet_fecs!W86</f>
        <v>7.2495772967204122E-3</v>
      </c>
      <c r="X291" s="99">
        <f>RES_hhdet_fecs!X86</f>
        <v>5.7505621128946709E-3</v>
      </c>
      <c r="Y291" s="99">
        <f>RES_hhdet_fecs!Y86</f>
        <v>5.6764424850920814E-3</v>
      </c>
      <c r="DA291" s="63" t="s">
        <v>2827</v>
      </c>
    </row>
    <row r="292" spans="1:105" ht="12" customHeight="1" x14ac:dyDescent="0.25">
      <c r="A292" s="121" t="s">
        <v>55</v>
      </c>
      <c r="B292" s="123">
        <v>38.872961510652125</v>
      </c>
      <c r="C292" s="123">
        <v>35.522542379820116</v>
      </c>
      <c r="D292" s="123">
        <v>36.1227488924347</v>
      </c>
      <c r="E292" s="123">
        <v>32.318373937610822</v>
      </c>
      <c r="F292" s="123">
        <v>31.308993626593988</v>
      </c>
      <c r="G292" s="123">
        <v>28.064293187694314</v>
      </c>
      <c r="H292" s="123">
        <v>25.789539842676831</v>
      </c>
      <c r="I292" s="123">
        <v>29.303310532007355</v>
      </c>
      <c r="J292" s="123">
        <v>23.929588094840547</v>
      </c>
      <c r="K292" s="123">
        <v>27.827247814109683</v>
      </c>
      <c r="L292" s="123">
        <v>24.954596144726924</v>
      </c>
      <c r="M292" s="123">
        <v>23.927098665339191</v>
      </c>
      <c r="N292" s="123">
        <v>26.102208281572327</v>
      </c>
      <c r="O292" s="123">
        <v>24.323543812616059</v>
      </c>
      <c r="P292" s="123">
        <v>22.825473797902863</v>
      </c>
      <c r="Q292" s="123">
        <v>24.97418108303183</v>
      </c>
      <c r="R292" s="123">
        <v>25.508223584715214</v>
      </c>
      <c r="S292" s="123">
        <v>24.516275326984324</v>
      </c>
      <c r="T292" s="123">
        <v>25.862714980139334</v>
      </c>
      <c r="U292" s="123">
        <v>24.562695825697894</v>
      </c>
      <c r="V292" s="123">
        <v>25.042161122549032</v>
      </c>
      <c r="W292" s="123">
        <v>24.879964920709508</v>
      </c>
      <c r="X292" s="123">
        <v>22.962069064346789</v>
      </c>
      <c r="Y292" s="123">
        <v>21.897361998882182</v>
      </c>
      <c r="DA292" s="130" t="s">
        <v>2828</v>
      </c>
    </row>
    <row r="293" spans="1:105" ht="12" customHeight="1" x14ac:dyDescent="0.25">
      <c r="A293" s="97" t="s">
        <v>132</v>
      </c>
      <c r="B293" s="99">
        <v>41.398009132347994</v>
      </c>
      <c r="C293" s="99">
        <v>37.469751279567994</v>
      </c>
      <c r="D293" s="99">
        <v>38.656801909000336</v>
      </c>
      <c r="E293" s="99">
        <v>34.298168861828586</v>
      </c>
      <c r="F293" s="99">
        <v>32.975284262265227</v>
      </c>
      <c r="G293" s="99">
        <v>29.262668087894653</v>
      </c>
      <c r="H293" s="99">
        <v>26.330848743905818</v>
      </c>
      <c r="I293" s="99">
        <v>31.098853415489909</v>
      </c>
      <c r="J293" s="99">
        <v>23.81690104674227</v>
      </c>
      <c r="K293" s="99">
        <v>29.03621408195535</v>
      </c>
      <c r="L293" s="99">
        <v>25.222531026115519</v>
      </c>
      <c r="M293" s="99">
        <v>23.720119080396717</v>
      </c>
      <c r="N293" s="99">
        <v>26.52924952054725</v>
      </c>
      <c r="O293" s="99">
        <v>24.333782025515177</v>
      </c>
      <c r="P293" s="99">
        <v>22.572086868160003</v>
      </c>
      <c r="Q293" s="99">
        <v>25.542968715696819</v>
      </c>
      <c r="R293" s="99">
        <v>26.005598488115709</v>
      </c>
      <c r="S293" s="99">
        <v>24.523928822890859</v>
      </c>
      <c r="T293" s="99">
        <v>26.034960095610398</v>
      </c>
      <c r="U293" s="99">
        <v>24.464275530409626</v>
      </c>
      <c r="V293" s="99">
        <v>24.788322771880797</v>
      </c>
      <c r="W293" s="99">
        <v>24.970312273840229</v>
      </c>
      <c r="X293" s="99">
        <v>22.967572996206112</v>
      </c>
      <c r="Y293" s="99">
        <v>21.929128268386108</v>
      </c>
      <c r="DA293" s="63" t="s">
        <v>2829</v>
      </c>
    </row>
    <row r="294" spans="1:105" ht="12" customHeight="1" x14ac:dyDescent="0.25">
      <c r="A294" s="97" t="s">
        <v>131</v>
      </c>
      <c r="B294" s="99">
        <v>36.536297907523526</v>
      </c>
      <c r="C294" s="99">
        <v>33.427724938051377</v>
      </c>
      <c r="D294" s="99">
        <v>34.796106632079628</v>
      </c>
      <c r="E294" s="99">
        <v>31.235153740393049</v>
      </c>
      <c r="F294" s="99">
        <v>30.729236370114958</v>
      </c>
      <c r="G294" s="99">
        <v>28.534640109488887</v>
      </c>
      <c r="H294" s="99">
        <v>22.261991237423736</v>
      </c>
      <c r="I294" s="99">
        <v>24.48476231417661</v>
      </c>
      <c r="J294" s="99">
        <v>19.373457062516753</v>
      </c>
      <c r="K294" s="99">
        <v>24.276059456315419</v>
      </c>
      <c r="L294" s="99">
        <v>21.679121235234039</v>
      </c>
      <c r="M294" s="99">
        <v>21.011474618147712</v>
      </c>
      <c r="N294" s="99">
        <v>23.954478620927592</v>
      </c>
      <c r="O294" s="99">
        <v>22.395384438433933</v>
      </c>
      <c r="P294" s="99">
        <v>20.859359542020407</v>
      </c>
      <c r="Q294" s="99">
        <v>23.487618964657688</v>
      </c>
      <c r="R294" s="99">
        <v>23.994403810963117</v>
      </c>
      <c r="S294" s="99">
        <v>22.758485770162928</v>
      </c>
      <c r="T294" s="99">
        <v>24.361510586921295</v>
      </c>
      <c r="U294" s="99">
        <v>23.080335421312668</v>
      </c>
      <c r="V294" s="99">
        <v>23.723921947814052</v>
      </c>
      <c r="W294" s="99">
        <v>24.227141962669027</v>
      </c>
      <c r="X294" s="99">
        <v>22.343489218991561</v>
      </c>
      <c r="Y294" s="99">
        <v>21.270121227187214</v>
      </c>
      <c r="DA294" s="63" t="s">
        <v>2830</v>
      </c>
    </row>
    <row r="295" spans="1:105" ht="12" customHeight="1" x14ac:dyDescent="0.25">
      <c r="A295" s="100" t="s">
        <v>199</v>
      </c>
      <c r="B295" s="102">
        <v>32.281617656256017</v>
      </c>
      <c r="C295" s="102">
        <v>29.553390793111536</v>
      </c>
      <c r="D295" s="102">
        <v>30.672011653924358</v>
      </c>
      <c r="E295" s="102">
        <v>27.530712653177762</v>
      </c>
      <c r="F295" s="102">
        <v>27.094087033690581</v>
      </c>
      <c r="G295" s="102">
        <v>25.133068611096942</v>
      </c>
      <c r="H295" s="102">
        <v>19.126072413366433</v>
      </c>
      <c r="I295" s="102">
        <v>20.516858612373309</v>
      </c>
      <c r="J295" s="102">
        <v>16.103635679226279</v>
      </c>
      <c r="K295" s="102">
        <v>20.096006629879511</v>
      </c>
      <c r="L295" s="102">
        <v>17.942855522443153</v>
      </c>
      <c r="M295" s="102">
        <v>17.421905936467585</v>
      </c>
      <c r="N295" s="102">
        <v>19.772361912722619</v>
      </c>
      <c r="O295" s="102">
        <v>18.452814310478555</v>
      </c>
      <c r="P295" s="102">
        <v>17.157669912924185</v>
      </c>
      <c r="Q295" s="102">
        <v>19.231302665798733</v>
      </c>
      <c r="R295" s="102">
        <v>19.580039466794922</v>
      </c>
      <c r="S295" s="102">
        <v>18.561194883283115</v>
      </c>
      <c r="T295" s="102">
        <v>19.83057880750685</v>
      </c>
      <c r="U295" s="102">
        <v>18.752651909911773</v>
      </c>
      <c r="V295" s="102">
        <v>19.443747312917097</v>
      </c>
      <c r="W295" s="102">
        <v>19.794949760729203</v>
      </c>
      <c r="X295" s="102">
        <v>17.941331820706921</v>
      </c>
      <c r="Y295" s="102">
        <v>16.76148957786242</v>
      </c>
      <c r="DA295" s="131" t="s">
        <v>2831</v>
      </c>
    </row>
    <row r="296" spans="1:105" ht="12" customHeight="1" x14ac:dyDescent="0.25">
      <c r="A296" s="103" t="s">
        <v>52</v>
      </c>
      <c r="B296" s="105">
        <v>4.2546802512675068</v>
      </c>
      <c r="C296" s="105">
        <v>3.8743341449398434</v>
      </c>
      <c r="D296" s="105">
        <v>4.1240949781552692</v>
      </c>
      <c r="E296" s="105">
        <v>3.7044410872152902</v>
      </c>
      <c r="F296" s="105">
        <v>3.6351493364243788</v>
      </c>
      <c r="G296" s="105">
        <v>3.4015714983919403</v>
      </c>
      <c r="H296" s="105">
        <v>3.1359188240573026</v>
      </c>
      <c r="I296" s="105">
        <v>3.9679037018032997</v>
      </c>
      <c r="J296" s="105">
        <v>3.2698213832904726</v>
      </c>
      <c r="K296" s="105">
        <v>4.1800528264359169</v>
      </c>
      <c r="L296" s="105">
        <v>3.7362657127908832</v>
      </c>
      <c r="M296" s="105">
        <v>3.5895686816801309</v>
      </c>
      <c r="N296" s="105">
        <v>4.1821167082049726</v>
      </c>
      <c r="O296" s="105">
        <v>3.9425701279553782</v>
      </c>
      <c r="P296" s="105">
        <v>3.7016896290962231</v>
      </c>
      <c r="Q296" s="105">
        <v>4.2563162988589545</v>
      </c>
      <c r="R296" s="105">
        <v>4.4143643441681908</v>
      </c>
      <c r="S296" s="105">
        <v>4.1972908868798156</v>
      </c>
      <c r="T296" s="105">
        <v>4.5309317794144466</v>
      </c>
      <c r="U296" s="105">
        <v>4.3276835114008909</v>
      </c>
      <c r="V296" s="105">
        <v>4.2801746348969569</v>
      </c>
      <c r="W296" s="105">
        <v>4.4321922019398237</v>
      </c>
      <c r="X296" s="105">
        <v>4.402157398284646</v>
      </c>
      <c r="Y296" s="105">
        <v>4.5086316493247924</v>
      </c>
      <c r="DA296" s="132" t="s">
        <v>2832</v>
      </c>
    </row>
    <row r="297" spans="1:105" ht="12" customHeight="1" x14ac:dyDescent="0.25">
      <c r="A297" s="106" t="s">
        <v>124</v>
      </c>
      <c r="B297" s="102">
        <v>32.775308713230892</v>
      </c>
      <c r="C297" s="102">
        <v>31.550620656834237</v>
      </c>
      <c r="D297" s="102">
        <v>30.404434605405097</v>
      </c>
      <c r="E297" s="102">
        <v>29.198152942564867</v>
      </c>
      <c r="F297" s="102">
        <v>28.385146003859639</v>
      </c>
      <c r="G297" s="102">
        <v>27.491557116277114</v>
      </c>
      <c r="H297" s="102">
        <v>26.848398875899964</v>
      </c>
      <c r="I297" s="102">
        <v>26.869841317709255</v>
      </c>
      <c r="J297" s="102">
        <v>26.688825064212764</v>
      </c>
      <c r="K297" s="102">
        <v>26.744021497753518</v>
      </c>
      <c r="L297" s="102">
        <v>26.765846736862958</v>
      </c>
      <c r="M297" s="102">
        <v>28.400391893095232</v>
      </c>
      <c r="N297" s="102">
        <v>26.116372647233892</v>
      </c>
      <c r="O297" s="102">
        <v>28.408927176145497</v>
      </c>
      <c r="P297" s="102">
        <v>25.419424211206714</v>
      </c>
      <c r="Q297" s="102">
        <v>22.42106592372274</v>
      </c>
      <c r="R297" s="102">
        <v>26.499275716337614</v>
      </c>
      <c r="S297" s="102">
        <v>26.402470705120066</v>
      </c>
      <c r="T297" s="102">
        <v>26.976509281766269</v>
      </c>
      <c r="U297" s="102">
        <v>25.645509382760824</v>
      </c>
      <c r="V297" s="102">
        <v>28.04589456678714</v>
      </c>
      <c r="W297" s="102">
        <v>23.312640803779686</v>
      </c>
      <c r="X297" s="102">
        <v>22.262020123625884</v>
      </c>
      <c r="Y297" s="102">
        <v>22.256086812058562</v>
      </c>
      <c r="DA297" s="131" t="s">
        <v>2833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0</v>
      </c>
      <c r="F298" s="105">
        <v>0</v>
      </c>
      <c r="G298" s="105">
        <v>0</v>
      </c>
      <c r="H298" s="105">
        <v>0</v>
      </c>
      <c r="I298" s="105">
        <v>0</v>
      </c>
      <c r="J298" s="105">
        <v>0</v>
      </c>
      <c r="K298" s="105">
        <v>0</v>
      </c>
      <c r="L298" s="105">
        <v>0</v>
      </c>
      <c r="M298" s="105">
        <v>0</v>
      </c>
      <c r="N298" s="105">
        <v>0</v>
      </c>
      <c r="O298" s="105">
        <v>25.287982608295867</v>
      </c>
      <c r="P298" s="105">
        <v>23.472493244857461</v>
      </c>
      <c r="Q298" s="105">
        <v>21.473485884151916</v>
      </c>
      <c r="R298" s="105">
        <v>24.003808535366215</v>
      </c>
      <c r="S298" s="105">
        <v>24.268521575781651</v>
      </c>
      <c r="T298" s="105">
        <v>25.194095937646082</v>
      </c>
      <c r="U298" s="105">
        <v>24.355105163595436</v>
      </c>
      <c r="V298" s="105">
        <v>24.964252071363113</v>
      </c>
      <c r="W298" s="105">
        <v>21.654077167634387</v>
      </c>
      <c r="X298" s="105">
        <v>21.135356409547942</v>
      </c>
      <c r="Y298" s="105">
        <v>0</v>
      </c>
      <c r="DA298" s="132" t="s">
        <v>2834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0</v>
      </c>
      <c r="F299" s="99">
        <v>0</v>
      </c>
      <c r="G299" s="99">
        <v>0</v>
      </c>
      <c r="H299" s="99">
        <v>0</v>
      </c>
      <c r="I299" s="99">
        <v>0</v>
      </c>
      <c r="J299" s="99">
        <v>0</v>
      </c>
      <c r="K299" s="99">
        <v>0</v>
      </c>
      <c r="L299" s="99">
        <v>0</v>
      </c>
      <c r="M299" s="99">
        <v>0</v>
      </c>
      <c r="N299" s="99">
        <v>0</v>
      </c>
      <c r="O299" s="99">
        <v>21.067506264154414</v>
      </c>
      <c r="P299" s="99">
        <v>19.541467140243224</v>
      </c>
      <c r="Q299" s="99">
        <v>17.836734872089053</v>
      </c>
      <c r="R299" s="99">
        <v>19.705149246607451</v>
      </c>
      <c r="S299" s="99">
        <v>19.915415496539779</v>
      </c>
      <c r="T299" s="99">
        <v>20.643004538354699</v>
      </c>
      <c r="U299" s="99">
        <v>19.927210451156366</v>
      </c>
      <c r="V299" s="99">
        <v>20.38940179460047</v>
      </c>
      <c r="W299" s="99">
        <v>17.668224694063142</v>
      </c>
      <c r="X299" s="99">
        <v>17.045080038487349</v>
      </c>
      <c r="Y299" s="99">
        <v>0</v>
      </c>
      <c r="DA299" s="63" t="s">
        <v>2835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0</v>
      </c>
      <c r="F300" s="99">
        <v>0</v>
      </c>
      <c r="G300" s="99">
        <v>0</v>
      </c>
      <c r="H300" s="99">
        <v>0</v>
      </c>
      <c r="I300" s="99">
        <v>0</v>
      </c>
      <c r="J300" s="99">
        <v>0</v>
      </c>
      <c r="K300" s="99">
        <v>0</v>
      </c>
      <c r="L300" s="99">
        <v>0</v>
      </c>
      <c r="M300" s="99">
        <v>0</v>
      </c>
      <c r="N300" s="99">
        <v>0</v>
      </c>
      <c r="O300" s="99">
        <v>4.2204763441414483</v>
      </c>
      <c r="P300" s="99">
        <v>3.9310261046142343</v>
      </c>
      <c r="Q300" s="99">
        <v>3.6367510120628612</v>
      </c>
      <c r="R300" s="99">
        <v>4.2986592887587669</v>
      </c>
      <c r="S300" s="99">
        <v>4.3531060792418712</v>
      </c>
      <c r="T300" s="99">
        <v>4.5510913992913826</v>
      </c>
      <c r="U300" s="99">
        <v>4.4278947124390724</v>
      </c>
      <c r="V300" s="99">
        <v>4.5748502767626471</v>
      </c>
      <c r="W300" s="99">
        <v>3.9858524735712466</v>
      </c>
      <c r="X300" s="99">
        <v>4.0902763710605932</v>
      </c>
      <c r="Y300" s="99">
        <v>0</v>
      </c>
      <c r="DA300" s="63" t="s">
        <v>2836</v>
      </c>
    </row>
    <row r="301" spans="1:105" ht="12" customHeight="1" x14ac:dyDescent="0.25">
      <c r="A301" s="106" t="s">
        <v>122</v>
      </c>
      <c r="B301" s="102">
        <v>29.084040255976742</v>
      </c>
      <c r="C301" s="102">
        <v>28.194893745662714</v>
      </c>
      <c r="D301" s="102">
        <v>27.128114280642514</v>
      </c>
      <c r="E301" s="102">
        <v>25.551915141777503</v>
      </c>
      <c r="F301" s="102">
        <v>25.871250319587258</v>
      </c>
      <c r="G301" s="102">
        <v>24.160740289382677</v>
      </c>
      <c r="H301" s="102">
        <v>24.001875876651376</v>
      </c>
      <c r="I301" s="102">
        <v>23.768726584104535</v>
      </c>
      <c r="J301" s="102">
        <v>24.748683835440126</v>
      </c>
      <c r="K301" s="102">
        <v>24.578801530934559</v>
      </c>
      <c r="L301" s="102">
        <v>25.044104921972952</v>
      </c>
      <c r="M301" s="102">
        <v>25.700604005404308</v>
      </c>
      <c r="N301" s="102">
        <v>25.565345868333257</v>
      </c>
      <c r="O301" s="102">
        <v>25.096724147110368</v>
      </c>
      <c r="P301" s="102">
        <v>24.715232130856428</v>
      </c>
      <c r="Q301" s="102">
        <v>24.735342970144906</v>
      </c>
      <c r="R301" s="102">
        <v>25.39135466956489</v>
      </c>
      <c r="S301" s="102">
        <v>26.13072568497644</v>
      </c>
      <c r="T301" s="102">
        <v>27.036552573037017</v>
      </c>
      <c r="U301" s="102">
        <v>26.506859979538465</v>
      </c>
      <c r="V301" s="102">
        <v>27.271608368039978</v>
      </c>
      <c r="W301" s="102">
        <v>25.352039424009615</v>
      </c>
      <c r="X301" s="102">
        <v>23.739661782110488</v>
      </c>
      <c r="Y301" s="102">
        <v>22.33624415195769</v>
      </c>
      <c r="DA301" s="131" t="s">
        <v>2837</v>
      </c>
    </row>
    <row r="302" spans="1:105" ht="12" customHeight="1" x14ac:dyDescent="0.25">
      <c r="A302" s="107" t="s">
        <v>121</v>
      </c>
      <c r="B302" s="105">
        <v>26.81413273332522</v>
      </c>
      <c r="C302" s="105">
        <v>25.993633896628371</v>
      </c>
      <c r="D302" s="105">
        <v>24.854877940174905</v>
      </c>
      <c r="E302" s="105">
        <v>23.382985661042898</v>
      </c>
      <c r="F302" s="105">
        <v>23.720056701612361</v>
      </c>
      <c r="G302" s="105">
        <v>22.172940979112497</v>
      </c>
      <c r="H302" s="105">
        <v>22.182180601780388</v>
      </c>
      <c r="I302" s="105">
        <v>21.902276683438824</v>
      </c>
      <c r="J302" s="105">
        <v>22.693748685551814</v>
      </c>
      <c r="K302" s="105">
        <v>22.503060948362585</v>
      </c>
      <c r="L302" s="105">
        <v>22.929898718289401</v>
      </c>
      <c r="M302" s="105">
        <v>23.646637245293118</v>
      </c>
      <c r="N302" s="105">
        <v>23.750355519181092</v>
      </c>
      <c r="O302" s="105">
        <v>23.357926001508226</v>
      </c>
      <c r="P302" s="105">
        <v>22.939389079721249</v>
      </c>
      <c r="Q302" s="105">
        <v>22.667576552001595</v>
      </c>
      <c r="R302" s="105">
        <v>23.089004582698671</v>
      </c>
      <c r="S302" s="105">
        <v>23.691731055650823</v>
      </c>
      <c r="T302" s="105">
        <v>24.518555285819765</v>
      </c>
      <c r="U302" s="105">
        <v>24.366755882895514</v>
      </c>
      <c r="V302" s="105">
        <v>25.688738644510167</v>
      </c>
      <c r="W302" s="105">
        <v>24.402269194295741</v>
      </c>
      <c r="X302" s="105">
        <v>22.777747233748979</v>
      </c>
      <c r="Y302" s="105">
        <v>21.112259191852786</v>
      </c>
      <c r="DA302" s="132" t="s">
        <v>2838</v>
      </c>
    </row>
    <row r="303" spans="1:105" ht="12" customHeight="1" x14ac:dyDescent="0.25">
      <c r="A303" s="108" t="s">
        <v>53</v>
      </c>
      <c r="B303" s="99">
        <v>22.678905639693859</v>
      </c>
      <c r="C303" s="99">
        <v>21.98268803067565</v>
      </c>
      <c r="D303" s="99">
        <v>20.899814980747731</v>
      </c>
      <c r="E303" s="99">
        <v>19.63694474595329</v>
      </c>
      <c r="F303" s="99">
        <v>19.912991956883829</v>
      </c>
      <c r="G303" s="99">
        <v>18.565316748263086</v>
      </c>
      <c r="H303" s="99">
        <v>18.667938296359203</v>
      </c>
      <c r="I303" s="99">
        <v>18.377877428365188</v>
      </c>
      <c r="J303" s="99">
        <v>18.927799629854597</v>
      </c>
      <c r="K303" s="99">
        <v>18.746123953320495</v>
      </c>
      <c r="L303" s="99">
        <v>19.129458994417295</v>
      </c>
      <c r="M303" s="99">
        <v>19.783807273055142</v>
      </c>
      <c r="N303" s="99">
        <v>19.810429738121044</v>
      </c>
      <c r="O303" s="99">
        <v>19.436318549865479</v>
      </c>
      <c r="P303" s="99">
        <v>19.036494973308258</v>
      </c>
      <c r="Q303" s="99">
        <v>18.72039589744346</v>
      </c>
      <c r="R303" s="99">
        <v>18.976626761662821</v>
      </c>
      <c r="S303" s="99">
        <v>19.43803457020714</v>
      </c>
      <c r="T303" s="99">
        <v>20.058475028962931</v>
      </c>
      <c r="U303" s="99">
        <v>19.877402517501221</v>
      </c>
      <c r="V303" s="99">
        <v>21.108671443250508</v>
      </c>
      <c r="W303" s="99">
        <v>19.947970549898507</v>
      </c>
      <c r="X303" s="99">
        <v>18.349674238284329</v>
      </c>
      <c r="Y303" s="99">
        <v>16.734486888212448</v>
      </c>
      <c r="DA303" s="63" t="s">
        <v>2839</v>
      </c>
    </row>
    <row r="304" spans="1:105" ht="12" customHeight="1" x14ac:dyDescent="0.25">
      <c r="A304" s="108" t="s">
        <v>52</v>
      </c>
      <c r="B304" s="99">
        <v>4.13522709363136</v>
      </c>
      <c r="C304" s="99">
        <v>4.0109458659527268</v>
      </c>
      <c r="D304" s="99">
        <v>3.9550629594271691</v>
      </c>
      <c r="E304" s="99">
        <v>3.7460409150896044</v>
      </c>
      <c r="F304" s="99">
        <v>3.8070647447285348</v>
      </c>
      <c r="G304" s="99">
        <v>3.6076242308494142</v>
      </c>
      <c r="H304" s="99">
        <v>3.5142423054211838</v>
      </c>
      <c r="I304" s="99">
        <v>3.5243992550736363</v>
      </c>
      <c r="J304" s="99">
        <v>3.7659490556972135</v>
      </c>
      <c r="K304" s="99">
        <v>3.7569369950420901</v>
      </c>
      <c r="L304" s="99">
        <v>3.8004397238720995</v>
      </c>
      <c r="M304" s="99">
        <v>3.8628299722379733</v>
      </c>
      <c r="N304" s="99">
        <v>3.9399257810600514</v>
      </c>
      <c r="O304" s="99">
        <v>3.9216074516427488</v>
      </c>
      <c r="P304" s="99">
        <v>3.9028941064129916</v>
      </c>
      <c r="Q304" s="99">
        <v>3.9471806545581378</v>
      </c>
      <c r="R304" s="99">
        <v>4.112377821035853</v>
      </c>
      <c r="S304" s="99">
        <v>4.2536964854436787</v>
      </c>
      <c r="T304" s="99">
        <v>4.4600802568568358</v>
      </c>
      <c r="U304" s="99">
        <v>4.4893533653942974</v>
      </c>
      <c r="V304" s="99">
        <v>4.5800672012596575</v>
      </c>
      <c r="W304" s="99">
        <v>4.4542986443972374</v>
      </c>
      <c r="X304" s="99">
        <v>4.4280729954646505</v>
      </c>
      <c r="Y304" s="99">
        <v>4.3777723036403398</v>
      </c>
      <c r="DA304" s="63" t="s">
        <v>2840</v>
      </c>
    </row>
    <row r="305" spans="1:105" ht="12" customHeight="1" x14ac:dyDescent="0.25">
      <c r="A305" s="121" t="s">
        <v>54</v>
      </c>
      <c r="B305" s="123">
        <v>4.6078924301144584</v>
      </c>
      <c r="C305" s="123">
        <v>4.4833093681335567</v>
      </c>
      <c r="D305" s="123">
        <v>4.4247699674589871</v>
      </c>
      <c r="E305" s="123">
        <v>4.3838036519642225</v>
      </c>
      <c r="F305" s="123">
        <v>4.3249078284718419</v>
      </c>
      <c r="G305" s="123">
        <v>4.1652200249613935</v>
      </c>
      <c r="H305" s="123">
        <v>4.0299899921089546</v>
      </c>
      <c r="I305" s="123">
        <v>4.0405295962126457</v>
      </c>
      <c r="J305" s="123">
        <v>3.8721423256505405</v>
      </c>
      <c r="K305" s="123">
        <v>3.8233142457146334</v>
      </c>
      <c r="L305" s="123">
        <v>3.7251608385463029</v>
      </c>
      <c r="M305" s="123">
        <v>3.7672872272128881</v>
      </c>
      <c r="N305" s="123">
        <v>3.783128767614417</v>
      </c>
      <c r="O305" s="123">
        <v>3.5985681835357362</v>
      </c>
      <c r="P305" s="123">
        <v>3.6724276268456646</v>
      </c>
      <c r="Q305" s="123">
        <v>3.6972999774279183</v>
      </c>
      <c r="R305" s="123">
        <v>3.695360547853058</v>
      </c>
      <c r="S305" s="123">
        <v>3.6792568148225895</v>
      </c>
      <c r="T305" s="123">
        <v>3.7217386619310289</v>
      </c>
      <c r="U305" s="123">
        <v>3.6109327412421015</v>
      </c>
      <c r="V305" s="123">
        <v>3.7575676730234289</v>
      </c>
      <c r="W305" s="123">
        <v>3.6628041609867616</v>
      </c>
      <c r="X305" s="123">
        <v>3.2314983927366248</v>
      </c>
      <c r="Y305" s="123">
        <v>3.0307248558369544</v>
      </c>
      <c r="DA305" s="130" t="s">
        <v>2841</v>
      </c>
    </row>
    <row r="306" spans="1:105" ht="12" customHeight="1" x14ac:dyDescent="0.25">
      <c r="A306" s="97" t="s">
        <v>202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X306" s="99">
        <v>0</v>
      </c>
      <c r="Y306" s="99">
        <v>0</v>
      </c>
      <c r="DA306" s="63" t="s">
        <v>2842</v>
      </c>
    </row>
    <row r="307" spans="1:105" ht="12" customHeight="1" x14ac:dyDescent="0.25">
      <c r="A307" s="97" t="s">
        <v>50</v>
      </c>
      <c r="B307" s="99">
        <v>5.8213344763976664</v>
      </c>
      <c r="C307" s="99">
        <v>5.6887384536842234</v>
      </c>
      <c r="D307" s="99">
        <v>5.6125575991588672</v>
      </c>
      <c r="E307" s="99">
        <v>5.577634790169113</v>
      </c>
      <c r="F307" s="99">
        <v>5.3921156587305079</v>
      </c>
      <c r="G307" s="99">
        <v>5.3770492672564032</v>
      </c>
      <c r="H307" s="99">
        <v>5.1753848912591272</v>
      </c>
      <c r="I307" s="99">
        <v>5.1679179560925164</v>
      </c>
      <c r="J307" s="99">
        <v>5.0187191595800584</v>
      </c>
      <c r="K307" s="99">
        <v>4.8023418545920666</v>
      </c>
      <c r="L307" s="99">
        <v>4.8467604427361701</v>
      </c>
      <c r="M307" s="99">
        <v>4.8541995466695678</v>
      </c>
      <c r="N307" s="99">
        <v>4.8305989022597684</v>
      </c>
      <c r="O307" s="99">
        <v>4.8632897107061099</v>
      </c>
      <c r="P307" s="99">
        <v>4.6330929488346557</v>
      </c>
      <c r="Q307" s="99">
        <v>4.3435969678943938</v>
      </c>
      <c r="R307" s="99">
        <v>5.0925458781414177</v>
      </c>
      <c r="S307" s="99">
        <v>5.0033003674327663</v>
      </c>
      <c r="T307" s="99">
        <v>5.2682142284465678</v>
      </c>
      <c r="U307" s="99">
        <v>5.0166310789867588</v>
      </c>
      <c r="V307" s="99">
        <v>5.5400263403468815</v>
      </c>
      <c r="W307" s="99">
        <v>4.6472135812317878</v>
      </c>
      <c r="X307" s="99">
        <v>4.3846259907526441</v>
      </c>
      <c r="Y307" s="99">
        <v>4.5046451929967786</v>
      </c>
      <c r="DA307" s="63" t="s">
        <v>2843</v>
      </c>
    </row>
    <row r="308" spans="1:105" ht="12" customHeight="1" x14ac:dyDescent="0.25">
      <c r="A308" s="109" t="s">
        <v>120</v>
      </c>
      <c r="B308" s="110">
        <v>4.5899354630958378</v>
      </c>
      <c r="C308" s="110">
        <v>4.4657797342389776</v>
      </c>
      <c r="D308" s="110">
        <v>4.4075355828560081</v>
      </c>
      <c r="E308" s="110">
        <v>4.366689513193065</v>
      </c>
      <c r="F308" s="110">
        <v>4.3094638453996277</v>
      </c>
      <c r="G308" s="110">
        <v>4.1478891337074497</v>
      </c>
      <c r="H308" s="110">
        <v>4.0136043277455062</v>
      </c>
      <c r="I308" s="110">
        <v>4.0251413221605628</v>
      </c>
      <c r="J308" s="110">
        <v>3.8571395359916689</v>
      </c>
      <c r="K308" s="110">
        <v>3.8111428055603089</v>
      </c>
      <c r="L308" s="110">
        <v>3.7107227095604269</v>
      </c>
      <c r="M308" s="110">
        <v>3.752125139758844</v>
      </c>
      <c r="N308" s="110">
        <v>3.7678873741192183</v>
      </c>
      <c r="O308" s="110">
        <v>3.5795415024819666</v>
      </c>
      <c r="P308" s="110">
        <v>3.6576066467386776</v>
      </c>
      <c r="Q308" s="110">
        <v>3.6867513905938143</v>
      </c>
      <c r="R308" s="110">
        <v>3.6706146091175862</v>
      </c>
      <c r="S308" s="110">
        <v>3.6552146638105425</v>
      </c>
      <c r="T308" s="110">
        <v>3.6934992856936542</v>
      </c>
      <c r="U308" s="110">
        <v>3.5857986600174452</v>
      </c>
      <c r="V308" s="110">
        <v>3.7278369457052123</v>
      </c>
      <c r="W308" s="110">
        <v>3.6457953591327463</v>
      </c>
      <c r="X308" s="110">
        <v>3.2112317427156607</v>
      </c>
      <c r="Y308" s="110">
        <v>3.0028564754309577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112.56174360065569</v>
      </c>
      <c r="C310" s="118">
        <f t="shared" si="136"/>
        <v>111.24098651001148</v>
      </c>
      <c r="D310" s="118">
        <f t="shared" si="136"/>
        <v>113.92597437484503</v>
      </c>
      <c r="E310" s="118">
        <f t="shared" si="136"/>
        <v>112.10200014874829</v>
      </c>
      <c r="F310" s="118">
        <f t="shared" si="136"/>
        <v>112.14134090164951</v>
      </c>
      <c r="G310" s="118">
        <f t="shared" si="136"/>
        <v>112.60387869220374</v>
      </c>
      <c r="H310" s="118">
        <f t="shared" si="136"/>
        <v>109.09106797917204</v>
      </c>
      <c r="I310" s="118">
        <f t="shared" si="136"/>
        <v>127.92159290227994</v>
      </c>
      <c r="J310" s="118">
        <f t="shared" si="136"/>
        <v>106.46110367425499</v>
      </c>
      <c r="K310" s="118">
        <f t="shared" si="136"/>
        <v>123.37073781606377</v>
      </c>
      <c r="L310" s="118">
        <f t="shared" si="136"/>
        <v>117.58589974555957</v>
      </c>
      <c r="M310" s="118">
        <f t="shared" si="136"/>
        <v>93.624550282739861</v>
      </c>
      <c r="N310" s="118">
        <f t="shared" si="136"/>
        <v>103.92061724756914</v>
      </c>
      <c r="O310" s="118">
        <f t="shared" si="136"/>
        <v>97.830149625064692</v>
      </c>
      <c r="P310" s="118">
        <f t="shared" si="136"/>
        <v>84.24641487220498</v>
      </c>
      <c r="Q310" s="118">
        <f t="shared" si="136"/>
        <v>100.23574715336704</v>
      </c>
      <c r="R310" s="118">
        <f t="shared" ref="R310:V310" si="137">R311+R314+R316+R329</f>
        <v>102.60812030652147</v>
      </c>
      <c r="S310" s="118">
        <f t="shared" si="137"/>
        <v>91.396488072527177</v>
      </c>
      <c r="T310" s="118">
        <f t="shared" si="137"/>
        <v>102.98556867908438</v>
      </c>
      <c r="U310" s="118">
        <f t="shared" si="137"/>
        <v>96.040295169476977</v>
      </c>
      <c r="V310" s="118">
        <f t="shared" si="137"/>
        <v>101.98233122014355</v>
      </c>
      <c r="W310" s="118">
        <f t="shared" ref="W310:Y310" si="138">W311+W314+W316+W329</f>
        <v>102.42175772792223</v>
      </c>
      <c r="X310" s="118">
        <f t="shared" si="138"/>
        <v>87.813266069256542</v>
      </c>
      <c r="Y310" s="118">
        <f t="shared" si="138"/>
        <v>87.072781895038091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89.951142544480462</v>
      </c>
      <c r="C311" s="123">
        <f t="shared" si="139"/>
        <v>90.122973120623712</v>
      </c>
      <c r="D311" s="123">
        <f t="shared" si="139"/>
        <v>92.368236833655502</v>
      </c>
      <c r="E311" s="123">
        <f t="shared" si="139"/>
        <v>92.231376237301362</v>
      </c>
      <c r="F311" s="123">
        <f t="shared" si="139"/>
        <v>92.446633638955092</v>
      </c>
      <c r="G311" s="123">
        <f t="shared" si="139"/>
        <v>94.121380597941894</v>
      </c>
      <c r="H311" s="123">
        <f t="shared" si="139"/>
        <v>91.286444841241163</v>
      </c>
      <c r="I311" s="123">
        <f t="shared" si="139"/>
        <v>107.33249923977563</v>
      </c>
      <c r="J311" s="123">
        <f t="shared" si="139"/>
        <v>88.58079138870724</v>
      </c>
      <c r="K311" s="123">
        <f t="shared" si="139"/>
        <v>102.49629182017708</v>
      </c>
      <c r="L311" s="123">
        <f t="shared" si="139"/>
        <v>98.12860234308323</v>
      </c>
      <c r="M311" s="123">
        <f t="shared" si="139"/>
        <v>74.36341152479865</v>
      </c>
      <c r="N311" s="123">
        <f t="shared" si="139"/>
        <v>82.670278696116895</v>
      </c>
      <c r="O311" s="123">
        <f t="shared" si="139"/>
        <v>77.61899172607994</v>
      </c>
      <c r="P311" s="123">
        <f t="shared" si="139"/>
        <v>64.854346023307002</v>
      </c>
      <c r="Q311" s="123">
        <f t="shared" si="139"/>
        <v>79.06007061812403</v>
      </c>
      <c r="R311" s="123">
        <f t="shared" ref="R311:V311" si="140">SUM(R312:R313)</f>
        <v>80.903033576219087</v>
      </c>
      <c r="S311" s="123">
        <f t="shared" si="140"/>
        <v>70.281088736500465</v>
      </c>
      <c r="T311" s="123">
        <f t="shared" si="140"/>
        <v>80.63707988211867</v>
      </c>
      <c r="U311" s="123">
        <f t="shared" si="140"/>
        <v>74.511425766450557</v>
      </c>
      <c r="V311" s="123">
        <f t="shared" si="140"/>
        <v>79.684131915612198</v>
      </c>
      <c r="W311" s="123">
        <f t="shared" ref="W311:Y311" si="141">SUM(W312:W313)</f>
        <v>79.82483336451547</v>
      </c>
      <c r="X311" s="123">
        <f t="shared" si="141"/>
        <v>66.53529352551422</v>
      </c>
      <c r="Y311" s="123">
        <f t="shared" si="141"/>
        <v>66.340926886043675</v>
      </c>
      <c r="DA311" s="130" t="s">
        <v>2991</v>
      </c>
    </row>
    <row r="312" spans="1:105" ht="12" customHeight="1" x14ac:dyDescent="0.25">
      <c r="A312" s="97" t="s">
        <v>199</v>
      </c>
      <c r="B312" s="99">
        <v>89.08146211190828</v>
      </c>
      <c r="C312" s="99">
        <v>89.282258389751178</v>
      </c>
      <c r="D312" s="99">
        <v>91.524632741425748</v>
      </c>
      <c r="E312" s="99">
        <v>91.411375678479587</v>
      </c>
      <c r="F312" s="99">
        <v>91.639815287992747</v>
      </c>
      <c r="G312" s="99">
        <v>93.31455052805795</v>
      </c>
      <c r="H312" s="99">
        <v>90.51774761574714</v>
      </c>
      <c r="I312" s="99">
        <v>106.43926358216802</v>
      </c>
      <c r="J312" s="99">
        <v>87.843711169907536</v>
      </c>
      <c r="K312" s="99">
        <v>101.64808008309271</v>
      </c>
      <c r="L312" s="99">
        <v>97.325182325143786</v>
      </c>
      <c r="M312" s="99">
        <v>73.768313641018395</v>
      </c>
      <c r="N312" s="99">
        <v>82.013211375498955</v>
      </c>
      <c r="O312" s="99">
        <v>77.014697228611112</v>
      </c>
      <c r="P312" s="99">
        <v>64.359324256376993</v>
      </c>
      <c r="Q312" s="99">
        <v>78.454151629148441</v>
      </c>
      <c r="R312" s="99">
        <v>80.286334911286247</v>
      </c>
      <c r="S312" s="99">
        <v>69.748643449488128</v>
      </c>
      <c r="T312" s="99">
        <v>80.025504033660056</v>
      </c>
      <c r="U312" s="99">
        <v>73.949508356224769</v>
      </c>
      <c r="V312" s="99">
        <v>79.08542540373152</v>
      </c>
      <c r="W312" s="99">
        <v>79.224509397623819</v>
      </c>
      <c r="X312" s="99">
        <v>66.035847923152971</v>
      </c>
      <c r="Y312" s="99">
        <v>65.844720328604495</v>
      </c>
      <c r="DA312" s="63" t="s">
        <v>2992</v>
      </c>
    </row>
    <row r="313" spans="1:105" ht="12" customHeight="1" x14ac:dyDescent="0.25">
      <c r="A313" s="97" t="s">
        <v>53</v>
      </c>
      <c r="B313" s="99">
        <v>0.86968043257218808</v>
      </c>
      <c r="C313" s="99">
        <v>0.84071473087253856</v>
      </c>
      <c r="D313" s="99">
        <v>0.8436040922297473</v>
      </c>
      <c r="E313" s="99">
        <v>0.82000055882177325</v>
      </c>
      <c r="F313" s="99">
        <v>0.806818350962344</v>
      </c>
      <c r="G313" s="99">
        <v>0.80683006988394912</v>
      </c>
      <c r="H313" s="99">
        <v>0.76869722549402619</v>
      </c>
      <c r="I313" s="99">
        <v>0.89323565760760815</v>
      </c>
      <c r="J313" s="99">
        <v>0.73708021879970353</v>
      </c>
      <c r="K313" s="99">
        <v>0.84821173708436293</v>
      </c>
      <c r="L313" s="99">
        <v>0.80342001793944928</v>
      </c>
      <c r="M313" s="99">
        <v>0.59509788378025086</v>
      </c>
      <c r="N313" s="99">
        <v>0.65706732061794337</v>
      </c>
      <c r="O313" s="99">
        <v>0.60429449746883113</v>
      </c>
      <c r="P313" s="99">
        <v>0.4950217669300146</v>
      </c>
      <c r="Q313" s="99">
        <v>0.60591898897558949</v>
      </c>
      <c r="R313" s="99">
        <v>0.6166986649328372</v>
      </c>
      <c r="S313" s="99">
        <v>0.53244528701232985</v>
      </c>
      <c r="T313" s="99">
        <v>0.61157584845861901</v>
      </c>
      <c r="U313" s="99">
        <v>0.56191741022578712</v>
      </c>
      <c r="V313" s="99">
        <v>0.59870651188067969</v>
      </c>
      <c r="W313" s="99">
        <v>0.60032396689165346</v>
      </c>
      <c r="X313" s="99">
        <v>0.49944560236124841</v>
      </c>
      <c r="Y313" s="99">
        <v>0.49620655743917902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1.5144498708252746E-2</v>
      </c>
      <c r="C314" s="123">
        <f t="shared" si="142"/>
        <v>1.4732881601036764E-2</v>
      </c>
      <c r="D314" s="123">
        <f t="shared" si="142"/>
        <v>1.7636668366071181E-2</v>
      </c>
      <c r="E314" s="123">
        <f t="shared" si="142"/>
        <v>1.7920402028192492E-2</v>
      </c>
      <c r="F314" s="123">
        <f t="shared" si="142"/>
        <v>1.8108187834192831E-2</v>
      </c>
      <c r="G314" s="123">
        <f t="shared" si="142"/>
        <v>1.9682069477632756E-2</v>
      </c>
      <c r="H314" s="123">
        <f t="shared" si="142"/>
        <v>2.7200721743097178E-2</v>
      </c>
      <c r="I314" s="123">
        <f t="shared" si="142"/>
        <v>3.5973467918977729E-2</v>
      </c>
      <c r="J314" s="123">
        <f t="shared" si="142"/>
        <v>4.266258157219692E-2</v>
      </c>
      <c r="K314" s="123">
        <f t="shared" si="142"/>
        <v>4.5982994148211144E-2</v>
      </c>
      <c r="L314" s="123">
        <f t="shared" si="142"/>
        <v>5.3051271046465787E-2</v>
      </c>
      <c r="M314" s="123">
        <f t="shared" si="142"/>
        <v>5.3605012072899062E-2</v>
      </c>
      <c r="N314" s="123">
        <f t="shared" si="142"/>
        <v>5.843214948126757E-2</v>
      </c>
      <c r="O314" s="123">
        <f t="shared" si="142"/>
        <v>5.6565161287438437E-2</v>
      </c>
      <c r="P314" s="123">
        <f t="shared" si="142"/>
        <v>6.4953502536620286E-2</v>
      </c>
      <c r="Q314" s="123">
        <f t="shared" si="142"/>
        <v>6.6859433968083026E-2</v>
      </c>
      <c r="R314" s="123">
        <f t="shared" si="142"/>
        <v>7.3273937543923154E-2</v>
      </c>
      <c r="S314" s="123">
        <f t="shared" si="142"/>
        <v>7.6065298026741113E-2</v>
      </c>
      <c r="T314" s="123">
        <f t="shared" si="142"/>
        <v>7.3511748568304211E-2</v>
      </c>
      <c r="U314" s="123">
        <f t="shared" si="142"/>
        <v>7.0128774843282393E-2</v>
      </c>
      <c r="V314" s="123">
        <f t="shared" si="142"/>
        <v>5.7684560637957787E-2</v>
      </c>
      <c r="W314" s="123">
        <f t="shared" si="142"/>
        <v>4.0472711301656382E-2</v>
      </c>
      <c r="X314" s="123">
        <f t="shared" si="142"/>
        <v>3.2573200465023384E-2</v>
      </c>
      <c r="Y314" s="123">
        <f t="shared" si="142"/>
        <v>3.2663568684339908E-2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1.5144498708252746E-2</v>
      </c>
      <c r="C315" s="99">
        <f>RES_hhdet_tess!C86</f>
        <v>1.4732881601036764E-2</v>
      </c>
      <c r="D315" s="99">
        <f>RES_hhdet_tess!D86</f>
        <v>1.7636668366071181E-2</v>
      </c>
      <c r="E315" s="99">
        <f>RES_hhdet_tess!E86</f>
        <v>1.7920402028192492E-2</v>
      </c>
      <c r="F315" s="99">
        <f>RES_hhdet_tess!F86</f>
        <v>1.8108187834192831E-2</v>
      </c>
      <c r="G315" s="99">
        <f>RES_hhdet_tess!G86</f>
        <v>1.9682069477632756E-2</v>
      </c>
      <c r="H315" s="99">
        <f>RES_hhdet_tess!H86</f>
        <v>2.7200721743097178E-2</v>
      </c>
      <c r="I315" s="99">
        <f>RES_hhdet_tess!I86</f>
        <v>3.5973467918977729E-2</v>
      </c>
      <c r="J315" s="99">
        <f>RES_hhdet_tess!J86</f>
        <v>4.266258157219692E-2</v>
      </c>
      <c r="K315" s="99">
        <f>RES_hhdet_tess!K86</f>
        <v>4.5982994148211144E-2</v>
      </c>
      <c r="L315" s="99">
        <f>RES_hhdet_tess!L86</f>
        <v>5.3051271046465787E-2</v>
      </c>
      <c r="M315" s="99">
        <f>RES_hhdet_tess!M86</f>
        <v>5.3605012072899062E-2</v>
      </c>
      <c r="N315" s="99">
        <f>RES_hhdet_tess!N86</f>
        <v>5.843214948126757E-2</v>
      </c>
      <c r="O315" s="99">
        <f>RES_hhdet_tess!O86</f>
        <v>5.6565161287438437E-2</v>
      </c>
      <c r="P315" s="99">
        <f>RES_hhdet_tess!P86</f>
        <v>6.4953502536620286E-2</v>
      </c>
      <c r="Q315" s="99">
        <f>RES_hhdet_tess!Q86</f>
        <v>6.6859433968083026E-2</v>
      </c>
      <c r="R315" s="99">
        <f>RES_hhdet_tess!R86</f>
        <v>7.3273937543923154E-2</v>
      </c>
      <c r="S315" s="99">
        <f>RES_hhdet_tess!S86</f>
        <v>7.6065298026741113E-2</v>
      </c>
      <c r="T315" s="99">
        <f>RES_hhdet_tess!T86</f>
        <v>7.3511748568304211E-2</v>
      </c>
      <c r="U315" s="99">
        <f>RES_hhdet_tess!U86</f>
        <v>7.0128774843282393E-2</v>
      </c>
      <c r="V315" s="99">
        <f>RES_hhdet_tess!V86</f>
        <v>5.7684560637957787E-2</v>
      </c>
      <c r="W315" s="99">
        <f>RES_hhdet_tess!W86</f>
        <v>4.0472711301656382E-2</v>
      </c>
      <c r="X315" s="99">
        <f>RES_hhdet_tess!X86</f>
        <v>3.2573200465023384E-2</v>
      </c>
      <c r="Y315" s="99">
        <f>RES_hhdet_tess!Y86</f>
        <v>3.2663568684339908E-2</v>
      </c>
      <c r="DA315" s="63" t="s">
        <v>2995</v>
      </c>
    </row>
    <row r="316" spans="1:105" ht="12" customHeight="1" x14ac:dyDescent="0.25">
      <c r="A316" s="121" t="s">
        <v>55</v>
      </c>
      <c r="B316" s="123">
        <v>19.206930421932881</v>
      </c>
      <c r="C316" s="123">
        <v>17.798642865485991</v>
      </c>
      <c r="D316" s="123">
        <v>18.269785860194247</v>
      </c>
      <c r="E316" s="123">
        <v>16.60279704608838</v>
      </c>
      <c r="F316" s="123">
        <v>16.457624641769439</v>
      </c>
      <c r="G316" s="123">
        <v>15.347085744488483</v>
      </c>
      <c r="H316" s="123">
        <v>14.747264096448076</v>
      </c>
      <c r="I316" s="123">
        <v>17.50522792468594</v>
      </c>
      <c r="J316" s="123">
        <v>14.912258146643241</v>
      </c>
      <c r="K316" s="123">
        <v>17.933027532663662</v>
      </c>
      <c r="L316" s="123">
        <v>16.578677119161597</v>
      </c>
      <c r="M316" s="123">
        <v>16.343845023861011</v>
      </c>
      <c r="N316" s="123">
        <v>18.305767148438747</v>
      </c>
      <c r="O316" s="123">
        <v>17.397591610903486</v>
      </c>
      <c r="P316" s="123">
        <v>16.498215159923582</v>
      </c>
      <c r="Q316" s="123">
        <v>18.241790770296785</v>
      </c>
      <c r="R316" s="123">
        <v>18.752385576446283</v>
      </c>
      <c r="S316" s="123">
        <v>18.153768526323667</v>
      </c>
      <c r="T316" s="123">
        <v>19.3319337327761</v>
      </c>
      <c r="U316" s="123">
        <v>18.565996910749416</v>
      </c>
      <c r="V316" s="123">
        <v>19.168365857785293</v>
      </c>
      <c r="W316" s="123">
        <v>19.48173290405029</v>
      </c>
      <c r="X316" s="123">
        <v>18.471880790395637</v>
      </c>
      <c r="Y316" s="123">
        <v>18.054170449524701</v>
      </c>
      <c r="DA316" s="130" t="s">
        <v>2996</v>
      </c>
    </row>
    <row r="317" spans="1:105" ht="12" customHeight="1" x14ac:dyDescent="0.25">
      <c r="A317" s="97" t="s">
        <v>132</v>
      </c>
      <c r="B317" s="99">
        <v>19.320724911727762</v>
      </c>
      <c r="C317" s="99">
        <v>17.666783376923348</v>
      </c>
      <c r="D317" s="99">
        <v>18.437877431987278</v>
      </c>
      <c r="E317" s="99">
        <v>16.551509146056759</v>
      </c>
      <c r="F317" s="99">
        <v>16.275619549041075</v>
      </c>
      <c r="G317" s="99">
        <v>15.116774330307365</v>
      </c>
      <c r="H317" s="99">
        <v>14.328222678479294</v>
      </c>
      <c r="I317" s="99">
        <v>17.99973995436385</v>
      </c>
      <c r="J317" s="99">
        <v>14.390223580324632</v>
      </c>
      <c r="K317" s="99">
        <v>18.374960558483323</v>
      </c>
      <c r="L317" s="99">
        <v>16.523988425766358</v>
      </c>
      <c r="M317" s="99">
        <v>16.083442140258207</v>
      </c>
      <c r="N317" s="99">
        <v>18.567446734625275</v>
      </c>
      <c r="O317" s="99">
        <v>17.406510537562994</v>
      </c>
      <c r="P317" s="99">
        <v>16.288973193278874</v>
      </c>
      <c r="Q317" s="99">
        <v>18.60035123303</v>
      </c>
      <c r="R317" s="99">
        <v>19.048604861472391</v>
      </c>
      <c r="S317" s="99">
        <v>18.091342800905053</v>
      </c>
      <c r="T317" s="99">
        <v>19.395142831871024</v>
      </c>
      <c r="U317" s="99">
        <v>18.42174796871651</v>
      </c>
      <c r="V317" s="99">
        <v>18.913121493949625</v>
      </c>
      <c r="W317" s="99">
        <v>19.488378375676106</v>
      </c>
      <c r="X317" s="99">
        <v>18.467164171625395</v>
      </c>
      <c r="Y317" s="99">
        <v>18.091783618811927</v>
      </c>
      <c r="DA317" s="63" t="s">
        <v>2997</v>
      </c>
    </row>
    <row r="318" spans="1:105" ht="12" customHeight="1" x14ac:dyDescent="0.25">
      <c r="A318" s="97" t="s">
        <v>131</v>
      </c>
      <c r="B318" s="99">
        <v>19.320724911727762</v>
      </c>
      <c r="C318" s="99">
        <v>17.667097267848764</v>
      </c>
      <c r="D318" s="99">
        <v>18.438925861936212</v>
      </c>
      <c r="E318" s="99">
        <v>16.553206932339918</v>
      </c>
      <c r="F318" s="99">
        <v>16.280139114527156</v>
      </c>
      <c r="G318" s="99">
        <v>15.13134099697271</v>
      </c>
      <c r="H318" s="99">
        <v>14.294152848422865</v>
      </c>
      <c r="I318" s="99">
        <v>17.914843439404677</v>
      </c>
      <c r="J318" s="99">
        <v>14.326480735943809</v>
      </c>
      <c r="K318" s="99">
        <v>18.291171338005579</v>
      </c>
      <c r="L318" s="99">
        <v>16.460052754045211</v>
      </c>
      <c r="M318" s="99">
        <v>16.035083253907192</v>
      </c>
      <c r="N318" s="99">
        <v>18.528007151965092</v>
      </c>
      <c r="O318" s="99">
        <v>17.380532449205376</v>
      </c>
      <c r="P318" s="99">
        <v>16.269128352994628</v>
      </c>
      <c r="Q318" s="99">
        <v>18.557002806087048</v>
      </c>
      <c r="R318" s="99">
        <v>19.003940042764935</v>
      </c>
      <c r="S318" s="99">
        <v>18.050087924423355</v>
      </c>
      <c r="T318" s="99">
        <v>19.355644022435452</v>
      </c>
      <c r="U318" s="99">
        <v>18.386546271177451</v>
      </c>
      <c r="V318" s="99">
        <v>18.889789714646135</v>
      </c>
      <c r="W318" s="99">
        <v>19.485687997440444</v>
      </c>
      <c r="X318" s="99">
        <v>18.457286241311976</v>
      </c>
      <c r="Y318" s="99">
        <v>18.050109250175812</v>
      </c>
      <c r="DA318" s="63" t="s">
        <v>2998</v>
      </c>
    </row>
    <row r="319" spans="1:105" ht="12" customHeight="1" x14ac:dyDescent="0.25">
      <c r="A319" s="100" t="s">
        <v>199</v>
      </c>
      <c r="B319" s="102">
        <v>15.066044660460257</v>
      </c>
      <c r="C319" s="102">
        <v>13.792763122908921</v>
      </c>
      <c r="D319" s="102">
        <v>14.314830883780946</v>
      </c>
      <c r="E319" s="102">
        <v>12.848765845124628</v>
      </c>
      <c r="F319" s="102">
        <v>12.644989778102779</v>
      </c>
      <c r="G319" s="102">
        <v>11.729769498580772</v>
      </c>
      <c r="H319" s="102">
        <v>11.158234024365562</v>
      </c>
      <c r="I319" s="102">
        <v>13.946939737601374</v>
      </c>
      <c r="J319" s="102">
        <v>11.056659352653336</v>
      </c>
      <c r="K319" s="102">
        <v>14.111118511569661</v>
      </c>
      <c r="L319" s="102">
        <v>12.723787041254329</v>
      </c>
      <c r="M319" s="102">
        <v>12.445514572227063</v>
      </c>
      <c r="N319" s="102">
        <v>14.345890443760114</v>
      </c>
      <c r="O319" s="102">
        <v>13.437962321249993</v>
      </c>
      <c r="P319" s="102">
        <v>12.567438723898405</v>
      </c>
      <c r="Q319" s="102">
        <v>14.300686507228097</v>
      </c>
      <c r="R319" s="102">
        <v>14.589575698596741</v>
      </c>
      <c r="S319" s="102">
        <v>13.852797037543542</v>
      </c>
      <c r="T319" s="102">
        <v>14.824712243021006</v>
      </c>
      <c r="U319" s="102">
        <v>14.058862759776556</v>
      </c>
      <c r="V319" s="102">
        <v>14.609615079749183</v>
      </c>
      <c r="W319" s="102">
        <v>15.053495795500622</v>
      </c>
      <c r="X319" s="102">
        <v>14.05512884302733</v>
      </c>
      <c r="Y319" s="102">
        <v>13.541477600851016</v>
      </c>
      <c r="DA319" s="131" t="s">
        <v>2999</v>
      </c>
    </row>
    <row r="320" spans="1:105" ht="12" customHeight="1" x14ac:dyDescent="0.25">
      <c r="A320" s="103" t="s">
        <v>52</v>
      </c>
      <c r="B320" s="105">
        <v>4.2546802512675068</v>
      </c>
      <c r="C320" s="105">
        <v>3.8743341449398434</v>
      </c>
      <c r="D320" s="105">
        <v>4.1240949781552692</v>
      </c>
      <c r="E320" s="105">
        <v>3.7044410872152902</v>
      </c>
      <c r="F320" s="105">
        <v>3.6351493364243788</v>
      </c>
      <c r="G320" s="105">
        <v>3.4015714983919403</v>
      </c>
      <c r="H320" s="105">
        <v>3.1359188240573026</v>
      </c>
      <c r="I320" s="105">
        <v>3.9679037018032997</v>
      </c>
      <c r="J320" s="105">
        <v>3.2698213832904726</v>
      </c>
      <c r="K320" s="105">
        <v>4.1800528264359169</v>
      </c>
      <c r="L320" s="105">
        <v>3.7362657127908832</v>
      </c>
      <c r="M320" s="105">
        <v>3.5895686816801309</v>
      </c>
      <c r="N320" s="105">
        <v>4.1821167082049726</v>
      </c>
      <c r="O320" s="105">
        <v>3.9425701279553782</v>
      </c>
      <c r="P320" s="105">
        <v>3.7016896290962231</v>
      </c>
      <c r="Q320" s="105">
        <v>4.2563162988589545</v>
      </c>
      <c r="R320" s="105">
        <v>4.4143643441681908</v>
      </c>
      <c r="S320" s="105">
        <v>4.1972908868798156</v>
      </c>
      <c r="T320" s="105">
        <v>4.5309317794144466</v>
      </c>
      <c r="U320" s="105">
        <v>4.3276835114008909</v>
      </c>
      <c r="V320" s="105">
        <v>4.2801746348969569</v>
      </c>
      <c r="W320" s="105">
        <v>4.4321922019398237</v>
      </c>
      <c r="X320" s="105">
        <v>4.402157398284646</v>
      </c>
      <c r="Y320" s="105">
        <v>4.5086316493247924</v>
      </c>
      <c r="DA320" s="132" t="s">
        <v>3000</v>
      </c>
    </row>
    <row r="321" spans="1:105" ht="12" customHeight="1" x14ac:dyDescent="0.25">
      <c r="A321" s="106" t="s">
        <v>124</v>
      </c>
      <c r="B321" s="102">
        <v>18.756731913435708</v>
      </c>
      <c r="C321" s="102">
        <v>18.174903660098092</v>
      </c>
      <c r="D321" s="102">
        <v>17.654172148297661</v>
      </c>
      <c r="E321" s="102">
        <v>17.080827495204229</v>
      </c>
      <c r="F321" s="102">
        <v>16.738247977794096</v>
      </c>
      <c r="G321" s="102">
        <v>16.365051224691523</v>
      </c>
      <c r="H321" s="102">
        <v>16.136116691516037</v>
      </c>
      <c r="I321" s="102">
        <v>16.251990792324172</v>
      </c>
      <c r="J321" s="102">
        <v>16.191296461024706</v>
      </c>
      <c r="K321" s="102">
        <v>16.307568256734349</v>
      </c>
      <c r="L321" s="102">
        <v>16.414927373159369</v>
      </c>
      <c r="M321" s="102">
        <v>17.544467591023576</v>
      </c>
      <c r="N321" s="102">
        <v>16.421024780913495</v>
      </c>
      <c r="O321" s="102">
        <v>18.343042279929765</v>
      </c>
      <c r="P321" s="102">
        <v>16.931381398457674</v>
      </c>
      <c r="Q321" s="102">
        <v>15.437838581418188</v>
      </c>
      <c r="R321" s="102">
        <v>18.666510764767953</v>
      </c>
      <c r="S321" s="102">
        <v>18.870351134651141</v>
      </c>
      <c r="T321" s="102">
        <v>19.589698182345916</v>
      </c>
      <c r="U321" s="102">
        <v>18.939781186872896</v>
      </c>
      <c r="V321" s="102">
        <v>21.103792173623074</v>
      </c>
      <c r="W321" s="102">
        <v>18.199395433187725</v>
      </c>
      <c r="X321" s="102">
        <v>17.790011250638468</v>
      </c>
      <c r="Y321" s="102">
        <v>18.285836429311807</v>
      </c>
      <c r="DA321" s="131" t="s">
        <v>3001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0</v>
      </c>
      <c r="F322" s="105">
        <v>0</v>
      </c>
      <c r="G322" s="105">
        <v>0</v>
      </c>
      <c r="H322" s="105">
        <v>0</v>
      </c>
      <c r="I322" s="105">
        <v>0</v>
      </c>
      <c r="J322" s="105">
        <v>0</v>
      </c>
      <c r="K322" s="105">
        <v>0</v>
      </c>
      <c r="L322" s="105">
        <v>0</v>
      </c>
      <c r="M322" s="105">
        <v>0</v>
      </c>
      <c r="N322" s="105">
        <v>0</v>
      </c>
      <c r="O322" s="105">
        <v>18.6147205066653</v>
      </c>
      <c r="P322" s="105">
        <v>17.282613415600022</v>
      </c>
      <c r="Q322" s="105">
        <v>15.82359047905274</v>
      </c>
      <c r="R322" s="105">
        <v>18.499544289655137</v>
      </c>
      <c r="S322" s="105">
        <v>18.705523392707395</v>
      </c>
      <c r="T322" s="105">
        <v>19.427859387873202</v>
      </c>
      <c r="U322" s="105">
        <v>18.788812280939695</v>
      </c>
      <c r="V322" s="105">
        <v>20.188697430579026</v>
      </c>
      <c r="W322" s="105">
        <v>17.515869814513632</v>
      </c>
      <c r="X322" s="105">
        <v>17.143100437531601</v>
      </c>
      <c r="Y322" s="105">
        <v>0</v>
      </c>
      <c r="DA322" s="132" t="s">
        <v>3002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0</v>
      </c>
      <c r="F323" s="99">
        <v>0</v>
      </c>
      <c r="G323" s="99">
        <v>0</v>
      </c>
      <c r="H323" s="99">
        <v>0</v>
      </c>
      <c r="I323" s="99">
        <v>0</v>
      </c>
      <c r="J323" s="99">
        <v>0</v>
      </c>
      <c r="K323" s="99">
        <v>0</v>
      </c>
      <c r="L323" s="99">
        <v>0</v>
      </c>
      <c r="M323" s="99">
        <v>0</v>
      </c>
      <c r="N323" s="99">
        <v>0</v>
      </c>
      <c r="O323" s="99">
        <v>14.394244162523853</v>
      </c>
      <c r="P323" s="99">
        <v>13.35158731098579</v>
      </c>
      <c r="Q323" s="99">
        <v>12.186839466989875</v>
      </c>
      <c r="R323" s="99">
        <v>14.200885000896371</v>
      </c>
      <c r="S323" s="99">
        <v>14.352417313465523</v>
      </c>
      <c r="T323" s="99">
        <v>14.876767988581822</v>
      </c>
      <c r="U323" s="99">
        <v>14.360917568500625</v>
      </c>
      <c r="V323" s="99">
        <v>15.613847153816382</v>
      </c>
      <c r="W323" s="99">
        <v>13.530017340942385</v>
      </c>
      <c r="X323" s="99">
        <v>13.052824066471009</v>
      </c>
      <c r="Y323" s="99">
        <v>0</v>
      </c>
      <c r="DA323" s="63" t="s">
        <v>3003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0</v>
      </c>
      <c r="F324" s="99">
        <v>0</v>
      </c>
      <c r="G324" s="99">
        <v>0</v>
      </c>
      <c r="H324" s="99">
        <v>0</v>
      </c>
      <c r="I324" s="99">
        <v>0</v>
      </c>
      <c r="J324" s="99">
        <v>0</v>
      </c>
      <c r="K324" s="99">
        <v>0</v>
      </c>
      <c r="L324" s="99">
        <v>0</v>
      </c>
      <c r="M324" s="99">
        <v>0</v>
      </c>
      <c r="N324" s="99">
        <v>0</v>
      </c>
      <c r="O324" s="99">
        <v>4.2204763441414483</v>
      </c>
      <c r="P324" s="99">
        <v>3.9310261046142343</v>
      </c>
      <c r="Q324" s="99">
        <v>3.6367510120628612</v>
      </c>
      <c r="R324" s="99">
        <v>4.2986592887587669</v>
      </c>
      <c r="S324" s="99">
        <v>4.3531060792418712</v>
      </c>
      <c r="T324" s="99">
        <v>4.5510913992913826</v>
      </c>
      <c r="U324" s="99">
        <v>4.4278947124390724</v>
      </c>
      <c r="V324" s="99">
        <v>4.5748502767626471</v>
      </c>
      <c r="W324" s="99">
        <v>3.9858524735712466</v>
      </c>
      <c r="X324" s="99">
        <v>4.0902763710605932</v>
      </c>
      <c r="Y324" s="99">
        <v>0</v>
      </c>
      <c r="DA324" s="63" t="s">
        <v>3004</v>
      </c>
    </row>
    <row r="325" spans="1:105" ht="12" customHeight="1" x14ac:dyDescent="0.25">
      <c r="A325" s="106" t="s">
        <v>122</v>
      </c>
      <c r="B325" s="102">
        <v>18.776984164085569</v>
      </c>
      <c r="C325" s="102">
        <v>18.288732557400401</v>
      </c>
      <c r="D325" s="102">
        <v>17.688570831926462</v>
      </c>
      <c r="E325" s="102">
        <v>16.748613933983115</v>
      </c>
      <c r="F325" s="102">
        <v>17.060289139117888</v>
      </c>
      <c r="G325" s="102">
        <v>16.043364489742725</v>
      </c>
      <c r="H325" s="102">
        <v>16.046077492498281</v>
      </c>
      <c r="I325" s="102">
        <v>15.941525094579852</v>
      </c>
      <c r="J325" s="102">
        <v>16.606539124512327</v>
      </c>
      <c r="K325" s="102">
        <v>16.511774877190554</v>
      </c>
      <c r="L325" s="102">
        <v>16.838283318306814</v>
      </c>
      <c r="M325" s="102">
        <v>17.350464356711388</v>
      </c>
      <c r="N325" s="102">
        <v>17.46454644179595</v>
      </c>
      <c r="O325" s="102">
        <v>17.309114374395779</v>
      </c>
      <c r="P325" s="102">
        <v>17.220894502748184</v>
      </c>
      <c r="Q325" s="102">
        <v>17.298812909197299</v>
      </c>
      <c r="R325" s="102">
        <v>17.806254761427176</v>
      </c>
      <c r="S325" s="102">
        <v>18.396015284713389</v>
      </c>
      <c r="T325" s="102">
        <v>19.166307414141851</v>
      </c>
      <c r="U325" s="102">
        <v>19.177008715881815</v>
      </c>
      <c r="V325" s="102">
        <v>20.295203943725795</v>
      </c>
      <c r="W325" s="102">
        <v>19.582059034346706</v>
      </c>
      <c r="X325" s="102">
        <v>18.568743659696757</v>
      </c>
      <c r="Y325" s="102">
        <v>17.555182118674661</v>
      </c>
      <c r="DA325" s="131" t="s">
        <v>3005</v>
      </c>
    </row>
    <row r="326" spans="1:105" ht="12" customHeight="1" x14ac:dyDescent="0.25">
      <c r="A326" s="107" t="s">
        <v>121</v>
      </c>
      <c r="B326" s="105">
        <v>18.776984164085569</v>
      </c>
      <c r="C326" s="105">
        <v>18.28887904109563</v>
      </c>
      <c r="D326" s="105">
        <v>17.682750390308239</v>
      </c>
      <c r="E326" s="105">
        <v>16.739069743868466</v>
      </c>
      <c r="F326" s="105">
        <v>17.048958360539963</v>
      </c>
      <c r="G326" s="105">
        <v>16.021159102082994</v>
      </c>
      <c r="H326" s="105">
        <v>16.030423286773505</v>
      </c>
      <c r="I326" s="105">
        <v>15.897884857354125</v>
      </c>
      <c r="J326" s="105">
        <v>16.537937561864844</v>
      </c>
      <c r="K326" s="105">
        <v>16.433128566603969</v>
      </c>
      <c r="L326" s="105">
        <v>16.758879475835787</v>
      </c>
      <c r="M326" s="105">
        <v>17.285190205936495</v>
      </c>
      <c r="N326" s="105">
        <v>17.437190648556594</v>
      </c>
      <c r="O326" s="105">
        <v>17.294318021849431</v>
      </c>
      <c r="P326" s="105">
        <v>17.177548661432301</v>
      </c>
      <c r="Q326" s="105">
        <v>17.204112639935829</v>
      </c>
      <c r="R326" s="105">
        <v>17.692121797932089</v>
      </c>
      <c r="S326" s="105">
        <v>18.275538231150893</v>
      </c>
      <c r="T326" s="105">
        <v>19.043082377825062</v>
      </c>
      <c r="U326" s="105">
        <v>19.05726031171697</v>
      </c>
      <c r="V326" s="105">
        <v>20.195197733507378</v>
      </c>
      <c r="W326" s="105">
        <v>19.585521804995942</v>
      </c>
      <c r="X326" s="105">
        <v>18.58913581339106</v>
      </c>
      <c r="Y326" s="105">
        <v>17.534045143593929</v>
      </c>
      <c r="DA326" s="132" t="s">
        <v>3006</v>
      </c>
    </row>
    <row r="327" spans="1:105" ht="12" customHeight="1" x14ac:dyDescent="0.25">
      <c r="A327" s="108" t="s">
        <v>53</v>
      </c>
      <c r="B327" s="99">
        <v>14.641757070454211</v>
      </c>
      <c r="C327" s="99">
        <v>14.2779331751429</v>
      </c>
      <c r="D327" s="99">
        <v>13.727687430881071</v>
      </c>
      <c r="E327" s="99">
        <v>12.993028828778861</v>
      </c>
      <c r="F327" s="99">
        <v>13.24189361581143</v>
      </c>
      <c r="G327" s="99">
        <v>12.413534871233578</v>
      </c>
      <c r="H327" s="99">
        <v>12.516180981352321</v>
      </c>
      <c r="I327" s="99">
        <v>12.373485602280491</v>
      </c>
      <c r="J327" s="99">
        <v>12.771988506167625</v>
      </c>
      <c r="K327" s="99">
        <v>12.676191571561878</v>
      </c>
      <c r="L327" s="99">
        <v>12.958439751963686</v>
      </c>
      <c r="M327" s="99">
        <v>13.422360233698519</v>
      </c>
      <c r="N327" s="99">
        <v>13.497264867496545</v>
      </c>
      <c r="O327" s="99">
        <v>13.372710570206685</v>
      </c>
      <c r="P327" s="99">
        <v>13.274654555019307</v>
      </c>
      <c r="Q327" s="99">
        <v>13.256931985377694</v>
      </c>
      <c r="R327" s="99">
        <v>13.579743976896237</v>
      </c>
      <c r="S327" s="99">
        <v>14.021841745707214</v>
      </c>
      <c r="T327" s="99">
        <v>14.583002120968223</v>
      </c>
      <c r="U327" s="99">
        <v>14.567906946322665</v>
      </c>
      <c r="V327" s="99">
        <v>15.61513053224772</v>
      </c>
      <c r="W327" s="99">
        <v>15.131223160598703</v>
      </c>
      <c r="X327" s="99">
        <v>14.161062817926407</v>
      </c>
      <c r="Y327" s="99">
        <v>13.156272839953591</v>
      </c>
      <c r="DA327" s="63" t="s">
        <v>3007</v>
      </c>
    </row>
    <row r="328" spans="1:105" ht="12" customHeight="1" x14ac:dyDescent="0.25">
      <c r="A328" s="108" t="s">
        <v>52</v>
      </c>
      <c r="B328" s="99">
        <v>4.13522709363136</v>
      </c>
      <c r="C328" s="99">
        <v>4.0109458659527268</v>
      </c>
      <c r="D328" s="99">
        <v>3.9550629594271691</v>
      </c>
      <c r="E328" s="99">
        <v>3.7460409150896044</v>
      </c>
      <c r="F328" s="99">
        <v>3.8070647447285348</v>
      </c>
      <c r="G328" s="99">
        <v>3.6076242308494142</v>
      </c>
      <c r="H328" s="99">
        <v>3.5142423054211838</v>
      </c>
      <c r="I328" s="99">
        <v>3.5243992550736363</v>
      </c>
      <c r="J328" s="99">
        <v>3.7659490556972135</v>
      </c>
      <c r="K328" s="99">
        <v>3.7569369950420901</v>
      </c>
      <c r="L328" s="99">
        <v>3.8004397238720995</v>
      </c>
      <c r="M328" s="99">
        <v>3.8628299722379733</v>
      </c>
      <c r="N328" s="99">
        <v>3.9399257810600514</v>
      </c>
      <c r="O328" s="99">
        <v>3.9216074516427488</v>
      </c>
      <c r="P328" s="99">
        <v>3.9028941064129916</v>
      </c>
      <c r="Q328" s="99">
        <v>3.9471806545581378</v>
      </c>
      <c r="R328" s="99">
        <v>4.112377821035853</v>
      </c>
      <c r="S328" s="99">
        <v>4.2536964854436787</v>
      </c>
      <c r="T328" s="99">
        <v>4.4600802568568358</v>
      </c>
      <c r="U328" s="99">
        <v>4.4893533653942974</v>
      </c>
      <c r="V328" s="99">
        <v>4.5800672012596575</v>
      </c>
      <c r="W328" s="99">
        <v>4.4542986443972374</v>
      </c>
      <c r="X328" s="99">
        <v>4.4280729954646505</v>
      </c>
      <c r="Y328" s="99">
        <v>4.3777723036403398</v>
      </c>
      <c r="DA328" s="63" t="s">
        <v>3008</v>
      </c>
    </row>
    <row r="329" spans="1:105" ht="12" customHeight="1" x14ac:dyDescent="0.25">
      <c r="A329" s="121" t="s">
        <v>54</v>
      </c>
      <c r="B329" s="123">
        <v>3.3885261355340917</v>
      </c>
      <c r="C329" s="123">
        <v>3.3046376423007433</v>
      </c>
      <c r="D329" s="123">
        <v>3.2703150126292142</v>
      </c>
      <c r="E329" s="123">
        <v>3.2499064633303485</v>
      </c>
      <c r="F329" s="123">
        <v>3.2189744330907994</v>
      </c>
      <c r="G329" s="123">
        <v>3.1157302802957263</v>
      </c>
      <c r="H329" s="123">
        <v>3.0301583197397015</v>
      </c>
      <c r="I329" s="123">
        <v>3.0478922698993891</v>
      </c>
      <c r="J329" s="123">
        <v>2.9253915573323037</v>
      </c>
      <c r="K329" s="123">
        <v>2.895435469074823</v>
      </c>
      <c r="L329" s="123">
        <v>2.8255690122682715</v>
      </c>
      <c r="M329" s="123">
        <v>2.863688722007304</v>
      </c>
      <c r="N329" s="123">
        <v>2.886139253532237</v>
      </c>
      <c r="O329" s="123">
        <v>2.7570011267938228</v>
      </c>
      <c r="P329" s="123">
        <v>2.8289001864377825</v>
      </c>
      <c r="Q329" s="123">
        <v>2.8670263309781481</v>
      </c>
      <c r="R329" s="123">
        <v>2.8794272163121777</v>
      </c>
      <c r="S329" s="123">
        <v>2.8855655116763108</v>
      </c>
      <c r="T329" s="123">
        <v>2.9430433156212934</v>
      </c>
      <c r="U329" s="123">
        <v>2.8927437174337127</v>
      </c>
      <c r="V329" s="123">
        <v>3.0721488861081143</v>
      </c>
      <c r="W329" s="123">
        <v>3.0747187480548015</v>
      </c>
      <c r="X329" s="123">
        <v>2.7735185528816575</v>
      </c>
      <c r="Y329" s="123">
        <v>2.6450209907853632</v>
      </c>
      <c r="DA329" s="130" t="s">
        <v>3009</v>
      </c>
    </row>
    <row r="330" spans="1:105" ht="12" customHeight="1" x14ac:dyDescent="0.25">
      <c r="A330" s="97" t="s">
        <v>202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X330" s="99">
        <v>0</v>
      </c>
      <c r="Y330" s="99">
        <v>0</v>
      </c>
      <c r="DA330" s="63" t="s">
        <v>3010</v>
      </c>
    </row>
    <row r="331" spans="1:105" ht="12" customHeight="1" x14ac:dyDescent="0.25">
      <c r="A331" s="97" t="s">
        <v>50</v>
      </c>
      <c r="B331" s="99">
        <v>3.3759938525399722</v>
      </c>
      <c r="C331" s="99">
        <v>3.3035063399083415</v>
      </c>
      <c r="D331" s="99">
        <v>3.2646059815313957</v>
      </c>
      <c r="E331" s="99">
        <v>3.2502418860895959</v>
      </c>
      <c r="F331" s="99">
        <v>3.1501107032111135</v>
      </c>
      <c r="G331" s="99">
        <v>3.150872622979128</v>
      </c>
      <c r="H331" s="99">
        <v>3.0416851414420609</v>
      </c>
      <c r="I331" s="99">
        <v>3.0420427315304144</v>
      </c>
      <c r="J331" s="99">
        <v>2.9558882782911335</v>
      </c>
      <c r="K331" s="99">
        <v>2.8309930790157072</v>
      </c>
      <c r="L331" s="99">
        <v>2.8598313721425446</v>
      </c>
      <c r="M331" s="99">
        <v>2.8670784533169922</v>
      </c>
      <c r="N331" s="99">
        <v>2.8559929116086535</v>
      </c>
      <c r="O331" s="99">
        <v>2.8773433464078861</v>
      </c>
      <c r="P331" s="99">
        <v>2.7426806847713281</v>
      </c>
      <c r="Q331" s="99">
        <v>2.5737365130199361</v>
      </c>
      <c r="R331" s="99">
        <v>3.0227201969029527</v>
      </c>
      <c r="S331" s="99">
        <v>2.9757203337421871</v>
      </c>
      <c r="T331" s="99">
        <v>3.1411183094585895</v>
      </c>
      <c r="U331" s="99">
        <v>3.0021930611494954</v>
      </c>
      <c r="V331" s="99">
        <v>3.3385296616735802</v>
      </c>
      <c r="W331" s="99">
        <v>2.8329330816567229</v>
      </c>
      <c r="X331" s="99">
        <v>2.6996846074726326</v>
      </c>
      <c r="Y331" s="99">
        <v>2.7965325933786316</v>
      </c>
      <c r="DA331" s="63" t="s">
        <v>3011</v>
      </c>
    </row>
    <row r="332" spans="1:105" ht="12" customHeight="1" x14ac:dyDescent="0.25">
      <c r="A332" s="109" t="s">
        <v>120</v>
      </c>
      <c r="B332" s="110">
        <v>3.3887115929220917</v>
      </c>
      <c r="C332" s="110">
        <v>3.3046540939667941</v>
      </c>
      <c r="D332" s="110">
        <v>3.2703978486808989</v>
      </c>
      <c r="E332" s="110">
        <v>3.2499016548851118</v>
      </c>
      <c r="F332" s="110">
        <v>3.219970987134348</v>
      </c>
      <c r="G332" s="110">
        <v>3.1152276945367783</v>
      </c>
      <c r="H332" s="110">
        <v>3.0299934206016554</v>
      </c>
      <c r="I332" s="110">
        <v>3.047972113104005</v>
      </c>
      <c r="J332" s="110">
        <v>2.9249925122127007</v>
      </c>
      <c r="K332" s="110">
        <v>2.8962366279868843</v>
      </c>
      <c r="L332" s="110">
        <v>2.8251279597131727</v>
      </c>
      <c r="M332" s="110">
        <v>2.8636414363140212</v>
      </c>
      <c r="N332" s="110">
        <v>2.8865779030407066</v>
      </c>
      <c r="O332" s="110">
        <v>2.755190678421823</v>
      </c>
      <c r="P332" s="110">
        <v>2.8302303661473895</v>
      </c>
      <c r="Q332" s="110">
        <v>2.8718132836607801</v>
      </c>
      <c r="R332" s="110">
        <v>2.8768893144017769</v>
      </c>
      <c r="S332" s="110">
        <v>2.8839284689655194</v>
      </c>
      <c r="T332" s="110">
        <v>2.9394263724278162</v>
      </c>
      <c r="U332" s="110">
        <v>2.8907867479893641</v>
      </c>
      <c r="V332" s="110">
        <v>3.067705756880863</v>
      </c>
      <c r="W332" s="110">
        <v>3.0788963640002915</v>
      </c>
      <c r="X332" s="110">
        <v>2.7748162121639832</v>
      </c>
      <c r="Y332" s="110">
        <v>2.6421562613488132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0.12061632069708869</v>
      </c>
      <c r="C334" s="118">
        <f t="shared" si="143"/>
        <v>0.12125372975043226</v>
      </c>
      <c r="D334" s="118">
        <f t="shared" si="143"/>
        <v>0.12495230195298361</v>
      </c>
      <c r="E334" s="118">
        <f t="shared" si="143"/>
        <v>0.12829016850516287</v>
      </c>
      <c r="F334" s="118">
        <f t="shared" si="143"/>
        <v>0.12818945355419342</v>
      </c>
      <c r="G334" s="118">
        <f t="shared" si="143"/>
        <v>0.12634756766193114</v>
      </c>
      <c r="H334" s="118">
        <f t="shared" si="143"/>
        <v>0.12006164831669144</v>
      </c>
      <c r="I334" s="118">
        <f t="shared" si="143"/>
        <v>0.11643954719515942</v>
      </c>
      <c r="J334" s="118">
        <f t="shared" si="143"/>
        <v>0.11153705320012093</v>
      </c>
      <c r="K334" s="118">
        <f t="shared" si="143"/>
        <v>0.10324561566535996</v>
      </c>
      <c r="L334" s="118">
        <f t="shared" si="143"/>
        <v>0.10121238092618433</v>
      </c>
      <c r="M334" s="118">
        <f t="shared" si="143"/>
        <v>0.10058543102442419</v>
      </c>
      <c r="N334" s="118">
        <f t="shared" si="143"/>
        <v>9.7227777482750161E-2</v>
      </c>
      <c r="O334" s="118">
        <f t="shared" si="143"/>
        <v>0.112237224511834</v>
      </c>
      <c r="P334" s="118">
        <f t="shared" si="143"/>
        <v>0.10986468417747493</v>
      </c>
      <c r="Q334" s="118">
        <f t="shared" si="143"/>
        <v>0.10877960557776706</v>
      </c>
      <c r="R334" s="118">
        <f t="shared" ref="R334:V334" si="144">R335+R338+R340+R353</f>
        <v>0.14103180245831132</v>
      </c>
      <c r="S334" s="118">
        <f t="shared" si="144"/>
        <v>0.14518527124408101</v>
      </c>
      <c r="T334" s="118">
        <f t="shared" si="144"/>
        <v>0.15123092220768719</v>
      </c>
      <c r="U334" s="118">
        <f t="shared" si="144"/>
        <v>0.1400836197021427</v>
      </c>
      <c r="V334" s="118">
        <f t="shared" si="144"/>
        <v>0.13449211073607842</v>
      </c>
      <c r="W334" s="118">
        <f t="shared" ref="W334:Y334" si="145">W335+W338+W340+W353</f>
        <v>0.10887017633580748</v>
      </c>
      <c r="X334" s="118">
        <f t="shared" si="145"/>
        <v>7.5054193973931857E-2</v>
      </c>
      <c r="Y334" s="118">
        <f t="shared" si="145"/>
        <v>5.1669186018854341E-2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0.10133269926568521</v>
      </c>
      <c r="C340" s="123">
        <v>0.10273083430970255</v>
      </c>
      <c r="D340" s="123">
        <v>0.10671781830680918</v>
      </c>
      <c r="E340" s="123">
        <v>0.11038359598818685</v>
      </c>
      <c r="F340" s="123">
        <v>0.11071669127074076</v>
      </c>
      <c r="G340" s="123">
        <v>0.10912538040580366</v>
      </c>
      <c r="H340" s="123">
        <v>0.10348050542777412</v>
      </c>
      <c r="I340" s="123">
        <v>0.10063157983276561</v>
      </c>
      <c r="J340" s="123">
        <v>9.6812307970540967E-2</v>
      </c>
      <c r="K340" s="123">
        <v>8.9849896832270862E-2</v>
      </c>
      <c r="L340" s="123">
        <v>8.7219679237576453E-2</v>
      </c>
      <c r="M340" s="123">
        <v>8.5415012385457526E-2</v>
      </c>
      <c r="N340" s="123">
        <v>8.149004632200875E-2</v>
      </c>
      <c r="O340" s="123">
        <v>9.5863586327830555E-2</v>
      </c>
      <c r="P340" s="123">
        <v>9.3874310159611118E-2</v>
      </c>
      <c r="Q340" s="123">
        <v>9.2933870764025497E-2</v>
      </c>
      <c r="R340" s="123">
        <v>0.1208995606108465</v>
      </c>
      <c r="S340" s="123">
        <v>0.12491571440333776</v>
      </c>
      <c r="T340" s="123">
        <v>0.129769997150771</v>
      </c>
      <c r="U340" s="123">
        <v>0.12006573114971945</v>
      </c>
      <c r="V340" s="123">
        <v>0.11384564884794626</v>
      </c>
      <c r="W340" s="123">
        <v>9.0940075795379438E-2</v>
      </c>
      <c r="X340" s="123">
        <v>5.7851263791122931E-2</v>
      </c>
      <c r="Y340" s="123">
        <v>3.2680481245037682E-2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7.4452391272975316</v>
      </c>
      <c r="C345" s="102">
        <v>7.1670389884064658</v>
      </c>
      <c r="D345" s="102">
        <v>6.9066713649638238</v>
      </c>
      <c r="E345" s="102">
        <v>6.6326524224330372</v>
      </c>
      <c r="F345" s="102">
        <v>6.4479697662367563</v>
      </c>
      <c r="G345" s="102">
        <v>6.2449821145335092</v>
      </c>
      <c r="H345" s="102">
        <v>6.0988822886494374</v>
      </c>
      <c r="I345" s="102">
        <v>6.1037531537308354</v>
      </c>
      <c r="J345" s="102">
        <v>6.0626335015865731</v>
      </c>
      <c r="K345" s="102">
        <v>6.0751719234296901</v>
      </c>
      <c r="L345" s="102">
        <v>6.0801297447457889</v>
      </c>
      <c r="M345" s="102">
        <v>6.4514330224355145</v>
      </c>
      <c r="N345" s="102">
        <v>5.9325952105456512</v>
      </c>
      <c r="O345" s="102">
        <v>6.453371897333211</v>
      </c>
      <c r="P345" s="102">
        <v>5.7742764038177183</v>
      </c>
      <c r="Q345" s="102">
        <v>5.0931693352328589</v>
      </c>
      <c r="R345" s="102">
        <v>6.0195754717232539</v>
      </c>
      <c r="S345" s="102">
        <v>5.9975852453750749</v>
      </c>
      <c r="T345" s="102">
        <v>6.1279838484460276</v>
      </c>
      <c r="U345" s="102">
        <v>5.8256339113879489</v>
      </c>
      <c r="V345" s="102">
        <v>6.3709054097913711</v>
      </c>
      <c r="W345" s="102">
        <v>5.2956994849865939</v>
      </c>
      <c r="X345" s="102">
        <v>5.0570404912828559</v>
      </c>
      <c r="Y345" s="102">
        <v>5.0556926802272235</v>
      </c>
      <c r="DA345" s="131" t="s">
        <v>3169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0</v>
      </c>
      <c r="F346" s="105">
        <v>0</v>
      </c>
      <c r="G346" s="105">
        <v>0</v>
      </c>
      <c r="H346" s="105">
        <v>0</v>
      </c>
      <c r="I346" s="105">
        <v>0</v>
      </c>
      <c r="J346" s="105">
        <v>0</v>
      </c>
      <c r="K346" s="105">
        <v>0</v>
      </c>
      <c r="L346" s="105">
        <v>0</v>
      </c>
      <c r="M346" s="105">
        <v>0</v>
      </c>
      <c r="N346" s="105">
        <v>0</v>
      </c>
      <c r="O346" s="105">
        <v>4.7856947229653182</v>
      </c>
      <c r="P346" s="105">
        <v>4.4390396755776518</v>
      </c>
      <c r="Q346" s="105">
        <v>4.0517926935437503</v>
      </c>
      <c r="R346" s="105">
        <v>4.4762217028593492</v>
      </c>
      <c r="S346" s="105">
        <v>4.5239857841939779</v>
      </c>
      <c r="T346" s="105">
        <v>4.6892649109326534</v>
      </c>
      <c r="U346" s="105">
        <v>4.52666512608468</v>
      </c>
      <c r="V346" s="105">
        <v>4.6316565116614443</v>
      </c>
      <c r="W346" s="105">
        <v>4.0135139215033835</v>
      </c>
      <c r="X346" s="105">
        <v>3.8719603815427877</v>
      </c>
      <c r="Y346" s="105">
        <v>0</v>
      </c>
      <c r="DA346" s="132" t="s">
        <v>3170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0</v>
      </c>
      <c r="F347" s="99">
        <v>0</v>
      </c>
      <c r="G347" s="99">
        <v>0</v>
      </c>
      <c r="H347" s="99">
        <v>0</v>
      </c>
      <c r="I347" s="99">
        <v>0</v>
      </c>
      <c r="J347" s="99">
        <v>0</v>
      </c>
      <c r="K347" s="99">
        <v>0</v>
      </c>
      <c r="L347" s="99">
        <v>0</v>
      </c>
      <c r="M347" s="99">
        <v>0</v>
      </c>
      <c r="N347" s="99">
        <v>0</v>
      </c>
      <c r="O347" s="99">
        <v>4.7856947229653182</v>
      </c>
      <c r="P347" s="99">
        <v>4.4390396755776518</v>
      </c>
      <c r="Q347" s="99">
        <v>4.0517926935437503</v>
      </c>
      <c r="R347" s="99">
        <v>4.4762217028593492</v>
      </c>
      <c r="S347" s="99">
        <v>4.5239857841939779</v>
      </c>
      <c r="T347" s="99">
        <v>4.6892649109326534</v>
      </c>
      <c r="U347" s="99">
        <v>4.52666512608468</v>
      </c>
      <c r="V347" s="99">
        <v>4.6316565116614443</v>
      </c>
      <c r="W347" s="99">
        <v>4.0135139215033835</v>
      </c>
      <c r="X347" s="99">
        <v>3.8719603815427877</v>
      </c>
      <c r="Y347" s="99">
        <v>0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1.928362143140349E-2</v>
      </c>
      <c r="C353" s="123">
        <v>1.8522895440729711E-2</v>
      </c>
      <c r="D353" s="123">
        <v>1.8234483646174433E-2</v>
      </c>
      <c r="E353" s="123">
        <v>1.7906572516976003E-2</v>
      </c>
      <c r="F353" s="123">
        <v>1.7472762283452653E-2</v>
      </c>
      <c r="G353" s="123">
        <v>1.7222187256127484E-2</v>
      </c>
      <c r="H353" s="123">
        <v>1.6581142888917325E-2</v>
      </c>
      <c r="I353" s="123">
        <v>1.5807967362393812E-2</v>
      </c>
      <c r="J353" s="123">
        <v>1.472474522957996E-2</v>
      </c>
      <c r="K353" s="123">
        <v>1.3395718833089095E-2</v>
      </c>
      <c r="L353" s="123">
        <v>1.3992701688607875E-2</v>
      </c>
      <c r="M353" s="123">
        <v>1.5170418638966655E-2</v>
      </c>
      <c r="N353" s="123">
        <v>1.5737731160741415E-2</v>
      </c>
      <c r="O353" s="123">
        <v>1.6373638184003447E-2</v>
      </c>
      <c r="P353" s="123">
        <v>1.5990374017863809E-2</v>
      </c>
      <c r="Q353" s="123">
        <v>1.5845734813741564E-2</v>
      </c>
      <c r="R353" s="123">
        <v>2.0132241847464816E-2</v>
      </c>
      <c r="S353" s="123">
        <v>2.0269556840743254E-2</v>
      </c>
      <c r="T353" s="123">
        <v>2.1460925056916193E-2</v>
      </c>
      <c r="U353" s="123">
        <v>2.0017888552423254E-2</v>
      </c>
      <c r="V353" s="123">
        <v>2.0646461888132153E-2</v>
      </c>
      <c r="W353" s="123">
        <v>1.7930100540428037E-2</v>
      </c>
      <c r="X353" s="123">
        <v>1.7202930182808922E-2</v>
      </c>
      <c r="Y353" s="123">
        <v>1.8988704773816662E-2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1.3223743396584944</v>
      </c>
      <c r="C355" s="99">
        <v>1.2922538271389084</v>
      </c>
      <c r="D355" s="99">
        <v>1.2749485842249286</v>
      </c>
      <c r="E355" s="99">
        <v>1.267015518934816</v>
      </c>
      <c r="F355" s="99">
        <v>1.2248729930372226</v>
      </c>
      <c r="G355" s="99">
        <v>1.2214505115499648</v>
      </c>
      <c r="H355" s="99">
        <v>1.1756404318984237</v>
      </c>
      <c r="I355" s="99">
        <v>1.1739442429059761</v>
      </c>
      <c r="J355" s="99">
        <v>1.1400522442902061</v>
      </c>
      <c r="K355" s="99">
        <v>1.0908999756891342</v>
      </c>
      <c r="L355" s="99">
        <v>1.1009901021719484</v>
      </c>
      <c r="M355" s="99">
        <v>1.1026799690214593</v>
      </c>
      <c r="N355" s="99">
        <v>1.0973188466373291</v>
      </c>
      <c r="O355" s="99">
        <v>1.1047448906840001</v>
      </c>
      <c r="P355" s="99">
        <v>1.0524533942572807</v>
      </c>
      <c r="Q355" s="99">
        <v>0.98669148722689071</v>
      </c>
      <c r="R355" s="99">
        <v>1.1568227216786047</v>
      </c>
      <c r="S355" s="99">
        <v>1.1365497114660275</v>
      </c>
      <c r="T355" s="99">
        <v>1.1967275441339227</v>
      </c>
      <c r="U355" s="99">
        <v>1.1395779159026325</v>
      </c>
      <c r="V355" s="99">
        <v>1.2584723834731981</v>
      </c>
      <c r="W355" s="99">
        <v>1.0556610371126132</v>
      </c>
      <c r="X355" s="99">
        <v>0.9960116400593706</v>
      </c>
      <c r="Y355" s="99">
        <v>1.0232752020411486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0.34068692073947632</v>
      </c>
      <c r="D360" s="117">
        <f t="shared" si="150"/>
        <v>0.36955778161984276</v>
      </c>
      <c r="E360" s="117">
        <f t="shared" si="150"/>
        <v>0.30524208751344994</v>
      </c>
      <c r="F360" s="117">
        <f t="shared" si="150"/>
        <v>0.46313799611072176</v>
      </c>
      <c r="G360" s="117">
        <f t="shared" si="150"/>
        <v>1.1692830364007143</v>
      </c>
      <c r="H360" s="117">
        <f t="shared" si="150"/>
        <v>1.2823201981884988</v>
      </c>
      <c r="I360" s="117">
        <f t="shared" si="150"/>
        <v>2.67977317353344</v>
      </c>
      <c r="J360" s="117">
        <f t="shared" si="150"/>
        <v>1.5010360084618746</v>
      </c>
      <c r="K360" s="117">
        <f t="shared" si="150"/>
        <v>2.3216187506109458</v>
      </c>
      <c r="L360" s="117">
        <f t="shared" si="150"/>
        <v>1.2479979438914448</v>
      </c>
      <c r="M360" s="117">
        <f t="shared" si="150"/>
        <v>0.76283692835249928</v>
      </c>
      <c r="N360" s="117">
        <f t="shared" si="150"/>
        <v>1.3549875936050384</v>
      </c>
      <c r="O360" s="117">
        <f t="shared" si="150"/>
        <v>1.0912248439051899</v>
      </c>
      <c r="P360" s="117">
        <f t="shared" si="150"/>
        <v>1.4218808191018693</v>
      </c>
      <c r="Q360" s="117">
        <f t="shared" si="150"/>
        <v>1.2509889932375431</v>
      </c>
      <c r="R360" s="117">
        <f t="shared" ref="R360:V360" si="151">R361+R364+R366+R379</f>
        <v>0.38064658205856078</v>
      </c>
      <c r="S360" s="117">
        <f t="shared" si="151"/>
        <v>0</v>
      </c>
      <c r="T360" s="117">
        <f t="shared" si="151"/>
        <v>0</v>
      </c>
      <c r="U360" s="117">
        <f t="shared" si="151"/>
        <v>0</v>
      </c>
      <c r="V360" s="117">
        <f t="shared" si="151"/>
        <v>6.123571558276604E-2</v>
      </c>
      <c r="W360" s="117">
        <f t="shared" ref="W360:Y360" si="152">W361+W364+W366+W379</f>
        <v>0.5474895030129493</v>
      </c>
      <c r="X360" s="117">
        <f t="shared" si="152"/>
        <v>0.54397201944247953</v>
      </c>
      <c r="Y360" s="117">
        <f t="shared" si="152"/>
        <v>0.88952163633075165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0.28413403872705162</v>
      </c>
      <c r="D361" s="122">
        <f t="shared" si="153"/>
        <v>0.30923474368897358</v>
      </c>
      <c r="E361" s="122">
        <f t="shared" si="153"/>
        <v>0.25737401175747981</v>
      </c>
      <c r="F361" s="122">
        <f t="shared" si="153"/>
        <v>0.38897958030298158</v>
      </c>
      <c r="G361" s="122">
        <f t="shared" si="153"/>
        <v>0.99196126339120683</v>
      </c>
      <c r="H361" s="122">
        <f t="shared" si="153"/>
        <v>1.0854680745326484</v>
      </c>
      <c r="I361" s="122">
        <f t="shared" si="153"/>
        <v>2.273915157589617</v>
      </c>
      <c r="J361" s="122">
        <f t="shared" si="153"/>
        <v>1.2627987538857441</v>
      </c>
      <c r="K361" s="122">
        <f t="shared" si="153"/>
        <v>1.9451655560498151</v>
      </c>
      <c r="L361" s="122">
        <f t="shared" si="153"/>
        <v>1.0468813090646223</v>
      </c>
      <c r="M361" s="122">
        <f t="shared" si="153"/>
        <v>0.60702568158923254</v>
      </c>
      <c r="N361" s="122">
        <f t="shared" si="153"/>
        <v>1.0750979914679599</v>
      </c>
      <c r="O361" s="122">
        <f t="shared" si="153"/>
        <v>0.85862846354064615</v>
      </c>
      <c r="P361" s="122">
        <f t="shared" si="153"/>
        <v>1.0760465848694516</v>
      </c>
      <c r="Q361" s="122">
        <f t="shared" si="153"/>
        <v>0.9721513164878226</v>
      </c>
      <c r="R361" s="122">
        <f t="shared" ref="R361:V361" si="154">SUM(R362:R363)</f>
        <v>0.29295416529060631</v>
      </c>
      <c r="S361" s="122">
        <f t="shared" si="154"/>
        <v>0</v>
      </c>
      <c r="T361" s="122">
        <f t="shared" si="154"/>
        <v>0</v>
      </c>
      <c r="U361" s="122">
        <f t="shared" si="154"/>
        <v>0</v>
      </c>
      <c r="V361" s="122">
        <f t="shared" si="154"/>
        <v>4.338868555211136E-2</v>
      </c>
      <c r="W361" s="122">
        <f t="shared" ref="W361:Y361" si="155">SUM(W362:W363)</f>
        <v>0.36785960992634803</v>
      </c>
      <c r="X361" s="122">
        <f t="shared" si="155"/>
        <v>0.32596935922387149</v>
      </c>
      <c r="Y361" s="122">
        <f t="shared" si="155"/>
        <v>0.46828944257925453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0.28262815345800829</v>
      </c>
      <c r="D362" s="98">
        <v>0.30759766899806407</v>
      </c>
      <c r="E362" s="98">
        <v>0.25602108907197635</v>
      </c>
      <c r="F362" s="98">
        <v>0.38693262026757358</v>
      </c>
      <c r="G362" s="98">
        <v>0.98673358359912899</v>
      </c>
      <c r="H362" s="98">
        <v>1.0797401249270557</v>
      </c>
      <c r="I362" s="98">
        <v>2.2618302416664742</v>
      </c>
      <c r="J362" s="98">
        <v>1.255962502910283</v>
      </c>
      <c r="K362" s="98">
        <v>1.9345006526252468</v>
      </c>
      <c r="L362" s="98">
        <v>1.0411010949706916</v>
      </c>
      <c r="M362" s="98">
        <v>0.60369701025050004</v>
      </c>
      <c r="N362" s="98">
        <v>1.0691621645780192</v>
      </c>
      <c r="O362" s="98">
        <v>0.85393348222593424</v>
      </c>
      <c r="P362" s="98">
        <v>1.0702236834405086</v>
      </c>
      <c r="Q362" s="98">
        <v>0.96680993094120848</v>
      </c>
      <c r="R362" s="98">
        <v>0.29132671256946868</v>
      </c>
      <c r="S362" s="98">
        <v>0</v>
      </c>
      <c r="T362" s="98">
        <v>0</v>
      </c>
      <c r="U362" s="98">
        <v>0</v>
      </c>
      <c r="V362" s="98">
        <v>4.3134878831935813E-2</v>
      </c>
      <c r="W362" s="98">
        <v>0.36568254088483926</v>
      </c>
      <c r="X362" s="98">
        <v>0.32402540628777976</v>
      </c>
      <c r="Y362" s="98">
        <v>0.46548191823940305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1.5058852690433473E-3</v>
      </c>
      <c r="D363" s="98">
        <v>1.6370746909094987E-3</v>
      </c>
      <c r="E363" s="98">
        <v>1.3529226855034458E-3</v>
      </c>
      <c r="F363" s="98">
        <v>2.046960035407996E-3</v>
      </c>
      <c r="G363" s="98">
        <v>5.2276797920778849E-3</v>
      </c>
      <c r="H363" s="98">
        <v>5.7279496055927118E-3</v>
      </c>
      <c r="I363" s="98">
        <v>1.2084915923143062E-2</v>
      </c>
      <c r="J363" s="98">
        <v>6.836250975461154E-3</v>
      </c>
      <c r="K363" s="98">
        <v>1.0664903424568183E-2</v>
      </c>
      <c r="L363" s="98">
        <v>5.7802140939308055E-3</v>
      </c>
      <c r="M363" s="98">
        <v>3.3286713387325299E-3</v>
      </c>
      <c r="N363" s="98">
        <v>5.935826889940831E-3</v>
      </c>
      <c r="O363" s="98">
        <v>4.6949813147119414E-3</v>
      </c>
      <c r="P363" s="98">
        <v>5.8229014289429785E-3</v>
      </c>
      <c r="Q363" s="98">
        <v>5.3413855466141408E-3</v>
      </c>
      <c r="R363" s="98">
        <v>1.6274527211376263E-3</v>
      </c>
      <c r="S363" s="98">
        <v>0</v>
      </c>
      <c r="T363" s="98">
        <v>0</v>
      </c>
      <c r="U363" s="98">
        <v>0</v>
      </c>
      <c r="V363" s="98">
        <v>2.5380672017554537E-4</v>
      </c>
      <c r="W363" s="98">
        <v>2.1770690415088001E-3</v>
      </c>
      <c r="X363" s="98">
        <v>1.9439529360917238E-3</v>
      </c>
      <c r="Y363" s="98">
        <v>2.8075243398514621E-3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0</v>
      </c>
      <c r="D364" s="122">
        <f t="shared" si="156"/>
        <v>1.7141585073684058E-5</v>
      </c>
      <c r="E364" s="122">
        <f t="shared" si="156"/>
        <v>8.3244870387455629E-6</v>
      </c>
      <c r="F364" s="122">
        <f t="shared" si="156"/>
        <v>2.3833272107120551E-5</v>
      </c>
      <c r="G364" s="122">
        <f t="shared" si="156"/>
        <v>8.5275027315339416E-5</v>
      </c>
      <c r="H364" s="122">
        <f t="shared" si="156"/>
        <v>1.2760191134453272E-4</v>
      </c>
      <c r="I364" s="122">
        <f t="shared" si="156"/>
        <v>2.6439988417921282E-4</v>
      </c>
      <c r="J364" s="122">
        <f t="shared" si="156"/>
        <v>1.3680613667311451E-4</v>
      </c>
      <c r="K364" s="122">
        <f t="shared" si="156"/>
        <v>1.4931897574724904E-4</v>
      </c>
      <c r="L364" s="122">
        <f t="shared" si="156"/>
        <v>9.2986595056256515E-5</v>
      </c>
      <c r="M364" s="122">
        <f t="shared" si="156"/>
        <v>5.6099143833812441E-5</v>
      </c>
      <c r="N364" s="122">
        <f t="shared" si="156"/>
        <v>9.8231457981575503E-5</v>
      </c>
      <c r="O364" s="122">
        <f t="shared" si="156"/>
        <v>5.2404141591494051E-5</v>
      </c>
      <c r="P364" s="122">
        <f t="shared" si="156"/>
        <v>1.0803361454369677E-4</v>
      </c>
      <c r="Q364" s="122">
        <f t="shared" si="156"/>
        <v>2.808073067248238E-5</v>
      </c>
      <c r="R364" s="122">
        <f t="shared" si="156"/>
        <v>1.1020666896115743E-5</v>
      </c>
      <c r="S364" s="122">
        <f t="shared" si="156"/>
        <v>0</v>
      </c>
      <c r="T364" s="122">
        <f t="shared" si="156"/>
        <v>0</v>
      </c>
      <c r="U364" s="122">
        <f t="shared" si="156"/>
        <v>0</v>
      </c>
      <c r="V364" s="122">
        <f t="shared" si="156"/>
        <v>4.6063209659074103E-6</v>
      </c>
      <c r="W364" s="122">
        <f t="shared" si="156"/>
        <v>3.0905278414327708E-5</v>
      </c>
      <c r="X364" s="122">
        <f t="shared" si="156"/>
        <v>1.2791618376983171E-4</v>
      </c>
      <c r="Y364" s="122">
        <f t="shared" si="156"/>
        <v>1.9543165216527795E-4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0</v>
      </c>
      <c r="D365" s="98">
        <v>1.7141585073684058E-5</v>
      </c>
      <c r="E365" s="98">
        <v>8.3244870387455629E-6</v>
      </c>
      <c r="F365" s="98">
        <v>2.3833272107120551E-5</v>
      </c>
      <c r="G365" s="98">
        <v>8.5275027315339416E-5</v>
      </c>
      <c r="H365" s="98">
        <v>1.2760191134453272E-4</v>
      </c>
      <c r="I365" s="98">
        <v>2.6439988417921282E-4</v>
      </c>
      <c r="J365" s="98">
        <v>1.3680613667311451E-4</v>
      </c>
      <c r="K365" s="98">
        <v>1.4931897574724904E-4</v>
      </c>
      <c r="L365" s="98">
        <v>9.2986595056256515E-5</v>
      </c>
      <c r="M365" s="98">
        <v>5.6099143833812441E-5</v>
      </c>
      <c r="N365" s="98">
        <v>9.8231457981575503E-5</v>
      </c>
      <c r="O365" s="98">
        <v>5.2404141591494051E-5</v>
      </c>
      <c r="P365" s="98">
        <v>1.0803361454369677E-4</v>
      </c>
      <c r="Q365" s="98">
        <v>2.808073067248238E-5</v>
      </c>
      <c r="R365" s="98">
        <v>1.1020666896115743E-5</v>
      </c>
      <c r="S365" s="98">
        <v>0</v>
      </c>
      <c r="T365" s="98">
        <v>0</v>
      </c>
      <c r="U365" s="98">
        <v>0</v>
      </c>
      <c r="V365" s="98">
        <v>4.6063209659074103E-6</v>
      </c>
      <c r="W365" s="98">
        <v>3.0905278414327708E-5</v>
      </c>
      <c r="X365" s="98">
        <v>1.2791618376983171E-4</v>
      </c>
      <c r="Y365" s="98">
        <v>1.9543165216527795E-4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4.8941592482723326E-2</v>
      </c>
      <c r="D366" s="122">
        <v>5.2134072047129582E-2</v>
      </c>
      <c r="E366" s="122">
        <v>4.0912058035126139E-2</v>
      </c>
      <c r="F366" s="122">
        <v>6.3423837343480505E-2</v>
      </c>
      <c r="G366" s="122">
        <v>0.15045277925739242</v>
      </c>
      <c r="H366" s="122">
        <v>0.16640964523761143</v>
      </c>
      <c r="I366" s="122">
        <v>0.34962182526138041</v>
      </c>
      <c r="J366" s="122">
        <v>0.20096745126626891</v>
      </c>
      <c r="K366" s="122">
        <v>0.32586580838651447</v>
      </c>
      <c r="L366" s="122">
        <v>0.17235446518569786</v>
      </c>
      <c r="M366" s="122">
        <v>0.13284697659787517</v>
      </c>
      <c r="N366" s="122">
        <v>0.24172638446282937</v>
      </c>
      <c r="O366" s="122">
        <v>0.20055339169130038</v>
      </c>
      <c r="P366" s="122">
        <v>0.29501231385707921</v>
      </c>
      <c r="Q366" s="122">
        <v>0.23929475187197091</v>
      </c>
      <c r="R366" s="122">
        <v>7.5413267170371043E-2</v>
      </c>
      <c r="S366" s="122">
        <v>0</v>
      </c>
      <c r="T366" s="122">
        <v>0</v>
      </c>
      <c r="U366" s="122">
        <v>0</v>
      </c>
      <c r="V366" s="122">
        <v>1.5266855351442513E-2</v>
      </c>
      <c r="W366" s="122">
        <v>0.15372173898678076</v>
      </c>
      <c r="X366" s="122">
        <v>0.18670627504485857</v>
      </c>
      <c r="Y366" s="122">
        <v>0.36163772733625427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1.9278411378883781E-2</v>
      </c>
      <c r="D367" s="98">
        <v>1.938771303077735E-2</v>
      </c>
      <c r="E367" s="98">
        <v>1.1260465767436327E-2</v>
      </c>
      <c r="F367" s="98">
        <v>3.0617494918065823E-2</v>
      </c>
      <c r="G367" s="98">
        <v>9.377759504309198E-2</v>
      </c>
      <c r="H367" s="98">
        <v>0.1046492203380617</v>
      </c>
      <c r="I367" s="98">
        <v>0.26503270701639225</v>
      </c>
      <c r="J367" s="98">
        <v>0.1452038724924655</v>
      </c>
      <c r="K367" s="98">
        <v>0.24942904269936006</v>
      </c>
      <c r="L367" s="98">
        <v>0.12737274088857134</v>
      </c>
      <c r="M367" s="98">
        <v>9.9754312957376495E-2</v>
      </c>
      <c r="N367" s="98">
        <v>0.15113946801288894</v>
      </c>
      <c r="O367" s="98">
        <v>0.11912336906721366</v>
      </c>
      <c r="P367" s="98">
        <v>0.14766596366477075</v>
      </c>
      <c r="Q367" s="98">
        <v>0.13490930514044222</v>
      </c>
      <c r="R367" s="98">
        <v>3.1960832399145385E-2</v>
      </c>
      <c r="S367" s="98">
        <v>0</v>
      </c>
      <c r="T367" s="98">
        <v>0</v>
      </c>
      <c r="U367" s="98">
        <v>0</v>
      </c>
      <c r="V367" s="98">
        <v>1.0766741219626284E-2</v>
      </c>
      <c r="W367" s="98">
        <v>8.4591439906893676E-2</v>
      </c>
      <c r="X367" s="98">
        <v>0.1850965487688977</v>
      </c>
      <c r="Y367" s="98">
        <v>0.35723017995821993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1.801139601087968E-4</v>
      </c>
      <c r="I368" s="98">
        <v>1.1134122825322969E-3</v>
      </c>
      <c r="J368" s="98">
        <v>6.9954253284305662E-4</v>
      </c>
      <c r="K368" s="98">
        <v>3.2992633689579625E-3</v>
      </c>
      <c r="L368" s="98">
        <v>1.5562030869856094E-3</v>
      </c>
      <c r="M368" s="98">
        <v>7.45016212964998E-4</v>
      </c>
      <c r="N368" s="98">
        <v>1.9069070254618251E-3</v>
      </c>
      <c r="O368" s="98">
        <v>5.8833022369968635E-4</v>
      </c>
      <c r="P368" s="98">
        <v>1.0897098483262312E-3</v>
      </c>
      <c r="Q368" s="98">
        <v>2.8676774568162844E-3</v>
      </c>
      <c r="R368" s="98">
        <v>4.1173712335469762E-4</v>
      </c>
      <c r="S368" s="98">
        <v>0</v>
      </c>
      <c r="T368" s="98">
        <v>0</v>
      </c>
      <c r="U368" s="98">
        <v>0</v>
      </c>
      <c r="V368" s="98">
        <v>0</v>
      </c>
      <c r="W368" s="98">
        <v>3.8264577116958731E-4</v>
      </c>
      <c r="X368" s="98">
        <v>1.6097262759608843E-3</v>
      </c>
      <c r="Y368" s="98">
        <v>3.3118333975629775E-3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1.5166138943307781E-4</v>
      </c>
      <c r="I369" s="101">
        <v>9.3235707229332419E-4</v>
      </c>
      <c r="J369" s="101">
        <v>5.7990325428735712E-4</v>
      </c>
      <c r="K369" s="101">
        <v>2.7241953119496488E-3</v>
      </c>
      <c r="L369" s="101">
        <v>1.2822666781492963E-3</v>
      </c>
      <c r="M369" s="101">
        <v>6.1379614484317543E-4</v>
      </c>
      <c r="N369" s="101">
        <v>1.563627640610977E-3</v>
      </c>
      <c r="O369" s="101">
        <v>4.8074309298271625E-4</v>
      </c>
      <c r="P369" s="101">
        <v>8.8800931736653435E-4</v>
      </c>
      <c r="Q369" s="101">
        <v>2.3267428814692788E-3</v>
      </c>
      <c r="R369" s="101">
        <v>3.3181432890312798E-4</v>
      </c>
      <c r="S369" s="101">
        <v>0</v>
      </c>
      <c r="T369" s="101">
        <v>0</v>
      </c>
      <c r="U369" s="101">
        <v>0</v>
      </c>
      <c r="V369" s="101">
        <v>0</v>
      </c>
      <c r="W369" s="101">
        <v>3.0467170334027714E-4</v>
      </c>
      <c r="X369" s="101">
        <v>1.2636871756319787E-3</v>
      </c>
      <c r="Y369" s="101">
        <v>2.5619898511619627E-3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2.8452570675718986E-5</v>
      </c>
      <c r="I370" s="104">
        <v>1.8105521023897275E-4</v>
      </c>
      <c r="J370" s="104">
        <v>1.1963927855569953E-4</v>
      </c>
      <c r="K370" s="104">
        <v>5.7506805700831352E-4</v>
      </c>
      <c r="L370" s="104">
        <v>2.7393640883631318E-4</v>
      </c>
      <c r="M370" s="104">
        <v>1.3122006812182256E-4</v>
      </c>
      <c r="N370" s="104">
        <v>3.4327938485084817E-4</v>
      </c>
      <c r="O370" s="104">
        <v>1.0758713071697006E-4</v>
      </c>
      <c r="P370" s="104">
        <v>2.0170053095969691E-4</v>
      </c>
      <c r="Q370" s="104">
        <v>5.4093457534700579E-4</v>
      </c>
      <c r="R370" s="104">
        <v>7.9922794451569632E-5</v>
      </c>
      <c r="S370" s="104">
        <v>0</v>
      </c>
      <c r="T370" s="104">
        <v>0</v>
      </c>
      <c r="U370" s="104">
        <v>0</v>
      </c>
      <c r="V370" s="104">
        <v>0</v>
      </c>
      <c r="W370" s="104">
        <v>7.7974067829310185E-5</v>
      </c>
      <c r="X370" s="104">
        <v>3.4603910032890553E-4</v>
      </c>
      <c r="Y370" s="104">
        <v>7.4984354640101453E-4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2.4757961528263568E-3</v>
      </c>
      <c r="D371" s="101">
        <v>2.9323411963809733E-3</v>
      </c>
      <c r="E371" s="101">
        <v>2.5717768540512494E-3</v>
      </c>
      <c r="F371" s="101">
        <v>2.5113772237676732E-3</v>
      </c>
      <c r="G371" s="101">
        <v>4.4088944878457976E-3</v>
      </c>
      <c r="H371" s="101">
        <v>4.3309532464644723E-3</v>
      </c>
      <c r="I371" s="101">
        <v>6.2811834107530141E-3</v>
      </c>
      <c r="J371" s="101">
        <v>3.5950220531421797E-3</v>
      </c>
      <c r="K371" s="101">
        <v>4.8021476453673738E-3</v>
      </c>
      <c r="L371" s="101">
        <v>3.8342023853543505E-3</v>
      </c>
      <c r="M371" s="101">
        <v>2.511436935084405E-3</v>
      </c>
      <c r="N371" s="101">
        <v>5.4766693163936283E-3</v>
      </c>
      <c r="O371" s="101">
        <v>6.8420882406567528E-3</v>
      </c>
      <c r="P371" s="101">
        <v>1.229440694442812E-2</v>
      </c>
      <c r="Q371" s="101">
        <v>1.0390272624061699E-2</v>
      </c>
      <c r="R371" s="101">
        <v>6.4448257361760268E-3</v>
      </c>
      <c r="S371" s="101">
        <v>0</v>
      </c>
      <c r="T371" s="101">
        <v>0</v>
      </c>
      <c r="U371" s="101">
        <v>0</v>
      </c>
      <c r="V371" s="101">
        <v>4.5929864042526297E-4</v>
      </c>
      <c r="W371" s="101">
        <v>5.4569753686029834E-3</v>
      </c>
      <c r="X371" s="101">
        <v>0</v>
      </c>
      <c r="Y371" s="101">
        <v>1.9023238865248542E-4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0</v>
      </c>
      <c r="F372" s="104">
        <v>0</v>
      </c>
      <c r="G372" s="104">
        <v>0</v>
      </c>
      <c r="H372" s="104">
        <v>0</v>
      </c>
      <c r="I372" s="104">
        <v>0</v>
      </c>
      <c r="J372" s="104">
        <v>0</v>
      </c>
      <c r="K372" s="104">
        <v>0</v>
      </c>
      <c r="L372" s="104">
        <v>0</v>
      </c>
      <c r="M372" s="104">
        <v>0</v>
      </c>
      <c r="N372" s="104">
        <v>0</v>
      </c>
      <c r="O372" s="104">
        <v>0</v>
      </c>
      <c r="P372" s="104">
        <v>0</v>
      </c>
      <c r="Q372" s="104">
        <v>0</v>
      </c>
      <c r="R372" s="104">
        <v>2.1022316935976782E-4</v>
      </c>
      <c r="S372" s="104">
        <v>0</v>
      </c>
      <c r="T372" s="104">
        <v>0</v>
      </c>
      <c r="U372" s="104">
        <v>0</v>
      </c>
      <c r="V372" s="104">
        <v>0</v>
      </c>
      <c r="W372" s="104">
        <v>0</v>
      </c>
      <c r="X372" s="104">
        <v>0</v>
      </c>
      <c r="Y372" s="104">
        <v>0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1.7066268299637235E-4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3.9560486363395481E-5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2.6958199684358031E-2</v>
      </c>
      <c r="D375" s="101">
        <v>2.8928889088304943E-2</v>
      </c>
      <c r="E375" s="101">
        <v>2.6242007851572068E-2</v>
      </c>
      <c r="F375" s="101">
        <v>2.9228976272709806E-2</v>
      </c>
      <c r="G375" s="101">
        <v>4.8055999153063876E-2</v>
      </c>
      <c r="H375" s="101">
        <v>5.3433320566125188E-2</v>
      </c>
      <c r="I375" s="101">
        <v>4.4684933912967496E-2</v>
      </c>
      <c r="J375" s="101">
        <v>1.1174146199561753E-3</v>
      </c>
      <c r="K375" s="101">
        <v>9.0941921033813791E-3</v>
      </c>
      <c r="L375" s="101">
        <v>9.0109285144956736E-4</v>
      </c>
      <c r="M375" s="101">
        <v>1.6345146216232152E-2</v>
      </c>
      <c r="N375" s="101">
        <v>5.5029153771714676E-2</v>
      </c>
      <c r="O375" s="101">
        <v>2.6106294577566632E-2</v>
      </c>
      <c r="P375" s="101">
        <v>3.2167840895640343E-2</v>
      </c>
      <c r="Q375" s="101">
        <v>1.9198839195212808E-3</v>
      </c>
      <c r="R375" s="101">
        <v>3.2395912882381799E-3</v>
      </c>
      <c r="S375" s="101">
        <v>0</v>
      </c>
      <c r="T375" s="101">
        <v>0</v>
      </c>
      <c r="U375" s="101">
        <v>0</v>
      </c>
      <c r="V375" s="101">
        <v>1.8461868543317625E-3</v>
      </c>
      <c r="W375" s="101">
        <v>2.0197492630626392E-2</v>
      </c>
      <c r="X375" s="101">
        <v>0</v>
      </c>
      <c r="Y375" s="101">
        <v>3.7239971949364341E-4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2.2918526665515382E-4</v>
      </c>
      <c r="D376" s="104">
        <v>8.8512873166631369E-4</v>
      </c>
      <c r="E376" s="104">
        <v>8.3780756206649468E-4</v>
      </c>
      <c r="F376" s="104">
        <v>1.0659889289372127E-3</v>
      </c>
      <c r="G376" s="104">
        <v>4.2102905733907587E-3</v>
      </c>
      <c r="H376" s="104">
        <v>3.816037126851273E-3</v>
      </c>
      <c r="I376" s="104">
        <v>3.25095886387353E-2</v>
      </c>
      <c r="J376" s="104">
        <v>5.035159956786199E-2</v>
      </c>
      <c r="K376" s="104">
        <v>5.9241162569447718E-2</v>
      </c>
      <c r="L376" s="104">
        <v>3.8690225973336975E-2</v>
      </c>
      <c r="M376" s="104">
        <v>1.3491064276217117E-2</v>
      </c>
      <c r="N376" s="104">
        <v>2.8174186336370335E-2</v>
      </c>
      <c r="O376" s="104">
        <v>4.7893309582163632E-2</v>
      </c>
      <c r="P376" s="104">
        <v>0.10179439250391376</v>
      </c>
      <c r="Q376" s="104">
        <v>8.9207612731129413E-2</v>
      </c>
      <c r="R376" s="104">
        <v>3.3146057454096989E-2</v>
      </c>
      <c r="S376" s="104">
        <v>0</v>
      </c>
      <c r="T376" s="104">
        <v>0</v>
      </c>
      <c r="U376" s="104">
        <v>0</v>
      </c>
      <c r="V376" s="104">
        <v>2.1946286370592028E-3</v>
      </c>
      <c r="W376" s="104">
        <v>4.3093185309488115E-2</v>
      </c>
      <c r="X376" s="104">
        <v>0</v>
      </c>
      <c r="Y376" s="104">
        <v>5.3308187232518271E-4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1.9308323189430089E-4</v>
      </c>
      <c r="D377" s="98">
        <v>7.4248726621229365E-4</v>
      </c>
      <c r="E377" s="98">
        <v>7.0248539436135703E-4</v>
      </c>
      <c r="F377" s="98">
        <v>8.9392552021263464E-4</v>
      </c>
      <c r="G377" s="98">
        <v>3.5232776468199873E-3</v>
      </c>
      <c r="H377" s="98">
        <v>3.2099252303139192E-3</v>
      </c>
      <c r="I377" s="98">
        <v>2.7272425815773375E-2</v>
      </c>
      <c r="J377" s="98">
        <v>4.1982471234223821E-2</v>
      </c>
      <c r="K377" s="98">
        <v>4.9325565726205313E-2</v>
      </c>
      <c r="L377" s="98">
        <v>3.2250968509477999E-2</v>
      </c>
      <c r="M377" s="98">
        <v>1.1267879084647584E-2</v>
      </c>
      <c r="N377" s="98">
        <v>2.3431052478796358E-2</v>
      </c>
      <c r="O377" s="98">
        <v>3.968302385694096E-2</v>
      </c>
      <c r="P377" s="98">
        <v>8.3987234232628771E-2</v>
      </c>
      <c r="Q377" s="98">
        <v>7.3168908891437845E-2</v>
      </c>
      <c r="R377" s="98">
        <v>2.7035181371597113E-2</v>
      </c>
      <c r="S377" s="98">
        <v>0</v>
      </c>
      <c r="T377" s="98">
        <v>0</v>
      </c>
      <c r="U377" s="98">
        <v>0</v>
      </c>
      <c r="V377" s="98">
        <v>1.7836533937205185E-3</v>
      </c>
      <c r="W377" s="98">
        <v>3.4925895960713355E-2</v>
      </c>
      <c r="X377" s="98">
        <v>0</v>
      </c>
      <c r="Y377" s="98">
        <v>4.1904966478724658E-4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3.6102034760852916E-5</v>
      </c>
      <c r="D378" s="98">
        <v>1.4264146545402007E-4</v>
      </c>
      <c r="E378" s="98">
        <v>1.3532216770513765E-4</v>
      </c>
      <c r="F378" s="98">
        <v>1.720634087245781E-4</v>
      </c>
      <c r="G378" s="98">
        <v>6.8701292657077136E-4</v>
      </c>
      <c r="H378" s="98">
        <v>6.0611189653735358E-4</v>
      </c>
      <c r="I378" s="98">
        <v>5.2371628229619235E-3</v>
      </c>
      <c r="J378" s="98">
        <v>8.3691283336381709E-3</v>
      </c>
      <c r="K378" s="98">
        <v>9.9155968432424052E-3</v>
      </c>
      <c r="L378" s="98">
        <v>6.4392574638589776E-3</v>
      </c>
      <c r="M378" s="98">
        <v>2.223185191569534E-3</v>
      </c>
      <c r="N378" s="98">
        <v>4.743133857573978E-3</v>
      </c>
      <c r="O378" s="98">
        <v>8.210285725222673E-3</v>
      </c>
      <c r="P378" s="98">
        <v>1.7807158271284988E-2</v>
      </c>
      <c r="Q378" s="98">
        <v>1.6038703839691564E-2</v>
      </c>
      <c r="R378" s="98">
        <v>6.1108760824998727E-3</v>
      </c>
      <c r="S378" s="98">
        <v>0</v>
      </c>
      <c r="T378" s="98">
        <v>0</v>
      </c>
      <c r="U378" s="98">
        <v>0</v>
      </c>
      <c r="V378" s="98">
        <v>4.1097524333868427E-4</v>
      </c>
      <c r="W378" s="98">
        <v>8.1672893487747603E-3</v>
      </c>
      <c r="X378" s="98">
        <v>0</v>
      </c>
      <c r="Y378" s="98">
        <v>1.1403220753793609E-4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7.6112895297013403E-3</v>
      </c>
      <c r="D379" s="122">
        <v>8.1718242986659455E-3</v>
      </c>
      <c r="E379" s="122">
        <v>6.9476932338052464E-3</v>
      </c>
      <c r="F379" s="122">
        <v>1.0710745192152558E-2</v>
      </c>
      <c r="G379" s="122">
        <v>2.6783718724799691E-2</v>
      </c>
      <c r="H379" s="122">
        <v>3.0314876506894482E-2</v>
      </c>
      <c r="I379" s="122">
        <v>5.5971790798263477E-2</v>
      </c>
      <c r="J379" s="122">
        <v>3.7132997173188451E-2</v>
      </c>
      <c r="K379" s="122">
        <v>5.0438067198868793E-2</v>
      </c>
      <c r="L379" s="122">
        <v>2.8669183046068407E-2</v>
      </c>
      <c r="M379" s="122">
        <v>2.2908171021557708E-2</v>
      </c>
      <c r="N379" s="122">
        <v>3.8064986216267388E-2</v>
      </c>
      <c r="O379" s="122">
        <v>3.1990584531651912E-2</v>
      </c>
      <c r="P379" s="122">
        <v>5.0713886760794719E-2</v>
      </c>
      <c r="Q379" s="122">
        <v>3.9514844147077038E-2</v>
      </c>
      <c r="R379" s="122">
        <v>1.2268128930687313E-2</v>
      </c>
      <c r="S379" s="122">
        <v>0</v>
      </c>
      <c r="T379" s="122">
        <v>0</v>
      </c>
      <c r="U379" s="122">
        <v>0</v>
      </c>
      <c r="V379" s="122">
        <v>2.5755683582462511E-3</v>
      </c>
      <c r="W379" s="122">
        <v>2.5877248821406199E-2</v>
      </c>
      <c r="X379" s="122">
        <v>3.1168468989979572E-2</v>
      </c>
      <c r="Y379" s="122">
        <v>5.9399034763077521E-2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1.5241427474141622E-4</v>
      </c>
      <c r="D381" s="98">
        <v>1.5096394918519059E-4</v>
      </c>
      <c r="E381" s="98">
        <v>1.0044148417944759E-4</v>
      </c>
      <c r="F381" s="98">
        <v>1.9507132107490332E-4</v>
      </c>
      <c r="G381" s="98">
        <v>4.8931121961755838E-4</v>
      </c>
      <c r="H381" s="98">
        <v>5.6818590032842848E-4</v>
      </c>
      <c r="I381" s="98">
        <v>9.0286758182101391E-4</v>
      </c>
      <c r="J381" s="98">
        <v>5.5644100834217241E-4</v>
      </c>
      <c r="K381" s="98">
        <v>7.5807379537314772E-4</v>
      </c>
      <c r="L381" s="98">
        <v>5.8733012435954691E-4</v>
      </c>
      <c r="M381" s="98">
        <v>5.4469917946025704E-4</v>
      </c>
      <c r="N381" s="98">
        <v>8.16552081354669E-4</v>
      </c>
      <c r="O381" s="98">
        <v>6.8769364818716471E-4</v>
      </c>
      <c r="P381" s="98">
        <v>1.008025873928895E-3</v>
      </c>
      <c r="Q381" s="98">
        <v>8.2344171927690221E-4</v>
      </c>
      <c r="R381" s="98">
        <v>4.3396093621773186E-4</v>
      </c>
      <c r="S381" s="98">
        <v>0</v>
      </c>
      <c r="T381" s="98">
        <v>0</v>
      </c>
      <c r="U381" s="98">
        <v>0</v>
      </c>
      <c r="V381" s="98">
        <v>5.2338070251680395E-5</v>
      </c>
      <c r="W381" s="98">
        <v>6.6731743608436931E-4</v>
      </c>
      <c r="X381" s="98">
        <v>8.5194284471719112E-4</v>
      </c>
      <c r="Y381" s="98">
        <v>2.1814446545340756E-3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7.4588752549599241E-3</v>
      </c>
      <c r="D382" s="33">
        <v>8.0208603494807545E-3</v>
      </c>
      <c r="E382" s="33">
        <v>6.8472517496257984E-3</v>
      </c>
      <c r="F382" s="33">
        <v>1.0515673871077656E-2</v>
      </c>
      <c r="G382" s="33">
        <v>2.6294407505182131E-2</v>
      </c>
      <c r="H382" s="33">
        <v>2.9746690606566054E-2</v>
      </c>
      <c r="I382" s="33">
        <v>5.506892321644246E-2</v>
      </c>
      <c r="J382" s="33">
        <v>3.6576556164846279E-2</v>
      </c>
      <c r="K382" s="33">
        <v>4.9679993403495645E-2</v>
      </c>
      <c r="L382" s="33">
        <v>2.8081852921708859E-2</v>
      </c>
      <c r="M382" s="33">
        <v>2.236347184209745E-2</v>
      </c>
      <c r="N382" s="33">
        <v>3.7248434134912717E-2</v>
      </c>
      <c r="O382" s="33">
        <v>3.1302890883464746E-2</v>
      </c>
      <c r="P382" s="33">
        <v>4.9705860886865821E-2</v>
      </c>
      <c r="Q382" s="33">
        <v>3.8691402427800135E-2</v>
      </c>
      <c r="R382" s="33">
        <v>1.1834167994469581E-2</v>
      </c>
      <c r="S382" s="33">
        <v>0</v>
      </c>
      <c r="T382" s="33">
        <v>0</v>
      </c>
      <c r="U382" s="33">
        <v>0</v>
      </c>
      <c r="V382" s="33">
        <v>2.5232302879945709E-3</v>
      </c>
      <c r="W382" s="33">
        <v>2.5209931385321828E-2</v>
      </c>
      <c r="X382" s="33">
        <v>3.0316526145262382E-2</v>
      </c>
      <c r="Y382" s="33">
        <v>5.7217590108543444E-2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0.19814775264904702</v>
      </c>
      <c r="D384" s="117">
        <f t="shared" si="157"/>
        <v>0.21889795527831324</v>
      </c>
      <c r="E384" s="117">
        <f t="shared" si="157"/>
        <v>0.18411689809979079</v>
      </c>
      <c r="F384" s="117">
        <f t="shared" si="157"/>
        <v>0.2840622333226665</v>
      </c>
      <c r="G384" s="117">
        <f t="shared" si="157"/>
        <v>0.72950021986331481</v>
      </c>
      <c r="H384" s="117">
        <f t="shared" si="157"/>
        <v>0.81492484218077332</v>
      </c>
      <c r="I384" s="117">
        <f t="shared" si="157"/>
        <v>1.7348952466214391</v>
      </c>
      <c r="J384" s="117">
        <f t="shared" si="157"/>
        <v>0.99187265819510539</v>
      </c>
      <c r="K384" s="117">
        <f t="shared" si="157"/>
        <v>1.5605534633389693</v>
      </c>
      <c r="L384" s="117">
        <f t="shared" si="157"/>
        <v>0.8535452955486944</v>
      </c>
      <c r="M384" s="117">
        <f t="shared" si="157"/>
        <v>0.53101568527818499</v>
      </c>
      <c r="N384" s="117">
        <f t="shared" si="157"/>
        <v>0.95468448186318433</v>
      </c>
      <c r="O384" s="117">
        <f t="shared" si="157"/>
        <v>0.77875673240006027</v>
      </c>
      <c r="P384" s="117">
        <f t="shared" si="157"/>
        <v>1.0283045894660685</v>
      </c>
      <c r="Q384" s="117">
        <f t="shared" si="157"/>
        <v>0.91523030262242677</v>
      </c>
      <c r="R384" s="117">
        <f t="shared" ref="R384:V384" si="158">R385+R388+R390+R403</f>
        <v>0.28301263064011001</v>
      </c>
      <c r="S384" s="117">
        <f t="shared" si="158"/>
        <v>0</v>
      </c>
      <c r="T384" s="117">
        <f t="shared" si="158"/>
        <v>0</v>
      </c>
      <c r="U384" s="117">
        <f t="shared" si="158"/>
        <v>0</v>
      </c>
      <c r="V384" s="117">
        <f t="shared" si="158"/>
        <v>4.8938479899182173E-2</v>
      </c>
      <c r="W384" s="117">
        <f t="shared" ref="W384:Y384" si="159">W385+W388+W390+W403</f>
        <v>0.44283023539487221</v>
      </c>
      <c r="X384" s="117">
        <f t="shared" si="159"/>
        <v>0.45066721337366866</v>
      </c>
      <c r="Y384" s="117">
        <f t="shared" si="159"/>
        <v>0.74741894038547685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0.16142795248024819</v>
      </c>
      <c r="D385" s="122">
        <f t="shared" si="160"/>
        <v>0.17924723713067339</v>
      </c>
      <c r="E385" s="122">
        <f t="shared" si="160"/>
        <v>0.15217297096229138</v>
      </c>
      <c r="F385" s="122">
        <f t="shared" si="160"/>
        <v>0.23454419974611806</v>
      </c>
      <c r="G385" s="122">
        <f t="shared" si="160"/>
        <v>0.60983899549641785</v>
      </c>
      <c r="H385" s="122">
        <f t="shared" si="160"/>
        <v>0.68022120853669155</v>
      </c>
      <c r="I385" s="122">
        <f t="shared" si="160"/>
        <v>1.4521411209753936</v>
      </c>
      <c r="J385" s="122">
        <f t="shared" si="160"/>
        <v>0.82156664375594646</v>
      </c>
      <c r="K385" s="122">
        <f t="shared" si="160"/>
        <v>1.2887266302114673</v>
      </c>
      <c r="L385" s="122">
        <f t="shared" si="160"/>
        <v>0.70598730130715892</v>
      </c>
      <c r="M385" s="122">
        <f t="shared" si="160"/>
        <v>0.4159506584371831</v>
      </c>
      <c r="N385" s="122">
        <f t="shared" si="160"/>
        <v>0.74682828971286486</v>
      </c>
      <c r="O385" s="122">
        <f t="shared" si="160"/>
        <v>0.60304986616152734</v>
      </c>
      <c r="P385" s="122">
        <f t="shared" si="160"/>
        <v>0.76287648212783987</v>
      </c>
      <c r="Q385" s="122">
        <f t="shared" si="160"/>
        <v>0.6969418786955256</v>
      </c>
      <c r="R385" s="122">
        <f t="shared" ref="R385:V385" si="161">SUM(R386:R387)</f>
        <v>0.21350113050146771</v>
      </c>
      <c r="S385" s="122">
        <f t="shared" si="161"/>
        <v>0</v>
      </c>
      <c r="T385" s="122">
        <f t="shared" si="161"/>
        <v>0</v>
      </c>
      <c r="U385" s="122">
        <f t="shared" si="161"/>
        <v>0</v>
      </c>
      <c r="V385" s="122">
        <f t="shared" si="161"/>
        <v>3.3780103890982328E-2</v>
      </c>
      <c r="W385" s="122">
        <f t="shared" ref="W385:Y385" si="162">SUM(W386:W387)</f>
        <v>0.28948398372515727</v>
      </c>
      <c r="X385" s="122">
        <f t="shared" si="162"/>
        <v>0.25897010323277492</v>
      </c>
      <c r="Y385" s="122">
        <f t="shared" si="162"/>
        <v>0.3753553115502774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0.15992206721120483</v>
      </c>
      <c r="D386" s="98">
        <v>0.17761016243976388</v>
      </c>
      <c r="E386" s="98">
        <v>0.15082004827678794</v>
      </c>
      <c r="F386" s="98">
        <v>0.23249723971071007</v>
      </c>
      <c r="G386" s="98">
        <v>0.60461131570434001</v>
      </c>
      <c r="H386" s="98">
        <v>0.67449325893109879</v>
      </c>
      <c r="I386" s="98">
        <v>1.4400562050522505</v>
      </c>
      <c r="J386" s="98">
        <v>0.81473039278048531</v>
      </c>
      <c r="K386" s="98">
        <v>1.278061726786899</v>
      </c>
      <c r="L386" s="98">
        <v>0.70020708721322811</v>
      </c>
      <c r="M386" s="98">
        <v>0.41262198709845055</v>
      </c>
      <c r="N386" s="98">
        <v>0.74089246282292398</v>
      </c>
      <c r="O386" s="98">
        <v>0.59835488484681543</v>
      </c>
      <c r="P386" s="98">
        <v>0.75705358069889694</v>
      </c>
      <c r="Q386" s="98">
        <v>0.69160049314891148</v>
      </c>
      <c r="R386" s="98">
        <v>0.21187367778033009</v>
      </c>
      <c r="S386" s="98">
        <v>0</v>
      </c>
      <c r="T386" s="98">
        <v>0</v>
      </c>
      <c r="U386" s="98">
        <v>0</v>
      </c>
      <c r="V386" s="98">
        <v>3.3526297170806782E-2</v>
      </c>
      <c r="W386" s="98">
        <v>0.28730691468364844</v>
      </c>
      <c r="X386" s="98">
        <v>0.25702615029668319</v>
      </c>
      <c r="Y386" s="98">
        <v>0.37254778721042592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1.5058852690433473E-3</v>
      </c>
      <c r="D387" s="98">
        <v>1.6370746909094987E-3</v>
      </c>
      <c r="E387" s="98">
        <v>1.3529226855034458E-3</v>
      </c>
      <c r="F387" s="98">
        <v>2.046960035407996E-3</v>
      </c>
      <c r="G387" s="98">
        <v>5.2276797920778849E-3</v>
      </c>
      <c r="H387" s="98">
        <v>5.7279496055927118E-3</v>
      </c>
      <c r="I387" s="98">
        <v>1.2084915923143062E-2</v>
      </c>
      <c r="J387" s="98">
        <v>6.836250975461154E-3</v>
      </c>
      <c r="K387" s="98">
        <v>1.0664903424568183E-2</v>
      </c>
      <c r="L387" s="98">
        <v>5.7802140939308055E-3</v>
      </c>
      <c r="M387" s="98">
        <v>3.3286713387325299E-3</v>
      </c>
      <c r="N387" s="98">
        <v>5.935826889940831E-3</v>
      </c>
      <c r="O387" s="98">
        <v>4.6949813147119414E-3</v>
      </c>
      <c r="P387" s="98">
        <v>5.8229014289429785E-3</v>
      </c>
      <c r="Q387" s="98">
        <v>5.3413855466141408E-3</v>
      </c>
      <c r="R387" s="98">
        <v>1.6274527211376263E-3</v>
      </c>
      <c r="S387" s="98">
        <v>0</v>
      </c>
      <c r="T387" s="98">
        <v>0</v>
      </c>
      <c r="U387" s="98">
        <v>0</v>
      </c>
      <c r="V387" s="98">
        <v>2.5380672017554537E-4</v>
      </c>
      <c r="W387" s="98">
        <v>2.1770690415088001E-3</v>
      </c>
      <c r="X387" s="98">
        <v>1.9439529360917238E-3</v>
      </c>
      <c r="Y387" s="98">
        <v>2.8075243398514621E-3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0</v>
      </c>
      <c r="D388" s="122">
        <f t="shared" si="163"/>
        <v>5.4196085150827193E-5</v>
      </c>
      <c r="E388" s="122">
        <f t="shared" si="163"/>
        <v>2.7587112246242752E-5</v>
      </c>
      <c r="F388" s="122">
        <f t="shared" si="163"/>
        <v>8.2641707833758184E-5</v>
      </c>
      <c r="G388" s="122">
        <f t="shared" si="163"/>
        <v>3.0896229372587243E-4</v>
      </c>
      <c r="H388" s="122">
        <f t="shared" si="163"/>
        <v>4.8242896095570262E-4</v>
      </c>
      <c r="I388" s="122">
        <f t="shared" si="163"/>
        <v>1.0418680026437102E-3</v>
      </c>
      <c r="J388" s="122">
        <f t="shared" si="163"/>
        <v>5.6135144967839172E-4</v>
      </c>
      <c r="K388" s="122">
        <f t="shared" si="163"/>
        <v>6.3754426266060202E-4</v>
      </c>
      <c r="L388" s="122">
        <f t="shared" si="163"/>
        <v>4.128458375040982E-4</v>
      </c>
      <c r="M388" s="122">
        <f t="shared" si="163"/>
        <v>2.6001033485596584E-4</v>
      </c>
      <c r="N388" s="122">
        <f t="shared" si="163"/>
        <v>4.7749530318077241E-4</v>
      </c>
      <c r="O388" s="122">
        <f t="shared" si="163"/>
        <v>2.6818827558330302E-4</v>
      </c>
      <c r="P388" s="122">
        <f t="shared" si="163"/>
        <v>5.8123843091423429E-4</v>
      </c>
      <c r="Q388" s="122">
        <f t="shared" si="163"/>
        <v>1.5673554049992406E-4</v>
      </c>
      <c r="R388" s="122">
        <f t="shared" si="163"/>
        <v>6.1994037906691122E-5</v>
      </c>
      <c r="S388" s="122">
        <f t="shared" si="163"/>
        <v>0</v>
      </c>
      <c r="T388" s="122">
        <f t="shared" si="163"/>
        <v>0</v>
      </c>
      <c r="U388" s="122">
        <f t="shared" si="163"/>
        <v>0</v>
      </c>
      <c r="V388" s="122">
        <f t="shared" si="163"/>
        <v>2.6065271932214019E-5</v>
      </c>
      <c r="W388" s="122">
        <f t="shared" si="163"/>
        <v>1.7661574000407552E-4</v>
      </c>
      <c r="X388" s="122">
        <f t="shared" si="163"/>
        <v>7.389530743768135E-4</v>
      </c>
      <c r="Y388" s="122">
        <f t="shared" si="163"/>
        <v>1.142662059262234E-3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5.4196085150827193E-5</v>
      </c>
      <c r="E389" s="98">
        <v>2.7587112246242752E-5</v>
      </c>
      <c r="F389" s="98">
        <v>8.2641707833758184E-5</v>
      </c>
      <c r="G389" s="98">
        <v>3.0896229372587243E-4</v>
      </c>
      <c r="H389" s="98">
        <v>4.8242896095570262E-4</v>
      </c>
      <c r="I389" s="98">
        <v>1.0418680026437102E-3</v>
      </c>
      <c r="J389" s="98">
        <v>5.6135144967839172E-4</v>
      </c>
      <c r="K389" s="98">
        <v>6.3754426266060202E-4</v>
      </c>
      <c r="L389" s="98">
        <v>4.128458375040982E-4</v>
      </c>
      <c r="M389" s="98">
        <v>2.6001033485596584E-4</v>
      </c>
      <c r="N389" s="98">
        <v>4.7749530318077241E-4</v>
      </c>
      <c r="O389" s="98">
        <v>2.6818827558330302E-4</v>
      </c>
      <c r="P389" s="98">
        <v>5.8123843091423429E-4</v>
      </c>
      <c r="Q389" s="98">
        <v>1.5673554049992406E-4</v>
      </c>
      <c r="R389" s="98">
        <v>6.1994037906691122E-5</v>
      </c>
      <c r="S389" s="98">
        <v>0</v>
      </c>
      <c r="T389" s="98">
        <v>0</v>
      </c>
      <c r="U389" s="98">
        <v>0</v>
      </c>
      <c r="V389" s="98">
        <v>2.6065271932214019E-5</v>
      </c>
      <c r="W389" s="98">
        <v>1.7661574000407552E-4</v>
      </c>
      <c r="X389" s="98">
        <v>7.389530743768135E-4</v>
      </c>
      <c r="Y389" s="98">
        <v>1.142662059262234E-3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3.1027950330429013E-2</v>
      </c>
      <c r="D390" s="122">
        <v>3.3472016056197429E-2</v>
      </c>
      <c r="E390" s="122">
        <v>2.6694494770482614E-2</v>
      </c>
      <c r="F390" s="122">
        <v>4.1376230641087086E-2</v>
      </c>
      <c r="G390" s="122">
        <v>9.9158519836902825E-2</v>
      </c>
      <c r="H390" s="122">
        <v>0.11131959753533162</v>
      </c>
      <c r="I390" s="122">
        <v>0.23931076604098275</v>
      </c>
      <c r="J390" s="122">
        <v>0.14154151769568221</v>
      </c>
      <c r="K390" s="122">
        <v>0.23278359961880765</v>
      </c>
      <c r="L390" s="122">
        <v>0.1252821182429269</v>
      </c>
      <c r="M390" s="122">
        <v>9.7280112581521666E-2</v>
      </c>
      <c r="N390" s="122">
        <v>0.17808739968204157</v>
      </c>
      <c r="O390" s="122">
        <v>0.15064035291937497</v>
      </c>
      <c r="P390" s="122">
        <v>0.2251378199050677</v>
      </c>
      <c r="Q390" s="122">
        <v>0.18681364644730047</v>
      </c>
      <c r="R390" s="122">
        <v>5.960066734167524E-2</v>
      </c>
      <c r="S390" s="122">
        <v>0</v>
      </c>
      <c r="T390" s="122">
        <v>0</v>
      </c>
      <c r="U390" s="122">
        <v>0</v>
      </c>
      <c r="V390" s="122">
        <v>1.2886330367257807E-2</v>
      </c>
      <c r="W390" s="122">
        <v>0.13036530013971084</v>
      </c>
      <c r="X390" s="122">
        <v>0.16327868577113197</v>
      </c>
      <c r="Y390" s="122">
        <v>0.31794621104437737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1.1447927672689946E-2</v>
      </c>
      <c r="D391" s="98">
        <v>1.1793897971949553E-2</v>
      </c>
      <c r="E391" s="98">
        <v>7.0147434575861152E-3</v>
      </c>
      <c r="F391" s="98">
        <v>1.9525143377557608E-2</v>
      </c>
      <c r="G391" s="98">
        <v>6.119737124240459E-2</v>
      </c>
      <c r="H391" s="98">
        <v>6.9857514750234925E-2</v>
      </c>
      <c r="I391" s="98">
        <v>0.18090310904721815</v>
      </c>
      <c r="J391" s="98">
        <v>0.10129694281206619</v>
      </c>
      <c r="K391" s="98">
        <v>0.17774921540463709</v>
      </c>
      <c r="L391" s="98">
        <v>9.2667305059481689E-2</v>
      </c>
      <c r="M391" s="98">
        <v>7.393981755029734E-2</v>
      </c>
      <c r="N391" s="98">
        <v>0.11382132453756309</v>
      </c>
      <c r="O391" s="98">
        <v>9.086533492930482E-2</v>
      </c>
      <c r="P391" s="98">
        <v>0.1138719340536737</v>
      </c>
      <c r="Q391" s="98">
        <v>0.10538074031776397</v>
      </c>
      <c r="R391" s="98">
        <v>2.544298676614681E-2</v>
      </c>
      <c r="S391" s="98">
        <v>0</v>
      </c>
      <c r="T391" s="98">
        <v>0</v>
      </c>
      <c r="U391" s="98">
        <v>0</v>
      </c>
      <c r="V391" s="98">
        <v>9.2451138067990279E-3</v>
      </c>
      <c r="W391" s="98">
        <v>7.3529780370591852E-2</v>
      </c>
      <c r="X391" s="98">
        <v>0.16182781926464462</v>
      </c>
      <c r="Y391" s="98">
        <v>0.31402389474745473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1.2969257719594901E-4</v>
      </c>
      <c r="I392" s="98">
        <v>8.1745324208487731E-4</v>
      </c>
      <c r="J392" s="98">
        <v>5.2419065709503974E-4</v>
      </c>
      <c r="K392" s="98">
        <v>2.5163960357701188E-3</v>
      </c>
      <c r="L392" s="98">
        <v>1.206822021587783E-3</v>
      </c>
      <c r="M392" s="98">
        <v>5.8617758942891779E-4</v>
      </c>
      <c r="N392" s="98">
        <v>1.5208286476463789E-3</v>
      </c>
      <c r="O392" s="98">
        <v>4.7429000775008187E-4</v>
      </c>
      <c r="P392" s="98">
        <v>8.864848639002893E-4</v>
      </c>
      <c r="Q392" s="98">
        <v>2.3584065957022371E-3</v>
      </c>
      <c r="R392" s="98">
        <v>3.4406946853274636E-4</v>
      </c>
      <c r="S392" s="98">
        <v>0</v>
      </c>
      <c r="T392" s="98">
        <v>0</v>
      </c>
      <c r="U392" s="98">
        <v>0</v>
      </c>
      <c r="V392" s="98">
        <v>0</v>
      </c>
      <c r="W392" s="98">
        <v>3.4280516015262495E-4</v>
      </c>
      <c r="X392" s="98">
        <v>1.4508665064873491E-3</v>
      </c>
      <c r="Y392" s="98">
        <v>3.001965781592412E-3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1.0124000652023003E-4</v>
      </c>
      <c r="I393" s="101">
        <v>6.3639803184590454E-4</v>
      </c>
      <c r="J393" s="101">
        <v>4.0455137853934018E-4</v>
      </c>
      <c r="K393" s="101">
        <v>1.9413279787618052E-3</v>
      </c>
      <c r="L393" s="101">
        <v>9.3288561275146984E-4</v>
      </c>
      <c r="M393" s="101">
        <v>4.5495752130709528E-4</v>
      </c>
      <c r="N393" s="101">
        <v>1.1775492627955307E-3</v>
      </c>
      <c r="O393" s="101">
        <v>3.6670287703311182E-4</v>
      </c>
      <c r="P393" s="101">
        <v>6.8478433294059244E-4</v>
      </c>
      <c r="Q393" s="101">
        <v>1.8174720203552315E-3</v>
      </c>
      <c r="R393" s="101">
        <v>2.6414667408117672E-4</v>
      </c>
      <c r="S393" s="101">
        <v>0</v>
      </c>
      <c r="T393" s="101">
        <v>0</v>
      </c>
      <c r="U393" s="101">
        <v>0</v>
      </c>
      <c r="V393" s="101">
        <v>0</v>
      </c>
      <c r="W393" s="101">
        <v>2.6483109232331478E-4</v>
      </c>
      <c r="X393" s="101">
        <v>1.1048274061584435E-3</v>
      </c>
      <c r="Y393" s="101">
        <v>2.2521222351913972E-3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2.8452570675718986E-5</v>
      </c>
      <c r="I394" s="104">
        <v>1.8105521023897275E-4</v>
      </c>
      <c r="J394" s="104">
        <v>1.1963927855569953E-4</v>
      </c>
      <c r="K394" s="104">
        <v>5.7506805700831352E-4</v>
      </c>
      <c r="L394" s="104">
        <v>2.7393640883631318E-4</v>
      </c>
      <c r="M394" s="104">
        <v>1.3122006812182256E-4</v>
      </c>
      <c r="N394" s="104">
        <v>3.4327938485084817E-4</v>
      </c>
      <c r="O394" s="104">
        <v>1.0758713071697006E-4</v>
      </c>
      <c r="P394" s="104">
        <v>2.0170053095969691E-4</v>
      </c>
      <c r="Q394" s="104">
        <v>5.4093457534700579E-4</v>
      </c>
      <c r="R394" s="104">
        <v>7.9922794451569632E-5</v>
      </c>
      <c r="S394" s="104">
        <v>0</v>
      </c>
      <c r="T394" s="104">
        <v>0</v>
      </c>
      <c r="U394" s="104">
        <v>0</v>
      </c>
      <c r="V394" s="104">
        <v>0</v>
      </c>
      <c r="W394" s="104">
        <v>7.7974067829310185E-5</v>
      </c>
      <c r="X394" s="104">
        <v>3.4603910032890553E-4</v>
      </c>
      <c r="Y394" s="104">
        <v>7.4984354640101453E-4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1.4723449749935286E-3</v>
      </c>
      <c r="D395" s="101">
        <v>1.750367256552337E-3</v>
      </c>
      <c r="E395" s="101">
        <v>1.5416500445631504E-3</v>
      </c>
      <c r="F395" s="101">
        <v>1.5119065615028658E-3</v>
      </c>
      <c r="G395" s="101">
        <v>2.6668560425274716E-3</v>
      </c>
      <c r="H395" s="101">
        <v>2.6331924906550673E-3</v>
      </c>
      <c r="I395" s="101">
        <v>3.8404484655127631E-3</v>
      </c>
      <c r="J395" s="101">
        <v>2.21240463036006E-3</v>
      </c>
      <c r="K395" s="101">
        <v>2.9781080425932919E-3</v>
      </c>
      <c r="L395" s="101">
        <v>2.3992080521807145E-3</v>
      </c>
      <c r="M395" s="101">
        <v>1.6000544651189265E-3</v>
      </c>
      <c r="N395" s="101">
        <v>3.5918578546374281E-3</v>
      </c>
      <c r="O395" s="101">
        <v>4.6748147351980624E-3</v>
      </c>
      <c r="P395" s="101">
        <v>8.8085163996967433E-3</v>
      </c>
      <c r="Q395" s="101">
        <v>7.7550572078438854E-3</v>
      </c>
      <c r="R395" s="101">
        <v>4.9353347877171723E-3</v>
      </c>
      <c r="S395" s="101">
        <v>0</v>
      </c>
      <c r="T395" s="101">
        <v>0</v>
      </c>
      <c r="U395" s="101">
        <v>0</v>
      </c>
      <c r="V395" s="101">
        <v>3.7878661144706788E-4</v>
      </c>
      <c r="W395" s="101">
        <v>4.536831543115104E-3</v>
      </c>
      <c r="X395" s="101">
        <v>0</v>
      </c>
      <c r="Y395" s="101">
        <v>1.5907900410095673E-4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1.702509830248151E-4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0</v>
      </c>
      <c r="F397" s="98">
        <v>0</v>
      </c>
      <c r="G397" s="98">
        <v>0</v>
      </c>
      <c r="H397" s="98">
        <v>0</v>
      </c>
      <c r="I397" s="98">
        <v>0</v>
      </c>
      <c r="J397" s="98">
        <v>0</v>
      </c>
      <c r="K397" s="98">
        <v>0</v>
      </c>
      <c r="L397" s="98">
        <v>0</v>
      </c>
      <c r="M397" s="98">
        <v>0</v>
      </c>
      <c r="N397" s="98">
        <v>0</v>
      </c>
      <c r="O397" s="98">
        <v>0</v>
      </c>
      <c r="P397" s="98">
        <v>0</v>
      </c>
      <c r="Q397" s="98">
        <v>0</v>
      </c>
      <c r="R397" s="98">
        <v>1.3069049666141963E-4</v>
      </c>
      <c r="S397" s="98">
        <v>0</v>
      </c>
      <c r="T397" s="98">
        <v>0</v>
      </c>
      <c r="U397" s="98">
        <v>0</v>
      </c>
      <c r="V397" s="98">
        <v>0</v>
      </c>
      <c r="W397" s="98">
        <v>0</v>
      </c>
      <c r="X397" s="98">
        <v>0</v>
      </c>
      <c r="Y397" s="98">
        <v>0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3.9560486363395481E-5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1.7943061712112924E-2</v>
      </c>
      <c r="D399" s="101">
        <v>1.9290012957323802E-2</v>
      </c>
      <c r="E399" s="101">
        <v>1.7533418283162704E-2</v>
      </c>
      <c r="F399" s="101">
        <v>1.9568639067613965E-2</v>
      </c>
      <c r="G399" s="101">
        <v>3.22433252955538E-2</v>
      </c>
      <c r="H399" s="101">
        <v>3.5934382597453206E-2</v>
      </c>
      <c r="I399" s="101">
        <v>3.0125924524426338E-2</v>
      </c>
      <c r="J399" s="101">
        <v>7.5545857637842391E-4</v>
      </c>
      <c r="K399" s="101">
        <v>6.1683043136287917E-3</v>
      </c>
      <c r="L399" s="101">
        <v>6.1345320276292529E-4</v>
      </c>
      <c r="M399" s="101">
        <v>1.1205869767168758E-2</v>
      </c>
      <c r="N399" s="101">
        <v>3.8161386776644685E-2</v>
      </c>
      <c r="O399" s="101">
        <v>1.8418492149232159E-2</v>
      </c>
      <c r="P399" s="101">
        <v>2.3197421361055529E-2</v>
      </c>
      <c r="Q399" s="101">
        <v>1.4134279818068451E-3</v>
      </c>
      <c r="R399" s="101">
        <v>2.4180372445405194E-3</v>
      </c>
      <c r="S399" s="101">
        <v>0</v>
      </c>
      <c r="T399" s="101">
        <v>0</v>
      </c>
      <c r="U399" s="101">
        <v>0</v>
      </c>
      <c r="V399" s="101">
        <v>1.4502892231030668E-3</v>
      </c>
      <c r="W399" s="101">
        <v>1.6044365586136953E-2</v>
      </c>
      <c r="X399" s="101">
        <v>0</v>
      </c>
      <c r="Y399" s="101">
        <v>3.0454472506655483E-4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1.6461597063261151E-4</v>
      </c>
      <c r="D400" s="104">
        <v>6.3773787037173441E-4</v>
      </c>
      <c r="E400" s="104">
        <v>6.0468298517064693E-4</v>
      </c>
      <c r="F400" s="104">
        <v>7.7054163441264939E-4</v>
      </c>
      <c r="G400" s="104">
        <v>3.0509672564169609E-3</v>
      </c>
      <c r="H400" s="104">
        <v>2.7648151197924723E-3</v>
      </c>
      <c r="I400" s="104">
        <v>2.3623830761740638E-2</v>
      </c>
      <c r="J400" s="104">
        <v>3.6752521019782505E-2</v>
      </c>
      <c r="K400" s="104">
        <v>4.3371575822178356E-2</v>
      </c>
      <c r="L400" s="104">
        <v>2.8395329906913784E-2</v>
      </c>
      <c r="M400" s="104">
        <v>9.9481932095077299E-3</v>
      </c>
      <c r="N400" s="104">
        <v>2.0992001865549986E-2</v>
      </c>
      <c r="O400" s="104">
        <v>3.6207421097889832E-2</v>
      </c>
      <c r="P400" s="104">
        <v>7.8373463226741449E-2</v>
      </c>
      <c r="Q400" s="104">
        <v>6.9906014344183531E-2</v>
      </c>
      <c r="R400" s="104">
        <v>2.6289988091713179E-2</v>
      </c>
      <c r="S400" s="104">
        <v>0</v>
      </c>
      <c r="T400" s="104">
        <v>0</v>
      </c>
      <c r="U400" s="104">
        <v>0</v>
      </c>
      <c r="V400" s="104">
        <v>1.8121407259086438E-3</v>
      </c>
      <c r="W400" s="104">
        <v>3.5911517479714307E-2</v>
      </c>
      <c r="X400" s="104">
        <v>0</v>
      </c>
      <c r="Y400" s="104">
        <v>4.5672678616272565E-4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1.2851393587175861E-4</v>
      </c>
      <c r="D401" s="98">
        <v>4.9509640491771437E-4</v>
      </c>
      <c r="E401" s="98">
        <v>4.6936081746550934E-4</v>
      </c>
      <c r="F401" s="98">
        <v>5.9847822568807126E-4</v>
      </c>
      <c r="G401" s="98">
        <v>2.3639543298461896E-3</v>
      </c>
      <c r="H401" s="98">
        <v>2.1587032232551189E-3</v>
      </c>
      <c r="I401" s="98">
        <v>1.8386667938778713E-2</v>
      </c>
      <c r="J401" s="98">
        <v>2.8383392686144336E-2</v>
      </c>
      <c r="K401" s="98">
        <v>3.345597897893595E-2</v>
      </c>
      <c r="L401" s="98">
        <v>2.1956072443054808E-2</v>
      </c>
      <c r="M401" s="98">
        <v>7.7250080179381963E-3</v>
      </c>
      <c r="N401" s="98">
        <v>1.6248868007976008E-2</v>
      </c>
      <c r="O401" s="98">
        <v>2.799713537266716E-2</v>
      </c>
      <c r="P401" s="98">
        <v>6.0566304955456465E-2</v>
      </c>
      <c r="Q401" s="98">
        <v>5.3867310504491971E-2</v>
      </c>
      <c r="R401" s="98">
        <v>2.0179112009213306E-2</v>
      </c>
      <c r="S401" s="98">
        <v>0</v>
      </c>
      <c r="T401" s="98">
        <v>0</v>
      </c>
      <c r="U401" s="98">
        <v>0</v>
      </c>
      <c r="V401" s="98">
        <v>1.4011654825699595E-3</v>
      </c>
      <c r="W401" s="98">
        <v>2.7744228130939547E-2</v>
      </c>
      <c r="X401" s="98">
        <v>0</v>
      </c>
      <c r="Y401" s="98">
        <v>3.4269457862478957E-4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3.6102034760852916E-5</v>
      </c>
      <c r="D402" s="98">
        <v>1.4264146545402007E-4</v>
      </c>
      <c r="E402" s="98">
        <v>1.3532216770513765E-4</v>
      </c>
      <c r="F402" s="98">
        <v>1.720634087245781E-4</v>
      </c>
      <c r="G402" s="98">
        <v>6.8701292657077136E-4</v>
      </c>
      <c r="H402" s="98">
        <v>6.0611189653735358E-4</v>
      </c>
      <c r="I402" s="98">
        <v>5.2371628229619235E-3</v>
      </c>
      <c r="J402" s="98">
        <v>8.3691283336381709E-3</v>
      </c>
      <c r="K402" s="98">
        <v>9.9155968432424052E-3</v>
      </c>
      <c r="L402" s="98">
        <v>6.4392574638589776E-3</v>
      </c>
      <c r="M402" s="98">
        <v>2.223185191569534E-3</v>
      </c>
      <c r="N402" s="98">
        <v>4.743133857573978E-3</v>
      </c>
      <c r="O402" s="98">
        <v>8.210285725222673E-3</v>
      </c>
      <c r="P402" s="98">
        <v>1.7807158271284988E-2</v>
      </c>
      <c r="Q402" s="98">
        <v>1.6038703839691564E-2</v>
      </c>
      <c r="R402" s="98">
        <v>6.1108760824998727E-3</v>
      </c>
      <c r="S402" s="98">
        <v>0</v>
      </c>
      <c r="T402" s="98">
        <v>0</v>
      </c>
      <c r="U402" s="98">
        <v>0</v>
      </c>
      <c r="V402" s="98">
        <v>4.1097524333868427E-4</v>
      </c>
      <c r="W402" s="98">
        <v>8.1672893487747603E-3</v>
      </c>
      <c r="X402" s="98">
        <v>0</v>
      </c>
      <c r="Y402" s="98">
        <v>1.1403220753793609E-4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5.691849838369822E-3</v>
      </c>
      <c r="D403" s="122">
        <v>6.1245060062915819E-3</v>
      </c>
      <c r="E403" s="122">
        <v>5.2218452547705607E-3</v>
      </c>
      <c r="F403" s="122">
        <v>8.0591612276275735E-3</v>
      </c>
      <c r="G403" s="122">
        <v>2.0193742236268214E-2</v>
      </c>
      <c r="H403" s="122">
        <v>2.2901607147794427E-2</v>
      </c>
      <c r="I403" s="122">
        <v>4.2401491602419066E-2</v>
      </c>
      <c r="J403" s="122">
        <v>2.8203145293798308E-2</v>
      </c>
      <c r="K403" s="122">
        <v>3.8405689246033749E-2</v>
      </c>
      <c r="L403" s="122">
        <v>2.186303016110442E-2</v>
      </c>
      <c r="M403" s="122">
        <v>1.7524903924624222E-2</v>
      </c>
      <c r="N403" s="122">
        <v>2.9291297165097152E-2</v>
      </c>
      <c r="O403" s="122">
        <v>2.4798325043574661E-2</v>
      </c>
      <c r="P403" s="122">
        <v>3.9709049002246796E-2</v>
      </c>
      <c r="Q403" s="122">
        <v>3.1318041939100781E-2</v>
      </c>
      <c r="R403" s="122">
        <v>9.8488387590603445E-3</v>
      </c>
      <c r="S403" s="122">
        <v>0</v>
      </c>
      <c r="T403" s="122">
        <v>0</v>
      </c>
      <c r="U403" s="122">
        <v>0</v>
      </c>
      <c r="V403" s="122">
        <v>2.2459803690098265E-3</v>
      </c>
      <c r="W403" s="122">
        <v>2.2804335790000078E-2</v>
      </c>
      <c r="X403" s="122">
        <v>2.7679471295384953E-2</v>
      </c>
      <c r="Y403" s="122">
        <v>5.2974755731559894E-2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X404" s="98">
        <v>0</v>
      </c>
      <c r="Y404" s="98">
        <v>0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8.9370220152021674E-5</v>
      </c>
      <c r="D405" s="98">
        <v>8.8606035379353972E-5</v>
      </c>
      <c r="E405" s="98">
        <v>5.9010008479144076E-5</v>
      </c>
      <c r="F405" s="98">
        <v>1.1471707748526098E-4</v>
      </c>
      <c r="G405" s="98">
        <v>2.880325319874765E-4</v>
      </c>
      <c r="H405" s="98">
        <v>3.3478667305576482E-4</v>
      </c>
      <c r="I405" s="98">
        <v>5.3250383524449611E-4</v>
      </c>
      <c r="J405" s="98">
        <v>3.2850232030473883E-4</v>
      </c>
      <c r="K405" s="98">
        <v>4.4797225399817746E-4</v>
      </c>
      <c r="L405" s="98">
        <v>3.4740968487149428E-4</v>
      </c>
      <c r="M405" s="98">
        <v>3.2242972340589535E-4</v>
      </c>
      <c r="N405" s="98">
        <v>4.8354876566288968E-4</v>
      </c>
      <c r="O405" s="98">
        <v>4.0734067286123284E-4</v>
      </c>
      <c r="P405" s="98">
        <v>5.9749066706891248E-4</v>
      </c>
      <c r="Q405" s="98">
        <v>4.8943812302103045E-4</v>
      </c>
      <c r="R405" s="98">
        <v>2.5981619471411409E-4</v>
      </c>
      <c r="S405" s="98">
        <v>0</v>
      </c>
      <c r="T405" s="98">
        <v>0</v>
      </c>
      <c r="U405" s="98">
        <v>0</v>
      </c>
      <c r="V405" s="98">
        <v>3.2551823688555324E-5</v>
      </c>
      <c r="W405" s="98">
        <v>4.1643005714567222E-4</v>
      </c>
      <c r="X405" s="98">
        <v>5.319727337102047E-4</v>
      </c>
      <c r="Y405" s="98">
        <v>1.362228728032111E-3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5.6024796182178004E-3</v>
      </c>
      <c r="D406" s="33">
        <v>6.0358999709122282E-3</v>
      </c>
      <c r="E406" s="33">
        <v>5.1628352462914162E-3</v>
      </c>
      <c r="F406" s="33">
        <v>7.9444441501423119E-3</v>
      </c>
      <c r="G406" s="33">
        <v>1.9905709704280738E-2</v>
      </c>
      <c r="H406" s="33">
        <v>2.2566820474738663E-2</v>
      </c>
      <c r="I406" s="33">
        <v>4.186898776717457E-2</v>
      </c>
      <c r="J406" s="33">
        <v>2.7874642973493569E-2</v>
      </c>
      <c r="K406" s="33">
        <v>3.7957716992035574E-2</v>
      </c>
      <c r="L406" s="33">
        <v>2.1515620476232927E-2</v>
      </c>
      <c r="M406" s="33">
        <v>1.7202474201218326E-2</v>
      </c>
      <c r="N406" s="33">
        <v>2.8807748399434261E-2</v>
      </c>
      <c r="O406" s="33">
        <v>2.439098437071343E-2</v>
      </c>
      <c r="P406" s="33">
        <v>3.9111558335177883E-2</v>
      </c>
      <c r="Q406" s="33">
        <v>3.0828603816079752E-2</v>
      </c>
      <c r="R406" s="33">
        <v>9.5890225643462303E-3</v>
      </c>
      <c r="S406" s="33">
        <v>0</v>
      </c>
      <c r="T406" s="33">
        <v>0</v>
      </c>
      <c r="U406" s="33">
        <v>0</v>
      </c>
      <c r="V406" s="33">
        <v>2.2134285453212711E-3</v>
      </c>
      <c r="W406" s="33">
        <v>2.2387905732854405E-2</v>
      </c>
      <c r="X406" s="33">
        <v>2.7147498561674747E-2</v>
      </c>
      <c r="Y406" s="33">
        <v>5.1612527003527781E-2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0.58161244411425717</v>
      </c>
      <c r="D408" s="119">
        <f t="shared" si="164"/>
        <v>0.5923240320332086</v>
      </c>
      <c r="E408" s="119">
        <f t="shared" si="164"/>
        <v>0.60318319665428843</v>
      </c>
      <c r="F408" s="119">
        <f t="shared" si="164"/>
        <v>0.61334253658332138</v>
      </c>
      <c r="G408" s="119">
        <f t="shared" si="164"/>
        <v>0.62388677262338599</v>
      </c>
      <c r="H408" s="119">
        <f t="shared" si="164"/>
        <v>0.63550807616693317</v>
      </c>
      <c r="I408" s="119">
        <f t="shared" si="164"/>
        <v>0.64740376676503431</v>
      </c>
      <c r="J408" s="119">
        <f t="shared" si="164"/>
        <v>0.66079204802787272</v>
      </c>
      <c r="K408" s="119">
        <f t="shared" si="164"/>
        <v>0.67218334747180242</v>
      </c>
      <c r="L408" s="119">
        <f t="shared" si="164"/>
        <v>0.68393165207244822</v>
      </c>
      <c r="M408" s="119">
        <f t="shared" si="164"/>
        <v>0.69610642267282574</v>
      </c>
      <c r="N408" s="119">
        <f t="shared" si="164"/>
        <v>0.70457064431356164</v>
      </c>
      <c r="O408" s="119">
        <f t="shared" si="164"/>
        <v>0.7136537779080494</v>
      </c>
      <c r="P408" s="119">
        <f t="shared" si="164"/>
        <v>0.72320026801936665</v>
      </c>
      <c r="Q408" s="119">
        <f t="shared" si="164"/>
        <v>0.73160539986352935</v>
      </c>
      <c r="R408" s="119">
        <f t="shared" ref="R408:V408" si="165">IF(R384=0,"",R384/R360)</f>
        <v>0.74350498330908377</v>
      </c>
      <c r="S408" s="119" t="str">
        <f t="shared" si="165"/>
        <v/>
      </c>
      <c r="T408" s="119" t="str">
        <f t="shared" si="165"/>
        <v/>
      </c>
      <c r="U408" s="119" t="str">
        <f t="shared" si="165"/>
        <v/>
      </c>
      <c r="V408" s="119">
        <f t="shared" si="165"/>
        <v>0.79918197139440705</v>
      </c>
      <c r="W408" s="119">
        <f t="shared" ref="W408:Y408" si="166">IF(W384=0,"",W384/W360)</f>
        <v>0.80883785526094065</v>
      </c>
      <c r="X408" s="119">
        <f t="shared" si="166"/>
        <v>0.82847499001062674</v>
      </c>
      <c r="Y408" s="119">
        <f t="shared" si="166"/>
        <v>0.84024818493292208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0.56814013978564926</v>
      </c>
      <c r="D409" s="124">
        <f t="shared" si="167"/>
        <v>0.57964779439841718</v>
      </c>
      <c r="E409" s="124">
        <f t="shared" si="167"/>
        <v>0.59125227882635634</v>
      </c>
      <c r="F409" s="124">
        <f t="shared" si="167"/>
        <v>0.60297303926192825</v>
      </c>
      <c r="G409" s="124">
        <f t="shared" si="167"/>
        <v>0.61478105849775633</v>
      </c>
      <c r="H409" s="124">
        <f t="shared" si="167"/>
        <v>0.62666164440585959</v>
      </c>
      <c r="I409" s="124">
        <f t="shared" si="167"/>
        <v>0.63860831224445691</v>
      </c>
      <c r="J409" s="124">
        <f t="shared" si="167"/>
        <v>0.65059190249270737</v>
      </c>
      <c r="K409" s="124">
        <f t="shared" si="167"/>
        <v>0.66252799213069313</v>
      </c>
      <c r="L409" s="124">
        <f t="shared" si="167"/>
        <v>0.67437186545813044</v>
      </c>
      <c r="M409" s="124">
        <f t="shared" si="167"/>
        <v>0.68522744762329879</v>
      </c>
      <c r="N409" s="124">
        <f t="shared" si="167"/>
        <v>0.69466066873879173</v>
      </c>
      <c r="O409" s="124">
        <f t="shared" si="167"/>
        <v>0.70234087474201223</v>
      </c>
      <c r="P409" s="124">
        <f t="shared" si="167"/>
        <v>0.7089623189691121</v>
      </c>
      <c r="Q409" s="124">
        <f t="shared" si="167"/>
        <v>0.71690678896926197</v>
      </c>
      <c r="R409" s="124">
        <f t="shared" ref="R409:V409" si="168">IF(R385=0,"",R385/R361)</f>
        <v>0.72878680625577608</v>
      </c>
      <c r="S409" s="124" t="str">
        <f t="shared" si="168"/>
        <v/>
      </c>
      <c r="T409" s="124" t="str">
        <f t="shared" si="168"/>
        <v/>
      </c>
      <c r="U409" s="124" t="str">
        <f t="shared" si="168"/>
        <v/>
      </c>
      <c r="V409" s="124">
        <f t="shared" si="168"/>
        <v>0.7785463758843586</v>
      </c>
      <c r="W409" s="124">
        <f t="shared" ref="W409:Y409" si="169">IF(W385=0,"",W385/W361)</f>
        <v>0.78694147417575155</v>
      </c>
      <c r="X409" s="124">
        <f t="shared" si="169"/>
        <v>0.7944614912560467</v>
      </c>
      <c r="Y409" s="124">
        <f t="shared" si="169"/>
        <v>0.80154553449440891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0.56583912555960347</v>
      </c>
      <c r="D410" s="111">
        <f t="shared" si="170"/>
        <v>0.57741062543904298</v>
      </c>
      <c r="E410" s="111">
        <f t="shared" si="170"/>
        <v>0.58909228463748631</v>
      </c>
      <c r="F410" s="111">
        <f t="shared" si="170"/>
        <v>0.60087267790948307</v>
      </c>
      <c r="G410" s="111">
        <f t="shared" si="170"/>
        <v>0.6127401821056998</v>
      </c>
      <c r="H410" s="111">
        <f t="shared" si="170"/>
        <v>0.62468110924067555</v>
      </c>
      <c r="I410" s="111">
        <f t="shared" si="170"/>
        <v>0.63667740333653156</v>
      </c>
      <c r="J410" s="111">
        <f t="shared" si="170"/>
        <v>0.64869006112253647</v>
      </c>
      <c r="K410" s="111">
        <f t="shared" si="170"/>
        <v>0.66066750871987756</v>
      </c>
      <c r="L410" s="111">
        <f t="shared" si="170"/>
        <v>0.67256397154489578</v>
      </c>
      <c r="M410" s="111">
        <f t="shared" si="170"/>
        <v>0.68349185119740086</v>
      </c>
      <c r="N410" s="111">
        <f t="shared" si="170"/>
        <v>0.69296547087909921</v>
      </c>
      <c r="O410" s="111">
        <f t="shared" si="170"/>
        <v>0.70070432568950647</v>
      </c>
      <c r="P410" s="111">
        <f t="shared" si="170"/>
        <v>0.70737883342775032</v>
      </c>
      <c r="Q410" s="111">
        <f t="shared" si="170"/>
        <v>0.71534276905453875</v>
      </c>
      <c r="R410" s="111">
        <f t="shared" ref="R410:V410" si="171">IF(R386=0,"",R386/R362)</f>
        <v>0.7272717146726031</v>
      </c>
      <c r="S410" s="111" t="str">
        <f t="shared" si="171"/>
        <v/>
      </c>
      <c r="T410" s="111" t="str">
        <f t="shared" si="171"/>
        <v/>
      </c>
      <c r="U410" s="111" t="str">
        <f t="shared" si="171"/>
        <v/>
      </c>
      <c r="V410" s="111">
        <f t="shared" si="171"/>
        <v>0.77724333714796212</v>
      </c>
      <c r="W410" s="111">
        <f t="shared" ref="W410:Y410" si="172">IF(W386=0,"",W386/W362)</f>
        <v>0.78567304304015739</v>
      </c>
      <c r="X410" s="111">
        <f t="shared" si="172"/>
        <v>0.79322838675313045</v>
      </c>
      <c r="Y410" s="111">
        <f t="shared" si="172"/>
        <v>0.80034856911202301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 t="str">
        <f t="shared" si="174"/>
        <v/>
      </c>
      <c r="T411" s="111" t="str">
        <f t="shared" si="174"/>
        <v/>
      </c>
      <c r="U411" s="111" t="str">
        <f t="shared" si="174"/>
        <v/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 t="str">
        <f t="shared" ref="C412:Q412" si="176">IF(C388=0,"",C388/C364)</f>
        <v/>
      </c>
      <c r="D412" s="124">
        <f t="shared" si="176"/>
        <v>3.1616729093524492</v>
      </c>
      <c r="E412" s="124">
        <f t="shared" si="176"/>
        <v>3.3139714336560395</v>
      </c>
      <c r="F412" s="124">
        <f t="shared" si="176"/>
        <v>3.4674931525272066</v>
      </c>
      <c r="G412" s="124">
        <f t="shared" si="176"/>
        <v>3.6231274671230245</v>
      </c>
      <c r="H412" s="124">
        <f t="shared" si="176"/>
        <v>3.7807345977217839</v>
      </c>
      <c r="I412" s="124">
        <f t="shared" si="176"/>
        <v>3.9405009797111781</v>
      </c>
      <c r="J412" s="124">
        <f t="shared" si="176"/>
        <v>4.1032622024821048</v>
      </c>
      <c r="K412" s="124">
        <f t="shared" si="176"/>
        <v>4.2696801225034369</v>
      </c>
      <c r="L412" s="124">
        <f t="shared" si="176"/>
        <v>4.4398425090662599</v>
      </c>
      <c r="M412" s="124">
        <f t="shared" si="176"/>
        <v>4.6348360614240018</v>
      </c>
      <c r="N412" s="124">
        <f t="shared" si="176"/>
        <v>4.8609204524922394</v>
      </c>
      <c r="O412" s="124">
        <f t="shared" si="176"/>
        <v>5.11769237007851</v>
      </c>
      <c r="P412" s="124">
        <f t="shared" si="176"/>
        <v>5.380162770349024</v>
      </c>
      <c r="Q412" s="124">
        <f t="shared" si="176"/>
        <v>5.5816047783085834</v>
      </c>
      <c r="R412" s="124">
        <f t="shared" ref="R412:V412" si="177">IF(R388=0,"",R388/R364)</f>
        <v>5.6252528536672362</v>
      </c>
      <c r="S412" s="124" t="str">
        <f t="shared" si="177"/>
        <v/>
      </c>
      <c r="T412" s="124" t="str">
        <f t="shared" si="177"/>
        <v/>
      </c>
      <c r="U412" s="124" t="str">
        <f t="shared" si="177"/>
        <v/>
      </c>
      <c r="V412" s="124">
        <f t="shared" si="177"/>
        <v>5.6585878676561912</v>
      </c>
      <c r="W412" s="124">
        <f t="shared" ref="W412:Y412" si="178">IF(W388=0,"",W388/W364)</f>
        <v>5.7147435346253452</v>
      </c>
      <c r="X412" s="124">
        <f t="shared" si="178"/>
        <v>5.7768536599439368</v>
      </c>
      <c r="Y412" s="124">
        <f t="shared" si="178"/>
        <v>5.8468628116384984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 t="str">
        <f t="shared" ref="C413:Q413" si="179">IF(C389=0,"",C389/C365)</f>
        <v/>
      </c>
      <c r="D413" s="111">
        <f t="shared" si="179"/>
        <v>3.1616729093524492</v>
      </c>
      <c r="E413" s="111">
        <f t="shared" si="179"/>
        <v>3.3139714336560395</v>
      </c>
      <c r="F413" s="111">
        <f t="shared" si="179"/>
        <v>3.4674931525272066</v>
      </c>
      <c r="G413" s="111">
        <f t="shared" si="179"/>
        <v>3.6231274671230245</v>
      </c>
      <c r="H413" s="111">
        <f t="shared" si="179"/>
        <v>3.7807345977217839</v>
      </c>
      <c r="I413" s="111">
        <f t="shared" si="179"/>
        <v>3.9405009797111781</v>
      </c>
      <c r="J413" s="111">
        <f t="shared" si="179"/>
        <v>4.1032622024821048</v>
      </c>
      <c r="K413" s="111">
        <f t="shared" si="179"/>
        <v>4.2696801225034369</v>
      </c>
      <c r="L413" s="111">
        <f t="shared" si="179"/>
        <v>4.4398425090662599</v>
      </c>
      <c r="M413" s="111">
        <f t="shared" si="179"/>
        <v>4.6348360614240018</v>
      </c>
      <c r="N413" s="111">
        <f t="shared" si="179"/>
        <v>4.8609204524922394</v>
      </c>
      <c r="O413" s="111">
        <f t="shared" si="179"/>
        <v>5.11769237007851</v>
      </c>
      <c r="P413" s="111">
        <f t="shared" si="179"/>
        <v>5.380162770349024</v>
      </c>
      <c r="Q413" s="111">
        <f t="shared" si="179"/>
        <v>5.5816047783085834</v>
      </c>
      <c r="R413" s="111">
        <f t="shared" ref="R413:V413" si="180">IF(R389=0,"",R389/R365)</f>
        <v>5.6252528536672362</v>
      </c>
      <c r="S413" s="111" t="str">
        <f t="shared" si="180"/>
        <v/>
      </c>
      <c r="T413" s="111" t="str">
        <f t="shared" si="180"/>
        <v/>
      </c>
      <c r="U413" s="111" t="str">
        <f t="shared" si="180"/>
        <v/>
      </c>
      <c r="V413" s="111">
        <f t="shared" si="180"/>
        <v>5.6585878676561912</v>
      </c>
      <c r="W413" s="111">
        <f t="shared" ref="W413:Y413" si="181">IF(W389=0,"",W389/W365)</f>
        <v>5.7147435346253452</v>
      </c>
      <c r="X413" s="111">
        <f t="shared" si="181"/>
        <v>5.7768536599439368</v>
      </c>
      <c r="Y413" s="111">
        <f t="shared" si="181"/>
        <v>5.8468628116384984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0.63397917305984808</v>
      </c>
      <c r="D414" s="124">
        <f t="shared" si="182"/>
        <v>0.64203724631251669</v>
      </c>
      <c r="E414" s="124">
        <f t="shared" si="182"/>
        <v>0.6524847698339532</v>
      </c>
      <c r="F414" s="124">
        <f t="shared" si="182"/>
        <v>0.65237665165241299</v>
      </c>
      <c r="G414" s="124">
        <f t="shared" si="182"/>
        <v>0.65906738530408848</v>
      </c>
      <c r="H414" s="124">
        <f t="shared" si="182"/>
        <v>0.66894919087401239</v>
      </c>
      <c r="I414" s="124">
        <f t="shared" si="182"/>
        <v>0.68448463096396195</v>
      </c>
      <c r="J414" s="124">
        <f t="shared" si="182"/>
        <v>0.70430070543189016</v>
      </c>
      <c r="K414" s="124">
        <f t="shared" si="182"/>
        <v>0.71435417164939086</v>
      </c>
      <c r="L414" s="124">
        <f t="shared" si="182"/>
        <v>0.72688640882001898</v>
      </c>
      <c r="M414" s="124">
        <f t="shared" si="182"/>
        <v>0.7322719347688762</v>
      </c>
      <c r="N414" s="124">
        <f t="shared" si="182"/>
        <v>0.73673132570030364</v>
      </c>
      <c r="O414" s="124">
        <f t="shared" si="182"/>
        <v>0.7511234372502984</v>
      </c>
      <c r="P414" s="124">
        <f t="shared" si="182"/>
        <v>0.76314719532059028</v>
      </c>
      <c r="Q414" s="124">
        <f t="shared" si="182"/>
        <v>0.78068426066966468</v>
      </c>
      <c r="R414" s="124">
        <f t="shared" ref="R414:V414" si="183">IF(R390=0,"",R390/R366)</f>
        <v>0.79032071647323643</v>
      </c>
      <c r="S414" s="124" t="str">
        <f t="shared" si="183"/>
        <v/>
      </c>
      <c r="T414" s="124" t="str">
        <f t="shared" si="183"/>
        <v/>
      </c>
      <c r="U414" s="124" t="str">
        <f t="shared" si="183"/>
        <v/>
      </c>
      <c r="V414" s="124">
        <f t="shared" si="183"/>
        <v>0.8440723430342989</v>
      </c>
      <c r="W414" s="124">
        <f t="shared" ref="W414:Y414" si="184">IF(W390=0,"",W390/W366)</f>
        <v>0.84806027435665132</v>
      </c>
      <c r="X414" s="124">
        <f t="shared" si="184"/>
        <v>0.874521682422844</v>
      </c>
      <c r="Y414" s="124">
        <f t="shared" si="184"/>
        <v>0.87918429691033839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0.5938211114858355</v>
      </c>
      <c r="D415" s="111">
        <f t="shared" si="185"/>
        <v>0.60831816280894668</v>
      </c>
      <c r="E415" s="111">
        <f t="shared" si="185"/>
        <v>0.62295322435700307</v>
      </c>
      <c r="F415" s="111">
        <f t="shared" si="185"/>
        <v>0.63771198230972237</v>
      </c>
      <c r="G415" s="111">
        <f t="shared" si="185"/>
        <v>0.65257987490811242</v>
      </c>
      <c r="H415" s="111">
        <f t="shared" si="185"/>
        <v>0.66753975351718142</v>
      </c>
      <c r="I415" s="111">
        <f t="shared" si="185"/>
        <v>0.68256899717674957</v>
      </c>
      <c r="J415" s="111">
        <f t="shared" si="185"/>
        <v>0.69761874165802573</v>
      </c>
      <c r="K415" s="111">
        <f t="shared" si="185"/>
        <v>0.71262437397428668</v>
      </c>
      <c r="L415" s="111">
        <f t="shared" si="185"/>
        <v>0.72752854663423805</v>
      </c>
      <c r="M415" s="111">
        <f t="shared" si="185"/>
        <v>0.74121925517035747</v>
      </c>
      <c r="N415" s="111">
        <f t="shared" si="185"/>
        <v>0.75308803209401654</v>
      </c>
      <c r="O415" s="111">
        <f t="shared" si="185"/>
        <v>0.76278345416872284</v>
      </c>
      <c r="P415" s="111">
        <f t="shared" si="185"/>
        <v>0.77114543681971426</v>
      </c>
      <c r="Q415" s="111">
        <f t="shared" si="185"/>
        <v>0.78112284551507649</v>
      </c>
      <c r="R415" s="111">
        <f t="shared" ref="R415:V415" si="186">IF(R391=0,"",R391/R367)</f>
        <v>0.79606771339369564</v>
      </c>
      <c r="S415" s="111" t="str">
        <f t="shared" si="186"/>
        <v/>
      </c>
      <c r="T415" s="111" t="str">
        <f t="shared" si="186"/>
        <v/>
      </c>
      <c r="U415" s="111" t="str">
        <f t="shared" si="186"/>
        <v/>
      </c>
      <c r="V415" s="111">
        <f t="shared" si="186"/>
        <v>0.85867335512313236</v>
      </c>
      <c r="W415" s="111">
        <f t="shared" ref="W415:Y415" si="187">IF(W391=0,"",W391/W367)</f>
        <v>0.86923429192744639</v>
      </c>
      <c r="X415" s="111">
        <f t="shared" si="187"/>
        <v>0.8742886906373103</v>
      </c>
      <c r="Y415" s="111">
        <f t="shared" si="187"/>
        <v>0.87905197367193777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>
        <f t="shared" si="188"/>
        <v>0.72005844032083333</v>
      </c>
      <c r="I416" s="111">
        <f t="shared" si="188"/>
        <v>0.73418737596975037</v>
      </c>
      <c r="J416" s="111">
        <f t="shared" si="188"/>
        <v>0.74933350366080265</v>
      </c>
      <c r="K416" s="111">
        <f t="shared" si="188"/>
        <v>0.76271450756139425</v>
      </c>
      <c r="L416" s="111">
        <f t="shared" si="188"/>
        <v>0.77549134279473564</v>
      </c>
      <c r="M416" s="111">
        <f t="shared" si="188"/>
        <v>0.78679843368248592</v>
      </c>
      <c r="N416" s="111">
        <f t="shared" si="188"/>
        <v>0.79753686327630802</v>
      </c>
      <c r="O416" s="111">
        <f t="shared" si="188"/>
        <v>0.80616291437066068</v>
      </c>
      <c r="P416" s="111">
        <f t="shared" si="188"/>
        <v>0.81350541638392027</v>
      </c>
      <c r="Q416" s="111">
        <f t="shared" si="188"/>
        <v>0.82240999248240299</v>
      </c>
      <c r="R416" s="111">
        <f t="shared" ref="R416:V416" si="189">IF(R392=0,"",R392/R368)</f>
        <v>0.83565325790733258</v>
      </c>
      <c r="S416" s="111" t="str">
        <f t="shared" si="189"/>
        <v/>
      </c>
      <c r="T416" s="111" t="str">
        <f t="shared" si="189"/>
        <v/>
      </c>
      <c r="U416" s="111" t="str">
        <f t="shared" si="189"/>
        <v/>
      </c>
      <c r="V416" s="111" t="str">
        <f t="shared" si="189"/>
        <v/>
      </c>
      <c r="W416" s="111">
        <f t="shared" ref="W416:Y416" si="190">IF(W392=0,"",W392/W368)</f>
        <v>0.89588121960635714</v>
      </c>
      <c r="X416" s="111">
        <f t="shared" si="190"/>
        <v>0.90131255739196536</v>
      </c>
      <c r="Y416" s="111">
        <f t="shared" si="190"/>
        <v>0.9064362306997138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>
        <f t="shared" si="191"/>
        <v>0.66753975351718153</v>
      </c>
      <c r="I417" s="112">
        <f t="shared" si="191"/>
        <v>0.68256899717674957</v>
      </c>
      <c r="J417" s="112">
        <f t="shared" si="191"/>
        <v>0.69761874165802573</v>
      </c>
      <c r="K417" s="112">
        <f t="shared" si="191"/>
        <v>0.71262437397428668</v>
      </c>
      <c r="L417" s="112">
        <f t="shared" si="191"/>
        <v>0.72752854663423805</v>
      </c>
      <c r="M417" s="112">
        <f t="shared" si="191"/>
        <v>0.74121925517035736</v>
      </c>
      <c r="N417" s="112">
        <f t="shared" si="191"/>
        <v>0.75308803209401654</v>
      </c>
      <c r="O417" s="112">
        <f t="shared" si="191"/>
        <v>0.76278345416872284</v>
      </c>
      <c r="P417" s="112">
        <f t="shared" si="191"/>
        <v>0.77114543681971426</v>
      </c>
      <c r="Q417" s="112">
        <f t="shared" si="191"/>
        <v>0.78112284551507649</v>
      </c>
      <c r="R417" s="112">
        <f t="shared" ref="R417:V417" si="192">IF(R393=0,"",R393/R369)</f>
        <v>0.79606771339369553</v>
      </c>
      <c r="S417" s="112" t="str">
        <f t="shared" si="192"/>
        <v/>
      </c>
      <c r="T417" s="112" t="str">
        <f t="shared" si="192"/>
        <v/>
      </c>
      <c r="U417" s="112" t="str">
        <f t="shared" si="192"/>
        <v/>
      </c>
      <c r="V417" s="112" t="str">
        <f t="shared" si="192"/>
        <v/>
      </c>
      <c r="W417" s="112">
        <f t="shared" ref="W417:Y417" si="193">IF(W393=0,"",W393/W369)</f>
        <v>0.86923429192744628</v>
      </c>
      <c r="X417" s="112">
        <f t="shared" si="193"/>
        <v>0.87428869063731041</v>
      </c>
      <c r="Y417" s="112">
        <f t="shared" si="193"/>
        <v>0.87905197367193766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>
        <f t="shared" si="194"/>
        <v>1</v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 t="str">
        <f t="shared" si="195"/>
        <v/>
      </c>
      <c r="T418" s="113" t="str">
        <f t="shared" si="195"/>
        <v/>
      </c>
      <c r="U418" s="113" t="str">
        <f t="shared" si="195"/>
        <v/>
      </c>
      <c r="V418" s="113" t="str">
        <f t="shared" si="195"/>
        <v/>
      </c>
      <c r="W418" s="113">
        <f t="shared" ref="W418:Y418" si="196">IF(W394=0,"",W394/W370)</f>
        <v>1</v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0.59469555815922359</v>
      </c>
      <c r="D419" s="112">
        <f t="shared" si="197"/>
        <v>0.59691800487357993</v>
      </c>
      <c r="E419" s="112">
        <f t="shared" si="197"/>
        <v>0.59944938151793048</v>
      </c>
      <c r="F419" s="112">
        <f t="shared" si="197"/>
        <v>0.60202288497091661</v>
      </c>
      <c r="G419" s="112">
        <f t="shared" si="197"/>
        <v>0.60488089471846429</v>
      </c>
      <c r="H419" s="112">
        <f t="shared" si="197"/>
        <v>0.60799374659715988</v>
      </c>
      <c r="I419" s="112">
        <f t="shared" si="197"/>
        <v>0.61142116291941784</v>
      </c>
      <c r="J419" s="112">
        <f t="shared" si="197"/>
        <v>0.61540780491912095</v>
      </c>
      <c r="K419" s="112">
        <f t="shared" si="197"/>
        <v>0.62016169899862805</v>
      </c>
      <c r="L419" s="112">
        <f t="shared" si="197"/>
        <v>0.62573850074921999</v>
      </c>
      <c r="M419" s="112">
        <f t="shared" si="197"/>
        <v>0.6371071647336235</v>
      </c>
      <c r="N419" s="112">
        <f t="shared" si="197"/>
        <v>0.65584713027783403</v>
      </c>
      <c r="O419" s="112">
        <f t="shared" si="197"/>
        <v>0.68324385345099559</v>
      </c>
      <c r="P419" s="112">
        <f t="shared" si="197"/>
        <v>0.71646533578334193</v>
      </c>
      <c r="Q419" s="112">
        <f t="shared" si="197"/>
        <v>0.74637668215603836</v>
      </c>
      <c r="R419" s="112">
        <f t="shared" ref="R419:V419" si="198">IF(R395=0,"",R395/R371)</f>
        <v>0.76578250363143319</v>
      </c>
      <c r="S419" s="112" t="str">
        <f t="shared" si="198"/>
        <v/>
      </c>
      <c r="T419" s="112" t="str">
        <f t="shared" si="198"/>
        <v/>
      </c>
      <c r="U419" s="112" t="str">
        <f t="shared" si="198"/>
        <v/>
      </c>
      <c r="V419" s="112">
        <f t="shared" si="198"/>
        <v>0.82470658109580008</v>
      </c>
      <c r="W419" s="112">
        <f t="shared" ref="W419:Y419" si="199">IF(W395=0,"",W395/W371)</f>
        <v>0.83138208195294794</v>
      </c>
      <c r="X419" s="112" t="str">
        <f t="shared" si="199"/>
        <v/>
      </c>
      <c r="Y419" s="112">
        <f t="shared" si="199"/>
        <v>0.83623511867666567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 t="str">
        <f t="shared" si="200"/>
        <v/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 t="str">
        <f t="shared" si="200"/>
        <v/>
      </c>
      <c r="J420" s="113" t="str">
        <f t="shared" si="200"/>
        <v/>
      </c>
      <c r="K420" s="113" t="str">
        <f t="shared" si="200"/>
        <v/>
      </c>
      <c r="L420" s="113" t="str">
        <f t="shared" si="200"/>
        <v/>
      </c>
      <c r="M420" s="113" t="str">
        <f t="shared" si="200"/>
        <v/>
      </c>
      <c r="N420" s="113" t="str">
        <f t="shared" si="200"/>
        <v/>
      </c>
      <c r="O420" s="113" t="str">
        <f t="shared" si="200"/>
        <v/>
      </c>
      <c r="P420" s="113" t="str">
        <f t="shared" si="200"/>
        <v/>
      </c>
      <c r="Q420" s="113" t="str">
        <f t="shared" si="200"/>
        <v/>
      </c>
      <c r="R420" s="113">
        <f t="shared" ref="R420:V420" si="201">IF(R396=0,"",R396/R372)</f>
        <v>0.80985832124647561</v>
      </c>
      <c r="S420" s="113" t="str">
        <f t="shared" si="201"/>
        <v/>
      </c>
      <c r="T420" s="113" t="str">
        <f t="shared" si="201"/>
        <v/>
      </c>
      <c r="U420" s="113" t="str">
        <f t="shared" si="201"/>
        <v/>
      </c>
      <c r="V420" s="113" t="str">
        <f t="shared" si="201"/>
        <v/>
      </c>
      <c r="W420" s="113" t="str">
        <f t="shared" ref="W420:Y420" si="202">IF(W396=0,"",W396/W372)</f>
        <v/>
      </c>
      <c r="X420" s="113" t="str">
        <f t="shared" si="202"/>
        <v/>
      </c>
      <c r="Y420" s="113" t="str">
        <f t="shared" si="202"/>
        <v/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 t="str">
        <f t="shared" si="203"/>
        <v/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 t="str">
        <f t="shared" si="203"/>
        <v/>
      </c>
      <c r="J421" s="111" t="str">
        <f t="shared" si="203"/>
        <v/>
      </c>
      <c r="K421" s="111" t="str">
        <f t="shared" si="203"/>
        <v/>
      </c>
      <c r="L421" s="111" t="str">
        <f t="shared" si="203"/>
        <v/>
      </c>
      <c r="M421" s="111" t="str">
        <f t="shared" si="203"/>
        <v/>
      </c>
      <c r="N421" s="111" t="str">
        <f t="shared" si="203"/>
        <v/>
      </c>
      <c r="O421" s="111" t="str">
        <f t="shared" si="203"/>
        <v/>
      </c>
      <c r="P421" s="111" t="str">
        <f t="shared" si="203"/>
        <v/>
      </c>
      <c r="Q421" s="111" t="str">
        <f t="shared" si="203"/>
        <v/>
      </c>
      <c r="R421" s="111">
        <f t="shared" ref="R421:V421" si="204">IF(R397=0,"",R397/R373)</f>
        <v>0.76578250363143308</v>
      </c>
      <c r="S421" s="111" t="str">
        <f t="shared" si="204"/>
        <v/>
      </c>
      <c r="T421" s="111" t="str">
        <f t="shared" si="204"/>
        <v/>
      </c>
      <c r="U421" s="111" t="str">
        <f t="shared" si="204"/>
        <v/>
      </c>
      <c r="V421" s="111" t="str">
        <f t="shared" si="204"/>
        <v/>
      </c>
      <c r="W421" s="111" t="str">
        <f t="shared" ref="W421:Y421" si="205">IF(W397=0,"",W397/W373)</f>
        <v/>
      </c>
      <c r="X421" s="111" t="str">
        <f t="shared" si="205"/>
        <v/>
      </c>
      <c r="Y421" s="111" t="str">
        <f t="shared" si="205"/>
        <v/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 t="str">
        <f t="shared" si="206"/>
        <v/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 t="str">
        <f t="shared" si="206"/>
        <v/>
      </c>
      <c r="J422" s="111" t="str">
        <f t="shared" si="206"/>
        <v/>
      </c>
      <c r="K422" s="111" t="str">
        <f t="shared" si="206"/>
        <v/>
      </c>
      <c r="L422" s="111" t="str">
        <f t="shared" si="206"/>
        <v/>
      </c>
      <c r="M422" s="111" t="str">
        <f t="shared" si="206"/>
        <v/>
      </c>
      <c r="N422" s="111" t="str">
        <f t="shared" si="206"/>
        <v/>
      </c>
      <c r="O422" s="111" t="str">
        <f t="shared" si="206"/>
        <v/>
      </c>
      <c r="P422" s="111" t="str">
        <f t="shared" si="206"/>
        <v/>
      </c>
      <c r="Q422" s="111" t="str">
        <f t="shared" si="206"/>
        <v/>
      </c>
      <c r="R422" s="111">
        <f t="shared" ref="R422:V422" si="207">IF(R398=0,"",R398/R374)</f>
        <v>1</v>
      </c>
      <c r="S422" s="111" t="str">
        <f t="shared" si="207"/>
        <v/>
      </c>
      <c r="T422" s="111" t="str">
        <f t="shared" si="207"/>
        <v/>
      </c>
      <c r="U422" s="111" t="str">
        <f t="shared" si="207"/>
        <v/>
      </c>
      <c r="V422" s="111" t="str">
        <f t="shared" si="207"/>
        <v/>
      </c>
      <c r="W422" s="111" t="str">
        <f t="shared" ref="W422:Y422" si="208">IF(W398=0,"",W398/W374)</f>
        <v/>
      </c>
      <c r="X422" s="111" t="str">
        <f t="shared" si="208"/>
        <v/>
      </c>
      <c r="Y422" s="111" t="str">
        <f t="shared" si="208"/>
        <v/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0.66558827823076161</v>
      </c>
      <c r="D423" s="112">
        <f t="shared" si="209"/>
        <v>0.66680794061746951</v>
      </c>
      <c r="E423" s="112">
        <f t="shared" si="209"/>
        <v>0.66814316885864122</v>
      </c>
      <c r="F423" s="112">
        <f t="shared" si="209"/>
        <v>0.66949450726690696</v>
      </c>
      <c r="G423" s="112">
        <f t="shared" si="209"/>
        <v>0.67095317678975119</v>
      </c>
      <c r="H423" s="112">
        <f t="shared" si="209"/>
        <v>0.67250888053987645</v>
      </c>
      <c r="I423" s="112">
        <f t="shared" si="209"/>
        <v>0.67418527647601245</v>
      </c>
      <c r="J423" s="112">
        <f t="shared" si="209"/>
        <v>0.6760772258448281</v>
      </c>
      <c r="K423" s="112">
        <f t="shared" si="209"/>
        <v>0.67826853045421254</v>
      </c>
      <c r="L423" s="112">
        <f t="shared" si="209"/>
        <v>0.68078800289679053</v>
      </c>
      <c r="M423" s="112">
        <f t="shared" si="209"/>
        <v>0.68557782346666041</v>
      </c>
      <c r="N423" s="112">
        <f t="shared" si="209"/>
        <v>0.69347580620547122</v>
      </c>
      <c r="O423" s="112">
        <f t="shared" si="209"/>
        <v>0.70551920321389971</v>
      </c>
      <c r="P423" s="112">
        <f t="shared" si="209"/>
        <v>0.72113703360797954</v>
      </c>
      <c r="Q423" s="112">
        <f t="shared" si="209"/>
        <v>0.73620491709690472</v>
      </c>
      <c r="R423" s="112">
        <f t="shared" ref="R423:V423" si="210">IF(R399=0,"",R399/R375)</f>
        <v>0.74640194685038352</v>
      </c>
      <c r="S423" s="112" t="str">
        <f t="shared" si="210"/>
        <v/>
      </c>
      <c r="T423" s="112" t="str">
        <f t="shared" si="210"/>
        <v/>
      </c>
      <c r="U423" s="112" t="str">
        <f t="shared" si="210"/>
        <v/>
      </c>
      <c r="V423" s="112">
        <f t="shared" si="210"/>
        <v>0.78555928382883378</v>
      </c>
      <c r="W423" s="112">
        <f t="shared" ref="W423:Y423" si="211">IF(W399=0,"",W399/W375)</f>
        <v>0.79437412749977387</v>
      </c>
      <c r="X423" s="112" t="str">
        <f t="shared" si="211"/>
        <v/>
      </c>
      <c r="Y423" s="112">
        <f t="shared" si="211"/>
        <v>0.81778988845815492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0.71826593844840292</v>
      </c>
      <c r="D424" s="113">
        <f t="shared" si="212"/>
        <v>0.72050295912454509</v>
      </c>
      <c r="E424" s="113">
        <f t="shared" si="212"/>
        <v>0.72174448232379973</v>
      </c>
      <c r="F424" s="113">
        <f t="shared" si="212"/>
        <v>0.7228420610154711</v>
      </c>
      <c r="G424" s="113">
        <f t="shared" si="212"/>
        <v>0.72464529543381695</v>
      </c>
      <c r="H424" s="113">
        <f t="shared" si="212"/>
        <v>0.72452521500329436</v>
      </c>
      <c r="I424" s="113">
        <f t="shared" si="212"/>
        <v>0.72667270645168214</v>
      </c>
      <c r="J424" s="113">
        <f t="shared" si="212"/>
        <v>0.72991764581875573</v>
      </c>
      <c r="K424" s="113">
        <f t="shared" si="212"/>
        <v>0.73211891767543158</v>
      </c>
      <c r="L424" s="113">
        <f t="shared" si="212"/>
        <v>0.73391481162405647</v>
      </c>
      <c r="M424" s="113">
        <f t="shared" si="212"/>
        <v>0.73739128402531007</v>
      </c>
      <c r="N424" s="113">
        <f t="shared" si="212"/>
        <v>0.74507925854281742</v>
      </c>
      <c r="O424" s="113">
        <f t="shared" si="212"/>
        <v>0.75600165062249436</v>
      </c>
      <c r="P424" s="113">
        <f t="shared" si="212"/>
        <v>0.76991925880129575</v>
      </c>
      <c r="Q424" s="113">
        <f t="shared" si="212"/>
        <v>0.78363283361117786</v>
      </c>
      <c r="R424" s="113">
        <f t="shared" ref="R424:V424" si="213">IF(R400=0,"",R400/R376)</f>
        <v>0.79315581130942703</v>
      </c>
      <c r="S424" s="113" t="str">
        <f t="shared" si="213"/>
        <v/>
      </c>
      <c r="T424" s="113" t="str">
        <f t="shared" si="213"/>
        <v/>
      </c>
      <c r="U424" s="113" t="str">
        <f t="shared" si="213"/>
        <v/>
      </c>
      <c r="V424" s="113">
        <f t="shared" si="213"/>
        <v>0.82571634002594085</v>
      </c>
      <c r="W424" s="113">
        <f t="shared" ref="W424:Y424" si="214">IF(W400=0,"",W400/W376)</f>
        <v>0.83334562580611626</v>
      </c>
      <c r="X424" s="113" t="str">
        <f t="shared" si="214"/>
        <v/>
      </c>
      <c r="Y424" s="113">
        <f t="shared" si="214"/>
        <v>0.85676668045489257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0.66558827823076161</v>
      </c>
      <c r="D425" s="111">
        <f t="shared" si="215"/>
        <v>0.66680794061746951</v>
      </c>
      <c r="E425" s="111">
        <f t="shared" si="215"/>
        <v>0.66814316885864122</v>
      </c>
      <c r="F425" s="111">
        <f t="shared" si="215"/>
        <v>0.66949450726690696</v>
      </c>
      <c r="G425" s="111">
        <f t="shared" si="215"/>
        <v>0.67095317678975119</v>
      </c>
      <c r="H425" s="111">
        <f t="shared" si="215"/>
        <v>0.67250888053987645</v>
      </c>
      <c r="I425" s="111">
        <f t="shared" si="215"/>
        <v>0.67418527647601245</v>
      </c>
      <c r="J425" s="111">
        <f t="shared" si="215"/>
        <v>0.6760772258448281</v>
      </c>
      <c r="K425" s="111">
        <f t="shared" si="215"/>
        <v>0.67826853045421254</v>
      </c>
      <c r="L425" s="111">
        <f t="shared" si="215"/>
        <v>0.68078800289679053</v>
      </c>
      <c r="M425" s="111">
        <f t="shared" si="215"/>
        <v>0.68557782346666041</v>
      </c>
      <c r="N425" s="111">
        <f t="shared" si="215"/>
        <v>0.69347580620547122</v>
      </c>
      <c r="O425" s="111">
        <f t="shared" si="215"/>
        <v>0.70551920321389971</v>
      </c>
      <c r="P425" s="111">
        <f t="shared" si="215"/>
        <v>0.72113703360797954</v>
      </c>
      <c r="Q425" s="111">
        <f t="shared" si="215"/>
        <v>0.73620491709690472</v>
      </c>
      <c r="R425" s="111">
        <f t="shared" ref="R425:V425" si="216">IF(R401=0,"",R401/R377)</f>
        <v>0.74640194685038352</v>
      </c>
      <c r="S425" s="111" t="str">
        <f t="shared" si="216"/>
        <v/>
      </c>
      <c r="T425" s="111" t="str">
        <f t="shared" si="216"/>
        <v/>
      </c>
      <c r="U425" s="111" t="str">
        <f t="shared" si="216"/>
        <v/>
      </c>
      <c r="V425" s="111">
        <f t="shared" si="216"/>
        <v>0.78555928382883378</v>
      </c>
      <c r="W425" s="111">
        <f t="shared" ref="W425:Y425" si="217">IF(W401=0,"",W401/W377)</f>
        <v>0.79437412749977387</v>
      </c>
      <c r="X425" s="111" t="str">
        <f t="shared" si="217"/>
        <v/>
      </c>
      <c r="Y425" s="111">
        <f t="shared" si="217"/>
        <v>0.81778988845815492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 t="str">
        <f t="shared" si="219"/>
        <v/>
      </c>
      <c r="T426" s="111" t="str">
        <f t="shared" si="219"/>
        <v/>
      </c>
      <c r="U426" s="111" t="str">
        <f t="shared" si="219"/>
        <v/>
      </c>
      <c r="V426" s="111">
        <f t="shared" si="219"/>
        <v>1</v>
      </c>
      <c r="W426" s="111">
        <f t="shared" ref="W426:Y426" si="220">IF(W402=0,"",W402/W378)</f>
        <v>1</v>
      </c>
      <c r="X426" s="111" t="str">
        <f t="shared" si="220"/>
        <v/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0.74781675511865131</v>
      </c>
      <c r="D427" s="124">
        <f t="shared" si="221"/>
        <v>0.74946618802014753</v>
      </c>
      <c r="E427" s="124">
        <f t="shared" si="221"/>
        <v>0.75159410167431351</v>
      </c>
      <c r="F427" s="124">
        <f t="shared" si="221"/>
        <v>0.75243702310575733</v>
      </c>
      <c r="G427" s="124">
        <f t="shared" si="221"/>
        <v>0.75395588057644669</v>
      </c>
      <c r="H427" s="124">
        <f t="shared" si="221"/>
        <v>0.75545770877826068</v>
      </c>
      <c r="I427" s="124">
        <f t="shared" si="221"/>
        <v>0.75755109846752611</v>
      </c>
      <c r="J427" s="124">
        <f t="shared" si="221"/>
        <v>0.75951707216788134</v>
      </c>
      <c r="K427" s="124">
        <f t="shared" si="221"/>
        <v>0.7614425250397997</v>
      </c>
      <c r="L427" s="124">
        <f t="shared" si="221"/>
        <v>0.76259690155707593</v>
      </c>
      <c r="M427" s="124">
        <f t="shared" si="221"/>
        <v>0.76500668290508356</v>
      </c>
      <c r="N427" s="124">
        <f t="shared" si="221"/>
        <v>0.76950762568723252</v>
      </c>
      <c r="O427" s="124">
        <f t="shared" si="221"/>
        <v>0.77517574019439583</v>
      </c>
      <c r="P427" s="124">
        <f t="shared" si="221"/>
        <v>0.78300149206754532</v>
      </c>
      <c r="Q427" s="124">
        <f t="shared" si="221"/>
        <v>0.79256397475674756</v>
      </c>
      <c r="R427" s="124">
        <f t="shared" ref="R427:V427" si="222">IF(R403=0,"",R403/R379)</f>
        <v>0.80279876537852546</v>
      </c>
      <c r="S427" s="124" t="str">
        <f t="shared" si="222"/>
        <v/>
      </c>
      <c r="T427" s="124" t="str">
        <f t="shared" si="222"/>
        <v/>
      </c>
      <c r="U427" s="124" t="str">
        <f t="shared" si="222"/>
        <v/>
      </c>
      <c r="V427" s="124">
        <f t="shared" si="222"/>
        <v>0.87203290948144474</v>
      </c>
      <c r="W427" s="124">
        <f t="shared" ref="W427:Y427" si="223">IF(W403=0,"",W403/W379)</f>
        <v>0.88125039672439431</v>
      </c>
      <c r="X427" s="124">
        <f t="shared" si="223"/>
        <v>0.88806002323321354</v>
      </c>
      <c r="Y427" s="124">
        <f t="shared" si="223"/>
        <v>0.89184539686306552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:Y428" si="226">IF(W404=0,"",W404/W380)</f>
        <v/>
      </c>
      <c r="X428" s="111" t="str">
        <f t="shared" si="226"/>
        <v/>
      </c>
      <c r="Y428" s="111" t="str">
        <f t="shared" si="226"/>
        <v/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0.58636384488031623</v>
      </c>
      <c r="D429" s="111">
        <f t="shared" si="227"/>
        <v>0.5869350653423826</v>
      </c>
      <c r="E429" s="111">
        <f t="shared" si="227"/>
        <v>0.58750633725918944</v>
      </c>
      <c r="F429" s="111">
        <f t="shared" si="227"/>
        <v>0.5880776161925515</v>
      </c>
      <c r="G429" s="111">
        <f t="shared" si="227"/>
        <v>0.58864894251270261</v>
      </c>
      <c r="H429" s="111">
        <f t="shared" si="227"/>
        <v>0.58922031127884045</v>
      </c>
      <c r="I429" s="111">
        <f t="shared" si="227"/>
        <v>0.58979173243819116</v>
      </c>
      <c r="J429" s="111">
        <f t="shared" si="227"/>
        <v>0.59036324674103247</v>
      </c>
      <c r="K429" s="111">
        <f t="shared" si="227"/>
        <v>0.59093488883581768</v>
      </c>
      <c r="L429" s="111">
        <f t="shared" si="227"/>
        <v>0.59150666799242857</v>
      </c>
      <c r="M429" s="111">
        <f t="shared" si="227"/>
        <v>0.59194090162829194</v>
      </c>
      <c r="N429" s="111">
        <f t="shared" si="227"/>
        <v>0.59218361780509687</v>
      </c>
      <c r="O429" s="111">
        <f t="shared" si="227"/>
        <v>0.5923286828881249</v>
      </c>
      <c r="P429" s="111">
        <f t="shared" si="227"/>
        <v>0.59273346302126639</v>
      </c>
      <c r="Q429" s="111">
        <f t="shared" si="227"/>
        <v>0.59438101272161203</v>
      </c>
      <c r="R429" s="111">
        <f t="shared" ref="R429:V429" si="228">IF(R405=0,"",R405/R381)</f>
        <v>0.59870871553230343</v>
      </c>
      <c r="S429" s="111" t="str">
        <f t="shared" si="228"/>
        <v/>
      </c>
      <c r="T429" s="111" t="str">
        <f t="shared" si="228"/>
        <v/>
      </c>
      <c r="U429" s="111" t="str">
        <f t="shared" si="228"/>
        <v/>
      </c>
      <c r="V429" s="111">
        <f t="shared" si="228"/>
        <v>0.621953074158484</v>
      </c>
      <c r="W429" s="111">
        <f t="shared" ref="W429:Y429" si="229">IF(W405=0,"",W405/W381)</f>
        <v>0.62403593046986228</v>
      </c>
      <c r="X429" s="111">
        <f t="shared" si="229"/>
        <v>0.62442303143797995</v>
      </c>
      <c r="Y429" s="111">
        <f t="shared" si="229"/>
        <v>0.62446174153479173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0.75111587561305881</v>
      </c>
      <c r="D430" s="45">
        <f t="shared" si="230"/>
        <v>0.75252525389037273</v>
      </c>
      <c r="E430" s="45">
        <f t="shared" si="230"/>
        <v>0.75400108467949412</v>
      </c>
      <c r="F430" s="45">
        <f t="shared" si="230"/>
        <v>0.75548597717477117</v>
      </c>
      <c r="G430" s="45">
        <f t="shared" si="230"/>
        <v>0.75703206852474991</v>
      </c>
      <c r="H430" s="45">
        <f t="shared" si="230"/>
        <v>0.75863297780619121</v>
      </c>
      <c r="I430" s="45">
        <f t="shared" si="230"/>
        <v>0.76030155161402069</v>
      </c>
      <c r="J430" s="45">
        <f t="shared" si="230"/>
        <v>0.76209041791320642</v>
      </c>
      <c r="K430" s="45">
        <f t="shared" si="230"/>
        <v>0.76404432431677305</v>
      </c>
      <c r="L430" s="45">
        <f t="shared" si="230"/>
        <v>0.76617524264576342</v>
      </c>
      <c r="M430" s="45">
        <f t="shared" si="230"/>
        <v>0.76922198497086847</v>
      </c>
      <c r="N430" s="45">
        <f t="shared" si="230"/>
        <v>0.77339488406662826</v>
      </c>
      <c r="O430" s="45">
        <f t="shared" si="230"/>
        <v>0.77919270975696309</v>
      </c>
      <c r="P430" s="45">
        <f t="shared" si="230"/>
        <v>0.78686009330365791</v>
      </c>
      <c r="Q430" s="45">
        <f t="shared" si="230"/>
        <v>0.79678176239817844</v>
      </c>
      <c r="R430" s="45">
        <f t="shared" ref="R430:V430" si="231">IF(R406=0,"",R406/R382)</f>
        <v>0.81028278192665792</v>
      </c>
      <c r="S430" s="45" t="str">
        <f t="shared" si="231"/>
        <v/>
      </c>
      <c r="T430" s="45" t="str">
        <f t="shared" si="231"/>
        <v/>
      </c>
      <c r="U430" s="45" t="str">
        <f t="shared" si="231"/>
        <v/>
      </c>
      <c r="V430" s="45">
        <f t="shared" si="231"/>
        <v>0.87722018709615046</v>
      </c>
      <c r="W430" s="45">
        <f t="shared" ref="W430:Y430" si="232">IF(W406=0,"",W406/W382)</f>
        <v>0.88805897131038947</v>
      </c>
      <c r="X430" s="45">
        <f t="shared" si="232"/>
        <v>0.89546864411828841</v>
      </c>
      <c r="Y430" s="45">
        <f t="shared" si="232"/>
        <v>0.90203951102479685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6.9433923848468155E-3</v>
      </c>
      <c r="D432" s="117">
        <f t="shared" si="233"/>
        <v>8.1456938315610013E-3</v>
      </c>
      <c r="E432" s="117">
        <f t="shared" si="233"/>
        <v>7.0596555989962031E-3</v>
      </c>
      <c r="F432" s="117">
        <f t="shared" si="233"/>
        <v>7.1500873823220944E-3</v>
      </c>
      <c r="G432" s="117">
        <f t="shared" si="233"/>
        <v>1.2940426630940784E-2</v>
      </c>
      <c r="H432" s="117">
        <f t="shared" si="233"/>
        <v>1.2942892657049083E-2</v>
      </c>
      <c r="I432" s="117">
        <f t="shared" si="233"/>
        <v>1.8979334542992343E-2</v>
      </c>
      <c r="J432" s="117">
        <f t="shared" si="233"/>
        <v>1.0967629039414116E-2</v>
      </c>
      <c r="K432" s="117">
        <f t="shared" si="233"/>
        <v>1.4689386665826316E-2</v>
      </c>
      <c r="L432" s="117">
        <f t="shared" si="233"/>
        <v>1.1681117628663865E-2</v>
      </c>
      <c r="M432" s="117">
        <f t="shared" si="233"/>
        <v>8.0739167618409987E-3</v>
      </c>
      <c r="N432" s="117">
        <f t="shared" si="233"/>
        <v>1.6625877848646414E-2</v>
      </c>
      <c r="O432" s="117">
        <f t="shared" si="233"/>
        <v>1.9892710902505596E-2</v>
      </c>
      <c r="P432" s="117">
        <f t="shared" si="233"/>
        <v>3.5143308831779109E-2</v>
      </c>
      <c r="Q432" s="117">
        <f t="shared" si="233"/>
        <v>2.9625184483207428E-2</v>
      </c>
      <c r="R432" s="117">
        <f t="shared" ref="R432:V432" si="234">R433+R436+R438+R451</f>
        <v>1.8623734408084014E-2</v>
      </c>
      <c r="S432" s="117">
        <f t="shared" si="234"/>
        <v>0</v>
      </c>
      <c r="T432" s="117">
        <f t="shared" si="234"/>
        <v>0</v>
      </c>
      <c r="U432" s="117">
        <f t="shared" si="234"/>
        <v>0</v>
      </c>
      <c r="V432" s="117">
        <f t="shared" si="234"/>
        <v>1.3516780861454654E-3</v>
      </c>
      <c r="W432" s="117">
        <f t="shared" ref="W432:Y432" si="235">W433+W436+W438+W451</f>
        <v>1.6179590331353622E-2</v>
      </c>
      <c r="X432" s="117">
        <f t="shared" si="235"/>
        <v>2.2507229247272819E-3</v>
      </c>
      <c r="Y432" s="117">
        <f t="shared" si="235"/>
        <v>6.2656643274249151E-3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6.54073356290429E-3</v>
      </c>
      <c r="D438" s="122">
        <v>7.7468665823559619E-3</v>
      </c>
      <c r="E438" s="122">
        <v>6.7943021748338587E-3</v>
      </c>
      <c r="F438" s="122">
        <v>6.6347341552568826E-3</v>
      </c>
      <c r="G438" s="122">
        <v>1.1647729607720769E-2</v>
      </c>
      <c r="H438" s="122">
        <v>1.1441818917999697E-2</v>
      </c>
      <c r="I438" s="122">
        <v>1.6594075042312795E-2</v>
      </c>
      <c r="J438" s="122">
        <v>9.4975837875523744E-3</v>
      </c>
      <c r="K438" s="122">
        <v>1.2686653641584823E-2</v>
      </c>
      <c r="L438" s="122">
        <v>1.0129467323158009E-2</v>
      </c>
      <c r="M438" s="122">
        <v>6.6348919048409864E-3</v>
      </c>
      <c r="N438" s="122">
        <v>1.4468652748236291E-2</v>
      </c>
      <c r="O438" s="122">
        <v>1.8075913134014451E-2</v>
      </c>
      <c r="P438" s="122">
        <v>3.2480234709801881E-2</v>
      </c>
      <c r="Q438" s="122">
        <v>2.7449757849547982E-2</v>
      </c>
      <c r="R438" s="122">
        <v>1.7477265682349724E-2</v>
      </c>
      <c r="S438" s="122">
        <v>0</v>
      </c>
      <c r="T438" s="122">
        <v>0</v>
      </c>
      <c r="U438" s="122">
        <v>0</v>
      </c>
      <c r="V438" s="122">
        <v>1.2134076666192022E-3</v>
      </c>
      <c r="W438" s="122">
        <v>1.4416623882631461E-2</v>
      </c>
      <c r="X438" s="122">
        <v>0</v>
      </c>
      <c r="Y438" s="122">
        <v>5.0256939279525261E-4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6.54073356290429E-3</v>
      </c>
      <c r="D443" s="101">
        <v>7.7468665823559619E-3</v>
      </c>
      <c r="E443" s="101">
        <v>6.7943021748338587E-3</v>
      </c>
      <c r="F443" s="101">
        <v>6.6347341552568826E-3</v>
      </c>
      <c r="G443" s="101">
        <v>1.1647729607720769E-2</v>
      </c>
      <c r="H443" s="101">
        <v>1.1441818917999697E-2</v>
      </c>
      <c r="I443" s="101">
        <v>1.6594075042312795E-2</v>
      </c>
      <c r="J443" s="101">
        <v>9.4975837875523744E-3</v>
      </c>
      <c r="K443" s="101">
        <v>1.2686653641584823E-2</v>
      </c>
      <c r="L443" s="101">
        <v>1.0129467323158009E-2</v>
      </c>
      <c r="M443" s="101">
        <v>6.6348919048409864E-3</v>
      </c>
      <c r="N443" s="101">
        <v>1.4468652748236291E-2</v>
      </c>
      <c r="O443" s="101">
        <v>1.8075913134014451E-2</v>
      </c>
      <c r="P443" s="101">
        <v>3.2480234709801881E-2</v>
      </c>
      <c r="Q443" s="101">
        <v>2.7449757849547982E-2</v>
      </c>
      <c r="R443" s="101">
        <v>1.7026396923491952E-2</v>
      </c>
      <c r="S443" s="101">
        <v>0</v>
      </c>
      <c r="T443" s="101">
        <v>0</v>
      </c>
      <c r="U443" s="101">
        <v>0</v>
      </c>
      <c r="V443" s="101">
        <v>1.2134076666192022E-3</v>
      </c>
      <c r="W443" s="101">
        <v>1.4416623882631461E-2</v>
      </c>
      <c r="X443" s="101">
        <v>0</v>
      </c>
      <c r="Y443" s="101">
        <v>5.0256939279525261E-4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0</v>
      </c>
      <c r="F444" s="104">
        <v>0</v>
      </c>
      <c r="G444" s="104">
        <v>0</v>
      </c>
      <c r="H444" s="104">
        <v>0</v>
      </c>
      <c r="I444" s="104">
        <v>0</v>
      </c>
      <c r="J444" s="104">
        <v>0</v>
      </c>
      <c r="K444" s="104">
        <v>0</v>
      </c>
      <c r="L444" s="104">
        <v>0</v>
      </c>
      <c r="M444" s="104">
        <v>0</v>
      </c>
      <c r="N444" s="104">
        <v>0</v>
      </c>
      <c r="O444" s="104">
        <v>0</v>
      </c>
      <c r="P444" s="104">
        <v>0</v>
      </c>
      <c r="Q444" s="104">
        <v>0</v>
      </c>
      <c r="R444" s="104">
        <v>4.5086875885777268E-4</v>
      </c>
      <c r="S444" s="104">
        <v>0</v>
      </c>
      <c r="T444" s="104">
        <v>0</v>
      </c>
      <c r="U444" s="104">
        <v>0</v>
      </c>
      <c r="V444" s="104">
        <v>0</v>
      </c>
      <c r="W444" s="104">
        <v>0</v>
      </c>
      <c r="X444" s="104">
        <v>0</v>
      </c>
      <c r="Y444" s="104">
        <v>0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0</v>
      </c>
      <c r="F445" s="98">
        <v>0</v>
      </c>
      <c r="G445" s="98">
        <v>0</v>
      </c>
      <c r="H445" s="98">
        <v>0</v>
      </c>
      <c r="I445" s="98">
        <v>0</v>
      </c>
      <c r="J445" s="98">
        <v>0</v>
      </c>
      <c r="K445" s="98">
        <v>0</v>
      </c>
      <c r="L445" s="98">
        <v>0</v>
      </c>
      <c r="M445" s="98">
        <v>0</v>
      </c>
      <c r="N445" s="98">
        <v>0</v>
      </c>
      <c r="O445" s="98">
        <v>0</v>
      </c>
      <c r="P445" s="98">
        <v>0</v>
      </c>
      <c r="Q445" s="98">
        <v>0</v>
      </c>
      <c r="R445" s="98">
        <v>4.5086875885777268E-4</v>
      </c>
      <c r="S445" s="98">
        <v>0</v>
      </c>
      <c r="T445" s="98">
        <v>0</v>
      </c>
      <c r="U445" s="98">
        <v>0</v>
      </c>
      <c r="V445" s="98">
        <v>0</v>
      </c>
      <c r="W445" s="98">
        <v>0</v>
      </c>
      <c r="X445" s="98">
        <v>0</v>
      </c>
      <c r="Y445" s="98">
        <v>0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4.0265882194252513E-4</v>
      </c>
      <c r="D451" s="122">
        <v>3.9882724920503896E-4</v>
      </c>
      <c r="E451" s="122">
        <v>2.6535342416234459E-4</v>
      </c>
      <c r="F451" s="122">
        <v>5.1535322706521176E-4</v>
      </c>
      <c r="G451" s="122">
        <v>1.2926970232200149E-3</v>
      </c>
      <c r="H451" s="122">
        <v>1.501073739049386E-3</v>
      </c>
      <c r="I451" s="122">
        <v>2.385259500679548E-3</v>
      </c>
      <c r="J451" s="122">
        <v>1.4700452518617419E-3</v>
      </c>
      <c r="K451" s="122">
        <v>2.0027330242414943E-3</v>
      </c>
      <c r="L451" s="122">
        <v>1.551650305505856E-3</v>
      </c>
      <c r="M451" s="122">
        <v>1.439024857000013E-3</v>
      </c>
      <c r="N451" s="122">
        <v>2.1572251004101247E-3</v>
      </c>
      <c r="O451" s="122">
        <v>1.8167977684911438E-3</v>
      </c>
      <c r="P451" s="122">
        <v>2.6630741219772296E-3</v>
      </c>
      <c r="Q451" s="122">
        <v>2.1754266336594455E-3</v>
      </c>
      <c r="R451" s="122">
        <v>1.1464687257342885E-3</v>
      </c>
      <c r="S451" s="122">
        <v>0</v>
      </c>
      <c r="T451" s="122">
        <v>0</v>
      </c>
      <c r="U451" s="122">
        <v>0</v>
      </c>
      <c r="V451" s="122">
        <v>1.3827041952626314E-4</v>
      </c>
      <c r="W451" s="122">
        <v>1.7629664487221618E-3</v>
      </c>
      <c r="X451" s="122">
        <v>2.2507229247272819E-3</v>
      </c>
      <c r="Y451" s="122">
        <v>5.7630949346296626E-3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4.0265882194252513E-4</v>
      </c>
      <c r="D453" s="98">
        <v>3.9882724920503896E-4</v>
      </c>
      <c r="E453" s="98">
        <v>2.6535342416234459E-4</v>
      </c>
      <c r="F453" s="98">
        <v>5.1535322706521176E-4</v>
      </c>
      <c r="G453" s="98">
        <v>1.2926970232200149E-3</v>
      </c>
      <c r="H453" s="98">
        <v>1.501073739049386E-3</v>
      </c>
      <c r="I453" s="98">
        <v>2.385259500679548E-3</v>
      </c>
      <c r="J453" s="98">
        <v>1.4700452518617419E-3</v>
      </c>
      <c r="K453" s="98">
        <v>2.0027330242414943E-3</v>
      </c>
      <c r="L453" s="98">
        <v>1.551650305505856E-3</v>
      </c>
      <c r="M453" s="98">
        <v>1.439024857000013E-3</v>
      </c>
      <c r="N453" s="98">
        <v>2.1572251004101247E-3</v>
      </c>
      <c r="O453" s="98">
        <v>1.8167977684911438E-3</v>
      </c>
      <c r="P453" s="98">
        <v>2.6630741219772296E-3</v>
      </c>
      <c r="Q453" s="98">
        <v>2.1754266336594455E-3</v>
      </c>
      <c r="R453" s="98">
        <v>1.1464687257342885E-3</v>
      </c>
      <c r="S453" s="98">
        <v>0</v>
      </c>
      <c r="T453" s="98">
        <v>0</v>
      </c>
      <c r="U453" s="98">
        <v>0</v>
      </c>
      <c r="V453" s="98">
        <v>1.3827041952626314E-4</v>
      </c>
      <c r="W453" s="98">
        <v>1.7629664487221618E-3</v>
      </c>
      <c r="X453" s="98">
        <v>2.2507229247272819E-3</v>
      </c>
      <c r="Y453" s="98">
        <v>5.7630949346296626E-3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20744.44444083827</v>
      </c>
      <c r="D456" s="117">
        <f t="shared" si="240"/>
        <v>20763.077295839477</v>
      </c>
      <c r="E456" s="117">
        <f t="shared" si="240"/>
        <v>20056.302134358324</v>
      </c>
      <c r="F456" s="117">
        <f t="shared" si="240"/>
        <v>19586.526890064342</v>
      </c>
      <c r="G456" s="117">
        <f t="shared" si="240"/>
        <v>19180.199877771942</v>
      </c>
      <c r="H456" s="117">
        <f t="shared" si="240"/>
        <v>18098.766874917768</v>
      </c>
      <c r="I456" s="117">
        <f t="shared" si="240"/>
        <v>20639.577488870138</v>
      </c>
      <c r="J456" s="117">
        <f t="shared" si="240"/>
        <v>16769.499306831509</v>
      </c>
      <c r="K456" s="117">
        <f t="shared" si="240"/>
        <v>18947.667417266875</v>
      </c>
      <c r="L456" s="117">
        <f t="shared" si="240"/>
        <v>17529.246482436603</v>
      </c>
      <c r="M456" s="117">
        <f t="shared" si="240"/>
        <v>13586.207468207604</v>
      </c>
      <c r="N456" s="117">
        <f t="shared" si="240"/>
        <v>14604.731894000553</v>
      </c>
      <c r="O456" s="117">
        <f t="shared" si="240"/>
        <v>13316.836237793661</v>
      </c>
      <c r="P456" s="117">
        <f t="shared" si="240"/>
        <v>11158.214525070674</v>
      </c>
      <c r="Q456" s="117">
        <f t="shared" si="240"/>
        <v>12662.316789688968</v>
      </c>
      <c r="R456" s="117">
        <f t="shared" ref="R456:V456" si="241">R457+R460+R462+R475</f>
        <v>12365.697623857715</v>
      </c>
      <c r="S456" s="117">
        <f t="shared" si="241"/>
        <v>0</v>
      </c>
      <c r="T456" s="117">
        <f t="shared" si="241"/>
        <v>0</v>
      </c>
      <c r="U456" s="117">
        <f t="shared" si="241"/>
        <v>0</v>
      </c>
      <c r="V456" s="117">
        <f t="shared" si="241"/>
        <v>9495.6182963675856</v>
      </c>
      <c r="W456" s="117">
        <f t="shared" ref="W456:Y456" si="242">W457+W460+W462+W475</f>
        <v>8411.2323910708074</v>
      </c>
      <c r="X456" s="117">
        <f t="shared" si="242"/>
        <v>6245.2068964620294</v>
      </c>
      <c r="Y456" s="117">
        <f t="shared" si="242"/>
        <v>5136.6120310459992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17300.936494217858</v>
      </c>
      <c r="D457" s="122">
        <f t="shared" si="243"/>
        <v>17373.913377308032</v>
      </c>
      <c r="E457" s="122">
        <f t="shared" si="243"/>
        <v>16911.072071974522</v>
      </c>
      <c r="F457" s="122">
        <f t="shared" si="243"/>
        <v>16450.300068813365</v>
      </c>
      <c r="G457" s="122">
        <f t="shared" si="243"/>
        <v>16271.522557460839</v>
      </c>
      <c r="H457" s="122">
        <f t="shared" si="243"/>
        <v>15320.380712153763</v>
      </c>
      <c r="I457" s="122">
        <f t="shared" si="243"/>
        <v>17513.664425673673</v>
      </c>
      <c r="J457" s="122">
        <f t="shared" si="243"/>
        <v>14107.924599126996</v>
      </c>
      <c r="K457" s="122">
        <f t="shared" si="243"/>
        <v>15875.280994287263</v>
      </c>
      <c r="L457" s="122">
        <f t="shared" si="243"/>
        <v>14704.383604373865</v>
      </c>
      <c r="M457" s="122">
        <f t="shared" si="243"/>
        <v>10811.192460769944</v>
      </c>
      <c r="N457" s="122">
        <f t="shared" si="243"/>
        <v>11587.942206461887</v>
      </c>
      <c r="O457" s="122">
        <f t="shared" si="243"/>
        <v>10478.330567657624</v>
      </c>
      <c r="P457" s="122">
        <f t="shared" si="243"/>
        <v>8444.2792051496108</v>
      </c>
      <c r="Q457" s="122">
        <f t="shared" si="243"/>
        <v>9839.9650224137313</v>
      </c>
      <c r="R457" s="122">
        <f t="shared" ref="R457:V457" si="244">SUM(R458:R459)</f>
        <v>9516.9188333233287</v>
      </c>
      <c r="S457" s="122">
        <f t="shared" si="244"/>
        <v>0</v>
      </c>
      <c r="T457" s="122">
        <f t="shared" si="244"/>
        <v>0</v>
      </c>
      <c r="U457" s="122">
        <f t="shared" si="244"/>
        <v>0</v>
      </c>
      <c r="V457" s="122">
        <f t="shared" si="244"/>
        <v>6728.1388396140683</v>
      </c>
      <c r="W457" s="122">
        <f t="shared" ref="W457:Y457" si="245">SUM(W458:W459)</f>
        <v>5651.528749595017</v>
      </c>
      <c r="X457" s="122">
        <f t="shared" si="245"/>
        <v>3742.3728013559976</v>
      </c>
      <c r="Y457" s="122">
        <f t="shared" si="245"/>
        <v>2704.1738913588529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17209.243061343648</v>
      </c>
      <c r="D458" s="98">
        <v>17281.936668828432</v>
      </c>
      <c r="E458" s="98">
        <v>16822.176643542854</v>
      </c>
      <c r="F458" s="98">
        <v>16363.732268043201</v>
      </c>
      <c r="G458" s="98">
        <v>16185.7709129166</v>
      </c>
      <c r="H458" s="98">
        <v>15239.535986531138</v>
      </c>
      <c r="I458" s="98">
        <v>17420.586563298737</v>
      </c>
      <c r="J458" s="98">
        <v>14031.550344713343</v>
      </c>
      <c r="K458" s="98">
        <v>15788.240414057278</v>
      </c>
      <c r="L458" s="98">
        <v>14623.195331532783</v>
      </c>
      <c r="M458" s="98">
        <v>10751.908467401707</v>
      </c>
      <c r="N458" s="98">
        <v>11523.962904580503</v>
      </c>
      <c r="O458" s="98">
        <v>10421.035045422472</v>
      </c>
      <c r="P458" s="98">
        <v>8398.5839665405638</v>
      </c>
      <c r="Q458" s="98">
        <v>9785.9003453840342</v>
      </c>
      <c r="R458" s="98">
        <v>9464.0493496729632</v>
      </c>
      <c r="S458" s="98">
        <v>0</v>
      </c>
      <c r="T458" s="98">
        <v>0</v>
      </c>
      <c r="U458" s="98">
        <v>0</v>
      </c>
      <c r="V458" s="98">
        <v>6688.7818775388469</v>
      </c>
      <c r="W458" s="98">
        <v>5618.0818368436994</v>
      </c>
      <c r="X458" s="98">
        <v>3720.0547632052112</v>
      </c>
      <c r="Y458" s="98">
        <v>2687.9616231997306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91.693432874210089</v>
      </c>
      <c r="D459" s="98">
        <v>91.976708479601314</v>
      </c>
      <c r="E459" s="98">
        <v>88.895428431667085</v>
      </c>
      <c r="F459" s="98">
        <v>86.567800770163601</v>
      </c>
      <c r="G459" s="98">
        <v>85.751644544239497</v>
      </c>
      <c r="H459" s="98">
        <v>80.84472562262529</v>
      </c>
      <c r="I459" s="98">
        <v>93.077862374936302</v>
      </c>
      <c r="J459" s="98">
        <v>76.374254413653432</v>
      </c>
      <c r="K459" s="98">
        <v>87.040580229984528</v>
      </c>
      <c r="L459" s="98">
        <v>81.188272841081243</v>
      </c>
      <c r="M459" s="98">
        <v>59.283993368237866</v>
      </c>
      <c r="N459" s="98">
        <v>63.979301881382639</v>
      </c>
      <c r="O459" s="98">
        <v>57.295522235152021</v>
      </c>
      <c r="P459" s="98">
        <v>45.695238609046456</v>
      </c>
      <c r="Q459" s="98">
        <v>54.064677029697528</v>
      </c>
      <c r="R459" s="98">
        <v>52.869483650364785</v>
      </c>
      <c r="S459" s="98">
        <v>0</v>
      </c>
      <c r="T459" s="98">
        <v>0</v>
      </c>
      <c r="U459" s="98">
        <v>0</v>
      </c>
      <c r="V459" s="98">
        <v>39.356962075221233</v>
      </c>
      <c r="W459" s="98">
        <v>33.446912751317498</v>
      </c>
      <c r="X459" s="98">
        <v>22.318038150786524</v>
      </c>
      <c r="Y459" s="98">
        <v>16.212268159122395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0</v>
      </c>
      <c r="D460" s="122">
        <f t="shared" si="246"/>
        <v>0.96307552853596901</v>
      </c>
      <c r="E460" s="122">
        <f t="shared" si="246"/>
        <v>0.54697053254582417</v>
      </c>
      <c r="F460" s="122">
        <f t="shared" si="246"/>
        <v>1.0079307440211347</v>
      </c>
      <c r="G460" s="122">
        <f t="shared" si="246"/>
        <v>1.3987991081486564</v>
      </c>
      <c r="H460" s="122">
        <f t="shared" si="246"/>
        <v>1.8009832875448004</v>
      </c>
      <c r="I460" s="122">
        <f t="shared" si="246"/>
        <v>2.0364044059630766</v>
      </c>
      <c r="J460" s="122">
        <f t="shared" si="246"/>
        <v>1.5283913251761017</v>
      </c>
      <c r="K460" s="122">
        <f t="shared" si="246"/>
        <v>1.218652412589829</v>
      </c>
      <c r="L460" s="122">
        <f t="shared" si="246"/>
        <v>1.3060798315268882</v>
      </c>
      <c r="M460" s="122">
        <f t="shared" si="246"/>
        <v>0.99913176537096282</v>
      </c>
      <c r="N460" s="122">
        <f t="shared" si="246"/>
        <v>1.0587876332953876</v>
      </c>
      <c r="O460" s="122">
        <f t="shared" si="246"/>
        <v>0.63951748867688962</v>
      </c>
      <c r="P460" s="122">
        <f t="shared" si="246"/>
        <v>0.84779415461753937</v>
      </c>
      <c r="Q460" s="122">
        <f t="shared" si="246"/>
        <v>0.28422880567534387</v>
      </c>
      <c r="R460" s="122">
        <f t="shared" si="246"/>
        <v>0.35801775419504495</v>
      </c>
      <c r="S460" s="122">
        <f t="shared" si="246"/>
        <v>0</v>
      </c>
      <c r="T460" s="122">
        <f t="shared" si="246"/>
        <v>0</v>
      </c>
      <c r="U460" s="122">
        <f t="shared" si="246"/>
        <v>0</v>
      </c>
      <c r="V460" s="122">
        <f t="shared" si="246"/>
        <v>0.71428683778004232</v>
      </c>
      <c r="W460" s="122">
        <f t="shared" si="246"/>
        <v>0.47480632491232666</v>
      </c>
      <c r="X460" s="122">
        <f t="shared" si="246"/>
        <v>1.4685737583841489</v>
      </c>
      <c r="Y460" s="122">
        <f t="shared" si="246"/>
        <v>1.1285353101699018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0</v>
      </c>
      <c r="D461" s="98">
        <f>RES_hhdet_in_fech!D86</f>
        <v>0.96307552853596901</v>
      </c>
      <c r="E461" s="98">
        <f>RES_hhdet_in_fech!E86</f>
        <v>0.54697053254582417</v>
      </c>
      <c r="F461" s="98">
        <f>RES_hhdet_in_fech!F86</f>
        <v>1.0079307440211347</v>
      </c>
      <c r="G461" s="98">
        <f>RES_hhdet_in_fech!G86</f>
        <v>1.3987991081486564</v>
      </c>
      <c r="H461" s="98">
        <f>RES_hhdet_in_fech!H86</f>
        <v>1.8009832875448004</v>
      </c>
      <c r="I461" s="98">
        <f>RES_hhdet_in_fech!I86</f>
        <v>2.0364044059630766</v>
      </c>
      <c r="J461" s="98">
        <f>RES_hhdet_in_fech!J86</f>
        <v>1.5283913251761017</v>
      </c>
      <c r="K461" s="98">
        <f>RES_hhdet_in_fech!K86</f>
        <v>1.218652412589829</v>
      </c>
      <c r="L461" s="98">
        <f>RES_hhdet_in_fech!L86</f>
        <v>1.3060798315268882</v>
      </c>
      <c r="M461" s="98">
        <f>RES_hhdet_in_fech!M86</f>
        <v>0.99913176537096282</v>
      </c>
      <c r="N461" s="98">
        <f>RES_hhdet_in_fech!N86</f>
        <v>1.0587876332953876</v>
      </c>
      <c r="O461" s="98">
        <f>RES_hhdet_in_fech!O86</f>
        <v>0.63951748867688962</v>
      </c>
      <c r="P461" s="98">
        <f>RES_hhdet_in_fech!P86</f>
        <v>0.84779415461753937</v>
      </c>
      <c r="Q461" s="98">
        <f>RES_hhdet_in_fech!Q86</f>
        <v>0.28422880567534387</v>
      </c>
      <c r="R461" s="98">
        <f>RES_hhdet_in_fech!R86</f>
        <v>0.35801775419504495</v>
      </c>
      <c r="S461" s="98">
        <f>RES_hhdet_in_fech!S86</f>
        <v>0</v>
      </c>
      <c r="T461" s="98">
        <f>RES_hhdet_in_fech!T86</f>
        <v>0</v>
      </c>
      <c r="U461" s="98">
        <f>RES_hhdet_in_fech!U86</f>
        <v>0</v>
      </c>
      <c r="V461" s="98">
        <f>RES_hhdet_in_fech!V86</f>
        <v>0.71428683778004232</v>
      </c>
      <c r="W461" s="98">
        <f>RES_hhdet_in_fech!W86</f>
        <v>0.47480632491232666</v>
      </c>
      <c r="X461" s="98">
        <f>RES_hhdet_in_fech!X86</f>
        <v>1.4685737583841489</v>
      </c>
      <c r="Y461" s="98">
        <f>RES_hhdet_in_fech!Y86</f>
        <v>1.1285353101699018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2980.0561286600646</v>
      </c>
      <c r="D462" s="122">
        <v>2929.0785406189229</v>
      </c>
      <c r="E462" s="122">
        <v>2688.1764686356892</v>
      </c>
      <c r="F462" s="122">
        <v>2682.2517392897389</v>
      </c>
      <c r="G462" s="122">
        <v>2467.9348699061688</v>
      </c>
      <c r="H462" s="122">
        <v>2348.718657904637</v>
      </c>
      <c r="I462" s="122">
        <v>2692.7826674104995</v>
      </c>
      <c r="J462" s="122">
        <v>2245.1983268268086</v>
      </c>
      <c r="K462" s="122">
        <v>2659.5223519545007</v>
      </c>
      <c r="L462" s="122">
        <v>2420.8725001324469</v>
      </c>
      <c r="M462" s="122">
        <v>2366.0188940785429</v>
      </c>
      <c r="N462" s="122">
        <v>2605.4474988903667</v>
      </c>
      <c r="O462" s="122">
        <v>2447.4668891603601</v>
      </c>
      <c r="P462" s="122">
        <v>2315.1101283116268</v>
      </c>
      <c r="Q462" s="122">
        <v>2422.1044075465816</v>
      </c>
      <c r="R462" s="122">
        <v>2449.8779251156848</v>
      </c>
      <c r="S462" s="122">
        <v>0</v>
      </c>
      <c r="T462" s="122">
        <v>0</v>
      </c>
      <c r="U462" s="122">
        <v>0</v>
      </c>
      <c r="V462" s="122">
        <v>2367.3803698303523</v>
      </c>
      <c r="W462" s="122">
        <v>2361.6695170624312</v>
      </c>
      <c r="X462" s="122">
        <v>2143.5281132988207</v>
      </c>
      <c r="Y462" s="122">
        <v>2088.3052477262354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3113.9989491169217</v>
      </c>
      <c r="D463" s="98">
        <v>3175.7620077174734</v>
      </c>
      <c r="E463" s="98">
        <v>2786.3663164954146</v>
      </c>
      <c r="F463" s="98">
        <v>2677.3042548654548</v>
      </c>
      <c r="G463" s="98">
        <v>2434.4496213195525</v>
      </c>
      <c r="H463" s="98">
        <v>2258.0156447711643</v>
      </c>
      <c r="I463" s="98">
        <v>2781.8866268958859</v>
      </c>
      <c r="J463" s="98">
        <v>2181.8101254358835</v>
      </c>
      <c r="K463" s="98">
        <v>2734.0808356206953</v>
      </c>
      <c r="L463" s="98">
        <v>2408.6910187546091</v>
      </c>
      <c r="M463" s="98">
        <v>2297.3121974144328</v>
      </c>
      <c r="N463" s="98">
        <v>2607.9406720918373</v>
      </c>
      <c r="O463" s="98">
        <v>2409.3996213072951</v>
      </c>
      <c r="P463" s="98">
        <v>2227.4385958771518</v>
      </c>
      <c r="Q463" s="98">
        <v>2506.3821386315385</v>
      </c>
      <c r="R463" s="98">
        <v>2511.5167621760866</v>
      </c>
      <c r="S463" s="98">
        <v>0</v>
      </c>
      <c r="T463" s="98">
        <v>0</v>
      </c>
      <c r="U463" s="98">
        <v>0</v>
      </c>
      <c r="V463" s="98">
        <v>2276.6763706227944</v>
      </c>
      <c r="W463" s="98">
        <v>2293.2364711356022</v>
      </c>
      <c r="X463" s="98">
        <v>2144.0964762771719</v>
      </c>
      <c r="Y463" s="98">
        <v>2088.7817963369021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2094.7253560653071</v>
      </c>
      <c r="I464" s="98">
        <v>2589.7969691701223</v>
      </c>
      <c r="J464" s="98">
        <v>2033.9199142411871</v>
      </c>
      <c r="K464" s="98">
        <v>2558.02886539874</v>
      </c>
      <c r="L464" s="98">
        <v>2262.3302377053296</v>
      </c>
      <c r="M464" s="98">
        <v>2166.1346391957313</v>
      </c>
      <c r="N464" s="98">
        <v>2464.1476340134477</v>
      </c>
      <c r="O464" s="98">
        <v>2280.7601672091173</v>
      </c>
      <c r="P464" s="98">
        <v>2112.2209226723448</v>
      </c>
      <c r="Q464" s="98">
        <v>2382.2206301980987</v>
      </c>
      <c r="R464" s="98">
        <v>2394.2513723075667</v>
      </c>
      <c r="S464" s="98">
        <v>0</v>
      </c>
      <c r="T464" s="98">
        <v>0</v>
      </c>
      <c r="U464" s="98">
        <v>0</v>
      </c>
      <c r="V464" s="98">
        <v>0</v>
      </c>
      <c r="W464" s="98">
        <v>2225.0851593511502</v>
      </c>
      <c r="X464" s="98">
        <v>2080.124065491676</v>
      </c>
      <c r="Y464" s="98">
        <v>2027.1906533503911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1763.821959106695</v>
      </c>
      <c r="I465" s="101">
        <v>2168.6625501542721</v>
      </c>
      <c r="J465" s="101">
        <v>1686.068711840491</v>
      </c>
      <c r="K465" s="101">
        <v>2112.1594318649609</v>
      </c>
      <c r="L465" s="101">
        <v>1864.0951833595393</v>
      </c>
      <c r="M465" s="101">
        <v>1784.6122911315326</v>
      </c>
      <c r="N465" s="101">
        <v>2020.554384478407</v>
      </c>
      <c r="O465" s="101">
        <v>1863.6807237963301</v>
      </c>
      <c r="P465" s="101">
        <v>1721.2580601621323</v>
      </c>
      <c r="Q465" s="101">
        <v>1932.8585508205508</v>
      </c>
      <c r="R465" s="101">
        <v>1929.5003225716891</v>
      </c>
      <c r="S465" s="101">
        <v>0</v>
      </c>
      <c r="T465" s="101">
        <v>0</v>
      </c>
      <c r="U465" s="101">
        <v>0</v>
      </c>
      <c r="V465" s="101">
        <v>0</v>
      </c>
      <c r="W465" s="101">
        <v>1771.6659549237115</v>
      </c>
      <c r="X465" s="101">
        <v>1632.9646502888791</v>
      </c>
      <c r="Y465" s="101">
        <v>1568.2074720533487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330.90339695861184</v>
      </c>
      <c r="I466" s="104">
        <v>421.13441901585065</v>
      </c>
      <c r="J466" s="104">
        <v>347.85120240069637</v>
      </c>
      <c r="K466" s="104">
        <v>445.86943353377904</v>
      </c>
      <c r="L466" s="104">
        <v>398.23505434579027</v>
      </c>
      <c r="M466" s="104">
        <v>381.52234806419909</v>
      </c>
      <c r="N466" s="104">
        <v>443.59324953504051</v>
      </c>
      <c r="O466" s="104">
        <v>417.07944341278727</v>
      </c>
      <c r="P466" s="104">
        <v>390.96286251021252</v>
      </c>
      <c r="Q466" s="104">
        <v>449.36207937754835</v>
      </c>
      <c r="R466" s="104">
        <v>464.75104973587736</v>
      </c>
      <c r="S466" s="104">
        <v>0</v>
      </c>
      <c r="T466" s="104">
        <v>0</v>
      </c>
      <c r="U466" s="104">
        <v>0</v>
      </c>
      <c r="V466" s="104">
        <v>0</v>
      </c>
      <c r="W466" s="104">
        <v>453.41920442743873</v>
      </c>
      <c r="X466" s="104">
        <v>447.15941520279677</v>
      </c>
      <c r="Y466" s="104">
        <v>458.98318129704199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3199.2788063745033</v>
      </c>
      <c r="D467" s="101">
        <v>3100.284373991884</v>
      </c>
      <c r="E467" s="101">
        <v>2990.9764812616031</v>
      </c>
      <c r="F467" s="101">
        <v>2920.7317112418041</v>
      </c>
      <c r="G467" s="101">
        <v>2848.6357163137018</v>
      </c>
      <c r="H467" s="101">
        <v>2798.2770142434342</v>
      </c>
      <c r="I467" s="101">
        <v>2809.6216564252904</v>
      </c>
      <c r="J467" s="101">
        <v>2787.3404318695698</v>
      </c>
      <c r="K467" s="101">
        <v>2792.4488557811283</v>
      </c>
      <c r="L467" s="101">
        <v>2786.9858588544434</v>
      </c>
      <c r="M467" s="101">
        <v>2920.801155503163</v>
      </c>
      <c r="N467" s="101">
        <v>2653.9026729024122</v>
      </c>
      <c r="O467" s="101">
        <v>2841.9102228156439</v>
      </c>
      <c r="P467" s="101">
        <v>2508.4903993631406</v>
      </c>
      <c r="Q467" s="101">
        <v>2197.0703748697738</v>
      </c>
      <c r="R467" s="101">
        <v>2584.5973555767996</v>
      </c>
      <c r="S467" s="101">
        <v>0</v>
      </c>
      <c r="T467" s="101">
        <v>0</v>
      </c>
      <c r="U467" s="101">
        <v>0</v>
      </c>
      <c r="V467" s="101">
        <v>2670.8215940729042</v>
      </c>
      <c r="W467" s="101">
        <v>2266.5936977447391</v>
      </c>
      <c r="X467" s="101">
        <v>0</v>
      </c>
      <c r="Y467" s="101">
        <v>2212.4026800284055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0</v>
      </c>
      <c r="F468" s="104">
        <v>0</v>
      </c>
      <c r="G468" s="104">
        <v>0</v>
      </c>
      <c r="H468" s="104">
        <v>0</v>
      </c>
      <c r="I468" s="104">
        <v>0</v>
      </c>
      <c r="J468" s="104">
        <v>0</v>
      </c>
      <c r="K468" s="104">
        <v>0</v>
      </c>
      <c r="L468" s="104">
        <v>0</v>
      </c>
      <c r="M468" s="104">
        <v>0</v>
      </c>
      <c r="N468" s="104">
        <v>0</v>
      </c>
      <c r="O468" s="104">
        <v>0</v>
      </c>
      <c r="P468" s="104">
        <v>0</v>
      </c>
      <c r="Q468" s="104">
        <v>0</v>
      </c>
      <c r="R468" s="104">
        <v>2444.8954596540998</v>
      </c>
      <c r="S468" s="104">
        <v>0</v>
      </c>
      <c r="T468" s="104">
        <v>0</v>
      </c>
      <c r="U468" s="104">
        <v>0</v>
      </c>
      <c r="V468" s="104">
        <v>0</v>
      </c>
      <c r="W468" s="104">
        <v>0</v>
      </c>
      <c r="X468" s="104">
        <v>0</v>
      </c>
      <c r="Y468" s="104">
        <v>0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0</v>
      </c>
      <c r="F469" s="98">
        <v>0</v>
      </c>
      <c r="G469" s="98">
        <v>0</v>
      </c>
      <c r="H469" s="98">
        <v>0</v>
      </c>
      <c r="I469" s="98">
        <v>0</v>
      </c>
      <c r="J469" s="98">
        <v>0</v>
      </c>
      <c r="K469" s="98">
        <v>0</v>
      </c>
      <c r="L469" s="98">
        <v>0</v>
      </c>
      <c r="M469" s="98">
        <v>0</v>
      </c>
      <c r="N469" s="98">
        <v>0</v>
      </c>
      <c r="O469" s="98">
        <v>0</v>
      </c>
      <c r="P469" s="98">
        <v>0</v>
      </c>
      <c r="Q469" s="98">
        <v>0</v>
      </c>
      <c r="R469" s="98">
        <v>1984.8070032478104</v>
      </c>
      <c r="S469" s="98">
        <v>0</v>
      </c>
      <c r="T469" s="98">
        <v>0</v>
      </c>
      <c r="U469" s="98">
        <v>0</v>
      </c>
      <c r="V469" s="98">
        <v>0</v>
      </c>
      <c r="W469" s="98">
        <v>0</v>
      </c>
      <c r="X469" s="98">
        <v>0</v>
      </c>
      <c r="Y469" s="98">
        <v>0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0</v>
      </c>
      <c r="F470" s="98">
        <v>0</v>
      </c>
      <c r="G470" s="98">
        <v>0</v>
      </c>
      <c r="H470" s="98">
        <v>0</v>
      </c>
      <c r="I470" s="98">
        <v>0</v>
      </c>
      <c r="J470" s="98">
        <v>0</v>
      </c>
      <c r="K470" s="98">
        <v>0</v>
      </c>
      <c r="L470" s="98">
        <v>0</v>
      </c>
      <c r="M470" s="98">
        <v>0</v>
      </c>
      <c r="N470" s="98">
        <v>0</v>
      </c>
      <c r="O470" s="98">
        <v>0</v>
      </c>
      <c r="P470" s="98">
        <v>0</v>
      </c>
      <c r="Q470" s="98">
        <v>0</v>
      </c>
      <c r="R470" s="98">
        <v>460.08845640628942</v>
      </c>
      <c r="S470" s="98">
        <v>0</v>
      </c>
      <c r="T470" s="98">
        <v>0</v>
      </c>
      <c r="U470" s="98">
        <v>0</v>
      </c>
      <c r="V470" s="98">
        <v>0</v>
      </c>
      <c r="W470" s="98">
        <v>0</v>
      </c>
      <c r="X470" s="98">
        <v>0</v>
      </c>
      <c r="Y470" s="98">
        <v>0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2876.3657094411369</v>
      </c>
      <c r="D471" s="101">
        <v>2780.52049666931</v>
      </c>
      <c r="E471" s="101">
        <v>2630.9875113257167</v>
      </c>
      <c r="F471" s="101">
        <v>2676.6377484379136</v>
      </c>
      <c r="G471" s="101">
        <v>2517.5282439195171</v>
      </c>
      <c r="H471" s="101">
        <v>2515.9089805021695</v>
      </c>
      <c r="I471" s="101">
        <v>2498.4893336914038</v>
      </c>
      <c r="J471" s="101">
        <v>2599.1064060180638</v>
      </c>
      <c r="K471" s="101">
        <v>2579.645223471352</v>
      </c>
      <c r="L471" s="101">
        <v>2619.927465589617</v>
      </c>
      <c r="M471" s="101">
        <v>2677.3809928842247</v>
      </c>
      <c r="N471" s="101">
        <v>2666.6210765210071</v>
      </c>
      <c r="O471" s="101">
        <v>2595.0103071547005</v>
      </c>
      <c r="P471" s="101">
        <v>2527.7837136236294</v>
      </c>
      <c r="Q471" s="101">
        <v>2480.9166648924997</v>
      </c>
      <c r="R471" s="101">
        <v>2511.763112147336</v>
      </c>
      <c r="S471" s="101">
        <v>0</v>
      </c>
      <c r="T471" s="101">
        <v>0</v>
      </c>
      <c r="U471" s="101">
        <v>0</v>
      </c>
      <c r="V471" s="101">
        <v>2683.8941394847998</v>
      </c>
      <c r="W471" s="101">
        <v>2553.2265140672275</v>
      </c>
      <c r="X471" s="101">
        <v>0</v>
      </c>
      <c r="Y471" s="101">
        <v>2165.5043688555365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2665.4246511994393</v>
      </c>
      <c r="D472" s="104">
        <v>2573.5117873198069</v>
      </c>
      <c r="E472" s="104">
        <v>2435.9254867083332</v>
      </c>
      <c r="F472" s="104">
        <v>2479.4902487079571</v>
      </c>
      <c r="G472" s="104">
        <v>2331.6990175492633</v>
      </c>
      <c r="H472" s="104">
        <v>2335.8164097515951</v>
      </c>
      <c r="I472" s="104">
        <v>2319.5491771073098</v>
      </c>
      <c r="J472" s="104">
        <v>2409.8316994824486</v>
      </c>
      <c r="K472" s="104">
        <v>2392.2733357037396</v>
      </c>
      <c r="L472" s="104">
        <v>2432.2558274049134</v>
      </c>
      <c r="M472" s="104">
        <v>2490.49329416516</v>
      </c>
      <c r="N472" s="104">
        <v>2482.3165688786894</v>
      </c>
      <c r="O472" s="104">
        <v>2421.7356106111438</v>
      </c>
      <c r="P472" s="104">
        <v>2367.737569641034</v>
      </c>
      <c r="Q472" s="104">
        <v>2331.4259237371575</v>
      </c>
      <c r="R472" s="104">
        <v>2364.9610318475338</v>
      </c>
      <c r="S472" s="104">
        <v>0</v>
      </c>
      <c r="T472" s="104">
        <v>0</v>
      </c>
      <c r="U472" s="104">
        <v>0</v>
      </c>
      <c r="V472" s="104">
        <v>2552.353104899853</v>
      </c>
      <c r="W472" s="104">
        <v>2432.8822580065375</v>
      </c>
      <c r="X472" s="104">
        <v>0</v>
      </c>
      <c r="Y472" s="104">
        <v>2066.5807250472917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2245.5579869307194</v>
      </c>
      <c r="D473" s="98">
        <v>2158.7817265122439</v>
      </c>
      <c r="E473" s="98">
        <v>2042.4762841056454</v>
      </c>
      <c r="F473" s="98">
        <v>2079.2707600145882</v>
      </c>
      <c r="G473" s="98">
        <v>1951.2247158341165</v>
      </c>
      <c r="H473" s="98">
        <v>1964.8121278184676</v>
      </c>
      <c r="I473" s="98">
        <v>1945.87921618064</v>
      </c>
      <c r="J473" s="98">
        <v>2009.284528617379</v>
      </c>
      <c r="K473" s="98">
        <v>1991.8622548464159</v>
      </c>
      <c r="L473" s="98">
        <v>2027.4527771093467</v>
      </c>
      <c r="M473" s="98">
        <v>2080.0862500706576</v>
      </c>
      <c r="N473" s="98">
        <v>2064.4177297606184</v>
      </c>
      <c r="O473" s="98">
        <v>2006.5807280705365</v>
      </c>
      <c r="P473" s="98">
        <v>1953.5430682509452</v>
      </c>
      <c r="Q473" s="98">
        <v>1912.2571020391511</v>
      </c>
      <c r="R473" s="98">
        <v>1928.9518978630333</v>
      </c>
      <c r="S473" s="98">
        <v>0</v>
      </c>
      <c r="T473" s="98">
        <v>0</v>
      </c>
      <c r="U473" s="98">
        <v>0</v>
      </c>
      <c r="V473" s="98">
        <v>2074.3888968969632</v>
      </c>
      <c r="W473" s="98">
        <v>1971.7872331218268</v>
      </c>
      <c r="X473" s="98">
        <v>0</v>
      </c>
      <c r="Y473" s="98">
        <v>1624.5158671585593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419.86666426871938</v>
      </c>
      <c r="D474" s="98">
        <v>414.73006080756335</v>
      </c>
      <c r="E474" s="98">
        <v>393.44920260268771</v>
      </c>
      <c r="F474" s="98">
        <v>400.21948869336865</v>
      </c>
      <c r="G474" s="98">
        <v>380.47430171514623</v>
      </c>
      <c r="H474" s="98">
        <v>371.00428193312746</v>
      </c>
      <c r="I474" s="98">
        <v>373.66996092666977</v>
      </c>
      <c r="J474" s="98">
        <v>400.54717086506963</v>
      </c>
      <c r="K474" s="98">
        <v>400.4110808573235</v>
      </c>
      <c r="L474" s="98">
        <v>404.80305029556706</v>
      </c>
      <c r="M474" s="98">
        <v>410.40704409450285</v>
      </c>
      <c r="N474" s="98">
        <v>417.89883911807095</v>
      </c>
      <c r="O474" s="98">
        <v>415.15488254060733</v>
      </c>
      <c r="P474" s="98">
        <v>414.19450139008882</v>
      </c>
      <c r="Q474" s="98">
        <v>419.16882169800647</v>
      </c>
      <c r="R474" s="98">
        <v>436.00913398450012</v>
      </c>
      <c r="S474" s="98">
        <v>0</v>
      </c>
      <c r="T474" s="98">
        <v>0</v>
      </c>
      <c r="U474" s="98">
        <v>0</v>
      </c>
      <c r="V474" s="98">
        <v>477.96420800288979</v>
      </c>
      <c r="W474" s="98">
        <v>461.09502488471099</v>
      </c>
      <c r="X474" s="98">
        <v>0</v>
      </c>
      <c r="Y474" s="98">
        <v>442.06485788873221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463.45181796034859</v>
      </c>
      <c r="D475" s="122">
        <v>459.1223023839853</v>
      </c>
      <c r="E475" s="122">
        <v>456.50662321556501</v>
      </c>
      <c r="F475" s="122">
        <v>452.96715121721547</v>
      </c>
      <c r="G475" s="122">
        <v>439.34365129678474</v>
      </c>
      <c r="H475" s="122">
        <v>427.8665215718238</v>
      </c>
      <c r="I475" s="122">
        <v>431.09399138000276</v>
      </c>
      <c r="J475" s="122">
        <v>414.84798955252802</v>
      </c>
      <c r="K475" s="122">
        <v>411.64541861252223</v>
      </c>
      <c r="L475" s="122">
        <v>402.68429809876284</v>
      </c>
      <c r="M475" s="122">
        <v>407.99698159374606</v>
      </c>
      <c r="N475" s="122">
        <v>410.28340101500442</v>
      </c>
      <c r="O475" s="122">
        <v>390.39926348700078</v>
      </c>
      <c r="P475" s="122">
        <v>397.9773974548196</v>
      </c>
      <c r="Q475" s="122">
        <v>399.96313092298169</v>
      </c>
      <c r="R475" s="122">
        <v>398.54284766450684</v>
      </c>
      <c r="S475" s="122">
        <v>0</v>
      </c>
      <c r="T475" s="122">
        <v>0</v>
      </c>
      <c r="U475" s="122">
        <v>0</v>
      </c>
      <c r="V475" s="122">
        <v>399.38480008538534</v>
      </c>
      <c r="W475" s="122">
        <v>397.55931808844662</v>
      </c>
      <c r="X475" s="122">
        <v>357.83740804882763</v>
      </c>
      <c r="Y475" s="122">
        <v>343.00435665074065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X476" s="98">
        <v>0</v>
      </c>
      <c r="Y476" s="98">
        <v>0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590.85933841422354</v>
      </c>
      <c r="D477" s="98">
        <v>585.2369096745889</v>
      </c>
      <c r="E477" s="98">
        <v>584.06723050348774</v>
      </c>
      <c r="F477" s="98">
        <v>567.16986602528141</v>
      </c>
      <c r="G477" s="98">
        <v>569.06894841522046</v>
      </c>
      <c r="H477" s="98">
        <v>550.66683506830191</v>
      </c>
      <c r="I477" s="98">
        <v>552.64999876728371</v>
      </c>
      <c r="J477" s="98">
        <v>539.28407725162208</v>
      </c>
      <c r="K477" s="98">
        <v>518.61166118762992</v>
      </c>
      <c r="L477" s="98">
        <v>525.43456510011777</v>
      </c>
      <c r="M477" s="98">
        <v>527.9042880935657</v>
      </c>
      <c r="N477" s="98">
        <v>527.58337256415552</v>
      </c>
      <c r="O477" s="98">
        <v>533.19180856111507</v>
      </c>
      <c r="P477" s="98">
        <v>509.71047451274126</v>
      </c>
      <c r="Q477" s="98">
        <v>478.83135975951865</v>
      </c>
      <c r="R477" s="98">
        <v>560.77396535691355</v>
      </c>
      <c r="S477" s="98">
        <v>0</v>
      </c>
      <c r="T477" s="98">
        <v>0</v>
      </c>
      <c r="U477" s="98">
        <v>0</v>
      </c>
      <c r="V477" s="98">
        <v>608.69175702704308</v>
      </c>
      <c r="W477" s="98">
        <v>517.39345211074772</v>
      </c>
      <c r="X477" s="98">
        <v>495.40476420304657</v>
      </c>
      <c r="Y477" s="98">
        <v>517.75921086186327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461.41871922970165</v>
      </c>
      <c r="D478" s="33">
        <v>457.26767580618224</v>
      </c>
      <c r="E478" s="33">
        <v>455.04878770370311</v>
      </c>
      <c r="F478" s="33">
        <v>451.28150229015921</v>
      </c>
      <c r="G478" s="33">
        <v>437.48778152398887</v>
      </c>
      <c r="H478" s="33">
        <v>426.05173861374777</v>
      </c>
      <c r="I478" s="33">
        <v>429.54498793241169</v>
      </c>
      <c r="J478" s="33">
        <v>413.39683984175144</v>
      </c>
      <c r="K478" s="33">
        <v>410.35392278597612</v>
      </c>
      <c r="L478" s="33">
        <v>400.72631837972267</v>
      </c>
      <c r="M478" s="33">
        <v>405.75222702588667</v>
      </c>
      <c r="N478" s="33">
        <v>408.29339207260591</v>
      </c>
      <c r="O478" s="33">
        <v>388.11580061268126</v>
      </c>
      <c r="P478" s="33">
        <v>396.21601241552395</v>
      </c>
      <c r="Q478" s="33">
        <v>398.56599666546998</v>
      </c>
      <c r="R478" s="33">
        <v>394.35923717960236</v>
      </c>
      <c r="S478" s="33">
        <v>0</v>
      </c>
      <c r="T478" s="33">
        <v>0</v>
      </c>
      <c r="U478" s="33">
        <v>0</v>
      </c>
      <c r="V478" s="33">
        <v>396.55632769428183</v>
      </c>
      <c r="W478" s="33">
        <v>395.13679516346747</v>
      </c>
      <c r="X478" s="33">
        <v>355.06666572950809</v>
      </c>
      <c r="Y478" s="33">
        <v>338.64660201646836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12065.227033028361</v>
      </c>
      <c r="D480" s="117">
        <f t="shared" si="247"/>
        <v>12298.469661288806</v>
      </c>
      <c r="E480" s="117">
        <f t="shared" si="247"/>
        <v>12097.624434466479</v>
      </c>
      <c r="F480" s="117">
        <f t="shared" si="247"/>
        <v>12013.250085609496</v>
      </c>
      <c r="G480" s="117">
        <f t="shared" si="247"/>
        <v>11966.2730000146</v>
      </c>
      <c r="H480" s="117">
        <f t="shared" si="247"/>
        <v>11501.912517672805</v>
      </c>
      <c r="I480" s="117">
        <f t="shared" si="247"/>
        <v>13362.140210733334</v>
      </c>
      <c r="J480" s="117">
        <f t="shared" si="247"/>
        <v>11081.151791363183</v>
      </c>
      <c r="K480" s="117">
        <f t="shared" si="247"/>
        <v>12736.30651132085</v>
      </c>
      <c r="L480" s="117">
        <f t="shared" si="247"/>
        <v>11988.806506318015</v>
      </c>
      <c r="M480" s="117">
        <f t="shared" si="247"/>
        <v>9457.4462783848248</v>
      </c>
      <c r="N480" s="117">
        <f t="shared" si="247"/>
        <v>10290.065360582794</v>
      </c>
      <c r="O480" s="117">
        <f t="shared" si="247"/>
        <v>9503.6104908842608</v>
      </c>
      <c r="P480" s="117">
        <f t="shared" si="247"/>
        <v>8069.6237351487025</v>
      </c>
      <c r="Q480" s="117">
        <f t="shared" si="247"/>
        <v>9263.8193381190795</v>
      </c>
      <c r="R480" s="117">
        <f t="shared" ref="R480:V480" si="248">R481+R484+R486+R499</f>
        <v>9193.9578054315061</v>
      </c>
      <c r="S480" s="117">
        <f t="shared" si="248"/>
        <v>0</v>
      </c>
      <c r="T480" s="117">
        <f t="shared" si="248"/>
        <v>0</v>
      </c>
      <c r="U480" s="117">
        <f t="shared" si="248"/>
        <v>0</v>
      </c>
      <c r="V480" s="117">
        <f t="shared" si="248"/>
        <v>7588.7269496998506</v>
      </c>
      <c r="W480" s="117">
        <f t="shared" ref="W480:Y480" si="249">W481+W484+W486+W499</f>
        <v>6803.3231672950651</v>
      </c>
      <c r="X480" s="117">
        <f t="shared" si="249"/>
        <v>5173.9977211606774</v>
      </c>
      <c r="Y480" s="117">
        <f t="shared" si="249"/>
        <v>4316.0289357910106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9829.3564782475732</v>
      </c>
      <c r="D481" s="122">
        <f t="shared" si="250"/>
        <v>10070.750569225756</v>
      </c>
      <c r="E481" s="122">
        <f t="shared" si="250"/>
        <v>9998.7098999516875</v>
      </c>
      <c r="F481" s="122">
        <f t="shared" si="250"/>
        <v>9919.0874292631033</v>
      </c>
      <c r="G481" s="122">
        <f t="shared" si="250"/>
        <v>10003.423861245896</v>
      </c>
      <c r="H481" s="122">
        <f t="shared" si="250"/>
        <v>9600.6949700020887</v>
      </c>
      <c r="I481" s="122">
        <f t="shared" si="250"/>
        <v>11184.371680095248</v>
      </c>
      <c r="J481" s="122">
        <f t="shared" si="250"/>
        <v>9178.5015051696992</v>
      </c>
      <c r="K481" s="122">
        <f t="shared" si="250"/>
        <v>10517.818041655693</v>
      </c>
      <c r="L481" s="122">
        <f t="shared" si="250"/>
        <v>9916.2226016935492</v>
      </c>
      <c r="M481" s="122">
        <f t="shared" si="250"/>
        <v>7408.1258156576405</v>
      </c>
      <c r="N481" s="122">
        <f t="shared" si="250"/>
        <v>8049.6876824472829</v>
      </c>
      <c r="O481" s="122">
        <f t="shared" si="250"/>
        <v>7359.3598567246208</v>
      </c>
      <c r="P481" s="122">
        <f t="shared" si="250"/>
        <v>5986.6757673055181</v>
      </c>
      <c r="Q481" s="122">
        <f t="shared" si="250"/>
        <v>7054.3377277884792</v>
      </c>
      <c r="R481" s="122">
        <f t="shared" ref="R481:V481" si="251">SUM(R482:R483)</f>
        <v>6935.8048819331552</v>
      </c>
      <c r="S481" s="122">
        <f t="shared" si="251"/>
        <v>0</v>
      </c>
      <c r="T481" s="122">
        <f t="shared" si="251"/>
        <v>0</v>
      </c>
      <c r="U481" s="122">
        <f t="shared" si="251"/>
        <v>0</v>
      </c>
      <c r="V481" s="122">
        <f t="shared" si="251"/>
        <v>5238.1681100283267</v>
      </c>
      <c r="W481" s="122">
        <f t="shared" ref="W481:Y481" si="252">SUM(W482:W483)</f>
        <v>4447.422365552944</v>
      </c>
      <c r="X481" s="122">
        <f t="shared" si="252"/>
        <v>2973.1710766013543</v>
      </c>
      <c r="Y481" s="122">
        <f t="shared" si="252"/>
        <v>2167.5185071150572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9737.6630453733633</v>
      </c>
      <c r="D482" s="98">
        <v>9978.7738607461542</v>
      </c>
      <c r="E482" s="98">
        <v>9909.8144715200197</v>
      </c>
      <c r="F482" s="98">
        <v>9832.5196284929389</v>
      </c>
      <c r="G482" s="98">
        <v>9917.672216701656</v>
      </c>
      <c r="H482" s="98">
        <v>9519.8502443794641</v>
      </c>
      <c r="I482" s="98">
        <v>11091.293817720312</v>
      </c>
      <c r="J482" s="98">
        <v>9102.1272507560461</v>
      </c>
      <c r="K482" s="98">
        <v>10430.777461425709</v>
      </c>
      <c r="L482" s="98">
        <v>9835.0343288524673</v>
      </c>
      <c r="M482" s="98">
        <v>7348.8418222894024</v>
      </c>
      <c r="N482" s="98">
        <v>7985.7083805659004</v>
      </c>
      <c r="O482" s="98">
        <v>7302.0643344894688</v>
      </c>
      <c r="P482" s="98">
        <v>5940.980528696472</v>
      </c>
      <c r="Q482" s="98">
        <v>7000.2730507587821</v>
      </c>
      <c r="R482" s="98">
        <v>6882.9353982827906</v>
      </c>
      <c r="S482" s="98">
        <v>0</v>
      </c>
      <c r="T482" s="98">
        <v>0</v>
      </c>
      <c r="U482" s="98">
        <v>0</v>
      </c>
      <c r="V482" s="98">
        <v>5198.8111479531053</v>
      </c>
      <c r="W482" s="98">
        <v>4413.9754528016265</v>
      </c>
      <c r="X482" s="98">
        <v>2950.853038450568</v>
      </c>
      <c r="Y482" s="98">
        <v>2151.306238955935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91.693432874210089</v>
      </c>
      <c r="D483" s="98">
        <v>91.976708479601314</v>
      </c>
      <c r="E483" s="98">
        <v>88.895428431667085</v>
      </c>
      <c r="F483" s="98">
        <v>86.567800770163601</v>
      </c>
      <c r="G483" s="98">
        <v>85.751644544239497</v>
      </c>
      <c r="H483" s="98">
        <v>80.84472562262529</v>
      </c>
      <c r="I483" s="98">
        <v>93.077862374936302</v>
      </c>
      <c r="J483" s="98">
        <v>76.374254413653432</v>
      </c>
      <c r="K483" s="98">
        <v>87.040580229984528</v>
      </c>
      <c r="L483" s="98">
        <v>81.188272841081243</v>
      </c>
      <c r="M483" s="98">
        <v>59.283993368237866</v>
      </c>
      <c r="N483" s="98">
        <v>63.979301881382639</v>
      </c>
      <c r="O483" s="98">
        <v>57.295522235152021</v>
      </c>
      <c r="P483" s="98">
        <v>45.695238609046456</v>
      </c>
      <c r="Q483" s="98">
        <v>54.064677029697528</v>
      </c>
      <c r="R483" s="98">
        <v>52.869483650364785</v>
      </c>
      <c r="S483" s="98">
        <v>0</v>
      </c>
      <c r="T483" s="98">
        <v>0</v>
      </c>
      <c r="U483" s="98">
        <v>0</v>
      </c>
      <c r="V483" s="98">
        <v>39.356962075221233</v>
      </c>
      <c r="W483" s="98">
        <v>33.446912751317498</v>
      </c>
      <c r="X483" s="98">
        <v>22.318038150786524</v>
      </c>
      <c r="Y483" s="98">
        <v>16.212268159122395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0</v>
      </c>
      <c r="D484" s="122">
        <f t="shared" si="253"/>
        <v>3.0449298082324652</v>
      </c>
      <c r="E484" s="122">
        <f t="shared" si="253"/>
        <v>1.8126447199084927</v>
      </c>
      <c r="F484" s="122">
        <f t="shared" si="253"/>
        <v>3.4949929531149371</v>
      </c>
      <c r="G484" s="122">
        <f t="shared" si="253"/>
        <v>5.0680274697205876</v>
      </c>
      <c r="H484" s="122">
        <f t="shared" si="253"/>
        <v>6.8090398251393474</v>
      </c>
      <c r="I484" s="122">
        <f t="shared" si="253"/>
        <v>8.0244535567856605</v>
      </c>
      <c r="J484" s="122">
        <f t="shared" si="253"/>
        <v>6.2713903551966332</v>
      </c>
      <c r="K484" s="122">
        <f t="shared" si="253"/>
        <v>5.2032559822756506</v>
      </c>
      <c r="L484" s="122">
        <f t="shared" si="253"/>
        <v>5.7987887562471769</v>
      </c>
      <c r="M484" s="122">
        <f t="shared" si="253"/>
        <v>4.6308119362555633</v>
      </c>
      <c r="N484" s="122">
        <f t="shared" si="253"/>
        <v>5.1466824615314017</v>
      </c>
      <c r="O484" s="122">
        <f t="shared" si="253"/>
        <v>3.2728537723334878</v>
      </c>
      <c r="P484" s="122">
        <f t="shared" si="253"/>
        <v>4.5612705475928106</v>
      </c>
      <c r="Q484" s="122">
        <f t="shared" si="253"/>
        <v>1.586452859890441</v>
      </c>
      <c r="R484" s="122">
        <f t="shared" si="253"/>
        <v>2.0139403934492117</v>
      </c>
      <c r="S484" s="122">
        <f t="shared" si="253"/>
        <v>0</v>
      </c>
      <c r="T484" s="122">
        <f t="shared" si="253"/>
        <v>0</v>
      </c>
      <c r="U484" s="122">
        <f t="shared" si="253"/>
        <v>0</v>
      </c>
      <c r="V484" s="122">
        <f t="shared" si="253"/>
        <v>4.041854834288654</v>
      </c>
      <c r="W484" s="122">
        <f t="shared" si="253"/>
        <v>2.7133963754919392</v>
      </c>
      <c r="X484" s="122">
        <f t="shared" si="253"/>
        <v>8.4837356910190937</v>
      </c>
      <c r="Y484" s="122">
        <f t="shared" si="253"/>
        <v>6.5983911366533174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0</v>
      </c>
      <c r="D485" s="98">
        <f>RES_hhdet_in_tesh!D86</f>
        <v>3.0449298082324652</v>
      </c>
      <c r="E485" s="98">
        <f>RES_hhdet_in_tesh!E86</f>
        <v>1.8126447199084927</v>
      </c>
      <c r="F485" s="98">
        <f>RES_hhdet_in_tesh!F86</f>
        <v>3.4949929531149371</v>
      </c>
      <c r="G485" s="98">
        <f>RES_hhdet_in_tesh!G86</f>
        <v>5.0680274697205876</v>
      </c>
      <c r="H485" s="98">
        <f>RES_hhdet_in_tesh!H86</f>
        <v>6.8090398251393474</v>
      </c>
      <c r="I485" s="98">
        <f>RES_hhdet_in_tesh!I86</f>
        <v>8.0244535567856605</v>
      </c>
      <c r="J485" s="98">
        <f>RES_hhdet_in_tesh!J86</f>
        <v>6.2713903551966332</v>
      </c>
      <c r="K485" s="98">
        <f>RES_hhdet_in_tesh!K86</f>
        <v>5.2032559822756506</v>
      </c>
      <c r="L485" s="98">
        <f>RES_hhdet_in_tesh!L86</f>
        <v>5.7987887562471769</v>
      </c>
      <c r="M485" s="98">
        <f>RES_hhdet_in_tesh!M86</f>
        <v>4.6308119362555633</v>
      </c>
      <c r="N485" s="98">
        <f>RES_hhdet_in_tesh!N86</f>
        <v>5.1466824615314017</v>
      </c>
      <c r="O485" s="98">
        <f>RES_hhdet_in_tesh!O86</f>
        <v>3.2728537723334878</v>
      </c>
      <c r="P485" s="98">
        <f>RES_hhdet_in_tesh!P86</f>
        <v>4.5612705475928106</v>
      </c>
      <c r="Q485" s="98">
        <f>RES_hhdet_in_tesh!Q86</f>
        <v>1.586452859890441</v>
      </c>
      <c r="R485" s="98">
        <f>RES_hhdet_in_tesh!R86</f>
        <v>2.0139403934492117</v>
      </c>
      <c r="S485" s="98">
        <f>RES_hhdet_in_tesh!S86</f>
        <v>0</v>
      </c>
      <c r="T485" s="98">
        <f>RES_hhdet_in_tesh!T86</f>
        <v>0</v>
      </c>
      <c r="U485" s="98">
        <f>RES_hhdet_in_tesh!U86</f>
        <v>0</v>
      </c>
      <c r="V485" s="98">
        <f>RES_hhdet_in_tesh!V86</f>
        <v>4.041854834288654</v>
      </c>
      <c r="W485" s="98">
        <f>RES_hhdet_in_tesh!W86</f>
        <v>2.7133963754919392</v>
      </c>
      <c r="X485" s="98">
        <f>RES_hhdet_in_tesh!X86</f>
        <v>8.4837356910190937</v>
      </c>
      <c r="Y485" s="98">
        <f>RES_hhdet_in_tesh!Y86</f>
        <v>6.5983911366533174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1889.29352011984</v>
      </c>
      <c r="D486" s="122">
        <v>1880.5775204520585</v>
      </c>
      <c r="E486" s="122">
        <v>1753.9942044108066</v>
      </c>
      <c r="F486" s="122">
        <v>1749.838408566701</v>
      </c>
      <c r="G486" s="122">
        <v>1626.5353818098447</v>
      </c>
      <c r="H486" s="122">
        <v>1571.1734457960031</v>
      </c>
      <c r="I486" s="122">
        <v>1843.1683503686288</v>
      </c>
      <c r="J486" s="122">
        <v>1581.2947654186207</v>
      </c>
      <c r="K486" s="122">
        <v>1899.8408867134967</v>
      </c>
      <c r="L486" s="122">
        <v>1759.6993178324153</v>
      </c>
      <c r="M486" s="122">
        <v>1732.569233266611</v>
      </c>
      <c r="N486" s="122">
        <v>1919.5147899000406</v>
      </c>
      <c r="O486" s="122">
        <v>1838.3497423424249</v>
      </c>
      <c r="P486" s="122">
        <v>1766.7698012793101</v>
      </c>
      <c r="Q486" s="122">
        <v>1890.8987886702389</v>
      </c>
      <c r="R486" s="122">
        <v>1936.1892770493939</v>
      </c>
      <c r="S486" s="122">
        <v>0</v>
      </c>
      <c r="T486" s="122">
        <v>0</v>
      </c>
      <c r="U486" s="122">
        <v>0</v>
      </c>
      <c r="V486" s="122">
        <v>1998.2402956161109</v>
      </c>
      <c r="W486" s="122">
        <v>2002.8380985797055</v>
      </c>
      <c r="X486" s="122">
        <v>1874.5618119627491</v>
      </c>
      <c r="Y486" s="122">
        <v>1836.0051809563599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1849.1583171303344</v>
      </c>
      <c r="D487" s="98">
        <v>1931.8737100531448</v>
      </c>
      <c r="E487" s="98">
        <v>1735.7758811005642</v>
      </c>
      <c r="F487" s="98">
        <v>1707.3490036165038</v>
      </c>
      <c r="G487" s="98">
        <v>1588.6728293508154</v>
      </c>
      <c r="H487" s="98">
        <v>1507.3152069484827</v>
      </c>
      <c r="I487" s="98">
        <v>1898.8295651797355</v>
      </c>
      <c r="J487" s="98">
        <v>1522.07163424332</v>
      </c>
      <c r="K487" s="98">
        <v>1948.3726438792924</v>
      </c>
      <c r="L487" s="98">
        <v>1752.3914761654828</v>
      </c>
      <c r="M487" s="98">
        <v>1702.812035861303</v>
      </c>
      <c r="N487" s="98">
        <v>1964.0089085635884</v>
      </c>
      <c r="O487" s="98">
        <v>1837.8501656135913</v>
      </c>
      <c r="P487" s="98">
        <v>1717.679109006777</v>
      </c>
      <c r="Q487" s="98">
        <v>1957.7923480760303</v>
      </c>
      <c r="R487" s="98">
        <v>1999.3374060154554</v>
      </c>
      <c r="S487" s="98">
        <v>0</v>
      </c>
      <c r="T487" s="98">
        <v>0</v>
      </c>
      <c r="U487" s="98">
        <v>0</v>
      </c>
      <c r="V487" s="98">
        <v>1954.9213376922307</v>
      </c>
      <c r="W487" s="98">
        <v>1993.3597802097511</v>
      </c>
      <c r="X487" s="98">
        <v>1874.5593008444391</v>
      </c>
      <c r="Y487" s="98">
        <v>1836.147760639969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1508.324672788887</v>
      </c>
      <c r="I488" s="98">
        <v>1901.3962410894248</v>
      </c>
      <c r="J488" s="98">
        <v>1524.084335503828</v>
      </c>
      <c r="K488" s="98">
        <v>1951.0457264004322</v>
      </c>
      <c r="L488" s="98">
        <v>1754.4175138832395</v>
      </c>
      <c r="M488" s="98">
        <v>1704.3113412645785</v>
      </c>
      <c r="N488" s="98">
        <v>1965.2485746808206</v>
      </c>
      <c r="O488" s="98">
        <v>1838.6642633778174</v>
      </c>
      <c r="P488" s="98">
        <v>1718.3031611933941</v>
      </c>
      <c r="Q488" s="98">
        <v>1959.1620505726441</v>
      </c>
      <c r="R488" s="98">
        <v>2000.7639595179203</v>
      </c>
      <c r="S488" s="98">
        <v>0</v>
      </c>
      <c r="T488" s="98">
        <v>0</v>
      </c>
      <c r="U488" s="98">
        <v>0</v>
      </c>
      <c r="V488" s="98">
        <v>0</v>
      </c>
      <c r="W488" s="98">
        <v>1993.412006287514</v>
      </c>
      <c r="X488" s="98">
        <v>1874.8419411608747</v>
      </c>
      <c r="Y488" s="98">
        <v>1837.5190547326185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1177.4212758302754</v>
      </c>
      <c r="I489" s="101">
        <v>1480.261822073574</v>
      </c>
      <c r="J489" s="101">
        <v>1176.2331331031314</v>
      </c>
      <c r="K489" s="101">
        <v>1505.1762928666531</v>
      </c>
      <c r="L489" s="101">
        <v>1356.1824595374492</v>
      </c>
      <c r="M489" s="101">
        <v>1322.7889932003795</v>
      </c>
      <c r="N489" s="101">
        <v>1521.6553251457801</v>
      </c>
      <c r="O489" s="101">
        <v>1421.5848199650302</v>
      </c>
      <c r="P489" s="101">
        <v>1327.3402986831818</v>
      </c>
      <c r="Q489" s="101">
        <v>1509.7999711950958</v>
      </c>
      <c r="R489" s="101">
        <v>1536.0129097820425</v>
      </c>
      <c r="S489" s="101">
        <v>0</v>
      </c>
      <c r="T489" s="101">
        <v>0</v>
      </c>
      <c r="U489" s="101">
        <v>0</v>
      </c>
      <c r="V489" s="101">
        <v>0</v>
      </c>
      <c r="W489" s="101">
        <v>1539.9928018600756</v>
      </c>
      <c r="X489" s="101">
        <v>1427.6825259580776</v>
      </c>
      <c r="Y489" s="101">
        <v>1378.5358734355764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330.90339695861184</v>
      </c>
      <c r="I490" s="104">
        <v>421.13441901585065</v>
      </c>
      <c r="J490" s="104">
        <v>347.85120240069637</v>
      </c>
      <c r="K490" s="104">
        <v>445.86943353377904</v>
      </c>
      <c r="L490" s="104">
        <v>398.23505434579027</v>
      </c>
      <c r="M490" s="104">
        <v>381.52234806419909</v>
      </c>
      <c r="N490" s="104">
        <v>443.59324953504051</v>
      </c>
      <c r="O490" s="104">
        <v>417.07944341278727</v>
      </c>
      <c r="P490" s="104">
        <v>390.96286251021252</v>
      </c>
      <c r="Q490" s="104">
        <v>449.36207937754835</v>
      </c>
      <c r="R490" s="104">
        <v>464.75104973587736</v>
      </c>
      <c r="S490" s="104">
        <v>0</v>
      </c>
      <c r="T490" s="104">
        <v>0</v>
      </c>
      <c r="U490" s="104">
        <v>0</v>
      </c>
      <c r="V490" s="104">
        <v>0</v>
      </c>
      <c r="W490" s="104">
        <v>453.41920442743873</v>
      </c>
      <c r="X490" s="104">
        <v>447.15941520279677</v>
      </c>
      <c r="Y490" s="104">
        <v>458.98318129704199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1902.5968954638597</v>
      </c>
      <c r="D491" s="101">
        <v>1850.615563063971</v>
      </c>
      <c r="E491" s="101">
        <v>1792.9390018269437</v>
      </c>
      <c r="F491" s="101">
        <v>1758.3473310278328</v>
      </c>
      <c r="G491" s="101">
        <v>1723.0853208108051</v>
      </c>
      <c r="H491" s="101">
        <v>1701.3349259065794</v>
      </c>
      <c r="I491" s="101">
        <v>1717.8621405351321</v>
      </c>
      <c r="J491" s="101">
        <v>1715.3510567391666</v>
      </c>
      <c r="K491" s="101">
        <v>1731.7698267679993</v>
      </c>
      <c r="L491" s="101">
        <v>1743.9243529288569</v>
      </c>
      <c r="M491" s="101">
        <v>1860.8633429333113</v>
      </c>
      <c r="N491" s="101">
        <v>1740.5544520597205</v>
      </c>
      <c r="O491" s="101">
        <v>1941.7176917983381</v>
      </c>
      <c r="P491" s="101">
        <v>1797.2464162890021</v>
      </c>
      <c r="Q491" s="101">
        <v>1639.8420968586254</v>
      </c>
      <c r="R491" s="101">
        <v>1979.2394338327833</v>
      </c>
      <c r="S491" s="101">
        <v>0</v>
      </c>
      <c r="T491" s="101">
        <v>0</v>
      </c>
      <c r="U491" s="101">
        <v>0</v>
      </c>
      <c r="V491" s="101">
        <v>2202.6441455646996</v>
      </c>
      <c r="W491" s="101">
        <v>1884.405387372452</v>
      </c>
      <c r="X491" s="101">
        <v>0</v>
      </c>
      <c r="Y491" s="101">
        <v>1850.0888176941269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0</v>
      </c>
      <c r="F492" s="104">
        <v>0</v>
      </c>
      <c r="G492" s="104">
        <v>0</v>
      </c>
      <c r="H492" s="104">
        <v>0</v>
      </c>
      <c r="I492" s="104">
        <v>0</v>
      </c>
      <c r="J492" s="104">
        <v>0</v>
      </c>
      <c r="K492" s="104">
        <v>0</v>
      </c>
      <c r="L492" s="104">
        <v>0</v>
      </c>
      <c r="M492" s="104">
        <v>0</v>
      </c>
      <c r="N492" s="104">
        <v>0</v>
      </c>
      <c r="O492" s="104">
        <v>0</v>
      </c>
      <c r="P492" s="104">
        <v>0</v>
      </c>
      <c r="Q492" s="104">
        <v>0</v>
      </c>
      <c r="R492" s="104">
        <v>1980.0189325785998</v>
      </c>
      <c r="S492" s="104">
        <v>0</v>
      </c>
      <c r="T492" s="104">
        <v>0</v>
      </c>
      <c r="U492" s="104">
        <v>0</v>
      </c>
      <c r="V492" s="104">
        <v>0</v>
      </c>
      <c r="W492" s="104">
        <v>0</v>
      </c>
      <c r="X492" s="104">
        <v>0</v>
      </c>
      <c r="Y492" s="104">
        <v>0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0</v>
      </c>
      <c r="F493" s="98">
        <v>0</v>
      </c>
      <c r="G493" s="98">
        <v>0</v>
      </c>
      <c r="H493" s="98">
        <v>0</v>
      </c>
      <c r="I493" s="98">
        <v>0</v>
      </c>
      <c r="J493" s="98">
        <v>0</v>
      </c>
      <c r="K493" s="98">
        <v>0</v>
      </c>
      <c r="L493" s="98">
        <v>0</v>
      </c>
      <c r="M493" s="98">
        <v>0</v>
      </c>
      <c r="N493" s="98">
        <v>0</v>
      </c>
      <c r="O493" s="98">
        <v>0</v>
      </c>
      <c r="P493" s="98">
        <v>0</v>
      </c>
      <c r="Q493" s="98">
        <v>0</v>
      </c>
      <c r="R493" s="98">
        <v>1519.9304761723104</v>
      </c>
      <c r="S493" s="98">
        <v>0</v>
      </c>
      <c r="T493" s="98">
        <v>0</v>
      </c>
      <c r="U493" s="98">
        <v>0</v>
      </c>
      <c r="V493" s="98">
        <v>0</v>
      </c>
      <c r="W493" s="98">
        <v>0</v>
      </c>
      <c r="X493" s="98">
        <v>0</v>
      </c>
      <c r="Y493" s="98">
        <v>0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0</v>
      </c>
      <c r="F494" s="98">
        <v>0</v>
      </c>
      <c r="G494" s="98">
        <v>0</v>
      </c>
      <c r="H494" s="98">
        <v>0</v>
      </c>
      <c r="I494" s="98">
        <v>0</v>
      </c>
      <c r="J494" s="98">
        <v>0</v>
      </c>
      <c r="K494" s="98">
        <v>0</v>
      </c>
      <c r="L494" s="98">
        <v>0</v>
      </c>
      <c r="M494" s="98">
        <v>0</v>
      </c>
      <c r="N494" s="98">
        <v>0</v>
      </c>
      <c r="O494" s="98">
        <v>0</v>
      </c>
      <c r="P494" s="98">
        <v>0</v>
      </c>
      <c r="Q494" s="98">
        <v>0</v>
      </c>
      <c r="R494" s="98">
        <v>460.08845640628942</v>
      </c>
      <c r="S494" s="98">
        <v>0</v>
      </c>
      <c r="T494" s="98">
        <v>0</v>
      </c>
      <c r="U494" s="98">
        <v>0</v>
      </c>
      <c r="V494" s="98">
        <v>0</v>
      </c>
      <c r="W494" s="98">
        <v>0</v>
      </c>
      <c r="X494" s="98">
        <v>0</v>
      </c>
      <c r="Y494" s="98">
        <v>0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1914.4753001089293</v>
      </c>
      <c r="D495" s="101">
        <v>1854.0731462287256</v>
      </c>
      <c r="E495" s="101">
        <v>1757.8763330446745</v>
      </c>
      <c r="F495" s="101">
        <v>1791.9942705224441</v>
      </c>
      <c r="G495" s="101">
        <v>1689.1435729157238</v>
      </c>
      <c r="H495" s="101">
        <v>1691.9711320177362</v>
      </c>
      <c r="I495" s="101">
        <v>1684.4447222071071</v>
      </c>
      <c r="J495" s="101">
        <v>1757.1966486562137</v>
      </c>
      <c r="K495" s="101">
        <v>1749.6921748171426</v>
      </c>
      <c r="L495" s="101">
        <v>1783.6151870332053</v>
      </c>
      <c r="M495" s="101">
        <v>1835.5530336925726</v>
      </c>
      <c r="N495" s="101">
        <v>1849.2372008849068</v>
      </c>
      <c r="O495" s="101">
        <v>1830.8296042356412</v>
      </c>
      <c r="P495" s="101">
        <v>1822.8784488451067</v>
      </c>
      <c r="Q495" s="101">
        <v>1826.4630476015122</v>
      </c>
      <c r="R495" s="101">
        <v>1874.7848769337495</v>
      </c>
      <c r="S495" s="101">
        <v>0</v>
      </c>
      <c r="T495" s="101">
        <v>0</v>
      </c>
      <c r="U495" s="101">
        <v>0</v>
      </c>
      <c r="V495" s="101">
        <v>2108.3579580860837</v>
      </c>
      <c r="W495" s="101">
        <v>2028.2170844214429</v>
      </c>
      <c r="X495" s="101">
        <v>0</v>
      </c>
      <c r="Y495" s="101">
        <v>1770.9275762620161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1914.483738457272</v>
      </c>
      <c r="D496" s="104">
        <v>1854.2228581058177</v>
      </c>
      <c r="E496" s="104">
        <v>1758.115779383656</v>
      </c>
      <c r="F496" s="104">
        <v>1792.2798416438225</v>
      </c>
      <c r="G496" s="104">
        <v>1689.6547234347263</v>
      </c>
      <c r="H496" s="104">
        <v>1692.3578864834976</v>
      </c>
      <c r="I496" s="104">
        <v>1685.5530782763412</v>
      </c>
      <c r="J496" s="104">
        <v>1758.97868090564</v>
      </c>
      <c r="K496" s="104">
        <v>1751.4285653192162</v>
      </c>
      <c r="L496" s="104">
        <v>1785.0685773913908</v>
      </c>
      <c r="M496" s="104">
        <v>1836.4680480408715</v>
      </c>
      <c r="N496" s="104">
        <v>1849.5225886086844</v>
      </c>
      <c r="O496" s="104">
        <v>1830.8361189932991</v>
      </c>
      <c r="P496" s="104">
        <v>1822.9667546540061</v>
      </c>
      <c r="Q496" s="104">
        <v>1826.9819029727066</v>
      </c>
      <c r="R496" s="104">
        <v>1875.7825859302102</v>
      </c>
      <c r="S496" s="104">
        <v>0</v>
      </c>
      <c r="T496" s="104">
        <v>0</v>
      </c>
      <c r="U496" s="104">
        <v>0</v>
      </c>
      <c r="V496" s="104">
        <v>2107.5196642317528</v>
      </c>
      <c r="W496" s="104">
        <v>2027.4317878110553</v>
      </c>
      <c r="X496" s="104">
        <v>0</v>
      </c>
      <c r="Y496" s="104">
        <v>1770.577507690833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1494.6170741885528</v>
      </c>
      <c r="D497" s="98">
        <v>1439.4927972982546</v>
      </c>
      <c r="E497" s="98">
        <v>1364.6665767809684</v>
      </c>
      <c r="F497" s="98">
        <v>1392.0603529504538</v>
      </c>
      <c r="G497" s="98">
        <v>1309.1804217195804</v>
      </c>
      <c r="H497" s="98">
        <v>1321.3536045503702</v>
      </c>
      <c r="I497" s="98">
        <v>1311.8831173496715</v>
      </c>
      <c r="J497" s="98">
        <v>1358.4315100405706</v>
      </c>
      <c r="K497" s="98">
        <v>1351.0174844618928</v>
      </c>
      <c r="L497" s="98">
        <v>1380.2655270958239</v>
      </c>
      <c r="M497" s="98">
        <v>1426.0610039463684</v>
      </c>
      <c r="N497" s="98">
        <v>1431.6237494906134</v>
      </c>
      <c r="O497" s="98">
        <v>1415.6812364526918</v>
      </c>
      <c r="P497" s="98">
        <v>1408.7722532639175</v>
      </c>
      <c r="Q497" s="98">
        <v>1407.8130812747004</v>
      </c>
      <c r="R497" s="98">
        <v>1439.7734519457101</v>
      </c>
      <c r="S497" s="98">
        <v>0</v>
      </c>
      <c r="T497" s="98">
        <v>0</v>
      </c>
      <c r="U497" s="98">
        <v>0</v>
      </c>
      <c r="V497" s="98">
        <v>1629.555456228863</v>
      </c>
      <c r="W497" s="98">
        <v>1566.3367629263444</v>
      </c>
      <c r="X497" s="98">
        <v>0</v>
      </c>
      <c r="Y497" s="98">
        <v>1328.5126498021009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419.86666426871938</v>
      </c>
      <c r="D498" s="98">
        <v>414.73006080756335</v>
      </c>
      <c r="E498" s="98">
        <v>393.44920260268771</v>
      </c>
      <c r="F498" s="98">
        <v>400.21948869336865</v>
      </c>
      <c r="G498" s="98">
        <v>380.47430171514623</v>
      </c>
      <c r="H498" s="98">
        <v>371.00428193312746</v>
      </c>
      <c r="I498" s="98">
        <v>373.66996092666977</v>
      </c>
      <c r="J498" s="98">
        <v>400.54717086506963</v>
      </c>
      <c r="K498" s="98">
        <v>400.4110808573235</v>
      </c>
      <c r="L498" s="98">
        <v>404.80305029556706</v>
      </c>
      <c r="M498" s="98">
        <v>410.40704409450285</v>
      </c>
      <c r="N498" s="98">
        <v>417.89883911807095</v>
      </c>
      <c r="O498" s="98">
        <v>415.15488254060733</v>
      </c>
      <c r="P498" s="98">
        <v>414.19450139008882</v>
      </c>
      <c r="Q498" s="98">
        <v>419.16882169800647</v>
      </c>
      <c r="R498" s="98">
        <v>436.00913398450012</v>
      </c>
      <c r="S498" s="98">
        <v>0</v>
      </c>
      <c r="T498" s="98">
        <v>0</v>
      </c>
      <c r="U498" s="98">
        <v>0</v>
      </c>
      <c r="V498" s="98">
        <v>477.96420800288979</v>
      </c>
      <c r="W498" s="98">
        <v>461.09502488471099</v>
      </c>
      <c r="X498" s="98">
        <v>0</v>
      </c>
      <c r="Y498" s="98">
        <v>442.06485788873221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346.57703466094773</v>
      </c>
      <c r="D499" s="122">
        <v>344.096641802759</v>
      </c>
      <c r="E499" s="122">
        <v>343.10768538407694</v>
      </c>
      <c r="F499" s="122">
        <v>340.82925482657703</v>
      </c>
      <c r="G499" s="122">
        <v>331.24572948913868</v>
      </c>
      <c r="H499" s="122">
        <v>323.23506204957425</v>
      </c>
      <c r="I499" s="122">
        <v>326.57572671267133</v>
      </c>
      <c r="J499" s="122">
        <v>315.08413041966793</v>
      </c>
      <c r="K499" s="122">
        <v>313.44432696938424</v>
      </c>
      <c r="L499" s="122">
        <v>307.08579803580244</v>
      </c>
      <c r="M499" s="122">
        <v>312.1204175243181</v>
      </c>
      <c r="N499" s="122">
        <v>315.71620577393873</v>
      </c>
      <c r="O499" s="122">
        <v>302.62803804488283</v>
      </c>
      <c r="P499" s="122">
        <v>311.61689601628223</v>
      </c>
      <c r="Q499" s="122">
        <v>316.99636880047177</v>
      </c>
      <c r="R499" s="122">
        <v>319.94970605550787</v>
      </c>
      <c r="S499" s="122">
        <v>0</v>
      </c>
      <c r="T499" s="122">
        <v>0</v>
      </c>
      <c r="U499" s="122">
        <v>0</v>
      </c>
      <c r="V499" s="122">
        <v>348.27668922112377</v>
      </c>
      <c r="W499" s="122">
        <v>350.34930678692319</v>
      </c>
      <c r="X499" s="122">
        <v>317.78109690555482</v>
      </c>
      <c r="Y499" s="122">
        <v>305.90685658294018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X500" s="98">
        <v>0</v>
      </c>
      <c r="Y500" s="98">
        <v>0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346.45855345600398</v>
      </c>
      <c r="D501" s="98">
        <v>343.49606382062888</v>
      </c>
      <c r="E501" s="98">
        <v>343.14319930622275</v>
      </c>
      <c r="F501" s="98">
        <v>333.53990278839632</v>
      </c>
      <c r="G501" s="98">
        <v>334.98183470143516</v>
      </c>
      <c r="H501" s="98">
        <v>324.46408396987874</v>
      </c>
      <c r="I501" s="98">
        <v>325.94840020492046</v>
      </c>
      <c r="J501" s="98">
        <v>318.37349876200938</v>
      </c>
      <c r="K501" s="98">
        <v>306.46572435287078</v>
      </c>
      <c r="L501" s="98">
        <v>310.79804885042142</v>
      </c>
      <c r="M501" s="98">
        <v>312.4881402675469</v>
      </c>
      <c r="N501" s="98">
        <v>312.42623025885598</v>
      </c>
      <c r="O501" s="98">
        <v>315.82480169174255</v>
      </c>
      <c r="P501" s="98">
        <v>302.1224546961501</v>
      </c>
      <c r="Q501" s="98">
        <v>284.60826853672927</v>
      </c>
      <c r="R501" s="98">
        <v>335.74026050279406</v>
      </c>
      <c r="S501" s="98">
        <v>0</v>
      </c>
      <c r="T501" s="98">
        <v>0</v>
      </c>
      <c r="U501" s="98">
        <v>0</v>
      </c>
      <c r="V501" s="98">
        <v>378.57770949789841</v>
      </c>
      <c r="W501" s="98">
        <v>322.87210430694449</v>
      </c>
      <c r="X501" s="98">
        <v>309.34214465248408</v>
      </c>
      <c r="Y501" s="98">
        <v>323.3208185104786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346.57892531847352</v>
      </c>
      <c r="D502" s="33">
        <v>344.10547383190794</v>
      </c>
      <c r="E502" s="33">
        <v>343.10727951068094</v>
      </c>
      <c r="F502" s="33">
        <v>340.93684673857967</v>
      </c>
      <c r="G502" s="33">
        <v>331.19228020140918</v>
      </c>
      <c r="H502" s="33">
        <v>323.21689916405256</v>
      </c>
      <c r="I502" s="33">
        <v>326.58372081303838</v>
      </c>
      <c r="J502" s="33">
        <v>315.04577043899917</v>
      </c>
      <c r="K502" s="33">
        <v>313.52858566574838</v>
      </c>
      <c r="L502" s="33">
        <v>307.02658421912753</v>
      </c>
      <c r="M502" s="33">
        <v>312.113533479203</v>
      </c>
      <c r="N502" s="33">
        <v>315.7720206271635</v>
      </c>
      <c r="O502" s="33">
        <v>302.41700237888824</v>
      </c>
      <c r="P502" s="33">
        <v>311.76656849768256</v>
      </c>
      <c r="Q502" s="33">
        <v>317.57011725509966</v>
      </c>
      <c r="R502" s="33">
        <v>319.5424997803629</v>
      </c>
      <c r="S502" s="33">
        <v>0</v>
      </c>
      <c r="T502" s="33">
        <v>0</v>
      </c>
      <c r="U502" s="33">
        <v>0</v>
      </c>
      <c r="V502" s="33">
        <v>347.86721597414032</v>
      </c>
      <c r="W502" s="33">
        <v>350.90477583975303</v>
      </c>
      <c r="X502" s="33">
        <v>317.95106573240417</v>
      </c>
      <c r="Y502" s="33">
        <v>305.47261529314409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36.352839711239866</v>
      </c>
      <c r="D504" s="117">
        <f t="shared" si="254"/>
        <v>39.351177930246379</v>
      </c>
      <c r="E504" s="117">
        <f t="shared" si="254"/>
        <v>39.885059881334477</v>
      </c>
      <c r="F504" s="117">
        <f t="shared" si="254"/>
        <v>26.000317753898525</v>
      </c>
      <c r="G504" s="117">
        <f t="shared" si="254"/>
        <v>18.251659564091373</v>
      </c>
      <c r="H504" s="117">
        <f t="shared" si="254"/>
        <v>15.70739400127316</v>
      </c>
      <c r="I504" s="117">
        <f t="shared" si="254"/>
        <v>12.569095723835989</v>
      </c>
      <c r="J504" s="117">
        <f t="shared" si="254"/>
        <v>10.535666704528449</v>
      </c>
      <c r="K504" s="117">
        <f t="shared" si="254"/>
        <v>10.308341519878116</v>
      </c>
      <c r="L504" s="117">
        <f t="shared" si="254"/>
        <v>14.107629986309016</v>
      </c>
      <c r="M504" s="117">
        <f t="shared" si="254"/>
        <v>12.364344198837671</v>
      </c>
      <c r="N504" s="117">
        <f t="shared" si="254"/>
        <v>15.408598562230226</v>
      </c>
      <c r="O504" s="117">
        <f t="shared" si="254"/>
        <v>20.873778491611329</v>
      </c>
      <c r="P504" s="117">
        <f t="shared" si="254"/>
        <v>23.713433759635027</v>
      </c>
      <c r="Q504" s="117">
        <f t="shared" si="254"/>
        <v>25.783450377029961</v>
      </c>
      <c r="R504" s="117">
        <f t="shared" ref="R504:V504" si="255">R505+R508+R510+R523</f>
        <v>52.021604491854781</v>
      </c>
      <c r="S504" s="117">
        <f t="shared" si="255"/>
        <v>0</v>
      </c>
      <c r="T504" s="117">
        <f t="shared" si="255"/>
        <v>0</v>
      </c>
      <c r="U504" s="117">
        <f t="shared" si="255"/>
        <v>0</v>
      </c>
      <c r="V504" s="117">
        <f t="shared" si="255"/>
        <v>18.02237448193954</v>
      </c>
      <c r="W504" s="117">
        <f t="shared" ref="W504:Y504" si="256">W505+W508+W510+W523</f>
        <v>21.373302947626978</v>
      </c>
      <c r="X504" s="117">
        <f t="shared" si="256"/>
        <v>2.2218390174997844</v>
      </c>
      <c r="Y504" s="117">
        <f t="shared" si="256"/>
        <v>3.1110547802507029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34.244678339813035</v>
      </c>
      <c r="D510" s="122">
        <v>37.424476243265516</v>
      </c>
      <c r="E510" s="122">
        <v>38.385887993411629</v>
      </c>
      <c r="F510" s="122">
        <v>24.126306019115937</v>
      </c>
      <c r="G510" s="122">
        <v>16.428391548266244</v>
      </c>
      <c r="H510" s="122">
        <v>13.885702570387982</v>
      </c>
      <c r="I510" s="122">
        <v>10.989453670405824</v>
      </c>
      <c r="J510" s="122">
        <v>9.123519488522934</v>
      </c>
      <c r="K510" s="122">
        <v>8.9029148361998747</v>
      </c>
      <c r="L510" s="122">
        <v>12.233656187388901</v>
      </c>
      <c r="M510" s="122">
        <v>10.160630788424175</v>
      </c>
      <c r="N510" s="122">
        <v>13.409316726817693</v>
      </c>
      <c r="O510" s="122">
        <v>18.967379993719259</v>
      </c>
      <c r="P510" s="122">
        <v>21.916487658435816</v>
      </c>
      <c r="Q510" s="122">
        <v>23.890128676717129</v>
      </c>
      <c r="R510" s="122">
        <v>48.819177883658448</v>
      </c>
      <c r="S510" s="122">
        <v>0</v>
      </c>
      <c r="T510" s="122">
        <v>0</v>
      </c>
      <c r="U510" s="122">
        <v>0</v>
      </c>
      <c r="V510" s="122">
        <v>16.17876888825603</v>
      </c>
      <c r="W510" s="122">
        <v>19.044417282208006</v>
      </c>
      <c r="X510" s="122">
        <v>0</v>
      </c>
      <c r="Y510" s="122">
        <v>0.24953793088145612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726.74817365603224</v>
      </c>
      <c r="D515" s="101">
        <v>704.26059839599657</v>
      </c>
      <c r="E515" s="101">
        <v>679.43021748338583</v>
      </c>
      <c r="F515" s="101">
        <v>663.47341552568821</v>
      </c>
      <c r="G515" s="101">
        <v>647.09608931782043</v>
      </c>
      <c r="H515" s="101">
        <v>635.6566065555387</v>
      </c>
      <c r="I515" s="101">
        <v>638.233655473569</v>
      </c>
      <c r="J515" s="101">
        <v>633.17225250349156</v>
      </c>
      <c r="K515" s="101">
        <v>634.33268207924107</v>
      </c>
      <c r="L515" s="101">
        <v>633.09170769737557</v>
      </c>
      <c r="M515" s="101">
        <v>663.48919048409857</v>
      </c>
      <c r="N515" s="101">
        <v>602.86053117651215</v>
      </c>
      <c r="O515" s="101">
        <v>645.56832621480191</v>
      </c>
      <c r="P515" s="101">
        <v>569.82867911933124</v>
      </c>
      <c r="Q515" s="101">
        <v>499.0865063554179</v>
      </c>
      <c r="R515" s="101">
        <v>587.11713529282599</v>
      </c>
      <c r="S515" s="101">
        <v>0</v>
      </c>
      <c r="T515" s="101">
        <v>0</v>
      </c>
      <c r="U515" s="101">
        <v>0</v>
      </c>
      <c r="V515" s="101">
        <v>606.70383330960112</v>
      </c>
      <c r="W515" s="101">
        <v>514.87942437969502</v>
      </c>
      <c r="X515" s="101">
        <v>0</v>
      </c>
      <c r="Y515" s="101">
        <v>502.56939279525261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0</v>
      </c>
      <c r="F516" s="104">
        <v>0</v>
      </c>
      <c r="G516" s="104">
        <v>0</v>
      </c>
      <c r="H516" s="104">
        <v>0</v>
      </c>
      <c r="I516" s="104">
        <v>0</v>
      </c>
      <c r="J516" s="104">
        <v>0</v>
      </c>
      <c r="K516" s="104">
        <v>0</v>
      </c>
      <c r="L516" s="104">
        <v>0</v>
      </c>
      <c r="M516" s="104">
        <v>0</v>
      </c>
      <c r="N516" s="104">
        <v>0</v>
      </c>
      <c r="O516" s="104">
        <v>0</v>
      </c>
      <c r="P516" s="104">
        <v>0</v>
      </c>
      <c r="Q516" s="104">
        <v>0</v>
      </c>
      <c r="R516" s="104">
        <v>450.86875885777266</v>
      </c>
      <c r="S516" s="104">
        <v>0</v>
      </c>
      <c r="T516" s="104">
        <v>0</v>
      </c>
      <c r="U516" s="104">
        <v>0</v>
      </c>
      <c r="V516" s="104">
        <v>0</v>
      </c>
      <c r="W516" s="104">
        <v>0</v>
      </c>
      <c r="X516" s="104">
        <v>0</v>
      </c>
      <c r="Y516" s="104">
        <v>0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0</v>
      </c>
      <c r="F517" s="98">
        <v>0</v>
      </c>
      <c r="G517" s="98">
        <v>0</v>
      </c>
      <c r="H517" s="98">
        <v>0</v>
      </c>
      <c r="I517" s="98">
        <v>0</v>
      </c>
      <c r="J517" s="98">
        <v>0</v>
      </c>
      <c r="K517" s="98">
        <v>0</v>
      </c>
      <c r="L517" s="98">
        <v>0</v>
      </c>
      <c r="M517" s="98">
        <v>0</v>
      </c>
      <c r="N517" s="98">
        <v>0</v>
      </c>
      <c r="O517" s="98">
        <v>0</v>
      </c>
      <c r="P517" s="98">
        <v>0</v>
      </c>
      <c r="Q517" s="98">
        <v>0</v>
      </c>
      <c r="R517" s="98">
        <v>450.86875885777266</v>
      </c>
      <c r="S517" s="98">
        <v>0</v>
      </c>
      <c r="T517" s="98">
        <v>0</v>
      </c>
      <c r="U517" s="98">
        <v>0</v>
      </c>
      <c r="V517" s="98">
        <v>0</v>
      </c>
      <c r="W517" s="98">
        <v>0</v>
      </c>
      <c r="X517" s="98">
        <v>0</v>
      </c>
      <c r="Y517" s="98">
        <v>0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2.1081613714268332</v>
      </c>
      <c r="D523" s="122">
        <v>1.9267016869808646</v>
      </c>
      <c r="E523" s="122">
        <v>1.4991718879228508</v>
      </c>
      <c r="F523" s="122">
        <v>1.8740117347825882</v>
      </c>
      <c r="G523" s="122">
        <v>1.8232680158251269</v>
      </c>
      <c r="H523" s="122">
        <v>1.821691430885177</v>
      </c>
      <c r="I523" s="122">
        <v>1.5796420534301643</v>
      </c>
      <c r="J523" s="122">
        <v>1.4121472160055157</v>
      </c>
      <c r="K523" s="122">
        <v>1.4054266836782414</v>
      </c>
      <c r="L523" s="122">
        <v>1.873973798920116</v>
      </c>
      <c r="M523" s="122">
        <v>2.2037134104134961</v>
      </c>
      <c r="N523" s="122">
        <v>1.9992818354125343</v>
      </c>
      <c r="O523" s="122">
        <v>1.9063984978920709</v>
      </c>
      <c r="P523" s="122">
        <v>1.7969461011992101</v>
      </c>
      <c r="Q523" s="122">
        <v>1.8933217003128333</v>
      </c>
      <c r="R523" s="122">
        <v>3.2024266081963364</v>
      </c>
      <c r="S523" s="122">
        <v>0</v>
      </c>
      <c r="T523" s="122">
        <v>0</v>
      </c>
      <c r="U523" s="122">
        <v>0</v>
      </c>
      <c r="V523" s="122">
        <v>1.8436055936835085</v>
      </c>
      <c r="W523" s="122">
        <v>2.328885665418972</v>
      </c>
      <c r="X523" s="122">
        <v>2.2218390174997844</v>
      </c>
      <c r="Y523" s="122">
        <v>2.8615168493692469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134.21960731417505</v>
      </c>
      <c r="D525" s="98">
        <v>132.94241640167965</v>
      </c>
      <c r="E525" s="98">
        <v>132.6767120811723</v>
      </c>
      <c r="F525" s="98">
        <v>128.83830676630294</v>
      </c>
      <c r="G525" s="98">
        <v>129.26970232200148</v>
      </c>
      <c r="H525" s="98">
        <v>125.08947825411549</v>
      </c>
      <c r="I525" s="98">
        <v>125.53997371997622</v>
      </c>
      <c r="J525" s="98">
        <v>122.50377098847849</v>
      </c>
      <c r="K525" s="98">
        <v>117.807824955382</v>
      </c>
      <c r="L525" s="98">
        <v>119.35771580814277</v>
      </c>
      <c r="M525" s="98">
        <v>119.91873808333442</v>
      </c>
      <c r="N525" s="98">
        <v>119.84583891167358</v>
      </c>
      <c r="O525" s="98">
        <v>121.1198512327429</v>
      </c>
      <c r="P525" s="98">
        <v>115.78583139031433</v>
      </c>
      <c r="Q525" s="98">
        <v>108.77133168297227</v>
      </c>
      <c r="R525" s="98">
        <v>127.38541397047649</v>
      </c>
      <c r="S525" s="98">
        <v>0</v>
      </c>
      <c r="T525" s="98">
        <v>0</v>
      </c>
      <c r="U525" s="98">
        <v>0</v>
      </c>
      <c r="V525" s="98">
        <v>138.27041952626314</v>
      </c>
      <c r="W525" s="98">
        <v>117.53109658147746</v>
      </c>
      <c r="X525" s="98">
        <v>112.53614623636409</v>
      </c>
      <c r="Y525" s="98">
        <v>117.61418233938087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186.77976839684476</v>
      </c>
      <c r="D528" s="118">
        <f t="shared" si="261"/>
        <v>184.96991750470102</v>
      </c>
      <c r="E528" s="118">
        <f t="shared" si="261"/>
        <v>177.6743057513992</v>
      </c>
      <c r="F528" s="118">
        <f t="shared" si="261"/>
        <v>173.09195837446481</v>
      </c>
      <c r="G528" s="118">
        <f t="shared" si="261"/>
        <v>168.92717184680151</v>
      </c>
      <c r="H528" s="118">
        <f t="shared" si="261"/>
        <v>158.82226761562234</v>
      </c>
      <c r="I528" s="118">
        <f t="shared" si="261"/>
        <v>180.5521971221776</v>
      </c>
      <c r="J528" s="118">
        <f t="shared" si="261"/>
        <v>145.20221177545758</v>
      </c>
      <c r="K528" s="118">
        <f t="shared" si="261"/>
        <v>163.02508573161896</v>
      </c>
      <c r="L528" s="118">
        <f t="shared" si="261"/>
        <v>149.86630560976559</v>
      </c>
      <c r="M528" s="118">
        <f t="shared" si="261"/>
        <v>114.55517979958086</v>
      </c>
      <c r="N528" s="118">
        <f t="shared" si="261"/>
        <v>122.6331919989682</v>
      </c>
      <c r="O528" s="118">
        <f t="shared" si="261"/>
        <v>111.23406705991698</v>
      </c>
      <c r="P528" s="118">
        <f t="shared" si="261"/>
        <v>92.763176204392892</v>
      </c>
      <c r="Q528" s="118">
        <f t="shared" si="261"/>
        <v>104.8375045783347</v>
      </c>
      <c r="R528" s="118">
        <f t="shared" ref="R528:V528" si="262">R529+R532+R534+R547</f>
        <v>101.5010215221466</v>
      </c>
      <c r="S528" s="118">
        <f t="shared" si="262"/>
        <v>0</v>
      </c>
      <c r="T528" s="118">
        <f t="shared" si="262"/>
        <v>0</v>
      </c>
      <c r="U528" s="118">
        <f t="shared" si="262"/>
        <v>0</v>
      </c>
      <c r="V528" s="118">
        <f t="shared" si="262"/>
        <v>76.070479934159849</v>
      </c>
      <c r="W528" s="118">
        <f t="shared" ref="W528:Y528" si="263">W529+W532+W534+W547</f>
        <v>66.571001195364076</v>
      </c>
      <c r="X528" s="118">
        <f t="shared" si="263"/>
        <v>48.739847713459156</v>
      </c>
      <c r="Y528" s="118">
        <f t="shared" si="263"/>
        <v>39.836037871013794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155.774955586516</v>
      </c>
      <c r="D529" s="123">
        <f t="shared" si="264"/>
        <v>154.77721718920932</v>
      </c>
      <c r="E529" s="123">
        <f t="shared" si="264"/>
        <v>149.81141437596716</v>
      </c>
      <c r="F529" s="123">
        <f t="shared" si="264"/>
        <v>145.37619000757641</v>
      </c>
      <c r="G529" s="123">
        <f t="shared" si="264"/>
        <v>143.30936615831536</v>
      </c>
      <c r="H529" s="123">
        <f t="shared" si="264"/>
        <v>134.44107116551604</v>
      </c>
      <c r="I529" s="123">
        <f t="shared" si="264"/>
        <v>153.20713776340997</v>
      </c>
      <c r="J529" s="123">
        <f t="shared" si="264"/>
        <v>122.1564113437849</v>
      </c>
      <c r="K529" s="123">
        <f t="shared" si="264"/>
        <v>136.59037749146543</v>
      </c>
      <c r="L529" s="123">
        <f t="shared" si="264"/>
        <v>125.71513836971288</v>
      </c>
      <c r="M529" s="123">
        <f t="shared" si="264"/>
        <v>91.157013396819806</v>
      </c>
      <c r="N529" s="123">
        <f t="shared" si="264"/>
        <v>97.301775328155429</v>
      </c>
      <c r="O529" s="123">
        <f t="shared" si="264"/>
        <v>87.524341684922192</v>
      </c>
      <c r="P529" s="123">
        <f t="shared" si="264"/>
        <v>70.201030645754017</v>
      </c>
      <c r="Q529" s="123">
        <f t="shared" si="264"/>
        <v>81.469875949399025</v>
      </c>
      <c r="R529" s="123">
        <f t="shared" ref="R529:V529" si="265">SUM(R530:R531)</f>
        <v>78.117467587268933</v>
      </c>
      <c r="S529" s="123">
        <f t="shared" si="265"/>
        <v>0</v>
      </c>
      <c r="T529" s="123">
        <f t="shared" si="265"/>
        <v>0</v>
      </c>
      <c r="U529" s="123">
        <f t="shared" si="265"/>
        <v>0</v>
      </c>
      <c r="V529" s="123">
        <f t="shared" si="265"/>
        <v>53.899886728691506</v>
      </c>
      <c r="W529" s="123">
        <f t="shared" ref="W529:Y529" si="266">SUM(W530:W531)</f>
        <v>44.729227496355975</v>
      </c>
      <c r="X529" s="123">
        <f t="shared" si="266"/>
        <v>29.206827483716474</v>
      </c>
      <c r="Y529" s="123">
        <f t="shared" si="266"/>
        <v>20.971716940055064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154.94936210269915</v>
      </c>
      <c r="D530" s="99">
        <v>153.95783362975811</v>
      </c>
      <c r="E530" s="99">
        <v>149.02390960937251</v>
      </c>
      <c r="F530" s="99">
        <v>144.6111646280601</v>
      </c>
      <c r="G530" s="99">
        <v>142.55411945148316</v>
      </c>
      <c r="H530" s="99">
        <v>133.73163373605544</v>
      </c>
      <c r="I530" s="99">
        <v>152.39290537109028</v>
      </c>
      <c r="J530" s="99">
        <v>121.49510891246864</v>
      </c>
      <c r="K530" s="99">
        <v>135.84148330087012</v>
      </c>
      <c r="L530" s="99">
        <v>125.02101917173584</v>
      </c>
      <c r="M530" s="99">
        <v>90.657147003977826</v>
      </c>
      <c r="N530" s="99">
        <v>96.764553140954405</v>
      </c>
      <c r="O530" s="99">
        <v>87.04575849528662</v>
      </c>
      <c r="P530" s="99">
        <v>69.821145901535417</v>
      </c>
      <c r="Q530" s="99">
        <v>81.022248084785602</v>
      </c>
      <c r="R530" s="99">
        <v>77.683500433850355</v>
      </c>
      <c r="S530" s="99">
        <v>0</v>
      </c>
      <c r="T530" s="99">
        <v>0</v>
      </c>
      <c r="U530" s="99">
        <v>0</v>
      </c>
      <c r="V530" s="99">
        <v>53.584593621874241</v>
      </c>
      <c r="W530" s="99">
        <v>44.464510702760677</v>
      </c>
      <c r="X530" s="99">
        <v>29.03264946227274</v>
      </c>
      <c r="Y530" s="99">
        <v>20.845985714013779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0.82559348381684206</v>
      </c>
      <c r="D531" s="99">
        <v>0.81938355945122121</v>
      </c>
      <c r="E531" s="99">
        <v>0.78750476659465063</v>
      </c>
      <c r="F531" s="99">
        <v>0.7650253795163221</v>
      </c>
      <c r="G531" s="99">
        <v>0.75524670683219797</v>
      </c>
      <c r="H531" s="99">
        <v>0.70943742946059096</v>
      </c>
      <c r="I531" s="99">
        <v>0.81423239231969313</v>
      </c>
      <c r="J531" s="99">
        <v>0.66130243131625799</v>
      </c>
      <c r="K531" s="99">
        <v>0.74889419059530371</v>
      </c>
      <c r="L531" s="99">
        <v>0.69411919797702681</v>
      </c>
      <c r="M531" s="99">
        <v>0.49986639284197576</v>
      </c>
      <c r="N531" s="99">
        <v>0.53722218720102499</v>
      </c>
      <c r="O531" s="99">
        <v>0.47858318963557228</v>
      </c>
      <c r="P531" s="99">
        <v>0.37988474421860119</v>
      </c>
      <c r="Q531" s="99">
        <v>0.44762786461341775</v>
      </c>
      <c r="R531" s="99">
        <v>0.43396715341858189</v>
      </c>
      <c r="S531" s="99">
        <v>0</v>
      </c>
      <c r="T531" s="99">
        <v>0</v>
      </c>
      <c r="U531" s="99">
        <v>0</v>
      </c>
      <c r="V531" s="99">
        <v>0.31529310681726558</v>
      </c>
      <c r="W531" s="99">
        <v>0.26471679359530037</v>
      </c>
      <c r="X531" s="99">
        <v>0.17417802144373207</v>
      </c>
      <c r="Y531" s="99">
        <v>0.12573122604128545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0</v>
      </c>
      <c r="D532" s="123">
        <f t="shared" si="267"/>
        <v>8.5796531278044385E-3</v>
      </c>
      <c r="E532" s="123">
        <f t="shared" si="267"/>
        <v>4.8454899106286147E-3</v>
      </c>
      <c r="F532" s="123">
        <f t="shared" si="267"/>
        <v>8.9073834972217721E-3</v>
      </c>
      <c r="G532" s="123">
        <f t="shared" si="267"/>
        <v>1.2319745301258555E-2</v>
      </c>
      <c r="H532" s="123">
        <f t="shared" si="267"/>
        <v>1.580418443104584E-2</v>
      </c>
      <c r="I532" s="123">
        <f t="shared" si="267"/>
        <v>1.7814186841963495E-2</v>
      </c>
      <c r="J532" s="123">
        <f t="shared" si="267"/>
        <v>1.3233895467802372E-2</v>
      </c>
      <c r="K532" s="123">
        <f t="shared" si="267"/>
        <v>1.0485243891206036E-2</v>
      </c>
      <c r="L532" s="123">
        <f t="shared" si="267"/>
        <v>1.1166330473958392E-2</v>
      </c>
      <c r="M532" s="123">
        <f t="shared" si="267"/>
        <v>8.424405360611141E-3</v>
      </c>
      <c r="N532" s="123">
        <f t="shared" si="267"/>
        <v>8.8904409928527439E-3</v>
      </c>
      <c r="O532" s="123">
        <f t="shared" si="267"/>
        <v>5.3418191792122469E-3</v>
      </c>
      <c r="P532" s="123">
        <f t="shared" si="267"/>
        <v>7.0480880586352591E-3</v>
      </c>
      <c r="Q532" s="123">
        <f t="shared" si="267"/>
        <v>2.3532690905781234E-3</v>
      </c>
      <c r="R532" s="123">
        <f t="shared" si="267"/>
        <v>2.9387074534113632E-3</v>
      </c>
      <c r="S532" s="123">
        <f t="shared" si="267"/>
        <v>0</v>
      </c>
      <c r="T532" s="123">
        <f t="shared" si="267"/>
        <v>0</v>
      </c>
      <c r="U532" s="123">
        <f t="shared" si="267"/>
        <v>0</v>
      </c>
      <c r="V532" s="123">
        <f t="shared" si="267"/>
        <v>5.7222332306013941E-3</v>
      </c>
      <c r="W532" s="123">
        <f t="shared" si="267"/>
        <v>3.7578717307655998E-3</v>
      </c>
      <c r="X532" s="123">
        <f t="shared" si="267"/>
        <v>1.1461279430177957E-2</v>
      </c>
      <c r="Y532" s="123">
        <f t="shared" si="267"/>
        <v>8.7521453991435232E-3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0</v>
      </c>
      <c r="D533" s="99">
        <f>RES_hhdet_in_fecs!D86</f>
        <v>8.5796531278044385E-3</v>
      </c>
      <c r="E533" s="99">
        <f>RES_hhdet_in_fecs!E86</f>
        <v>4.8454899106286147E-3</v>
      </c>
      <c r="F533" s="99">
        <f>RES_hhdet_in_fecs!F86</f>
        <v>8.9073834972217721E-3</v>
      </c>
      <c r="G533" s="99">
        <f>RES_hhdet_in_fecs!G86</f>
        <v>1.2319745301258555E-2</v>
      </c>
      <c r="H533" s="99">
        <f>RES_hhdet_in_fecs!H86</f>
        <v>1.580418443104584E-2</v>
      </c>
      <c r="I533" s="99">
        <f>RES_hhdet_in_fecs!I86</f>
        <v>1.7814186841963495E-2</v>
      </c>
      <c r="J533" s="99">
        <f>RES_hhdet_in_fecs!J86</f>
        <v>1.3233895467802372E-2</v>
      </c>
      <c r="K533" s="99">
        <f>RES_hhdet_in_fecs!K86</f>
        <v>1.0485243891206036E-2</v>
      </c>
      <c r="L533" s="99">
        <f>RES_hhdet_in_fecs!L86</f>
        <v>1.1166330473958392E-2</v>
      </c>
      <c r="M533" s="99">
        <f>RES_hhdet_in_fecs!M86</f>
        <v>8.424405360611141E-3</v>
      </c>
      <c r="N533" s="99">
        <f>RES_hhdet_in_fecs!N86</f>
        <v>8.8904409928527439E-3</v>
      </c>
      <c r="O533" s="99">
        <f>RES_hhdet_in_fecs!O86</f>
        <v>5.3418191792122469E-3</v>
      </c>
      <c r="P533" s="99">
        <f>RES_hhdet_in_fecs!P86</f>
        <v>7.0480880586352591E-3</v>
      </c>
      <c r="Q533" s="99">
        <f>RES_hhdet_in_fecs!Q86</f>
        <v>2.3532690905781234E-3</v>
      </c>
      <c r="R533" s="99">
        <f>RES_hhdet_in_fecs!R86</f>
        <v>2.9387074534113632E-3</v>
      </c>
      <c r="S533" s="99">
        <f>RES_hhdet_in_fecs!S86</f>
        <v>0</v>
      </c>
      <c r="T533" s="99">
        <f>RES_hhdet_in_fecs!T86</f>
        <v>0</v>
      </c>
      <c r="U533" s="99">
        <f>RES_hhdet_in_fecs!U86</f>
        <v>0</v>
      </c>
      <c r="V533" s="99">
        <f>RES_hhdet_in_fecs!V86</f>
        <v>5.7222332306013941E-3</v>
      </c>
      <c r="W533" s="99">
        <f>RES_hhdet_in_fecs!W86</f>
        <v>3.7578717307655998E-3</v>
      </c>
      <c r="X533" s="99">
        <f>RES_hhdet_in_fecs!X86</f>
        <v>1.1461279430177957E-2</v>
      </c>
      <c r="Y533" s="99">
        <f>RES_hhdet_in_fecs!Y86</f>
        <v>8.7521453991435232E-3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26.831964341496349</v>
      </c>
      <c r="D534" s="123">
        <v>26.093984446690701</v>
      </c>
      <c r="E534" s="123">
        <v>23.813955563816844</v>
      </c>
      <c r="F534" s="123">
        <v>23.703855666340147</v>
      </c>
      <c r="G534" s="123">
        <v>21.736022592679166</v>
      </c>
      <c r="H534" s="123">
        <v>20.610731428144902</v>
      </c>
      <c r="I534" s="123">
        <v>23.556093977004121</v>
      </c>
      <c r="J534" s="123">
        <v>19.440518584654534</v>
      </c>
      <c r="K534" s="123">
        <v>22.882439821454284</v>
      </c>
      <c r="L534" s="123">
        <v>20.69725120875222</v>
      </c>
      <c r="M534" s="123">
        <v>19.949623208288202</v>
      </c>
      <c r="N534" s="123">
        <v>21.877453533118704</v>
      </c>
      <c r="O534" s="123">
        <v>20.443421486490774</v>
      </c>
      <c r="P534" s="123">
        <v>19.246535212477092</v>
      </c>
      <c r="Q534" s="123">
        <v>20.053785269544399</v>
      </c>
      <c r="R534" s="123">
        <v>20.109266744808465</v>
      </c>
      <c r="S534" s="123">
        <v>0</v>
      </c>
      <c r="T534" s="123">
        <v>0</v>
      </c>
      <c r="U534" s="123">
        <v>0</v>
      </c>
      <c r="V534" s="123">
        <v>18.965353839948868</v>
      </c>
      <c r="W534" s="123">
        <v>18.691518309530743</v>
      </c>
      <c r="X534" s="123">
        <v>16.72886672031461</v>
      </c>
      <c r="Y534" s="123">
        <v>16.195462384905625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28.037964774754563</v>
      </c>
      <c r="D535" s="99">
        <v>28.291588390887146</v>
      </c>
      <c r="E535" s="99">
        <v>24.683797518402574</v>
      </c>
      <c r="F535" s="99">
        <v>23.660133276309839</v>
      </c>
      <c r="G535" s="99">
        <v>21.441105523077635</v>
      </c>
      <c r="H535" s="99">
        <v>19.814784481870248</v>
      </c>
      <c r="I535" s="99">
        <v>24.335563211102901</v>
      </c>
      <c r="J535" s="99">
        <v>18.891658605353843</v>
      </c>
      <c r="K535" s="99">
        <v>23.523938477939261</v>
      </c>
      <c r="L535" s="99">
        <v>20.593105624811699</v>
      </c>
      <c r="M535" s="99">
        <v>19.370307162348947</v>
      </c>
      <c r="N535" s="99">
        <v>21.898388240453404</v>
      </c>
      <c r="O535" s="99">
        <v>20.125449788893537</v>
      </c>
      <c r="P535" s="99">
        <v>18.517682958108299</v>
      </c>
      <c r="Q535" s="99">
        <v>20.751561763784821</v>
      </c>
      <c r="R535" s="99">
        <v>20.615215144759404</v>
      </c>
      <c r="S535" s="99">
        <v>0</v>
      </c>
      <c r="T535" s="99">
        <v>0</v>
      </c>
      <c r="U535" s="99">
        <v>0</v>
      </c>
      <c r="V535" s="99">
        <v>18.238713769095764</v>
      </c>
      <c r="W535" s="99">
        <v>18.14990250694829</v>
      </c>
      <c r="X535" s="99">
        <v>16.733302430046901</v>
      </c>
      <c r="Y535" s="99">
        <v>16.199158168894595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18.381861779947677</v>
      </c>
      <c r="I536" s="99">
        <v>22.655189193488635</v>
      </c>
      <c r="J536" s="99">
        <v>17.611120327346853</v>
      </c>
      <c r="K536" s="99">
        <v>22.00919331661667</v>
      </c>
      <c r="L536" s="99">
        <v>19.341794020288788</v>
      </c>
      <c r="M536" s="99">
        <v>18.264253923976323</v>
      </c>
      <c r="N536" s="99">
        <v>20.690985093667404</v>
      </c>
      <c r="O536" s="99">
        <v>19.050938590573164</v>
      </c>
      <c r="P536" s="99">
        <v>17.559827443021764</v>
      </c>
      <c r="Q536" s="99">
        <v>19.723567998896286</v>
      </c>
      <c r="R536" s="99">
        <v>19.652668815154563</v>
      </c>
      <c r="S536" s="99">
        <v>0</v>
      </c>
      <c r="T536" s="99">
        <v>0</v>
      </c>
      <c r="U536" s="99">
        <v>0</v>
      </c>
      <c r="V536" s="99">
        <v>0</v>
      </c>
      <c r="W536" s="99">
        <v>17.610516499365779</v>
      </c>
      <c r="X536" s="99">
        <v>16.234038656846</v>
      </c>
      <c r="Y536" s="99">
        <v>15.721499531313972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15.478082299837766</v>
      </c>
      <c r="I537" s="102">
        <v>18.971162973567889</v>
      </c>
      <c r="J537" s="102">
        <v>14.59917804850032</v>
      </c>
      <c r="K537" s="102">
        <v>18.172947881956322</v>
      </c>
      <c r="L537" s="102">
        <v>15.937083132179245</v>
      </c>
      <c r="M537" s="102">
        <v>15.047361992778804</v>
      </c>
      <c r="N537" s="102">
        <v>16.966215852129775</v>
      </c>
      <c r="O537" s="102">
        <v>15.567119915516956</v>
      </c>
      <c r="P537" s="102">
        <v>14.309580118691979</v>
      </c>
      <c r="Q537" s="102">
        <v>16.00307988945049</v>
      </c>
      <c r="R537" s="102">
        <v>15.837865337292621</v>
      </c>
      <c r="S537" s="102">
        <v>0</v>
      </c>
      <c r="T537" s="102">
        <v>0</v>
      </c>
      <c r="U537" s="102">
        <v>0</v>
      </c>
      <c r="V537" s="102">
        <v>0</v>
      </c>
      <c r="W537" s="102">
        <v>14.021913902678119</v>
      </c>
      <c r="X537" s="102">
        <v>12.744245258172441</v>
      </c>
      <c r="Y537" s="102">
        <v>12.161940958114883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2.9037794801099088</v>
      </c>
      <c r="I538" s="105">
        <v>3.6840262199207472</v>
      </c>
      <c r="J538" s="105">
        <v>3.0119422788465338</v>
      </c>
      <c r="K538" s="105">
        <v>3.8362454346603498</v>
      </c>
      <c r="L538" s="105">
        <v>3.4047108881095434</v>
      </c>
      <c r="M538" s="105">
        <v>3.2168919311975248</v>
      </c>
      <c r="N538" s="105">
        <v>3.7247692415376275</v>
      </c>
      <c r="O538" s="105">
        <v>3.4838186750562095</v>
      </c>
      <c r="P538" s="105">
        <v>3.2502473243297829</v>
      </c>
      <c r="Q538" s="105">
        <v>3.7204881094457996</v>
      </c>
      <c r="R538" s="105">
        <v>3.814803477861938</v>
      </c>
      <c r="S538" s="105">
        <v>0</v>
      </c>
      <c r="T538" s="105">
        <v>0</v>
      </c>
      <c r="U538" s="105">
        <v>0</v>
      </c>
      <c r="V538" s="105">
        <v>0</v>
      </c>
      <c r="W538" s="105">
        <v>3.5886025966876605</v>
      </c>
      <c r="X538" s="105">
        <v>3.4897933986735574</v>
      </c>
      <c r="Y538" s="105">
        <v>3.559558573199086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28.805811415955979</v>
      </c>
      <c r="D539" s="102">
        <v>27.619188462651564</v>
      </c>
      <c r="E539" s="102">
        <v>26.496393316520027</v>
      </c>
      <c r="F539" s="102">
        <v>25.811374044149641</v>
      </c>
      <c r="G539" s="102">
        <v>25.08899689498757</v>
      </c>
      <c r="H539" s="102">
        <v>24.55574481346175</v>
      </c>
      <c r="I539" s="102">
        <v>24.578185450898399</v>
      </c>
      <c r="J539" s="102">
        <v>24.134769218407357</v>
      </c>
      <c r="K539" s="102">
        <v>24.026134937328667</v>
      </c>
      <c r="L539" s="102">
        <v>23.827337636655635</v>
      </c>
      <c r="M539" s="102">
        <v>24.627395269095679</v>
      </c>
      <c r="N539" s="102">
        <v>22.284322532912093</v>
      </c>
      <c r="O539" s="102">
        <v>23.738163228724467</v>
      </c>
      <c r="P539" s="102">
        <v>20.854190999852378</v>
      </c>
      <c r="Q539" s="102">
        <v>18.190618613482915</v>
      </c>
      <c r="R539" s="102">
        <v>21.215080603971796</v>
      </c>
      <c r="S539" s="102">
        <v>0</v>
      </c>
      <c r="T539" s="102">
        <v>0</v>
      </c>
      <c r="U539" s="102">
        <v>0</v>
      </c>
      <c r="V539" s="102">
        <v>21.396256056055215</v>
      </c>
      <c r="W539" s="102">
        <v>17.939037318972527</v>
      </c>
      <c r="X539" s="102">
        <v>0</v>
      </c>
      <c r="Y539" s="102">
        <v>17.157876906969136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0</v>
      </c>
      <c r="F540" s="105">
        <v>0</v>
      </c>
      <c r="G540" s="105">
        <v>0</v>
      </c>
      <c r="H540" s="105">
        <v>0</v>
      </c>
      <c r="I540" s="105">
        <v>0</v>
      </c>
      <c r="J540" s="105">
        <v>0</v>
      </c>
      <c r="K540" s="105">
        <v>0</v>
      </c>
      <c r="L540" s="105">
        <v>0</v>
      </c>
      <c r="M540" s="105">
        <v>0</v>
      </c>
      <c r="N540" s="105">
        <v>0</v>
      </c>
      <c r="O540" s="105">
        <v>0</v>
      </c>
      <c r="P540" s="105">
        <v>0</v>
      </c>
      <c r="Q540" s="105">
        <v>0</v>
      </c>
      <c r="R540" s="105">
        <v>20.068369308251874</v>
      </c>
      <c r="S540" s="105">
        <v>0</v>
      </c>
      <c r="T540" s="105">
        <v>0</v>
      </c>
      <c r="U540" s="105">
        <v>0</v>
      </c>
      <c r="V540" s="105">
        <v>0</v>
      </c>
      <c r="W540" s="105">
        <v>0</v>
      </c>
      <c r="X540" s="105">
        <v>0</v>
      </c>
      <c r="Y540" s="105">
        <v>0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0</v>
      </c>
      <c r="F541" s="99">
        <v>0</v>
      </c>
      <c r="G541" s="99">
        <v>0</v>
      </c>
      <c r="H541" s="99">
        <v>0</v>
      </c>
      <c r="I541" s="99">
        <v>0</v>
      </c>
      <c r="J541" s="99">
        <v>0</v>
      </c>
      <c r="K541" s="99">
        <v>0</v>
      </c>
      <c r="L541" s="99">
        <v>0</v>
      </c>
      <c r="M541" s="99">
        <v>0</v>
      </c>
      <c r="N541" s="99">
        <v>0</v>
      </c>
      <c r="O541" s="99">
        <v>0</v>
      </c>
      <c r="P541" s="99">
        <v>0</v>
      </c>
      <c r="Q541" s="99">
        <v>0</v>
      </c>
      <c r="R541" s="99">
        <v>16.291837669172605</v>
      </c>
      <c r="S541" s="99">
        <v>0</v>
      </c>
      <c r="T541" s="99">
        <v>0</v>
      </c>
      <c r="U541" s="99">
        <v>0</v>
      </c>
      <c r="V541" s="99">
        <v>0</v>
      </c>
      <c r="W541" s="99">
        <v>0</v>
      </c>
      <c r="X541" s="99">
        <v>0</v>
      </c>
      <c r="Y541" s="99">
        <v>0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0</v>
      </c>
      <c r="F542" s="99">
        <v>0</v>
      </c>
      <c r="G542" s="99">
        <v>0</v>
      </c>
      <c r="H542" s="99">
        <v>0</v>
      </c>
      <c r="I542" s="99">
        <v>0</v>
      </c>
      <c r="J542" s="99">
        <v>0</v>
      </c>
      <c r="K542" s="99">
        <v>0</v>
      </c>
      <c r="L542" s="99">
        <v>0</v>
      </c>
      <c r="M542" s="99">
        <v>0</v>
      </c>
      <c r="N542" s="99">
        <v>0</v>
      </c>
      <c r="O542" s="99">
        <v>0</v>
      </c>
      <c r="P542" s="99">
        <v>0</v>
      </c>
      <c r="Q542" s="99">
        <v>0</v>
      </c>
      <c r="R542" s="99">
        <v>3.7765316390792685</v>
      </c>
      <c r="S542" s="99">
        <v>0</v>
      </c>
      <c r="T542" s="99">
        <v>0</v>
      </c>
      <c r="U542" s="99">
        <v>0</v>
      </c>
      <c r="V542" s="99">
        <v>0</v>
      </c>
      <c r="W542" s="99">
        <v>0</v>
      </c>
      <c r="X542" s="99">
        <v>0</v>
      </c>
      <c r="Y542" s="99">
        <v>0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25.898351848671236</v>
      </c>
      <c r="D543" s="102">
        <v>24.770540491707887</v>
      </c>
      <c r="E543" s="102">
        <v>23.307331350707837</v>
      </c>
      <c r="F543" s="102">
        <v>23.654243160953513</v>
      </c>
      <c r="G543" s="102">
        <v>22.172809928984485</v>
      </c>
      <c r="H543" s="102">
        <v>22.077878131665731</v>
      </c>
      <c r="I543" s="102">
        <v>21.856442503610729</v>
      </c>
      <c r="J543" s="102">
        <v>22.504905596068738</v>
      </c>
      <c r="K543" s="102">
        <v>22.19517972594015</v>
      </c>
      <c r="L543" s="102">
        <v>22.39907178137269</v>
      </c>
      <c r="M543" s="102">
        <v>22.574943136231663</v>
      </c>
      <c r="N543" s="102">
        <v>22.391116580498835</v>
      </c>
      <c r="O543" s="102">
        <v>21.675835414121302</v>
      </c>
      <c r="P543" s="102">
        <v>21.014584860921392</v>
      </c>
      <c r="Q543" s="102">
        <v>20.540720670164426</v>
      </c>
      <c r="R543" s="102">
        <v>20.617237252568792</v>
      </c>
      <c r="S543" s="102">
        <v>0</v>
      </c>
      <c r="T543" s="102">
        <v>0</v>
      </c>
      <c r="U543" s="102">
        <v>0</v>
      </c>
      <c r="V543" s="102">
        <v>21.500981706603365</v>
      </c>
      <c r="W543" s="102">
        <v>20.207603049993278</v>
      </c>
      <c r="X543" s="102">
        <v>0</v>
      </c>
      <c r="Y543" s="102">
        <v>16.7941657898598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23.999071194704612</v>
      </c>
      <c r="D544" s="105">
        <v>22.926383031541572</v>
      </c>
      <c r="E544" s="105">
        <v>21.57932039583773</v>
      </c>
      <c r="F544" s="105">
        <v>21.911992122348103</v>
      </c>
      <c r="G544" s="105">
        <v>20.536142644115053</v>
      </c>
      <c r="H544" s="105">
        <v>20.497510216823294</v>
      </c>
      <c r="I544" s="105">
        <v>20.291098521057467</v>
      </c>
      <c r="J544" s="105">
        <v>20.866031022698145</v>
      </c>
      <c r="K544" s="105">
        <v>20.583038379234136</v>
      </c>
      <c r="L544" s="105">
        <v>20.79457297358568</v>
      </c>
      <c r="M544" s="105">
        <v>20.999157253439108</v>
      </c>
      <c r="N544" s="105">
        <v>20.843546228915717</v>
      </c>
      <c r="O544" s="105">
        <v>20.228490949494464</v>
      </c>
      <c r="P544" s="105">
        <v>19.684050426246944</v>
      </c>
      <c r="Q544" s="105">
        <v>19.303013817572182</v>
      </c>
      <c r="R544" s="105">
        <v>19.412245705366654</v>
      </c>
      <c r="S544" s="105">
        <v>0</v>
      </c>
      <c r="T544" s="105">
        <v>0</v>
      </c>
      <c r="U544" s="105">
        <v>0</v>
      </c>
      <c r="V544" s="105">
        <v>20.447191493096085</v>
      </c>
      <c r="W544" s="105">
        <v>19.255134108274799</v>
      </c>
      <c r="X544" s="105">
        <v>0</v>
      </c>
      <c r="Y544" s="105">
        <v>16.026981895638098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20.218656706704071</v>
      </c>
      <c r="D545" s="99">
        <v>19.231719468849626</v>
      </c>
      <c r="E545" s="99">
        <v>18.093841694301865</v>
      </c>
      <c r="F545" s="99">
        <v>18.375133573285826</v>
      </c>
      <c r="G545" s="99">
        <v>17.185163605381874</v>
      </c>
      <c r="H545" s="99">
        <v>17.241833089262489</v>
      </c>
      <c r="I545" s="99">
        <v>17.02228487987465</v>
      </c>
      <c r="J545" s="99">
        <v>17.397809696238085</v>
      </c>
      <c r="K545" s="99">
        <v>17.137915064204396</v>
      </c>
      <c r="L545" s="99">
        <v>17.333708999304456</v>
      </c>
      <c r="M545" s="99">
        <v>17.538717477491634</v>
      </c>
      <c r="N545" s="99">
        <v>17.334528128092892</v>
      </c>
      <c r="O545" s="99">
        <v>16.760747919530996</v>
      </c>
      <c r="P545" s="99">
        <v>16.24066820510291</v>
      </c>
      <c r="Q545" s="99">
        <v>15.832510433890899</v>
      </c>
      <c r="R545" s="99">
        <v>15.833363717582209</v>
      </c>
      <c r="S545" s="99">
        <v>0</v>
      </c>
      <c r="T545" s="99">
        <v>0</v>
      </c>
      <c r="U545" s="99">
        <v>0</v>
      </c>
      <c r="V545" s="99">
        <v>16.618165772039138</v>
      </c>
      <c r="W545" s="99">
        <v>15.605780954584468</v>
      </c>
      <c r="X545" s="99">
        <v>0</v>
      </c>
      <c r="Y545" s="99">
        <v>12.598630228456836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3.7804144880005359</v>
      </c>
      <c r="D546" s="99">
        <v>3.6946635626919497</v>
      </c>
      <c r="E546" s="99">
        <v>3.4854787015358601</v>
      </c>
      <c r="F546" s="99">
        <v>3.5368585490622726</v>
      </c>
      <c r="G546" s="99">
        <v>3.3509790387331715</v>
      </c>
      <c r="H546" s="99">
        <v>3.2556771275608072</v>
      </c>
      <c r="I546" s="99">
        <v>3.2688136411828159</v>
      </c>
      <c r="J546" s="99">
        <v>3.4682213264600597</v>
      </c>
      <c r="K546" s="99">
        <v>3.4451233150297362</v>
      </c>
      <c r="L546" s="99">
        <v>3.4608639742812275</v>
      </c>
      <c r="M546" s="99">
        <v>3.4604397759474783</v>
      </c>
      <c r="N546" s="99">
        <v>3.5090181008228223</v>
      </c>
      <c r="O546" s="99">
        <v>3.467743029963466</v>
      </c>
      <c r="P546" s="99">
        <v>3.4433822211440326</v>
      </c>
      <c r="Q546" s="99">
        <v>3.4705033836812844</v>
      </c>
      <c r="R546" s="99">
        <v>3.5788819877844422</v>
      </c>
      <c r="S546" s="99">
        <v>0</v>
      </c>
      <c r="T546" s="99">
        <v>0</v>
      </c>
      <c r="U546" s="99">
        <v>0</v>
      </c>
      <c r="V546" s="99">
        <v>3.8290257210569467</v>
      </c>
      <c r="W546" s="99">
        <v>3.649353153690333</v>
      </c>
      <c r="X546" s="99">
        <v>0</v>
      </c>
      <c r="Y546" s="99">
        <v>3.4283516671812597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4.1728484688323899</v>
      </c>
      <c r="D547" s="123">
        <v>4.0901362156731578</v>
      </c>
      <c r="E547" s="123">
        <v>4.0440903217045641</v>
      </c>
      <c r="F547" s="123">
        <v>4.0030053170510111</v>
      </c>
      <c r="G547" s="123">
        <v>3.8694633505057396</v>
      </c>
      <c r="H547" s="123">
        <v>3.7546608375303689</v>
      </c>
      <c r="I547" s="123">
        <v>3.7711511949215519</v>
      </c>
      <c r="J547" s="123">
        <v>3.5920479515503407</v>
      </c>
      <c r="K547" s="123">
        <v>3.5417831748080548</v>
      </c>
      <c r="L547" s="123">
        <v>3.4427497008265315</v>
      </c>
      <c r="M547" s="123">
        <v>3.440118789112228</v>
      </c>
      <c r="N547" s="123">
        <v>3.4450726967012133</v>
      </c>
      <c r="O547" s="123">
        <v>3.2609620693248109</v>
      </c>
      <c r="P547" s="123">
        <v>3.3085622581031444</v>
      </c>
      <c r="Q547" s="123">
        <v>3.3114900903006976</v>
      </c>
      <c r="R547" s="123">
        <v>3.2713484826157972</v>
      </c>
      <c r="S547" s="123">
        <v>0</v>
      </c>
      <c r="T547" s="123">
        <v>0</v>
      </c>
      <c r="U547" s="123">
        <v>0</v>
      </c>
      <c r="V547" s="123">
        <v>3.1995171322888702</v>
      </c>
      <c r="W547" s="123">
        <v>3.1464975177466021</v>
      </c>
      <c r="X547" s="123">
        <v>2.7926922299978987</v>
      </c>
      <c r="Y547" s="123">
        <v>2.6601064006539654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X548" s="99">
        <v>0</v>
      </c>
      <c r="Y548" s="99">
        <v>0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5.320006071932287</v>
      </c>
      <c r="D549" s="99">
        <v>5.2136406063905723</v>
      </c>
      <c r="E549" s="99">
        <v>5.1741212810149833</v>
      </c>
      <c r="F549" s="99">
        <v>5.0122486437908895</v>
      </c>
      <c r="G549" s="99">
        <v>5.0120024115610837</v>
      </c>
      <c r="H549" s="99">
        <v>4.8322715050531846</v>
      </c>
      <c r="I549" s="99">
        <v>4.8345064995060678</v>
      </c>
      <c r="J549" s="99">
        <v>4.6695038032723186</v>
      </c>
      <c r="K549" s="99">
        <v>4.462117086216316</v>
      </c>
      <c r="L549" s="99">
        <v>4.4922031982451083</v>
      </c>
      <c r="M549" s="99">
        <v>4.4511443521704406</v>
      </c>
      <c r="N549" s="99">
        <v>4.4300185373276806</v>
      </c>
      <c r="O549" s="99">
        <v>4.4536924784705354</v>
      </c>
      <c r="P549" s="99">
        <v>4.2374487830660037</v>
      </c>
      <c r="Q549" s="99">
        <v>3.9644786735960214</v>
      </c>
      <c r="R549" s="99">
        <v>4.6029857803521619</v>
      </c>
      <c r="S549" s="99">
        <v>0</v>
      </c>
      <c r="T549" s="99">
        <v>0</v>
      </c>
      <c r="U549" s="99">
        <v>0</v>
      </c>
      <c r="V549" s="99">
        <v>4.8762990090626239</v>
      </c>
      <c r="W549" s="99">
        <v>4.0949290802501839</v>
      </c>
      <c r="X549" s="99">
        <v>3.8663175078246881</v>
      </c>
      <c r="Y549" s="99">
        <v>4.0153851229755642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4.1545427623999451</v>
      </c>
      <c r="D550" s="110">
        <v>4.0736140922802537</v>
      </c>
      <c r="E550" s="110">
        <v>4.0311756821695885</v>
      </c>
      <c r="F550" s="110">
        <v>3.9881087365825265</v>
      </c>
      <c r="G550" s="110">
        <v>3.8531180134377099</v>
      </c>
      <c r="H550" s="110">
        <v>3.7387355567295391</v>
      </c>
      <c r="I550" s="110">
        <v>3.7576007249100796</v>
      </c>
      <c r="J550" s="110">
        <v>3.5794828687314255</v>
      </c>
      <c r="K550" s="110">
        <v>3.5306711886617901</v>
      </c>
      <c r="L550" s="110">
        <v>3.4260099517879516</v>
      </c>
      <c r="M550" s="110">
        <v>3.4211916334855532</v>
      </c>
      <c r="N550" s="110">
        <v>3.4283629651919982</v>
      </c>
      <c r="O550" s="110">
        <v>3.241888555319282</v>
      </c>
      <c r="P550" s="110">
        <v>3.2939190846458812</v>
      </c>
      <c r="Q550" s="110">
        <v>3.2999225334664142</v>
      </c>
      <c r="R550" s="110">
        <v>3.2370082657687274</v>
      </c>
      <c r="S550" s="110">
        <v>0</v>
      </c>
      <c r="T550" s="110">
        <v>0</v>
      </c>
      <c r="U550" s="110">
        <v>0</v>
      </c>
      <c r="V550" s="110">
        <v>3.1768579177378733</v>
      </c>
      <c r="W550" s="110">
        <v>3.1273243729520552</v>
      </c>
      <c r="X550" s="110">
        <v>2.7710683573327071</v>
      </c>
      <c r="Y550" s="110">
        <v>2.626310646255106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108.63343760838376</v>
      </c>
      <c r="D552" s="118">
        <f t="shared" si="268"/>
        <v>109.56212734123444</v>
      </c>
      <c r="E552" s="118">
        <f t="shared" si="268"/>
        <v>107.17015570646038</v>
      </c>
      <c r="F552" s="118">
        <f t="shared" si="268"/>
        <v>106.16466081156892</v>
      </c>
      <c r="G552" s="118">
        <f t="shared" si="268"/>
        <v>105.39142805189711</v>
      </c>
      <c r="H552" s="118">
        <f t="shared" si="268"/>
        <v>100.93283374487395</v>
      </c>
      <c r="I552" s="118">
        <f t="shared" si="268"/>
        <v>116.89017251460076</v>
      </c>
      <c r="J552" s="118">
        <f t="shared" si="268"/>
        <v>95.948466897281506</v>
      </c>
      <c r="K552" s="118">
        <f t="shared" si="268"/>
        <v>109.58274784895721</v>
      </c>
      <c r="L552" s="118">
        <f t="shared" si="268"/>
        <v>102.49830998568136</v>
      </c>
      <c r="M552" s="118">
        <f t="shared" si="268"/>
        <v>79.742596408928577</v>
      </c>
      <c r="N552" s="118">
        <f t="shared" si="268"/>
        <v>86.403747100941743</v>
      </c>
      <c r="O552" s="118">
        <f t="shared" si="268"/>
        <v>79.382612189387061</v>
      </c>
      <c r="P552" s="118">
        <f t="shared" si="268"/>
        <v>67.086353893344693</v>
      </c>
      <c r="Q552" s="118">
        <f t="shared" si="268"/>
        <v>76.699684457727145</v>
      </c>
      <c r="R552" s="118">
        <f t="shared" ref="R552:V552" si="269">R553+R556+R558+R571</f>
        <v>75.466515312678567</v>
      </c>
      <c r="S552" s="118">
        <f t="shared" si="269"/>
        <v>0</v>
      </c>
      <c r="T552" s="118">
        <f t="shared" si="269"/>
        <v>0</v>
      </c>
      <c r="U552" s="118">
        <f t="shared" si="269"/>
        <v>0</v>
      </c>
      <c r="V552" s="118">
        <f t="shared" si="269"/>
        <v>60.794156118700563</v>
      </c>
      <c r="W552" s="118">
        <f t="shared" ref="W552:Y552" si="270">W553+W556+W558+W571</f>
        <v>53.8451458294318</v>
      </c>
      <c r="X552" s="118">
        <f t="shared" si="270"/>
        <v>40.37974484752754</v>
      </c>
      <c r="Y552" s="118">
        <f t="shared" si="270"/>
        <v>33.472158516038483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88.502005042026497</v>
      </c>
      <c r="D553" s="123">
        <f t="shared" si="271"/>
        <v>89.716272566849966</v>
      </c>
      <c r="E553" s="123">
        <f t="shared" si="271"/>
        <v>88.576340143990137</v>
      </c>
      <c r="F553" s="123">
        <f t="shared" si="271"/>
        <v>87.657923125187921</v>
      </c>
      <c r="G553" s="123">
        <f t="shared" si="271"/>
        <v>88.103883819451667</v>
      </c>
      <c r="H553" s="123">
        <f t="shared" si="271"/>
        <v>84.249062732267447</v>
      </c>
      <c r="I553" s="123">
        <f t="shared" si="271"/>
        <v>97.839351670895226</v>
      </c>
      <c r="J553" s="123">
        <f t="shared" si="271"/>
        <v>79.473972057834757</v>
      </c>
      <c r="K553" s="123">
        <f t="shared" si="271"/>
        <v>90.49494854379401</v>
      </c>
      <c r="L553" s="123">
        <f t="shared" si="271"/>
        <v>84.778752378710237</v>
      </c>
      <c r="M553" s="123">
        <f t="shared" si="271"/>
        <v>62.463287622865693</v>
      </c>
      <c r="N553" s="123">
        <f t="shared" si="271"/>
        <v>67.591716318928107</v>
      </c>
      <c r="O553" s="123">
        <f t="shared" si="271"/>
        <v>61.47192270020701</v>
      </c>
      <c r="P553" s="123">
        <f t="shared" si="271"/>
        <v>49.76988548063548</v>
      </c>
      <c r="Q553" s="123">
        <f t="shared" si="271"/>
        <v>58.406307164607746</v>
      </c>
      <c r="R553" s="123">
        <f t="shared" ref="R553:V553" si="272">SUM(R554:R555)</f>
        <v>56.930979715714841</v>
      </c>
      <c r="S553" s="123">
        <f t="shared" si="272"/>
        <v>0</v>
      </c>
      <c r="T553" s="123">
        <f t="shared" si="272"/>
        <v>0</v>
      </c>
      <c r="U553" s="123">
        <f t="shared" si="272"/>
        <v>0</v>
      </c>
      <c r="V553" s="123">
        <f t="shared" si="272"/>
        <v>41.963561473200208</v>
      </c>
      <c r="W553" s="123">
        <f t="shared" ref="W553:Y553" si="273">SUM(W554:W555)</f>
        <v>35.199284224724927</v>
      </c>
      <c r="X553" s="123">
        <f t="shared" si="273"/>
        <v>23.203699717571475</v>
      </c>
      <c r="Y553" s="123">
        <f t="shared" si="273"/>
        <v>16.809786063981882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87.676411558209651</v>
      </c>
      <c r="D554" s="99">
        <v>88.896889007398741</v>
      </c>
      <c r="E554" s="99">
        <v>87.788835377395486</v>
      </c>
      <c r="F554" s="99">
        <v>86.892897745671604</v>
      </c>
      <c r="G554" s="99">
        <v>87.348637112619471</v>
      </c>
      <c r="H554" s="99">
        <v>83.539625302806854</v>
      </c>
      <c r="I554" s="99">
        <v>97.025119278575531</v>
      </c>
      <c r="J554" s="99">
        <v>78.812669626518499</v>
      </c>
      <c r="K554" s="99">
        <v>89.746054353198701</v>
      </c>
      <c r="L554" s="99">
        <v>84.084633180733206</v>
      </c>
      <c r="M554" s="99">
        <v>61.963421230023719</v>
      </c>
      <c r="N554" s="99">
        <v>67.054494131727083</v>
      </c>
      <c r="O554" s="99">
        <v>60.993339510571438</v>
      </c>
      <c r="P554" s="99">
        <v>49.39000073641688</v>
      </c>
      <c r="Q554" s="99">
        <v>57.95867929999433</v>
      </c>
      <c r="R554" s="99">
        <v>56.497012562296256</v>
      </c>
      <c r="S554" s="99">
        <v>0</v>
      </c>
      <c r="T554" s="99">
        <v>0</v>
      </c>
      <c r="U554" s="99">
        <v>0</v>
      </c>
      <c r="V554" s="99">
        <v>41.648268366382943</v>
      </c>
      <c r="W554" s="99">
        <v>34.934567431129629</v>
      </c>
      <c r="X554" s="99">
        <v>23.029521696127741</v>
      </c>
      <c r="Y554" s="99">
        <v>16.684054837940597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0.82559348381684206</v>
      </c>
      <c r="D555" s="99">
        <v>0.81938355945122121</v>
      </c>
      <c r="E555" s="99">
        <v>0.78750476659465063</v>
      </c>
      <c r="F555" s="99">
        <v>0.7650253795163221</v>
      </c>
      <c r="G555" s="99">
        <v>0.75524670683219797</v>
      </c>
      <c r="H555" s="99">
        <v>0.70943742946059096</v>
      </c>
      <c r="I555" s="99">
        <v>0.81423239231969313</v>
      </c>
      <c r="J555" s="99">
        <v>0.66130243131625799</v>
      </c>
      <c r="K555" s="99">
        <v>0.74889419059530371</v>
      </c>
      <c r="L555" s="99">
        <v>0.69411919797702681</v>
      </c>
      <c r="M555" s="99">
        <v>0.49986639284197576</v>
      </c>
      <c r="N555" s="99">
        <v>0.53722218720102499</v>
      </c>
      <c r="O555" s="99">
        <v>0.47858318963557228</v>
      </c>
      <c r="P555" s="99">
        <v>0.37988474421860119</v>
      </c>
      <c r="Q555" s="99">
        <v>0.44762786461341775</v>
      </c>
      <c r="R555" s="99">
        <v>0.43396715341858189</v>
      </c>
      <c r="S555" s="99">
        <v>0</v>
      </c>
      <c r="T555" s="99">
        <v>0</v>
      </c>
      <c r="U555" s="99">
        <v>0</v>
      </c>
      <c r="V555" s="99">
        <v>0.31529310681726558</v>
      </c>
      <c r="W555" s="99">
        <v>0.26471679359530037</v>
      </c>
      <c r="X555" s="99">
        <v>0.17417802144373207</v>
      </c>
      <c r="Y555" s="99">
        <v>0.12573122604128545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0</v>
      </c>
      <c r="D556" s="123">
        <f t="shared" si="274"/>
        <v>2.7126056865820303E-2</v>
      </c>
      <c r="E556" s="123">
        <f t="shared" si="274"/>
        <v>1.6057815145891791E-2</v>
      </c>
      <c r="F556" s="123">
        <f t="shared" si="274"/>
        <v>3.0886291283550336E-2</v>
      </c>
      <c r="G556" s="123">
        <f t="shared" si="274"/>
        <v>4.4636007588949693E-2</v>
      </c>
      <c r="H556" s="123">
        <f t="shared" si="274"/>
        <v>5.9751426867230985E-2</v>
      </c>
      <c r="I556" s="123">
        <f t="shared" si="274"/>
        <v>7.0196820703515114E-2</v>
      </c>
      <c r="J556" s="123">
        <f t="shared" si="274"/>
        <v>5.4302143064632706E-2</v>
      </c>
      <c r="K556" s="123">
        <f t="shared" si="274"/>
        <v>4.4768637421883008E-2</v>
      </c>
      <c r="L556" s="123">
        <f t="shared" si="274"/>
        <v>4.9576748708562463E-2</v>
      </c>
      <c r="M556" s="123">
        <f t="shared" si="274"/>
        <v>3.9045737761414193E-2</v>
      </c>
      <c r="N556" s="123">
        <f t="shared" si="274"/>
        <v>4.3215726453833307E-2</v>
      </c>
      <c r="O556" s="123">
        <f t="shared" si="274"/>
        <v>2.7337787255793562E-2</v>
      </c>
      <c r="P556" s="123">
        <f t="shared" si="274"/>
        <v>3.791986097521096E-2</v>
      </c>
      <c r="Q556" s="123">
        <f t="shared" si="274"/>
        <v>1.3135018000616746E-2</v>
      </c>
      <c r="R556" s="123">
        <f t="shared" si="274"/>
        <v>1.6530972488395447E-2</v>
      </c>
      <c r="S556" s="123">
        <f t="shared" si="274"/>
        <v>0</v>
      </c>
      <c r="T556" s="123">
        <f t="shared" si="274"/>
        <v>0</v>
      </c>
      <c r="U556" s="123">
        <f t="shared" si="274"/>
        <v>0</v>
      </c>
      <c r="V556" s="123">
        <f t="shared" si="274"/>
        <v>3.2379759534580145E-2</v>
      </c>
      <c r="W556" s="123">
        <f t="shared" si="274"/>
        <v>2.1475273177344063E-2</v>
      </c>
      <c r="X556" s="123">
        <f t="shared" si="274"/>
        <v>6.6210134023863693E-2</v>
      </c>
      <c r="Y556" s="123">
        <f t="shared" si="274"/>
        <v>5.1172593456305253E-2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0</v>
      </c>
      <c r="D557" s="99">
        <f>RES_hhdet_in_tess!D86</f>
        <v>2.7126056865820303E-2</v>
      </c>
      <c r="E557" s="99">
        <f>RES_hhdet_in_tess!E86</f>
        <v>1.6057815145891791E-2</v>
      </c>
      <c r="F557" s="99">
        <f>RES_hhdet_in_tess!F86</f>
        <v>3.0886291283550336E-2</v>
      </c>
      <c r="G557" s="99">
        <f>RES_hhdet_in_tess!G86</f>
        <v>4.4636007588949693E-2</v>
      </c>
      <c r="H557" s="99">
        <f>RES_hhdet_in_tess!H86</f>
        <v>5.9751426867230985E-2</v>
      </c>
      <c r="I557" s="99">
        <f>RES_hhdet_in_tess!I86</f>
        <v>7.0196820703515114E-2</v>
      </c>
      <c r="J557" s="99">
        <f>RES_hhdet_in_tess!J86</f>
        <v>5.4302143064632706E-2</v>
      </c>
      <c r="K557" s="99">
        <f>RES_hhdet_in_tess!K86</f>
        <v>4.4768637421883008E-2</v>
      </c>
      <c r="L557" s="99">
        <f>RES_hhdet_in_tess!L86</f>
        <v>4.9576748708562463E-2</v>
      </c>
      <c r="M557" s="99">
        <f>RES_hhdet_in_tess!M86</f>
        <v>3.9045737761414193E-2</v>
      </c>
      <c r="N557" s="99">
        <f>RES_hhdet_in_tess!N86</f>
        <v>4.3215726453833307E-2</v>
      </c>
      <c r="O557" s="99">
        <f>RES_hhdet_in_tess!O86</f>
        <v>2.7337787255793562E-2</v>
      </c>
      <c r="P557" s="99">
        <f>RES_hhdet_in_tess!P86</f>
        <v>3.791986097521096E-2</v>
      </c>
      <c r="Q557" s="99">
        <f>RES_hhdet_in_tess!Q86</f>
        <v>1.3135018000616746E-2</v>
      </c>
      <c r="R557" s="99">
        <f>RES_hhdet_in_tess!R86</f>
        <v>1.6530972488395447E-2</v>
      </c>
      <c r="S557" s="99">
        <f>RES_hhdet_in_tess!S86</f>
        <v>0</v>
      </c>
      <c r="T557" s="99">
        <f>RES_hhdet_in_tess!T86</f>
        <v>0</v>
      </c>
      <c r="U557" s="99">
        <f>RES_hhdet_in_tess!U86</f>
        <v>0</v>
      </c>
      <c r="V557" s="99">
        <f>RES_hhdet_in_tess!V86</f>
        <v>3.2379759534580145E-2</v>
      </c>
      <c r="W557" s="99">
        <f>RES_hhdet_in_tess!W86</f>
        <v>2.1475273177344063E-2</v>
      </c>
      <c r="X557" s="99">
        <f>RES_hhdet_in_tess!X86</f>
        <v>6.6210134023863693E-2</v>
      </c>
      <c r="Y557" s="99">
        <f>RES_hhdet_in_tess!Y86</f>
        <v>5.1172593456305253E-2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17.010906564793185</v>
      </c>
      <c r="D558" s="123">
        <v>16.75330991947494</v>
      </c>
      <c r="E558" s="123">
        <v>15.538243314893021</v>
      </c>
      <c r="F558" s="123">
        <v>15.463841990859065</v>
      </c>
      <c r="G558" s="123">
        <v>14.325503577067655</v>
      </c>
      <c r="H558" s="123">
        <v>13.787532112179109</v>
      </c>
      <c r="I558" s="123">
        <v>16.123784292802071</v>
      </c>
      <c r="J558" s="123">
        <v>13.691970953133957</v>
      </c>
      <c r="K558" s="123">
        <v>16.346166343972005</v>
      </c>
      <c r="L558" s="123">
        <v>15.044550603575699</v>
      </c>
      <c r="M558" s="123">
        <v>14.608549184643273</v>
      </c>
      <c r="N558" s="123">
        <v>16.11780534440134</v>
      </c>
      <c r="O558" s="123">
        <v>15.355533016089556</v>
      </c>
      <c r="P558" s="123">
        <v>14.687939367040876</v>
      </c>
      <c r="Q558" s="123">
        <v>15.655674526782478</v>
      </c>
      <c r="R558" s="123">
        <v>15.892770101508454</v>
      </c>
      <c r="S558" s="123">
        <v>0</v>
      </c>
      <c r="T558" s="123">
        <v>0</v>
      </c>
      <c r="U558" s="123">
        <v>0</v>
      </c>
      <c r="V558" s="123">
        <v>16.008130652160183</v>
      </c>
      <c r="W558" s="123">
        <v>15.851534145723011</v>
      </c>
      <c r="X558" s="123">
        <v>14.629756669277056</v>
      </c>
      <c r="Y558" s="123">
        <v>14.238796210011081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16.649535406345461</v>
      </c>
      <c r="D559" s="99">
        <v>17.21028707289139</v>
      </c>
      <c r="E559" s="99">
        <v>15.376851253464276</v>
      </c>
      <c r="F559" s="99">
        <v>15.088350493347779</v>
      </c>
      <c r="G559" s="99">
        <v>13.992033960141642</v>
      </c>
      <c r="H559" s="99">
        <v>13.227156349023739</v>
      </c>
      <c r="I559" s="99">
        <v>16.610700976733906</v>
      </c>
      <c r="J559" s="99">
        <v>13.179175104099958</v>
      </c>
      <c r="K559" s="99">
        <v>16.763731931251098</v>
      </c>
      <c r="L559" s="99">
        <v>14.982072205904606</v>
      </c>
      <c r="M559" s="99">
        <v>14.357644647297326</v>
      </c>
      <c r="N559" s="99">
        <v>16.491414106033805</v>
      </c>
      <c r="O559" s="99">
        <v>15.351360106671407</v>
      </c>
      <c r="P559" s="99">
        <v>14.279826713619402</v>
      </c>
      <c r="Q559" s="99">
        <v>16.209518973809459</v>
      </c>
      <c r="R559" s="99">
        <v>16.411107181407701</v>
      </c>
      <c r="S559" s="99">
        <v>0</v>
      </c>
      <c r="T559" s="99">
        <v>0</v>
      </c>
      <c r="U559" s="99">
        <v>0</v>
      </c>
      <c r="V559" s="99">
        <v>15.661097545239929</v>
      </c>
      <c r="W559" s="99">
        <v>15.776517654179381</v>
      </c>
      <c r="X559" s="99">
        <v>14.629737071603826</v>
      </c>
      <c r="Y559" s="99">
        <v>14.239901960190686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13.23601472346226</v>
      </c>
      <c r="I560" s="99">
        <v>16.633153906065665</v>
      </c>
      <c r="J560" s="99">
        <v>13.196602498282799</v>
      </c>
      <c r="K560" s="99">
        <v>16.786731042306815</v>
      </c>
      <c r="L560" s="99">
        <v>14.99939381685294</v>
      </c>
      <c r="M560" s="99">
        <v>14.370286379763773</v>
      </c>
      <c r="N560" s="99">
        <v>16.501823349700345</v>
      </c>
      <c r="O560" s="99">
        <v>15.35816017567295</v>
      </c>
      <c r="P560" s="99">
        <v>14.285014735665207</v>
      </c>
      <c r="Q560" s="99">
        <v>16.220859409698463</v>
      </c>
      <c r="R560" s="99">
        <v>16.422816721957748</v>
      </c>
      <c r="S560" s="99">
        <v>0</v>
      </c>
      <c r="T560" s="99">
        <v>0</v>
      </c>
      <c r="U560" s="99">
        <v>0</v>
      </c>
      <c r="V560" s="99">
        <v>0</v>
      </c>
      <c r="W560" s="99">
        <v>15.776930999349689</v>
      </c>
      <c r="X560" s="99">
        <v>14.631942898601896</v>
      </c>
      <c r="Y560" s="99">
        <v>14.250536776111552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10.332235243352352</v>
      </c>
      <c r="I561" s="102">
        <v>12.949127686144918</v>
      </c>
      <c r="J561" s="102">
        <v>10.184660219436262</v>
      </c>
      <c r="K561" s="102">
        <v>12.950485607646465</v>
      </c>
      <c r="L561" s="102">
        <v>11.594682928743397</v>
      </c>
      <c r="M561" s="102">
        <v>11.153394448566248</v>
      </c>
      <c r="N561" s="102">
        <v>12.777054108162719</v>
      </c>
      <c r="O561" s="102">
        <v>11.874341500616742</v>
      </c>
      <c r="P561" s="102">
        <v>11.034767411335427</v>
      </c>
      <c r="Q561" s="102">
        <v>12.500371300252663</v>
      </c>
      <c r="R561" s="102">
        <v>12.608013244095808</v>
      </c>
      <c r="S561" s="102">
        <v>0</v>
      </c>
      <c r="T561" s="102">
        <v>0</v>
      </c>
      <c r="U561" s="102">
        <v>0</v>
      </c>
      <c r="V561" s="102">
        <v>0</v>
      </c>
      <c r="W561" s="102">
        <v>12.18832840266203</v>
      </c>
      <c r="X561" s="102">
        <v>11.142149499928335</v>
      </c>
      <c r="Y561" s="102">
        <v>10.690978202912465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2.9037794801099088</v>
      </c>
      <c r="I562" s="105">
        <v>3.6840262199207472</v>
      </c>
      <c r="J562" s="105">
        <v>3.0119422788465338</v>
      </c>
      <c r="K562" s="105">
        <v>3.8362454346603498</v>
      </c>
      <c r="L562" s="105">
        <v>3.4047108881095434</v>
      </c>
      <c r="M562" s="105">
        <v>3.2168919311975248</v>
      </c>
      <c r="N562" s="105">
        <v>3.7247692415376275</v>
      </c>
      <c r="O562" s="105">
        <v>3.4838186750562095</v>
      </c>
      <c r="P562" s="105">
        <v>3.2502473243297829</v>
      </c>
      <c r="Q562" s="105">
        <v>3.7204881094457996</v>
      </c>
      <c r="R562" s="105">
        <v>3.814803477861938</v>
      </c>
      <c r="S562" s="105">
        <v>0</v>
      </c>
      <c r="T562" s="105">
        <v>0</v>
      </c>
      <c r="U562" s="105">
        <v>0</v>
      </c>
      <c r="V562" s="105">
        <v>0</v>
      </c>
      <c r="W562" s="105">
        <v>3.5886025966876605</v>
      </c>
      <c r="X562" s="105">
        <v>3.4897933986735574</v>
      </c>
      <c r="Y562" s="105">
        <v>3.559558573199086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17.130688098241276</v>
      </c>
      <c r="D563" s="102">
        <v>16.486390873353368</v>
      </c>
      <c r="E563" s="102">
        <v>15.883246586043754</v>
      </c>
      <c r="F563" s="102">
        <v>15.539037867122399</v>
      </c>
      <c r="G563" s="102">
        <v>15.175854889428852</v>
      </c>
      <c r="H563" s="102">
        <v>14.929739289620384</v>
      </c>
      <c r="I563" s="102">
        <v>15.027622730837416</v>
      </c>
      <c r="J563" s="102">
        <v>14.85272534692964</v>
      </c>
      <c r="K563" s="102">
        <v>14.900088663104041</v>
      </c>
      <c r="L563" s="102">
        <v>14.909682529606362</v>
      </c>
      <c r="M563" s="102">
        <v>15.690289974667799</v>
      </c>
      <c r="N563" s="102">
        <v>14.615108983396071</v>
      </c>
      <c r="O563" s="102">
        <v>16.218954118242433</v>
      </c>
      <c r="P563" s="102">
        <v>14.941304957199181</v>
      </c>
      <c r="Q563" s="102">
        <v>13.577053567097256</v>
      </c>
      <c r="R563" s="102">
        <v>16.246137539652182</v>
      </c>
      <c r="S563" s="102">
        <v>0</v>
      </c>
      <c r="T563" s="102">
        <v>0</v>
      </c>
      <c r="U563" s="102">
        <v>0</v>
      </c>
      <c r="V563" s="102">
        <v>17.645633180239603</v>
      </c>
      <c r="W563" s="102">
        <v>14.914194194479009</v>
      </c>
      <c r="X563" s="102">
        <v>0</v>
      </c>
      <c r="Y563" s="102">
        <v>14.348019231538958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0</v>
      </c>
      <c r="F564" s="105">
        <v>0</v>
      </c>
      <c r="G564" s="105">
        <v>0</v>
      </c>
      <c r="H564" s="105">
        <v>0</v>
      </c>
      <c r="I564" s="105">
        <v>0</v>
      </c>
      <c r="J564" s="105">
        <v>0</v>
      </c>
      <c r="K564" s="105">
        <v>0</v>
      </c>
      <c r="L564" s="105">
        <v>0</v>
      </c>
      <c r="M564" s="105">
        <v>0</v>
      </c>
      <c r="N564" s="105">
        <v>0</v>
      </c>
      <c r="O564" s="105">
        <v>0</v>
      </c>
      <c r="P564" s="105">
        <v>0</v>
      </c>
      <c r="Q564" s="105">
        <v>0</v>
      </c>
      <c r="R564" s="105">
        <v>16.252535878135159</v>
      </c>
      <c r="S564" s="105">
        <v>0</v>
      </c>
      <c r="T564" s="105">
        <v>0</v>
      </c>
      <c r="U564" s="105">
        <v>0</v>
      </c>
      <c r="V564" s="105">
        <v>0</v>
      </c>
      <c r="W564" s="105">
        <v>0</v>
      </c>
      <c r="X564" s="105">
        <v>0</v>
      </c>
      <c r="Y564" s="105">
        <v>0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0</v>
      </c>
      <c r="F565" s="99">
        <v>0</v>
      </c>
      <c r="G565" s="99">
        <v>0</v>
      </c>
      <c r="H565" s="99">
        <v>0</v>
      </c>
      <c r="I565" s="99">
        <v>0</v>
      </c>
      <c r="J565" s="99">
        <v>0</v>
      </c>
      <c r="K565" s="99">
        <v>0</v>
      </c>
      <c r="L565" s="99">
        <v>0</v>
      </c>
      <c r="M565" s="99">
        <v>0</v>
      </c>
      <c r="N565" s="99">
        <v>0</v>
      </c>
      <c r="O565" s="99">
        <v>0</v>
      </c>
      <c r="P565" s="99">
        <v>0</v>
      </c>
      <c r="Q565" s="99">
        <v>0</v>
      </c>
      <c r="R565" s="99">
        <v>12.476004239055891</v>
      </c>
      <c r="S565" s="99">
        <v>0</v>
      </c>
      <c r="T565" s="99">
        <v>0</v>
      </c>
      <c r="U565" s="99">
        <v>0</v>
      </c>
      <c r="V565" s="99">
        <v>0</v>
      </c>
      <c r="W565" s="99">
        <v>0</v>
      </c>
      <c r="X565" s="99">
        <v>0</v>
      </c>
      <c r="Y565" s="99">
        <v>0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0</v>
      </c>
      <c r="F566" s="99">
        <v>0</v>
      </c>
      <c r="G566" s="99">
        <v>0</v>
      </c>
      <c r="H566" s="99">
        <v>0</v>
      </c>
      <c r="I566" s="99">
        <v>0</v>
      </c>
      <c r="J566" s="99">
        <v>0</v>
      </c>
      <c r="K566" s="99">
        <v>0</v>
      </c>
      <c r="L566" s="99">
        <v>0</v>
      </c>
      <c r="M566" s="99">
        <v>0</v>
      </c>
      <c r="N566" s="99">
        <v>0</v>
      </c>
      <c r="O566" s="99">
        <v>0</v>
      </c>
      <c r="P566" s="99">
        <v>0</v>
      </c>
      <c r="Q566" s="99">
        <v>0</v>
      </c>
      <c r="R566" s="99">
        <v>3.7765316390792685</v>
      </c>
      <c r="S566" s="99">
        <v>0</v>
      </c>
      <c r="T566" s="99">
        <v>0</v>
      </c>
      <c r="U566" s="99">
        <v>0</v>
      </c>
      <c r="V566" s="99">
        <v>0</v>
      </c>
      <c r="W566" s="99">
        <v>0</v>
      </c>
      <c r="X566" s="99">
        <v>0</v>
      </c>
      <c r="Y566" s="99">
        <v>0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17.23763941597155</v>
      </c>
      <c r="D567" s="102">
        <v>16.517193093257372</v>
      </c>
      <c r="E567" s="102">
        <v>15.572634226300289</v>
      </c>
      <c r="F567" s="102">
        <v>15.836385869814176</v>
      </c>
      <c r="G567" s="102">
        <v>14.876917260207479</v>
      </c>
      <c r="H567" s="102">
        <v>14.847569107022343</v>
      </c>
      <c r="I567" s="102">
        <v>14.735291732078869</v>
      </c>
      <c r="J567" s="102">
        <v>15.215054143289899</v>
      </c>
      <c r="K567" s="102">
        <v>15.054291935880556</v>
      </c>
      <c r="L567" s="102">
        <v>15.249019344782569</v>
      </c>
      <c r="M567" s="102">
        <v>15.476880380221326</v>
      </c>
      <c r="N567" s="102">
        <v>15.527697622502123</v>
      </c>
      <c r="O567" s="102">
        <v>15.29271813036649</v>
      </c>
      <c r="P567" s="102">
        <v>15.154395389108009</v>
      </c>
      <c r="Q567" s="102">
        <v>15.122179558089078</v>
      </c>
      <c r="R567" s="102">
        <v>15.388746023993598</v>
      </c>
      <c r="S567" s="102">
        <v>0</v>
      </c>
      <c r="T567" s="102">
        <v>0</v>
      </c>
      <c r="U567" s="102">
        <v>0</v>
      </c>
      <c r="V567" s="102">
        <v>16.890295791056197</v>
      </c>
      <c r="W567" s="102">
        <v>16.052397041700178</v>
      </c>
      <c r="X567" s="102">
        <v>0</v>
      </c>
      <c r="Y567" s="102">
        <v>13.734098968037205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17.237715393554538</v>
      </c>
      <c r="D568" s="105">
        <v>16.51852681624846</v>
      </c>
      <c r="E568" s="105">
        <v>15.574755427993315</v>
      </c>
      <c r="F568" s="105">
        <v>15.838909546672866</v>
      </c>
      <c r="G568" s="105">
        <v>14.881419153415756</v>
      </c>
      <c r="H568" s="105">
        <v>14.850962996876122</v>
      </c>
      <c r="I568" s="105">
        <v>14.744987479174556</v>
      </c>
      <c r="J568" s="105">
        <v>15.230484241668952</v>
      </c>
      <c r="K568" s="105">
        <v>15.069231780676764</v>
      </c>
      <c r="L568" s="105">
        <v>15.261445106711832</v>
      </c>
      <c r="M568" s="105">
        <v>15.484595530562867</v>
      </c>
      <c r="N568" s="105">
        <v>15.53009396964346</v>
      </c>
      <c r="O568" s="105">
        <v>15.292772547420004</v>
      </c>
      <c r="P568" s="105">
        <v>15.155129514383374</v>
      </c>
      <c r="Q568" s="105">
        <v>15.12647541509981</v>
      </c>
      <c r="R568" s="105">
        <v>15.396935491778027</v>
      </c>
      <c r="S568" s="105">
        <v>0</v>
      </c>
      <c r="T568" s="105">
        <v>0</v>
      </c>
      <c r="U568" s="105">
        <v>0</v>
      </c>
      <c r="V568" s="105">
        <v>16.883580123488851</v>
      </c>
      <c r="W568" s="105">
        <v>16.046181783440957</v>
      </c>
      <c r="X568" s="105">
        <v>0</v>
      </c>
      <c r="Y568" s="105">
        <v>13.731384076436512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13.457300905554005</v>
      </c>
      <c r="D569" s="99">
        <v>12.823863253556514</v>
      </c>
      <c r="E569" s="99">
        <v>12.089276726457456</v>
      </c>
      <c r="F569" s="99">
        <v>12.302050997610593</v>
      </c>
      <c r="G569" s="99">
        <v>11.530440114682587</v>
      </c>
      <c r="H569" s="99">
        <v>11.595285869315315</v>
      </c>
      <c r="I569" s="99">
        <v>11.476173837991739</v>
      </c>
      <c r="J569" s="99">
        <v>11.762262915208895</v>
      </c>
      <c r="K569" s="99">
        <v>11.624108465647028</v>
      </c>
      <c r="L569" s="99">
        <v>11.800581132430606</v>
      </c>
      <c r="M569" s="99">
        <v>12.024155754615386</v>
      </c>
      <c r="N569" s="99">
        <v>12.021075868820637</v>
      </c>
      <c r="O569" s="99">
        <v>11.825029517456537</v>
      </c>
      <c r="P569" s="99">
        <v>11.711747293239343</v>
      </c>
      <c r="Q569" s="99">
        <v>11.655972031418527</v>
      </c>
      <c r="R569" s="99">
        <v>11.818053503993587</v>
      </c>
      <c r="S569" s="99">
        <v>0</v>
      </c>
      <c r="T569" s="99">
        <v>0</v>
      </c>
      <c r="U569" s="99">
        <v>0</v>
      </c>
      <c r="V569" s="99">
        <v>13.054554402431906</v>
      </c>
      <c r="W569" s="99">
        <v>12.396828629750624</v>
      </c>
      <c r="X569" s="99">
        <v>0</v>
      </c>
      <c r="Y569" s="99">
        <v>10.303032409255254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3.7804144880005359</v>
      </c>
      <c r="D570" s="99">
        <v>3.6946635626919497</v>
      </c>
      <c r="E570" s="99">
        <v>3.4854787015358601</v>
      </c>
      <c r="F570" s="99">
        <v>3.5368585490622726</v>
      </c>
      <c r="G570" s="99">
        <v>3.3509790387331715</v>
      </c>
      <c r="H570" s="99">
        <v>3.2556771275608072</v>
      </c>
      <c r="I570" s="99">
        <v>3.2688136411828159</v>
      </c>
      <c r="J570" s="99">
        <v>3.4682213264600597</v>
      </c>
      <c r="K570" s="99">
        <v>3.4451233150297362</v>
      </c>
      <c r="L570" s="99">
        <v>3.4608639742812275</v>
      </c>
      <c r="M570" s="99">
        <v>3.4604397759474783</v>
      </c>
      <c r="N570" s="99">
        <v>3.5090181008228223</v>
      </c>
      <c r="O570" s="99">
        <v>3.467743029963466</v>
      </c>
      <c r="P570" s="99">
        <v>3.4433822211440326</v>
      </c>
      <c r="Q570" s="99">
        <v>3.4705033836812844</v>
      </c>
      <c r="R570" s="99">
        <v>3.5788819877844422</v>
      </c>
      <c r="S570" s="99">
        <v>0</v>
      </c>
      <c r="T570" s="99">
        <v>0</v>
      </c>
      <c r="U570" s="99">
        <v>0</v>
      </c>
      <c r="V570" s="99">
        <v>3.8290257210569467</v>
      </c>
      <c r="W570" s="99">
        <v>3.649353153690333</v>
      </c>
      <c r="X570" s="99">
        <v>0</v>
      </c>
      <c r="Y570" s="99">
        <v>3.4283516671812597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3.1205260015640701</v>
      </c>
      <c r="D571" s="123">
        <v>3.065418798043714</v>
      </c>
      <c r="E571" s="123">
        <v>3.0395144324313281</v>
      </c>
      <c r="F571" s="123">
        <v>3.0120094042383814</v>
      </c>
      <c r="G571" s="123">
        <v>2.9174046477888429</v>
      </c>
      <c r="H571" s="123">
        <v>2.8364874735601577</v>
      </c>
      <c r="I571" s="123">
        <v>2.8568397301999453</v>
      </c>
      <c r="J571" s="123">
        <v>2.7282217432481506</v>
      </c>
      <c r="K571" s="123">
        <v>2.6968643237693231</v>
      </c>
      <c r="L571" s="123">
        <v>2.6254302546868629</v>
      </c>
      <c r="M571" s="123">
        <v>2.6317138636581983</v>
      </c>
      <c r="N571" s="123">
        <v>2.6510097111584621</v>
      </c>
      <c r="O571" s="123">
        <v>2.5278186858347089</v>
      </c>
      <c r="P571" s="123">
        <v>2.590609184693129</v>
      </c>
      <c r="Q571" s="123">
        <v>2.6245677483363017</v>
      </c>
      <c r="R571" s="123">
        <v>2.6262345229668749</v>
      </c>
      <c r="S571" s="123">
        <v>0</v>
      </c>
      <c r="T571" s="123">
        <v>0</v>
      </c>
      <c r="U571" s="123">
        <v>0</v>
      </c>
      <c r="V571" s="123">
        <v>2.7900842338055925</v>
      </c>
      <c r="W571" s="123">
        <v>2.7728521858065145</v>
      </c>
      <c r="X571" s="123">
        <v>2.4800783266551489</v>
      </c>
      <c r="Y571" s="123">
        <v>2.3724036485892159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X572" s="99">
        <v>0</v>
      </c>
      <c r="Y572" s="99">
        <v>0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3.1194592151248437</v>
      </c>
      <c r="D573" s="99">
        <v>3.0600684899835495</v>
      </c>
      <c r="E573" s="99">
        <v>3.0398290423439378</v>
      </c>
      <c r="F573" s="99">
        <v>2.947591234204896</v>
      </c>
      <c r="G573" s="99">
        <v>2.9503099194365467</v>
      </c>
      <c r="H573" s="99">
        <v>2.8472725203913085</v>
      </c>
      <c r="I573" s="99">
        <v>2.851351963827379</v>
      </c>
      <c r="J573" s="99">
        <v>2.7567034259694454</v>
      </c>
      <c r="K573" s="99">
        <v>2.6368206643156409</v>
      </c>
      <c r="L573" s="99">
        <v>2.6571681457388947</v>
      </c>
      <c r="M573" s="99">
        <v>2.6348144011014507</v>
      </c>
      <c r="N573" s="99">
        <v>2.6233844043783501</v>
      </c>
      <c r="O573" s="99">
        <v>2.6380497997612009</v>
      </c>
      <c r="P573" s="99">
        <v>2.5116776915619634</v>
      </c>
      <c r="Q573" s="99">
        <v>2.3564108489252367</v>
      </c>
      <c r="R573" s="99">
        <v>2.7558477041680995</v>
      </c>
      <c r="S573" s="99">
        <v>0</v>
      </c>
      <c r="T573" s="99">
        <v>0</v>
      </c>
      <c r="U573" s="99">
        <v>0</v>
      </c>
      <c r="V573" s="99">
        <v>3.0328291592024681</v>
      </c>
      <c r="W573" s="99">
        <v>2.5553828788020203</v>
      </c>
      <c r="X573" s="99">
        <v>2.4142176987376285</v>
      </c>
      <c r="Y573" s="99">
        <v>2.5074543868262151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3.1205430247519308</v>
      </c>
      <c r="D574" s="110">
        <v>3.0654974790445984</v>
      </c>
      <c r="E574" s="110">
        <v>3.0395108368894692</v>
      </c>
      <c r="F574" s="110">
        <v>3.012960225936292</v>
      </c>
      <c r="G574" s="110">
        <v>2.9169338999827246</v>
      </c>
      <c r="H574" s="110">
        <v>2.8363280886316189</v>
      </c>
      <c r="I574" s="110">
        <v>2.8569096614951022</v>
      </c>
      <c r="J574" s="110">
        <v>2.7278895953446947</v>
      </c>
      <c r="K574" s="110">
        <v>2.697589282725795</v>
      </c>
      <c r="L574" s="110">
        <v>2.6249240061179346</v>
      </c>
      <c r="M574" s="110">
        <v>2.6316558192754851</v>
      </c>
      <c r="N574" s="110">
        <v>2.651478378002988</v>
      </c>
      <c r="O574" s="110">
        <v>2.5260559281493173</v>
      </c>
      <c r="P574" s="110">
        <v>2.5918534782791585</v>
      </c>
      <c r="Q574" s="110">
        <v>2.6293180919928312</v>
      </c>
      <c r="R574" s="110">
        <v>2.6228920627066712</v>
      </c>
      <c r="S574" s="110">
        <v>0</v>
      </c>
      <c r="T574" s="110">
        <v>0</v>
      </c>
      <c r="U574" s="110">
        <v>0</v>
      </c>
      <c r="V574" s="110">
        <v>2.786803896975905</v>
      </c>
      <c r="W574" s="110">
        <v>2.7772484655977112</v>
      </c>
      <c r="X574" s="110">
        <v>2.4814048246998124</v>
      </c>
      <c r="Y574" s="110">
        <v>2.369035971147174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0.32731534465516993</v>
      </c>
      <c r="D576" s="118">
        <f t="shared" si="275"/>
        <v>0.35056384136897722</v>
      </c>
      <c r="E576" s="118">
        <f t="shared" si="275"/>
        <v>0.3533328465434894</v>
      </c>
      <c r="F576" s="118">
        <f t="shared" si="275"/>
        <v>0.22977253413230722</v>
      </c>
      <c r="G576" s="118">
        <f t="shared" si="275"/>
        <v>0.16074917108896886</v>
      </c>
      <c r="H576" s="118">
        <f t="shared" si="275"/>
        <v>0.13783723227417732</v>
      </c>
      <c r="I576" s="118">
        <f t="shared" si="275"/>
        <v>0.10995272795682536</v>
      </c>
      <c r="J576" s="118">
        <f t="shared" si="275"/>
        <v>9.1225270357557467E-2</v>
      </c>
      <c r="K576" s="118">
        <f t="shared" si="275"/>
        <v>8.869261967821393E-2</v>
      </c>
      <c r="L576" s="118">
        <f t="shared" si="275"/>
        <v>0.12061319287603478</v>
      </c>
      <c r="M576" s="118">
        <f t="shared" si="275"/>
        <v>0.10425276340849342</v>
      </c>
      <c r="N576" s="118">
        <f t="shared" si="275"/>
        <v>0.12938310950392948</v>
      </c>
      <c r="O576" s="118">
        <f t="shared" si="275"/>
        <v>0.17435637377143542</v>
      </c>
      <c r="P576" s="118">
        <f t="shared" si="275"/>
        <v>0.19714027090210387</v>
      </c>
      <c r="Q576" s="118">
        <f t="shared" si="275"/>
        <v>0.21347377749609603</v>
      </c>
      <c r="R576" s="118">
        <f t="shared" ref="R576:V576" si="276">R577+R580+R582+R595</f>
        <v>0.42700752984262913</v>
      </c>
      <c r="S576" s="118">
        <f t="shared" si="276"/>
        <v>0</v>
      </c>
      <c r="T576" s="118">
        <f t="shared" si="276"/>
        <v>0</v>
      </c>
      <c r="U576" s="118">
        <f t="shared" si="276"/>
        <v>0</v>
      </c>
      <c r="V576" s="118">
        <f t="shared" si="276"/>
        <v>0.14437929512380901</v>
      </c>
      <c r="W576" s="118">
        <f t="shared" ref="W576:Y576" si="277">W577+W580+W582+W595</f>
        <v>0.16915977468246085</v>
      </c>
      <c r="X576" s="118">
        <f t="shared" si="277"/>
        <v>1.7340033269051459E-2</v>
      </c>
      <c r="Y576" s="118">
        <f t="shared" si="277"/>
        <v>2.4127205888981356E-2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0.30833378581799498</v>
      </c>
      <c r="D582" s="123">
        <v>0.33339962977263399</v>
      </c>
      <c r="E582" s="123">
        <v>0.34005201727574519</v>
      </c>
      <c r="F582" s="123">
        <v>0.21321133555887392</v>
      </c>
      <c r="G582" s="123">
        <v>0.14469096985046087</v>
      </c>
      <c r="H582" s="123">
        <v>0.12185132749134409</v>
      </c>
      <c r="I582" s="123">
        <v>9.6134235617667624E-2</v>
      </c>
      <c r="J582" s="123">
        <v>7.8997898784631357E-2</v>
      </c>
      <c r="K582" s="123">
        <v>7.6600376313874799E-2</v>
      </c>
      <c r="L582" s="123">
        <v>0.10459165251290234</v>
      </c>
      <c r="M582" s="123">
        <v>8.5671655579292114E-2</v>
      </c>
      <c r="N582" s="123">
        <v>0.11259551525285588</v>
      </c>
      <c r="O582" s="123">
        <v>0.15843243699164475</v>
      </c>
      <c r="P582" s="123">
        <v>0.18220146259717182</v>
      </c>
      <c r="Q582" s="123">
        <v>0.1977980425005508</v>
      </c>
      <c r="R582" s="123">
        <v>0.40072113808625154</v>
      </c>
      <c r="S582" s="123">
        <v>0</v>
      </c>
      <c r="T582" s="123">
        <v>0</v>
      </c>
      <c r="U582" s="123">
        <v>0</v>
      </c>
      <c r="V582" s="123">
        <v>0.12960996068516012</v>
      </c>
      <c r="W582" s="123">
        <v>0.1507277253455461</v>
      </c>
      <c r="X582" s="123">
        <v>0</v>
      </c>
      <c r="Y582" s="123">
        <v>1.9352449444821793E-3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6.5435281212485608</v>
      </c>
      <c r="D587" s="102">
        <v>6.2739748511759315</v>
      </c>
      <c r="E587" s="102">
        <v>6.0189207057806895</v>
      </c>
      <c r="F587" s="102">
        <v>5.8633117278690321</v>
      </c>
      <c r="G587" s="102">
        <v>5.6992165346653758</v>
      </c>
      <c r="H587" s="102">
        <v>5.5780829918259727</v>
      </c>
      <c r="I587" s="102">
        <v>5.5831806070260805</v>
      </c>
      <c r="J587" s="102">
        <v>5.482454175653416</v>
      </c>
      <c r="K587" s="102">
        <v>5.4577768123635799</v>
      </c>
      <c r="L587" s="102">
        <v>5.4126180175426954</v>
      </c>
      <c r="M587" s="102">
        <v>5.5943591093277751</v>
      </c>
      <c r="N587" s="102">
        <v>5.062106706576313</v>
      </c>
      <c r="O587" s="102">
        <v>5.3923611590370522</v>
      </c>
      <c r="P587" s="102">
        <v>4.7372380275264678</v>
      </c>
      <c r="Q587" s="102">
        <v>4.1321809242387797</v>
      </c>
      <c r="R587" s="102">
        <v>4.8192177099982345</v>
      </c>
      <c r="S587" s="102">
        <v>0</v>
      </c>
      <c r="T587" s="102">
        <v>0</v>
      </c>
      <c r="U587" s="102">
        <v>0</v>
      </c>
      <c r="V587" s="102">
        <v>4.8603735256935048</v>
      </c>
      <c r="W587" s="102">
        <v>4.0750317173777999</v>
      </c>
      <c r="X587" s="102">
        <v>0</v>
      </c>
      <c r="Y587" s="102">
        <v>3.8975833181871091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0</v>
      </c>
      <c r="F588" s="105">
        <v>0</v>
      </c>
      <c r="G588" s="105">
        <v>0</v>
      </c>
      <c r="H588" s="105">
        <v>0</v>
      </c>
      <c r="I588" s="105">
        <v>0</v>
      </c>
      <c r="J588" s="105">
        <v>0</v>
      </c>
      <c r="K588" s="105">
        <v>0</v>
      </c>
      <c r="L588" s="105">
        <v>0</v>
      </c>
      <c r="M588" s="105">
        <v>0</v>
      </c>
      <c r="N588" s="105">
        <v>0</v>
      </c>
      <c r="O588" s="105">
        <v>0</v>
      </c>
      <c r="P588" s="105">
        <v>0</v>
      </c>
      <c r="Q588" s="105">
        <v>0</v>
      </c>
      <c r="R588" s="105">
        <v>3.7008538449292496</v>
      </c>
      <c r="S588" s="105">
        <v>0</v>
      </c>
      <c r="T588" s="105">
        <v>0</v>
      </c>
      <c r="U588" s="105">
        <v>0</v>
      </c>
      <c r="V588" s="105">
        <v>0</v>
      </c>
      <c r="W588" s="105">
        <v>0</v>
      </c>
      <c r="X588" s="105">
        <v>0</v>
      </c>
      <c r="Y588" s="105">
        <v>0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0</v>
      </c>
      <c r="F589" s="99">
        <v>0</v>
      </c>
      <c r="G589" s="99">
        <v>0</v>
      </c>
      <c r="H589" s="99">
        <v>0</v>
      </c>
      <c r="I589" s="99">
        <v>0</v>
      </c>
      <c r="J589" s="99">
        <v>0</v>
      </c>
      <c r="K589" s="99">
        <v>0</v>
      </c>
      <c r="L589" s="99">
        <v>0</v>
      </c>
      <c r="M589" s="99">
        <v>0</v>
      </c>
      <c r="N589" s="99">
        <v>0</v>
      </c>
      <c r="O589" s="99">
        <v>0</v>
      </c>
      <c r="P589" s="99">
        <v>0</v>
      </c>
      <c r="Q589" s="99">
        <v>0</v>
      </c>
      <c r="R589" s="99">
        <v>3.7008538449292496</v>
      </c>
      <c r="S589" s="99">
        <v>0</v>
      </c>
      <c r="T589" s="99">
        <v>0</v>
      </c>
      <c r="U589" s="99">
        <v>0</v>
      </c>
      <c r="V589" s="99">
        <v>0</v>
      </c>
      <c r="W589" s="99">
        <v>0</v>
      </c>
      <c r="X589" s="99">
        <v>0</v>
      </c>
      <c r="Y589" s="99">
        <v>0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1.8981558837174953E-2</v>
      </c>
      <c r="D595" s="123">
        <v>1.716421159634323E-2</v>
      </c>
      <c r="E595" s="123">
        <v>1.3280829267744225E-2</v>
      </c>
      <c r="F595" s="123">
        <v>1.656119857343329E-2</v>
      </c>
      <c r="G595" s="123">
        <v>1.6058201238507982E-2</v>
      </c>
      <c r="H595" s="123">
        <v>1.5985904782833227E-2</v>
      </c>
      <c r="I595" s="123">
        <v>1.3818492339157733E-2</v>
      </c>
      <c r="J595" s="123">
        <v>1.222737157292611E-2</v>
      </c>
      <c r="K595" s="123">
        <v>1.2092243364339136E-2</v>
      </c>
      <c r="L595" s="123">
        <v>1.6021540363132449E-2</v>
      </c>
      <c r="M595" s="123">
        <v>1.8581107829201304E-2</v>
      </c>
      <c r="N595" s="123">
        <v>1.6787594251073595E-2</v>
      </c>
      <c r="O595" s="123">
        <v>1.5923936779790666E-2</v>
      </c>
      <c r="P595" s="123">
        <v>1.4938808304932044E-2</v>
      </c>
      <c r="Q595" s="123">
        <v>1.5675734995545212E-2</v>
      </c>
      <c r="R595" s="123">
        <v>2.6286391756377581E-2</v>
      </c>
      <c r="S595" s="123">
        <v>0</v>
      </c>
      <c r="T595" s="123">
        <v>0</v>
      </c>
      <c r="U595" s="123">
        <v>0</v>
      </c>
      <c r="V595" s="123">
        <v>1.476933443864888E-2</v>
      </c>
      <c r="W595" s="123">
        <v>1.8432049336914766E-2</v>
      </c>
      <c r="X595" s="123">
        <v>1.7340033269051459E-2</v>
      </c>
      <c r="Y595" s="123">
        <v>2.2191960944499177E-2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1.2084925793001386</v>
      </c>
      <c r="D597" s="99">
        <v>1.1843306001476828</v>
      </c>
      <c r="E597" s="99">
        <v>1.1753533901953639</v>
      </c>
      <c r="F597" s="99">
        <v>1.1385824019235387</v>
      </c>
      <c r="G597" s="99">
        <v>1.1385264678102158</v>
      </c>
      <c r="H597" s="99">
        <v>1.0976987950878818</v>
      </c>
      <c r="I597" s="99">
        <v>1.0982064964277989</v>
      </c>
      <c r="J597" s="99">
        <v>1.0607244839513401</v>
      </c>
      <c r="K597" s="99">
        <v>1.0136145173048983</v>
      </c>
      <c r="L597" s="99">
        <v>1.020448878513359</v>
      </c>
      <c r="M597" s="99">
        <v>1.0111219510390377</v>
      </c>
      <c r="N597" s="99">
        <v>1.0063230109393562</v>
      </c>
      <c r="O597" s="99">
        <v>1.011700783409367</v>
      </c>
      <c r="P597" s="99">
        <v>0.96257886556127348</v>
      </c>
      <c r="Q597" s="99">
        <v>0.90057097549407239</v>
      </c>
      <c r="R597" s="99">
        <v>1.0456142498647971</v>
      </c>
      <c r="S597" s="99">
        <v>0</v>
      </c>
      <c r="T597" s="99">
        <v>0</v>
      </c>
      <c r="U597" s="99">
        <v>0</v>
      </c>
      <c r="V597" s="99">
        <v>1.1077000828986658</v>
      </c>
      <c r="W597" s="99">
        <v>0.93020408986963188</v>
      </c>
      <c r="X597" s="99">
        <v>0.87827268507745648</v>
      </c>
      <c r="Y597" s="99">
        <v>0.91213488453512936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1114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1115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1116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1118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0</v>
      </c>
      <c r="K79" s="52">
        <f>RES_hhdet_numvin!K126</f>
        <v>0</v>
      </c>
      <c r="L79" s="52">
        <f>RES_hhdet_numvin!L126</f>
        <v>0</v>
      </c>
      <c r="M79" s="52">
        <f>RES_hhdet_numvin!M126</f>
        <v>0</v>
      </c>
      <c r="N79" s="52">
        <f>RES_hhdet_numvin!N126</f>
        <v>0</v>
      </c>
      <c r="O79" s="52">
        <f>RES_hhdet_numvin!O126</f>
        <v>0</v>
      </c>
      <c r="P79" s="52">
        <f>RES_hhdet_numvin!P126</f>
        <v>0</v>
      </c>
      <c r="Q79" s="52">
        <f>RES_hhdet_numvin!Q126</f>
        <v>0</v>
      </c>
      <c r="R79" s="52">
        <f>RES_hhdet_numvin!R126</f>
        <v>0</v>
      </c>
      <c r="S79" s="52">
        <f>RES_hhdet_numvin!S126</f>
        <v>0</v>
      </c>
      <c r="T79" s="52">
        <f>RES_hhdet_numvin!T126</f>
        <v>0</v>
      </c>
      <c r="U79" s="52">
        <f>RES_hhdet_numvin!U126</f>
        <v>0</v>
      </c>
      <c r="V79" s="52">
        <f>RES_hhdet_numvin!V126</f>
        <v>0</v>
      </c>
      <c r="W79" s="52">
        <f>RES_hhdet_numvin!W126</f>
        <v>0</v>
      </c>
      <c r="X79" s="52">
        <f>RES_hhdet_numvin!X126</f>
        <v>0</v>
      </c>
      <c r="Y79" s="52">
        <f>RES_hhdet_numvin!Y126</f>
        <v>0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0</v>
      </c>
      <c r="S82" s="138">
        <f>RES_hhdet_numvin!S129</f>
        <v>0</v>
      </c>
      <c r="T82" s="138">
        <f>RES_hhdet_numvin!T129</f>
        <v>0</v>
      </c>
      <c r="U82" s="138">
        <f>RES_hhdet_numvin!U129</f>
        <v>0</v>
      </c>
      <c r="V82" s="138">
        <f>RES_hhdet_numvin!V129</f>
        <v>0</v>
      </c>
      <c r="W82" s="138">
        <f>RES_hhdet_numvin!W129</f>
        <v>0</v>
      </c>
      <c r="X82" s="138">
        <f>RES_hhdet_numvin!X129</f>
        <v>0</v>
      </c>
      <c r="Y82" s="138">
        <f>RES_hhdet_numvin!Y129</f>
        <v>0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X84" s="138">
        <f>RES_hhdet_numvin!X131</f>
        <v>0</v>
      </c>
      <c r="Y84" s="138">
        <f>RES_hhdet_numvin!Y131</f>
        <v>0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X85" s="138">
        <f>RES_hhdet_numvin!X132</f>
        <v>0</v>
      </c>
      <c r="Y85" s="138">
        <f>RES_hhdet_numvin!Y132</f>
        <v>0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0</v>
      </c>
      <c r="S88" s="138">
        <f>RES_hhdet_numvin!S135</f>
        <v>0</v>
      </c>
      <c r="T88" s="138">
        <f>RES_hhdet_numvin!T135</f>
        <v>0</v>
      </c>
      <c r="U88" s="138">
        <f>RES_hhdet_numvin!U135</f>
        <v>0</v>
      </c>
      <c r="V88" s="138">
        <f>RES_hhdet_numvin!V135</f>
        <v>0</v>
      </c>
      <c r="W88" s="138">
        <f>RES_hhdet_numvin!W135</f>
        <v>0</v>
      </c>
      <c r="X88" s="138">
        <f>RES_hhdet_numvin!X135</f>
        <v>0</v>
      </c>
      <c r="Y88" s="138">
        <f>RES_hhdet_numvin!Y135</f>
        <v>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0</v>
      </c>
      <c r="S89" s="138">
        <f>RES_hhdet_numvin!S136</f>
        <v>0</v>
      </c>
      <c r="T89" s="138">
        <f>RES_hhdet_numvin!T136</f>
        <v>0</v>
      </c>
      <c r="U89" s="138">
        <f>RES_hhdet_numvin!U136</f>
        <v>0</v>
      </c>
      <c r="V89" s="138">
        <f>RES_hhdet_numvin!V136</f>
        <v>0</v>
      </c>
      <c r="W89" s="138">
        <f>RES_hhdet_numvin!W136</f>
        <v>0</v>
      </c>
      <c r="X89" s="138">
        <f>RES_hhdet_numvin!X136</f>
        <v>0</v>
      </c>
      <c r="Y89" s="138">
        <f>RES_hhdet_numvin!Y136</f>
        <v>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0</v>
      </c>
      <c r="S93" s="138">
        <f>RES_hhdet_numvin!S140</f>
        <v>0</v>
      </c>
      <c r="T93" s="138">
        <f>RES_hhdet_numvin!T140</f>
        <v>0</v>
      </c>
      <c r="U93" s="138">
        <f>RES_hhdet_numvin!U140</f>
        <v>0</v>
      </c>
      <c r="V93" s="138">
        <f>RES_hhdet_numvin!V140</f>
        <v>0</v>
      </c>
      <c r="W93" s="138">
        <f>RES_hhdet_numvin!W140</f>
        <v>0</v>
      </c>
      <c r="X93" s="138">
        <f>RES_hhdet_numvin!X140</f>
        <v>0</v>
      </c>
      <c r="Y93" s="138">
        <f>RES_hhdet_numvin!Y140</f>
        <v>0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0</v>
      </c>
      <c r="S94" s="39">
        <f>RES_hhdet_numvin!S141</f>
        <v>0</v>
      </c>
      <c r="T94" s="39">
        <f>RES_hhdet_numvin!T141</f>
        <v>0</v>
      </c>
      <c r="U94" s="39">
        <f>RES_hhdet_numvin!U141</f>
        <v>0</v>
      </c>
      <c r="V94" s="39">
        <f>RES_hhdet_numvin!V141</f>
        <v>0</v>
      </c>
      <c r="W94" s="39">
        <f>RES_hhdet_numvin!W141</f>
        <v>0</v>
      </c>
      <c r="X94" s="39">
        <f>RES_hhdet_numvin!X141</f>
        <v>0</v>
      </c>
      <c r="Y94" s="39">
        <f>RES_hhdet_numvin!Y141</f>
        <v>0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1688</v>
      </c>
    </row>
    <row r="100" spans="1:105" ht="12" customHeight="1" x14ac:dyDescent="0.25">
      <c r="A100" s="97" t="s">
        <v>198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1689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1691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1692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1693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1694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1695</v>
      </c>
    </row>
    <row r="107" spans="1:105" ht="12" customHeight="1" x14ac:dyDescent="0.25">
      <c r="A107" s="100" t="s">
        <v>198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1696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1697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1698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1699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1700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1701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1702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1703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1856</v>
      </c>
    </row>
    <row r="119" spans="1:105" ht="12" customHeight="1" x14ac:dyDescent="0.25">
      <c r="A119" s="97" t="s">
        <v>198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1857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1859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1860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1861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1862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1863</v>
      </c>
    </row>
    <row r="126" spans="1:105" ht="12" customHeight="1" x14ac:dyDescent="0.25">
      <c r="A126" s="100" t="s">
        <v>198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1864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1865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1866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1867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1868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1869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1870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1871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2023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2024</v>
      </c>
    </row>
    <row r="138" spans="1:105" ht="12" customHeight="1" x14ac:dyDescent="0.25">
      <c r="A138" s="97" t="s">
        <v>198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2025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2026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2027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2028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2029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2030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2031</v>
      </c>
    </row>
    <row r="145" spans="1:105" ht="12" customHeight="1" x14ac:dyDescent="0.25">
      <c r="A145" s="100" t="s">
        <v>198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2032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2033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2034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2035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2036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2037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2038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2039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2206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2360</v>
      </c>
    </row>
    <row r="176" spans="1:105" ht="12" customHeight="1" x14ac:dyDescent="0.25">
      <c r="A176" s="97" t="s">
        <v>198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2361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0</v>
      </c>
      <c r="C179" s="98">
        <f>RES_hhdet_fech!C129</f>
        <v>0</v>
      </c>
      <c r="D179" s="98">
        <f>RES_hhdet_fech!D129</f>
        <v>0</v>
      </c>
      <c r="E179" s="98">
        <f>RES_hhdet_fech!E129</f>
        <v>0</v>
      </c>
      <c r="F179" s="98">
        <f>RES_hhdet_fech!F129</f>
        <v>0</v>
      </c>
      <c r="G179" s="98">
        <f>RES_hhdet_fech!G129</f>
        <v>0</v>
      </c>
      <c r="H179" s="98">
        <f>RES_hhdet_fech!H129</f>
        <v>0</v>
      </c>
      <c r="I179" s="98">
        <f>RES_hhdet_fech!I129</f>
        <v>0</v>
      </c>
      <c r="J179" s="98">
        <f>RES_hhdet_fech!J129</f>
        <v>0</v>
      </c>
      <c r="K179" s="98">
        <f>RES_hhdet_fech!K129</f>
        <v>0</v>
      </c>
      <c r="L179" s="98">
        <f>RES_hhdet_fech!L129</f>
        <v>0</v>
      </c>
      <c r="M179" s="98">
        <f>RES_hhdet_fech!M129</f>
        <v>0</v>
      </c>
      <c r="N179" s="98">
        <f>RES_hhdet_fech!N129</f>
        <v>0</v>
      </c>
      <c r="O179" s="98">
        <f>RES_hhdet_fech!O129</f>
        <v>0</v>
      </c>
      <c r="P179" s="98">
        <f>RES_hhdet_fech!P129</f>
        <v>0</v>
      </c>
      <c r="Q179" s="98">
        <f>RES_hhdet_fech!Q129</f>
        <v>0</v>
      </c>
      <c r="R179" s="98">
        <f>RES_hhdet_fech!R129</f>
        <v>0</v>
      </c>
      <c r="S179" s="98">
        <f>RES_hhdet_fech!S129</f>
        <v>0</v>
      </c>
      <c r="T179" s="98">
        <f>RES_hhdet_fech!T129</f>
        <v>0</v>
      </c>
      <c r="U179" s="98">
        <f>RES_hhdet_fech!U129</f>
        <v>0</v>
      </c>
      <c r="V179" s="98">
        <f>RES_hhdet_fech!V129</f>
        <v>0</v>
      </c>
      <c r="W179" s="98">
        <f>RES_hhdet_fech!W129</f>
        <v>0</v>
      </c>
      <c r="X179" s="98">
        <f>RES_hhdet_fech!X129</f>
        <v>0</v>
      </c>
      <c r="Y179" s="98">
        <f>RES_hhdet_fech!Y129</f>
        <v>0</v>
      </c>
      <c r="DA179" s="63" t="s">
        <v>2364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2365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2366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2367</v>
      </c>
    </row>
    <row r="183" spans="1:105" ht="12" customHeight="1" x14ac:dyDescent="0.25">
      <c r="A183" s="100" t="s">
        <v>198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2368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2369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2370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2371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2372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2373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2374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2375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2528</v>
      </c>
    </row>
    <row r="195" spans="1:105" ht="12" customHeight="1" x14ac:dyDescent="0.25">
      <c r="A195" s="97" t="s">
        <v>198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2529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0</v>
      </c>
      <c r="C198" s="98">
        <f>RES_hhdet_tesh!C129</f>
        <v>0</v>
      </c>
      <c r="D198" s="98">
        <f>RES_hhdet_tesh!D129</f>
        <v>0</v>
      </c>
      <c r="E198" s="98">
        <f>RES_hhdet_tesh!E129</f>
        <v>0</v>
      </c>
      <c r="F198" s="98">
        <f>RES_hhdet_tesh!F129</f>
        <v>0</v>
      </c>
      <c r="G198" s="98">
        <f>RES_hhdet_tesh!G129</f>
        <v>0</v>
      </c>
      <c r="H198" s="98">
        <f>RES_hhdet_tesh!H129</f>
        <v>0</v>
      </c>
      <c r="I198" s="98">
        <f>RES_hhdet_tesh!I129</f>
        <v>0</v>
      </c>
      <c r="J198" s="98">
        <f>RES_hhdet_tesh!J129</f>
        <v>0</v>
      </c>
      <c r="K198" s="98">
        <f>RES_hhdet_tesh!K129</f>
        <v>0</v>
      </c>
      <c r="L198" s="98">
        <f>RES_hhdet_tesh!L129</f>
        <v>0</v>
      </c>
      <c r="M198" s="98">
        <f>RES_hhdet_tesh!M129</f>
        <v>0</v>
      </c>
      <c r="N198" s="98">
        <f>RES_hhdet_tesh!N129</f>
        <v>0</v>
      </c>
      <c r="O198" s="98">
        <f>RES_hhdet_tesh!O129</f>
        <v>0</v>
      </c>
      <c r="P198" s="98">
        <f>RES_hhdet_tesh!P129</f>
        <v>0</v>
      </c>
      <c r="Q198" s="98">
        <f>RES_hhdet_tesh!Q129</f>
        <v>0</v>
      </c>
      <c r="R198" s="98">
        <f>RES_hhdet_tesh!R129</f>
        <v>0</v>
      </c>
      <c r="S198" s="98">
        <f>RES_hhdet_tesh!S129</f>
        <v>0</v>
      </c>
      <c r="T198" s="98">
        <f>RES_hhdet_tesh!T129</f>
        <v>0</v>
      </c>
      <c r="U198" s="98">
        <f>RES_hhdet_tesh!U129</f>
        <v>0</v>
      </c>
      <c r="V198" s="98">
        <f>RES_hhdet_tesh!V129</f>
        <v>0</v>
      </c>
      <c r="W198" s="98">
        <f>RES_hhdet_tesh!W129</f>
        <v>0</v>
      </c>
      <c r="X198" s="98">
        <f>RES_hhdet_tesh!X129</f>
        <v>0</v>
      </c>
      <c r="Y198" s="98">
        <f>RES_hhdet_tesh!Y129</f>
        <v>0</v>
      </c>
      <c r="DA198" s="63" t="s">
        <v>2532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2533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2534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2535</v>
      </c>
    </row>
    <row r="202" spans="1:105" ht="12" customHeight="1" x14ac:dyDescent="0.25">
      <c r="A202" s="100" t="s">
        <v>198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2536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2537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2538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2539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2540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2541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2542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2543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2710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2864</v>
      </c>
    </row>
    <row r="233" spans="1:105" ht="12" customHeight="1" x14ac:dyDescent="0.25">
      <c r="A233" s="97" t="s">
        <v>198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2865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0</v>
      </c>
      <c r="C236" s="99">
        <f>RES_hhdet_fecs!C129</f>
        <v>0</v>
      </c>
      <c r="D236" s="99">
        <f>RES_hhdet_fecs!D129</f>
        <v>0</v>
      </c>
      <c r="E236" s="99">
        <f>RES_hhdet_fecs!E129</f>
        <v>0</v>
      </c>
      <c r="F236" s="99">
        <f>RES_hhdet_fecs!F129</f>
        <v>0</v>
      </c>
      <c r="G236" s="99">
        <f>RES_hhdet_fecs!G129</f>
        <v>0</v>
      </c>
      <c r="H236" s="99">
        <f>RES_hhdet_fecs!H129</f>
        <v>0</v>
      </c>
      <c r="I236" s="99">
        <f>RES_hhdet_fecs!I129</f>
        <v>0</v>
      </c>
      <c r="J236" s="99">
        <f>RES_hhdet_fecs!J129</f>
        <v>0</v>
      </c>
      <c r="K236" s="99">
        <f>RES_hhdet_fecs!K129</f>
        <v>0</v>
      </c>
      <c r="L236" s="99">
        <f>RES_hhdet_fecs!L129</f>
        <v>0</v>
      </c>
      <c r="M236" s="99">
        <f>RES_hhdet_fecs!M129</f>
        <v>0</v>
      </c>
      <c r="N236" s="99">
        <f>RES_hhdet_fecs!N129</f>
        <v>0</v>
      </c>
      <c r="O236" s="99">
        <f>RES_hhdet_fecs!O129</f>
        <v>0</v>
      </c>
      <c r="P236" s="99">
        <f>RES_hhdet_fecs!P129</f>
        <v>0</v>
      </c>
      <c r="Q236" s="99">
        <f>RES_hhdet_fecs!Q129</f>
        <v>0</v>
      </c>
      <c r="R236" s="99">
        <f>RES_hhdet_fecs!R129</f>
        <v>0</v>
      </c>
      <c r="S236" s="99">
        <f>RES_hhdet_fecs!S129</f>
        <v>0</v>
      </c>
      <c r="T236" s="99">
        <f>RES_hhdet_fecs!T129</f>
        <v>0</v>
      </c>
      <c r="U236" s="99">
        <f>RES_hhdet_fecs!U129</f>
        <v>0</v>
      </c>
      <c r="V236" s="99">
        <f>RES_hhdet_fecs!V129</f>
        <v>0</v>
      </c>
      <c r="W236" s="99">
        <f>RES_hhdet_fecs!W129</f>
        <v>0</v>
      </c>
      <c r="X236" s="99">
        <f>RES_hhdet_fecs!X129</f>
        <v>0</v>
      </c>
      <c r="Y236" s="99">
        <f>RES_hhdet_fecs!Y129</f>
        <v>0</v>
      </c>
      <c r="DA236" s="63" t="s">
        <v>2868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2869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2870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2871</v>
      </c>
    </row>
    <row r="240" spans="1:105" ht="12" customHeight="1" x14ac:dyDescent="0.25">
      <c r="A240" s="100" t="s">
        <v>198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2872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2873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2874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2875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2876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2877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2878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2879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3032</v>
      </c>
    </row>
    <row r="252" spans="1:105" ht="12" customHeight="1" x14ac:dyDescent="0.25">
      <c r="A252" s="97" t="s">
        <v>198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3033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0</v>
      </c>
      <c r="C255" s="99">
        <f>RES_hhdet_tess!C129</f>
        <v>0</v>
      </c>
      <c r="D255" s="99">
        <f>RES_hhdet_tess!D129</f>
        <v>0</v>
      </c>
      <c r="E255" s="99">
        <f>RES_hhdet_tess!E129</f>
        <v>0</v>
      </c>
      <c r="F255" s="99">
        <f>RES_hhdet_tess!F129</f>
        <v>0</v>
      </c>
      <c r="G255" s="99">
        <f>RES_hhdet_tess!G129</f>
        <v>0</v>
      </c>
      <c r="H255" s="99">
        <f>RES_hhdet_tess!H129</f>
        <v>0</v>
      </c>
      <c r="I255" s="99">
        <f>RES_hhdet_tess!I129</f>
        <v>0</v>
      </c>
      <c r="J255" s="99">
        <f>RES_hhdet_tess!J129</f>
        <v>0</v>
      </c>
      <c r="K255" s="99">
        <f>RES_hhdet_tess!K129</f>
        <v>0</v>
      </c>
      <c r="L255" s="99">
        <f>RES_hhdet_tess!L129</f>
        <v>0</v>
      </c>
      <c r="M255" s="99">
        <f>RES_hhdet_tess!M129</f>
        <v>0</v>
      </c>
      <c r="N255" s="99">
        <f>RES_hhdet_tess!N129</f>
        <v>0</v>
      </c>
      <c r="O255" s="99">
        <f>RES_hhdet_tess!O129</f>
        <v>0</v>
      </c>
      <c r="P255" s="99">
        <f>RES_hhdet_tess!P129</f>
        <v>0</v>
      </c>
      <c r="Q255" s="99">
        <f>RES_hhdet_tess!Q129</f>
        <v>0</v>
      </c>
      <c r="R255" s="99">
        <f>RES_hhdet_tess!R129</f>
        <v>0</v>
      </c>
      <c r="S255" s="99">
        <f>RES_hhdet_tess!S129</f>
        <v>0</v>
      </c>
      <c r="T255" s="99">
        <f>RES_hhdet_tess!T129</f>
        <v>0</v>
      </c>
      <c r="U255" s="99">
        <f>RES_hhdet_tess!U129</f>
        <v>0</v>
      </c>
      <c r="V255" s="99">
        <f>RES_hhdet_tess!V129</f>
        <v>0</v>
      </c>
      <c r="W255" s="99">
        <f>RES_hhdet_tess!W129</f>
        <v>0</v>
      </c>
      <c r="X255" s="99">
        <f>RES_hhdet_tess!X129</f>
        <v>0</v>
      </c>
      <c r="Y255" s="99">
        <f>RES_hhdet_tess!Y129</f>
        <v>0</v>
      </c>
      <c r="DA255" s="63" t="s">
        <v>3036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3037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3038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3039</v>
      </c>
    </row>
    <row r="259" spans="1:105" ht="12" customHeight="1" x14ac:dyDescent="0.25">
      <c r="A259" s="100" t="s">
        <v>198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3040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3041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3042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3043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3044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3045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3046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3047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3214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0</v>
      </c>
      <c r="D371" s="98">
        <f>RES_hhdet_in_fech!D129</f>
        <v>0</v>
      </c>
      <c r="E371" s="98">
        <f>RES_hhdet_in_fech!E129</f>
        <v>0</v>
      </c>
      <c r="F371" s="98">
        <f>RES_hhdet_in_fech!F129</f>
        <v>0</v>
      </c>
      <c r="G371" s="98">
        <f>RES_hhdet_in_fech!G129</f>
        <v>0</v>
      </c>
      <c r="H371" s="98">
        <f>RES_hhdet_in_fech!H129</f>
        <v>0</v>
      </c>
      <c r="I371" s="98">
        <f>RES_hhdet_in_fech!I129</f>
        <v>0</v>
      </c>
      <c r="J371" s="98">
        <f>RES_hhdet_in_fech!J129</f>
        <v>0</v>
      </c>
      <c r="K371" s="98">
        <f>RES_hhdet_in_fech!K129</f>
        <v>0</v>
      </c>
      <c r="L371" s="98">
        <f>RES_hhdet_in_fech!L129</f>
        <v>0</v>
      </c>
      <c r="M371" s="98">
        <f>RES_hhdet_in_fech!M129</f>
        <v>0</v>
      </c>
      <c r="N371" s="98">
        <f>RES_hhdet_in_fech!N129</f>
        <v>0</v>
      </c>
      <c r="O371" s="98">
        <f>RES_hhdet_in_fech!O129</f>
        <v>0</v>
      </c>
      <c r="P371" s="98">
        <f>RES_hhdet_in_fech!P129</f>
        <v>0</v>
      </c>
      <c r="Q371" s="98">
        <f>RES_hhdet_in_fech!Q129</f>
        <v>0</v>
      </c>
      <c r="R371" s="98">
        <f>RES_hhdet_in_fech!R129</f>
        <v>0</v>
      </c>
      <c r="S371" s="98">
        <f>RES_hhdet_in_fech!S129</f>
        <v>0</v>
      </c>
      <c r="T371" s="98">
        <f>RES_hhdet_in_fech!T129</f>
        <v>0</v>
      </c>
      <c r="U371" s="98">
        <f>RES_hhdet_in_fech!U129</f>
        <v>0</v>
      </c>
      <c r="V371" s="98">
        <f>RES_hhdet_in_fech!V129</f>
        <v>0</v>
      </c>
      <c r="W371" s="98">
        <f>RES_hhdet_in_fech!W129</f>
        <v>0</v>
      </c>
      <c r="X371" s="98">
        <f>RES_hhdet_in_fech!X129</f>
        <v>0</v>
      </c>
      <c r="Y371" s="98">
        <f>RES_hhdet_in_fech!Y129</f>
        <v>0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0</v>
      </c>
      <c r="D390" s="98">
        <f>RES_hhdet_in_tesh!D129</f>
        <v>0</v>
      </c>
      <c r="E390" s="98">
        <f>RES_hhdet_in_tesh!E129</f>
        <v>0</v>
      </c>
      <c r="F390" s="98">
        <f>RES_hhdet_in_tesh!F129</f>
        <v>0</v>
      </c>
      <c r="G390" s="98">
        <f>RES_hhdet_in_tesh!G129</f>
        <v>0</v>
      </c>
      <c r="H390" s="98">
        <f>RES_hhdet_in_tesh!H129</f>
        <v>0</v>
      </c>
      <c r="I390" s="98">
        <f>RES_hhdet_in_tesh!I129</f>
        <v>0</v>
      </c>
      <c r="J390" s="98">
        <f>RES_hhdet_in_tesh!J129</f>
        <v>0</v>
      </c>
      <c r="K390" s="98">
        <f>RES_hhdet_in_tesh!K129</f>
        <v>0</v>
      </c>
      <c r="L390" s="98">
        <f>RES_hhdet_in_tesh!L129</f>
        <v>0</v>
      </c>
      <c r="M390" s="98">
        <f>RES_hhdet_in_tesh!M129</f>
        <v>0</v>
      </c>
      <c r="N390" s="98">
        <f>RES_hhdet_in_tesh!N129</f>
        <v>0</v>
      </c>
      <c r="O390" s="98">
        <f>RES_hhdet_in_tesh!O129</f>
        <v>0</v>
      </c>
      <c r="P390" s="98">
        <f>RES_hhdet_in_tesh!P129</f>
        <v>0</v>
      </c>
      <c r="Q390" s="98">
        <f>RES_hhdet_in_tesh!Q129</f>
        <v>0</v>
      </c>
      <c r="R390" s="98">
        <f>RES_hhdet_in_tesh!R129</f>
        <v>0</v>
      </c>
      <c r="S390" s="98">
        <f>RES_hhdet_in_tesh!S129</f>
        <v>0</v>
      </c>
      <c r="T390" s="98">
        <f>RES_hhdet_in_tesh!T129</f>
        <v>0</v>
      </c>
      <c r="U390" s="98">
        <f>RES_hhdet_in_tesh!U129</f>
        <v>0</v>
      </c>
      <c r="V390" s="98">
        <f>RES_hhdet_in_tesh!V129</f>
        <v>0</v>
      </c>
      <c r="W390" s="98">
        <f>RES_hhdet_in_tesh!W129</f>
        <v>0</v>
      </c>
      <c r="X390" s="98">
        <f>RES_hhdet_in_tesh!X129</f>
        <v>0</v>
      </c>
      <c r="Y390" s="98">
        <f>RES_hhdet_in_tesh!Y129</f>
        <v>0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0</v>
      </c>
      <c r="D428" s="99">
        <f>RES_hhdet_in_fecs!D129</f>
        <v>0</v>
      </c>
      <c r="E428" s="99">
        <f>RES_hhdet_in_fecs!E129</f>
        <v>0</v>
      </c>
      <c r="F428" s="99">
        <f>RES_hhdet_in_fecs!F129</f>
        <v>0</v>
      </c>
      <c r="G428" s="99">
        <f>RES_hhdet_in_fecs!G129</f>
        <v>0</v>
      </c>
      <c r="H428" s="99">
        <f>RES_hhdet_in_fecs!H129</f>
        <v>0</v>
      </c>
      <c r="I428" s="99">
        <f>RES_hhdet_in_fecs!I129</f>
        <v>0</v>
      </c>
      <c r="J428" s="99">
        <f>RES_hhdet_in_fecs!J129</f>
        <v>0</v>
      </c>
      <c r="K428" s="99">
        <f>RES_hhdet_in_fecs!K129</f>
        <v>0</v>
      </c>
      <c r="L428" s="99">
        <f>RES_hhdet_in_fecs!L129</f>
        <v>0</v>
      </c>
      <c r="M428" s="99">
        <f>RES_hhdet_in_fecs!M129</f>
        <v>0</v>
      </c>
      <c r="N428" s="99">
        <f>RES_hhdet_in_fecs!N129</f>
        <v>0</v>
      </c>
      <c r="O428" s="99">
        <f>RES_hhdet_in_fecs!O129</f>
        <v>0</v>
      </c>
      <c r="P428" s="99">
        <f>RES_hhdet_in_fecs!P129</f>
        <v>0</v>
      </c>
      <c r="Q428" s="99">
        <f>RES_hhdet_in_fecs!Q129</f>
        <v>0</v>
      </c>
      <c r="R428" s="99">
        <f>RES_hhdet_in_fecs!R129</f>
        <v>0</v>
      </c>
      <c r="S428" s="99">
        <f>RES_hhdet_in_fecs!S129</f>
        <v>0</v>
      </c>
      <c r="T428" s="99">
        <f>RES_hhdet_in_fecs!T129</f>
        <v>0</v>
      </c>
      <c r="U428" s="99">
        <f>RES_hhdet_in_fecs!U129</f>
        <v>0</v>
      </c>
      <c r="V428" s="99">
        <f>RES_hhdet_in_fecs!V129</f>
        <v>0</v>
      </c>
      <c r="W428" s="99">
        <f>RES_hhdet_in_fecs!W129</f>
        <v>0</v>
      </c>
      <c r="X428" s="99">
        <f>RES_hhdet_in_fecs!X129</f>
        <v>0</v>
      </c>
      <c r="Y428" s="99">
        <f>RES_hhdet_in_fecs!Y129</f>
        <v>0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0</v>
      </c>
      <c r="D447" s="99">
        <f>RES_hhdet_in_tess!D129</f>
        <v>0</v>
      </c>
      <c r="E447" s="99">
        <f>RES_hhdet_in_tess!E129</f>
        <v>0</v>
      </c>
      <c r="F447" s="99">
        <f>RES_hhdet_in_tess!F129</f>
        <v>0</v>
      </c>
      <c r="G447" s="99">
        <f>RES_hhdet_in_tess!G129</f>
        <v>0</v>
      </c>
      <c r="H447" s="99">
        <f>RES_hhdet_in_tess!H129</f>
        <v>0</v>
      </c>
      <c r="I447" s="99">
        <f>RES_hhdet_in_tess!I129</f>
        <v>0</v>
      </c>
      <c r="J447" s="99">
        <f>RES_hhdet_in_tess!J129</f>
        <v>0</v>
      </c>
      <c r="K447" s="99">
        <f>RES_hhdet_in_tess!K129</f>
        <v>0</v>
      </c>
      <c r="L447" s="99">
        <f>RES_hhdet_in_tess!L129</f>
        <v>0</v>
      </c>
      <c r="M447" s="99">
        <f>RES_hhdet_in_tess!M129</f>
        <v>0</v>
      </c>
      <c r="N447" s="99">
        <f>RES_hhdet_in_tess!N129</f>
        <v>0</v>
      </c>
      <c r="O447" s="99">
        <f>RES_hhdet_in_tess!O129</f>
        <v>0</v>
      </c>
      <c r="P447" s="99">
        <f>RES_hhdet_in_tess!P129</f>
        <v>0</v>
      </c>
      <c r="Q447" s="99">
        <f>RES_hhdet_in_tess!Q129</f>
        <v>0</v>
      </c>
      <c r="R447" s="99">
        <f>RES_hhdet_in_tess!R129</f>
        <v>0</v>
      </c>
      <c r="S447" s="99">
        <f>RES_hhdet_in_tess!S129</f>
        <v>0</v>
      </c>
      <c r="T447" s="99">
        <f>RES_hhdet_in_tess!T129</f>
        <v>0</v>
      </c>
      <c r="U447" s="99">
        <f>RES_hhdet_in_tess!U129</f>
        <v>0</v>
      </c>
      <c r="V447" s="99">
        <f>RES_hhdet_in_tess!V129</f>
        <v>0</v>
      </c>
      <c r="W447" s="99">
        <f>RES_hhdet_in_tess!W129</f>
        <v>0</v>
      </c>
      <c r="X447" s="99">
        <f>RES_hhdet_in_tess!X129</f>
        <v>0</v>
      </c>
      <c r="Y447" s="99">
        <f>RES_hhdet_in_tess!Y129</f>
        <v>0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897</v>
      </c>
      <c r="C5" s="120">
        <v>1052</v>
      </c>
      <c r="D5" s="120">
        <v>1876</v>
      </c>
      <c r="E5" s="120">
        <v>3290</v>
      </c>
      <c r="F5" s="120">
        <v>5281</v>
      </c>
      <c r="G5" s="120">
        <v>7961</v>
      </c>
      <c r="H5" s="120">
        <v>11068</v>
      </c>
      <c r="I5" s="120">
        <v>14483</v>
      </c>
      <c r="J5" s="120">
        <v>17236</v>
      </c>
      <c r="K5" s="120">
        <v>19696</v>
      </c>
      <c r="L5" s="120">
        <v>21822</v>
      </c>
      <c r="M5" s="120">
        <v>24740</v>
      </c>
      <c r="N5" s="120">
        <v>27975</v>
      </c>
      <c r="O5" s="120">
        <v>31369</v>
      </c>
      <c r="P5" s="120">
        <v>35685</v>
      </c>
      <c r="Q5" s="120">
        <v>39668</v>
      </c>
      <c r="R5" s="120">
        <v>43808</v>
      </c>
      <c r="S5" s="120">
        <v>48517</v>
      </c>
      <c r="T5" s="120">
        <v>51928</v>
      </c>
      <c r="U5" s="120">
        <v>58354</v>
      </c>
      <c r="V5" s="120">
        <v>68590</v>
      </c>
      <c r="W5" s="120">
        <v>88884</v>
      </c>
      <c r="X5" s="120">
        <v>118528</v>
      </c>
      <c r="Y5" s="120">
        <v>146608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897</v>
      </c>
      <c r="C7" s="52">
        <v>1052</v>
      </c>
      <c r="D7" s="52">
        <v>1876</v>
      </c>
      <c r="E7" s="52">
        <v>3290</v>
      </c>
      <c r="F7" s="52">
        <v>5281</v>
      </c>
      <c r="G7" s="52">
        <v>7961</v>
      </c>
      <c r="H7" s="52">
        <v>11068</v>
      </c>
      <c r="I7" s="52">
        <v>14483</v>
      </c>
      <c r="J7" s="52">
        <v>17236</v>
      </c>
      <c r="K7" s="52">
        <v>19696</v>
      </c>
      <c r="L7" s="52">
        <v>21822</v>
      </c>
      <c r="M7" s="52">
        <v>24740</v>
      </c>
      <c r="N7" s="52">
        <v>27975</v>
      </c>
      <c r="O7" s="52">
        <v>31369</v>
      </c>
      <c r="P7" s="52">
        <v>35685</v>
      </c>
      <c r="Q7" s="52">
        <v>39668</v>
      </c>
      <c r="R7" s="52">
        <v>43808</v>
      </c>
      <c r="S7" s="52">
        <v>48517</v>
      </c>
      <c r="T7" s="52">
        <v>51928</v>
      </c>
      <c r="U7" s="52">
        <v>58354</v>
      </c>
      <c r="V7" s="52">
        <v>68590</v>
      </c>
      <c r="W7" s="52">
        <v>88884</v>
      </c>
      <c r="X7" s="52">
        <v>118528</v>
      </c>
      <c r="Y7" s="52">
        <v>146608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52</v>
      </c>
      <c r="C9" s="52">
        <v>51</v>
      </c>
      <c r="D9" s="52">
        <v>75</v>
      </c>
      <c r="E9" s="52">
        <v>120</v>
      </c>
      <c r="F9" s="52">
        <v>210</v>
      </c>
      <c r="G9" s="52">
        <v>381</v>
      </c>
      <c r="H9" s="52">
        <v>627</v>
      </c>
      <c r="I9" s="52">
        <v>982</v>
      </c>
      <c r="J9" s="52">
        <v>1372</v>
      </c>
      <c r="K9" s="52">
        <v>1759</v>
      </c>
      <c r="L9" s="52">
        <v>2055</v>
      </c>
      <c r="M9" s="52">
        <v>2249</v>
      </c>
      <c r="N9" s="52">
        <v>2422</v>
      </c>
      <c r="O9" s="52">
        <v>2590</v>
      </c>
      <c r="P9" s="52">
        <v>2945</v>
      </c>
      <c r="Q9" s="52">
        <v>3251</v>
      </c>
      <c r="R9" s="52">
        <v>3727</v>
      </c>
      <c r="S9" s="52">
        <v>4158</v>
      </c>
      <c r="T9" s="52">
        <v>4578</v>
      </c>
      <c r="U9" s="52">
        <v>4894</v>
      </c>
      <c r="V9" s="52">
        <v>5886</v>
      </c>
      <c r="W9" s="52">
        <v>7295</v>
      </c>
      <c r="X9" s="52">
        <v>11067</v>
      </c>
      <c r="Y9" s="52">
        <v>17697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59</v>
      </c>
      <c r="C11" s="52">
        <v>71</v>
      </c>
      <c r="D11" s="52">
        <v>140</v>
      </c>
      <c r="E11" s="52">
        <v>250</v>
      </c>
      <c r="F11" s="52">
        <v>383</v>
      </c>
      <c r="G11" s="52">
        <v>571</v>
      </c>
      <c r="H11" s="52">
        <v>765</v>
      </c>
      <c r="I11" s="52">
        <v>977</v>
      </c>
      <c r="J11" s="52">
        <v>1127</v>
      </c>
      <c r="K11" s="52">
        <v>1248</v>
      </c>
      <c r="L11" s="52">
        <v>1431</v>
      </c>
      <c r="M11" s="52">
        <v>1626</v>
      </c>
      <c r="N11" s="52">
        <v>1803</v>
      </c>
      <c r="O11" s="52">
        <v>2087</v>
      </c>
      <c r="P11" s="52">
        <v>2499</v>
      </c>
      <c r="Q11" s="52">
        <v>3099</v>
      </c>
      <c r="R11" s="52">
        <v>4036</v>
      </c>
      <c r="S11" s="52">
        <v>4854</v>
      </c>
      <c r="T11" s="52">
        <v>5404</v>
      </c>
      <c r="U11" s="52">
        <v>5887</v>
      </c>
      <c r="V11" s="52">
        <v>6677</v>
      </c>
      <c r="W11" s="52">
        <v>8312</v>
      </c>
      <c r="X11" s="52">
        <v>11596</v>
      </c>
      <c r="Y11" s="52">
        <v>15771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1</v>
      </c>
      <c r="J12" s="52">
        <v>3</v>
      </c>
      <c r="K12" s="52">
        <v>5</v>
      </c>
      <c r="L12" s="52">
        <v>7</v>
      </c>
      <c r="M12" s="52">
        <v>9</v>
      </c>
      <c r="N12" s="52">
        <v>9</v>
      </c>
      <c r="O12" s="52">
        <v>12</v>
      </c>
      <c r="P12" s="52">
        <v>13</v>
      </c>
      <c r="Q12" s="52">
        <v>13</v>
      </c>
      <c r="R12" s="52">
        <v>29</v>
      </c>
      <c r="S12" s="52">
        <v>32</v>
      </c>
      <c r="T12" s="52">
        <v>34</v>
      </c>
      <c r="U12" s="52">
        <v>36</v>
      </c>
      <c r="V12" s="52">
        <v>44</v>
      </c>
      <c r="W12" s="52">
        <v>46</v>
      </c>
      <c r="X12" s="52">
        <v>80</v>
      </c>
      <c r="Y12" s="52">
        <v>123</v>
      </c>
      <c r="DA12" s="63" t="s">
        <v>1123</v>
      </c>
    </row>
    <row r="13" spans="1:105" ht="12" customHeight="1" x14ac:dyDescent="0.25">
      <c r="A13" s="97" t="s">
        <v>122</v>
      </c>
      <c r="B13" s="52">
        <v>830</v>
      </c>
      <c r="C13" s="52">
        <v>971</v>
      </c>
      <c r="D13" s="52">
        <v>1696</v>
      </c>
      <c r="E13" s="52">
        <v>2950</v>
      </c>
      <c r="F13" s="52">
        <v>4733</v>
      </c>
      <c r="G13" s="52">
        <v>6995</v>
      </c>
      <c r="H13" s="52">
        <v>9683</v>
      </c>
      <c r="I13" s="52">
        <v>11312</v>
      </c>
      <c r="J13" s="52">
        <v>10696</v>
      </c>
      <c r="K13" s="52">
        <v>10036</v>
      </c>
      <c r="L13" s="52">
        <v>8552</v>
      </c>
      <c r="M13" s="52">
        <v>9339</v>
      </c>
      <c r="N13" s="52">
        <v>11061</v>
      </c>
      <c r="O13" s="52">
        <v>11168</v>
      </c>
      <c r="P13" s="52">
        <v>11145</v>
      </c>
      <c r="Q13" s="52">
        <v>10134</v>
      </c>
      <c r="R13" s="52">
        <v>9907</v>
      </c>
      <c r="S13" s="52">
        <v>10345</v>
      </c>
      <c r="T13" s="52">
        <v>10696</v>
      </c>
      <c r="U13" s="52">
        <v>13944</v>
      </c>
      <c r="V13" s="52">
        <v>18556</v>
      </c>
      <c r="W13" s="52">
        <v>25015</v>
      </c>
      <c r="X13" s="52">
        <v>31571</v>
      </c>
      <c r="Y13" s="52">
        <v>42621</v>
      </c>
      <c r="DA13" s="63" t="s">
        <v>1124</v>
      </c>
    </row>
    <row r="14" spans="1:105" ht="12" customHeight="1" x14ac:dyDescent="0.25">
      <c r="A14" s="97" t="s">
        <v>121</v>
      </c>
      <c r="B14" s="52">
        <v>8</v>
      </c>
      <c r="C14" s="52">
        <v>10</v>
      </c>
      <c r="D14" s="52">
        <v>40</v>
      </c>
      <c r="E14" s="52">
        <v>90</v>
      </c>
      <c r="F14" s="52">
        <v>165</v>
      </c>
      <c r="G14" s="52">
        <v>395</v>
      </c>
      <c r="H14" s="52">
        <v>620</v>
      </c>
      <c r="I14" s="52">
        <v>2193</v>
      </c>
      <c r="J14" s="52">
        <v>5410</v>
      </c>
      <c r="K14" s="52">
        <v>8407</v>
      </c>
      <c r="L14" s="52">
        <v>11832</v>
      </c>
      <c r="M14" s="52">
        <v>13766</v>
      </c>
      <c r="N14" s="52">
        <v>15102</v>
      </c>
      <c r="O14" s="52">
        <v>18102</v>
      </c>
      <c r="P14" s="52">
        <v>22028</v>
      </c>
      <c r="Q14" s="52">
        <v>26422</v>
      </c>
      <c r="R14" s="52">
        <v>29836</v>
      </c>
      <c r="S14" s="52">
        <v>33286</v>
      </c>
      <c r="T14" s="52">
        <v>35794</v>
      </c>
      <c r="U14" s="52">
        <v>38487</v>
      </c>
      <c r="V14" s="52">
        <v>43313</v>
      </c>
      <c r="W14" s="52">
        <v>55511</v>
      </c>
      <c r="X14" s="52">
        <v>75281</v>
      </c>
      <c r="Y14" s="52">
        <v>88093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13</v>
      </c>
      <c r="C16" s="52">
        <v>15</v>
      </c>
      <c r="D16" s="52">
        <v>27</v>
      </c>
      <c r="E16" s="52">
        <v>47</v>
      </c>
      <c r="F16" s="52">
        <v>77</v>
      </c>
      <c r="G16" s="52">
        <v>115</v>
      </c>
      <c r="H16" s="52">
        <v>157</v>
      </c>
      <c r="I16" s="52">
        <v>200</v>
      </c>
      <c r="J16" s="52">
        <v>230</v>
      </c>
      <c r="K16" s="52">
        <v>254</v>
      </c>
      <c r="L16" s="52">
        <v>286</v>
      </c>
      <c r="M16" s="52">
        <v>351</v>
      </c>
      <c r="N16" s="52">
        <v>414</v>
      </c>
      <c r="O16" s="52">
        <v>480</v>
      </c>
      <c r="P16" s="52">
        <v>560</v>
      </c>
      <c r="Q16" s="52">
        <v>645</v>
      </c>
      <c r="R16" s="52">
        <v>776</v>
      </c>
      <c r="S16" s="52">
        <v>903</v>
      </c>
      <c r="T16" s="52">
        <v>957</v>
      </c>
      <c r="U16" s="52">
        <v>1030</v>
      </c>
      <c r="V16" s="52">
        <v>1156</v>
      </c>
      <c r="W16" s="52">
        <v>1564</v>
      </c>
      <c r="X16" s="52">
        <v>2156</v>
      </c>
      <c r="Y16" s="52">
        <v>2885</v>
      </c>
      <c r="DA16" s="63" t="s">
        <v>1126</v>
      </c>
    </row>
    <row r="17" spans="1:105" ht="12" customHeight="1" x14ac:dyDescent="0.25">
      <c r="A17" s="109" t="s">
        <v>120</v>
      </c>
      <c r="B17" s="36">
        <v>884</v>
      </c>
      <c r="C17" s="36">
        <v>1037</v>
      </c>
      <c r="D17" s="36">
        <v>1849</v>
      </c>
      <c r="E17" s="36">
        <v>3243</v>
      </c>
      <c r="F17" s="36">
        <v>5204</v>
      </c>
      <c r="G17" s="36">
        <v>7846</v>
      </c>
      <c r="H17" s="36">
        <v>10911</v>
      </c>
      <c r="I17" s="36">
        <v>14283</v>
      </c>
      <c r="J17" s="36">
        <v>17006</v>
      </c>
      <c r="K17" s="36">
        <v>19442</v>
      </c>
      <c r="L17" s="36">
        <v>21536</v>
      </c>
      <c r="M17" s="36">
        <v>24389</v>
      </c>
      <c r="N17" s="36">
        <v>27561</v>
      </c>
      <c r="O17" s="36">
        <v>30889</v>
      </c>
      <c r="P17" s="36">
        <v>35125</v>
      </c>
      <c r="Q17" s="36">
        <v>39023</v>
      </c>
      <c r="R17" s="36">
        <v>43032</v>
      </c>
      <c r="S17" s="36">
        <v>47614</v>
      </c>
      <c r="T17" s="36">
        <v>50971</v>
      </c>
      <c r="U17" s="36">
        <v>57324</v>
      </c>
      <c r="V17" s="36">
        <v>67434</v>
      </c>
      <c r="W17" s="36">
        <v>87320</v>
      </c>
      <c r="X17" s="36">
        <v>116372</v>
      </c>
      <c r="Y17" s="36">
        <v>143723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70</v>
      </c>
      <c r="D21" s="52">
        <v>70</v>
      </c>
      <c r="E21" s="52">
        <v>70</v>
      </c>
      <c r="F21" s="52">
        <v>74</v>
      </c>
      <c r="G21" s="52">
        <v>79</v>
      </c>
      <c r="H21" s="52">
        <v>92</v>
      </c>
      <c r="I21" s="52">
        <v>119</v>
      </c>
      <c r="J21" s="52">
        <v>154</v>
      </c>
      <c r="K21" s="52">
        <v>217</v>
      </c>
      <c r="L21" s="52">
        <v>299</v>
      </c>
      <c r="M21" s="52">
        <v>420</v>
      </c>
      <c r="N21" s="52">
        <v>561</v>
      </c>
      <c r="O21" s="52">
        <v>738</v>
      </c>
      <c r="P21" s="52">
        <v>903</v>
      </c>
      <c r="Q21" s="52">
        <v>1180</v>
      </c>
      <c r="R21" s="52">
        <v>1523</v>
      </c>
      <c r="S21" s="52">
        <v>1913</v>
      </c>
      <c r="T21" s="52">
        <v>2346</v>
      </c>
      <c r="U21" s="52">
        <v>2694</v>
      </c>
      <c r="V21" s="52">
        <v>3027</v>
      </c>
      <c r="W21" s="52">
        <v>3306</v>
      </c>
      <c r="X21" s="52">
        <v>3490</v>
      </c>
      <c r="Y21" s="52">
        <v>3705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8</v>
      </c>
      <c r="D23" s="52">
        <v>8</v>
      </c>
      <c r="E23" s="52">
        <v>8</v>
      </c>
      <c r="F23" s="52">
        <v>8</v>
      </c>
      <c r="G23" s="52">
        <v>11</v>
      </c>
      <c r="H23" s="52">
        <v>16</v>
      </c>
      <c r="I23" s="52">
        <v>17</v>
      </c>
      <c r="J23" s="52">
        <v>29</v>
      </c>
      <c r="K23" s="52">
        <v>60</v>
      </c>
      <c r="L23" s="52">
        <v>102</v>
      </c>
      <c r="M23" s="52">
        <v>157</v>
      </c>
      <c r="N23" s="52">
        <v>220</v>
      </c>
      <c r="O23" s="52">
        <v>294</v>
      </c>
      <c r="P23" s="52">
        <v>354</v>
      </c>
      <c r="Q23" s="52">
        <v>397</v>
      </c>
      <c r="R23" s="52">
        <v>408</v>
      </c>
      <c r="S23" s="52">
        <v>433</v>
      </c>
      <c r="T23" s="52">
        <v>446</v>
      </c>
      <c r="U23" s="52">
        <v>481</v>
      </c>
      <c r="V23" s="52">
        <v>570</v>
      </c>
      <c r="W23" s="52">
        <v>680</v>
      </c>
      <c r="X23" s="52">
        <v>797</v>
      </c>
      <c r="Y23" s="52">
        <v>877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9</v>
      </c>
      <c r="D25" s="52">
        <v>9</v>
      </c>
      <c r="E25" s="52">
        <v>10</v>
      </c>
      <c r="F25" s="52">
        <v>11</v>
      </c>
      <c r="G25" s="52">
        <v>16</v>
      </c>
      <c r="H25" s="52">
        <v>23</v>
      </c>
      <c r="I25" s="52">
        <v>35</v>
      </c>
      <c r="J25" s="52">
        <v>53</v>
      </c>
      <c r="K25" s="52">
        <v>92</v>
      </c>
      <c r="L25" s="52">
        <v>129</v>
      </c>
      <c r="M25" s="52">
        <v>161</v>
      </c>
      <c r="N25" s="52">
        <v>194</v>
      </c>
      <c r="O25" s="52">
        <v>228</v>
      </c>
      <c r="P25" s="52">
        <v>231</v>
      </c>
      <c r="Q25" s="52">
        <v>262</v>
      </c>
      <c r="R25" s="52">
        <v>274</v>
      </c>
      <c r="S25" s="52">
        <v>336</v>
      </c>
      <c r="T25" s="52">
        <v>427</v>
      </c>
      <c r="U25" s="52">
        <v>510</v>
      </c>
      <c r="V25" s="52">
        <v>632</v>
      </c>
      <c r="W25" s="52">
        <v>759</v>
      </c>
      <c r="X25" s="52">
        <v>911</v>
      </c>
      <c r="Y25" s="52">
        <v>1079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1</v>
      </c>
      <c r="Q26" s="52">
        <v>2</v>
      </c>
      <c r="R26" s="52">
        <v>2</v>
      </c>
      <c r="S26" s="52">
        <v>2</v>
      </c>
      <c r="T26" s="52">
        <v>2</v>
      </c>
      <c r="U26" s="52">
        <v>1</v>
      </c>
      <c r="V26" s="52">
        <v>3</v>
      </c>
      <c r="W26" s="52">
        <v>2</v>
      </c>
      <c r="X26" s="52">
        <v>5</v>
      </c>
      <c r="Y26" s="52">
        <v>13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130</v>
      </c>
      <c r="D27" s="52">
        <v>129</v>
      </c>
      <c r="E27" s="52">
        <v>136</v>
      </c>
      <c r="F27" s="52">
        <v>154</v>
      </c>
      <c r="G27" s="52">
        <v>204</v>
      </c>
      <c r="H27" s="52">
        <v>305</v>
      </c>
      <c r="I27" s="52">
        <v>411</v>
      </c>
      <c r="J27" s="52">
        <v>679</v>
      </c>
      <c r="K27" s="52">
        <v>1095</v>
      </c>
      <c r="L27" s="52">
        <v>1560</v>
      </c>
      <c r="M27" s="52">
        <v>1894</v>
      </c>
      <c r="N27" s="52">
        <v>2060</v>
      </c>
      <c r="O27" s="52">
        <v>2018</v>
      </c>
      <c r="P27" s="52">
        <v>1712</v>
      </c>
      <c r="Q27" s="52">
        <v>1149</v>
      </c>
      <c r="R27" s="52">
        <v>831</v>
      </c>
      <c r="S27" s="52">
        <v>1298</v>
      </c>
      <c r="T27" s="52">
        <v>1743</v>
      </c>
      <c r="U27" s="52">
        <v>2479</v>
      </c>
      <c r="V27" s="52">
        <v>2256</v>
      </c>
      <c r="W27" s="52">
        <v>1592</v>
      </c>
      <c r="X27" s="52">
        <v>1451</v>
      </c>
      <c r="Y27" s="52">
        <v>1620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1</v>
      </c>
      <c r="D28" s="52">
        <v>1</v>
      </c>
      <c r="E28" s="52">
        <v>2</v>
      </c>
      <c r="F28" s="52">
        <v>1</v>
      </c>
      <c r="G28" s="52">
        <v>3</v>
      </c>
      <c r="H28" s="52">
        <v>6</v>
      </c>
      <c r="I28" s="52">
        <v>15</v>
      </c>
      <c r="J28" s="52">
        <v>36</v>
      </c>
      <c r="K28" s="52">
        <v>74</v>
      </c>
      <c r="L28" s="52">
        <v>194</v>
      </c>
      <c r="M28" s="52">
        <v>409</v>
      </c>
      <c r="N28" s="52">
        <v>743</v>
      </c>
      <c r="O28" s="52">
        <v>1213</v>
      </c>
      <c r="P28" s="52">
        <v>1804</v>
      </c>
      <c r="Q28" s="52">
        <v>2636</v>
      </c>
      <c r="R28" s="52">
        <v>3190</v>
      </c>
      <c r="S28" s="52">
        <v>3232</v>
      </c>
      <c r="T28" s="52">
        <v>3473</v>
      </c>
      <c r="U28" s="52">
        <v>3631</v>
      </c>
      <c r="V28" s="52">
        <v>4513</v>
      </c>
      <c r="W28" s="52">
        <v>5766</v>
      </c>
      <c r="X28" s="52">
        <v>6533</v>
      </c>
      <c r="Y28" s="52">
        <v>7060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</v>
      </c>
      <c r="D30" s="52">
        <v>2</v>
      </c>
      <c r="E30" s="52">
        <v>2</v>
      </c>
      <c r="F30" s="52">
        <v>2</v>
      </c>
      <c r="G30" s="52">
        <v>2</v>
      </c>
      <c r="H30" s="52">
        <v>6</v>
      </c>
      <c r="I30" s="52">
        <v>5</v>
      </c>
      <c r="J30" s="52">
        <v>12</v>
      </c>
      <c r="K30" s="52">
        <v>16</v>
      </c>
      <c r="L30" s="52">
        <v>28</v>
      </c>
      <c r="M30" s="52">
        <v>32</v>
      </c>
      <c r="N30" s="52">
        <v>40</v>
      </c>
      <c r="O30" s="52">
        <v>43</v>
      </c>
      <c r="P30" s="52">
        <v>43</v>
      </c>
      <c r="Q30" s="52">
        <v>51</v>
      </c>
      <c r="R30" s="52">
        <v>65</v>
      </c>
      <c r="S30" s="52">
        <v>68</v>
      </c>
      <c r="T30" s="52">
        <v>92</v>
      </c>
      <c r="U30" s="52">
        <v>110</v>
      </c>
      <c r="V30" s="52">
        <v>129</v>
      </c>
      <c r="W30" s="52">
        <v>141</v>
      </c>
      <c r="X30" s="52">
        <v>156</v>
      </c>
      <c r="Y30" s="52">
        <v>180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138</v>
      </c>
      <c r="D31" s="36">
        <v>138</v>
      </c>
      <c r="E31" s="36">
        <v>145</v>
      </c>
      <c r="F31" s="36">
        <v>164</v>
      </c>
      <c r="G31" s="36">
        <v>221</v>
      </c>
      <c r="H31" s="36">
        <v>334</v>
      </c>
      <c r="I31" s="36">
        <v>451</v>
      </c>
      <c r="J31" s="36">
        <v>755</v>
      </c>
      <c r="K31" s="36">
        <v>1254</v>
      </c>
      <c r="L31" s="36">
        <v>1858</v>
      </c>
      <c r="M31" s="36">
        <v>2432</v>
      </c>
      <c r="N31" s="36">
        <v>2969</v>
      </c>
      <c r="O31" s="36">
        <v>3420</v>
      </c>
      <c r="P31" s="36">
        <v>3705</v>
      </c>
      <c r="Q31" s="36">
        <v>3999</v>
      </c>
      <c r="R31" s="36">
        <v>4233</v>
      </c>
      <c r="S31" s="36">
        <v>4798</v>
      </c>
      <c r="T31" s="36">
        <v>5560</v>
      </c>
      <c r="U31" s="36">
        <v>6505</v>
      </c>
      <c r="V31" s="36">
        <v>7283</v>
      </c>
      <c r="W31" s="36">
        <v>7996</v>
      </c>
      <c r="X31" s="36">
        <v>8767</v>
      </c>
      <c r="Y31" s="36">
        <v>9597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225</v>
      </c>
      <c r="D35" s="52">
        <v>894</v>
      </c>
      <c r="E35" s="52">
        <v>1484</v>
      </c>
      <c r="F35" s="52">
        <v>2065</v>
      </c>
      <c r="G35" s="52">
        <v>2759</v>
      </c>
      <c r="H35" s="52">
        <v>3199</v>
      </c>
      <c r="I35" s="52">
        <v>3534</v>
      </c>
      <c r="J35" s="52">
        <v>2907</v>
      </c>
      <c r="K35" s="52">
        <v>2677</v>
      </c>
      <c r="L35" s="52">
        <v>2425</v>
      </c>
      <c r="M35" s="52">
        <v>3338</v>
      </c>
      <c r="N35" s="52">
        <v>3796</v>
      </c>
      <c r="O35" s="52">
        <v>4132</v>
      </c>
      <c r="P35" s="52">
        <v>5219</v>
      </c>
      <c r="Q35" s="52">
        <v>5163</v>
      </c>
      <c r="R35" s="52">
        <v>5663</v>
      </c>
      <c r="S35" s="52">
        <v>6622</v>
      </c>
      <c r="T35" s="52">
        <v>5757</v>
      </c>
      <c r="U35" s="52">
        <v>9120</v>
      </c>
      <c r="V35" s="52">
        <v>13263</v>
      </c>
      <c r="W35" s="52">
        <v>23600</v>
      </c>
      <c r="X35" s="52">
        <v>33134</v>
      </c>
      <c r="Y35" s="52">
        <v>31785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7</v>
      </c>
      <c r="D37" s="52">
        <v>32</v>
      </c>
      <c r="E37" s="52">
        <v>53</v>
      </c>
      <c r="F37" s="52">
        <v>98</v>
      </c>
      <c r="G37" s="52">
        <v>182</v>
      </c>
      <c r="H37" s="52">
        <v>262</v>
      </c>
      <c r="I37" s="52">
        <v>372</v>
      </c>
      <c r="J37" s="52">
        <v>419</v>
      </c>
      <c r="K37" s="52">
        <v>447</v>
      </c>
      <c r="L37" s="52">
        <v>398</v>
      </c>
      <c r="M37" s="52">
        <v>351</v>
      </c>
      <c r="N37" s="52">
        <v>393</v>
      </c>
      <c r="O37" s="52">
        <v>462</v>
      </c>
      <c r="P37" s="52">
        <v>709</v>
      </c>
      <c r="Q37" s="52">
        <v>703</v>
      </c>
      <c r="R37" s="52">
        <v>884</v>
      </c>
      <c r="S37" s="52">
        <v>864</v>
      </c>
      <c r="T37" s="52">
        <v>866</v>
      </c>
      <c r="U37" s="52">
        <v>797</v>
      </c>
      <c r="V37" s="52">
        <v>1562</v>
      </c>
      <c r="W37" s="52">
        <v>2089</v>
      </c>
      <c r="X37" s="52">
        <v>4569</v>
      </c>
      <c r="Y37" s="52">
        <v>7507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21</v>
      </c>
      <c r="D39" s="52">
        <v>78</v>
      </c>
      <c r="E39" s="52">
        <v>120</v>
      </c>
      <c r="F39" s="52">
        <v>144</v>
      </c>
      <c r="G39" s="52">
        <v>204</v>
      </c>
      <c r="H39" s="52">
        <v>217</v>
      </c>
      <c r="I39" s="52">
        <v>247</v>
      </c>
      <c r="J39" s="52">
        <v>203</v>
      </c>
      <c r="K39" s="52">
        <v>213</v>
      </c>
      <c r="L39" s="52">
        <v>312</v>
      </c>
      <c r="M39" s="52">
        <v>356</v>
      </c>
      <c r="N39" s="52">
        <v>371</v>
      </c>
      <c r="O39" s="52">
        <v>512</v>
      </c>
      <c r="P39" s="52">
        <v>643</v>
      </c>
      <c r="Q39" s="52">
        <v>862</v>
      </c>
      <c r="R39" s="52">
        <v>1211</v>
      </c>
      <c r="S39" s="52">
        <v>1154</v>
      </c>
      <c r="T39" s="52">
        <v>977</v>
      </c>
      <c r="U39" s="52">
        <v>993</v>
      </c>
      <c r="V39" s="52">
        <v>1422</v>
      </c>
      <c r="W39" s="52">
        <v>2394</v>
      </c>
      <c r="X39" s="52">
        <v>4195</v>
      </c>
      <c r="Y39" s="52">
        <v>5254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1</v>
      </c>
      <c r="J40" s="52">
        <v>2</v>
      </c>
      <c r="K40" s="52">
        <v>2</v>
      </c>
      <c r="L40" s="52">
        <v>2</v>
      </c>
      <c r="M40" s="52">
        <v>2</v>
      </c>
      <c r="N40" s="52">
        <v>0</v>
      </c>
      <c r="O40" s="52">
        <v>3</v>
      </c>
      <c r="P40" s="52">
        <v>2</v>
      </c>
      <c r="Q40" s="52">
        <v>2</v>
      </c>
      <c r="R40" s="52">
        <v>18</v>
      </c>
      <c r="S40" s="52">
        <v>5</v>
      </c>
      <c r="T40" s="52">
        <v>4</v>
      </c>
      <c r="U40" s="52">
        <v>3</v>
      </c>
      <c r="V40" s="52">
        <v>11</v>
      </c>
      <c r="W40" s="52">
        <v>4</v>
      </c>
      <c r="X40" s="52">
        <v>39</v>
      </c>
      <c r="Y40" s="52">
        <v>56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271</v>
      </c>
      <c r="D41" s="52">
        <v>854</v>
      </c>
      <c r="E41" s="52">
        <v>1390</v>
      </c>
      <c r="F41" s="52">
        <v>1937</v>
      </c>
      <c r="G41" s="52">
        <v>2466</v>
      </c>
      <c r="H41" s="52">
        <v>2993</v>
      </c>
      <c r="I41" s="52">
        <v>2040</v>
      </c>
      <c r="J41" s="52">
        <v>63</v>
      </c>
      <c r="K41" s="52">
        <v>435</v>
      </c>
      <c r="L41" s="52">
        <v>76</v>
      </c>
      <c r="M41" s="52">
        <v>2681</v>
      </c>
      <c r="N41" s="52">
        <v>3782</v>
      </c>
      <c r="O41" s="52">
        <v>2125</v>
      </c>
      <c r="P41" s="52">
        <v>1689</v>
      </c>
      <c r="Q41" s="52">
        <v>138</v>
      </c>
      <c r="R41" s="52">
        <v>604</v>
      </c>
      <c r="S41" s="52">
        <v>1736</v>
      </c>
      <c r="T41" s="52">
        <v>2094</v>
      </c>
      <c r="U41" s="52">
        <v>5727</v>
      </c>
      <c r="V41" s="52">
        <v>6868</v>
      </c>
      <c r="W41" s="52">
        <v>8051</v>
      </c>
      <c r="X41" s="52">
        <v>8007</v>
      </c>
      <c r="Y41" s="52">
        <v>12670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3</v>
      </c>
      <c r="D42" s="52">
        <v>31</v>
      </c>
      <c r="E42" s="52">
        <v>52</v>
      </c>
      <c r="F42" s="52">
        <v>76</v>
      </c>
      <c r="G42" s="52">
        <v>233</v>
      </c>
      <c r="H42" s="52">
        <v>231</v>
      </c>
      <c r="I42" s="52">
        <v>1588</v>
      </c>
      <c r="J42" s="52">
        <v>3253</v>
      </c>
      <c r="K42" s="52">
        <v>3071</v>
      </c>
      <c r="L42" s="52">
        <v>3619</v>
      </c>
      <c r="M42" s="52">
        <v>2343</v>
      </c>
      <c r="N42" s="52">
        <v>2079</v>
      </c>
      <c r="O42" s="52">
        <v>4213</v>
      </c>
      <c r="P42" s="52">
        <v>5730</v>
      </c>
      <c r="Q42" s="52">
        <v>7030</v>
      </c>
      <c r="R42" s="52">
        <v>6604</v>
      </c>
      <c r="S42" s="52">
        <v>6682</v>
      </c>
      <c r="T42" s="52">
        <v>5981</v>
      </c>
      <c r="U42" s="52">
        <v>6324</v>
      </c>
      <c r="V42" s="52">
        <v>9339</v>
      </c>
      <c r="W42" s="52">
        <v>17964</v>
      </c>
      <c r="X42" s="52">
        <v>26303</v>
      </c>
      <c r="Y42" s="52">
        <v>19872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4</v>
      </c>
      <c r="D44" s="52">
        <v>14</v>
      </c>
      <c r="E44" s="52">
        <v>22</v>
      </c>
      <c r="F44" s="52">
        <v>32</v>
      </c>
      <c r="G44" s="52">
        <v>40</v>
      </c>
      <c r="H44" s="52">
        <v>48</v>
      </c>
      <c r="I44" s="52">
        <v>48</v>
      </c>
      <c r="J44" s="52">
        <v>42</v>
      </c>
      <c r="K44" s="52">
        <v>40</v>
      </c>
      <c r="L44" s="52">
        <v>60</v>
      </c>
      <c r="M44" s="52">
        <v>97</v>
      </c>
      <c r="N44" s="52">
        <v>103</v>
      </c>
      <c r="O44" s="52">
        <v>109</v>
      </c>
      <c r="P44" s="52">
        <v>123</v>
      </c>
      <c r="Q44" s="52">
        <v>136</v>
      </c>
      <c r="R44" s="52">
        <v>196</v>
      </c>
      <c r="S44" s="52">
        <v>195</v>
      </c>
      <c r="T44" s="52">
        <v>146</v>
      </c>
      <c r="U44" s="52">
        <v>183</v>
      </c>
      <c r="V44" s="52">
        <v>255</v>
      </c>
      <c r="W44" s="52">
        <v>549</v>
      </c>
      <c r="X44" s="52">
        <v>748</v>
      </c>
      <c r="Y44" s="52">
        <v>909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291</v>
      </c>
      <c r="D45" s="36">
        <v>950</v>
      </c>
      <c r="E45" s="36">
        <v>1539</v>
      </c>
      <c r="F45" s="36">
        <v>2125</v>
      </c>
      <c r="G45" s="36">
        <v>2863</v>
      </c>
      <c r="H45" s="36">
        <v>3399</v>
      </c>
      <c r="I45" s="36">
        <v>3823</v>
      </c>
      <c r="J45" s="36">
        <v>3478</v>
      </c>
      <c r="K45" s="36">
        <v>3690</v>
      </c>
      <c r="L45" s="36">
        <v>3952</v>
      </c>
      <c r="M45" s="36">
        <v>5285</v>
      </c>
      <c r="N45" s="36">
        <v>6141</v>
      </c>
      <c r="O45" s="36">
        <v>6748</v>
      </c>
      <c r="P45" s="36">
        <v>7941</v>
      </c>
      <c r="Q45" s="36">
        <v>7897</v>
      </c>
      <c r="R45" s="36">
        <v>8242</v>
      </c>
      <c r="S45" s="36">
        <v>9380</v>
      </c>
      <c r="T45" s="36">
        <v>8917</v>
      </c>
      <c r="U45" s="36">
        <v>12858</v>
      </c>
      <c r="V45" s="36">
        <v>17393</v>
      </c>
      <c r="W45" s="36">
        <v>27882</v>
      </c>
      <c r="X45" s="36">
        <v>37819</v>
      </c>
      <c r="Y45" s="36">
        <v>36948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98</v>
      </c>
      <c r="D49" s="52">
        <v>411</v>
      </c>
      <c r="E49" s="52">
        <v>688</v>
      </c>
      <c r="F49" s="52">
        <v>880</v>
      </c>
      <c r="G49" s="52">
        <v>1422</v>
      </c>
      <c r="H49" s="52">
        <v>1474</v>
      </c>
      <c r="I49" s="52">
        <v>1892</v>
      </c>
      <c r="J49" s="52">
        <v>1611</v>
      </c>
      <c r="K49" s="52">
        <v>1423</v>
      </c>
      <c r="L49" s="52">
        <v>1045</v>
      </c>
      <c r="M49" s="52">
        <v>946</v>
      </c>
      <c r="N49" s="52">
        <v>1226</v>
      </c>
      <c r="O49" s="52">
        <v>1249</v>
      </c>
      <c r="P49" s="52">
        <v>2892</v>
      </c>
      <c r="Q49" s="52">
        <v>2435</v>
      </c>
      <c r="R49" s="52">
        <v>2382</v>
      </c>
      <c r="S49" s="52">
        <v>2478</v>
      </c>
      <c r="T49" s="52">
        <v>2135</v>
      </c>
      <c r="U49" s="52">
        <v>3678</v>
      </c>
      <c r="V49" s="52">
        <v>5095</v>
      </c>
      <c r="W49" s="52">
        <v>7890</v>
      </c>
      <c r="X49" s="52">
        <v>10983</v>
      </c>
      <c r="Y49" s="52">
        <v>15816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17</v>
      </c>
      <c r="E51" s="52">
        <v>30</v>
      </c>
      <c r="F51" s="52">
        <v>42</v>
      </c>
      <c r="G51" s="52">
        <v>82</v>
      </c>
      <c r="H51" s="52">
        <v>98</v>
      </c>
      <c r="I51" s="52">
        <v>145</v>
      </c>
      <c r="J51" s="52">
        <v>136</v>
      </c>
      <c r="K51" s="52">
        <v>128</v>
      </c>
      <c r="L51" s="52">
        <v>99</v>
      </c>
      <c r="M51" s="52">
        <v>94</v>
      </c>
      <c r="N51" s="52">
        <v>128</v>
      </c>
      <c r="O51" s="52">
        <v>117</v>
      </c>
      <c r="P51" s="52">
        <v>321</v>
      </c>
      <c r="Q51" s="52">
        <v>96</v>
      </c>
      <c r="R51" s="52">
        <v>129</v>
      </c>
      <c r="S51" s="52">
        <v>151</v>
      </c>
      <c r="T51" s="52">
        <v>167</v>
      </c>
      <c r="U51" s="52">
        <v>141</v>
      </c>
      <c r="V51" s="52">
        <v>624</v>
      </c>
      <c r="W51" s="52">
        <v>812</v>
      </c>
      <c r="X51" s="52">
        <v>1706</v>
      </c>
      <c r="Y51" s="52">
        <v>2948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7</v>
      </c>
      <c r="D53" s="52">
        <v>33</v>
      </c>
      <c r="E53" s="52">
        <v>53</v>
      </c>
      <c r="F53" s="52">
        <v>59</v>
      </c>
      <c r="G53" s="52">
        <v>100</v>
      </c>
      <c r="H53" s="52">
        <v>93</v>
      </c>
      <c r="I53" s="52">
        <v>121</v>
      </c>
      <c r="J53" s="52">
        <v>93</v>
      </c>
      <c r="K53" s="52">
        <v>82</v>
      </c>
      <c r="L53" s="52">
        <v>82</v>
      </c>
      <c r="M53" s="52">
        <v>62</v>
      </c>
      <c r="N53" s="52">
        <v>73</v>
      </c>
      <c r="O53" s="52">
        <v>93</v>
      </c>
      <c r="P53" s="52">
        <v>232</v>
      </c>
      <c r="Q53" s="52">
        <v>262</v>
      </c>
      <c r="R53" s="52">
        <v>343</v>
      </c>
      <c r="S53" s="52">
        <v>298</v>
      </c>
      <c r="T53" s="52">
        <v>230</v>
      </c>
      <c r="U53" s="52">
        <v>281</v>
      </c>
      <c r="V53" s="52">
        <v>411</v>
      </c>
      <c r="W53" s="52">
        <v>665</v>
      </c>
      <c r="X53" s="52">
        <v>1197</v>
      </c>
      <c r="Y53" s="52">
        <v>2192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1</v>
      </c>
      <c r="J54" s="52">
        <v>1</v>
      </c>
      <c r="K54" s="52">
        <v>1</v>
      </c>
      <c r="L54" s="52">
        <v>1</v>
      </c>
      <c r="M54" s="52">
        <v>1</v>
      </c>
      <c r="N54" s="52">
        <v>0</v>
      </c>
      <c r="O54" s="52">
        <v>1</v>
      </c>
      <c r="P54" s="52">
        <v>2</v>
      </c>
      <c r="Q54" s="52">
        <v>2</v>
      </c>
      <c r="R54" s="52">
        <v>6</v>
      </c>
      <c r="S54" s="52">
        <v>3</v>
      </c>
      <c r="T54" s="52">
        <v>2</v>
      </c>
      <c r="U54" s="52">
        <v>2</v>
      </c>
      <c r="V54" s="52">
        <v>4</v>
      </c>
      <c r="W54" s="52">
        <v>2</v>
      </c>
      <c r="X54" s="52">
        <v>12</v>
      </c>
      <c r="Y54" s="52">
        <v>27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90</v>
      </c>
      <c r="D55" s="52">
        <v>365</v>
      </c>
      <c r="E55" s="52">
        <v>612</v>
      </c>
      <c r="F55" s="52">
        <v>790</v>
      </c>
      <c r="G55" s="52">
        <v>1208</v>
      </c>
      <c r="H55" s="52">
        <v>1282</v>
      </c>
      <c r="I55" s="52">
        <v>995</v>
      </c>
      <c r="J55" s="52">
        <v>30</v>
      </c>
      <c r="K55" s="52">
        <v>167</v>
      </c>
      <c r="L55" s="52">
        <v>20</v>
      </c>
      <c r="M55" s="52">
        <v>470</v>
      </c>
      <c r="N55" s="52">
        <v>743</v>
      </c>
      <c r="O55" s="52">
        <v>388</v>
      </c>
      <c r="P55" s="52">
        <v>608</v>
      </c>
      <c r="Q55" s="52">
        <v>43</v>
      </c>
      <c r="R55" s="52">
        <v>172</v>
      </c>
      <c r="S55" s="52">
        <v>450</v>
      </c>
      <c r="T55" s="52">
        <v>493</v>
      </c>
      <c r="U55" s="52">
        <v>1615</v>
      </c>
      <c r="V55" s="52">
        <v>1984</v>
      </c>
      <c r="W55" s="52">
        <v>2234</v>
      </c>
      <c r="X55" s="52">
        <v>2283</v>
      </c>
      <c r="Y55" s="52">
        <v>5296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1</v>
      </c>
      <c r="D56" s="52">
        <v>13</v>
      </c>
      <c r="E56" s="52">
        <v>23</v>
      </c>
      <c r="F56" s="52">
        <v>31</v>
      </c>
      <c r="G56" s="52">
        <v>114</v>
      </c>
      <c r="H56" s="52">
        <v>99</v>
      </c>
      <c r="I56" s="52">
        <v>775</v>
      </c>
      <c r="J56" s="52">
        <v>1487</v>
      </c>
      <c r="K56" s="52">
        <v>1173</v>
      </c>
      <c r="L56" s="52">
        <v>942</v>
      </c>
      <c r="M56" s="52">
        <v>413</v>
      </c>
      <c r="N56" s="52">
        <v>410</v>
      </c>
      <c r="O56" s="52">
        <v>767</v>
      </c>
      <c r="P56" s="52">
        <v>2050</v>
      </c>
      <c r="Q56" s="52">
        <v>2128</v>
      </c>
      <c r="R56" s="52">
        <v>1861</v>
      </c>
      <c r="S56" s="52">
        <v>1727</v>
      </c>
      <c r="T56" s="52">
        <v>1410</v>
      </c>
      <c r="U56" s="52">
        <v>1780</v>
      </c>
      <c r="V56" s="52">
        <v>2696</v>
      </c>
      <c r="W56" s="52">
        <v>4989</v>
      </c>
      <c r="X56" s="52">
        <v>7491</v>
      </c>
      <c r="Y56" s="52">
        <v>8301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</v>
      </c>
      <c r="D58" s="52">
        <v>6</v>
      </c>
      <c r="E58" s="52">
        <v>10</v>
      </c>
      <c r="F58" s="52">
        <v>13</v>
      </c>
      <c r="G58" s="52">
        <v>20</v>
      </c>
      <c r="H58" s="52">
        <v>22</v>
      </c>
      <c r="I58" s="52">
        <v>24</v>
      </c>
      <c r="J58" s="52">
        <v>19</v>
      </c>
      <c r="K58" s="52">
        <v>17</v>
      </c>
      <c r="L58" s="52">
        <v>16</v>
      </c>
      <c r="M58" s="52">
        <v>17</v>
      </c>
      <c r="N58" s="52">
        <v>20</v>
      </c>
      <c r="O58" s="52">
        <v>20</v>
      </c>
      <c r="P58" s="52">
        <v>45</v>
      </c>
      <c r="Q58" s="52">
        <v>43</v>
      </c>
      <c r="R58" s="52">
        <v>57</v>
      </c>
      <c r="S58" s="52">
        <v>53</v>
      </c>
      <c r="T58" s="52">
        <v>37</v>
      </c>
      <c r="U58" s="52">
        <v>55</v>
      </c>
      <c r="V58" s="52">
        <v>76</v>
      </c>
      <c r="W58" s="52">
        <v>154</v>
      </c>
      <c r="X58" s="52">
        <v>215</v>
      </c>
      <c r="Y58" s="52">
        <v>381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97</v>
      </c>
      <c r="D59" s="36">
        <v>405</v>
      </c>
      <c r="E59" s="36">
        <v>678</v>
      </c>
      <c r="F59" s="36">
        <v>867</v>
      </c>
      <c r="G59" s="36">
        <v>1402</v>
      </c>
      <c r="H59" s="36">
        <v>1452</v>
      </c>
      <c r="I59" s="36">
        <v>1868</v>
      </c>
      <c r="J59" s="36">
        <v>1592</v>
      </c>
      <c r="K59" s="36">
        <v>1406</v>
      </c>
      <c r="L59" s="36">
        <v>1029</v>
      </c>
      <c r="M59" s="36">
        <v>929</v>
      </c>
      <c r="N59" s="36">
        <v>1206</v>
      </c>
      <c r="O59" s="36">
        <v>1229</v>
      </c>
      <c r="P59" s="36">
        <v>2847</v>
      </c>
      <c r="Q59" s="36">
        <v>2392</v>
      </c>
      <c r="R59" s="36">
        <v>2325</v>
      </c>
      <c r="S59" s="36">
        <v>2425</v>
      </c>
      <c r="T59" s="36">
        <v>2098</v>
      </c>
      <c r="U59" s="36">
        <v>3623</v>
      </c>
      <c r="V59" s="36">
        <v>5019</v>
      </c>
      <c r="W59" s="36">
        <v>7736</v>
      </c>
      <c r="X59" s="36">
        <v>10768</v>
      </c>
      <c r="Y59" s="36">
        <v>15435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127</v>
      </c>
      <c r="D63" s="52">
        <v>483</v>
      </c>
      <c r="E63" s="52">
        <v>796</v>
      </c>
      <c r="F63" s="52">
        <v>1185</v>
      </c>
      <c r="G63" s="52">
        <v>1337</v>
      </c>
      <c r="H63" s="52">
        <v>1725</v>
      </c>
      <c r="I63" s="52">
        <v>1642</v>
      </c>
      <c r="J63" s="52">
        <v>1296</v>
      </c>
      <c r="K63" s="52">
        <v>1254</v>
      </c>
      <c r="L63" s="52">
        <v>1380</v>
      </c>
      <c r="M63" s="52">
        <v>2392</v>
      </c>
      <c r="N63" s="52">
        <v>2570</v>
      </c>
      <c r="O63" s="52">
        <v>2883</v>
      </c>
      <c r="P63" s="52">
        <v>2327</v>
      </c>
      <c r="Q63" s="52">
        <v>2728</v>
      </c>
      <c r="R63" s="52">
        <v>3281</v>
      </c>
      <c r="S63" s="52">
        <v>4144</v>
      </c>
      <c r="T63" s="52">
        <v>3622</v>
      </c>
      <c r="U63" s="52">
        <v>5442</v>
      </c>
      <c r="V63" s="52">
        <v>8168</v>
      </c>
      <c r="W63" s="52">
        <v>15710</v>
      </c>
      <c r="X63" s="52">
        <v>22151</v>
      </c>
      <c r="Y63" s="52">
        <v>15969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7</v>
      </c>
      <c r="D65" s="52">
        <v>15</v>
      </c>
      <c r="E65" s="52">
        <v>23</v>
      </c>
      <c r="F65" s="52">
        <v>56</v>
      </c>
      <c r="G65" s="52">
        <v>100</v>
      </c>
      <c r="H65" s="52">
        <v>164</v>
      </c>
      <c r="I65" s="52">
        <v>227</v>
      </c>
      <c r="J65" s="52">
        <v>283</v>
      </c>
      <c r="K65" s="52">
        <v>319</v>
      </c>
      <c r="L65" s="52">
        <v>299</v>
      </c>
      <c r="M65" s="52">
        <v>257</v>
      </c>
      <c r="N65" s="52">
        <v>265</v>
      </c>
      <c r="O65" s="52">
        <v>345</v>
      </c>
      <c r="P65" s="52">
        <v>388</v>
      </c>
      <c r="Q65" s="52">
        <v>607</v>
      </c>
      <c r="R65" s="52">
        <v>755</v>
      </c>
      <c r="S65" s="52">
        <v>713</v>
      </c>
      <c r="T65" s="52">
        <v>699</v>
      </c>
      <c r="U65" s="52">
        <v>656</v>
      </c>
      <c r="V65" s="52">
        <v>938</v>
      </c>
      <c r="W65" s="52">
        <v>1277</v>
      </c>
      <c r="X65" s="52">
        <v>2863</v>
      </c>
      <c r="Y65" s="52">
        <v>4559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14</v>
      </c>
      <c r="D67" s="52">
        <f t="shared" si="0"/>
        <v>45</v>
      </c>
      <c r="E67" s="52">
        <f t="shared" si="0"/>
        <v>67</v>
      </c>
      <c r="F67" s="52">
        <f t="shared" si="0"/>
        <v>85</v>
      </c>
      <c r="G67" s="52">
        <f t="shared" si="0"/>
        <v>104</v>
      </c>
      <c r="H67" s="52">
        <f t="shared" si="0"/>
        <v>124</v>
      </c>
      <c r="I67" s="52">
        <f t="shared" si="0"/>
        <v>126</v>
      </c>
      <c r="J67" s="52">
        <f t="shared" si="0"/>
        <v>110</v>
      </c>
      <c r="K67" s="52">
        <f t="shared" si="0"/>
        <v>131</v>
      </c>
      <c r="L67" s="52">
        <f t="shared" si="0"/>
        <v>230</v>
      </c>
      <c r="M67" s="52">
        <f t="shared" si="0"/>
        <v>294</v>
      </c>
      <c r="N67" s="52">
        <f t="shared" si="0"/>
        <v>298</v>
      </c>
      <c r="O67" s="52">
        <f t="shared" si="0"/>
        <v>419</v>
      </c>
      <c r="P67" s="52">
        <f t="shared" si="0"/>
        <v>411</v>
      </c>
      <c r="Q67" s="52">
        <f t="shared" si="0"/>
        <v>600</v>
      </c>
      <c r="R67" s="52">
        <f t="shared" ref="R67:V67" si="1">R39-R53</f>
        <v>868</v>
      </c>
      <c r="S67" s="52">
        <f t="shared" si="1"/>
        <v>856</v>
      </c>
      <c r="T67" s="52">
        <f t="shared" si="1"/>
        <v>747</v>
      </c>
      <c r="U67" s="52">
        <f t="shared" si="1"/>
        <v>712</v>
      </c>
      <c r="V67" s="52">
        <f t="shared" si="1"/>
        <v>1011</v>
      </c>
      <c r="W67" s="52">
        <f t="shared" ref="W67:Y67" si="2">W39-W53</f>
        <v>1729</v>
      </c>
      <c r="X67" s="52">
        <f t="shared" si="2"/>
        <v>2998</v>
      </c>
      <c r="Y67" s="52">
        <f t="shared" si="2"/>
        <v>3062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1</v>
      </c>
      <c r="K68" s="52">
        <f t="shared" si="3"/>
        <v>1</v>
      </c>
      <c r="L68" s="52">
        <f t="shared" si="3"/>
        <v>1</v>
      </c>
      <c r="M68" s="52">
        <f t="shared" si="3"/>
        <v>1</v>
      </c>
      <c r="N68" s="52">
        <f t="shared" si="3"/>
        <v>0</v>
      </c>
      <c r="O68" s="52">
        <f t="shared" si="3"/>
        <v>2</v>
      </c>
      <c r="P68" s="52">
        <f t="shared" si="3"/>
        <v>0</v>
      </c>
      <c r="Q68" s="52">
        <f t="shared" si="3"/>
        <v>0</v>
      </c>
      <c r="R68" s="52">
        <f t="shared" ref="R68:V68" si="4">R40-R54</f>
        <v>12</v>
      </c>
      <c r="S68" s="52">
        <f t="shared" si="4"/>
        <v>2</v>
      </c>
      <c r="T68" s="52">
        <f t="shared" si="4"/>
        <v>2</v>
      </c>
      <c r="U68" s="52">
        <f t="shared" si="4"/>
        <v>1</v>
      </c>
      <c r="V68" s="52">
        <f t="shared" si="4"/>
        <v>7</v>
      </c>
      <c r="W68" s="52">
        <f t="shared" ref="W68:Y68" si="5">W40-W54</f>
        <v>2</v>
      </c>
      <c r="X68" s="52">
        <f t="shared" si="5"/>
        <v>27</v>
      </c>
      <c r="Y68" s="52">
        <f t="shared" si="5"/>
        <v>29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181</v>
      </c>
      <c r="D69" s="52">
        <f t="shared" si="6"/>
        <v>489</v>
      </c>
      <c r="E69" s="52">
        <f t="shared" si="6"/>
        <v>778</v>
      </c>
      <c r="F69" s="52">
        <f t="shared" si="6"/>
        <v>1147</v>
      </c>
      <c r="G69" s="52">
        <f t="shared" si="6"/>
        <v>1258</v>
      </c>
      <c r="H69" s="52">
        <f t="shared" si="6"/>
        <v>1711</v>
      </c>
      <c r="I69" s="52">
        <f t="shared" si="6"/>
        <v>1045</v>
      </c>
      <c r="J69" s="52">
        <f t="shared" si="6"/>
        <v>33</v>
      </c>
      <c r="K69" s="52">
        <f t="shared" si="6"/>
        <v>268</v>
      </c>
      <c r="L69" s="52">
        <f t="shared" si="6"/>
        <v>56</v>
      </c>
      <c r="M69" s="52">
        <f t="shared" si="6"/>
        <v>2211</v>
      </c>
      <c r="N69" s="52">
        <f t="shared" si="6"/>
        <v>3039</v>
      </c>
      <c r="O69" s="52">
        <f t="shared" si="6"/>
        <v>1737</v>
      </c>
      <c r="P69" s="52">
        <f t="shared" si="6"/>
        <v>1081</v>
      </c>
      <c r="Q69" s="52">
        <f t="shared" si="6"/>
        <v>95</v>
      </c>
      <c r="R69" s="52">
        <f t="shared" ref="R69:V69" si="7">R41-R55</f>
        <v>432</v>
      </c>
      <c r="S69" s="52">
        <f t="shared" si="7"/>
        <v>1286</v>
      </c>
      <c r="T69" s="52">
        <f t="shared" si="7"/>
        <v>1601</v>
      </c>
      <c r="U69" s="52">
        <f t="shared" si="7"/>
        <v>4112</v>
      </c>
      <c r="V69" s="52">
        <f t="shared" si="7"/>
        <v>4884</v>
      </c>
      <c r="W69" s="52">
        <f t="shared" ref="W69:Y69" si="8">W41-W55</f>
        <v>5817</v>
      </c>
      <c r="X69" s="52">
        <f t="shared" si="8"/>
        <v>5724</v>
      </c>
      <c r="Y69" s="52">
        <f t="shared" si="8"/>
        <v>7374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</v>
      </c>
      <c r="D70" s="52">
        <f t="shared" si="9"/>
        <v>18</v>
      </c>
      <c r="E70" s="52">
        <f t="shared" si="9"/>
        <v>29</v>
      </c>
      <c r="F70" s="52">
        <f t="shared" si="9"/>
        <v>45</v>
      </c>
      <c r="G70" s="52">
        <f t="shared" si="9"/>
        <v>119</v>
      </c>
      <c r="H70" s="52">
        <f t="shared" si="9"/>
        <v>132</v>
      </c>
      <c r="I70" s="52">
        <f t="shared" si="9"/>
        <v>813</v>
      </c>
      <c r="J70" s="52">
        <f t="shared" si="9"/>
        <v>1766</v>
      </c>
      <c r="K70" s="52">
        <f t="shared" si="9"/>
        <v>1898</v>
      </c>
      <c r="L70" s="52">
        <f t="shared" si="9"/>
        <v>2677</v>
      </c>
      <c r="M70" s="52">
        <f t="shared" si="9"/>
        <v>1930</v>
      </c>
      <c r="N70" s="52">
        <f t="shared" si="9"/>
        <v>1669</v>
      </c>
      <c r="O70" s="52">
        <f t="shared" si="9"/>
        <v>3446</v>
      </c>
      <c r="P70" s="52">
        <f t="shared" si="9"/>
        <v>3680</v>
      </c>
      <c r="Q70" s="52">
        <f t="shared" si="9"/>
        <v>4902</v>
      </c>
      <c r="R70" s="52">
        <f t="shared" ref="R70:V70" si="10">R42-R56</f>
        <v>4743</v>
      </c>
      <c r="S70" s="52">
        <f t="shared" si="10"/>
        <v>4955</v>
      </c>
      <c r="T70" s="52">
        <f t="shared" si="10"/>
        <v>4571</v>
      </c>
      <c r="U70" s="52">
        <f t="shared" si="10"/>
        <v>4544</v>
      </c>
      <c r="V70" s="52">
        <f t="shared" si="10"/>
        <v>6643</v>
      </c>
      <c r="W70" s="52">
        <f t="shared" ref="W70:Y70" si="11">W42-W56</f>
        <v>12975</v>
      </c>
      <c r="X70" s="52">
        <f t="shared" si="11"/>
        <v>18812</v>
      </c>
      <c r="Y70" s="52">
        <f t="shared" si="11"/>
        <v>11571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3</v>
      </c>
      <c r="D72" s="52">
        <v>8</v>
      </c>
      <c r="E72" s="52">
        <v>12</v>
      </c>
      <c r="F72" s="52">
        <v>19</v>
      </c>
      <c r="G72" s="52">
        <v>20</v>
      </c>
      <c r="H72" s="52">
        <v>26</v>
      </c>
      <c r="I72" s="52">
        <v>24</v>
      </c>
      <c r="J72" s="52">
        <v>23</v>
      </c>
      <c r="K72" s="52">
        <v>23</v>
      </c>
      <c r="L72" s="52">
        <v>44</v>
      </c>
      <c r="M72" s="52">
        <v>80</v>
      </c>
      <c r="N72" s="52">
        <v>83</v>
      </c>
      <c r="O72" s="52">
        <v>89</v>
      </c>
      <c r="P72" s="52">
        <v>78</v>
      </c>
      <c r="Q72" s="52">
        <v>93</v>
      </c>
      <c r="R72" s="52">
        <v>139</v>
      </c>
      <c r="S72" s="52">
        <v>142</v>
      </c>
      <c r="T72" s="52">
        <v>109</v>
      </c>
      <c r="U72" s="52">
        <v>128</v>
      </c>
      <c r="V72" s="52">
        <v>179</v>
      </c>
      <c r="W72" s="52">
        <v>395</v>
      </c>
      <c r="X72" s="52">
        <v>533</v>
      </c>
      <c r="Y72" s="52">
        <v>528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194</v>
      </c>
      <c r="D73" s="36">
        <v>545</v>
      </c>
      <c r="E73" s="36">
        <v>861</v>
      </c>
      <c r="F73" s="36">
        <v>1258</v>
      </c>
      <c r="G73" s="36">
        <v>1461</v>
      </c>
      <c r="H73" s="36">
        <v>1947</v>
      </c>
      <c r="I73" s="36">
        <v>1955</v>
      </c>
      <c r="J73" s="36">
        <v>1886</v>
      </c>
      <c r="K73" s="36">
        <v>2284</v>
      </c>
      <c r="L73" s="36">
        <v>2923</v>
      </c>
      <c r="M73" s="36">
        <v>4356</v>
      </c>
      <c r="N73" s="36">
        <v>4935</v>
      </c>
      <c r="O73" s="36">
        <v>5519</v>
      </c>
      <c r="P73" s="36">
        <v>5094</v>
      </c>
      <c r="Q73" s="36">
        <v>5505</v>
      </c>
      <c r="R73" s="36">
        <v>5917</v>
      </c>
      <c r="S73" s="36">
        <v>6955</v>
      </c>
      <c r="T73" s="36">
        <v>6819</v>
      </c>
      <c r="U73" s="36">
        <v>9235</v>
      </c>
      <c r="V73" s="36">
        <v>12374</v>
      </c>
      <c r="W73" s="36">
        <v>20146</v>
      </c>
      <c r="X73" s="36">
        <v>27051</v>
      </c>
      <c r="Y73" s="36">
        <v>21513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512</v>
      </c>
      <c r="K79" s="138">
        <f>RES_hhdet_numvin!K145</f>
        <v>885</v>
      </c>
      <c r="L79" s="138">
        <f>RES_hhdet_numvin!L145</f>
        <v>1125</v>
      </c>
      <c r="M79" s="138">
        <f>RES_hhdet_numvin!M145</f>
        <v>1928</v>
      </c>
      <c r="N79" s="138">
        <f>RES_hhdet_numvin!N145</f>
        <v>2563</v>
      </c>
      <c r="O79" s="138">
        <f>RES_hhdet_numvin!O145</f>
        <v>3124</v>
      </c>
      <c r="P79" s="138">
        <f>RES_hhdet_numvin!P145</f>
        <v>4290</v>
      </c>
      <c r="Q79" s="138">
        <f>RES_hhdet_numvin!Q145</f>
        <v>4518</v>
      </c>
      <c r="R79" s="138">
        <f>RES_hhdet_numvin!R145</f>
        <v>5190</v>
      </c>
      <c r="S79" s="138">
        <f>RES_hhdet_numvin!S145</f>
        <v>6272</v>
      </c>
      <c r="T79" s="138">
        <f>RES_hhdet_numvin!T145</f>
        <v>5581</v>
      </c>
      <c r="U79" s="138">
        <f>RES_hhdet_numvin!U145</f>
        <v>8978</v>
      </c>
      <c r="V79" s="138">
        <f>RES_hhdet_numvin!V145</f>
        <v>13176</v>
      </c>
      <c r="W79" s="138">
        <f>RES_hhdet_numvin!W145</f>
        <v>23555</v>
      </c>
      <c r="X79" s="138">
        <f>RES_hhdet_numvin!X145</f>
        <v>33126</v>
      </c>
      <c r="Y79" s="138">
        <f>RES_hhdet_numvin!Y145</f>
        <v>31785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273</v>
      </c>
      <c r="S81" s="138">
        <f>RES_hhdet_numvin!S147</f>
        <v>488</v>
      </c>
      <c r="T81" s="138">
        <f>RES_hhdet_numvin!T147</f>
        <v>647</v>
      </c>
      <c r="U81" s="138">
        <f>RES_hhdet_numvin!U147</f>
        <v>694</v>
      </c>
      <c r="V81" s="138">
        <f>RES_hhdet_numvin!V147</f>
        <v>1477</v>
      </c>
      <c r="W81" s="138">
        <f>RES_hhdet_numvin!W147</f>
        <v>2054</v>
      </c>
      <c r="X81" s="138">
        <f>RES_hhdet_numvin!X147</f>
        <v>4557</v>
      </c>
      <c r="Y81" s="138">
        <f>RES_hhdet_numvin!Y147</f>
        <v>7507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389</v>
      </c>
      <c r="S83" s="138">
        <f>RES_hhdet_numvin!S149</f>
        <v>668</v>
      </c>
      <c r="T83" s="138">
        <f>RES_hhdet_numvin!T149</f>
        <v>732</v>
      </c>
      <c r="U83" s="138">
        <f>RES_hhdet_numvin!U149</f>
        <v>859</v>
      </c>
      <c r="V83" s="138">
        <f>RES_hhdet_numvin!V149</f>
        <v>1332</v>
      </c>
      <c r="W83" s="138">
        <f>RES_hhdet_numvin!W149</f>
        <v>2350</v>
      </c>
      <c r="X83" s="138">
        <f>RES_hhdet_numvin!X149</f>
        <v>4187</v>
      </c>
      <c r="Y83" s="138">
        <f>RES_hhdet_numvin!Y149</f>
        <v>5254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3</v>
      </c>
      <c r="S84" s="138">
        <f>RES_hhdet_numvin!S150</f>
        <v>3</v>
      </c>
      <c r="T84" s="138">
        <f>RES_hhdet_numvin!T150</f>
        <v>4</v>
      </c>
      <c r="U84" s="138">
        <f>RES_hhdet_numvin!U150</f>
        <v>3</v>
      </c>
      <c r="V84" s="138">
        <f>RES_hhdet_numvin!V150</f>
        <v>11</v>
      </c>
      <c r="W84" s="138">
        <f>RES_hhdet_numvin!W150</f>
        <v>4</v>
      </c>
      <c r="X84" s="138">
        <f>RES_hhdet_numvin!X150</f>
        <v>39</v>
      </c>
      <c r="Y84" s="138">
        <f>RES_hhdet_numvin!Y150</f>
        <v>56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195</v>
      </c>
      <c r="S87" s="138">
        <f>RES_hhdet_numvin!S153</f>
        <v>999</v>
      </c>
      <c r="T87" s="138">
        <f>RES_hhdet_numvin!T153</f>
        <v>1557</v>
      </c>
      <c r="U87" s="138">
        <f>RES_hhdet_numvin!U153</f>
        <v>4913</v>
      </c>
      <c r="V87" s="138">
        <f>RES_hhdet_numvin!V153</f>
        <v>6411</v>
      </c>
      <c r="W87" s="138">
        <f>RES_hhdet_numvin!W153</f>
        <v>7887</v>
      </c>
      <c r="X87" s="138">
        <f>RES_hhdet_numvin!X153</f>
        <v>7989</v>
      </c>
      <c r="Y87" s="138">
        <f>RES_hhdet_numvin!Y153</f>
        <v>12670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2143</v>
      </c>
      <c r="S88" s="138">
        <f>RES_hhdet_numvin!S154</f>
        <v>3792</v>
      </c>
      <c r="T88" s="138">
        <f>RES_hhdet_numvin!T154</f>
        <v>4405</v>
      </c>
      <c r="U88" s="138">
        <f>RES_hhdet_numvin!U154</f>
        <v>5420</v>
      </c>
      <c r="V88" s="138">
        <f>RES_hhdet_numvin!V154</f>
        <v>8688</v>
      </c>
      <c r="W88" s="138">
        <f>RES_hhdet_numvin!W154</f>
        <v>17563</v>
      </c>
      <c r="X88" s="138">
        <f>RES_hhdet_numvin!X154</f>
        <v>26210</v>
      </c>
      <c r="Y88" s="138">
        <f>RES_hhdet_numvin!Y154</f>
        <v>19872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65</v>
      </c>
      <c r="S92" s="138">
        <f>RES_hhdet_numvin!S158</f>
        <v>113</v>
      </c>
      <c r="T92" s="138">
        <f>RES_hhdet_numvin!T158</f>
        <v>111</v>
      </c>
      <c r="U92" s="138">
        <f>RES_hhdet_numvin!U158</f>
        <v>158</v>
      </c>
      <c r="V92" s="138">
        <f>RES_hhdet_numvin!V158</f>
        <v>239</v>
      </c>
      <c r="W92" s="138">
        <f>RES_hhdet_numvin!W158</f>
        <v>542</v>
      </c>
      <c r="X92" s="138">
        <f>RES_hhdet_numvin!X158</f>
        <v>748</v>
      </c>
      <c r="Y92" s="138">
        <f>RES_hhdet_numvin!Y158</f>
        <v>909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2674</v>
      </c>
      <c r="S93" s="39">
        <f>RES_hhdet_numvin!S159</f>
        <v>5328</v>
      </c>
      <c r="T93" s="39">
        <f>RES_hhdet_numvin!T159</f>
        <v>6576</v>
      </c>
      <c r="U93" s="39">
        <f>RES_hhdet_numvin!U159</f>
        <v>11005</v>
      </c>
      <c r="V93" s="39">
        <f>RES_hhdet_numvin!V159</f>
        <v>16204</v>
      </c>
      <c r="W93" s="39">
        <f>RES_hhdet_numvin!W159</f>
        <v>27278</v>
      </c>
      <c r="X93" s="39">
        <f>RES_hhdet_numvin!X159</f>
        <v>37710</v>
      </c>
      <c r="Y93" s="39">
        <f>RES_hhdet_numvin!Y159</f>
        <v>36948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0.69861445719029902</v>
      </c>
      <c r="C97" s="117">
        <f t="shared" si="12"/>
        <v>0.91425080848664986</v>
      </c>
      <c r="D97" s="117">
        <f t="shared" si="12"/>
        <v>1.1351928101790194</v>
      </c>
      <c r="E97" s="117">
        <f t="shared" si="12"/>
        <v>2.3394639549182004</v>
      </c>
      <c r="F97" s="117">
        <f t="shared" si="12"/>
        <v>3.8312778183738647</v>
      </c>
      <c r="G97" s="117">
        <f t="shared" si="12"/>
        <v>5.6912404627194082</v>
      </c>
      <c r="H97" s="117">
        <f t="shared" si="12"/>
        <v>7.7835443973377414</v>
      </c>
      <c r="I97" s="117">
        <f t="shared" si="12"/>
        <v>10.100606132053912</v>
      </c>
      <c r="J97" s="117">
        <f t="shared" si="12"/>
        <v>12.329879406113704</v>
      </c>
      <c r="K97" s="117">
        <f t="shared" si="12"/>
        <v>13.149402728633406</v>
      </c>
      <c r="L97" s="117">
        <f t="shared" si="12"/>
        <v>14.181858268859363</v>
      </c>
      <c r="M97" s="117">
        <f t="shared" si="12"/>
        <v>15.236855193624027</v>
      </c>
      <c r="N97" s="117">
        <f t="shared" si="12"/>
        <v>16.288288093825567</v>
      </c>
      <c r="O97" s="117">
        <f t="shared" si="12"/>
        <v>17.224415747730948</v>
      </c>
      <c r="P97" s="117">
        <f t="shared" si="12"/>
        <v>18.573152466866539</v>
      </c>
      <c r="Q97" s="117">
        <f t="shared" si="12"/>
        <v>20.376784504539522</v>
      </c>
      <c r="R97" s="117">
        <f t="shared" ref="R97:V97" si="13">R98+R100+R102+R111</f>
        <v>22.927801814586758</v>
      </c>
      <c r="S97" s="117">
        <f t="shared" si="13"/>
        <v>25.382207682581203</v>
      </c>
      <c r="T97" s="117">
        <f t="shared" si="13"/>
        <v>26.932671119606976</v>
      </c>
      <c r="U97" s="117">
        <f t="shared" si="13"/>
        <v>29.876667020254626</v>
      </c>
      <c r="V97" s="117">
        <f t="shared" si="13"/>
        <v>35.418220715673762</v>
      </c>
      <c r="W97" s="117">
        <f t="shared" ref="W97:Y97" si="14">W98+W100+W102+W111</f>
        <v>42.592602314491977</v>
      </c>
      <c r="X97" s="117">
        <f t="shared" si="14"/>
        <v>53.48817111001398</v>
      </c>
      <c r="Y97" s="117">
        <f t="shared" si="14"/>
        <v>63.492078842938184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0.42446496905860071</v>
      </c>
      <c r="C98" s="122">
        <f t="shared" si="15"/>
        <v>0.60291490349877053</v>
      </c>
      <c r="D98" s="122">
        <f t="shared" si="15"/>
        <v>0.60162889396930586</v>
      </c>
      <c r="E98" s="122">
        <f t="shared" si="15"/>
        <v>1.4497936475256605</v>
      </c>
      <c r="F98" s="122">
        <f t="shared" si="15"/>
        <v>2.3889965961024293</v>
      </c>
      <c r="G98" s="122">
        <f t="shared" si="15"/>
        <v>3.632150119435944</v>
      </c>
      <c r="H98" s="122">
        <f t="shared" si="15"/>
        <v>4.9309464642709706</v>
      </c>
      <c r="I98" s="122">
        <f t="shared" si="15"/>
        <v>6.3938301760546752</v>
      </c>
      <c r="J98" s="122">
        <f t="shared" si="15"/>
        <v>7.8341686273559183</v>
      </c>
      <c r="K98" s="122">
        <f t="shared" si="15"/>
        <v>8.0625113189045869</v>
      </c>
      <c r="L98" s="122">
        <f t="shared" si="15"/>
        <v>8.5041988885821667</v>
      </c>
      <c r="M98" s="122">
        <f t="shared" si="15"/>
        <v>8.6112629565388534</v>
      </c>
      <c r="N98" s="122">
        <f t="shared" si="15"/>
        <v>8.7798406049085482</v>
      </c>
      <c r="O98" s="122">
        <f t="shared" si="15"/>
        <v>8.9135236742010413</v>
      </c>
      <c r="P98" s="122">
        <f t="shared" si="15"/>
        <v>9.2662003051476631</v>
      </c>
      <c r="Q98" s="122">
        <f t="shared" si="15"/>
        <v>10.174449120393563</v>
      </c>
      <c r="R98" s="122">
        <f t="shared" si="15"/>
        <v>11.355724564269915</v>
      </c>
      <c r="S98" s="122">
        <f t="shared" si="15"/>
        <v>12.362717748540165</v>
      </c>
      <c r="T98" s="122">
        <f t="shared" si="15"/>
        <v>12.613132276478403</v>
      </c>
      <c r="U98" s="122">
        <f t="shared" si="15"/>
        <v>14.068116189932629</v>
      </c>
      <c r="V98" s="122">
        <f t="shared" si="15"/>
        <v>15.879108262110824</v>
      </c>
      <c r="W98" s="122">
        <f t="shared" si="15"/>
        <v>18.443646111377923</v>
      </c>
      <c r="X98" s="122">
        <f t="shared" si="15"/>
        <v>23.547060629819818</v>
      </c>
      <c r="Y98" s="122">
        <f t="shared" si="15"/>
        <v>28.48099220947222</v>
      </c>
      <c r="DA98" s="130" t="s">
        <v>1706</v>
      </c>
    </row>
    <row r="99" spans="1:105" ht="12" customHeight="1" x14ac:dyDescent="0.25">
      <c r="A99" s="97" t="s">
        <v>53</v>
      </c>
      <c r="B99" s="98">
        <v>0.42446496905860071</v>
      </c>
      <c r="C99" s="98">
        <v>0.60291490349877053</v>
      </c>
      <c r="D99" s="98">
        <v>0.60162889396930586</v>
      </c>
      <c r="E99" s="98">
        <v>1.4497936475256605</v>
      </c>
      <c r="F99" s="98">
        <v>2.3889965961024293</v>
      </c>
      <c r="G99" s="98">
        <v>3.632150119435944</v>
      </c>
      <c r="H99" s="98">
        <v>4.9309464642709706</v>
      </c>
      <c r="I99" s="98">
        <v>6.3938301760546752</v>
      </c>
      <c r="J99" s="98">
        <v>7.8341686273559183</v>
      </c>
      <c r="K99" s="98">
        <v>8.0625113189045869</v>
      </c>
      <c r="L99" s="98">
        <v>8.5041988885821667</v>
      </c>
      <c r="M99" s="98">
        <v>8.6112629565388534</v>
      </c>
      <c r="N99" s="98">
        <v>8.7798406049085482</v>
      </c>
      <c r="O99" s="98">
        <v>8.9135236742010413</v>
      </c>
      <c r="P99" s="98">
        <v>9.2662003051476631</v>
      </c>
      <c r="Q99" s="98">
        <v>10.174449120393563</v>
      </c>
      <c r="R99" s="98">
        <v>11.355724564269915</v>
      </c>
      <c r="S99" s="98">
        <v>12.362717748540165</v>
      </c>
      <c r="T99" s="98">
        <v>12.613132276478403</v>
      </c>
      <c r="U99" s="98">
        <v>14.068116189932629</v>
      </c>
      <c r="V99" s="98">
        <v>15.879108262110824</v>
      </c>
      <c r="W99" s="98">
        <v>18.443646111377923</v>
      </c>
      <c r="X99" s="98">
        <v>23.547060629819818</v>
      </c>
      <c r="Y99" s="98">
        <v>28.48099220947222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5.4504400826889832E-4</v>
      </c>
      <c r="C100" s="122">
        <f t="shared" si="16"/>
        <v>5.1151226145479758E-4</v>
      </c>
      <c r="D100" s="122">
        <f t="shared" si="16"/>
        <v>7.4964595615599591E-4</v>
      </c>
      <c r="E100" s="122">
        <f t="shared" si="16"/>
        <v>1.1135706206089619E-3</v>
      </c>
      <c r="F100" s="122">
        <f t="shared" si="16"/>
        <v>1.8089255459389267E-3</v>
      </c>
      <c r="G100" s="122">
        <f t="shared" si="16"/>
        <v>2.8905524629177582E-3</v>
      </c>
      <c r="H100" s="122">
        <f t="shared" si="16"/>
        <v>5.0347812263640112E-3</v>
      </c>
      <c r="I100" s="122">
        <f t="shared" si="16"/>
        <v>7.5911292629933357E-3</v>
      </c>
      <c r="J100" s="122">
        <f t="shared" si="16"/>
        <v>1.0282131431406685E-2</v>
      </c>
      <c r="K100" s="122">
        <f t="shared" si="16"/>
        <v>1.2738222420662105E-2</v>
      </c>
      <c r="L100" s="122">
        <f t="shared" si="16"/>
        <v>1.5568624835480131E-2</v>
      </c>
      <c r="M100" s="122">
        <f t="shared" si="16"/>
        <v>1.6344362655526357E-2</v>
      </c>
      <c r="N100" s="122">
        <f t="shared" si="16"/>
        <v>1.9059996465835768E-2</v>
      </c>
      <c r="O100" s="122">
        <f t="shared" si="16"/>
        <v>1.8602376991359908E-2</v>
      </c>
      <c r="P100" s="122">
        <f t="shared" si="16"/>
        <v>2.1940617739529295E-2</v>
      </c>
      <c r="Q100" s="122">
        <f t="shared" si="16"/>
        <v>2.2736645611101988E-2</v>
      </c>
      <c r="R100" s="122">
        <f t="shared" si="16"/>
        <v>2.4991409117475289E-2</v>
      </c>
      <c r="S100" s="122">
        <f t="shared" si="16"/>
        <v>2.6303832137452843E-2</v>
      </c>
      <c r="T100" s="122">
        <f t="shared" si="16"/>
        <v>2.7656969644989132E-2</v>
      </c>
      <c r="U100" s="122">
        <f t="shared" si="16"/>
        <v>2.9732277238223127E-2</v>
      </c>
      <c r="V100" s="122">
        <f t="shared" si="16"/>
        <v>3.3634612192876473E-2</v>
      </c>
      <c r="W100" s="122">
        <f t="shared" si="16"/>
        <v>3.7026887224280797E-2</v>
      </c>
      <c r="X100" s="122">
        <f t="shared" si="16"/>
        <v>4.9574632568090748E-2</v>
      </c>
      <c r="Y100" s="122">
        <f t="shared" si="16"/>
        <v>6.9358468382394858E-2</v>
      </c>
      <c r="DA100" s="130" t="s">
        <v>1708</v>
      </c>
    </row>
    <row r="101" spans="1:105" ht="12" customHeight="1" x14ac:dyDescent="0.25">
      <c r="A101" s="97" t="s">
        <v>53</v>
      </c>
      <c r="B101" s="98">
        <v>5.4504400826889832E-4</v>
      </c>
      <c r="C101" s="98">
        <v>5.1151226145479758E-4</v>
      </c>
      <c r="D101" s="98">
        <v>7.4964595615599591E-4</v>
      </c>
      <c r="E101" s="98">
        <v>1.1135706206089619E-3</v>
      </c>
      <c r="F101" s="98">
        <v>1.8089255459389267E-3</v>
      </c>
      <c r="G101" s="98">
        <v>2.8905524629177582E-3</v>
      </c>
      <c r="H101" s="98">
        <v>5.0347812263640112E-3</v>
      </c>
      <c r="I101" s="98">
        <v>7.5911292629933357E-3</v>
      </c>
      <c r="J101" s="98">
        <v>1.0282131431406685E-2</v>
      </c>
      <c r="K101" s="98">
        <v>1.2738222420662105E-2</v>
      </c>
      <c r="L101" s="98">
        <v>1.5568624835480131E-2</v>
      </c>
      <c r="M101" s="98">
        <v>1.6344362655526357E-2</v>
      </c>
      <c r="N101" s="98">
        <v>1.9059996465835768E-2</v>
      </c>
      <c r="O101" s="98">
        <v>1.8602376991359908E-2</v>
      </c>
      <c r="P101" s="98">
        <v>2.1940617739529295E-2</v>
      </c>
      <c r="Q101" s="98">
        <v>2.2736645611101988E-2</v>
      </c>
      <c r="R101" s="98">
        <v>2.4991409117475289E-2</v>
      </c>
      <c r="S101" s="98">
        <v>2.6303832137452843E-2</v>
      </c>
      <c r="T101" s="98">
        <v>2.7656969644989132E-2</v>
      </c>
      <c r="U101" s="98">
        <v>2.9732277238223127E-2</v>
      </c>
      <c r="V101" s="98">
        <v>3.3634612192876473E-2</v>
      </c>
      <c r="W101" s="98">
        <v>3.7026887224280797E-2</v>
      </c>
      <c r="X101" s="98">
        <v>4.9574632568090748E-2</v>
      </c>
      <c r="Y101" s="98">
        <v>6.9358468382394858E-2</v>
      </c>
      <c r="DA101" s="63" t="s">
        <v>1709</v>
      </c>
    </row>
    <row r="102" spans="1:105" ht="12" customHeight="1" x14ac:dyDescent="0.25">
      <c r="A102" s="121" t="s">
        <v>55</v>
      </c>
      <c r="B102" s="122">
        <v>0.2364311284740491</v>
      </c>
      <c r="C102" s="122">
        <v>0.26839918071800856</v>
      </c>
      <c r="D102" s="122">
        <v>0.45826871780118317</v>
      </c>
      <c r="E102" s="122">
        <v>0.75879431424634181</v>
      </c>
      <c r="F102" s="122">
        <v>1.2341564423026534</v>
      </c>
      <c r="G102" s="122">
        <v>1.7545650733862679</v>
      </c>
      <c r="H102" s="122">
        <v>2.4391543784227605</v>
      </c>
      <c r="I102" s="122">
        <v>3.1601671181182258</v>
      </c>
      <c r="J102" s="122">
        <v>3.8674293222725975</v>
      </c>
      <c r="K102" s="122">
        <v>4.3729846648431119</v>
      </c>
      <c r="L102" s="122">
        <v>4.902342715360378</v>
      </c>
      <c r="M102" s="122">
        <v>5.7359270464098007</v>
      </c>
      <c r="N102" s="122">
        <v>6.4938515045653942</v>
      </c>
      <c r="O102" s="122">
        <v>7.2266490609639131</v>
      </c>
      <c r="P102" s="122">
        <v>8.0443680883184356</v>
      </c>
      <c r="Q102" s="122">
        <v>8.7864844887020244</v>
      </c>
      <c r="R102" s="122">
        <v>10.006484870314267</v>
      </c>
      <c r="S102" s="122">
        <v>11.294179405299236</v>
      </c>
      <c r="T102" s="122">
        <v>12.451902033909603</v>
      </c>
      <c r="U102" s="122">
        <v>13.773097695936498</v>
      </c>
      <c r="V102" s="122">
        <v>17.039938792576724</v>
      </c>
      <c r="W102" s="122">
        <v>20.971460521131572</v>
      </c>
      <c r="X102" s="122">
        <v>26.158253981539065</v>
      </c>
      <c r="Y102" s="122">
        <v>30.5435772485231</v>
      </c>
      <c r="DA102" s="130" t="s">
        <v>1710</v>
      </c>
    </row>
    <row r="103" spans="1:105" ht="12" customHeight="1" x14ac:dyDescent="0.25">
      <c r="A103" s="97" t="s">
        <v>124</v>
      </c>
      <c r="B103" s="98">
        <v>1.7391848820176147E-2</v>
      </c>
      <c r="C103" s="98">
        <v>2.0106327697449928E-2</v>
      </c>
      <c r="D103" s="98">
        <v>3.7932567281327198E-2</v>
      </c>
      <c r="E103" s="98">
        <v>6.5110993866984379E-2</v>
      </c>
      <c r="F103" s="98">
        <v>9.7495870450470201E-2</v>
      </c>
      <c r="G103" s="98">
        <v>0.14201580836250113</v>
      </c>
      <c r="H103" s="98">
        <v>0.18759018863391494</v>
      </c>
      <c r="I103" s="98">
        <v>0.24156841644022276</v>
      </c>
      <c r="J103" s="98">
        <v>0.27817156581199071</v>
      </c>
      <c r="K103" s="98">
        <v>0.31072925285331815</v>
      </c>
      <c r="L103" s="98">
        <v>0.35786827961235523</v>
      </c>
      <c r="M103" s="98">
        <v>0.43193358649609814</v>
      </c>
      <c r="N103" s="98">
        <v>0.44412773952998547</v>
      </c>
      <c r="O103" s="98">
        <v>0.56337008299591695</v>
      </c>
      <c r="P103" s="98">
        <v>0.60712525897538583</v>
      </c>
      <c r="Q103" s="98">
        <v>0.66455504664105569</v>
      </c>
      <c r="R103" s="98">
        <v>1.0117219094583003</v>
      </c>
      <c r="S103" s="98">
        <v>1.1987369785576447</v>
      </c>
      <c r="T103" s="98">
        <v>1.3580769856525392</v>
      </c>
      <c r="U103" s="98">
        <v>1.4052338350252371</v>
      </c>
      <c r="V103" s="98">
        <v>1.7418202096704283</v>
      </c>
      <c r="W103" s="98">
        <v>1.8397636523434997</v>
      </c>
      <c r="X103" s="98">
        <v>2.4586010397882645</v>
      </c>
      <c r="Y103" s="98">
        <v>3.4007133560437022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2.2095906093918348E-4</v>
      </c>
      <c r="J104" s="98">
        <v>6.6409040619889428E-4</v>
      </c>
      <c r="K104" s="98">
        <v>1.1184874980495335E-3</v>
      </c>
      <c r="L104" s="98">
        <v>1.5787686908327729E-3</v>
      </c>
      <c r="M104" s="98">
        <v>2.1663822384585998E-3</v>
      </c>
      <c r="N104" s="98">
        <v>2.0354487443322174E-3</v>
      </c>
      <c r="O104" s="98">
        <v>2.988258644810296E-3</v>
      </c>
      <c r="P104" s="98">
        <v>2.9478709292949435E-3</v>
      </c>
      <c r="Q104" s="98">
        <v>2.6223686035624786E-3</v>
      </c>
      <c r="R104" s="98">
        <v>6.6125436295994319E-3</v>
      </c>
      <c r="S104" s="98">
        <v>7.2594576201754296E-3</v>
      </c>
      <c r="T104" s="98">
        <v>7.9113315849083342E-3</v>
      </c>
      <c r="U104" s="98">
        <v>8.0581220190098848E-3</v>
      </c>
      <c r="V104" s="98">
        <v>1.0863751818283682E-2</v>
      </c>
      <c r="W104" s="98">
        <v>9.8010684312700436E-3</v>
      </c>
      <c r="X104" s="98">
        <v>1.6231807818232368E-2</v>
      </c>
      <c r="Y104" s="98">
        <v>2.5027494683308331E-2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1.8817166870187534E-4</v>
      </c>
      <c r="J105" s="101">
        <v>5.6219724583522952E-4</v>
      </c>
      <c r="K105" s="101">
        <v>9.4567333929341103E-4</v>
      </c>
      <c r="L105" s="101">
        <v>1.3359848617761822E-3</v>
      </c>
      <c r="M105" s="101">
        <v>1.8368520981843807E-3</v>
      </c>
      <c r="N105" s="101">
        <v>1.7221240144310831E-3</v>
      </c>
      <c r="O105" s="101">
        <v>2.5179467206176281E-3</v>
      </c>
      <c r="P105" s="101">
        <v>2.4744427317413245E-3</v>
      </c>
      <c r="Q105" s="101">
        <v>2.1862094718362252E-3</v>
      </c>
      <c r="R105" s="101">
        <v>5.4155491626889721E-3</v>
      </c>
      <c r="S105" s="101">
        <v>5.9200284407344185E-3</v>
      </c>
      <c r="T105" s="101">
        <v>6.4193696336512594E-3</v>
      </c>
      <c r="U105" s="101">
        <v>6.5180061332816112E-3</v>
      </c>
      <c r="V105" s="101">
        <v>8.8354796977657395E-3</v>
      </c>
      <c r="W105" s="101">
        <v>7.9491569830995746E-3</v>
      </c>
      <c r="X105" s="101">
        <v>1.2934350335094612E-2</v>
      </c>
      <c r="Y105" s="101">
        <v>1.9607139668007645E-2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3.2787392237308147E-5</v>
      </c>
      <c r="J106" s="104">
        <v>1.0189316036366477E-4</v>
      </c>
      <c r="K106" s="104">
        <v>1.7281415875612248E-4</v>
      </c>
      <c r="L106" s="104">
        <v>2.4278382905659071E-4</v>
      </c>
      <c r="M106" s="104">
        <v>3.2953014027421891E-4</v>
      </c>
      <c r="N106" s="104">
        <v>3.1332472990113446E-4</v>
      </c>
      <c r="O106" s="104">
        <v>4.7031192419266809E-4</v>
      </c>
      <c r="P106" s="104">
        <v>4.734281975536191E-4</v>
      </c>
      <c r="Q106" s="104">
        <v>4.3615913172625337E-4</v>
      </c>
      <c r="R106" s="104">
        <v>1.1969944669104596E-3</v>
      </c>
      <c r="S106" s="104">
        <v>1.3394291794410111E-3</v>
      </c>
      <c r="T106" s="104">
        <v>1.4919619512570753E-3</v>
      </c>
      <c r="U106" s="104">
        <v>1.5401158857282745E-3</v>
      </c>
      <c r="V106" s="104">
        <v>2.0282721205179418E-3</v>
      </c>
      <c r="W106" s="104">
        <v>1.8519114481704685E-3</v>
      </c>
      <c r="X106" s="104">
        <v>3.2974574831377544E-3</v>
      </c>
      <c r="Y106" s="104">
        <v>5.4203550153006869E-3</v>
      </c>
      <c r="DA106" s="132" t="s">
        <v>1714</v>
      </c>
    </row>
    <row r="107" spans="1:105" ht="12" customHeight="1" x14ac:dyDescent="0.25">
      <c r="A107" s="106" t="s">
        <v>122</v>
      </c>
      <c r="B107" s="101">
        <v>0.21710997553801559</v>
      </c>
      <c r="C107" s="101">
        <v>0.24595496121545143</v>
      </c>
      <c r="D107" s="101">
        <v>0.41142198584479001</v>
      </c>
      <c r="E107" s="101">
        <v>0.67471106921083868</v>
      </c>
      <c r="F107" s="101">
        <v>1.10118715558268</v>
      </c>
      <c r="G107" s="101">
        <v>1.5326234029232653</v>
      </c>
      <c r="H107" s="101">
        <v>2.1254761518302403</v>
      </c>
      <c r="I107" s="101">
        <v>2.4756084558160314</v>
      </c>
      <c r="J107" s="101">
        <v>2.4508066543387064</v>
      </c>
      <c r="K107" s="101">
        <v>2.2970281349391493</v>
      </c>
      <c r="L107" s="101">
        <v>2.0027559083970909</v>
      </c>
      <c r="M107" s="101">
        <v>2.2464965214054797</v>
      </c>
      <c r="N107" s="101">
        <v>2.6650037860270248</v>
      </c>
      <c r="O107" s="101">
        <v>2.6537836317443122</v>
      </c>
      <c r="P107" s="101">
        <v>2.6210419194752239</v>
      </c>
      <c r="Q107" s="101">
        <v>2.3956920613525567</v>
      </c>
      <c r="R107" s="101">
        <v>2.4085403070984857</v>
      </c>
      <c r="S107" s="101">
        <v>2.5692602967814198</v>
      </c>
      <c r="T107" s="101">
        <v>2.7233614337084591</v>
      </c>
      <c r="U107" s="101">
        <v>3.4234142768056239</v>
      </c>
      <c r="V107" s="101">
        <v>4.7073301438424755</v>
      </c>
      <c r="W107" s="101">
        <v>6.1073057011839058</v>
      </c>
      <c r="X107" s="101">
        <v>7.248999486576345</v>
      </c>
      <c r="Y107" s="101">
        <v>9.1380588822643496</v>
      </c>
      <c r="DA107" s="131" t="s">
        <v>1715</v>
      </c>
    </row>
    <row r="108" spans="1:105" ht="12" customHeight="1" x14ac:dyDescent="0.25">
      <c r="A108" s="107" t="s">
        <v>121</v>
      </c>
      <c r="B108" s="104">
        <v>1.9293041158573827E-3</v>
      </c>
      <c r="C108" s="104">
        <v>2.3378918051072039E-3</v>
      </c>
      <c r="D108" s="104">
        <v>8.9141646750659585E-3</v>
      </c>
      <c r="E108" s="104">
        <v>1.8972251168518736E-2</v>
      </c>
      <c r="F108" s="104">
        <v>3.5473416269503212E-2</v>
      </c>
      <c r="G108" s="104">
        <v>7.9925862100501482E-2</v>
      </c>
      <c r="H108" s="104">
        <v>0.12608803795860518</v>
      </c>
      <c r="I108" s="104">
        <v>0.44276928680103245</v>
      </c>
      <c r="J108" s="104">
        <v>1.1377870117157014</v>
      </c>
      <c r="K108" s="104">
        <v>1.7641087895525949</v>
      </c>
      <c r="L108" s="104">
        <v>2.5401397586600996</v>
      </c>
      <c r="M108" s="104">
        <v>3.0553305562697641</v>
      </c>
      <c r="N108" s="104">
        <v>3.3826845302640516</v>
      </c>
      <c r="O108" s="104">
        <v>4.0065070875788731</v>
      </c>
      <c r="P108" s="104">
        <v>4.813253038938532</v>
      </c>
      <c r="Q108" s="104">
        <v>5.7236150121048492</v>
      </c>
      <c r="R108" s="104">
        <v>6.5796101101278808</v>
      </c>
      <c r="S108" s="104">
        <v>7.518922672339996</v>
      </c>
      <c r="T108" s="104">
        <v>8.362552282963696</v>
      </c>
      <c r="U108" s="104">
        <v>8.9363914620866272</v>
      </c>
      <c r="V108" s="104">
        <v>10.579924687245537</v>
      </c>
      <c r="W108" s="104">
        <v>13.014590099172896</v>
      </c>
      <c r="X108" s="104">
        <v>16.434421647356224</v>
      </c>
      <c r="Y108" s="104">
        <v>17.97977751553174</v>
      </c>
      <c r="DA108" s="132" t="s">
        <v>1716</v>
      </c>
    </row>
    <row r="109" spans="1:105" ht="12" customHeight="1" x14ac:dyDescent="0.25">
      <c r="A109" s="108" t="s">
        <v>53</v>
      </c>
      <c r="B109" s="98">
        <v>1.6317703216044525E-3</v>
      </c>
      <c r="C109" s="98">
        <v>1.9762203185951723E-3</v>
      </c>
      <c r="D109" s="98">
        <v>7.4837001128009277E-3</v>
      </c>
      <c r="E109" s="98">
        <v>1.5913950119153097E-2</v>
      </c>
      <c r="F109" s="98">
        <v>2.9758015557864316E-2</v>
      </c>
      <c r="G109" s="98">
        <v>6.690243974667523E-2</v>
      </c>
      <c r="H109" s="98">
        <v>0.10610209038408421</v>
      </c>
      <c r="I109" s="98">
        <v>0.37152039673062065</v>
      </c>
      <c r="J109" s="98">
        <v>0.94892546532993827</v>
      </c>
      <c r="K109" s="98">
        <v>1.4695829196262293</v>
      </c>
      <c r="L109" s="98">
        <v>2.1190031583886495</v>
      </c>
      <c r="M109" s="98">
        <v>2.5558310235738082</v>
      </c>
      <c r="N109" s="98">
        <v>2.8216126003246149</v>
      </c>
      <c r="O109" s="98">
        <v>3.3346576858671533</v>
      </c>
      <c r="P109" s="98">
        <v>3.9953413817704955</v>
      </c>
      <c r="Q109" s="98">
        <v>4.7268792809472977</v>
      </c>
      <c r="R109" s="98">
        <v>5.4028450301732498</v>
      </c>
      <c r="S109" s="98">
        <v>6.1564438948697777</v>
      </c>
      <c r="T109" s="98">
        <v>6.8214994407849501</v>
      </c>
      <c r="U109" s="98">
        <v>7.2637162993324997</v>
      </c>
      <c r="V109" s="98">
        <v>8.6556909205183725</v>
      </c>
      <c r="W109" s="98">
        <v>10.603701191795396</v>
      </c>
      <c r="X109" s="98">
        <v>13.189583421476611</v>
      </c>
      <c r="Y109" s="98">
        <v>14.213665401360984</v>
      </c>
      <c r="DA109" s="63" t="s">
        <v>1717</v>
      </c>
    </row>
    <row r="110" spans="1:105" ht="12" customHeight="1" x14ac:dyDescent="0.25">
      <c r="A110" s="108" t="s">
        <v>52</v>
      </c>
      <c r="B110" s="98">
        <v>2.9753379425293008E-4</v>
      </c>
      <c r="C110" s="98">
        <v>3.6167148651203155E-4</v>
      </c>
      <c r="D110" s="98">
        <v>1.4304645622650308E-3</v>
      </c>
      <c r="E110" s="98">
        <v>3.0583010493656407E-3</v>
      </c>
      <c r="F110" s="98">
        <v>5.7154007116388978E-3</v>
      </c>
      <c r="G110" s="98">
        <v>1.3023422353826253E-2</v>
      </c>
      <c r="H110" s="98">
        <v>1.998594757452098E-2</v>
      </c>
      <c r="I110" s="98">
        <v>7.1248890070411769E-2</v>
      </c>
      <c r="J110" s="98">
        <v>0.18886154638576305</v>
      </c>
      <c r="K110" s="98">
        <v>0.29452586992636559</v>
      </c>
      <c r="L110" s="98">
        <v>0.42113660027144989</v>
      </c>
      <c r="M110" s="98">
        <v>0.49949953269595615</v>
      </c>
      <c r="N110" s="98">
        <v>0.56107192993943655</v>
      </c>
      <c r="O110" s="98">
        <v>0.67184940171171992</v>
      </c>
      <c r="P110" s="98">
        <v>0.81791165716803604</v>
      </c>
      <c r="Q110" s="98">
        <v>0.99673573115755176</v>
      </c>
      <c r="R110" s="98">
        <v>1.1767650799546312</v>
      </c>
      <c r="S110" s="98">
        <v>1.3624787774702181</v>
      </c>
      <c r="T110" s="98">
        <v>1.5410528421787464</v>
      </c>
      <c r="U110" s="98">
        <v>1.6726751627541272</v>
      </c>
      <c r="V110" s="98">
        <v>1.9242337667271636</v>
      </c>
      <c r="W110" s="98">
        <v>2.4108889073775002</v>
      </c>
      <c r="X110" s="98">
        <v>3.2448382258796125</v>
      </c>
      <c r="Y110" s="98">
        <v>3.7661121141707548</v>
      </c>
      <c r="DA110" s="63" t="s">
        <v>1718</v>
      </c>
    </row>
    <row r="111" spans="1:105" ht="12" customHeight="1" x14ac:dyDescent="0.25">
      <c r="A111" s="121" t="s">
        <v>54</v>
      </c>
      <c r="B111" s="122">
        <v>3.7173315649380305E-2</v>
      </c>
      <c r="C111" s="122">
        <v>4.2425212008415848E-2</v>
      </c>
      <c r="D111" s="122">
        <v>7.4545552452374264E-2</v>
      </c>
      <c r="E111" s="122">
        <v>0.12976242252558903</v>
      </c>
      <c r="F111" s="122">
        <v>0.20631585442284292</v>
      </c>
      <c r="G111" s="122">
        <v>0.30163471743427783</v>
      </c>
      <c r="H111" s="122">
        <v>0.40840877341764653</v>
      </c>
      <c r="I111" s="122">
        <v>0.53901770861801745</v>
      </c>
      <c r="J111" s="122">
        <v>0.61799932505378152</v>
      </c>
      <c r="K111" s="122">
        <v>0.70116852246504469</v>
      </c>
      <c r="L111" s="122">
        <v>0.75974804008133845</v>
      </c>
      <c r="M111" s="122">
        <v>0.87332082801984523</v>
      </c>
      <c r="N111" s="122">
        <v>0.99553598788578634</v>
      </c>
      <c r="O111" s="122">
        <v>1.0656406355746346</v>
      </c>
      <c r="P111" s="122">
        <v>1.2406434556609081</v>
      </c>
      <c r="Q111" s="122">
        <v>1.3931142498328342</v>
      </c>
      <c r="R111" s="122">
        <v>1.5406009708850998</v>
      </c>
      <c r="S111" s="122">
        <v>1.6990066966043504</v>
      </c>
      <c r="T111" s="122">
        <v>1.8399798395739817</v>
      </c>
      <c r="U111" s="122">
        <v>2.0057208571472778</v>
      </c>
      <c r="V111" s="122">
        <v>2.4655390487933402</v>
      </c>
      <c r="W111" s="122">
        <v>3.140468794758196</v>
      </c>
      <c r="X111" s="122">
        <v>3.7332818660870069</v>
      </c>
      <c r="Y111" s="122">
        <v>4.3981509165604677</v>
      </c>
      <c r="DA111" s="130" t="s">
        <v>1719</v>
      </c>
    </row>
    <row r="112" spans="1:105" ht="12" customHeight="1" x14ac:dyDescent="0.25">
      <c r="A112" s="97" t="s">
        <v>50</v>
      </c>
      <c r="B112" s="98">
        <v>6.806327692858616E-4</v>
      </c>
      <c r="C112" s="98">
        <v>7.6826680173875859E-4</v>
      </c>
      <c r="D112" s="98">
        <v>1.364338467857773E-3</v>
      </c>
      <c r="E112" s="98">
        <v>2.3660403944216488E-3</v>
      </c>
      <c r="F112" s="98">
        <v>3.7614891614952215E-3</v>
      </c>
      <c r="G112" s="98">
        <v>5.6356626498901656E-3</v>
      </c>
      <c r="H112" s="98">
        <v>7.4452036897658183E-3</v>
      </c>
      <c r="I112" s="98">
        <v>9.5210011651464151E-3</v>
      </c>
      <c r="J112" s="98">
        <v>1.068808763008745E-2</v>
      </c>
      <c r="K112" s="98">
        <v>1.1354694706611348E-2</v>
      </c>
      <c r="L112" s="98">
        <v>1.2953831051672254E-2</v>
      </c>
      <c r="M112" s="98">
        <v>1.5966334774829793E-2</v>
      </c>
      <c r="N112" s="98">
        <v>1.881131146988561E-2</v>
      </c>
      <c r="O112" s="98">
        <v>2.2032405742987884E-2</v>
      </c>
      <c r="P112" s="98">
        <v>2.4573868157233406E-2</v>
      </c>
      <c r="Q112" s="98">
        <v>2.6635639332050601E-2</v>
      </c>
      <c r="R112" s="98">
        <v>3.7698494353463868E-2</v>
      </c>
      <c r="S112" s="98">
        <v>4.3225618082591413E-2</v>
      </c>
      <c r="T112" s="98">
        <v>4.8375426908802283E-2</v>
      </c>
      <c r="U112" s="98">
        <v>4.9716831908679808E-2</v>
      </c>
      <c r="V112" s="98">
        <v>6.1864171008409248E-2</v>
      </c>
      <c r="W112" s="98">
        <v>7.0622390807016128E-2</v>
      </c>
      <c r="X112" s="98">
        <v>9.2599073494484707E-2</v>
      </c>
      <c r="Y112" s="98">
        <v>0.12897004721544403</v>
      </c>
      <c r="DA112" s="63" t="s">
        <v>1720</v>
      </c>
    </row>
    <row r="113" spans="1:105" ht="12" customHeight="1" x14ac:dyDescent="0.25">
      <c r="A113" s="109" t="s">
        <v>120</v>
      </c>
      <c r="B113" s="33">
        <v>3.649268288009444E-2</v>
      </c>
      <c r="C113" s="33">
        <v>4.1656945206677093E-2</v>
      </c>
      <c r="D113" s="33">
        <v>7.3181213984516491E-2</v>
      </c>
      <c r="E113" s="33">
        <v>0.12739638213116738</v>
      </c>
      <c r="F113" s="33">
        <v>0.20255436526134771</v>
      </c>
      <c r="G113" s="33">
        <v>0.29599905478438765</v>
      </c>
      <c r="H113" s="33">
        <v>0.40096356972788072</v>
      </c>
      <c r="I113" s="33">
        <v>0.52949670745287103</v>
      </c>
      <c r="J113" s="33">
        <v>0.60731123742369408</v>
      </c>
      <c r="K113" s="33">
        <v>0.68981382775843336</v>
      </c>
      <c r="L113" s="33">
        <v>0.7467942090296662</v>
      </c>
      <c r="M113" s="33">
        <v>0.85735449324501545</v>
      </c>
      <c r="N113" s="33">
        <v>0.97672467641590077</v>
      </c>
      <c r="O113" s="33">
        <v>1.0436082298316467</v>
      </c>
      <c r="P113" s="33">
        <v>1.2160695875036747</v>
      </c>
      <c r="Q113" s="33">
        <v>1.3664786105007836</v>
      </c>
      <c r="R113" s="33">
        <v>1.5029024765316359</v>
      </c>
      <c r="S113" s="33">
        <v>1.655781078521759</v>
      </c>
      <c r="T113" s="33">
        <v>1.7916044126651793</v>
      </c>
      <c r="U113" s="33">
        <v>1.9560040252385982</v>
      </c>
      <c r="V113" s="33">
        <v>2.4036748777849311</v>
      </c>
      <c r="W113" s="33">
        <v>3.0698464039511797</v>
      </c>
      <c r="X113" s="33">
        <v>3.6406827925925223</v>
      </c>
      <c r="Y113" s="33">
        <v>4.2691808693450239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0.80787529191574192</v>
      </c>
      <c r="C115" s="117">
        <f t="shared" si="17"/>
        <v>1.1232375557294731</v>
      </c>
      <c r="D115" s="117">
        <f t="shared" si="17"/>
        <v>1.3455195241708446</v>
      </c>
      <c r="E115" s="117">
        <f t="shared" si="17"/>
        <v>3.1377471258849319</v>
      </c>
      <c r="F115" s="117">
        <f t="shared" si="17"/>
        <v>5.3750140618738822</v>
      </c>
      <c r="G115" s="117">
        <f t="shared" si="17"/>
        <v>8.3889526482150618</v>
      </c>
      <c r="H115" s="117">
        <f t="shared" si="17"/>
        <v>11.798336299670044</v>
      </c>
      <c r="I115" s="117">
        <f t="shared" si="17"/>
        <v>15.762793508746068</v>
      </c>
      <c r="J115" s="117">
        <f t="shared" si="17"/>
        <v>19.736646628426641</v>
      </c>
      <c r="K115" s="117">
        <f t="shared" si="17"/>
        <v>21.070164715889319</v>
      </c>
      <c r="L115" s="117">
        <f t="shared" si="17"/>
        <v>22.88779153096835</v>
      </c>
      <c r="M115" s="117">
        <f t="shared" si="17"/>
        <v>24.387141434482611</v>
      </c>
      <c r="N115" s="117">
        <f t="shared" si="17"/>
        <v>26.118802610645123</v>
      </c>
      <c r="O115" s="117">
        <f t="shared" si="17"/>
        <v>27.847547079880108</v>
      </c>
      <c r="P115" s="117">
        <f t="shared" si="17"/>
        <v>30.51450664833207</v>
      </c>
      <c r="Q115" s="117">
        <f t="shared" si="17"/>
        <v>34.690306753878694</v>
      </c>
      <c r="R115" s="117">
        <f t="shared" ref="R115:V115" si="18">R116+R118+R120+R129</f>
        <v>40.179517111959811</v>
      </c>
      <c r="S115" s="117">
        <f t="shared" si="18"/>
        <v>45.585344166845729</v>
      </c>
      <c r="T115" s="117">
        <f t="shared" si="18"/>
        <v>48.701114456434254</v>
      </c>
      <c r="U115" s="117">
        <f t="shared" si="18"/>
        <v>55.982863765683852</v>
      </c>
      <c r="V115" s="117">
        <f t="shared" si="18"/>
        <v>66.597452770504518</v>
      </c>
      <c r="W115" s="117">
        <f t="shared" ref="W115:Y115" si="19">W116+W118+W120+W129</f>
        <v>81.165527852418677</v>
      </c>
      <c r="X115" s="117">
        <f t="shared" si="19"/>
        <v>105.90813266959046</v>
      </c>
      <c r="Y115" s="117">
        <f t="shared" si="19"/>
        <v>129.55382082016521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0.6278513447806181</v>
      </c>
      <c r="C116" s="122">
        <f t="shared" si="20"/>
        <v>0.9172885817201013</v>
      </c>
      <c r="D116" s="122">
        <f t="shared" si="20"/>
        <v>0.98804333936913391</v>
      </c>
      <c r="E116" s="122">
        <f t="shared" si="20"/>
        <v>2.5369819536305616</v>
      </c>
      <c r="F116" s="122">
        <f t="shared" si="20"/>
        <v>4.39630528053923</v>
      </c>
      <c r="G116" s="122">
        <f t="shared" si="20"/>
        <v>6.9843427247669831</v>
      </c>
      <c r="H116" s="122">
        <f t="shared" si="20"/>
        <v>9.8438441426888552</v>
      </c>
      <c r="I116" s="122">
        <f t="shared" si="20"/>
        <v>13.198645309330685</v>
      </c>
      <c r="J116" s="122">
        <f t="shared" si="20"/>
        <v>16.586189263641383</v>
      </c>
      <c r="K116" s="122">
        <f t="shared" si="20"/>
        <v>17.467154483135033</v>
      </c>
      <c r="L116" s="122">
        <f t="shared" si="20"/>
        <v>18.823975328822918</v>
      </c>
      <c r="M116" s="122">
        <f t="shared" si="20"/>
        <v>19.631039396779617</v>
      </c>
      <c r="N116" s="122">
        <f t="shared" si="20"/>
        <v>20.69316820594036</v>
      </c>
      <c r="O116" s="122">
        <f t="shared" si="20"/>
        <v>21.791769589936212</v>
      </c>
      <c r="P116" s="122">
        <f t="shared" si="20"/>
        <v>23.625787579438295</v>
      </c>
      <c r="Q116" s="122">
        <f t="shared" si="20"/>
        <v>27.01916107224223</v>
      </c>
      <c r="R116" s="122">
        <f t="shared" si="20"/>
        <v>31.364409001071277</v>
      </c>
      <c r="S116" s="122">
        <f t="shared" si="20"/>
        <v>35.531763320337241</v>
      </c>
      <c r="T116" s="122">
        <f t="shared" si="20"/>
        <v>37.494645604079437</v>
      </c>
      <c r="U116" s="122">
        <f t="shared" si="20"/>
        <v>43.425811804721967</v>
      </c>
      <c r="V116" s="122">
        <f t="shared" si="20"/>
        <v>50.872573438379064</v>
      </c>
      <c r="W116" s="122">
        <f t="shared" si="20"/>
        <v>61.427996928230939</v>
      </c>
      <c r="X116" s="122">
        <f t="shared" si="20"/>
        <v>81.026768282442319</v>
      </c>
      <c r="Y116" s="122">
        <f t="shared" si="20"/>
        <v>100.09595351643698</v>
      </c>
      <c r="DA116" s="130" t="s">
        <v>1874</v>
      </c>
    </row>
    <row r="117" spans="1:105" ht="12" customHeight="1" x14ac:dyDescent="0.25">
      <c r="A117" s="97" t="s">
        <v>53</v>
      </c>
      <c r="B117" s="98">
        <v>0.6278513447806181</v>
      </c>
      <c r="C117" s="98">
        <v>0.9172885817201013</v>
      </c>
      <c r="D117" s="98">
        <v>0.98804333936913391</v>
      </c>
      <c r="E117" s="98">
        <v>2.5369819536305616</v>
      </c>
      <c r="F117" s="98">
        <v>4.39630528053923</v>
      </c>
      <c r="G117" s="98">
        <v>6.9843427247669831</v>
      </c>
      <c r="H117" s="98">
        <v>9.8438441426888552</v>
      </c>
      <c r="I117" s="98">
        <v>13.198645309330685</v>
      </c>
      <c r="J117" s="98">
        <v>16.586189263641383</v>
      </c>
      <c r="K117" s="98">
        <v>17.467154483135033</v>
      </c>
      <c r="L117" s="98">
        <v>18.823975328822918</v>
      </c>
      <c r="M117" s="98">
        <v>19.631039396779617</v>
      </c>
      <c r="N117" s="98">
        <v>20.69316820594036</v>
      </c>
      <c r="O117" s="98">
        <v>21.791769589936212</v>
      </c>
      <c r="P117" s="98">
        <v>23.625787579438295</v>
      </c>
      <c r="Q117" s="98">
        <v>27.01916107224223</v>
      </c>
      <c r="R117" s="98">
        <v>31.364409001071277</v>
      </c>
      <c r="S117" s="98">
        <v>35.531763320337241</v>
      </c>
      <c r="T117" s="98">
        <v>37.494645604079437</v>
      </c>
      <c r="U117" s="98">
        <v>43.425811804721967</v>
      </c>
      <c r="V117" s="98">
        <v>50.872573438379064</v>
      </c>
      <c r="W117" s="98">
        <v>61.427996928230939</v>
      </c>
      <c r="X117" s="98">
        <v>81.026768282442319</v>
      </c>
      <c r="Y117" s="98">
        <v>100.09595351643698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1.214258130240248E-3</v>
      </c>
      <c r="C118" s="122">
        <f t="shared" si="21"/>
        <v>1.1817708240133037E-3</v>
      </c>
      <c r="D118" s="122">
        <f t="shared" si="21"/>
        <v>1.9689401187111548E-3</v>
      </c>
      <c r="E118" s="122">
        <f t="shared" si="21"/>
        <v>3.26646644950348E-3</v>
      </c>
      <c r="F118" s="122">
        <f t="shared" si="21"/>
        <v>5.7921408489717231E-3</v>
      </c>
      <c r="G118" s="122">
        <f t="shared" si="21"/>
        <v>9.9052923141100951E-3</v>
      </c>
      <c r="H118" s="122">
        <f t="shared" si="21"/>
        <v>1.8086494042894374E-2</v>
      </c>
      <c r="I118" s="122">
        <f t="shared" si="21"/>
        <v>2.8290900487421635E-2</v>
      </c>
      <c r="J118" s="122">
        <f t="shared" si="21"/>
        <v>3.9488266711788116E-2</v>
      </c>
      <c r="K118" s="122">
        <f t="shared" si="21"/>
        <v>5.0362292837003608E-2</v>
      </c>
      <c r="L118" s="122">
        <f t="shared" si="21"/>
        <v>6.3196073235222125E-2</v>
      </c>
      <c r="M118" s="122">
        <f t="shared" si="21"/>
        <v>6.8097713911148799E-2</v>
      </c>
      <c r="N118" s="122">
        <f t="shared" si="21"/>
        <v>8.1960273371072909E-2</v>
      </c>
      <c r="O118" s="122">
        <f t="shared" si="21"/>
        <v>8.325008655852513E-2</v>
      </c>
      <c r="P118" s="122">
        <f t="shared" si="21"/>
        <v>0.10357475100216744</v>
      </c>
      <c r="Q118" s="122">
        <f t="shared" si="21"/>
        <v>0.11283015557136672</v>
      </c>
      <c r="R118" s="122">
        <f t="shared" si="21"/>
        <v>0.12964089377535443</v>
      </c>
      <c r="S118" s="122">
        <f t="shared" si="21"/>
        <v>0.14080008128496077</v>
      </c>
      <c r="T118" s="122">
        <f t="shared" si="21"/>
        <v>0.15116668042792536</v>
      </c>
      <c r="U118" s="122">
        <f t="shared" si="21"/>
        <v>0.16466103308482202</v>
      </c>
      <c r="V118" s="122">
        <f t="shared" si="21"/>
        <v>0.18828472349667996</v>
      </c>
      <c r="W118" s="122">
        <f t="shared" si="21"/>
        <v>0.20903860328458385</v>
      </c>
      <c r="X118" s="122">
        <f t="shared" si="21"/>
        <v>0.28273840920150317</v>
      </c>
      <c r="Y118" s="122">
        <f t="shared" si="21"/>
        <v>0.39956725364275264</v>
      </c>
      <c r="DA118" s="130" t="s">
        <v>1876</v>
      </c>
    </row>
    <row r="119" spans="1:105" ht="12" customHeight="1" x14ac:dyDescent="0.25">
      <c r="A119" s="97" t="s">
        <v>53</v>
      </c>
      <c r="B119" s="98">
        <v>1.214258130240248E-3</v>
      </c>
      <c r="C119" s="98">
        <v>1.1817708240133037E-3</v>
      </c>
      <c r="D119" s="98">
        <v>1.9689401187111548E-3</v>
      </c>
      <c r="E119" s="98">
        <v>3.26646644950348E-3</v>
      </c>
      <c r="F119" s="98">
        <v>5.7921408489717231E-3</v>
      </c>
      <c r="G119" s="98">
        <v>9.9052923141100951E-3</v>
      </c>
      <c r="H119" s="98">
        <v>1.8086494042894374E-2</v>
      </c>
      <c r="I119" s="98">
        <v>2.8290900487421635E-2</v>
      </c>
      <c r="J119" s="98">
        <v>3.9488266711788116E-2</v>
      </c>
      <c r="K119" s="98">
        <v>5.0362292837003608E-2</v>
      </c>
      <c r="L119" s="98">
        <v>6.3196073235222125E-2</v>
      </c>
      <c r="M119" s="98">
        <v>6.8097713911148799E-2</v>
      </c>
      <c r="N119" s="98">
        <v>8.1960273371072909E-2</v>
      </c>
      <c r="O119" s="98">
        <v>8.325008655852513E-2</v>
      </c>
      <c r="P119" s="98">
        <v>0.10357475100216744</v>
      </c>
      <c r="Q119" s="98">
        <v>0.11283015557136672</v>
      </c>
      <c r="R119" s="98">
        <v>0.12964089377535443</v>
      </c>
      <c r="S119" s="98">
        <v>0.14080008128496077</v>
      </c>
      <c r="T119" s="98">
        <v>0.15116668042792536</v>
      </c>
      <c r="U119" s="98">
        <v>0.16466103308482202</v>
      </c>
      <c r="V119" s="98">
        <v>0.18828472349667996</v>
      </c>
      <c r="W119" s="98">
        <v>0.20903860328458385</v>
      </c>
      <c r="X119" s="98">
        <v>0.28273840920150317</v>
      </c>
      <c r="Y119" s="98">
        <v>0.39956725364275264</v>
      </c>
      <c r="DA119" s="63" t="s">
        <v>1877</v>
      </c>
    </row>
    <row r="120" spans="1:105" ht="12" customHeight="1" x14ac:dyDescent="0.25">
      <c r="A120" s="121" t="s">
        <v>55</v>
      </c>
      <c r="B120" s="122">
        <v>0.1514727188849436</v>
      </c>
      <c r="C120" s="122">
        <v>0.17341731291389695</v>
      </c>
      <c r="D120" s="122">
        <v>0.3000020499419544</v>
      </c>
      <c r="E120" s="122">
        <v>0.50043725801290384</v>
      </c>
      <c r="F120" s="122">
        <v>0.81815155682770357</v>
      </c>
      <c r="G120" s="122">
        <v>1.1679584968733561</v>
      </c>
      <c r="H120" s="122">
        <v>1.6287908350825564</v>
      </c>
      <c r="I120" s="122">
        <v>2.1291689958829378</v>
      </c>
      <c r="J120" s="122">
        <v>2.643996245382076</v>
      </c>
      <c r="K120" s="122">
        <v>3.0218254930987856</v>
      </c>
      <c r="L120" s="122">
        <v>3.4244367445839519</v>
      </c>
      <c r="M120" s="122">
        <v>4.0240472898057575</v>
      </c>
      <c r="N120" s="122">
        <v>4.5842298390007219</v>
      </c>
      <c r="O120" s="122">
        <v>5.156280224426343</v>
      </c>
      <c r="P120" s="122">
        <v>5.828997345139161</v>
      </c>
      <c r="Q120" s="122">
        <v>6.4769646216066272</v>
      </c>
      <c r="R120" s="122">
        <v>7.4807305625389064</v>
      </c>
      <c r="S120" s="122">
        <v>8.5689801800084098</v>
      </c>
      <c r="T120" s="122">
        <v>9.5812693224190433</v>
      </c>
      <c r="U120" s="122">
        <v>10.755290389027737</v>
      </c>
      <c r="V120" s="122">
        <v>13.481933071725967</v>
      </c>
      <c r="W120" s="122">
        <v>16.850420352075712</v>
      </c>
      <c r="X120" s="122">
        <v>21.359800261241393</v>
      </c>
      <c r="Y120" s="122">
        <v>25.203078962451833</v>
      </c>
      <c r="DA120" s="130" t="s">
        <v>1878</v>
      </c>
    </row>
    <row r="121" spans="1:105" ht="12" customHeight="1" x14ac:dyDescent="0.25">
      <c r="A121" s="97" t="s">
        <v>124</v>
      </c>
      <c r="B121" s="98">
        <v>9.9530487615928833E-3</v>
      </c>
      <c r="C121" s="98">
        <v>1.1636147895222736E-2</v>
      </c>
      <c r="D121" s="98">
        <v>2.2348047729343616E-2</v>
      </c>
      <c r="E121" s="98">
        <v>3.8725032211273144E-2</v>
      </c>
      <c r="F121" s="98">
        <v>5.8303287535979867E-2</v>
      </c>
      <c r="G121" s="98">
        <v>8.533526608400327E-2</v>
      </c>
      <c r="H121" s="98">
        <v>0.11317155797479531</v>
      </c>
      <c r="I121" s="98">
        <v>0.14629197427464347</v>
      </c>
      <c r="J121" s="98">
        <v>0.16901595124947014</v>
      </c>
      <c r="K121" s="98">
        <v>0.18960173705877359</v>
      </c>
      <c r="L121" s="98">
        <v>0.21981630332231666</v>
      </c>
      <c r="M121" s="98">
        <v>0.26783536918591488</v>
      </c>
      <c r="N121" s="98">
        <v>0.27916462626612459</v>
      </c>
      <c r="O121" s="98">
        <v>0.36235299877069238</v>
      </c>
      <c r="P121" s="98">
        <v>0.40263534292338027</v>
      </c>
      <c r="Q121" s="98">
        <v>0.45731151074708637</v>
      </c>
      <c r="R121" s="98">
        <v>0.72225778867030421</v>
      </c>
      <c r="S121" s="98">
        <v>0.88066584650711621</v>
      </c>
      <c r="T121" s="98">
        <v>1.0211984232592786</v>
      </c>
      <c r="U121" s="98">
        <v>1.0789317416696964</v>
      </c>
      <c r="V121" s="98">
        <v>1.3667789215563628</v>
      </c>
      <c r="W121" s="98">
        <v>1.476251110257538</v>
      </c>
      <c r="X121" s="98">
        <v>2.0100105550348952</v>
      </c>
      <c r="Y121" s="98">
        <v>2.8113099415153084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1.4783953274349619E-4</v>
      </c>
      <c r="J122" s="98">
        <v>4.4712739769231085E-4</v>
      </c>
      <c r="K122" s="98">
        <v>7.5582093957334213E-4</v>
      </c>
      <c r="L122" s="98">
        <v>1.0699013636908219E-3</v>
      </c>
      <c r="M122" s="98">
        <v>1.4738998151393376E-3</v>
      </c>
      <c r="N122" s="98">
        <v>1.3862181329246429E-3</v>
      </c>
      <c r="O122" s="98">
        <v>2.0743452411363791E-3</v>
      </c>
      <c r="P122" s="98">
        <v>2.081409866182115E-3</v>
      </c>
      <c r="Q122" s="98">
        <v>1.897738795216745E-3</v>
      </c>
      <c r="R122" s="98">
        <v>5.1513392124352799E-3</v>
      </c>
      <c r="S122" s="98">
        <v>5.7555968985879141E-3</v>
      </c>
      <c r="T122" s="98">
        <v>6.3689397680724517E-3</v>
      </c>
      <c r="U122" s="98">
        <v>6.5351482244034717E-3</v>
      </c>
      <c r="V122" s="98">
        <v>8.9507130661754183E-3</v>
      </c>
      <c r="W122" s="98">
        <v>8.1382439639311691E-3</v>
      </c>
      <c r="X122" s="98">
        <v>1.3820250685716632E-2</v>
      </c>
      <c r="Y122" s="98">
        <v>2.1682171559886356E-2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1.1505214050618803E-4</v>
      </c>
      <c r="J123" s="101">
        <v>3.4523423732864608E-4</v>
      </c>
      <c r="K123" s="101">
        <v>5.8300678081721965E-4</v>
      </c>
      <c r="L123" s="101">
        <v>8.2711753463423124E-4</v>
      </c>
      <c r="M123" s="101">
        <v>1.1443696748651188E-3</v>
      </c>
      <c r="N123" s="101">
        <v>1.0728934030235083E-3</v>
      </c>
      <c r="O123" s="101">
        <v>1.6040333169437108E-3</v>
      </c>
      <c r="P123" s="101">
        <v>1.607981668628496E-3</v>
      </c>
      <c r="Q123" s="101">
        <v>1.4615796634904917E-3</v>
      </c>
      <c r="R123" s="101">
        <v>3.9543447455248201E-3</v>
      </c>
      <c r="S123" s="101">
        <v>4.416167719146903E-3</v>
      </c>
      <c r="T123" s="101">
        <v>4.8769778168153768E-3</v>
      </c>
      <c r="U123" s="101">
        <v>4.9950323386751972E-3</v>
      </c>
      <c r="V123" s="101">
        <v>6.9224409456574761E-3</v>
      </c>
      <c r="W123" s="101">
        <v>6.2863325157607002E-3</v>
      </c>
      <c r="X123" s="101">
        <v>1.0522793202578878E-2</v>
      </c>
      <c r="Y123" s="101">
        <v>1.626181654458567E-2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3.2787392237308147E-5</v>
      </c>
      <c r="J124" s="104">
        <v>1.0189316036366477E-4</v>
      </c>
      <c r="K124" s="104">
        <v>1.7281415875612248E-4</v>
      </c>
      <c r="L124" s="104">
        <v>2.4278382905659071E-4</v>
      </c>
      <c r="M124" s="104">
        <v>3.2953014027421891E-4</v>
      </c>
      <c r="N124" s="104">
        <v>3.1332472990113446E-4</v>
      </c>
      <c r="O124" s="104">
        <v>4.7031192419266809E-4</v>
      </c>
      <c r="P124" s="104">
        <v>4.734281975536191E-4</v>
      </c>
      <c r="Q124" s="104">
        <v>4.3615913172625337E-4</v>
      </c>
      <c r="R124" s="104">
        <v>1.1969944669104596E-3</v>
      </c>
      <c r="S124" s="104">
        <v>1.3394291794410111E-3</v>
      </c>
      <c r="T124" s="104">
        <v>1.4919619512570753E-3</v>
      </c>
      <c r="U124" s="104">
        <v>1.5401158857282745E-3</v>
      </c>
      <c r="V124" s="104">
        <v>2.0282721205179418E-3</v>
      </c>
      <c r="W124" s="104">
        <v>1.8519114481704685E-3</v>
      </c>
      <c r="X124" s="104">
        <v>3.2974574831377544E-3</v>
      </c>
      <c r="Y124" s="104">
        <v>5.4203550153006869E-3</v>
      </c>
      <c r="DA124" s="132" t="s">
        <v>1882</v>
      </c>
    </row>
    <row r="125" spans="1:105" ht="12" customHeight="1" x14ac:dyDescent="0.25">
      <c r="A125" s="106" t="s">
        <v>122</v>
      </c>
      <c r="B125" s="101">
        <v>0.14016864701954784</v>
      </c>
      <c r="C125" s="101">
        <v>0.16013203628682565</v>
      </c>
      <c r="D125" s="101">
        <v>0.2712585167156169</v>
      </c>
      <c r="E125" s="101">
        <v>0.44804630070271778</v>
      </c>
      <c r="F125" s="101">
        <v>0.73425332009064825</v>
      </c>
      <c r="G125" s="101">
        <v>1.0247872954942991</v>
      </c>
      <c r="H125" s="101">
        <v>1.42445219995073</v>
      </c>
      <c r="I125" s="101">
        <v>1.6613391894624627</v>
      </c>
      <c r="J125" s="101">
        <v>1.6451591057024446</v>
      </c>
      <c r="K125" s="101">
        <v>1.5431893472300497</v>
      </c>
      <c r="L125" s="101">
        <v>1.3464555615248619</v>
      </c>
      <c r="M125" s="101">
        <v>1.5196035488041604</v>
      </c>
      <c r="N125" s="101">
        <v>1.8205057691214541</v>
      </c>
      <c r="O125" s="101">
        <v>1.8289920231595334</v>
      </c>
      <c r="P125" s="101">
        <v>1.8244603285430416</v>
      </c>
      <c r="Q125" s="101">
        <v>1.6734004281675554</v>
      </c>
      <c r="R125" s="101">
        <v>1.6906856487092194</v>
      </c>
      <c r="S125" s="101">
        <v>1.8288188019370253</v>
      </c>
      <c r="T125" s="101">
        <v>1.9739108946289607</v>
      </c>
      <c r="U125" s="101">
        <v>2.569334096970203</v>
      </c>
      <c r="V125" s="101">
        <v>3.6215503311710378</v>
      </c>
      <c r="W125" s="101">
        <v>4.7653683493679662</v>
      </c>
      <c r="X125" s="101">
        <v>5.7140760189990152</v>
      </c>
      <c r="Y125" s="101">
        <v>7.2858898547557969</v>
      </c>
      <c r="DA125" s="131" t="s">
        <v>1883</v>
      </c>
    </row>
    <row r="126" spans="1:105" ht="12" customHeight="1" x14ac:dyDescent="0.25">
      <c r="A126" s="107" t="s">
        <v>121</v>
      </c>
      <c r="B126" s="104">
        <v>1.3510231038028708E-3</v>
      </c>
      <c r="C126" s="104">
        <v>1.6491287318485472E-3</v>
      </c>
      <c r="D126" s="104">
        <v>6.3954854969938595E-3</v>
      </c>
      <c r="E126" s="104">
        <v>1.366592509891288E-2</v>
      </c>
      <c r="F126" s="104">
        <v>2.5594949201075433E-2</v>
      </c>
      <c r="G126" s="104">
        <v>5.7835935295053709E-2</v>
      </c>
      <c r="H126" s="104">
        <v>9.1167077157031012E-2</v>
      </c>
      <c r="I126" s="104">
        <v>0.32138999261308787</v>
      </c>
      <c r="J126" s="104">
        <v>0.82937406103246869</v>
      </c>
      <c r="K126" s="104">
        <v>1.2882785878703886</v>
      </c>
      <c r="L126" s="104">
        <v>1.8570949783730826</v>
      </c>
      <c r="M126" s="104">
        <v>2.2351344720005435</v>
      </c>
      <c r="N126" s="104">
        <v>2.4831732254802179</v>
      </c>
      <c r="O126" s="104">
        <v>2.9628608572549813</v>
      </c>
      <c r="P126" s="104">
        <v>3.5998202638065564</v>
      </c>
      <c r="Q126" s="104">
        <v>4.3443549438967688</v>
      </c>
      <c r="R126" s="104">
        <v>5.0626357859469477</v>
      </c>
      <c r="S126" s="104">
        <v>5.8537399346656809</v>
      </c>
      <c r="T126" s="104">
        <v>6.5797910647627305</v>
      </c>
      <c r="U126" s="104">
        <v>7.1004894021634337</v>
      </c>
      <c r="V126" s="104">
        <v>8.4846531059323915</v>
      </c>
      <c r="W126" s="104">
        <v>10.600662648486278</v>
      </c>
      <c r="X126" s="104">
        <v>13.621893436521766</v>
      </c>
      <c r="Y126" s="104">
        <v>15.084196994620841</v>
      </c>
      <c r="DA126" s="132" t="s">
        <v>1884</v>
      </c>
    </row>
    <row r="127" spans="1:105" ht="12" customHeight="1" x14ac:dyDescent="0.25">
      <c r="A127" s="108" t="s">
        <v>53</v>
      </c>
      <c r="B127" s="98">
        <v>1.0534893095499407E-3</v>
      </c>
      <c r="C127" s="98">
        <v>1.2874572453365155E-3</v>
      </c>
      <c r="D127" s="98">
        <v>4.9650209347288287E-3</v>
      </c>
      <c r="E127" s="98">
        <v>1.0607624049547239E-2</v>
      </c>
      <c r="F127" s="98">
        <v>1.9879548489436533E-2</v>
      </c>
      <c r="G127" s="98">
        <v>4.4812512941227456E-2</v>
      </c>
      <c r="H127" s="98">
        <v>7.1181129582510036E-2</v>
      </c>
      <c r="I127" s="98">
        <v>0.25014110254267613</v>
      </c>
      <c r="J127" s="98">
        <v>0.64051251464670567</v>
      </c>
      <c r="K127" s="98">
        <v>0.99375271794402298</v>
      </c>
      <c r="L127" s="98">
        <v>1.4359583781016327</v>
      </c>
      <c r="M127" s="98">
        <v>1.7356349393045873</v>
      </c>
      <c r="N127" s="98">
        <v>1.9221012955407812</v>
      </c>
      <c r="O127" s="98">
        <v>2.2910114555432615</v>
      </c>
      <c r="P127" s="98">
        <v>2.7819086066385204</v>
      </c>
      <c r="Q127" s="98">
        <v>3.3476192127392168</v>
      </c>
      <c r="R127" s="98">
        <v>3.8858707059923163</v>
      </c>
      <c r="S127" s="98">
        <v>4.4912611571954626</v>
      </c>
      <c r="T127" s="98">
        <v>5.0387382225839845</v>
      </c>
      <c r="U127" s="98">
        <v>5.4278142394093063</v>
      </c>
      <c r="V127" s="98">
        <v>6.560419339205227</v>
      </c>
      <c r="W127" s="98">
        <v>8.1897737411087785</v>
      </c>
      <c r="X127" s="98">
        <v>10.377055210642153</v>
      </c>
      <c r="Y127" s="98">
        <v>11.318084880450087</v>
      </c>
      <c r="DA127" s="63" t="s">
        <v>1885</v>
      </c>
    </row>
    <row r="128" spans="1:105" ht="12" customHeight="1" x14ac:dyDescent="0.25">
      <c r="A128" s="108" t="s">
        <v>52</v>
      </c>
      <c r="B128" s="98">
        <v>2.9753379425293008E-4</v>
      </c>
      <c r="C128" s="98">
        <v>3.6167148651203155E-4</v>
      </c>
      <c r="D128" s="98">
        <v>1.4304645622650308E-3</v>
      </c>
      <c r="E128" s="98">
        <v>3.0583010493656407E-3</v>
      </c>
      <c r="F128" s="98">
        <v>5.7154007116388978E-3</v>
      </c>
      <c r="G128" s="98">
        <v>1.3023422353826253E-2</v>
      </c>
      <c r="H128" s="98">
        <v>1.998594757452098E-2</v>
      </c>
      <c r="I128" s="98">
        <v>7.1248890070411769E-2</v>
      </c>
      <c r="J128" s="98">
        <v>0.18886154638576305</v>
      </c>
      <c r="K128" s="98">
        <v>0.29452586992636559</v>
      </c>
      <c r="L128" s="98">
        <v>0.42113660027144989</v>
      </c>
      <c r="M128" s="98">
        <v>0.49949953269595615</v>
      </c>
      <c r="N128" s="98">
        <v>0.56107192993943655</v>
      </c>
      <c r="O128" s="98">
        <v>0.67184940171171992</v>
      </c>
      <c r="P128" s="98">
        <v>0.81791165716803604</v>
      </c>
      <c r="Q128" s="98">
        <v>0.99673573115755176</v>
      </c>
      <c r="R128" s="98">
        <v>1.1767650799546312</v>
      </c>
      <c r="S128" s="98">
        <v>1.3624787774702181</v>
      </c>
      <c r="T128" s="98">
        <v>1.5410528421787464</v>
      </c>
      <c r="U128" s="98">
        <v>1.6726751627541272</v>
      </c>
      <c r="V128" s="98">
        <v>1.9242337667271636</v>
      </c>
      <c r="W128" s="98">
        <v>2.4108889073775002</v>
      </c>
      <c r="X128" s="98">
        <v>3.2448382258796125</v>
      </c>
      <c r="Y128" s="98">
        <v>3.7661121141707548</v>
      </c>
      <c r="DA128" s="63" t="s">
        <v>1886</v>
      </c>
    </row>
    <row r="129" spans="1:105" ht="12" customHeight="1" x14ac:dyDescent="0.25">
      <c r="A129" s="121" t="s">
        <v>54</v>
      </c>
      <c r="B129" s="122">
        <v>2.7336970119940011E-2</v>
      </c>
      <c r="C129" s="122">
        <v>3.1349890271461484E-2</v>
      </c>
      <c r="D129" s="122">
        <v>5.5505194741045122E-2</v>
      </c>
      <c r="E129" s="122">
        <v>9.7061447791963074E-2</v>
      </c>
      <c r="F129" s="122">
        <v>0.15476508365797723</v>
      </c>
      <c r="G129" s="122">
        <v>0.22674613426061221</v>
      </c>
      <c r="H129" s="122">
        <v>0.30761482785573929</v>
      </c>
      <c r="I129" s="122">
        <v>0.4066883030450224</v>
      </c>
      <c r="J129" s="122">
        <v>0.46697285269139172</v>
      </c>
      <c r="K129" s="122">
        <v>0.53082244681849577</v>
      </c>
      <c r="L129" s="122">
        <v>0.57618338432625504</v>
      </c>
      <c r="M129" s="122">
        <v>0.66395703398608741</v>
      </c>
      <c r="N129" s="122">
        <v>0.75944429233296862</v>
      </c>
      <c r="O129" s="122">
        <v>0.81624717895902899</v>
      </c>
      <c r="P129" s="122">
        <v>0.95614697275244753</v>
      </c>
      <c r="Q129" s="122">
        <v>1.0813509044584666</v>
      </c>
      <c r="R129" s="122">
        <v>1.2047366545742697</v>
      </c>
      <c r="S129" s="122">
        <v>1.3438005852151189</v>
      </c>
      <c r="T129" s="122">
        <v>1.4740328495078516</v>
      </c>
      <c r="U129" s="122">
        <v>1.6371005388493305</v>
      </c>
      <c r="V129" s="122">
        <v>2.0546615369028194</v>
      </c>
      <c r="W129" s="122">
        <v>2.6780719688274446</v>
      </c>
      <c r="X129" s="122">
        <v>3.2388257167052488</v>
      </c>
      <c r="Y129" s="122">
        <v>3.8552210876336557</v>
      </c>
      <c r="DA129" s="130" t="s">
        <v>1887</v>
      </c>
    </row>
    <row r="130" spans="1:105" ht="12" customHeight="1" x14ac:dyDescent="0.25">
      <c r="A130" s="97" t="s">
        <v>50</v>
      </c>
      <c r="B130" s="98">
        <v>3.9472255962317567E-4</v>
      </c>
      <c r="C130" s="98">
        <v>4.4685110076010844E-4</v>
      </c>
      <c r="D130" s="98">
        <v>7.9745431841418571E-4</v>
      </c>
      <c r="E130" s="98">
        <v>1.3867351992598858E-3</v>
      </c>
      <c r="F130" s="98">
        <v>2.2083037415912736E-3</v>
      </c>
      <c r="G130" s="98">
        <v>3.3123741178559801E-3</v>
      </c>
      <c r="H130" s="98">
        <v>4.3801256391462562E-3</v>
      </c>
      <c r="I130" s="98">
        <v>5.6053035288894338E-3</v>
      </c>
      <c r="J130" s="98">
        <v>6.296294472507495E-3</v>
      </c>
      <c r="K130" s="98">
        <v>6.6932325009139461E-3</v>
      </c>
      <c r="L130" s="98">
        <v>7.6430130671728781E-3</v>
      </c>
      <c r="M130" s="98">
        <v>9.4310694096224335E-3</v>
      </c>
      <c r="N130" s="98">
        <v>1.1121621610246459E-2</v>
      </c>
      <c r="O130" s="98">
        <v>1.3034901531559447E-2</v>
      </c>
      <c r="P130" s="98">
        <v>1.4547598850373497E-2</v>
      </c>
      <c r="Q130" s="98">
        <v>1.578437946742825E-2</v>
      </c>
      <c r="R130" s="98">
        <v>2.240192967757253E-2</v>
      </c>
      <c r="S130" s="98">
        <v>2.5791646442149475E-2</v>
      </c>
      <c r="T130" s="98">
        <v>2.899281412150552E-2</v>
      </c>
      <c r="U130" s="98">
        <v>2.9989497166431144E-2</v>
      </c>
      <c r="V130" s="98">
        <v>3.7629908183970044E-2</v>
      </c>
      <c r="W130" s="98">
        <v>4.3419773958388759E-2</v>
      </c>
      <c r="X130" s="98">
        <v>5.7346660693960064E-2</v>
      </c>
      <c r="Y130" s="98">
        <v>8.0204691436176173E-2</v>
      </c>
      <c r="DA130" s="63" t="s">
        <v>1888</v>
      </c>
    </row>
    <row r="131" spans="1:105" ht="12" customHeight="1" x14ac:dyDescent="0.25">
      <c r="A131" s="109" t="s">
        <v>120</v>
      </c>
      <c r="B131" s="33">
        <v>2.6942247560316837E-2</v>
      </c>
      <c r="C131" s="33">
        <v>3.0903039170701377E-2</v>
      </c>
      <c r="D131" s="33">
        <v>5.4707740422630935E-2</v>
      </c>
      <c r="E131" s="33">
        <v>9.5674712592703187E-2</v>
      </c>
      <c r="F131" s="33">
        <v>0.15255677991638594</v>
      </c>
      <c r="G131" s="33">
        <v>0.22343376014275623</v>
      </c>
      <c r="H131" s="33">
        <v>0.30323470221659304</v>
      </c>
      <c r="I131" s="33">
        <v>0.40108299951613297</v>
      </c>
      <c r="J131" s="33">
        <v>0.4606765582188842</v>
      </c>
      <c r="K131" s="33">
        <v>0.52412921431758186</v>
      </c>
      <c r="L131" s="33">
        <v>0.56854037125908219</v>
      </c>
      <c r="M131" s="33">
        <v>0.65452596457646495</v>
      </c>
      <c r="N131" s="33">
        <v>0.74832267072272218</v>
      </c>
      <c r="O131" s="33">
        <v>0.80321227742746959</v>
      </c>
      <c r="P131" s="33">
        <v>0.94159937390207404</v>
      </c>
      <c r="Q131" s="33">
        <v>1.0655665249910384</v>
      </c>
      <c r="R131" s="33">
        <v>1.1823347248966971</v>
      </c>
      <c r="S131" s="33">
        <v>1.3180089387729694</v>
      </c>
      <c r="T131" s="33">
        <v>1.4450400353863462</v>
      </c>
      <c r="U131" s="33">
        <v>1.6071110416828993</v>
      </c>
      <c r="V131" s="33">
        <v>2.0170316287188492</v>
      </c>
      <c r="W131" s="33">
        <v>2.634652194869056</v>
      </c>
      <c r="X131" s="33">
        <v>3.1814790560112889</v>
      </c>
      <c r="Y131" s="33">
        <v>3.7750163961974796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1.1563964696133977</v>
      </c>
      <c r="C133" s="154">
        <f t="shared" si="22"/>
        <v>1.2285879818785799</v>
      </c>
      <c r="D133" s="154">
        <f t="shared" si="22"/>
        <v>1.1852784056645469</v>
      </c>
      <c r="E133" s="154">
        <f t="shared" si="22"/>
        <v>1.341224821732568</v>
      </c>
      <c r="F133" s="154">
        <f t="shared" si="22"/>
        <v>1.4029298622242006</v>
      </c>
      <c r="G133" s="154">
        <f t="shared" si="22"/>
        <v>1.4740112815768505</v>
      </c>
      <c r="H133" s="154">
        <f t="shared" si="22"/>
        <v>1.5158051007848699</v>
      </c>
      <c r="I133" s="154">
        <f t="shared" si="22"/>
        <v>1.5605789694861387</v>
      </c>
      <c r="J133" s="154">
        <f t="shared" si="22"/>
        <v>1.6007169233658791</v>
      </c>
      <c r="K133" s="154">
        <f t="shared" si="22"/>
        <v>1.6023666740397344</v>
      </c>
      <c r="L133" s="154">
        <f t="shared" si="22"/>
        <v>1.6138781742887351</v>
      </c>
      <c r="M133" s="154">
        <f t="shared" si="22"/>
        <v>1.6005364049589175</v>
      </c>
      <c r="N133" s="154">
        <f t="shared" si="22"/>
        <v>1.6035327015455987</v>
      </c>
      <c r="O133" s="154">
        <f t="shared" si="22"/>
        <v>1.616748427797825</v>
      </c>
      <c r="P133" s="154">
        <f t="shared" si="22"/>
        <v>1.6429363137339359</v>
      </c>
      <c r="Q133" s="154">
        <f t="shared" si="22"/>
        <v>1.7024426374117279</v>
      </c>
      <c r="R133" s="154">
        <f t="shared" ref="R133:V133" si="23">IF(R115=0,"",R115/R97)</f>
        <v>1.7524365151480612</v>
      </c>
      <c r="S133" s="154">
        <f t="shared" si="23"/>
        <v>1.795956629813928</v>
      </c>
      <c r="T133" s="154">
        <f t="shared" si="23"/>
        <v>1.8082541549686788</v>
      </c>
      <c r="U133" s="154">
        <f t="shared" si="23"/>
        <v>1.8737988319691337</v>
      </c>
      <c r="V133" s="154">
        <f t="shared" si="23"/>
        <v>1.8803161600106266</v>
      </c>
      <c r="W133" s="154">
        <f t="shared" ref="W133:Y133" si="24">IF(W115=0,"",W115/W97)</f>
        <v>1.9056250015698712</v>
      </c>
      <c r="X133" s="154">
        <f t="shared" si="24"/>
        <v>1.9800290507551581</v>
      </c>
      <c r="Y133" s="154">
        <f t="shared" si="24"/>
        <v>2.0404721845798353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1.4791593901685167</v>
      </c>
      <c r="C134" s="155">
        <f t="shared" si="25"/>
        <v>1.5214229676476589</v>
      </c>
      <c r="D134" s="155">
        <f t="shared" si="25"/>
        <v>1.6422803978885068</v>
      </c>
      <c r="E134" s="155">
        <f t="shared" si="25"/>
        <v>1.7498917573272499</v>
      </c>
      <c r="F134" s="155">
        <f t="shared" si="25"/>
        <v>1.8402308683535422</v>
      </c>
      <c r="G134" s="155">
        <f t="shared" si="25"/>
        <v>1.9229223724518356</v>
      </c>
      <c r="H134" s="155">
        <f t="shared" si="25"/>
        <v>1.9963396913789542</v>
      </c>
      <c r="I134" s="155">
        <f t="shared" si="25"/>
        <v>2.0642783661600053</v>
      </c>
      <c r="J134" s="155">
        <f t="shared" si="25"/>
        <v>2.1171601037185392</v>
      </c>
      <c r="K134" s="155">
        <f t="shared" si="25"/>
        <v>2.1664657316113023</v>
      </c>
      <c r="L134" s="155">
        <f t="shared" si="25"/>
        <v>2.2134918968200754</v>
      </c>
      <c r="M134" s="155">
        <f t="shared" si="25"/>
        <v>2.2796934080236206</v>
      </c>
      <c r="N134" s="155">
        <f t="shared" si="25"/>
        <v>2.3568956587174741</v>
      </c>
      <c r="O134" s="155">
        <f t="shared" si="25"/>
        <v>2.4447985315851541</v>
      </c>
      <c r="P134" s="155">
        <f t="shared" si="25"/>
        <v>2.549673739117579</v>
      </c>
      <c r="Q134" s="155">
        <f t="shared" si="25"/>
        <v>2.6555895805784018</v>
      </c>
      <c r="R134" s="155">
        <f t="shared" ref="R134:V134" si="26">IF(R116=0,"",R116/R98)</f>
        <v>2.761990996132246</v>
      </c>
      <c r="S134" s="155">
        <f t="shared" si="26"/>
        <v>2.8741061668687666</v>
      </c>
      <c r="T134" s="155">
        <f t="shared" si="26"/>
        <v>2.9726672790073976</v>
      </c>
      <c r="U134" s="155">
        <f t="shared" si="26"/>
        <v>3.0868249322391987</v>
      </c>
      <c r="V134" s="155">
        <f t="shared" si="26"/>
        <v>3.2037424645416785</v>
      </c>
      <c r="W134" s="155">
        <f t="shared" ref="W134:Y134" si="27">IF(W116=0,"",W116/W98)</f>
        <v>3.3305777261870082</v>
      </c>
      <c r="X134" s="155">
        <f t="shared" si="27"/>
        <v>3.441056595396482</v>
      </c>
      <c r="Y134" s="155">
        <f t="shared" si="27"/>
        <v>3.5144826690113353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1.4791593901685167</v>
      </c>
      <c r="C135" s="156">
        <f t="shared" si="28"/>
        <v>1.5214229676476589</v>
      </c>
      <c r="D135" s="156">
        <f t="shared" si="28"/>
        <v>1.6422803978885068</v>
      </c>
      <c r="E135" s="156">
        <f t="shared" si="28"/>
        <v>1.7498917573272499</v>
      </c>
      <c r="F135" s="156">
        <f t="shared" si="28"/>
        <v>1.8402308683535422</v>
      </c>
      <c r="G135" s="156">
        <f t="shared" si="28"/>
        <v>1.9229223724518356</v>
      </c>
      <c r="H135" s="156">
        <f t="shared" si="28"/>
        <v>1.9963396913789542</v>
      </c>
      <c r="I135" s="156">
        <f t="shared" si="28"/>
        <v>2.0642783661600053</v>
      </c>
      <c r="J135" s="156">
        <f t="shared" si="28"/>
        <v>2.1171601037185392</v>
      </c>
      <c r="K135" s="156">
        <f t="shared" si="28"/>
        <v>2.1664657316113023</v>
      </c>
      <c r="L135" s="156">
        <f t="shared" si="28"/>
        <v>2.2134918968200754</v>
      </c>
      <c r="M135" s="156">
        <f t="shared" si="28"/>
        <v>2.2796934080236206</v>
      </c>
      <c r="N135" s="156">
        <f t="shared" si="28"/>
        <v>2.3568956587174741</v>
      </c>
      <c r="O135" s="156">
        <f t="shared" si="28"/>
        <v>2.4447985315851541</v>
      </c>
      <c r="P135" s="156">
        <f t="shared" si="28"/>
        <v>2.549673739117579</v>
      </c>
      <c r="Q135" s="156">
        <f t="shared" si="28"/>
        <v>2.6555895805784018</v>
      </c>
      <c r="R135" s="156">
        <f t="shared" ref="R135:V135" si="29">IF(R117=0,"",R117/R99)</f>
        <v>2.761990996132246</v>
      </c>
      <c r="S135" s="156">
        <f t="shared" si="29"/>
        <v>2.8741061668687666</v>
      </c>
      <c r="T135" s="156">
        <f t="shared" si="29"/>
        <v>2.9726672790073976</v>
      </c>
      <c r="U135" s="156">
        <f t="shared" si="29"/>
        <v>3.0868249322391987</v>
      </c>
      <c r="V135" s="156">
        <f t="shared" si="29"/>
        <v>3.2037424645416785</v>
      </c>
      <c r="W135" s="156">
        <f t="shared" ref="W135:Y135" si="30">IF(W117=0,"",W117/W99)</f>
        <v>3.3305777261870082</v>
      </c>
      <c r="X135" s="156">
        <f t="shared" si="30"/>
        <v>3.441056595396482</v>
      </c>
      <c r="Y135" s="156">
        <f t="shared" si="30"/>
        <v>3.5144826690113353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2.2278166750182709</v>
      </c>
      <c r="C136" s="155">
        <f t="shared" si="31"/>
        <v>2.3103470103575163</v>
      </c>
      <c r="D136" s="155">
        <f t="shared" si="31"/>
        <v>2.626493350017395</v>
      </c>
      <c r="E136" s="155">
        <f t="shared" si="31"/>
        <v>2.9333267141307982</v>
      </c>
      <c r="F136" s="155">
        <f t="shared" si="31"/>
        <v>3.2019785789278021</v>
      </c>
      <c r="G136" s="155">
        <f t="shared" si="31"/>
        <v>3.4267817108261633</v>
      </c>
      <c r="H136" s="155">
        <f t="shared" si="31"/>
        <v>3.5923098203724675</v>
      </c>
      <c r="I136" s="155">
        <f t="shared" si="31"/>
        <v>3.7268368785839856</v>
      </c>
      <c r="J136" s="155">
        <f t="shared" si="31"/>
        <v>3.84047480575589</v>
      </c>
      <c r="K136" s="155">
        <f t="shared" si="31"/>
        <v>3.953635850737947</v>
      </c>
      <c r="L136" s="155">
        <f t="shared" si="31"/>
        <v>4.0591943028392192</v>
      </c>
      <c r="M136" s="155">
        <f t="shared" si="31"/>
        <v>4.166434344757004</v>
      </c>
      <c r="N136" s="155">
        <f t="shared" si="31"/>
        <v>4.3001200717945149</v>
      </c>
      <c r="O136" s="155">
        <f t="shared" si="31"/>
        <v>4.4752391910556168</v>
      </c>
      <c r="P136" s="155">
        <f t="shared" si="31"/>
        <v>4.72068527111532</v>
      </c>
      <c r="Q136" s="155">
        <f t="shared" si="31"/>
        <v>4.962480284086995</v>
      </c>
      <c r="R136" s="155">
        <f t="shared" ref="R136:V136" si="32">IF(R118=0,"",R118/R100)</f>
        <v>5.1874183310737285</v>
      </c>
      <c r="S136" s="155">
        <f t="shared" si="32"/>
        <v>5.3528353035861214</v>
      </c>
      <c r="T136" s="155">
        <f t="shared" si="32"/>
        <v>5.4657716433988863</v>
      </c>
      <c r="U136" s="155">
        <f t="shared" si="32"/>
        <v>5.5381238297192255</v>
      </c>
      <c r="V136" s="155">
        <f t="shared" si="32"/>
        <v>5.5979454264841229</v>
      </c>
      <c r="W136" s="155">
        <f t="shared" ref="W136:Y136" si="33">IF(W118=0,"",W118/W100)</f>
        <v>5.6455894339263937</v>
      </c>
      <c r="X136" s="155">
        <f t="shared" si="33"/>
        <v>5.7032880438026847</v>
      </c>
      <c r="Y136" s="155">
        <f t="shared" si="33"/>
        <v>5.7609007661445721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2.2278166750182709</v>
      </c>
      <c r="C137" s="156">
        <f t="shared" si="34"/>
        <v>2.3103470103575163</v>
      </c>
      <c r="D137" s="156">
        <f t="shared" si="34"/>
        <v>2.626493350017395</v>
      </c>
      <c r="E137" s="156">
        <f t="shared" si="34"/>
        <v>2.9333267141307982</v>
      </c>
      <c r="F137" s="156">
        <f t="shared" si="34"/>
        <v>3.2019785789278021</v>
      </c>
      <c r="G137" s="156">
        <f t="shared" si="34"/>
        <v>3.4267817108261633</v>
      </c>
      <c r="H137" s="156">
        <f t="shared" si="34"/>
        <v>3.5923098203724675</v>
      </c>
      <c r="I137" s="156">
        <f t="shared" si="34"/>
        <v>3.7268368785839856</v>
      </c>
      <c r="J137" s="156">
        <f t="shared" si="34"/>
        <v>3.84047480575589</v>
      </c>
      <c r="K137" s="156">
        <f t="shared" si="34"/>
        <v>3.953635850737947</v>
      </c>
      <c r="L137" s="156">
        <f t="shared" si="34"/>
        <v>4.0591943028392192</v>
      </c>
      <c r="M137" s="156">
        <f t="shared" si="34"/>
        <v>4.166434344757004</v>
      </c>
      <c r="N137" s="156">
        <f t="shared" si="34"/>
        <v>4.3001200717945149</v>
      </c>
      <c r="O137" s="156">
        <f t="shared" si="34"/>
        <v>4.4752391910556168</v>
      </c>
      <c r="P137" s="156">
        <f t="shared" si="34"/>
        <v>4.72068527111532</v>
      </c>
      <c r="Q137" s="156">
        <f t="shared" si="34"/>
        <v>4.962480284086995</v>
      </c>
      <c r="R137" s="156">
        <f t="shared" ref="R137:V137" si="35">IF(R119=0,"",R119/R101)</f>
        <v>5.1874183310737285</v>
      </c>
      <c r="S137" s="156">
        <f t="shared" si="35"/>
        <v>5.3528353035861214</v>
      </c>
      <c r="T137" s="156">
        <f t="shared" si="35"/>
        <v>5.4657716433988863</v>
      </c>
      <c r="U137" s="156">
        <f t="shared" si="35"/>
        <v>5.5381238297192255</v>
      </c>
      <c r="V137" s="156">
        <f t="shared" si="35"/>
        <v>5.5979454264841229</v>
      </c>
      <c r="W137" s="156">
        <f t="shared" ref="W137:Y137" si="36">IF(W119=0,"",W119/W101)</f>
        <v>5.6455894339263937</v>
      </c>
      <c r="X137" s="156">
        <f t="shared" si="36"/>
        <v>5.7032880438026847</v>
      </c>
      <c r="Y137" s="156">
        <f t="shared" si="36"/>
        <v>5.7609007661445721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0.64066318112409371</v>
      </c>
      <c r="C138" s="155">
        <f t="shared" si="37"/>
        <v>0.64611714704187739</v>
      </c>
      <c r="D138" s="155">
        <f t="shared" si="37"/>
        <v>0.65464221817581769</v>
      </c>
      <c r="E138" s="155">
        <f t="shared" si="37"/>
        <v>0.65951635195099445</v>
      </c>
      <c r="F138" s="155">
        <f t="shared" si="37"/>
        <v>0.66292370139171342</v>
      </c>
      <c r="G138" s="155">
        <f t="shared" si="37"/>
        <v>0.66566838391421101</v>
      </c>
      <c r="H138" s="155">
        <f t="shared" si="37"/>
        <v>0.66776865355106696</v>
      </c>
      <c r="I138" s="155">
        <f t="shared" si="37"/>
        <v>0.67375202522542132</v>
      </c>
      <c r="J138" s="155">
        <f t="shared" si="37"/>
        <v>0.68365728887539134</v>
      </c>
      <c r="K138" s="155">
        <f t="shared" si="37"/>
        <v>0.69102128744995239</v>
      </c>
      <c r="L138" s="155">
        <f t="shared" si="37"/>
        <v>0.69853067062289564</v>
      </c>
      <c r="M138" s="155">
        <f t="shared" si="37"/>
        <v>0.70155133725497199</v>
      </c>
      <c r="N138" s="155">
        <f t="shared" si="37"/>
        <v>0.70593388773640042</v>
      </c>
      <c r="O138" s="155">
        <f t="shared" si="37"/>
        <v>0.71350914938971477</v>
      </c>
      <c r="P138" s="155">
        <f t="shared" si="37"/>
        <v>0.72460599529299174</v>
      </c>
      <c r="Q138" s="155">
        <f t="shared" si="37"/>
        <v>0.73715086277508823</v>
      </c>
      <c r="R138" s="155">
        <f t="shared" ref="R138:V138" si="38">IF(R120=0,"",R120/R102)</f>
        <v>0.74758825496569847</v>
      </c>
      <c r="S138" s="155">
        <f t="shared" si="38"/>
        <v>0.75870763802351493</v>
      </c>
      <c r="T138" s="155">
        <f t="shared" si="38"/>
        <v>0.76946231156709088</v>
      </c>
      <c r="U138" s="155">
        <f t="shared" si="38"/>
        <v>0.78089117106901007</v>
      </c>
      <c r="V138" s="155">
        <f t="shared" si="38"/>
        <v>0.7911960973474409</v>
      </c>
      <c r="W138" s="155">
        <f t="shared" ref="W138:Y138" si="39">IF(W120=0,"",W120/W102)</f>
        <v>0.80349293436652369</v>
      </c>
      <c r="X138" s="155">
        <f t="shared" si="39"/>
        <v>0.81656062657377149</v>
      </c>
      <c r="Y138" s="155">
        <f t="shared" si="39"/>
        <v>0.82515151245653451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0.57228238725525427</v>
      </c>
      <c r="C139" s="156">
        <f t="shared" si="40"/>
        <v>0.5787306399417006</v>
      </c>
      <c r="D139" s="156">
        <f t="shared" si="40"/>
        <v>0.58915199605655832</v>
      </c>
      <c r="E139" s="156">
        <f t="shared" si="40"/>
        <v>0.59475412539984773</v>
      </c>
      <c r="F139" s="156">
        <f t="shared" si="40"/>
        <v>0.59800776449910331</v>
      </c>
      <c r="G139" s="156">
        <f t="shared" si="40"/>
        <v>0.60088568355842142</v>
      </c>
      <c r="H139" s="156">
        <f t="shared" si="40"/>
        <v>0.60329145569361997</v>
      </c>
      <c r="I139" s="156">
        <f t="shared" si="40"/>
        <v>0.60559230561021671</v>
      </c>
      <c r="J139" s="156">
        <f t="shared" si="40"/>
        <v>0.60759607386940417</v>
      </c>
      <c r="K139" s="156">
        <f t="shared" si="40"/>
        <v>0.6101830945034209</v>
      </c>
      <c r="L139" s="156">
        <f t="shared" si="40"/>
        <v>0.61423801953171941</v>
      </c>
      <c r="M139" s="156">
        <f t="shared" si="40"/>
        <v>0.62008460920724062</v>
      </c>
      <c r="N139" s="156">
        <f t="shared" si="40"/>
        <v>0.62856831811847835</v>
      </c>
      <c r="O139" s="156">
        <f t="shared" si="40"/>
        <v>0.64318821624988298</v>
      </c>
      <c r="P139" s="156">
        <f t="shared" si="40"/>
        <v>0.66318331673909814</v>
      </c>
      <c r="Q139" s="156">
        <f t="shared" si="40"/>
        <v>0.68814692335651284</v>
      </c>
      <c r="R139" s="156">
        <f t="shared" ref="R139:V139" si="41">IF(R121=0,"",R121/R103)</f>
        <v>0.71388963895920565</v>
      </c>
      <c r="S139" s="156">
        <f t="shared" si="41"/>
        <v>0.73466144972582648</v>
      </c>
      <c r="T139" s="156">
        <f t="shared" si="41"/>
        <v>0.75194442881204215</v>
      </c>
      <c r="U139" s="156">
        <f t="shared" si="41"/>
        <v>0.76779516318031116</v>
      </c>
      <c r="V139" s="156">
        <f t="shared" si="41"/>
        <v>0.78468427106777716</v>
      </c>
      <c r="W139" s="156">
        <f t="shared" ref="W139:Y139" si="42">IF(W121=0,"",W121/W103)</f>
        <v>0.8024134558681395</v>
      </c>
      <c r="X139" s="156">
        <f t="shared" si="42"/>
        <v>0.81754238386232769</v>
      </c>
      <c r="Y139" s="156">
        <f t="shared" si="42"/>
        <v>0.82668241841644374</v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>
        <f t="shared" si="43"/>
        <v>0.66908110540978161</v>
      </c>
      <c r="J140" s="156">
        <f t="shared" si="43"/>
        <v>0.67329296360651947</v>
      </c>
      <c r="K140" s="156">
        <f t="shared" si="43"/>
        <v>0.67575269360755053</v>
      </c>
      <c r="L140" s="156">
        <f t="shared" si="43"/>
        <v>0.67768088504875756</v>
      </c>
      <c r="M140" s="156">
        <f t="shared" si="43"/>
        <v>0.68035076588701648</v>
      </c>
      <c r="N140" s="156">
        <f t="shared" si="43"/>
        <v>0.68103809382801639</v>
      </c>
      <c r="O140" s="156">
        <f t="shared" si="43"/>
        <v>0.69416522720979701</v>
      </c>
      <c r="P140" s="156">
        <f t="shared" si="43"/>
        <v>0.70607225217962166</v>
      </c>
      <c r="Q140" s="156">
        <f t="shared" si="43"/>
        <v>0.72367354941585005</v>
      </c>
      <c r="R140" s="156">
        <f t="shared" ref="R140:V140" si="44">IF(R122=0,"",R122/R104)</f>
        <v>0.77902536466853267</v>
      </c>
      <c r="S140" s="156">
        <f t="shared" si="44"/>
        <v>0.79284117350475369</v>
      </c>
      <c r="T140" s="156">
        <f t="shared" si="44"/>
        <v>0.80504017556562146</v>
      </c>
      <c r="U140" s="156">
        <f t="shared" si="44"/>
        <v>0.81100139821492256</v>
      </c>
      <c r="V140" s="156">
        <f t="shared" si="44"/>
        <v>0.82390625410931961</v>
      </c>
      <c r="W140" s="156">
        <f t="shared" ref="W140:Y140" si="45">IF(W122=0,"",W122/W104)</f>
        <v>0.83034253061291996</v>
      </c>
      <c r="X140" s="156">
        <f t="shared" si="45"/>
        <v>0.85143015740939487</v>
      </c>
      <c r="Y140" s="156">
        <f t="shared" si="45"/>
        <v>0.86633407914963689</v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>
        <f t="shared" si="46"/>
        <v>0.61142116291941784</v>
      </c>
      <c r="J141" s="157">
        <f t="shared" si="46"/>
        <v>0.61408027144591948</v>
      </c>
      <c r="K141" s="157">
        <f t="shared" si="46"/>
        <v>0.61649911929718892</v>
      </c>
      <c r="L141" s="157">
        <f t="shared" si="46"/>
        <v>0.61910696617818295</v>
      </c>
      <c r="M141" s="157">
        <f t="shared" si="46"/>
        <v>0.62300588925818268</v>
      </c>
      <c r="N141" s="157">
        <f t="shared" si="46"/>
        <v>0.62300588925818268</v>
      </c>
      <c r="O141" s="157">
        <f t="shared" si="46"/>
        <v>0.63704021368262187</v>
      </c>
      <c r="P141" s="157">
        <f t="shared" si="46"/>
        <v>0.64983587940906629</v>
      </c>
      <c r="Q141" s="157">
        <f t="shared" si="46"/>
        <v>0.66854511533283789</v>
      </c>
      <c r="R141" s="157">
        <f t="shared" ref="R141:V141" si="47">IF(R123=0,"",R123/R105)</f>
        <v>0.7301835191098841</v>
      </c>
      <c r="S141" s="157">
        <f t="shared" si="47"/>
        <v>0.74597069310684738</v>
      </c>
      <c r="T141" s="157">
        <f t="shared" si="47"/>
        <v>0.75972846169342823</v>
      </c>
      <c r="U141" s="157">
        <f t="shared" si="47"/>
        <v>0.76634360823474024</v>
      </c>
      <c r="V141" s="157">
        <f t="shared" si="47"/>
        <v>0.7834821857389338</v>
      </c>
      <c r="W141" s="157">
        <f t="shared" ref="W141:Y141" si="48">IF(W123=0,"",W123/W105)</f>
        <v>0.7908175079603853</v>
      </c>
      <c r="X141" s="157">
        <f t="shared" si="48"/>
        <v>0.81355405798987168</v>
      </c>
      <c r="Y141" s="157">
        <f t="shared" si="48"/>
        <v>0.82938239946949355</v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0.6456112699206884</v>
      </c>
      <c r="C143" s="157">
        <f t="shared" si="52"/>
        <v>0.65106243637245975</v>
      </c>
      <c r="D143" s="157">
        <f t="shared" si="52"/>
        <v>0.65931944827554712</v>
      </c>
      <c r="E143" s="157">
        <f t="shared" si="52"/>
        <v>0.6640565438281093</v>
      </c>
      <c r="F143" s="157">
        <f t="shared" si="52"/>
        <v>0.66678340404554293</v>
      </c>
      <c r="G143" s="157">
        <f t="shared" si="52"/>
        <v>0.66864912380931962</v>
      </c>
      <c r="H143" s="157">
        <f t="shared" si="52"/>
        <v>0.67018027876913089</v>
      </c>
      <c r="I143" s="157">
        <f t="shared" si="52"/>
        <v>0.67108317777773863</v>
      </c>
      <c r="J143" s="157">
        <f t="shared" si="52"/>
        <v>0.67127249829764835</v>
      </c>
      <c r="K143" s="157">
        <f t="shared" si="52"/>
        <v>0.67181995891005075</v>
      </c>
      <c r="L143" s="157">
        <f t="shared" si="52"/>
        <v>0.67230138025282371</v>
      </c>
      <c r="M143" s="157">
        <f t="shared" si="52"/>
        <v>0.67643262935187987</v>
      </c>
      <c r="N143" s="157">
        <f t="shared" si="52"/>
        <v>0.68311564083571363</v>
      </c>
      <c r="O143" s="157">
        <f t="shared" si="52"/>
        <v>0.68920163696893044</v>
      </c>
      <c r="P143" s="157">
        <f t="shared" si="52"/>
        <v>0.6960820866643479</v>
      </c>
      <c r="Q143" s="157">
        <f t="shared" si="52"/>
        <v>0.69850397518234841</v>
      </c>
      <c r="R143" s="157">
        <f t="shared" ref="R143:V143" si="53">IF(R125=0,"",R125/R107)</f>
        <v>0.70195447579864267</v>
      </c>
      <c r="S143" s="157">
        <f t="shared" si="53"/>
        <v>0.71180752072027698</v>
      </c>
      <c r="T143" s="157">
        <f t="shared" si="53"/>
        <v>0.72480680316495649</v>
      </c>
      <c r="U143" s="157">
        <f t="shared" si="53"/>
        <v>0.75051801775145943</v>
      </c>
      <c r="V143" s="157">
        <f t="shared" si="53"/>
        <v>0.76934275279338216</v>
      </c>
      <c r="W143" s="157">
        <f t="shared" ref="W143:Y143" si="54">IF(W125=0,"",W125/W107)</f>
        <v>0.78027342702760005</v>
      </c>
      <c r="X143" s="157">
        <f t="shared" si="54"/>
        <v>0.78825719736638244</v>
      </c>
      <c r="Y143" s="157">
        <f t="shared" si="54"/>
        <v>0.79731264031321303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0.70026445944862159</v>
      </c>
      <c r="C144" s="158">
        <f t="shared" si="55"/>
        <v>0.70539138220424469</v>
      </c>
      <c r="D144" s="158">
        <f t="shared" si="55"/>
        <v>0.71745202496458671</v>
      </c>
      <c r="E144" s="158">
        <f t="shared" si="55"/>
        <v>0.72031120490272593</v>
      </c>
      <c r="F144" s="158">
        <f t="shared" si="55"/>
        <v>0.72152478934146591</v>
      </c>
      <c r="G144" s="158">
        <f t="shared" si="55"/>
        <v>0.72361978682605699</v>
      </c>
      <c r="H144" s="158">
        <f t="shared" si="55"/>
        <v>0.72304303114750068</v>
      </c>
      <c r="I144" s="158">
        <f t="shared" si="55"/>
        <v>0.72586333829769711</v>
      </c>
      <c r="J144" s="158">
        <f t="shared" si="55"/>
        <v>0.72893612995443846</v>
      </c>
      <c r="K144" s="158">
        <f t="shared" si="55"/>
        <v>0.73027162241911159</v>
      </c>
      <c r="L144" s="158">
        <f t="shared" si="55"/>
        <v>0.73109952790656019</v>
      </c>
      <c r="M144" s="158">
        <f t="shared" si="55"/>
        <v>0.7315524231621624</v>
      </c>
      <c r="N144" s="158">
        <f t="shared" si="55"/>
        <v>0.73408359640512555</v>
      </c>
      <c r="O144" s="158">
        <f t="shared" si="55"/>
        <v>0.73951219665642332</v>
      </c>
      <c r="P144" s="158">
        <f t="shared" si="55"/>
        <v>0.74789757253244804</v>
      </c>
      <c r="Q144" s="158">
        <f t="shared" si="55"/>
        <v>0.75902291378943387</v>
      </c>
      <c r="R144" s="158">
        <f t="shared" ref="R144:V144" si="56">IF(R126=0,"",R126/R108)</f>
        <v>0.769443128272011</v>
      </c>
      <c r="S144" s="158">
        <f t="shared" si="56"/>
        <v>0.77853439778014277</v>
      </c>
      <c r="T144" s="158">
        <f t="shared" si="56"/>
        <v>0.78681613485002289</v>
      </c>
      <c r="U144" s="158">
        <f t="shared" si="56"/>
        <v>0.79455890358964709</v>
      </c>
      <c r="V144" s="158">
        <f t="shared" si="56"/>
        <v>0.80195779807023893</v>
      </c>
      <c r="W144" s="158">
        <f t="shared" ref="W144:Y144" si="57">IF(W126=0,"",W126/W108)</f>
        <v>0.81452143845544334</v>
      </c>
      <c r="X144" s="158">
        <f t="shared" si="57"/>
        <v>0.82886357237360375</v>
      </c>
      <c r="Y144" s="158">
        <f t="shared" si="57"/>
        <v>0.83895348435710249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0.6456112699206884</v>
      </c>
      <c r="C145" s="156">
        <f t="shared" si="58"/>
        <v>0.65147455130495013</v>
      </c>
      <c r="D145" s="156">
        <f t="shared" si="58"/>
        <v>0.66344466773008737</v>
      </c>
      <c r="E145" s="156">
        <f t="shared" si="58"/>
        <v>0.66656134838455505</v>
      </c>
      <c r="F145" s="156">
        <f t="shared" si="58"/>
        <v>0.66804012689558712</v>
      </c>
      <c r="G145" s="156">
        <f t="shared" si="58"/>
        <v>0.66981881544094879</v>
      </c>
      <c r="H145" s="156">
        <f t="shared" si="58"/>
        <v>0.67087396039831015</v>
      </c>
      <c r="I145" s="156">
        <f t="shared" si="58"/>
        <v>0.67329036237018947</v>
      </c>
      <c r="J145" s="156">
        <f t="shared" si="58"/>
        <v>0.67498717027685795</v>
      </c>
      <c r="K145" s="156">
        <f t="shared" si="58"/>
        <v>0.67621411808240939</v>
      </c>
      <c r="L145" s="156">
        <f t="shared" si="58"/>
        <v>0.67765749778002993</v>
      </c>
      <c r="M145" s="156">
        <f t="shared" si="58"/>
        <v>0.67908829781620539</v>
      </c>
      <c r="N145" s="156">
        <f t="shared" si="58"/>
        <v>0.68120666009205211</v>
      </c>
      <c r="O145" s="156">
        <f t="shared" si="58"/>
        <v>0.68703047549766738</v>
      </c>
      <c r="P145" s="156">
        <f t="shared" si="58"/>
        <v>0.69628808675311382</v>
      </c>
      <c r="Q145" s="156">
        <f t="shared" si="58"/>
        <v>0.70820916164127889</v>
      </c>
      <c r="R145" s="156">
        <f t="shared" ref="R145:V145" si="59">IF(R127=0,"",R127/R109)</f>
        <v>0.71922675632762145</v>
      </c>
      <c r="S145" s="156">
        <f t="shared" si="59"/>
        <v>0.7295219828021291</v>
      </c>
      <c r="T145" s="156">
        <f t="shared" si="59"/>
        <v>0.73865552087536002</v>
      </c>
      <c r="U145" s="156">
        <f t="shared" si="59"/>
        <v>0.74725030765699041</v>
      </c>
      <c r="V145" s="156">
        <f t="shared" si="59"/>
        <v>0.757931330895112</v>
      </c>
      <c r="W145" s="156">
        <f t="shared" ref="W145:Y145" si="60">IF(W127=0,"",W127/W109)</f>
        <v>0.7723504833808037</v>
      </c>
      <c r="X145" s="156">
        <f t="shared" si="60"/>
        <v>0.78676140701647823</v>
      </c>
      <c r="Y145" s="156">
        <f t="shared" si="60"/>
        <v>0.79628192734622549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0.7353923006971731</v>
      </c>
      <c r="C147" s="155">
        <f t="shared" si="64"/>
        <v>0.73894481105345178</v>
      </c>
      <c r="D147" s="155">
        <f t="shared" si="64"/>
        <v>0.74458090275078903</v>
      </c>
      <c r="E147" s="155">
        <f t="shared" si="64"/>
        <v>0.74799349382385827</v>
      </c>
      <c r="F147" s="155">
        <f t="shared" si="64"/>
        <v>0.75013664893046583</v>
      </c>
      <c r="G147" s="155">
        <f t="shared" si="64"/>
        <v>0.75172425836564105</v>
      </c>
      <c r="H147" s="155">
        <f t="shared" si="64"/>
        <v>0.75320328033493678</v>
      </c>
      <c r="I147" s="155">
        <f t="shared" si="64"/>
        <v>0.75449896458453436</v>
      </c>
      <c r="J147" s="155">
        <f t="shared" si="64"/>
        <v>0.75562032798458689</v>
      </c>
      <c r="K147" s="155">
        <f t="shared" si="64"/>
        <v>0.75705401741698808</v>
      </c>
      <c r="L147" s="155">
        <f t="shared" si="64"/>
        <v>0.75838745732673296</v>
      </c>
      <c r="M147" s="155">
        <f t="shared" si="64"/>
        <v>0.76026703209579205</v>
      </c>
      <c r="N147" s="155">
        <f t="shared" si="64"/>
        <v>0.7628496624675476</v>
      </c>
      <c r="O147" s="155">
        <f t="shared" si="64"/>
        <v>0.76596851856993697</v>
      </c>
      <c r="P147" s="155">
        <f t="shared" si="64"/>
        <v>0.77068634698362615</v>
      </c>
      <c r="Q147" s="155">
        <f t="shared" si="64"/>
        <v>0.77621121497265755</v>
      </c>
      <c r="R147" s="155">
        <f t="shared" ref="R147:V147" si="65">IF(R129=0,"",R129/R111)</f>
        <v>0.78199136398189417</v>
      </c>
      <c r="S147" s="155">
        <f t="shared" si="65"/>
        <v>0.79093307160051252</v>
      </c>
      <c r="T147" s="155">
        <f t="shared" si="65"/>
        <v>0.80111358711905267</v>
      </c>
      <c r="U147" s="155">
        <f t="shared" si="65"/>
        <v>0.81621554316275435</v>
      </c>
      <c r="V147" s="155">
        <f t="shared" si="65"/>
        <v>0.83335185378969823</v>
      </c>
      <c r="W147" s="155">
        <f t="shared" ref="W147:Y147" si="66">IF(W129=0,"",W129/W111)</f>
        <v>0.85276184666997967</v>
      </c>
      <c r="X147" s="155">
        <f t="shared" si="66"/>
        <v>0.86755456268293607</v>
      </c>
      <c r="Y147" s="155">
        <f t="shared" si="66"/>
        <v>0.8765549797569463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0.57993469817406718</v>
      </c>
      <c r="C148" s="156">
        <f t="shared" si="67"/>
        <v>0.58163531178073169</v>
      </c>
      <c r="D148" s="156">
        <f t="shared" si="67"/>
        <v>0.5844988888030952</v>
      </c>
      <c r="E148" s="156">
        <f t="shared" si="67"/>
        <v>0.58609954526953756</v>
      </c>
      <c r="F148" s="156">
        <f t="shared" si="67"/>
        <v>0.58708230883575263</v>
      </c>
      <c r="G148" s="156">
        <f t="shared" si="67"/>
        <v>0.58775237689582704</v>
      </c>
      <c r="H148" s="156">
        <f t="shared" si="67"/>
        <v>0.58831508467218696</v>
      </c>
      <c r="I148" s="156">
        <f t="shared" si="67"/>
        <v>0.58873047399771372</v>
      </c>
      <c r="J148" s="156">
        <f t="shared" si="67"/>
        <v>0.58909457804061616</v>
      </c>
      <c r="K148" s="156">
        <f t="shared" si="67"/>
        <v>0.58946829253073318</v>
      </c>
      <c r="L148" s="156">
        <f t="shared" si="67"/>
        <v>0.59001951134650743</v>
      </c>
      <c r="M148" s="156">
        <f t="shared" si="67"/>
        <v>0.59068468390692208</v>
      </c>
      <c r="N148" s="156">
        <f t="shared" si="67"/>
        <v>0.59121989596794911</v>
      </c>
      <c r="O148" s="156">
        <f t="shared" si="67"/>
        <v>0.59162406881999186</v>
      </c>
      <c r="P148" s="156">
        <f t="shared" si="67"/>
        <v>0.59199466511711385</v>
      </c>
      <c r="Q148" s="156">
        <f t="shared" si="67"/>
        <v>0.5926037393228607</v>
      </c>
      <c r="R148" s="156">
        <f t="shared" ref="R148:V148" si="68">IF(R130=0,"",R130/R112)</f>
        <v>0.59423937379382796</v>
      </c>
      <c r="S148" s="156">
        <f t="shared" si="68"/>
        <v>0.59667501787641863</v>
      </c>
      <c r="T148" s="156">
        <f t="shared" si="68"/>
        <v>0.59932936976789875</v>
      </c>
      <c r="U148" s="156">
        <f t="shared" si="68"/>
        <v>0.60320611782979339</v>
      </c>
      <c r="V148" s="156">
        <f t="shared" si="68"/>
        <v>0.60826658743806616</v>
      </c>
      <c r="W148" s="156">
        <f t="shared" ref="W148:Y148" si="69">IF(W130=0,"",W130/W112)</f>
        <v>0.61481597354921513</v>
      </c>
      <c r="X148" s="156">
        <f t="shared" si="69"/>
        <v>0.61930058833013801</v>
      </c>
      <c r="Y148" s="156">
        <f t="shared" si="69"/>
        <v>0.62188619115719568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0.73829177341775953</v>
      </c>
      <c r="C149" s="159">
        <f t="shared" si="70"/>
        <v>0.74184602393139476</v>
      </c>
      <c r="D149" s="159">
        <f t="shared" si="70"/>
        <v>0.74756535788277401</v>
      </c>
      <c r="E149" s="159">
        <f t="shared" si="70"/>
        <v>0.751000232441424</v>
      </c>
      <c r="F149" s="159">
        <f t="shared" si="70"/>
        <v>0.75316461197737261</v>
      </c>
      <c r="G149" s="159">
        <f t="shared" si="70"/>
        <v>0.7548461947133932</v>
      </c>
      <c r="H149" s="159">
        <f t="shared" si="70"/>
        <v>0.75626497046199814</v>
      </c>
      <c r="I149" s="159">
        <f t="shared" si="70"/>
        <v>0.75747968565381907</v>
      </c>
      <c r="J149" s="159">
        <f t="shared" si="70"/>
        <v>0.75855101936388281</v>
      </c>
      <c r="K149" s="159">
        <f t="shared" si="70"/>
        <v>0.75981256569000999</v>
      </c>
      <c r="L149" s="159">
        <f t="shared" si="70"/>
        <v>0.76130795389777461</v>
      </c>
      <c r="M149" s="159">
        <f t="shared" si="70"/>
        <v>0.76342512896752734</v>
      </c>
      <c r="N149" s="159">
        <f t="shared" si="70"/>
        <v>0.7661551804636475</v>
      </c>
      <c r="O149" s="159">
        <f t="shared" si="70"/>
        <v>0.76964923662689266</v>
      </c>
      <c r="P149" s="159">
        <f t="shared" si="70"/>
        <v>0.77429728000596743</v>
      </c>
      <c r="Q149" s="159">
        <f t="shared" si="70"/>
        <v>0.77979012390141422</v>
      </c>
      <c r="R149" s="159">
        <f t="shared" ref="R149:V149" si="71">IF(R131=0,"",R131/R113)</f>
        <v>0.786700896005749</v>
      </c>
      <c r="S149" s="159">
        <f t="shared" si="71"/>
        <v>0.79600434856379421</v>
      </c>
      <c r="T149" s="159">
        <f t="shared" si="71"/>
        <v>0.80656199838038678</v>
      </c>
      <c r="U149" s="159">
        <f t="shared" si="71"/>
        <v>0.82162972107731724</v>
      </c>
      <c r="V149" s="159">
        <f t="shared" si="71"/>
        <v>0.83914494733065281</v>
      </c>
      <c r="W149" s="159">
        <f t="shared" ref="W149:Y149" si="72">IF(W131=0,"",W131/W113)</f>
        <v>0.85823583599427389</v>
      </c>
      <c r="X149" s="159">
        <f t="shared" si="72"/>
        <v>0.87386878705402526</v>
      </c>
      <c r="Y149" s="159">
        <f t="shared" si="72"/>
        <v>0.88424841011166655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4.7745161394737272E-2</v>
      </c>
      <c r="C151" s="117">
        <f t="shared" si="73"/>
        <v>5.5147981669247226E-2</v>
      </c>
      <c r="D151" s="117">
        <f t="shared" si="73"/>
        <v>0.10381734782912394</v>
      </c>
      <c r="E151" s="117">
        <f t="shared" si="73"/>
        <v>0.17826560648580816</v>
      </c>
      <c r="F151" s="117">
        <f t="shared" si="73"/>
        <v>0.26750886164395082</v>
      </c>
      <c r="G151" s="117">
        <f t="shared" si="73"/>
        <v>0.39007610984468311</v>
      </c>
      <c r="H151" s="117">
        <f t="shared" si="73"/>
        <v>0.51525830794647653</v>
      </c>
      <c r="I151" s="117">
        <f t="shared" si="73"/>
        <v>0.66384292579756166</v>
      </c>
      <c r="J151" s="117">
        <f t="shared" si="73"/>
        <v>0.76461513621435839</v>
      </c>
      <c r="K151" s="117">
        <f t="shared" si="73"/>
        <v>0.85340252298872699</v>
      </c>
      <c r="L151" s="117">
        <f t="shared" si="73"/>
        <v>0.98319360555323154</v>
      </c>
      <c r="M151" s="117">
        <f t="shared" si="73"/>
        <v>1.1881464492500755</v>
      </c>
      <c r="N151" s="117">
        <f t="shared" si="73"/>
        <v>1.2275747901639746</v>
      </c>
      <c r="O151" s="117">
        <f t="shared" si="73"/>
        <v>1.5532098311637972</v>
      </c>
      <c r="P151" s="117">
        <f t="shared" si="73"/>
        <v>1.6754046363564146</v>
      </c>
      <c r="Q151" s="117">
        <f t="shared" si="73"/>
        <v>1.831812173470647</v>
      </c>
      <c r="R151" s="117">
        <f t="shared" ref="R151:V151" si="74">R152+R154+R156+R165</f>
        <v>2.7867403029533815</v>
      </c>
      <c r="S151" s="117">
        <f t="shared" si="74"/>
        <v>3.2967446690287647</v>
      </c>
      <c r="T151" s="117">
        <f t="shared" si="74"/>
        <v>3.7326247055249118</v>
      </c>
      <c r="U151" s="117">
        <f t="shared" si="74"/>
        <v>3.8610114124909787</v>
      </c>
      <c r="V151" s="117">
        <f t="shared" si="74"/>
        <v>4.7884432935490269</v>
      </c>
      <c r="W151" s="117">
        <f t="shared" ref="W151:Y151" si="75">W152+W154+W156+W165</f>
        <v>5.0679937498451553</v>
      </c>
      <c r="X151" s="117">
        <f t="shared" si="75"/>
        <v>6.7741119667056457</v>
      </c>
      <c r="Y151" s="117">
        <f t="shared" si="75"/>
        <v>9.3767670460753969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4.594701755603782E-2</v>
      </c>
      <c r="C156" s="122">
        <v>5.3118320039124207E-2</v>
      </c>
      <c r="D156" s="122">
        <v>0.10021294186957375</v>
      </c>
      <c r="E156" s="122">
        <v>0.17201483345616514</v>
      </c>
      <c r="F156" s="122">
        <v>0.25757149326368012</v>
      </c>
      <c r="G156" s="122">
        <v>0.37518741725128762</v>
      </c>
      <c r="H156" s="122">
        <v>0.49558904171843193</v>
      </c>
      <c r="I156" s="122">
        <v>0.63868967083259531</v>
      </c>
      <c r="J156" s="122">
        <v>0.73637858959658919</v>
      </c>
      <c r="K156" s="122">
        <v>0.82340488660041589</v>
      </c>
      <c r="L156" s="122">
        <v>0.94897125754968537</v>
      </c>
      <c r="M156" s="122">
        <v>1.1459654556254282</v>
      </c>
      <c r="N156" s="122">
        <v>1.1778777356819787</v>
      </c>
      <c r="O156" s="122">
        <v>1.4950030617776451</v>
      </c>
      <c r="P156" s="122">
        <v>1.6104836516287697</v>
      </c>
      <c r="Q156" s="122">
        <v>1.761444255679971</v>
      </c>
      <c r="R156" s="122">
        <v>2.6871457515170003</v>
      </c>
      <c r="S156" s="122">
        <v>3.1825481708044143</v>
      </c>
      <c r="T156" s="122">
        <v>3.6048230777370129</v>
      </c>
      <c r="U156" s="122">
        <v>3.7296659660029294</v>
      </c>
      <c r="V156" s="122">
        <v>4.6250061465957035</v>
      </c>
      <c r="W156" s="122">
        <v>4.8814185177459111</v>
      </c>
      <c r="X156" s="122">
        <v>6.5294771783335124</v>
      </c>
      <c r="Y156" s="122">
        <v>9.0360448442622943</v>
      </c>
      <c r="DA156" s="130" t="s">
        <v>2214</v>
      </c>
    </row>
    <row r="157" spans="1:105" ht="12" customHeight="1" x14ac:dyDescent="0.25">
      <c r="A157" s="97" t="s">
        <v>124</v>
      </c>
      <c r="B157" s="98">
        <v>4.594701755603782E-2</v>
      </c>
      <c r="C157" s="98">
        <v>5.3118320039124207E-2</v>
      </c>
      <c r="D157" s="98">
        <v>0.10021294186957375</v>
      </c>
      <c r="E157" s="98">
        <v>0.17201483345616514</v>
      </c>
      <c r="F157" s="98">
        <v>0.25757149326368012</v>
      </c>
      <c r="G157" s="98">
        <v>0.37518741725128762</v>
      </c>
      <c r="H157" s="98">
        <v>0.49558904171843193</v>
      </c>
      <c r="I157" s="98">
        <v>0.63819254559566452</v>
      </c>
      <c r="J157" s="98">
        <v>0.73489333710897664</v>
      </c>
      <c r="K157" s="98">
        <v>0.82090653981899808</v>
      </c>
      <c r="L157" s="98">
        <v>0.9454417581541168</v>
      </c>
      <c r="M157" s="98">
        <v>1.1411127297033161</v>
      </c>
      <c r="N157" s="98">
        <v>1.1733281065342744</v>
      </c>
      <c r="O157" s="98">
        <v>1.4883509718604897</v>
      </c>
      <c r="P157" s="98">
        <v>1.60394649362951</v>
      </c>
      <c r="Q157" s="98">
        <v>1.7556685727136434</v>
      </c>
      <c r="R157" s="98">
        <v>2.6728385703181279</v>
      </c>
      <c r="S157" s="98">
        <v>3.1669082205316683</v>
      </c>
      <c r="T157" s="98">
        <v>3.5878639325474628</v>
      </c>
      <c r="U157" s="98">
        <v>3.7124462359251917</v>
      </c>
      <c r="V157" s="98">
        <v>4.6016639507781836</v>
      </c>
      <c r="W157" s="98">
        <v>4.8604178720276439</v>
      </c>
      <c r="X157" s="98">
        <v>6.4953062958662553</v>
      </c>
      <c r="Y157" s="98">
        <v>8.9842453145018624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4.9712523693075839E-4</v>
      </c>
      <c r="J158" s="98">
        <v>1.4852524876125147E-3</v>
      </c>
      <c r="K158" s="98">
        <v>2.4983467814177558E-3</v>
      </c>
      <c r="L158" s="98">
        <v>3.5294993955685325E-3</v>
      </c>
      <c r="M158" s="98">
        <v>4.8527259221120495E-3</v>
      </c>
      <c r="N158" s="98">
        <v>4.549629147704258E-3</v>
      </c>
      <c r="O158" s="98">
        <v>6.6520899171554704E-3</v>
      </c>
      <c r="P158" s="98">
        <v>6.5371579992596395E-3</v>
      </c>
      <c r="Q158" s="98">
        <v>5.7756829663275465E-3</v>
      </c>
      <c r="R158" s="98">
        <v>1.4307181198872447E-2</v>
      </c>
      <c r="S158" s="98">
        <v>1.5639950272745794E-2</v>
      </c>
      <c r="T158" s="98">
        <v>1.6959145189549961E-2</v>
      </c>
      <c r="U158" s="98">
        <v>1.72197300777376E-2</v>
      </c>
      <c r="V158" s="98">
        <v>2.3342195817520141E-2</v>
      </c>
      <c r="W158" s="98">
        <v>2.1000645718266864E-2</v>
      </c>
      <c r="X158" s="98">
        <v>3.4170882467256677E-2</v>
      </c>
      <c r="Y158" s="98">
        <v>5.1799529760431097E-2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4.9712523693075839E-4</v>
      </c>
      <c r="J159" s="101">
        <v>1.4852524876125147E-3</v>
      </c>
      <c r="K159" s="101">
        <v>2.4983467814177558E-3</v>
      </c>
      <c r="L159" s="101">
        <v>3.5294993955685325E-3</v>
      </c>
      <c r="M159" s="101">
        <v>4.8527259221120495E-3</v>
      </c>
      <c r="N159" s="101">
        <v>4.549629147704258E-3</v>
      </c>
      <c r="O159" s="101">
        <v>6.6520899171554704E-3</v>
      </c>
      <c r="P159" s="101">
        <v>6.5371579992596395E-3</v>
      </c>
      <c r="Q159" s="101">
        <v>5.7756829663275465E-3</v>
      </c>
      <c r="R159" s="101">
        <v>1.4307181198872447E-2</v>
      </c>
      <c r="S159" s="101">
        <v>1.5639950272745794E-2</v>
      </c>
      <c r="T159" s="101">
        <v>1.6959145189549961E-2</v>
      </c>
      <c r="U159" s="101">
        <v>1.72197300777376E-2</v>
      </c>
      <c r="V159" s="101">
        <v>2.3342195817520141E-2</v>
      </c>
      <c r="W159" s="101">
        <v>2.1000645718266864E-2</v>
      </c>
      <c r="X159" s="101">
        <v>3.4170882467256677E-2</v>
      </c>
      <c r="Y159" s="101">
        <v>5.1799529760431097E-2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1.7981438386994548E-3</v>
      </c>
      <c r="C165" s="122">
        <v>2.0296616301230157E-3</v>
      </c>
      <c r="D165" s="122">
        <v>3.6044059595501904E-3</v>
      </c>
      <c r="E165" s="122">
        <v>6.2507730296430374E-3</v>
      </c>
      <c r="F165" s="122">
        <v>9.937368380270711E-3</v>
      </c>
      <c r="G165" s="122">
        <v>1.4888692593395455E-2</v>
      </c>
      <c r="H165" s="122">
        <v>1.9669266228044581E-2</v>
      </c>
      <c r="I165" s="122">
        <v>2.5153254964966294E-2</v>
      </c>
      <c r="J165" s="122">
        <v>2.823654661776924E-2</v>
      </c>
      <c r="K165" s="122">
        <v>2.9997636388311093E-2</v>
      </c>
      <c r="L165" s="122">
        <v>3.4222348003546225E-2</v>
      </c>
      <c r="M165" s="122">
        <v>4.218099362464741E-2</v>
      </c>
      <c r="N165" s="122">
        <v>4.9697054481995878E-2</v>
      </c>
      <c r="O165" s="122">
        <v>5.8206769386152005E-2</v>
      </c>
      <c r="P165" s="122">
        <v>6.4920984727644751E-2</v>
      </c>
      <c r="Q165" s="122">
        <v>7.0367917790675999E-2</v>
      </c>
      <c r="R165" s="122">
        <v>9.9594551436381087E-2</v>
      </c>
      <c r="S165" s="122">
        <v>0.11419649822435025</v>
      </c>
      <c r="T165" s="122">
        <v>0.12780162778789902</v>
      </c>
      <c r="U165" s="122">
        <v>0.13134544648804947</v>
      </c>
      <c r="V165" s="122">
        <v>0.16343714695332301</v>
      </c>
      <c r="W165" s="122">
        <v>0.18657523209924437</v>
      </c>
      <c r="X165" s="122">
        <v>0.24463478837213315</v>
      </c>
      <c r="Y165" s="122">
        <v>0.34072220181310292</v>
      </c>
      <c r="DA165" s="130" t="s">
        <v>2223</v>
      </c>
    </row>
    <row r="166" spans="1:105" ht="12" customHeight="1" x14ac:dyDescent="0.25">
      <c r="A166" s="97" t="s">
        <v>50</v>
      </c>
      <c r="B166" s="98">
        <v>1.7981438386994548E-3</v>
      </c>
      <c r="C166" s="98">
        <v>2.0296616301230157E-3</v>
      </c>
      <c r="D166" s="98">
        <v>3.6044059595501904E-3</v>
      </c>
      <c r="E166" s="98">
        <v>6.2507730296430374E-3</v>
      </c>
      <c r="F166" s="98">
        <v>9.937368380270711E-3</v>
      </c>
      <c r="G166" s="98">
        <v>1.4888692593395455E-2</v>
      </c>
      <c r="H166" s="98">
        <v>1.9669266228044581E-2</v>
      </c>
      <c r="I166" s="98">
        <v>2.5153254964966294E-2</v>
      </c>
      <c r="J166" s="98">
        <v>2.823654661776924E-2</v>
      </c>
      <c r="K166" s="98">
        <v>2.9997636388311093E-2</v>
      </c>
      <c r="L166" s="98">
        <v>3.4222348003546225E-2</v>
      </c>
      <c r="M166" s="98">
        <v>4.218099362464741E-2</v>
      </c>
      <c r="N166" s="98">
        <v>4.9697054481995878E-2</v>
      </c>
      <c r="O166" s="98">
        <v>5.8206769386152005E-2</v>
      </c>
      <c r="P166" s="98">
        <v>6.4920984727644751E-2</v>
      </c>
      <c r="Q166" s="98">
        <v>7.0367917790675999E-2</v>
      </c>
      <c r="R166" s="98">
        <v>9.9594551436381087E-2</v>
      </c>
      <c r="S166" s="98">
        <v>0.11419649822435025</v>
      </c>
      <c r="T166" s="98">
        <v>0.12780162778789902</v>
      </c>
      <c r="U166" s="98">
        <v>0.13134544648804947</v>
      </c>
      <c r="V166" s="98">
        <v>0.16343714695332301</v>
      </c>
      <c r="W166" s="98">
        <v>0.18657523209924437</v>
      </c>
      <c r="X166" s="98">
        <v>0.24463478837213315</v>
      </c>
      <c r="Y166" s="98">
        <v>0.34072220181310292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9057.8440770603975</v>
      </c>
      <c r="C169" s="117">
        <f t="shared" si="78"/>
        <v>10107.164356178457</v>
      </c>
      <c r="D169" s="117">
        <f t="shared" si="78"/>
        <v>7037.4692869840046</v>
      </c>
      <c r="E169" s="117">
        <f t="shared" si="78"/>
        <v>8269.8984181454925</v>
      </c>
      <c r="F169" s="117">
        <f t="shared" si="78"/>
        <v>8437.3719045044581</v>
      </c>
      <c r="G169" s="117">
        <f t="shared" si="78"/>
        <v>8314.1724131926512</v>
      </c>
      <c r="H169" s="117">
        <f t="shared" si="78"/>
        <v>8178.7695465339666</v>
      </c>
      <c r="I169" s="117">
        <f t="shared" si="78"/>
        <v>8110.8920331275976</v>
      </c>
      <c r="J169" s="117">
        <f t="shared" si="78"/>
        <v>8319.5925674809914</v>
      </c>
      <c r="K169" s="117">
        <f t="shared" si="78"/>
        <v>7764.3965137086971</v>
      </c>
      <c r="L169" s="117">
        <f t="shared" si="78"/>
        <v>7558.1986832936673</v>
      </c>
      <c r="M169" s="117">
        <f t="shared" si="78"/>
        <v>7162.6768755799285</v>
      </c>
      <c r="N169" s="117">
        <f t="shared" si="78"/>
        <v>6771.5027893187244</v>
      </c>
      <c r="O169" s="117">
        <f t="shared" si="78"/>
        <v>6385.9209775928775</v>
      </c>
      <c r="P169" s="117">
        <f t="shared" si="78"/>
        <v>6053.1249317544571</v>
      </c>
      <c r="Q169" s="117">
        <f t="shared" si="78"/>
        <v>5974.1354186698263</v>
      </c>
      <c r="R169" s="117">
        <f t="shared" ref="R169:V169" si="79">R170+R172+R174+R183</f>
        <v>6086.7954506858105</v>
      </c>
      <c r="S169" s="117">
        <f t="shared" si="79"/>
        <v>6084.3637353591403</v>
      </c>
      <c r="T169" s="117">
        <f t="shared" si="79"/>
        <v>6031.9474102801805</v>
      </c>
      <c r="U169" s="117">
        <f t="shared" si="79"/>
        <v>5954.4442102608446</v>
      </c>
      <c r="V169" s="117">
        <f t="shared" si="79"/>
        <v>6005.4513328952598</v>
      </c>
      <c r="W169" s="117">
        <f t="shared" ref="W169:Y169" si="80">W170+W172+W174+W183</f>
        <v>5573.0161212090097</v>
      </c>
      <c r="X169" s="117">
        <f t="shared" si="80"/>
        <v>5248.2740787785378</v>
      </c>
      <c r="Y169" s="117">
        <f t="shared" si="80"/>
        <v>5036.6479110510418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5503.375239856774</v>
      </c>
      <c r="C170" s="122">
        <f t="shared" si="81"/>
        <v>6665.3044940025684</v>
      </c>
      <c r="D170" s="122">
        <f t="shared" si="81"/>
        <v>3729.7143053640866</v>
      </c>
      <c r="E170" s="122">
        <f t="shared" si="81"/>
        <v>5124.9544439888859</v>
      </c>
      <c r="F170" s="122">
        <f t="shared" si="81"/>
        <v>5261.1305458570823</v>
      </c>
      <c r="G170" s="122">
        <f t="shared" si="81"/>
        <v>5306.1055004446707</v>
      </c>
      <c r="H170" s="122">
        <f t="shared" si="81"/>
        <v>5181.3252059515171</v>
      </c>
      <c r="I170" s="122">
        <f t="shared" si="81"/>
        <v>5134.312293552156</v>
      </c>
      <c r="J170" s="122">
        <f t="shared" si="81"/>
        <v>5286.1093720207318</v>
      </c>
      <c r="K170" s="122">
        <f t="shared" si="81"/>
        <v>4760.7131721598471</v>
      </c>
      <c r="L170" s="122">
        <f t="shared" si="81"/>
        <v>4532.2991968751994</v>
      </c>
      <c r="M170" s="122">
        <f t="shared" si="81"/>
        <v>4048.059344565354</v>
      </c>
      <c r="N170" s="122">
        <f t="shared" si="81"/>
        <v>3650.0284623802113</v>
      </c>
      <c r="O170" s="122">
        <f t="shared" si="81"/>
        <v>3304.6727766571494</v>
      </c>
      <c r="P170" s="122">
        <f t="shared" si="81"/>
        <v>3019.9218032469471</v>
      </c>
      <c r="Q170" s="122">
        <f t="shared" si="81"/>
        <v>2982.9798142123914</v>
      </c>
      <c r="R170" s="122">
        <f t="shared" si="81"/>
        <v>3014.6794348625617</v>
      </c>
      <c r="S170" s="122">
        <f t="shared" si="81"/>
        <v>2963.4645055449046</v>
      </c>
      <c r="T170" s="122">
        <f t="shared" si="81"/>
        <v>2824.8869275813404</v>
      </c>
      <c r="U170" s="122">
        <f t="shared" si="81"/>
        <v>2803.7870803872306</v>
      </c>
      <c r="V170" s="122">
        <f t="shared" si="81"/>
        <v>2692.4337234049985</v>
      </c>
      <c r="W170" s="122">
        <f t="shared" si="81"/>
        <v>2413.2532770276457</v>
      </c>
      <c r="X170" s="122">
        <f t="shared" si="81"/>
        <v>2310.4440733396709</v>
      </c>
      <c r="Y170" s="122">
        <f t="shared" si="81"/>
        <v>2259.3169499356236</v>
      </c>
      <c r="DA170" s="130" t="s">
        <v>2378</v>
      </c>
    </row>
    <row r="171" spans="1:105" ht="12" customHeight="1" x14ac:dyDescent="0.25">
      <c r="A171" s="97" t="s">
        <v>53</v>
      </c>
      <c r="B171" s="98">
        <v>5503.375239856774</v>
      </c>
      <c r="C171" s="98">
        <v>6665.3044940025684</v>
      </c>
      <c r="D171" s="98">
        <v>3729.7143053640866</v>
      </c>
      <c r="E171" s="98">
        <v>5124.9544439888859</v>
      </c>
      <c r="F171" s="98">
        <v>5261.1305458570823</v>
      </c>
      <c r="G171" s="98">
        <v>5306.1055004446707</v>
      </c>
      <c r="H171" s="98">
        <v>5181.3252059515171</v>
      </c>
      <c r="I171" s="98">
        <v>5134.312293552156</v>
      </c>
      <c r="J171" s="98">
        <v>5286.1093720207318</v>
      </c>
      <c r="K171" s="98">
        <v>4760.7131721598471</v>
      </c>
      <c r="L171" s="98">
        <v>4532.2991968751994</v>
      </c>
      <c r="M171" s="98">
        <v>4048.059344565354</v>
      </c>
      <c r="N171" s="98">
        <v>3650.0284623802113</v>
      </c>
      <c r="O171" s="98">
        <v>3304.6727766571494</v>
      </c>
      <c r="P171" s="98">
        <v>3019.9218032469471</v>
      </c>
      <c r="Q171" s="98">
        <v>2982.9798142123914</v>
      </c>
      <c r="R171" s="98">
        <v>3014.6794348625617</v>
      </c>
      <c r="S171" s="98">
        <v>2963.4645055449046</v>
      </c>
      <c r="T171" s="98">
        <v>2824.8869275813404</v>
      </c>
      <c r="U171" s="98">
        <v>2803.7870803872306</v>
      </c>
      <c r="V171" s="98">
        <v>2692.4337234049985</v>
      </c>
      <c r="W171" s="98">
        <v>2413.2532770276457</v>
      </c>
      <c r="X171" s="98">
        <v>2310.4440733396709</v>
      </c>
      <c r="Y171" s="98">
        <v>2259.3169499356236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7.0667355810114687</v>
      </c>
      <c r="C172" s="122">
        <f t="shared" si="82"/>
        <v>5.6548361223567447</v>
      </c>
      <c r="D172" s="122">
        <f t="shared" si="82"/>
        <v>4.6473254104979924</v>
      </c>
      <c r="E172" s="122">
        <f t="shared" si="82"/>
        <v>3.9364213731556923</v>
      </c>
      <c r="F172" s="122">
        <f t="shared" si="82"/>
        <v>3.9836781100681153</v>
      </c>
      <c r="G172" s="122">
        <f t="shared" si="82"/>
        <v>4.2227264343340698</v>
      </c>
      <c r="H172" s="122">
        <f t="shared" si="82"/>
        <v>5.2904323872979262</v>
      </c>
      <c r="I172" s="122">
        <f t="shared" si="82"/>
        <v>6.0957559434241873</v>
      </c>
      <c r="J172" s="122">
        <f t="shared" si="82"/>
        <v>6.9378735522893793</v>
      </c>
      <c r="K172" s="122">
        <f t="shared" si="82"/>
        <v>7.5216047295034665</v>
      </c>
      <c r="L172" s="122">
        <f t="shared" si="82"/>
        <v>8.2972737071136429</v>
      </c>
      <c r="M172" s="122">
        <f t="shared" si="82"/>
        <v>7.6833038675736276</v>
      </c>
      <c r="N172" s="122">
        <f t="shared" si="82"/>
        <v>7.923780478915817</v>
      </c>
      <c r="O172" s="122">
        <f t="shared" si="82"/>
        <v>6.8967976157835995</v>
      </c>
      <c r="P172" s="122">
        <f t="shared" si="82"/>
        <v>7.1506062578317415</v>
      </c>
      <c r="Q172" s="122">
        <f t="shared" si="82"/>
        <v>6.6660075742945484</v>
      </c>
      <c r="R172" s="122">
        <f t="shared" si="82"/>
        <v>6.6346349533472795</v>
      </c>
      <c r="S172" s="122">
        <f t="shared" si="82"/>
        <v>6.3052861421476303</v>
      </c>
      <c r="T172" s="122">
        <f t="shared" si="82"/>
        <v>6.1941641690653135</v>
      </c>
      <c r="U172" s="122">
        <f t="shared" si="82"/>
        <v>5.9256672084267574</v>
      </c>
      <c r="V172" s="122">
        <f t="shared" si="82"/>
        <v>5.7030258026411058</v>
      </c>
      <c r="W172" s="122">
        <f t="shared" si="82"/>
        <v>4.8447718196569198</v>
      </c>
      <c r="X172" s="122">
        <f t="shared" si="82"/>
        <v>4.8642765993427322</v>
      </c>
      <c r="Y172" s="122">
        <f t="shared" si="82"/>
        <v>5.5020120817912543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7.0667355810114687</v>
      </c>
      <c r="C173" s="98">
        <f>RES_hhdet_fech!C147</f>
        <v>5.6548361223567447</v>
      </c>
      <c r="D173" s="98">
        <f>RES_hhdet_fech!D147</f>
        <v>4.6473254104979924</v>
      </c>
      <c r="E173" s="98">
        <f>RES_hhdet_fech!E147</f>
        <v>3.9364213731556923</v>
      </c>
      <c r="F173" s="98">
        <f>RES_hhdet_fech!F147</f>
        <v>3.9836781100681153</v>
      </c>
      <c r="G173" s="98">
        <f>RES_hhdet_fech!G147</f>
        <v>4.2227264343340698</v>
      </c>
      <c r="H173" s="98">
        <f>RES_hhdet_fech!H147</f>
        <v>5.2904323872979262</v>
      </c>
      <c r="I173" s="98">
        <f>RES_hhdet_fech!I147</f>
        <v>6.0957559434241873</v>
      </c>
      <c r="J173" s="98">
        <f>RES_hhdet_fech!J147</f>
        <v>6.9378735522893793</v>
      </c>
      <c r="K173" s="98">
        <f>RES_hhdet_fech!K147</f>
        <v>7.5216047295034665</v>
      </c>
      <c r="L173" s="98">
        <f>RES_hhdet_fech!L147</f>
        <v>8.2972737071136429</v>
      </c>
      <c r="M173" s="98">
        <f>RES_hhdet_fech!M147</f>
        <v>7.6833038675736276</v>
      </c>
      <c r="N173" s="98">
        <f>RES_hhdet_fech!N147</f>
        <v>7.923780478915817</v>
      </c>
      <c r="O173" s="98">
        <f>RES_hhdet_fech!O147</f>
        <v>6.8967976157835995</v>
      </c>
      <c r="P173" s="98">
        <f>RES_hhdet_fech!P147</f>
        <v>7.1506062578317415</v>
      </c>
      <c r="Q173" s="98">
        <f>RES_hhdet_fech!Q147</f>
        <v>6.6660075742945484</v>
      </c>
      <c r="R173" s="98">
        <f>RES_hhdet_fech!R147</f>
        <v>6.6346349533472795</v>
      </c>
      <c r="S173" s="98">
        <f>RES_hhdet_fech!S147</f>
        <v>6.3052861421476303</v>
      </c>
      <c r="T173" s="98">
        <f>RES_hhdet_fech!T147</f>
        <v>6.1941641690653135</v>
      </c>
      <c r="U173" s="98">
        <f>RES_hhdet_fech!U147</f>
        <v>5.9256672084267574</v>
      </c>
      <c r="V173" s="98">
        <f>RES_hhdet_fech!V147</f>
        <v>5.7030258026411058</v>
      </c>
      <c r="W173" s="98">
        <f>RES_hhdet_fech!W147</f>
        <v>4.8447718196569198</v>
      </c>
      <c r="X173" s="98">
        <f>RES_hhdet_fech!X147</f>
        <v>4.8642765993427322</v>
      </c>
      <c r="Y173" s="98">
        <f>RES_hhdet_fech!Y147</f>
        <v>5.5020120817912543</v>
      </c>
      <c r="DA173" s="63" t="s">
        <v>2381</v>
      </c>
    </row>
    <row r="174" spans="1:105" ht="12" customHeight="1" x14ac:dyDescent="0.25">
      <c r="A174" s="121" t="s">
        <v>55</v>
      </c>
      <c r="B174" s="122">
        <v>3065.4336947081283</v>
      </c>
      <c r="C174" s="122">
        <v>2967.188661359733</v>
      </c>
      <c r="D174" s="122">
        <v>2840.9729147269509</v>
      </c>
      <c r="E174" s="122">
        <v>2682.3033053753661</v>
      </c>
      <c r="F174" s="122">
        <v>2717.9018034425035</v>
      </c>
      <c r="G174" s="122">
        <v>2563.1945488609845</v>
      </c>
      <c r="H174" s="122">
        <v>2563.0073564380832</v>
      </c>
      <c r="I174" s="122">
        <v>2537.6471438041131</v>
      </c>
      <c r="J174" s="122">
        <v>2609.5499546316028</v>
      </c>
      <c r="K174" s="122">
        <v>2582.1390968788278</v>
      </c>
      <c r="L174" s="122">
        <v>2612.6957098176699</v>
      </c>
      <c r="M174" s="122">
        <v>2696.395778081891</v>
      </c>
      <c r="N174" s="122">
        <v>2699.6780338908147</v>
      </c>
      <c r="O174" s="122">
        <v>2679.2670655427437</v>
      </c>
      <c r="P174" s="122">
        <v>2621.7178329029957</v>
      </c>
      <c r="Q174" s="122">
        <v>2576.0515933146248</v>
      </c>
      <c r="R174" s="122">
        <v>2656.4878342255965</v>
      </c>
      <c r="S174" s="122">
        <v>2707.3254010682876</v>
      </c>
      <c r="T174" s="122">
        <v>2788.7771655825122</v>
      </c>
      <c r="U174" s="122">
        <v>2744.9896528728359</v>
      </c>
      <c r="V174" s="122">
        <v>2889.2621104777272</v>
      </c>
      <c r="W174" s="122">
        <v>2744.0043861747918</v>
      </c>
      <c r="X174" s="122">
        <v>2566.6550840754871</v>
      </c>
      <c r="Y174" s="122">
        <v>2422.9360157721521</v>
      </c>
      <c r="DA174" s="130" t="s">
        <v>2382</v>
      </c>
    </row>
    <row r="175" spans="1:105" ht="12" customHeight="1" x14ac:dyDescent="0.25">
      <c r="A175" s="97" t="s">
        <v>124</v>
      </c>
      <c r="B175" s="98">
        <v>3428.2576572652306</v>
      </c>
      <c r="C175" s="98">
        <v>3293.4731143851077</v>
      </c>
      <c r="D175" s="98">
        <v>3151.112553441681</v>
      </c>
      <c r="E175" s="98">
        <v>3028.963434692113</v>
      </c>
      <c r="F175" s="98">
        <v>2960.5142907022673</v>
      </c>
      <c r="G175" s="98">
        <v>2892.5461493097864</v>
      </c>
      <c r="H175" s="98">
        <v>2851.8612991012169</v>
      </c>
      <c r="I175" s="98">
        <v>2875.5790002044942</v>
      </c>
      <c r="J175" s="98">
        <v>2870.5725912985376</v>
      </c>
      <c r="K175" s="98">
        <v>2895.6580213814827</v>
      </c>
      <c r="L175" s="98">
        <v>2908.4612801479325</v>
      </c>
      <c r="M175" s="98">
        <v>3089.4142748767658</v>
      </c>
      <c r="N175" s="98">
        <v>2864.7840325755583</v>
      </c>
      <c r="O175" s="98">
        <v>3139.4317514338832</v>
      </c>
      <c r="P175" s="98">
        <v>2825.4768955116997</v>
      </c>
      <c r="Q175" s="98">
        <v>2493.9577903954432</v>
      </c>
      <c r="R175" s="98">
        <v>2915.3433614965393</v>
      </c>
      <c r="S175" s="98">
        <v>2872.1283602442127</v>
      </c>
      <c r="T175" s="98">
        <v>2922.7304483973044</v>
      </c>
      <c r="U175" s="98">
        <v>2776.0947004150685</v>
      </c>
      <c r="V175" s="98">
        <v>3033.9028064201107</v>
      </c>
      <c r="W175" s="98">
        <v>2574.1640130840833</v>
      </c>
      <c r="X175" s="98">
        <v>2465.8097699842633</v>
      </c>
      <c r="Y175" s="98">
        <v>2507.7862108165782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2569.753878722704</v>
      </c>
      <c r="J176" s="98">
        <v>2574.4571413643803</v>
      </c>
      <c r="K176" s="98">
        <v>2601.6019204632148</v>
      </c>
      <c r="L176" s="98">
        <v>2623.0114106264496</v>
      </c>
      <c r="M176" s="98">
        <v>2799.4472703637239</v>
      </c>
      <c r="N176" s="98">
        <v>2630.2520996204098</v>
      </c>
      <c r="O176" s="98">
        <v>2896.1206699286449</v>
      </c>
      <c r="P176" s="98">
        <v>2637.2106852077072</v>
      </c>
      <c r="Q176" s="98">
        <v>2346.0112968793555</v>
      </c>
      <c r="R176" s="98">
        <v>2651.8580142152205</v>
      </c>
      <c r="S176" s="98">
        <v>2638.3591288325078</v>
      </c>
      <c r="T176" s="98">
        <v>2706.1407744848216</v>
      </c>
      <c r="U176" s="98">
        <v>2603.2210855856933</v>
      </c>
      <c r="V176" s="98">
        <v>2871.4871283327097</v>
      </c>
      <c r="W176" s="98">
        <v>2477.9657794711002</v>
      </c>
      <c r="X176" s="98">
        <v>2359.6990615755303</v>
      </c>
      <c r="Y176" s="98">
        <v>2366.4208387550884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2188.4365070028102</v>
      </c>
      <c r="J177" s="101">
        <v>2179.4513230212397</v>
      </c>
      <c r="K177" s="101">
        <v>2199.6361871964741</v>
      </c>
      <c r="L177" s="101">
        <v>2219.6434203509998</v>
      </c>
      <c r="M177" s="101">
        <v>2373.6211002093719</v>
      </c>
      <c r="N177" s="101">
        <v>2225.3669208703886</v>
      </c>
      <c r="O177" s="101">
        <v>2440.3100300652513</v>
      </c>
      <c r="P177" s="101">
        <v>2213.674536165508</v>
      </c>
      <c r="Q177" s="101">
        <v>1955.8166274965613</v>
      </c>
      <c r="R177" s="101">
        <v>2171.8219573128531</v>
      </c>
      <c r="S177" s="101">
        <v>2151.5603364294152</v>
      </c>
      <c r="T177" s="101">
        <v>2195.8020246871806</v>
      </c>
      <c r="U177" s="101">
        <v>2105.6780925018093</v>
      </c>
      <c r="V177" s="101">
        <v>2335.3779292048985</v>
      </c>
      <c r="W177" s="101">
        <v>2009.7542546401748</v>
      </c>
      <c r="X177" s="101">
        <v>1880.3311799643793</v>
      </c>
      <c r="Y177" s="101">
        <v>1853.9108482839749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381.3173717198938</v>
      </c>
      <c r="J178" s="104">
        <v>395.00581834314039</v>
      </c>
      <c r="K178" s="104">
        <v>401.96573326674087</v>
      </c>
      <c r="L178" s="104">
        <v>403.36799027545004</v>
      </c>
      <c r="M178" s="104">
        <v>425.82617015435176</v>
      </c>
      <c r="N178" s="104">
        <v>404.88517875002151</v>
      </c>
      <c r="O178" s="104">
        <v>455.81063986339421</v>
      </c>
      <c r="P178" s="104">
        <v>423.53614904219921</v>
      </c>
      <c r="Q178" s="104">
        <v>390.19466938279436</v>
      </c>
      <c r="R178" s="104">
        <v>480.03605690236708</v>
      </c>
      <c r="S178" s="104">
        <v>486.79879240309248</v>
      </c>
      <c r="T178" s="104">
        <v>510.33874979764079</v>
      </c>
      <c r="U178" s="104">
        <v>497.54299308388426</v>
      </c>
      <c r="V178" s="104">
        <v>536.10919912781048</v>
      </c>
      <c r="W178" s="104">
        <v>468.21152483092499</v>
      </c>
      <c r="X178" s="104">
        <v>479.36788161115112</v>
      </c>
      <c r="Y178" s="104">
        <v>512.50999047111372</v>
      </c>
      <c r="DA178" s="132" t="s">
        <v>2386</v>
      </c>
    </row>
    <row r="179" spans="1:105" ht="12" customHeight="1" x14ac:dyDescent="0.25">
      <c r="A179" s="106" t="s">
        <v>122</v>
      </c>
      <c r="B179" s="101">
        <v>3042.1554403700256</v>
      </c>
      <c r="C179" s="101">
        <v>2945.8869196042224</v>
      </c>
      <c r="D179" s="101">
        <v>2821.2486411408654</v>
      </c>
      <c r="E179" s="101">
        <v>2659.9626220074761</v>
      </c>
      <c r="F179" s="101">
        <v>2705.8539233945844</v>
      </c>
      <c r="G179" s="101">
        <v>2548.1644283055862</v>
      </c>
      <c r="H179" s="101">
        <v>2552.8542441170807</v>
      </c>
      <c r="I179" s="101">
        <v>2545.202116437451</v>
      </c>
      <c r="J179" s="101">
        <v>2664.8168838780066</v>
      </c>
      <c r="K179" s="101">
        <v>2661.8610212577028</v>
      </c>
      <c r="L179" s="101">
        <v>2723.5794217327139</v>
      </c>
      <c r="M179" s="101">
        <v>2797.5965889223398</v>
      </c>
      <c r="N179" s="101">
        <v>2802.0969199434317</v>
      </c>
      <c r="O179" s="101">
        <v>2763.5658700919007</v>
      </c>
      <c r="P179" s="101">
        <v>2735.1025144456576</v>
      </c>
      <c r="Q179" s="101">
        <v>2749.3485961644205</v>
      </c>
      <c r="R179" s="101">
        <v>2827.4274524634488</v>
      </c>
      <c r="S179" s="101">
        <v>2888.3999276527707</v>
      </c>
      <c r="T179" s="101">
        <v>2961.1717907656489</v>
      </c>
      <c r="U179" s="101">
        <v>2855.3003470488675</v>
      </c>
      <c r="V179" s="101">
        <v>2950.3260170773865</v>
      </c>
      <c r="W179" s="101">
        <v>2839.4149632128251</v>
      </c>
      <c r="X179" s="101">
        <v>2670.3577342777517</v>
      </c>
      <c r="Y179" s="101">
        <v>2493.5037845365991</v>
      </c>
      <c r="DA179" s="131" t="s">
        <v>2387</v>
      </c>
    </row>
    <row r="180" spans="1:105" ht="12" customHeight="1" x14ac:dyDescent="0.25">
      <c r="A180" s="107" t="s">
        <v>121</v>
      </c>
      <c r="B180" s="104">
        <v>2804.7258584276701</v>
      </c>
      <c r="C180" s="104">
        <v>2718.9681693396783</v>
      </c>
      <c r="D180" s="104">
        <v>2591.7933792754275</v>
      </c>
      <c r="E180" s="104">
        <v>2451.6364565541435</v>
      </c>
      <c r="F180" s="104">
        <v>2500.338370995893</v>
      </c>
      <c r="G180" s="104">
        <v>2353.2601929843854</v>
      </c>
      <c r="H180" s="104">
        <v>2365.1675507396426</v>
      </c>
      <c r="I180" s="104">
        <v>2348.110718420432</v>
      </c>
      <c r="J180" s="104">
        <v>2445.9266074405928</v>
      </c>
      <c r="K180" s="104">
        <v>2440.4169409416768</v>
      </c>
      <c r="L180" s="104">
        <v>2496.7736133550502</v>
      </c>
      <c r="M180" s="104">
        <v>2581.2504990133193</v>
      </c>
      <c r="N180" s="104">
        <v>2604.9941124997299</v>
      </c>
      <c r="O180" s="104">
        <v>2574.0623924727815</v>
      </c>
      <c r="P180" s="104">
        <v>2541.2262957533649</v>
      </c>
      <c r="Q180" s="104">
        <v>2519.3264170304824</v>
      </c>
      <c r="R180" s="104">
        <v>2564.7159666438952</v>
      </c>
      <c r="S180" s="104">
        <v>2627.0825776396728</v>
      </c>
      <c r="T180" s="104">
        <v>2717.1169204578359</v>
      </c>
      <c r="U180" s="104">
        <v>2700.3983865738423</v>
      </c>
      <c r="V180" s="104">
        <v>2840.8220190858542</v>
      </c>
      <c r="W180" s="104">
        <v>2726.6610735418344</v>
      </c>
      <c r="X180" s="104">
        <v>2538.9185021287299</v>
      </c>
      <c r="Y180" s="104">
        <v>2373.6825003761269</v>
      </c>
      <c r="DA180" s="132" t="s">
        <v>2388</v>
      </c>
    </row>
    <row r="181" spans="1:105" ht="12" customHeight="1" x14ac:dyDescent="0.25">
      <c r="A181" s="108" t="s">
        <v>53</v>
      </c>
      <c r="B181" s="98">
        <v>2372.1861050324733</v>
      </c>
      <c r="C181" s="98">
        <v>2298.3442305261856</v>
      </c>
      <c r="D181" s="98">
        <v>2175.8858077968698</v>
      </c>
      <c r="E181" s="98">
        <v>2056.4359987305611</v>
      </c>
      <c r="F181" s="98">
        <v>2097.4892178058303</v>
      </c>
      <c r="G181" s="98">
        <v>1969.8110740603365</v>
      </c>
      <c r="H181" s="98">
        <v>1990.2698567208054</v>
      </c>
      <c r="I181" s="98">
        <v>1970.2609274861459</v>
      </c>
      <c r="J181" s="98">
        <v>2039.9266472804404</v>
      </c>
      <c r="K181" s="98">
        <v>2032.9783936306706</v>
      </c>
      <c r="L181" s="98">
        <v>2082.8268029124401</v>
      </c>
      <c r="M181" s="98">
        <v>2159.255760871959</v>
      </c>
      <c r="N181" s="98">
        <v>2172.9144842918336</v>
      </c>
      <c r="O181" s="98">
        <v>2142.4190082109712</v>
      </c>
      <c r="P181" s="98">
        <v>2109.3980511163459</v>
      </c>
      <c r="Q181" s="98">
        <v>2080.5997289159441</v>
      </c>
      <c r="R181" s="98">
        <v>2106.0158097906856</v>
      </c>
      <c r="S181" s="98">
        <v>2151.0377485229683</v>
      </c>
      <c r="T181" s="98">
        <v>2216.4060595722458</v>
      </c>
      <c r="U181" s="98">
        <v>2194.9494780377004</v>
      </c>
      <c r="V181" s="98">
        <v>2324.1448388619738</v>
      </c>
      <c r="W181" s="98">
        <v>2221.5604990106549</v>
      </c>
      <c r="X181" s="98">
        <v>2037.6304139394133</v>
      </c>
      <c r="Y181" s="98">
        <v>1876.481997636909</v>
      </c>
      <c r="DA181" s="63" t="s">
        <v>2389</v>
      </c>
    </row>
    <row r="182" spans="1:105" ht="12" customHeight="1" x14ac:dyDescent="0.25">
      <c r="A182" s="108" t="s">
        <v>52</v>
      </c>
      <c r="B182" s="98">
        <v>432.53975339519712</v>
      </c>
      <c r="C182" s="98">
        <v>420.62393881349271</v>
      </c>
      <c r="D182" s="98">
        <v>415.90757147855777</v>
      </c>
      <c r="E182" s="98">
        <v>395.20045782358227</v>
      </c>
      <c r="F182" s="98">
        <v>402.84915319006296</v>
      </c>
      <c r="G182" s="98">
        <v>383.44911892404889</v>
      </c>
      <c r="H182" s="98">
        <v>374.89769401883711</v>
      </c>
      <c r="I182" s="98">
        <v>377.84979093428586</v>
      </c>
      <c r="J182" s="98">
        <v>405.9999601601524</v>
      </c>
      <c r="K182" s="98">
        <v>407.43854731100657</v>
      </c>
      <c r="L182" s="98">
        <v>413.94681044261011</v>
      </c>
      <c r="M182" s="98">
        <v>421.99473814136064</v>
      </c>
      <c r="N182" s="98">
        <v>432.07962820789612</v>
      </c>
      <c r="O182" s="98">
        <v>431.64338426181098</v>
      </c>
      <c r="P182" s="98">
        <v>431.82824463701917</v>
      </c>
      <c r="Q182" s="98">
        <v>438.72668811453815</v>
      </c>
      <c r="R182" s="98">
        <v>458.70015685320959</v>
      </c>
      <c r="S182" s="98">
        <v>476.04482911670476</v>
      </c>
      <c r="T182" s="98">
        <v>500.71086088559031</v>
      </c>
      <c r="U182" s="98">
        <v>505.44890853614203</v>
      </c>
      <c r="V182" s="98">
        <v>516.67718022387999</v>
      </c>
      <c r="W182" s="98">
        <v>505.10057453117986</v>
      </c>
      <c r="X182" s="98">
        <v>501.28808818931594</v>
      </c>
      <c r="Y182" s="98">
        <v>497.20050273921743</v>
      </c>
      <c r="DA182" s="63" t="s">
        <v>2390</v>
      </c>
    </row>
    <row r="183" spans="1:105" ht="12" customHeight="1" x14ac:dyDescent="0.25">
      <c r="A183" s="121" t="s">
        <v>54</v>
      </c>
      <c r="B183" s="122">
        <v>481.96840691448489</v>
      </c>
      <c r="C183" s="122">
        <v>469.01636469379878</v>
      </c>
      <c r="D183" s="122">
        <v>462.13474148246951</v>
      </c>
      <c r="E183" s="122">
        <v>458.70424740808522</v>
      </c>
      <c r="F183" s="122">
        <v>454.35587709480467</v>
      </c>
      <c r="G183" s="122">
        <v>440.64963745266317</v>
      </c>
      <c r="H183" s="122">
        <v>429.1465517570681</v>
      </c>
      <c r="I183" s="122">
        <v>432.83683982790467</v>
      </c>
      <c r="J183" s="122">
        <v>416.99536727636803</v>
      </c>
      <c r="K183" s="122">
        <v>414.02263994051935</v>
      </c>
      <c r="L183" s="122">
        <v>404.90650289368375</v>
      </c>
      <c r="M183" s="122">
        <v>410.53844906510915</v>
      </c>
      <c r="N183" s="122">
        <v>413.87251256878261</v>
      </c>
      <c r="O183" s="122">
        <v>395.08433777720046</v>
      </c>
      <c r="P183" s="122">
        <v>404.33468934668235</v>
      </c>
      <c r="Q183" s="122">
        <v>408.43800356851523</v>
      </c>
      <c r="R183" s="122">
        <v>408.99354664430496</v>
      </c>
      <c r="S183" s="122">
        <v>407.26854260380065</v>
      </c>
      <c r="T183" s="122">
        <v>412.08915294726171</v>
      </c>
      <c r="U183" s="122">
        <v>399.74180979235081</v>
      </c>
      <c r="V183" s="122">
        <v>418.05247320989281</v>
      </c>
      <c r="W183" s="122">
        <v>410.91368618691581</v>
      </c>
      <c r="X183" s="122">
        <v>366.31064476403793</v>
      </c>
      <c r="Y183" s="122">
        <v>348.89293326147441</v>
      </c>
      <c r="DA183" s="130" t="s">
        <v>2391</v>
      </c>
    </row>
    <row r="184" spans="1:105" ht="12" customHeight="1" x14ac:dyDescent="0.25">
      <c r="A184" s="97" t="s">
        <v>50</v>
      </c>
      <c r="B184" s="98">
        <v>608.90454667650545</v>
      </c>
      <c r="C184" s="98">
        <v>595.66286028145078</v>
      </c>
      <c r="D184" s="98">
        <v>587.67616226614439</v>
      </c>
      <c r="E184" s="98">
        <v>585.46914440688886</v>
      </c>
      <c r="F184" s="98">
        <v>568.13141491155102</v>
      </c>
      <c r="G184" s="98">
        <v>569.93701407150115</v>
      </c>
      <c r="H184" s="98">
        <v>551.51413319730239</v>
      </c>
      <c r="I184" s="98">
        <v>553.64621775326407</v>
      </c>
      <c r="J184" s="98">
        <v>540.44547451268284</v>
      </c>
      <c r="K184" s="98">
        <v>519.90196629090542</v>
      </c>
      <c r="L184" s="98">
        <v>526.75893402429483</v>
      </c>
      <c r="M184" s="98">
        <v>529.02698983267942</v>
      </c>
      <c r="N184" s="98">
        <v>528.44336327239046</v>
      </c>
      <c r="O184" s="98">
        <v>533.82683081447726</v>
      </c>
      <c r="P184" s="98">
        <v>510.34658333682955</v>
      </c>
      <c r="Q184" s="98">
        <v>480.26741927402867</v>
      </c>
      <c r="R184" s="98">
        <v>564.9916099623515</v>
      </c>
      <c r="S184" s="98">
        <v>556.71532480679741</v>
      </c>
      <c r="T184" s="98">
        <v>587.88528207875709</v>
      </c>
      <c r="U184" s="98">
        <v>561.36578164849141</v>
      </c>
      <c r="V184" s="98">
        <v>622.38781040467097</v>
      </c>
      <c r="W184" s="98">
        <v>525.15243291918</v>
      </c>
      <c r="X184" s="98">
        <v>499.50242334919159</v>
      </c>
      <c r="Y184" s="98">
        <v>519.90351789102738</v>
      </c>
      <c r="DA184" s="63" t="s">
        <v>2392</v>
      </c>
    </row>
    <row r="185" spans="1:105" ht="12" customHeight="1" x14ac:dyDescent="0.25">
      <c r="A185" s="109" t="s">
        <v>120</v>
      </c>
      <c r="B185" s="33">
        <v>480.10169897680811</v>
      </c>
      <c r="C185" s="33">
        <v>467.18444817131586</v>
      </c>
      <c r="D185" s="33">
        <v>460.30152441315676</v>
      </c>
      <c r="E185" s="33">
        <v>456.86707498781277</v>
      </c>
      <c r="F185" s="33">
        <v>452.67241890650911</v>
      </c>
      <c r="G185" s="33">
        <v>438.75465296232835</v>
      </c>
      <c r="H185" s="33">
        <v>427.38578644810315</v>
      </c>
      <c r="I185" s="33">
        <v>431.14518712293568</v>
      </c>
      <c r="J185" s="33">
        <v>415.32574922013185</v>
      </c>
      <c r="K185" s="33">
        <v>412.63937953042796</v>
      </c>
      <c r="L185" s="33">
        <v>403.28829174475385</v>
      </c>
      <c r="M185" s="33">
        <v>408.83319350688953</v>
      </c>
      <c r="N185" s="33">
        <v>412.15151796803184</v>
      </c>
      <c r="O185" s="33">
        <v>392.9283470796093</v>
      </c>
      <c r="P185" s="33">
        <v>402.64453530726649</v>
      </c>
      <c r="Q185" s="33">
        <v>407.25075571135261</v>
      </c>
      <c r="R185" s="33">
        <v>406.18041927084323</v>
      </c>
      <c r="S185" s="33">
        <v>404.43428284135041</v>
      </c>
      <c r="T185" s="33">
        <v>408.78851345463175</v>
      </c>
      <c r="U185" s="33">
        <v>396.837743589507</v>
      </c>
      <c r="V185" s="33">
        <v>414.54961634544514</v>
      </c>
      <c r="W185" s="33">
        <v>408.86754097517422</v>
      </c>
      <c r="X185" s="33">
        <v>363.84302820138032</v>
      </c>
      <c r="Y185" s="33">
        <v>345.46018041985371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10474.458913021272</v>
      </c>
      <c r="C187" s="117">
        <f t="shared" si="83"/>
        <v>12417.540658872409</v>
      </c>
      <c r="D187" s="117">
        <f t="shared" si="83"/>
        <v>8341.3603763896172</v>
      </c>
      <c r="E187" s="117">
        <f t="shared" si="83"/>
        <v>11091.793031623632</v>
      </c>
      <c r="F187" s="117">
        <f t="shared" si="83"/>
        <v>11837.041003520782</v>
      </c>
      <c r="G187" s="117">
        <f t="shared" si="83"/>
        <v>12255.183934021001</v>
      </c>
      <c r="H187" s="117">
        <f t="shared" si="83"/>
        <v>12397.420596780144</v>
      </c>
      <c r="I187" s="117">
        <f t="shared" si="83"/>
        <v>12657.687530671599</v>
      </c>
      <c r="J187" s="117">
        <f t="shared" si="83"/>
        <v>13317.312618275806</v>
      </c>
      <c r="K187" s="117">
        <f t="shared" si="83"/>
        <v>12441.410217597115</v>
      </c>
      <c r="L187" s="117">
        <f t="shared" si="83"/>
        <v>12198.011891905502</v>
      </c>
      <c r="M187" s="117">
        <f t="shared" si="83"/>
        <v>11464.12509632307</v>
      </c>
      <c r="N187" s="117">
        <f t="shared" si="83"/>
        <v>10858.326161279814</v>
      </c>
      <c r="O187" s="117">
        <f t="shared" si="83"/>
        <v>10324.427700564433</v>
      </c>
      <c r="P187" s="117">
        <f t="shared" si="83"/>
        <v>9944.8987619476538</v>
      </c>
      <c r="Q187" s="117">
        <f t="shared" si="83"/>
        <v>10170.622858415074</v>
      </c>
      <c r="R187" s="117">
        <f t="shared" ref="R187:V187" si="84">R188+R190+R192+R201</f>
        <v>10666.722608018912</v>
      </c>
      <c r="S187" s="117">
        <f t="shared" si="84"/>
        <v>10927.253388717683</v>
      </c>
      <c r="T187" s="117">
        <f t="shared" si="84"/>
        <v>10907.293967191696</v>
      </c>
      <c r="U187" s="117">
        <f t="shared" si="84"/>
        <v>11157.430606212141</v>
      </c>
      <c r="V187" s="117">
        <f t="shared" si="84"/>
        <v>11292.147189400317</v>
      </c>
      <c r="W187" s="117">
        <f t="shared" ref="W187:Y187" si="85">W188+W190+W192+W201</f>
        <v>10620.078854727837</v>
      </c>
      <c r="X187" s="117">
        <f t="shared" si="85"/>
        <v>10391.735142306772</v>
      </c>
      <c r="Y187" s="117">
        <f t="shared" si="85"/>
        <v>10277.139966021781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8140.3691636550602</v>
      </c>
      <c r="C188" s="122">
        <f t="shared" si="86"/>
        <v>10140.747343540665</v>
      </c>
      <c r="D188" s="122">
        <f t="shared" si="86"/>
        <v>6125.2366934237889</v>
      </c>
      <c r="E188" s="122">
        <f t="shared" si="86"/>
        <v>8968.1155382138077</v>
      </c>
      <c r="F188" s="122">
        <f t="shared" si="86"/>
        <v>9681.694832923924</v>
      </c>
      <c r="G188" s="122">
        <f t="shared" si="86"/>
        <v>10203.228977394803</v>
      </c>
      <c r="H188" s="122">
        <f t="shared" si="86"/>
        <v>10343.685162583248</v>
      </c>
      <c r="I188" s="122">
        <f t="shared" si="86"/>
        <v>10598.649792689075</v>
      </c>
      <c r="J188" s="122">
        <f t="shared" si="86"/>
        <v>11191.539866334955</v>
      </c>
      <c r="K188" s="122">
        <f t="shared" si="86"/>
        <v>10313.921945514847</v>
      </c>
      <c r="L188" s="122">
        <f t="shared" si="86"/>
        <v>10032.207546247389</v>
      </c>
      <c r="M188" s="122">
        <f t="shared" si="86"/>
        <v>9228.3342030940566</v>
      </c>
      <c r="N188" s="122">
        <f t="shared" si="86"/>
        <v>8602.7362371791387</v>
      </c>
      <c r="O188" s="122">
        <f t="shared" si="86"/>
        <v>8079.2591517408309</v>
      </c>
      <c r="P188" s="122">
        <f t="shared" si="86"/>
        <v>7699.8153159273479</v>
      </c>
      <c r="Q188" s="122">
        <f t="shared" si="86"/>
        <v>7921.5701136981224</v>
      </c>
      <c r="R188" s="122">
        <f t="shared" si="86"/>
        <v>8326.5174553154429</v>
      </c>
      <c r="S188" s="122">
        <f t="shared" si="86"/>
        <v>8517.3116106833095</v>
      </c>
      <c r="T188" s="122">
        <f t="shared" si="86"/>
        <v>8397.4489365167883</v>
      </c>
      <c r="U188" s="122">
        <f t="shared" si="86"/>
        <v>8654.7998644294566</v>
      </c>
      <c r="V188" s="122">
        <f t="shared" si="86"/>
        <v>8625.8642526366602</v>
      </c>
      <c r="W188" s="122">
        <f t="shared" si="86"/>
        <v>8037.5276121160814</v>
      </c>
      <c r="X188" s="122">
        <f t="shared" si="86"/>
        <v>7950.3688168601857</v>
      </c>
      <c r="Y188" s="122">
        <f t="shared" si="86"/>
        <v>7940.3302643523002</v>
      </c>
      <c r="DA188" s="130" t="s">
        <v>2546</v>
      </c>
    </row>
    <row r="189" spans="1:105" ht="12" customHeight="1" x14ac:dyDescent="0.25">
      <c r="A189" s="97" t="s">
        <v>53</v>
      </c>
      <c r="B189" s="98">
        <v>8140.3691636550602</v>
      </c>
      <c r="C189" s="98">
        <v>10140.747343540665</v>
      </c>
      <c r="D189" s="98">
        <v>6125.2366934237889</v>
      </c>
      <c r="E189" s="98">
        <v>8968.1155382138077</v>
      </c>
      <c r="F189" s="98">
        <v>9681.694832923924</v>
      </c>
      <c r="G189" s="98">
        <v>10203.228977394803</v>
      </c>
      <c r="H189" s="98">
        <v>10343.685162583248</v>
      </c>
      <c r="I189" s="98">
        <v>10598.649792689075</v>
      </c>
      <c r="J189" s="98">
        <v>11191.539866334955</v>
      </c>
      <c r="K189" s="98">
        <v>10313.921945514847</v>
      </c>
      <c r="L189" s="98">
        <v>10032.207546247389</v>
      </c>
      <c r="M189" s="98">
        <v>9228.3342030940566</v>
      </c>
      <c r="N189" s="98">
        <v>8602.7362371791387</v>
      </c>
      <c r="O189" s="98">
        <v>8079.2591517408309</v>
      </c>
      <c r="P189" s="98">
        <v>7699.8153159273479</v>
      </c>
      <c r="Q189" s="98">
        <v>7921.5701136981224</v>
      </c>
      <c r="R189" s="98">
        <v>8326.5174553154429</v>
      </c>
      <c r="S189" s="98">
        <v>8517.3116106833095</v>
      </c>
      <c r="T189" s="98">
        <v>8397.4489365167883</v>
      </c>
      <c r="U189" s="98">
        <v>8654.7998644294566</v>
      </c>
      <c r="V189" s="98">
        <v>8625.8642526366602</v>
      </c>
      <c r="W189" s="98">
        <v>8037.5276121160814</v>
      </c>
      <c r="X189" s="98">
        <v>7950.3688168601857</v>
      </c>
      <c r="Y189" s="98">
        <v>7940.3302643523002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15.74339136532228</v>
      </c>
      <c r="C190" s="122">
        <f t="shared" si="87"/>
        <v>13.064633729348596</v>
      </c>
      <c r="D190" s="122">
        <f t="shared" si="87"/>
        <v>12.206169286039835</v>
      </c>
      <c r="E190" s="122">
        <f t="shared" si="87"/>
        <v>11.546809971953031</v>
      </c>
      <c r="F190" s="122">
        <f t="shared" si="87"/>
        <v>12.755651973781697</v>
      </c>
      <c r="G190" s="122">
        <f t="shared" si="87"/>
        <v>14.470361714998166</v>
      </c>
      <c r="H190" s="122">
        <f t="shared" si="87"/>
        <v>19.004872218906897</v>
      </c>
      <c r="I190" s="122">
        <f t="shared" si="87"/>
        <v>22.717888052800774</v>
      </c>
      <c r="J190" s="122">
        <f t="shared" si="87"/>
        <v>26.644728583087478</v>
      </c>
      <c r="K190" s="122">
        <f t="shared" si="87"/>
        <v>29.737686113645001</v>
      </c>
      <c r="L190" s="122">
        <f t="shared" si="87"/>
        <v>33.680246161013343</v>
      </c>
      <c r="M190" s="122">
        <f t="shared" si="87"/>
        <v>32.01198111506308</v>
      </c>
      <c r="N190" s="122">
        <f t="shared" si="87"/>
        <v>34.073207481879464</v>
      </c>
      <c r="O190" s="122">
        <f t="shared" si="87"/>
        <v>30.864818982933699</v>
      </c>
      <c r="P190" s="122">
        <f t="shared" si="87"/>
        <v>33.755761640891336</v>
      </c>
      <c r="Q190" s="122">
        <f t="shared" si="87"/>
        <v>33.079931161011267</v>
      </c>
      <c r="R190" s="122">
        <f t="shared" si="87"/>
        <v>34.416626976976168</v>
      </c>
      <c r="S190" s="122">
        <f t="shared" si="87"/>
        <v>33.751158260900176</v>
      </c>
      <c r="T190" s="122">
        <f t="shared" si="87"/>
        <v>33.85588686983462</v>
      </c>
      <c r="U190" s="122">
        <f t="shared" si="87"/>
        <v>32.817078773974018</v>
      </c>
      <c r="V190" s="122">
        <f t="shared" si="87"/>
        <v>31.925227209015713</v>
      </c>
      <c r="W190" s="122">
        <f t="shared" si="87"/>
        <v>27.351592594839456</v>
      </c>
      <c r="X190" s="122">
        <f t="shared" si="87"/>
        <v>27.742370570780587</v>
      </c>
      <c r="Y190" s="122">
        <f t="shared" si="87"/>
        <v>31.696545617327931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15.74339136532228</v>
      </c>
      <c r="C191" s="98">
        <f>RES_hhdet_tesh!C147</f>
        <v>13.064633729348596</v>
      </c>
      <c r="D191" s="98">
        <f>RES_hhdet_tesh!D147</f>
        <v>12.206169286039835</v>
      </c>
      <c r="E191" s="98">
        <f>RES_hhdet_tesh!E147</f>
        <v>11.546809971953031</v>
      </c>
      <c r="F191" s="98">
        <f>RES_hhdet_tesh!F147</f>
        <v>12.755651973781697</v>
      </c>
      <c r="G191" s="98">
        <f>RES_hhdet_tesh!G147</f>
        <v>14.470361714998166</v>
      </c>
      <c r="H191" s="98">
        <f>RES_hhdet_tesh!H147</f>
        <v>19.004872218906897</v>
      </c>
      <c r="I191" s="98">
        <f>RES_hhdet_tesh!I147</f>
        <v>22.717888052800774</v>
      </c>
      <c r="J191" s="98">
        <f>RES_hhdet_tesh!J147</f>
        <v>26.644728583087478</v>
      </c>
      <c r="K191" s="98">
        <f>RES_hhdet_tesh!K147</f>
        <v>29.737686113645001</v>
      </c>
      <c r="L191" s="98">
        <f>RES_hhdet_tesh!L147</f>
        <v>33.680246161013343</v>
      </c>
      <c r="M191" s="98">
        <f>RES_hhdet_tesh!M147</f>
        <v>32.01198111506308</v>
      </c>
      <c r="N191" s="98">
        <f>RES_hhdet_tesh!N147</f>
        <v>34.073207481879464</v>
      </c>
      <c r="O191" s="98">
        <f>RES_hhdet_tesh!O147</f>
        <v>30.864818982933699</v>
      </c>
      <c r="P191" s="98">
        <f>RES_hhdet_tesh!P147</f>
        <v>33.755761640891336</v>
      </c>
      <c r="Q191" s="98">
        <f>RES_hhdet_tesh!Q147</f>
        <v>33.079931161011267</v>
      </c>
      <c r="R191" s="98">
        <f>RES_hhdet_tesh!R147</f>
        <v>34.416626976976168</v>
      </c>
      <c r="S191" s="98">
        <f>RES_hhdet_tesh!S147</f>
        <v>33.751158260900176</v>
      </c>
      <c r="T191" s="98">
        <f>RES_hhdet_tesh!T147</f>
        <v>33.85588686983462</v>
      </c>
      <c r="U191" s="98">
        <f>RES_hhdet_tesh!U147</f>
        <v>32.817078773974018</v>
      </c>
      <c r="V191" s="98">
        <f>RES_hhdet_tesh!V147</f>
        <v>31.925227209015713</v>
      </c>
      <c r="W191" s="98">
        <f>RES_hhdet_tesh!W147</f>
        <v>27.351592594839456</v>
      </c>
      <c r="X191" s="98">
        <f>RES_hhdet_tesh!X147</f>
        <v>27.742370570780587</v>
      </c>
      <c r="Y191" s="98">
        <f>RES_hhdet_tesh!Y147</f>
        <v>31.696545617327931</v>
      </c>
      <c r="DA191" s="63" t="s">
        <v>2549</v>
      </c>
    </row>
    <row r="192" spans="1:105" ht="12" customHeight="1" x14ac:dyDescent="0.25">
      <c r="A192" s="121" t="s">
        <v>55</v>
      </c>
      <c r="B192" s="122">
        <v>1963.9105023766936</v>
      </c>
      <c r="C192" s="122">
        <v>1917.151472612758</v>
      </c>
      <c r="D192" s="122">
        <v>1859.8208106742695</v>
      </c>
      <c r="E192" s="122">
        <v>1769.0228907872558</v>
      </c>
      <c r="F192" s="122">
        <v>1801.7615235573176</v>
      </c>
      <c r="G192" s="122">
        <v>1706.2375729980067</v>
      </c>
      <c r="H192" s="122">
        <v>1711.4959714501385</v>
      </c>
      <c r="I192" s="122">
        <v>1709.744902445527</v>
      </c>
      <c r="J192" s="122">
        <v>1784.0378471683421</v>
      </c>
      <c r="K192" s="122">
        <v>1784.3130831000649</v>
      </c>
      <c r="L192" s="122">
        <v>1825.0480863124992</v>
      </c>
      <c r="M192" s="122">
        <v>1891.6600638820114</v>
      </c>
      <c r="N192" s="122">
        <v>1905.7942101011045</v>
      </c>
      <c r="O192" s="122">
        <v>1911.6815649232801</v>
      </c>
      <c r="P192" s="122">
        <v>1899.7124596880606</v>
      </c>
      <c r="Q192" s="122">
        <v>1898.9386545650163</v>
      </c>
      <c r="R192" s="122">
        <v>1985.9591043263213</v>
      </c>
      <c r="S192" s="122">
        <v>2054.0684604055859</v>
      </c>
      <c r="T192" s="122">
        <v>2145.8589242746393</v>
      </c>
      <c r="U192" s="122">
        <v>2143.5381846041846</v>
      </c>
      <c r="V192" s="122">
        <v>2285.9729060238078</v>
      </c>
      <c r="W192" s="122">
        <v>2204.7881361621949</v>
      </c>
      <c r="X192" s="122">
        <v>2095.829483651436</v>
      </c>
      <c r="Y192" s="122">
        <v>1999.2893179998011</v>
      </c>
      <c r="DA192" s="130" t="s">
        <v>2550</v>
      </c>
    </row>
    <row r="193" spans="1:105" ht="12" customHeight="1" x14ac:dyDescent="0.25">
      <c r="A193" s="97" t="s">
        <v>124</v>
      </c>
      <c r="B193" s="98">
        <v>1961.9314762258514</v>
      </c>
      <c r="C193" s="98">
        <v>1906.033803118879</v>
      </c>
      <c r="D193" s="98">
        <v>1856.4842506590446</v>
      </c>
      <c r="E193" s="98">
        <v>1801.4884984684268</v>
      </c>
      <c r="F193" s="98">
        <v>1770.4105327505115</v>
      </c>
      <c r="G193" s="98">
        <v>1738.0895701522907</v>
      </c>
      <c r="H193" s="98">
        <v>1720.5035545710712</v>
      </c>
      <c r="I193" s="98">
        <v>1741.428516698161</v>
      </c>
      <c r="J193" s="98">
        <v>1744.1486362301132</v>
      </c>
      <c r="K193" s="98">
        <v>1766.881572110206</v>
      </c>
      <c r="L193" s="98">
        <v>1786.4874966027551</v>
      </c>
      <c r="M193" s="98">
        <v>1915.69824331623</v>
      </c>
      <c r="N193" s="98">
        <v>1800.7124811286906</v>
      </c>
      <c r="O193" s="98">
        <v>2019.2455082430054</v>
      </c>
      <c r="P193" s="98">
        <v>1873.8091389351391</v>
      </c>
      <c r="Q193" s="98">
        <v>1716.2093804416309</v>
      </c>
      <c r="R193" s="98">
        <v>2081.2334197808814</v>
      </c>
      <c r="S193" s="98">
        <v>2110.041984935674</v>
      </c>
      <c r="T193" s="98">
        <v>2197.7308775916749</v>
      </c>
      <c r="U193" s="98">
        <v>2131.4720835091844</v>
      </c>
      <c r="V193" s="98">
        <v>2380.6558121462485</v>
      </c>
      <c r="W193" s="98">
        <v>2065.5438417101982</v>
      </c>
      <c r="X193" s="98">
        <v>2015.9039975039523</v>
      </c>
      <c r="Y193" s="98">
        <v>2073.1427696292585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1719.3737658068605</v>
      </c>
      <c r="J194" s="98">
        <v>1733.3638783871918</v>
      </c>
      <c r="K194" s="98">
        <v>1758.0395054475939</v>
      </c>
      <c r="L194" s="98">
        <v>1777.5646942463227</v>
      </c>
      <c r="M194" s="98">
        <v>1904.6060944522771</v>
      </c>
      <c r="N194" s="98">
        <v>1791.3018762126219</v>
      </c>
      <c r="O194" s="98">
        <v>2010.3862628680074</v>
      </c>
      <c r="P194" s="98">
        <v>1862.0612879767689</v>
      </c>
      <c r="Q194" s="98">
        <v>1697.746322182365</v>
      </c>
      <c r="R194" s="98">
        <v>2065.8646565731829</v>
      </c>
      <c r="S194" s="98">
        <v>2091.7997478305451</v>
      </c>
      <c r="T194" s="98">
        <v>2178.5520441965473</v>
      </c>
      <c r="U194" s="98">
        <v>2111.2159402725661</v>
      </c>
      <c r="V194" s="98">
        <v>2365.8362036277299</v>
      </c>
      <c r="W194" s="98">
        <v>2057.5603760982499</v>
      </c>
      <c r="X194" s="98">
        <v>2009.1189434360556</v>
      </c>
      <c r="Y194" s="98">
        <v>2050.1110182234011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1338.0563940869667</v>
      </c>
      <c r="J195" s="101">
        <v>1338.3580600440512</v>
      </c>
      <c r="K195" s="101">
        <v>1356.073772180853</v>
      </c>
      <c r="L195" s="101">
        <v>1374.1967039708727</v>
      </c>
      <c r="M195" s="101">
        <v>1478.7799242979258</v>
      </c>
      <c r="N195" s="101">
        <v>1386.4166974626003</v>
      </c>
      <c r="O195" s="101">
        <v>1554.5756230046129</v>
      </c>
      <c r="P195" s="101">
        <v>1438.5251389345699</v>
      </c>
      <c r="Q195" s="101">
        <v>1307.5516527995705</v>
      </c>
      <c r="R195" s="101">
        <v>1585.8285996708159</v>
      </c>
      <c r="S195" s="101">
        <v>1605.0009554274525</v>
      </c>
      <c r="T195" s="101">
        <v>1668.2132943989068</v>
      </c>
      <c r="U195" s="101">
        <v>1613.672947188682</v>
      </c>
      <c r="V195" s="101">
        <v>1829.7270044999195</v>
      </c>
      <c r="W195" s="101">
        <v>1589.3488512673246</v>
      </c>
      <c r="X195" s="101">
        <v>1529.7510618249044</v>
      </c>
      <c r="Y195" s="101">
        <v>1537.6010277522871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381.3173717198938</v>
      </c>
      <c r="J196" s="104">
        <v>395.00581834314039</v>
      </c>
      <c r="K196" s="104">
        <v>401.96573326674087</v>
      </c>
      <c r="L196" s="104">
        <v>403.36799027545004</v>
      </c>
      <c r="M196" s="104">
        <v>425.82617015435176</v>
      </c>
      <c r="N196" s="104">
        <v>404.88517875002151</v>
      </c>
      <c r="O196" s="104">
        <v>455.81063986339421</v>
      </c>
      <c r="P196" s="104">
        <v>423.53614904219921</v>
      </c>
      <c r="Q196" s="104">
        <v>390.19466938279436</v>
      </c>
      <c r="R196" s="104">
        <v>480.03605690236708</v>
      </c>
      <c r="S196" s="104">
        <v>486.79879240309248</v>
      </c>
      <c r="T196" s="104">
        <v>510.33874979764079</v>
      </c>
      <c r="U196" s="104">
        <v>497.54299308388426</v>
      </c>
      <c r="V196" s="104">
        <v>536.10919912781048</v>
      </c>
      <c r="W196" s="104">
        <v>468.21152483092499</v>
      </c>
      <c r="X196" s="104">
        <v>479.36788161115112</v>
      </c>
      <c r="Y196" s="104">
        <v>512.50999047111372</v>
      </c>
      <c r="DA196" s="132" t="s">
        <v>2554</v>
      </c>
    </row>
    <row r="197" spans="1:105" ht="12" customHeight="1" x14ac:dyDescent="0.25">
      <c r="A197" s="106" t="s">
        <v>122</v>
      </c>
      <c r="B197" s="101">
        <v>1964.0498371534231</v>
      </c>
      <c r="C197" s="101">
        <v>1917.9563151552857</v>
      </c>
      <c r="D197" s="101">
        <v>1860.1040975251324</v>
      </c>
      <c r="E197" s="101">
        <v>1766.3655854822398</v>
      </c>
      <c r="F197" s="101">
        <v>1804.2184898910286</v>
      </c>
      <c r="G197" s="101">
        <v>1703.8279123086061</v>
      </c>
      <c r="H197" s="101">
        <v>1710.8725689793441</v>
      </c>
      <c r="I197" s="101">
        <v>1708.0423243854705</v>
      </c>
      <c r="J197" s="101">
        <v>1788.8182871465435</v>
      </c>
      <c r="K197" s="101">
        <v>1788.2913619256153</v>
      </c>
      <c r="L197" s="101">
        <v>1831.0662044590906</v>
      </c>
      <c r="M197" s="101">
        <v>1892.3856165105883</v>
      </c>
      <c r="N197" s="101">
        <v>1914.1562331509367</v>
      </c>
      <c r="O197" s="101">
        <v>1904.6541215388049</v>
      </c>
      <c r="P197" s="101">
        <v>1903.8558654962383</v>
      </c>
      <c r="Q197" s="101">
        <v>1920.4309235828566</v>
      </c>
      <c r="R197" s="101">
        <v>1984.725355252672</v>
      </c>
      <c r="S197" s="101">
        <v>2055.9847913511462</v>
      </c>
      <c r="T197" s="101">
        <v>2146.2774592870992</v>
      </c>
      <c r="U197" s="101">
        <v>2142.9543565521703</v>
      </c>
      <c r="V197" s="101">
        <v>2269.8119396162519</v>
      </c>
      <c r="W197" s="101">
        <v>2215.5200440995181</v>
      </c>
      <c r="X197" s="101">
        <v>2104.9287035874236</v>
      </c>
      <c r="Y197" s="101">
        <v>1988.1020860798651</v>
      </c>
      <c r="DA197" s="131" t="s">
        <v>2555</v>
      </c>
    </row>
    <row r="198" spans="1:105" ht="12" customHeight="1" x14ac:dyDescent="0.25">
      <c r="A198" s="107" t="s">
        <v>121</v>
      </c>
      <c r="B198" s="104">
        <v>1964.0498371534234</v>
      </c>
      <c r="C198" s="104">
        <v>1917.9367151398606</v>
      </c>
      <c r="D198" s="104">
        <v>1859.4874082509646</v>
      </c>
      <c r="E198" s="104">
        <v>1765.9412100039647</v>
      </c>
      <c r="F198" s="104">
        <v>1804.0561164151959</v>
      </c>
      <c r="G198" s="104">
        <v>1702.8656391936065</v>
      </c>
      <c r="H198" s="104">
        <v>1710.117915058501</v>
      </c>
      <c r="I198" s="104">
        <v>1704.4074847652585</v>
      </c>
      <c r="J198" s="104">
        <v>1782.9242753803348</v>
      </c>
      <c r="K198" s="104">
        <v>1782.1672388405636</v>
      </c>
      <c r="L198" s="104">
        <v>1825.390010013434</v>
      </c>
      <c r="M198" s="104">
        <v>1888.3200573417348</v>
      </c>
      <c r="N198" s="104">
        <v>1912.28344671798</v>
      </c>
      <c r="O198" s="104">
        <v>1903.5505341882349</v>
      </c>
      <c r="P198" s="104">
        <v>1900.5769778495664</v>
      </c>
      <c r="Q198" s="104">
        <v>1912.2264778411709</v>
      </c>
      <c r="R198" s="104">
        <v>1973.4030765036534</v>
      </c>
      <c r="S198" s="104">
        <v>2045.274152501408</v>
      </c>
      <c r="T198" s="104">
        <v>2137.8714332902314</v>
      </c>
      <c r="U198" s="104">
        <v>2145.6255812913641</v>
      </c>
      <c r="V198" s="104">
        <v>2278.2193711355417</v>
      </c>
      <c r="W198" s="104">
        <v>2220.9238998017581</v>
      </c>
      <c r="X198" s="104">
        <v>2104.4170596398576</v>
      </c>
      <c r="Y198" s="104">
        <v>1991.4092044480308</v>
      </c>
      <c r="DA198" s="132" t="s">
        <v>2556</v>
      </c>
    </row>
    <row r="199" spans="1:105" ht="12" customHeight="1" x14ac:dyDescent="0.25">
      <c r="A199" s="108" t="s">
        <v>53</v>
      </c>
      <c r="B199" s="98">
        <v>1531.5100837582263</v>
      </c>
      <c r="C199" s="98">
        <v>1497.3127763263676</v>
      </c>
      <c r="D199" s="98">
        <v>1443.5798367724069</v>
      </c>
      <c r="E199" s="98">
        <v>1370.7407521803821</v>
      </c>
      <c r="F199" s="98">
        <v>1401.2069632251325</v>
      </c>
      <c r="G199" s="98">
        <v>1319.4165202695579</v>
      </c>
      <c r="H199" s="98">
        <v>1335.220221039664</v>
      </c>
      <c r="I199" s="98">
        <v>1326.5576938309728</v>
      </c>
      <c r="J199" s="98">
        <v>1376.9243152201823</v>
      </c>
      <c r="K199" s="98">
        <v>1374.7286915295572</v>
      </c>
      <c r="L199" s="98">
        <v>1411.4431995708237</v>
      </c>
      <c r="M199" s="98">
        <v>1466.325319200374</v>
      </c>
      <c r="N199" s="98">
        <v>1480.2038185100839</v>
      </c>
      <c r="O199" s="98">
        <v>1471.9071499264242</v>
      </c>
      <c r="P199" s="98">
        <v>1468.7487332125472</v>
      </c>
      <c r="Q199" s="98">
        <v>1473.4997897266328</v>
      </c>
      <c r="R199" s="98">
        <v>1514.7029196504436</v>
      </c>
      <c r="S199" s="98">
        <v>1569.2293233847031</v>
      </c>
      <c r="T199" s="98">
        <v>1637.1605724046417</v>
      </c>
      <c r="U199" s="98">
        <v>1640.1766727552222</v>
      </c>
      <c r="V199" s="98">
        <v>1761.5421909116612</v>
      </c>
      <c r="W199" s="98">
        <v>1715.8233252705788</v>
      </c>
      <c r="X199" s="98">
        <v>1603.1289714505417</v>
      </c>
      <c r="Y199" s="98">
        <v>1494.2087017088134</v>
      </c>
      <c r="DA199" s="63" t="s">
        <v>2557</v>
      </c>
    </row>
    <row r="200" spans="1:105" ht="12" customHeight="1" x14ac:dyDescent="0.25">
      <c r="A200" s="108" t="s">
        <v>52</v>
      </c>
      <c r="B200" s="98">
        <v>432.53975339519712</v>
      </c>
      <c r="C200" s="98">
        <v>420.62393881349271</v>
      </c>
      <c r="D200" s="98">
        <v>415.90757147855777</v>
      </c>
      <c r="E200" s="98">
        <v>395.20045782358227</v>
      </c>
      <c r="F200" s="98">
        <v>402.84915319006296</v>
      </c>
      <c r="G200" s="98">
        <v>383.44911892404889</v>
      </c>
      <c r="H200" s="98">
        <v>374.89769401883711</v>
      </c>
      <c r="I200" s="98">
        <v>377.84979093428586</v>
      </c>
      <c r="J200" s="98">
        <v>405.9999601601524</v>
      </c>
      <c r="K200" s="98">
        <v>407.43854731100657</v>
      </c>
      <c r="L200" s="98">
        <v>413.94681044261011</v>
      </c>
      <c r="M200" s="98">
        <v>421.99473814136064</v>
      </c>
      <c r="N200" s="98">
        <v>432.07962820789612</v>
      </c>
      <c r="O200" s="98">
        <v>431.64338426181098</v>
      </c>
      <c r="P200" s="98">
        <v>431.82824463701917</v>
      </c>
      <c r="Q200" s="98">
        <v>438.72668811453815</v>
      </c>
      <c r="R200" s="98">
        <v>458.70015685320959</v>
      </c>
      <c r="S200" s="98">
        <v>476.04482911670476</v>
      </c>
      <c r="T200" s="98">
        <v>500.71086088559031</v>
      </c>
      <c r="U200" s="98">
        <v>505.44890853614203</v>
      </c>
      <c r="V200" s="98">
        <v>516.67718022387999</v>
      </c>
      <c r="W200" s="98">
        <v>505.10057453117986</v>
      </c>
      <c r="X200" s="98">
        <v>501.28808818931594</v>
      </c>
      <c r="Y200" s="98">
        <v>497.20050273921743</v>
      </c>
      <c r="DA200" s="63" t="s">
        <v>2558</v>
      </c>
    </row>
    <row r="201" spans="1:105" ht="12" customHeight="1" x14ac:dyDescent="0.25">
      <c r="A201" s="121" t="s">
        <v>54</v>
      </c>
      <c r="B201" s="122">
        <v>354.4358556241944</v>
      </c>
      <c r="C201" s="122">
        <v>346.57720898963595</v>
      </c>
      <c r="D201" s="122">
        <v>344.0967030055196</v>
      </c>
      <c r="E201" s="122">
        <v>343.10779265061723</v>
      </c>
      <c r="F201" s="122">
        <v>340.82899506575933</v>
      </c>
      <c r="G201" s="122">
        <v>331.24702191319182</v>
      </c>
      <c r="H201" s="122">
        <v>323.23459052785034</v>
      </c>
      <c r="I201" s="122">
        <v>326.57494748419595</v>
      </c>
      <c r="J201" s="122">
        <v>315.09017618942249</v>
      </c>
      <c r="K201" s="122">
        <v>313.43750286855737</v>
      </c>
      <c r="L201" s="122">
        <v>307.07601318460024</v>
      </c>
      <c r="M201" s="122">
        <v>312.11884823194004</v>
      </c>
      <c r="N201" s="122">
        <v>315.72250651769173</v>
      </c>
      <c r="O201" s="122">
        <v>302.62216491738684</v>
      </c>
      <c r="P201" s="122">
        <v>311.61522469135394</v>
      </c>
      <c r="Q201" s="122">
        <v>317.03415899092386</v>
      </c>
      <c r="R201" s="122">
        <v>319.82942140017246</v>
      </c>
      <c r="S201" s="122">
        <v>322.12215936788823</v>
      </c>
      <c r="T201" s="122">
        <v>330.13021953043278</v>
      </c>
      <c r="U201" s="122">
        <v>326.2754784045261</v>
      </c>
      <c r="V201" s="122">
        <v>348.38480353083236</v>
      </c>
      <c r="W201" s="122">
        <v>350.41151385472278</v>
      </c>
      <c r="X201" s="122">
        <v>317.79447122436926</v>
      </c>
      <c r="Y201" s="122">
        <v>305.82383805235332</v>
      </c>
      <c r="DA201" s="130" t="s">
        <v>2559</v>
      </c>
    </row>
    <row r="202" spans="1:105" ht="12" customHeight="1" x14ac:dyDescent="0.25">
      <c r="A202" s="97" t="s">
        <v>50</v>
      </c>
      <c r="B202" s="98">
        <v>353.12487449365642</v>
      </c>
      <c r="C202" s="98">
        <v>346.45855345600404</v>
      </c>
      <c r="D202" s="98">
        <v>343.49606382062888</v>
      </c>
      <c r="E202" s="98">
        <v>343.14319930622275</v>
      </c>
      <c r="F202" s="98">
        <v>333.5399027883962</v>
      </c>
      <c r="G202" s="98">
        <v>334.98183470143522</v>
      </c>
      <c r="H202" s="98">
        <v>324.46408396987869</v>
      </c>
      <c r="I202" s="98">
        <v>325.94840020492057</v>
      </c>
      <c r="J202" s="98">
        <v>318.37349876200943</v>
      </c>
      <c r="K202" s="98">
        <v>306.46572435287084</v>
      </c>
      <c r="L202" s="98">
        <v>310.79804885042154</v>
      </c>
      <c r="M202" s="98">
        <v>312.48814026754673</v>
      </c>
      <c r="N202" s="98">
        <v>312.42623025885587</v>
      </c>
      <c r="O202" s="98">
        <v>315.82480169174244</v>
      </c>
      <c r="P202" s="98">
        <v>302.12245469614959</v>
      </c>
      <c r="Q202" s="98">
        <v>284.6082685367295</v>
      </c>
      <c r="R202" s="98">
        <v>335.74026050279446</v>
      </c>
      <c r="S202" s="98">
        <v>332.17812638117204</v>
      </c>
      <c r="T202" s="98">
        <v>352.33691560408488</v>
      </c>
      <c r="U202" s="98">
        <v>338.61927383067399</v>
      </c>
      <c r="V202" s="98">
        <v>378.57770949789932</v>
      </c>
      <c r="W202" s="98">
        <v>322.87210430694455</v>
      </c>
      <c r="X202" s="98">
        <v>309.34214465248397</v>
      </c>
      <c r="Y202" s="98">
        <v>323.32081851047798</v>
      </c>
      <c r="DA202" s="63" t="s">
        <v>2560</v>
      </c>
    </row>
    <row r="203" spans="1:105" ht="12" customHeight="1" x14ac:dyDescent="0.25">
      <c r="A203" s="109" t="s">
        <v>120</v>
      </c>
      <c r="B203" s="33">
        <v>354.45513475846701</v>
      </c>
      <c r="C203" s="33">
        <v>346.57892531847347</v>
      </c>
      <c r="D203" s="33">
        <v>344.10547383190794</v>
      </c>
      <c r="E203" s="33">
        <v>343.10727951068083</v>
      </c>
      <c r="F203" s="33">
        <v>340.93684673857967</v>
      </c>
      <c r="G203" s="33">
        <v>331.19228020140901</v>
      </c>
      <c r="H203" s="33">
        <v>323.21689916405251</v>
      </c>
      <c r="I203" s="33">
        <v>326.58372081303827</v>
      </c>
      <c r="J203" s="33">
        <v>315.0457704389994</v>
      </c>
      <c r="K203" s="33">
        <v>313.52858566574827</v>
      </c>
      <c r="L203" s="33">
        <v>307.0265842191273</v>
      </c>
      <c r="M203" s="33">
        <v>312.11353347920323</v>
      </c>
      <c r="N203" s="33">
        <v>315.77202062716373</v>
      </c>
      <c r="O203" s="33">
        <v>302.41700237888801</v>
      </c>
      <c r="P203" s="33">
        <v>311.76656849768318</v>
      </c>
      <c r="Q203" s="33">
        <v>317.57011725510029</v>
      </c>
      <c r="R203" s="33">
        <v>319.54249978036319</v>
      </c>
      <c r="S203" s="33">
        <v>321.93144784999441</v>
      </c>
      <c r="T203" s="33">
        <v>329.71328032691548</v>
      </c>
      <c r="U203" s="33">
        <v>326.05368457839859</v>
      </c>
      <c r="V203" s="33">
        <v>347.86721597414089</v>
      </c>
      <c r="W203" s="33">
        <v>350.90477583975172</v>
      </c>
      <c r="X203" s="33">
        <v>317.95106573240378</v>
      </c>
      <c r="Y203" s="33">
        <v>305.47261529314511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53.227604676407218</v>
      </c>
      <c r="C205" s="117">
        <f t="shared" si="88"/>
        <v>52.422035807269225</v>
      </c>
      <c r="D205" s="117">
        <f t="shared" si="88"/>
        <v>55.339737648786738</v>
      </c>
      <c r="E205" s="117">
        <f t="shared" si="88"/>
        <v>54.184074919698531</v>
      </c>
      <c r="F205" s="117">
        <f t="shared" si="88"/>
        <v>50.65496338647052</v>
      </c>
      <c r="G205" s="117">
        <f t="shared" si="88"/>
        <v>48.998380837166572</v>
      </c>
      <c r="H205" s="117">
        <f t="shared" si="88"/>
        <v>46.553876757000047</v>
      </c>
      <c r="I205" s="117">
        <f t="shared" si="88"/>
        <v>45.83600951443497</v>
      </c>
      <c r="J205" s="117">
        <f t="shared" si="88"/>
        <v>44.361518694265399</v>
      </c>
      <c r="K205" s="117">
        <f t="shared" si="88"/>
        <v>43.328722735008483</v>
      </c>
      <c r="L205" s="117">
        <f t="shared" si="88"/>
        <v>45.055155602292707</v>
      </c>
      <c r="M205" s="117">
        <f t="shared" si="88"/>
        <v>48.02532131164412</v>
      </c>
      <c r="N205" s="117">
        <f t="shared" si="88"/>
        <v>43.881136377621971</v>
      </c>
      <c r="O205" s="117">
        <f t="shared" si="88"/>
        <v>49.514164658222995</v>
      </c>
      <c r="P205" s="117">
        <f t="shared" si="88"/>
        <v>46.949828677495148</v>
      </c>
      <c r="Q205" s="117">
        <f t="shared" si="88"/>
        <v>46.178586605592599</v>
      </c>
      <c r="R205" s="117">
        <f t="shared" ref="R205:V205" si="89">R206+R208+R210+R219</f>
        <v>63.612589092252129</v>
      </c>
      <c r="S205" s="117">
        <f t="shared" si="89"/>
        <v>67.950299256523792</v>
      </c>
      <c r="T205" s="117">
        <f t="shared" si="89"/>
        <v>71.880771559176395</v>
      </c>
      <c r="U205" s="117">
        <f t="shared" si="89"/>
        <v>66.16532564161804</v>
      </c>
      <c r="V205" s="117">
        <f t="shared" si="89"/>
        <v>69.812557130033923</v>
      </c>
      <c r="W205" s="117">
        <f t="shared" ref="W205:Y205" si="90">W206+W208+W210+W219</f>
        <v>57.018065679370366</v>
      </c>
      <c r="X205" s="117">
        <f t="shared" si="90"/>
        <v>57.151997559274143</v>
      </c>
      <c r="Y205" s="117">
        <f t="shared" si="90"/>
        <v>63.95808582120619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51.222985012305259</v>
      </c>
      <c r="C210" s="122">
        <v>50.492699656962174</v>
      </c>
      <c r="D210" s="122">
        <v>53.418412510433761</v>
      </c>
      <c r="E210" s="122">
        <v>52.284143907648975</v>
      </c>
      <c r="F210" s="122">
        <v>48.773242428267395</v>
      </c>
      <c r="G210" s="122">
        <v>47.128177019380431</v>
      </c>
      <c r="H210" s="122">
        <v>44.776747535095041</v>
      </c>
      <c r="I210" s="122">
        <v>44.099266093530026</v>
      </c>
      <c r="J210" s="122">
        <v>42.723287862415248</v>
      </c>
      <c r="K210" s="122">
        <v>41.805690830646625</v>
      </c>
      <c r="L210" s="122">
        <v>43.486905762518802</v>
      </c>
      <c r="M210" s="122">
        <v>46.320349863598551</v>
      </c>
      <c r="N210" s="122">
        <v>42.104655430991201</v>
      </c>
      <c r="O210" s="122">
        <v>47.658613974868345</v>
      </c>
      <c r="P210" s="122">
        <v>45.130549296028292</v>
      </c>
      <c r="Q210" s="122">
        <v>44.404665112432468</v>
      </c>
      <c r="R210" s="122">
        <v>61.339156124840216</v>
      </c>
      <c r="S210" s="122">
        <v>65.596557305777651</v>
      </c>
      <c r="T210" s="122">
        <v>69.419640227565338</v>
      </c>
      <c r="U210" s="122">
        <v>63.914486856135476</v>
      </c>
      <c r="V210" s="122">
        <v>67.429744082165087</v>
      </c>
      <c r="W210" s="122">
        <v>54.918978868479265</v>
      </c>
      <c r="X210" s="122">
        <v>55.088056647657197</v>
      </c>
      <c r="Y210" s="122">
        <v>61.634050285538947</v>
      </c>
      <c r="DA210" s="130" t="s">
        <v>2718</v>
      </c>
    </row>
    <row r="211" spans="1:105" ht="12" customHeight="1" x14ac:dyDescent="0.25">
      <c r="A211" s="97" t="s">
        <v>124</v>
      </c>
      <c r="B211" s="98">
        <v>778.76300942436978</v>
      </c>
      <c r="C211" s="98">
        <v>748.14535266372127</v>
      </c>
      <c r="D211" s="98">
        <v>715.80672763981238</v>
      </c>
      <c r="E211" s="98">
        <v>688.05933382466048</v>
      </c>
      <c r="F211" s="98">
        <v>672.51042627592722</v>
      </c>
      <c r="G211" s="98">
        <v>657.07078327721126</v>
      </c>
      <c r="H211" s="98">
        <v>647.82881270383257</v>
      </c>
      <c r="I211" s="98">
        <v>653.216525686453</v>
      </c>
      <c r="J211" s="98">
        <v>652.07926983937591</v>
      </c>
      <c r="K211" s="98">
        <v>657.77767613701769</v>
      </c>
      <c r="L211" s="98">
        <v>660.68606439840448</v>
      </c>
      <c r="M211" s="98">
        <v>701.7913466810063</v>
      </c>
      <c r="N211" s="98">
        <v>650.76434083986385</v>
      </c>
      <c r="O211" s="98">
        <v>713.15331665572103</v>
      </c>
      <c r="P211" s="98">
        <v>641.83533158443777</v>
      </c>
      <c r="Q211" s="98">
        <v>566.5274516662289</v>
      </c>
      <c r="R211" s="98">
        <v>662.24939799755396</v>
      </c>
      <c r="S211" s="98">
        <v>652.43267831307548</v>
      </c>
      <c r="T211" s="98">
        <v>663.92744865793168</v>
      </c>
      <c r="U211" s="98">
        <v>630.61767214628696</v>
      </c>
      <c r="V211" s="98">
        <v>689.18136150639259</v>
      </c>
      <c r="W211" s="98">
        <v>584.74709721218051</v>
      </c>
      <c r="X211" s="98">
        <v>560.13334734962541</v>
      </c>
      <c r="Y211" s="98">
        <v>569.66871564909411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497.12523693075838</v>
      </c>
      <c r="J212" s="98">
        <v>495.08416253750488</v>
      </c>
      <c r="K212" s="98">
        <v>499.66935628355111</v>
      </c>
      <c r="L212" s="98">
        <v>504.21419936693326</v>
      </c>
      <c r="M212" s="98">
        <v>539.19176912356102</v>
      </c>
      <c r="N212" s="98">
        <v>505.51434974491752</v>
      </c>
      <c r="O212" s="98">
        <v>554.34082642962255</v>
      </c>
      <c r="P212" s="98">
        <v>502.85830763535694</v>
      </c>
      <c r="Q212" s="98">
        <v>444.28330510211896</v>
      </c>
      <c r="R212" s="98">
        <v>493.35107582318784</v>
      </c>
      <c r="S212" s="98">
        <v>488.74844602330609</v>
      </c>
      <c r="T212" s="98">
        <v>498.79838792793998</v>
      </c>
      <c r="U212" s="98">
        <v>478.32583549271112</v>
      </c>
      <c r="V212" s="98">
        <v>530.50445039818499</v>
      </c>
      <c r="W212" s="98">
        <v>456.53577648406224</v>
      </c>
      <c r="X212" s="98">
        <v>427.13603084070849</v>
      </c>
      <c r="Y212" s="98">
        <v>421.13438829618781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497.12523693075838</v>
      </c>
      <c r="J213" s="101">
        <v>495.08416253750488</v>
      </c>
      <c r="K213" s="101">
        <v>499.66935628355111</v>
      </c>
      <c r="L213" s="101">
        <v>504.21419936693326</v>
      </c>
      <c r="M213" s="101">
        <v>539.19176912356102</v>
      </c>
      <c r="N213" s="101">
        <v>505.51434974491752</v>
      </c>
      <c r="O213" s="101">
        <v>554.34082642962255</v>
      </c>
      <c r="P213" s="101">
        <v>502.85830763535694</v>
      </c>
      <c r="Q213" s="101">
        <v>444.28330510211896</v>
      </c>
      <c r="R213" s="101">
        <v>493.35107582318784</v>
      </c>
      <c r="S213" s="101">
        <v>488.74844602330609</v>
      </c>
      <c r="T213" s="101">
        <v>498.79838792793998</v>
      </c>
      <c r="U213" s="101">
        <v>478.32583549271112</v>
      </c>
      <c r="V213" s="101">
        <v>530.50445039818499</v>
      </c>
      <c r="W213" s="101">
        <v>456.53577648406224</v>
      </c>
      <c r="X213" s="101">
        <v>427.13603084070849</v>
      </c>
      <c r="Y213" s="101">
        <v>421.13438829618781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2.0046196641019565</v>
      </c>
      <c r="C219" s="122">
        <v>1.9293361503070492</v>
      </c>
      <c r="D219" s="122">
        <v>1.9213251383529799</v>
      </c>
      <c r="E219" s="122">
        <v>1.8999310120495554</v>
      </c>
      <c r="F219" s="122">
        <v>1.8817209582031265</v>
      </c>
      <c r="G219" s="122">
        <v>1.8702038177861393</v>
      </c>
      <c r="H219" s="122">
        <v>1.7771292219050037</v>
      </c>
      <c r="I219" s="122">
        <v>1.7367434209049433</v>
      </c>
      <c r="J219" s="122">
        <v>1.6382308318501531</v>
      </c>
      <c r="K219" s="122">
        <v>1.5230319043618548</v>
      </c>
      <c r="L219" s="122">
        <v>1.5682498397739084</v>
      </c>
      <c r="M219" s="122">
        <v>1.7049714480455704</v>
      </c>
      <c r="N219" s="122">
        <v>1.7764809466307732</v>
      </c>
      <c r="O219" s="122">
        <v>1.8555506833546496</v>
      </c>
      <c r="P219" s="122">
        <v>1.819279381466856</v>
      </c>
      <c r="Q219" s="122">
        <v>1.773921493160129</v>
      </c>
      <c r="R219" s="122">
        <v>2.2734329674119134</v>
      </c>
      <c r="S219" s="122">
        <v>2.3537419507461355</v>
      </c>
      <c r="T219" s="122">
        <v>2.4611313316110581</v>
      </c>
      <c r="U219" s="122">
        <v>2.2508387854825629</v>
      </c>
      <c r="V219" s="122">
        <v>2.3828130478688294</v>
      </c>
      <c r="W219" s="122">
        <v>2.0990868108910981</v>
      </c>
      <c r="X219" s="122">
        <v>2.0639409116169443</v>
      </c>
      <c r="Y219" s="122">
        <v>2.3240355356672415</v>
      </c>
      <c r="DA219" s="130" t="s">
        <v>2727</v>
      </c>
    </row>
    <row r="220" spans="1:105" ht="12" customHeight="1" x14ac:dyDescent="0.25">
      <c r="A220" s="97" t="s">
        <v>50</v>
      </c>
      <c r="B220" s="98">
        <v>138.31875682303499</v>
      </c>
      <c r="C220" s="98">
        <v>135.3107753415344</v>
      </c>
      <c r="D220" s="98">
        <v>133.49651702037741</v>
      </c>
      <c r="E220" s="98">
        <v>132.99517084346888</v>
      </c>
      <c r="F220" s="98">
        <v>129.05673221130795</v>
      </c>
      <c r="G220" s="98">
        <v>129.46689211648223</v>
      </c>
      <c r="H220" s="98">
        <v>125.28195049709923</v>
      </c>
      <c r="I220" s="98">
        <v>125.76627482483147</v>
      </c>
      <c r="J220" s="98">
        <v>122.76759399030104</v>
      </c>
      <c r="K220" s="98">
        <v>118.1009306626421</v>
      </c>
      <c r="L220" s="98">
        <v>119.65855945295884</v>
      </c>
      <c r="M220" s="98">
        <v>120.17377101039148</v>
      </c>
      <c r="N220" s="98">
        <v>120.04119440095623</v>
      </c>
      <c r="O220" s="98">
        <v>121.26410288781668</v>
      </c>
      <c r="P220" s="98">
        <v>115.93032987079421</v>
      </c>
      <c r="Q220" s="98">
        <v>109.09754696228838</v>
      </c>
      <c r="R220" s="98">
        <v>128.34349411904779</v>
      </c>
      <c r="S220" s="98">
        <v>126.46345318311214</v>
      </c>
      <c r="T220" s="98">
        <v>133.54402067701048</v>
      </c>
      <c r="U220" s="98">
        <v>127.51985095927132</v>
      </c>
      <c r="V220" s="98">
        <v>141.3816150115251</v>
      </c>
      <c r="W220" s="98">
        <v>119.29362666192095</v>
      </c>
      <c r="X220" s="98">
        <v>113.46697048800239</v>
      </c>
      <c r="Y220" s="98">
        <v>118.1012831241258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86.596068785210534</v>
      </c>
      <c r="C223" s="118">
        <f t="shared" si="93"/>
        <v>96.372513237347889</v>
      </c>
      <c r="D223" s="118">
        <f t="shared" si="93"/>
        <v>66.884505381489944</v>
      </c>
      <c r="E223" s="118">
        <f t="shared" si="93"/>
        <v>78.332224816658709</v>
      </c>
      <c r="F223" s="118">
        <f t="shared" si="93"/>
        <v>79.686584187242531</v>
      </c>
      <c r="G223" s="118">
        <f t="shared" si="93"/>
        <v>78.203936827816278</v>
      </c>
      <c r="H223" s="118">
        <f t="shared" si="93"/>
        <v>76.671789063965051</v>
      </c>
      <c r="I223" s="118">
        <f t="shared" si="93"/>
        <v>75.6981170642091</v>
      </c>
      <c r="J223" s="118">
        <f t="shared" si="93"/>
        <v>77.24193830830734</v>
      </c>
      <c r="K223" s="118">
        <f t="shared" si="93"/>
        <v>71.724016900936334</v>
      </c>
      <c r="L223" s="118">
        <f t="shared" si="93"/>
        <v>69.547327569525677</v>
      </c>
      <c r="M223" s="118">
        <f t="shared" si="93"/>
        <v>65.717554978133151</v>
      </c>
      <c r="N223" s="118">
        <f t="shared" si="93"/>
        <v>61.900577141711771</v>
      </c>
      <c r="O223" s="118">
        <f t="shared" si="93"/>
        <v>58.179367602350638</v>
      </c>
      <c r="P223" s="118">
        <f t="shared" si="93"/>
        <v>54.950529412080328</v>
      </c>
      <c r="Q223" s="118">
        <f t="shared" si="93"/>
        <v>54.024609122597852</v>
      </c>
      <c r="R223" s="118">
        <f t="shared" ref="R223:V223" si="94">R224+R226+R228+R237</f>
        <v>54.800337366902987</v>
      </c>
      <c r="S223" s="118">
        <f t="shared" si="94"/>
        <v>54.504988279740047</v>
      </c>
      <c r="T223" s="118">
        <f t="shared" si="94"/>
        <v>53.775405337920645</v>
      </c>
      <c r="U223" s="118">
        <f t="shared" si="94"/>
        <v>52.792007049149738</v>
      </c>
      <c r="V223" s="118">
        <f t="shared" si="94"/>
        <v>52.959740902862805</v>
      </c>
      <c r="W223" s="118">
        <f t="shared" ref="W223:Y223" si="95">W224+W226+W228+W237</f>
        <v>48.898562383605821</v>
      </c>
      <c r="X223" s="118">
        <f t="shared" si="95"/>
        <v>45.802633075403243</v>
      </c>
      <c r="Y223" s="118">
        <f t="shared" si="95"/>
        <v>43.564005898278239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52.614138283568941</v>
      </c>
      <c r="C224" s="123">
        <f t="shared" si="96"/>
        <v>63.55414070085348</v>
      </c>
      <c r="D224" s="123">
        <f t="shared" si="96"/>
        <v>35.447415307364487</v>
      </c>
      <c r="E224" s="123">
        <f t="shared" si="96"/>
        <v>48.543411706343015</v>
      </c>
      <c r="F224" s="123">
        <f t="shared" si="96"/>
        <v>49.688638465574009</v>
      </c>
      <c r="G224" s="123">
        <f t="shared" si="96"/>
        <v>49.909758751221162</v>
      </c>
      <c r="H224" s="123">
        <f t="shared" si="96"/>
        <v>48.572278629720415</v>
      </c>
      <c r="I224" s="123">
        <f t="shared" si="96"/>
        <v>47.918005991709734</v>
      </c>
      <c r="J224" s="123">
        <f t="shared" si="96"/>
        <v>49.078044470658327</v>
      </c>
      <c r="K224" s="123">
        <f t="shared" si="96"/>
        <v>43.977335703764112</v>
      </c>
      <c r="L224" s="123">
        <f t="shared" si="96"/>
        <v>41.704288296218436</v>
      </c>
      <c r="M224" s="123">
        <f t="shared" si="96"/>
        <v>37.140941459777949</v>
      </c>
      <c r="N224" s="123">
        <f t="shared" si="96"/>
        <v>33.366133845710401</v>
      </c>
      <c r="O224" s="123">
        <f t="shared" si="96"/>
        <v>30.107446201297876</v>
      </c>
      <c r="P224" s="123">
        <f t="shared" si="96"/>
        <v>27.414980484039937</v>
      </c>
      <c r="Q224" s="123">
        <f t="shared" si="96"/>
        <v>26.975337381840916</v>
      </c>
      <c r="R224" s="123">
        <f t="shared" si="96"/>
        <v>27.141613583370674</v>
      </c>
      <c r="S224" s="123">
        <f t="shared" si="96"/>
        <v>26.547327735102353</v>
      </c>
      <c r="T224" s="123">
        <f t="shared" si="96"/>
        <v>25.184145224075117</v>
      </c>
      <c r="U224" s="123">
        <f t="shared" si="96"/>
        <v>24.858331371557767</v>
      </c>
      <c r="V224" s="123">
        <f t="shared" si="96"/>
        <v>23.743526420505553</v>
      </c>
      <c r="W224" s="123">
        <f t="shared" si="96"/>
        <v>21.174282174618508</v>
      </c>
      <c r="X224" s="123">
        <f t="shared" si="96"/>
        <v>20.163661528333545</v>
      </c>
      <c r="Y224" s="123">
        <f t="shared" si="96"/>
        <v>19.541746548754947</v>
      </c>
      <c r="DA224" s="130" t="s">
        <v>2882</v>
      </c>
    </row>
    <row r="225" spans="1:105" ht="12" customHeight="1" x14ac:dyDescent="0.25">
      <c r="A225" s="97" t="s">
        <v>53</v>
      </c>
      <c r="B225" s="99">
        <v>52.614138283568941</v>
      </c>
      <c r="C225" s="99">
        <v>63.55414070085348</v>
      </c>
      <c r="D225" s="99">
        <v>35.447415307364487</v>
      </c>
      <c r="E225" s="99">
        <v>48.543411706343015</v>
      </c>
      <c r="F225" s="99">
        <v>49.688638465574009</v>
      </c>
      <c r="G225" s="99">
        <v>49.909758751221162</v>
      </c>
      <c r="H225" s="99">
        <v>48.572278629720415</v>
      </c>
      <c r="I225" s="99">
        <v>47.918005991709734</v>
      </c>
      <c r="J225" s="99">
        <v>49.078044470658327</v>
      </c>
      <c r="K225" s="99">
        <v>43.977335703764112</v>
      </c>
      <c r="L225" s="99">
        <v>41.704288296218436</v>
      </c>
      <c r="M225" s="99">
        <v>37.140941459777949</v>
      </c>
      <c r="N225" s="99">
        <v>33.366133845710401</v>
      </c>
      <c r="O225" s="99">
        <v>30.107446201297876</v>
      </c>
      <c r="P225" s="99">
        <v>27.414980484039937</v>
      </c>
      <c r="Q225" s="99">
        <v>26.975337381840916</v>
      </c>
      <c r="R225" s="99">
        <v>27.141613583370674</v>
      </c>
      <c r="S225" s="99">
        <v>26.547327735102353</v>
      </c>
      <c r="T225" s="99">
        <v>25.184145224075117</v>
      </c>
      <c r="U225" s="99">
        <v>24.858331371557767</v>
      </c>
      <c r="V225" s="99">
        <v>23.743526420505553</v>
      </c>
      <c r="W225" s="99">
        <v>21.174282174618508</v>
      </c>
      <c r="X225" s="99">
        <v>20.163661528333545</v>
      </c>
      <c r="Y225" s="99">
        <v>19.541746548754947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6.7560394642912025E-2</v>
      </c>
      <c r="C226" s="123">
        <f t="shared" si="97"/>
        <v>5.3919254684299318E-2</v>
      </c>
      <c r="D226" s="123">
        <f t="shared" si="97"/>
        <v>4.4168443051379867E-2</v>
      </c>
      <c r="E226" s="123">
        <f t="shared" si="97"/>
        <v>3.7285662820061405E-2</v>
      </c>
      <c r="F226" s="123">
        <f t="shared" si="97"/>
        <v>3.7623765395874441E-2</v>
      </c>
      <c r="G226" s="123">
        <f t="shared" si="97"/>
        <v>3.9719386957601147E-2</v>
      </c>
      <c r="H226" s="123">
        <f t="shared" si="97"/>
        <v>4.9595102753319888E-2</v>
      </c>
      <c r="I226" s="123">
        <f t="shared" si="97"/>
        <v>5.6891060208360357E-2</v>
      </c>
      <c r="J226" s="123">
        <f t="shared" si="97"/>
        <v>6.4413587152265042E-2</v>
      </c>
      <c r="K226" s="123">
        <f t="shared" si="97"/>
        <v>6.9481215158006468E-2</v>
      </c>
      <c r="L226" s="123">
        <f t="shared" si="97"/>
        <v>7.6347981393786332E-2</v>
      </c>
      <c r="M226" s="123">
        <f t="shared" si="97"/>
        <v>7.0494307240418608E-2</v>
      </c>
      <c r="N226" s="123">
        <f t="shared" si="97"/>
        <v>7.2433933803114608E-2</v>
      </c>
      <c r="O226" s="123">
        <f t="shared" si="97"/>
        <v>6.2833743977667889E-2</v>
      </c>
      <c r="P226" s="123">
        <f t="shared" si="97"/>
        <v>6.4913512262714981E-2</v>
      </c>
      <c r="Q226" s="123">
        <f t="shared" si="97"/>
        <v>6.0281267224726584E-2</v>
      </c>
      <c r="R226" s="123">
        <f t="shared" si="97"/>
        <v>5.9732619026767575E-2</v>
      </c>
      <c r="S226" s="123">
        <f t="shared" si="97"/>
        <v>5.6484056875320626E-2</v>
      </c>
      <c r="T226" s="123">
        <f t="shared" si="97"/>
        <v>5.522158372160603E-2</v>
      </c>
      <c r="U226" s="123">
        <f t="shared" si="97"/>
        <v>5.2536870611552329E-2</v>
      </c>
      <c r="V226" s="123">
        <f t="shared" si="97"/>
        <v>5.0292767708535156E-2</v>
      </c>
      <c r="W226" s="123">
        <f t="shared" si="97"/>
        <v>4.2508826801390232E-2</v>
      </c>
      <c r="X226" s="123">
        <f t="shared" si="97"/>
        <v>4.2451417916195826E-2</v>
      </c>
      <c r="Y226" s="123">
        <f t="shared" si="97"/>
        <v>4.7589128923950175E-2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6.7560394642912025E-2</v>
      </c>
      <c r="C227" s="99">
        <f>RES_hhdet_fecs!C147</f>
        <v>5.3919254684299318E-2</v>
      </c>
      <c r="D227" s="99">
        <f>RES_hhdet_fecs!D147</f>
        <v>4.4168443051379867E-2</v>
      </c>
      <c r="E227" s="99">
        <f>RES_hhdet_fecs!E147</f>
        <v>3.7285662820061405E-2</v>
      </c>
      <c r="F227" s="99">
        <f>RES_hhdet_fecs!F147</f>
        <v>3.7623765395874441E-2</v>
      </c>
      <c r="G227" s="99">
        <f>RES_hhdet_fecs!G147</f>
        <v>3.9719386957601147E-2</v>
      </c>
      <c r="H227" s="99">
        <f>RES_hhdet_fecs!H147</f>
        <v>4.9595102753319888E-2</v>
      </c>
      <c r="I227" s="99">
        <f>RES_hhdet_fecs!I147</f>
        <v>5.6891060208360357E-2</v>
      </c>
      <c r="J227" s="99">
        <f>RES_hhdet_fecs!J147</f>
        <v>6.4413587152265042E-2</v>
      </c>
      <c r="K227" s="99">
        <f>RES_hhdet_fecs!K147</f>
        <v>6.9481215158006468E-2</v>
      </c>
      <c r="L227" s="99">
        <f>RES_hhdet_fecs!L147</f>
        <v>7.6347981393786332E-2</v>
      </c>
      <c r="M227" s="99">
        <f>RES_hhdet_fecs!M147</f>
        <v>7.0494307240418608E-2</v>
      </c>
      <c r="N227" s="99">
        <f>RES_hhdet_fecs!N147</f>
        <v>7.2433933803114608E-2</v>
      </c>
      <c r="O227" s="99">
        <f>RES_hhdet_fecs!O147</f>
        <v>6.2833743977667889E-2</v>
      </c>
      <c r="P227" s="99">
        <f>RES_hhdet_fecs!P147</f>
        <v>6.4913512262714981E-2</v>
      </c>
      <c r="Q227" s="99">
        <f>RES_hhdet_fecs!Q147</f>
        <v>6.0281267224726584E-2</v>
      </c>
      <c r="R227" s="99">
        <f>RES_hhdet_fecs!R147</f>
        <v>5.9732619026767575E-2</v>
      </c>
      <c r="S227" s="99">
        <f>RES_hhdet_fecs!S147</f>
        <v>5.6484056875320626E-2</v>
      </c>
      <c r="T227" s="99">
        <f>RES_hhdet_fecs!T147</f>
        <v>5.522158372160603E-2</v>
      </c>
      <c r="U227" s="99">
        <f>RES_hhdet_fecs!U147</f>
        <v>5.2536870611552329E-2</v>
      </c>
      <c r="V227" s="99">
        <f>RES_hhdet_fecs!V147</f>
        <v>5.0292767708535156E-2</v>
      </c>
      <c r="W227" s="99">
        <f>RES_hhdet_fecs!W147</f>
        <v>4.2508826801390232E-2</v>
      </c>
      <c r="X227" s="99">
        <f>RES_hhdet_fecs!X147</f>
        <v>4.2451417916195826E-2</v>
      </c>
      <c r="Y227" s="99">
        <f>RES_hhdet_fecs!Y147</f>
        <v>4.7589128923950175E-2</v>
      </c>
      <c r="DA227" s="63" t="s">
        <v>2885</v>
      </c>
    </row>
    <row r="228" spans="1:105" ht="12" customHeight="1" x14ac:dyDescent="0.25">
      <c r="A228" s="121" t="s">
        <v>55</v>
      </c>
      <c r="B228" s="123">
        <v>29.306588281391218</v>
      </c>
      <c r="C228" s="123">
        <v>28.292349710311811</v>
      </c>
      <c r="D228" s="123">
        <v>27.000766959674518</v>
      </c>
      <c r="E228" s="123">
        <v>25.406694849130542</v>
      </c>
      <c r="F228" s="123">
        <v>25.66916728620836</v>
      </c>
      <c r="G228" s="123">
        <v>24.109664151113471</v>
      </c>
      <c r="H228" s="123">
        <v>24.026885497157622</v>
      </c>
      <c r="I228" s="123">
        <v>23.683598520946756</v>
      </c>
      <c r="J228" s="123">
        <v>24.227952868265383</v>
      </c>
      <c r="K228" s="123">
        <v>23.85264429735355</v>
      </c>
      <c r="L228" s="123">
        <v>24.040913977535336</v>
      </c>
      <c r="M228" s="123">
        <v>24.739429247889355</v>
      </c>
      <c r="N228" s="123">
        <v>24.678661974154796</v>
      </c>
      <c r="O228" s="123">
        <v>24.409644913871073</v>
      </c>
      <c r="P228" s="123">
        <v>23.800067652883445</v>
      </c>
      <c r="Q228" s="123">
        <v>23.295451250325861</v>
      </c>
      <c r="R228" s="123">
        <v>23.916760585446283</v>
      </c>
      <c r="S228" s="123">
        <v>24.252780680601337</v>
      </c>
      <c r="T228" s="123">
        <v>24.862223138873674</v>
      </c>
      <c r="U228" s="123">
        <v>24.337034320447128</v>
      </c>
      <c r="V228" s="123">
        <v>25.479279456185331</v>
      </c>
      <c r="W228" s="123">
        <v>24.07634694391437</v>
      </c>
      <c r="X228" s="123">
        <v>22.399661161443785</v>
      </c>
      <c r="Y228" s="123">
        <v>20.956954058800228</v>
      </c>
      <c r="DA228" s="130" t="s">
        <v>2886</v>
      </c>
    </row>
    <row r="229" spans="1:105" ht="12" customHeight="1" x14ac:dyDescent="0.25">
      <c r="A229" s="97" t="s">
        <v>124</v>
      </c>
      <c r="B229" s="99">
        <v>32.775308713230899</v>
      </c>
      <c r="C229" s="99">
        <v>31.403494603202233</v>
      </c>
      <c r="D229" s="99">
        <v>29.948351593968333</v>
      </c>
      <c r="E229" s="99">
        <v>28.6902489886868</v>
      </c>
      <c r="F229" s="99">
        <v>27.960515896855732</v>
      </c>
      <c r="G229" s="99">
        <v>27.207578227897422</v>
      </c>
      <c r="H229" s="99">
        <v>26.734743743579049</v>
      </c>
      <c r="I229" s="99">
        <v>26.837481610629244</v>
      </c>
      <c r="J229" s="99">
        <v>26.651376159125377</v>
      </c>
      <c r="K229" s="99">
        <v>26.748791679843535</v>
      </c>
      <c r="L229" s="99">
        <v>26.762422880048419</v>
      </c>
      <c r="M229" s="99">
        <v>28.34537366213452</v>
      </c>
      <c r="N229" s="99">
        <v>26.187951259875163</v>
      </c>
      <c r="O229" s="99">
        <v>28.602006597020548</v>
      </c>
      <c r="P229" s="99">
        <v>25.649801218453884</v>
      </c>
      <c r="Q229" s="99">
        <v>22.553070084971583</v>
      </c>
      <c r="R229" s="99">
        <v>26.247275934395116</v>
      </c>
      <c r="S229" s="99">
        <v>25.7291196618079</v>
      </c>
      <c r="T229" s="99">
        <v>26.056429850197766</v>
      </c>
      <c r="U229" s="99">
        <v>24.612811174025499</v>
      </c>
      <c r="V229" s="99">
        <v>26.754809529863472</v>
      </c>
      <c r="W229" s="99">
        <v>22.586139505391973</v>
      </c>
      <c r="X229" s="99">
        <v>21.519565943594735</v>
      </c>
      <c r="Y229" s="99">
        <v>21.690857730977719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23.983247359630639</v>
      </c>
      <c r="J230" s="99">
        <v>23.902139206662905</v>
      </c>
      <c r="K230" s="99">
        <v>24.032433143175865</v>
      </c>
      <c r="L230" s="99">
        <v>24.135834666090826</v>
      </c>
      <c r="M230" s="99">
        <v>25.684926612526748</v>
      </c>
      <c r="N230" s="99">
        <v>24.044016233962616</v>
      </c>
      <c r="O230" s="99">
        <v>26.385304432636012</v>
      </c>
      <c r="P230" s="99">
        <v>23.940712434850685</v>
      </c>
      <c r="Q230" s="99">
        <v>21.215177499161197</v>
      </c>
      <c r="R230" s="99">
        <v>23.875077617688913</v>
      </c>
      <c r="S230" s="99">
        <v>23.634966555179616</v>
      </c>
      <c r="T230" s="99">
        <v>24.12551157216344</v>
      </c>
      <c r="U230" s="99">
        <v>23.080116472317211</v>
      </c>
      <c r="V230" s="99">
        <v>25.322528798029666</v>
      </c>
      <c r="W230" s="99">
        <v>21.742080341519205</v>
      </c>
      <c r="X230" s="99">
        <v>20.593518681263603</v>
      </c>
      <c r="Y230" s="99">
        <v>20.468131423509085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20.424451739472619</v>
      </c>
      <c r="J231" s="102">
        <v>20.234770305553191</v>
      </c>
      <c r="K231" s="102">
        <v>20.319253761427635</v>
      </c>
      <c r="L231" s="102">
        <v>20.424214090045965</v>
      </c>
      <c r="M231" s="102">
        <v>21.777971819737669</v>
      </c>
      <c r="N231" s="102">
        <v>20.342825077357777</v>
      </c>
      <c r="O231" s="102">
        <v>22.232610582097465</v>
      </c>
      <c r="P231" s="102">
        <v>20.095832992014383</v>
      </c>
      <c r="Q231" s="102">
        <v>17.686614281586799</v>
      </c>
      <c r="R231" s="102">
        <v>19.553240605149973</v>
      </c>
      <c r="S231" s="102">
        <v>19.27412232748717</v>
      </c>
      <c r="T231" s="102">
        <v>19.57579134694333</v>
      </c>
      <c r="U231" s="102">
        <v>18.668908260327125</v>
      </c>
      <c r="V231" s="102">
        <v>20.594790163977304</v>
      </c>
      <c r="W231" s="102">
        <v>17.633915219129175</v>
      </c>
      <c r="X231" s="102">
        <v>16.409988846503353</v>
      </c>
      <c r="Y231" s="102">
        <v>16.035225125091465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3.5587956201580178</v>
      </c>
      <c r="J232" s="105">
        <v>3.6673689011097137</v>
      </c>
      <c r="K232" s="105">
        <v>3.7131793817482319</v>
      </c>
      <c r="L232" s="105">
        <v>3.7116205760448642</v>
      </c>
      <c r="M232" s="105">
        <v>3.9069547927890778</v>
      </c>
      <c r="N232" s="105">
        <v>3.7011911566048394</v>
      </c>
      <c r="O232" s="105">
        <v>4.1526938505385509</v>
      </c>
      <c r="P232" s="105">
        <v>3.844879442836302</v>
      </c>
      <c r="Q232" s="105">
        <v>3.5285632175743959</v>
      </c>
      <c r="R232" s="105">
        <v>4.3218370125389365</v>
      </c>
      <c r="S232" s="105">
        <v>4.3608442276924473</v>
      </c>
      <c r="T232" s="105">
        <v>4.5497202252201099</v>
      </c>
      <c r="U232" s="105">
        <v>4.4112082119900897</v>
      </c>
      <c r="V232" s="105">
        <v>4.7277386340523542</v>
      </c>
      <c r="W232" s="105">
        <v>4.1081651223900248</v>
      </c>
      <c r="X232" s="105">
        <v>4.1835298347602521</v>
      </c>
      <c r="Y232" s="105">
        <v>4.4329062984176222</v>
      </c>
      <c r="DA232" s="132" t="s">
        <v>2890</v>
      </c>
    </row>
    <row r="233" spans="1:105" ht="12" customHeight="1" x14ac:dyDescent="0.25">
      <c r="A233" s="106" t="s">
        <v>122</v>
      </c>
      <c r="B233" s="102">
        <v>29.084040255976745</v>
      </c>
      <c r="C233" s="102">
        <v>28.08923612504033</v>
      </c>
      <c r="D233" s="102">
        <v>26.813306350041096</v>
      </c>
      <c r="E233" s="102">
        <v>25.195084579735749</v>
      </c>
      <c r="F233" s="102">
        <v>25.555381332645762</v>
      </c>
      <c r="G233" s="102">
        <v>23.96828933471398</v>
      </c>
      <c r="H233" s="102">
        <v>23.931705252526747</v>
      </c>
      <c r="I233" s="102">
        <v>23.754108299708388</v>
      </c>
      <c r="J233" s="102">
        <v>24.741069911523773</v>
      </c>
      <c r="K233" s="102">
        <v>24.589079723008332</v>
      </c>
      <c r="L233" s="102">
        <v>25.061218703279849</v>
      </c>
      <c r="M233" s="102">
        <v>25.667946611685746</v>
      </c>
      <c r="N233" s="102">
        <v>25.614907347466684</v>
      </c>
      <c r="O233" s="102">
        <v>25.177654908907499</v>
      </c>
      <c r="P233" s="102">
        <v>24.829378686148956</v>
      </c>
      <c r="Q233" s="102">
        <v>24.862590624471903</v>
      </c>
      <c r="R233" s="102">
        <v>25.455755747136568</v>
      </c>
      <c r="S233" s="102">
        <v>25.874883726790138</v>
      </c>
      <c r="T233" s="102">
        <v>26.39913820406511</v>
      </c>
      <c r="U233" s="102">
        <v>25.315047169153043</v>
      </c>
      <c r="V233" s="102">
        <v>26.017778312103204</v>
      </c>
      <c r="W233" s="102">
        <v>24.913495079121628</v>
      </c>
      <c r="X233" s="102">
        <v>23.304692866126913</v>
      </c>
      <c r="Y233" s="102">
        <v>21.567323246596239</v>
      </c>
      <c r="DA233" s="131" t="s">
        <v>2891</v>
      </c>
    </row>
    <row r="234" spans="1:105" ht="12" customHeight="1" x14ac:dyDescent="0.25">
      <c r="A234" s="107" t="s">
        <v>121</v>
      </c>
      <c r="B234" s="105">
        <v>26.814132733325216</v>
      </c>
      <c r="C234" s="105">
        <v>25.92555010065071</v>
      </c>
      <c r="D234" s="105">
        <v>24.632550588103381</v>
      </c>
      <c r="E234" s="105">
        <v>23.221825513859301</v>
      </c>
      <c r="F234" s="105">
        <v>23.614393954898091</v>
      </c>
      <c r="G234" s="105">
        <v>22.135000614077505</v>
      </c>
      <c r="H234" s="105">
        <v>22.172238320138806</v>
      </c>
      <c r="I234" s="105">
        <v>21.91467465190431</v>
      </c>
      <c r="J234" s="105">
        <v>22.708817840075721</v>
      </c>
      <c r="K234" s="105">
        <v>22.543478505816964</v>
      </c>
      <c r="L234" s="105">
        <v>22.974248181483688</v>
      </c>
      <c r="M234" s="105">
        <v>23.682971398525787</v>
      </c>
      <c r="N234" s="105">
        <v>23.813124505958864</v>
      </c>
      <c r="O234" s="105">
        <v>23.451170581116394</v>
      </c>
      <c r="P234" s="105">
        <v>23.069362004242166</v>
      </c>
      <c r="Q234" s="105">
        <v>22.782480709587166</v>
      </c>
      <c r="R234" s="105">
        <v>23.090524621873474</v>
      </c>
      <c r="S234" s="105">
        <v>23.533948878174304</v>
      </c>
      <c r="T234" s="105">
        <v>24.223364994715016</v>
      </c>
      <c r="U234" s="105">
        <v>23.941688867259337</v>
      </c>
      <c r="V234" s="105">
        <v>25.052105119533465</v>
      </c>
      <c r="W234" s="105">
        <v>23.924173859129347</v>
      </c>
      <c r="X234" s="105">
        <v>22.15759901556423</v>
      </c>
      <c r="Y234" s="105">
        <v>20.530940473352754</v>
      </c>
      <c r="DA234" s="132" t="s">
        <v>2892</v>
      </c>
    </row>
    <row r="235" spans="1:105" ht="12" customHeight="1" x14ac:dyDescent="0.25">
      <c r="A235" s="108" t="s">
        <v>53</v>
      </c>
      <c r="B235" s="99">
        <v>22.678905639693859</v>
      </c>
      <c r="C235" s="99">
        <v>21.914871666746652</v>
      </c>
      <c r="D235" s="99">
        <v>20.679741550029174</v>
      </c>
      <c r="E235" s="99">
        <v>19.478498867674773</v>
      </c>
      <c r="F235" s="99">
        <v>19.809693471883804</v>
      </c>
      <c r="G235" s="99">
        <v>18.528239870767038</v>
      </c>
      <c r="H235" s="99">
        <v>18.657763831912092</v>
      </c>
      <c r="I235" s="99">
        <v>18.388241604835226</v>
      </c>
      <c r="J235" s="99">
        <v>18.939375572140118</v>
      </c>
      <c r="K235" s="99">
        <v>18.77974371949691</v>
      </c>
      <c r="L235" s="99">
        <v>19.165285804529194</v>
      </c>
      <c r="M235" s="99">
        <v>19.81116999159126</v>
      </c>
      <c r="N235" s="99">
        <v>19.863339769927482</v>
      </c>
      <c r="O235" s="99">
        <v>19.518654157219679</v>
      </c>
      <c r="P235" s="99">
        <v>19.149206559669871</v>
      </c>
      <c r="Q235" s="99">
        <v>18.8150383642114</v>
      </c>
      <c r="R235" s="99">
        <v>18.960777935055702</v>
      </c>
      <c r="S235" s="99">
        <v>19.269440876976496</v>
      </c>
      <c r="T235" s="99">
        <v>19.759478347538312</v>
      </c>
      <c r="U235" s="99">
        <v>19.460386935427799</v>
      </c>
      <c r="V235" s="99">
        <v>20.495729906700532</v>
      </c>
      <c r="W235" s="99">
        <v>19.49233813202402</v>
      </c>
      <c r="X235" s="99">
        <v>17.782767590268442</v>
      </c>
      <c r="Y235" s="99">
        <v>16.230452129421998</v>
      </c>
      <c r="DA235" s="63" t="s">
        <v>2893</v>
      </c>
    </row>
    <row r="236" spans="1:105" ht="12" customHeight="1" x14ac:dyDescent="0.25">
      <c r="A236" s="108" t="s">
        <v>52</v>
      </c>
      <c r="B236" s="99">
        <v>4.1352270936313591</v>
      </c>
      <c r="C236" s="99">
        <v>4.010678433904058</v>
      </c>
      <c r="D236" s="99">
        <v>3.9528090380742054</v>
      </c>
      <c r="E236" s="99">
        <v>3.7433266461845265</v>
      </c>
      <c r="F236" s="99">
        <v>3.8047004830142903</v>
      </c>
      <c r="G236" s="99">
        <v>3.6067607433104696</v>
      </c>
      <c r="H236" s="99">
        <v>3.5144744882267127</v>
      </c>
      <c r="I236" s="99">
        <v>3.5264330470690828</v>
      </c>
      <c r="J236" s="99">
        <v>3.7694422679356019</v>
      </c>
      <c r="K236" s="99">
        <v>3.7637347863200552</v>
      </c>
      <c r="L236" s="99">
        <v>3.8089623769544922</v>
      </c>
      <c r="M236" s="99">
        <v>3.8718014069345279</v>
      </c>
      <c r="N236" s="99">
        <v>3.9497847360313805</v>
      </c>
      <c r="O236" s="99">
        <v>3.932516423896721</v>
      </c>
      <c r="P236" s="99">
        <v>3.9201554445722957</v>
      </c>
      <c r="Q236" s="99">
        <v>3.967442345375761</v>
      </c>
      <c r="R236" s="99">
        <v>4.1297466868177697</v>
      </c>
      <c r="S236" s="99">
        <v>4.26450800119781</v>
      </c>
      <c r="T236" s="99">
        <v>4.4638866471767074</v>
      </c>
      <c r="U236" s="99">
        <v>4.4813019318315401</v>
      </c>
      <c r="V236" s="99">
        <v>4.5563752128329282</v>
      </c>
      <c r="W236" s="99">
        <v>4.4318357271053266</v>
      </c>
      <c r="X236" s="99">
        <v>4.3748314252957812</v>
      </c>
      <c r="Y236" s="99">
        <v>4.300488343930752</v>
      </c>
      <c r="DA236" s="63" t="s">
        <v>2894</v>
      </c>
    </row>
    <row r="237" spans="1:105" ht="12" customHeight="1" x14ac:dyDescent="0.25">
      <c r="A237" s="121" t="s">
        <v>54</v>
      </c>
      <c r="B237" s="123">
        <v>4.607781825607459</v>
      </c>
      <c r="C237" s="123">
        <v>4.4721035714982911</v>
      </c>
      <c r="D237" s="123">
        <v>4.3921546713995552</v>
      </c>
      <c r="E237" s="123">
        <v>4.3448325983650822</v>
      </c>
      <c r="F237" s="123">
        <v>4.2911546700642935</v>
      </c>
      <c r="G237" s="123">
        <v>4.1447945385240486</v>
      </c>
      <c r="H237" s="123">
        <v>4.0230298343336788</v>
      </c>
      <c r="I237" s="123">
        <v>4.0396214913442439</v>
      </c>
      <c r="J237" s="123">
        <v>3.8715273822313621</v>
      </c>
      <c r="K237" s="123">
        <v>3.8245556846606705</v>
      </c>
      <c r="L237" s="123">
        <v>3.7257773143781199</v>
      </c>
      <c r="M237" s="123">
        <v>3.7666899632254349</v>
      </c>
      <c r="N237" s="123">
        <v>3.7833473880434605</v>
      </c>
      <c r="O237" s="123">
        <v>3.5994427432040217</v>
      </c>
      <c r="P237" s="123">
        <v>3.6705677628942275</v>
      </c>
      <c r="Q237" s="123">
        <v>3.6935392232063449</v>
      </c>
      <c r="R237" s="123">
        <v>3.6822305790592602</v>
      </c>
      <c r="S237" s="123">
        <v>3.6483958071610392</v>
      </c>
      <c r="T237" s="123">
        <v>3.6738153912502436</v>
      </c>
      <c r="U237" s="123">
        <v>3.5441044865332949</v>
      </c>
      <c r="V237" s="123">
        <v>3.6866422584633836</v>
      </c>
      <c r="W237" s="123">
        <v>3.6054244382715575</v>
      </c>
      <c r="X237" s="123">
        <v>3.1968589677097143</v>
      </c>
      <c r="Y237" s="123">
        <v>3.0177161617991128</v>
      </c>
      <c r="DA237" s="130" t="s">
        <v>2895</v>
      </c>
    </row>
    <row r="238" spans="1:105" ht="12" customHeight="1" x14ac:dyDescent="0.25">
      <c r="A238" s="97" t="s">
        <v>50</v>
      </c>
      <c r="B238" s="99">
        <v>5.8213344763976664</v>
      </c>
      <c r="C238" s="99">
        <v>5.6796866919828917</v>
      </c>
      <c r="D238" s="99">
        <v>5.585307421570084</v>
      </c>
      <c r="E238" s="99">
        <v>5.5455458246343836</v>
      </c>
      <c r="F238" s="99">
        <v>5.3657053803207289</v>
      </c>
      <c r="G238" s="99">
        <v>5.3608845269503469</v>
      </c>
      <c r="H238" s="99">
        <v>5.1701634390981273</v>
      </c>
      <c r="I238" s="99">
        <v>5.167122929570362</v>
      </c>
      <c r="J238" s="99">
        <v>5.0176803326262061</v>
      </c>
      <c r="K238" s="99">
        <v>4.8026214724146623</v>
      </c>
      <c r="L238" s="99">
        <v>4.847011526137516</v>
      </c>
      <c r="M238" s="99">
        <v>4.8538222361776633</v>
      </c>
      <c r="N238" s="99">
        <v>4.8306779441730461</v>
      </c>
      <c r="O238" s="99">
        <v>4.8634656668833811</v>
      </c>
      <c r="P238" s="99">
        <v>4.6329483125134914</v>
      </c>
      <c r="Q238" s="99">
        <v>4.3430986715689972</v>
      </c>
      <c r="R238" s="99">
        <v>5.0867046685326036</v>
      </c>
      <c r="S238" s="99">
        <v>4.9871709801641364</v>
      </c>
      <c r="T238" s="99">
        <v>5.2410551992054817</v>
      </c>
      <c r="U238" s="99">
        <v>4.9770600337256958</v>
      </c>
      <c r="V238" s="99">
        <v>5.4885961692142393</v>
      </c>
      <c r="W238" s="99">
        <v>4.6077740389579294</v>
      </c>
      <c r="X238" s="99">
        <v>4.3592476066460319</v>
      </c>
      <c r="Y238" s="99">
        <v>4.4968559089162028</v>
      </c>
      <c r="DA238" s="63" t="s">
        <v>2896</v>
      </c>
    </row>
    <row r="239" spans="1:105" ht="12" customHeight="1" x14ac:dyDescent="0.25">
      <c r="A239" s="109" t="s">
        <v>120</v>
      </c>
      <c r="B239" s="110">
        <v>4.5899354630958378</v>
      </c>
      <c r="C239" s="110">
        <v>4.4546361203823137</v>
      </c>
      <c r="D239" s="110">
        <v>4.374731672884355</v>
      </c>
      <c r="E239" s="110">
        <v>4.3274309574046583</v>
      </c>
      <c r="F239" s="110">
        <v>4.275255284074718</v>
      </c>
      <c r="G239" s="110">
        <v>4.1269701249796915</v>
      </c>
      <c r="H239" s="110">
        <v>4.0065235584700529</v>
      </c>
      <c r="I239" s="110">
        <v>4.0238334714853048</v>
      </c>
      <c r="J239" s="110">
        <v>3.8560260780686657</v>
      </c>
      <c r="K239" s="110">
        <v>3.8117777446293206</v>
      </c>
      <c r="L239" s="110">
        <v>3.7108872240845101</v>
      </c>
      <c r="M239" s="110">
        <v>3.7510442447537367</v>
      </c>
      <c r="N239" s="110">
        <v>3.7676151994350051</v>
      </c>
      <c r="O239" s="110">
        <v>3.5798004432472053</v>
      </c>
      <c r="P239" s="110">
        <v>3.6552244715693369</v>
      </c>
      <c r="Q239" s="110">
        <v>3.6828028409652585</v>
      </c>
      <c r="R239" s="110">
        <v>3.6569035690799119</v>
      </c>
      <c r="S239" s="110">
        <v>3.6230059222275788</v>
      </c>
      <c r="T239" s="110">
        <v>3.6443898650448885</v>
      </c>
      <c r="U239" s="110">
        <v>3.5183570820673098</v>
      </c>
      <c r="V239" s="110">
        <v>3.6557519253846991</v>
      </c>
      <c r="W239" s="110">
        <v>3.587471222794306</v>
      </c>
      <c r="X239" s="110">
        <v>3.1753236335610642</v>
      </c>
      <c r="Y239" s="110">
        <v>2.9880248933839479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100.13938822561641</v>
      </c>
      <c r="C241" s="118">
        <f t="shared" si="98"/>
        <v>118.40211154683996</v>
      </c>
      <c r="D241" s="118">
        <f t="shared" si="98"/>
        <v>79.276759902234218</v>
      </c>
      <c r="E241" s="118">
        <f t="shared" si="98"/>
        <v>105.0611242656385</v>
      </c>
      <c r="F241" s="118">
        <f t="shared" si="98"/>
        <v>111.79468857492533</v>
      </c>
      <c r="G241" s="118">
        <f t="shared" si="98"/>
        <v>115.27348514792456</v>
      </c>
      <c r="H241" s="118">
        <f t="shared" si="98"/>
        <v>116.2194889494598</v>
      </c>
      <c r="I241" s="118">
        <f t="shared" si="98"/>
        <v>118.13288952010453</v>
      </c>
      <c r="J241" s="118">
        <f t="shared" si="98"/>
        <v>123.64247784369074</v>
      </c>
      <c r="K241" s="118">
        <f t="shared" si="98"/>
        <v>114.92817441032304</v>
      </c>
      <c r="L241" s="118">
        <f t="shared" si="98"/>
        <v>112.24091404456669</v>
      </c>
      <c r="M241" s="118">
        <f t="shared" si="98"/>
        <v>105.18333918739128</v>
      </c>
      <c r="N241" s="118">
        <f t="shared" si="98"/>
        <v>99.259599691280826</v>
      </c>
      <c r="O241" s="118">
        <f t="shared" si="98"/>
        <v>94.061401101372084</v>
      </c>
      <c r="P241" s="118">
        <f t="shared" si="98"/>
        <v>90.280220230011523</v>
      </c>
      <c r="Q241" s="118">
        <f t="shared" si="98"/>
        <v>91.973798039813161</v>
      </c>
      <c r="R241" s="118">
        <f t="shared" ref="R241:V241" si="99">R242+R244+R246+R255</f>
        <v>96.034112244193537</v>
      </c>
      <c r="S241" s="118">
        <f t="shared" si="99"/>
        <v>97.888595058929582</v>
      </c>
      <c r="T241" s="118">
        <f t="shared" si="99"/>
        <v>97.239600137419842</v>
      </c>
      <c r="U241" s="118">
        <f t="shared" si="99"/>
        <v>98.921601146003056</v>
      </c>
      <c r="V241" s="118">
        <f t="shared" si="99"/>
        <v>99.581056649628735</v>
      </c>
      <c r="W241" s="118">
        <f t="shared" ref="W241:Y241" si="100">W242+W244+W246+W255</f>
        <v>93.182323019023301</v>
      </c>
      <c r="X241" s="118">
        <f t="shared" si="100"/>
        <v>90.690544090377486</v>
      </c>
      <c r="Y241" s="118">
        <f t="shared" si="100"/>
        <v>88.891142284308629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77.824696697765845</v>
      </c>
      <c r="C242" s="123">
        <f t="shared" si="101"/>
        <v>96.69272935138936</v>
      </c>
      <c r="D242" s="123">
        <f t="shared" si="101"/>
        <v>58.214595315097711</v>
      </c>
      <c r="E242" s="123">
        <f t="shared" si="101"/>
        <v>84.945716017472748</v>
      </c>
      <c r="F242" s="123">
        <f t="shared" si="101"/>
        <v>91.438566310808469</v>
      </c>
      <c r="G242" s="123">
        <f t="shared" si="101"/>
        <v>95.972591706396983</v>
      </c>
      <c r="H242" s="123">
        <f t="shared" si="101"/>
        <v>96.966767729228621</v>
      </c>
      <c r="I242" s="123">
        <f t="shared" si="101"/>
        <v>98.916103118211936</v>
      </c>
      <c r="J242" s="123">
        <f t="shared" si="101"/>
        <v>103.90607772180206</v>
      </c>
      <c r="K242" s="123">
        <f t="shared" si="101"/>
        <v>95.275390769771164</v>
      </c>
      <c r="L242" s="123">
        <f t="shared" si="101"/>
        <v>92.312104206327817</v>
      </c>
      <c r="M242" s="123">
        <f t="shared" si="101"/>
        <v>84.669959413646993</v>
      </c>
      <c r="N242" s="123">
        <f t="shared" si="101"/>
        <v>78.640496009141032</v>
      </c>
      <c r="O242" s="123">
        <f t="shared" si="101"/>
        <v>73.606640262712048</v>
      </c>
      <c r="P242" s="123">
        <f t="shared" si="101"/>
        <v>69.899255798577585</v>
      </c>
      <c r="Q242" s="123">
        <f t="shared" si="101"/>
        <v>71.635424883803793</v>
      </c>
      <c r="R242" s="123">
        <f t="shared" si="101"/>
        <v>74.964892337770465</v>
      </c>
      <c r="S242" s="123">
        <f t="shared" si="101"/>
        <v>76.299838357343916</v>
      </c>
      <c r="T242" s="123">
        <f t="shared" si="101"/>
        <v>74.864084457378496</v>
      </c>
      <c r="U242" s="123">
        <f t="shared" si="101"/>
        <v>76.733317051588372</v>
      </c>
      <c r="V242" s="123">
        <f t="shared" si="101"/>
        <v>76.068143851340949</v>
      </c>
      <c r="W242" s="123">
        <f t="shared" si="101"/>
        <v>70.522592578783005</v>
      </c>
      <c r="X242" s="123">
        <f t="shared" si="101"/>
        <v>69.384300489414443</v>
      </c>
      <c r="Y242" s="123">
        <f t="shared" si="101"/>
        <v>68.679129567811344</v>
      </c>
      <c r="DA242" s="130" t="s">
        <v>3050</v>
      </c>
    </row>
    <row r="243" spans="1:105" ht="12" customHeight="1" x14ac:dyDescent="0.25">
      <c r="A243" s="97" t="s">
        <v>53</v>
      </c>
      <c r="B243" s="99">
        <v>77.824696697765845</v>
      </c>
      <c r="C243" s="99">
        <v>96.69272935138936</v>
      </c>
      <c r="D243" s="99">
        <v>58.214595315097711</v>
      </c>
      <c r="E243" s="99">
        <v>84.945716017472748</v>
      </c>
      <c r="F243" s="99">
        <v>91.438566310808469</v>
      </c>
      <c r="G243" s="99">
        <v>95.972591706396983</v>
      </c>
      <c r="H243" s="99">
        <v>96.966767729228621</v>
      </c>
      <c r="I243" s="99">
        <v>98.916103118211936</v>
      </c>
      <c r="J243" s="99">
        <v>103.90607772180206</v>
      </c>
      <c r="K243" s="99">
        <v>95.275390769771164</v>
      </c>
      <c r="L243" s="99">
        <v>92.312104206327817</v>
      </c>
      <c r="M243" s="99">
        <v>84.669959413646993</v>
      </c>
      <c r="N243" s="99">
        <v>78.640496009141032</v>
      </c>
      <c r="O243" s="99">
        <v>73.606640262712048</v>
      </c>
      <c r="P243" s="99">
        <v>69.899255798577585</v>
      </c>
      <c r="Q243" s="99">
        <v>71.635424883803793</v>
      </c>
      <c r="R243" s="99">
        <v>74.964892337770465</v>
      </c>
      <c r="S243" s="99">
        <v>76.299838357343916</v>
      </c>
      <c r="T243" s="99">
        <v>74.864084457378496</v>
      </c>
      <c r="U243" s="99">
        <v>76.733317051588372</v>
      </c>
      <c r="V243" s="99">
        <v>76.068143851340949</v>
      </c>
      <c r="W243" s="99">
        <v>70.522592578783005</v>
      </c>
      <c r="X243" s="99">
        <v>69.384300489414443</v>
      </c>
      <c r="Y243" s="99">
        <v>68.679129567811344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0.1505121737562945</v>
      </c>
      <c r="C244" s="123">
        <f t="shared" si="102"/>
        <v>0.12457218886057644</v>
      </c>
      <c r="D244" s="123">
        <f t="shared" si="102"/>
        <v>0.11600812195507122</v>
      </c>
      <c r="E244" s="123">
        <f t="shared" si="102"/>
        <v>0.10937103080415959</v>
      </c>
      <c r="F244" s="123">
        <f t="shared" si="102"/>
        <v>0.12047049085619507</v>
      </c>
      <c r="G244" s="123">
        <f t="shared" si="102"/>
        <v>0.13610966879153483</v>
      </c>
      <c r="H244" s="123">
        <f t="shared" si="102"/>
        <v>0.17816097466313263</v>
      </c>
      <c r="I244" s="123">
        <f t="shared" si="102"/>
        <v>0.21202370124625927</v>
      </c>
      <c r="J244" s="123">
        <f t="shared" si="102"/>
        <v>0.24737875860663514</v>
      </c>
      <c r="K244" s="123">
        <f t="shared" si="102"/>
        <v>0.27470342320153124</v>
      </c>
      <c r="L244" s="123">
        <f t="shared" si="102"/>
        <v>0.30991129110693211</v>
      </c>
      <c r="M244" s="123">
        <f t="shared" si="102"/>
        <v>0.29370990279633241</v>
      </c>
      <c r="N244" s="123">
        <f t="shared" si="102"/>
        <v>0.31147461262580833</v>
      </c>
      <c r="O244" s="123">
        <f t="shared" si="102"/>
        <v>0.28119603356961415</v>
      </c>
      <c r="P244" s="123">
        <f t="shared" si="102"/>
        <v>0.30643626123496231</v>
      </c>
      <c r="Q244" s="123">
        <f t="shared" si="102"/>
        <v>0.29914460010248523</v>
      </c>
      <c r="R244" s="123">
        <f t="shared" si="102"/>
        <v>0.3098580829024975</v>
      </c>
      <c r="S244" s="123">
        <f t="shared" si="102"/>
        <v>0.30234985373198264</v>
      </c>
      <c r="T244" s="123">
        <f t="shared" si="102"/>
        <v>0.3018285664091318</v>
      </c>
      <c r="U244" s="123">
        <f t="shared" si="102"/>
        <v>0.29095569507271352</v>
      </c>
      <c r="V244" s="123">
        <f t="shared" si="102"/>
        <v>0.28153616897922268</v>
      </c>
      <c r="W244" s="123">
        <f t="shared" si="102"/>
        <v>0.23998738343853582</v>
      </c>
      <c r="X244" s="123">
        <f t="shared" si="102"/>
        <v>0.24211266424391076</v>
      </c>
      <c r="Y244" s="123">
        <f t="shared" si="102"/>
        <v>0.27415624927813742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0.1505121737562945</v>
      </c>
      <c r="C245" s="99">
        <f>RES_hhdet_tess!C147</f>
        <v>0.12457218886057644</v>
      </c>
      <c r="D245" s="99">
        <f>RES_hhdet_tess!D147</f>
        <v>0.11600812195507122</v>
      </c>
      <c r="E245" s="99">
        <f>RES_hhdet_tess!E147</f>
        <v>0.10937103080415959</v>
      </c>
      <c r="F245" s="99">
        <f>RES_hhdet_tess!F147</f>
        <v>0.12047049085619507</v>
      </c>
      <c r="G245" s="99">
        <f>RES_hhdet_tess!G147</f>
        <v>0.13610966879153483</v>
      </c>
      <c r="H245" s="99">
        <f>RES_hhdet_tess!H147</f>
        <v>0.17816097466313263</v>
      </c>
      <c r="I245" s="99">
        <f>RES_hhdet_tess!I147</f>
        <v>0.21202370124625927</v>
      </c>
      <c r="J245" s="99">
        <f>RES_hhdet_tess!J147</f>
        <v>0.24737875860663514</v>
      </c>
      <c r="K245" s="99">
        <f>RES_hhdet_tess!K147</f>
        <v>0.27470342320153124</v>
      </c>
      <c r="L245" s="99">
        <f>RES_hhdet_tess!L147</f>
        <v>0.30991129110693211</v>
      </c>
      <c r="M245" s="99">
        <f>RES_hhdet_tess!M147</f>
        <v>0.29370990279633241</v>
      </c>
      <c r="N245" s="99">
        <f>RES_hhdet_tess!N147</f>
        <v>0.31147461262580833</v>
      </c>
      <c r="O245" s="99">
        <f>RES_hhdet_tess!O147</f>
        <v>0.28119603356961415</v>
      </c>
      <c r="P245" s="99">
        <f>RES_hhdet_tess!P147</f>
        <v>0.30643626123496231</v>
      </c>
      <c r="Q245" s="99">
        <f>RES_hhdet_tess!Q147</f>
        <v>0.29914460010248523</v>
      </c>
      <c r="R245" s="99">
        <f>RES_hhdet_tess!R147</f>
        <v>0.3098580829024975</v>
      </c>
      <c r="S245" s="99">
        <f>RES_hhdet_tess!S147</f>
        <v>0.30234985373198264</v>
      </c>
      <c r="T245" s="99">
        <f>RES_hhdet_tess!T147</f>
        <v>0.3018285664091318</v>
      </c>
      <c r="U245" s="99">
        <f>RES_hhdet_tess!U147</f>
        <v>0.29095569507271352</v>
      </c>
      <c r="V245" s="99">
        <f>RES_hhdet_tess!V147</f>
        <v>0.28153616897922268</v>
      </c>
      <c r="W245" s="99">
        <f>RES_hhdet_tess!W147</f>
        <v>0.23998738343853582</v>
      </c>
      <c r="X245" s="99">
        <f>RES_hhdet_tess!X147</f>
        <v>0.24211266424391076</v>
      </c>
      <c r="Y245" s="99">
        <f>RES_hhdet_tess!Y147</f>
        <v>0.27415624927813742</v>
      </c>
      <c r="DA245" s="63" t="s">
        <v>3053</v>
      </c>
    </row>
    <row r="246" spans="1:105" ht="12" customHeight="1" x14ac:dyDescent="0.25">
      <c r="A246" s="121" t="s">
        <v>55</v>
      </c>
      <c r="B246" s="123">
        <v>18.775652076250186</v>
      </c>
      <c r="C246" s="123">
        <v>18.280172277937751</v>
      </c>
      <c r="D246" s="123">
        <v>17.675841974929657</v>
      </c>
      <c r="E246" s="123">
        <v>16.756130702030699</v>
      </c>
      <c r="F246" s="123">
        <v>17.016699389016328</v>
      </c>
      <c r="G246" s="123">
        <v>16.049041172186094</v>
      </c>
      <c r="H246" s="123">
        <v>16.044400977462605</v>
      </c>
      <c r="I246" s="123">
        <v>15.956872468113669</v>
      </c>
      <c r="J246" s="123">
        <v>16.563616572919074</v>
      </c>
      <c r="K246" s="123">
        <v>16.482684971443014</v>
      </c>
      <c r="L246" s="123">
        <v>16.793315763115103</v>
      </c>
      <c r="M246" s="123">
        <v>17.355979671781544</v>
      </c>
      <c r="N246" s="123">
        <v>17.421503791547565</v>
      </c>
      <c r="O246" s="123">
        <v>17.416504979401125</v>
      </c>
      <c r="P246" s="123">
        <v>17.245671709658147</v>
      </c>
      <c r="Q246" s="123">
        <v>17.172261987912716</v>
      </c>
      <c r="R246" s="123">
        <v>17.879889310506183</v>
      </c>
      <c r="S246" s="123">
        <v>18.400769945681379</v>
      </c>
      <c r="T246" s="123">
        <v>19.130543687134548</v>
      </c>
      <c r="U246" s="123">
        <v>19.004575230840651</v>
      </c>
      <c r="V246" s="123">
        <v>20.159106468958655</v>
      </c>
      <c r="W246" s="123">
        <v>19.345174654792238</v>
      </c>
      <c r="X246" s="123">
        <v>18.290681353028713</v>
      </c>
      <c r="Y246" s="123">
        <v>17.292662338101117</v>
      </c>
      <c r="DA246" s="130" t="s">
        <v>3054</v>
      </c>
    </row>
    <row r="247" spans="1:105" ht="12" customHeight="1" x14ac:dyDescent="0.25">
      <c r="A247" s="97" t="s">
        <v>124</v>
      </c>
      <c r="B247" s="99">
        <v>18.756731913435715</v>
      </c>
      <c r="C247" s="99">
        <v>18.174164528116968</v>
      </c>
      <c r="D247" s="99">
        <v>17.644131120190053</v>
      </c>
      <c r="E247" s="99">
        <v>17.063643944770288</v>
      </c>
      <c r="F247" s="99">
        <v>16.720605605720337</v>
      </c>
      <c r="G247" s="99">
        <v>16.348644241439366</v>
      </c>
      <c r="H247" s="99">
        <v>16.128842470659702</v>
      </c>
      <c r="I247" s="99">
        <v>16.252572365352751</v>
      </c>
      <c r="J247" s="99">
        <v>16.19327151750122</v>
      </c>
      <c r="K247" s="99">
        <v>16.321660481434286</v>
      </c>
      <c r="L247" s="99">
        <v>16.43849762771131</v>
      </c>
      <c r="M247" s="99">
        <v>17.576529950117894</v>
      </c>
      <c r="N247" s="99">
        <v>16.460916478388416</v>
      </c>
      <c r="O247" s="99">
        <v>18.396473604305033</v>
      </c>
      <c r="P247" s="99">
        <v>17.010520245752808</v>
      </c>
      <c r="Q247" s="99">
        <v>15.519825791216999</v>
      </c>
      <c r="R247" s="99">
        <v>18.737658340467977</v>
      </c>
      <c r="S247" s="99">
        <v>18.902192350913058</v>
      </c>
      <c r="T247" s="99">
        <v>19.592987260588004</v>
      </c>
      <c r="U247" s="99">
        <v>18.897597371687091</v>
      </c>
      <c r="V247" s="99">
        <v>20.994078213498142</v>
      </c>
      <c r="W247" s="99">
        <v>18.123422255241486</v>
      </c>
      <c r="X247" s="99">
        <v>17.593157241208999</v>
      </c>
      <c r="Y247" s="99">
        <v>17.931450726571676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16.046737654697893</v>
      </c>
      <c r="J248" s="99">
        <v>16.093142142989649</v>
      </c>
      <c r="K248" s="99">
        <v>16.239981430444466</v>
      </c>
      <c r="L248" s="99">
        <v>16.356393797906918</v>
      </c>
      <c r="M248" s="99">
        <v>17.474759492584383</v>
      </c>
      <c r="N248" s="99">
        <v>16.374890983947783</v>
      </c>
      <c r="O248" s="99">
        <v>18.31576084648044</v>
      </c>
      <c r="P248" s="99">
        <v>16.903872747659694</v>
      </c>
      <c r="Q248" s="99">
        <v>15.352862802305262</v>
      </c>
      <c r="R248" s="99">
        <v>18.599291047609626</v>
      </c>
      <c r="S248" s="99">
        <v>18.738774619354214</v>
      </c>
      <c r="T248" s="99">
        <v>19.422006071664885</v>
      </c>
      <c r="U248" s="99">
        <v>18.718006730012526</v>
      </c>
      <c r="V248" s="99">
        <v>20.863389846559993</v>
      </c>
      <c r="W248" s="99">
        <v>18.053374011566472</v>
      </c>
      <c r="X248" s="99">
        <v>17.533942852401587</v>
      </c>
      <c r="Y248" s="99">
        <v>17.732239788699491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12.487942034539874</v>
      </c>
      <c r="J249" s="102">
        <v>12.425773241879934</v>
      </c>
      <c r="K249" s="102">
        <v>12.526802048696233</v>
      </c>
      <c r="L249" s="102">
        <v>12.644773221862053</v>
      </c>
      <c r="M249" s="102">
        <v>13.56780469979531</v>
      </c>
      <c r="N249" s="102">
        <v>12.67369982734294</v>
      </c>
      <c r="O249" s="102">
        <v>14.163066995941888</v>
      </c>
      <c r="P249" s="102">
        <v>13.058993304823394</v>
      </c>
      <c r="Q249" s="102">
        <v>11.824299584730865</v>
      </c>
      <c r="R249" s="102">
        <v>14.27745403507069</v>
      </c>
      <c r="S249" s="102">
        <v>14.377930391661765</v>
      </c>
      <c r="T249" s="102">
        <v>14.872285846444779</v>
      </c>
      <c r="U249" s="102">
        <v>14.306798518022438</v>
      </c>
      <c r="V249" s="102">
        <v>16.135651212507639</v>
      </c>
      <c r="W249" s="102">
        <v>13.945208889176445</v>
      </c>
      <c r="X249" s="102">
        <v>13.350413017641335</v>
      </c>
      <c r="Y249" s="102">
        <v>13.299333490281867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3.5587956201580178</v>
      </c>
      <c r="J250" s="105">
        <v>3.6673689011097137</v>
      </c>
      <c r="K250" s="105">
        <v>3.7131793817482319</v>
      </c>
      <c r="L250" s="105">
        <v>3.7116205760448642</v>
      </c>
      <c r="M250" s="105">
        <v>3.9069547927890778</v>
      </c>
      <c r="N250" s="105">
        <v>3.7011911566048394</v>
      </c>
      <c r="O250" s="105">
        <v>4.1526938505385509</v>
      </c>
      <c r="P250" s="105">
        <v>3.844879442836302</v>
      </c>
      <c r="Q250" s="105">
        <v>3.5285632175743959</v>
      </c>
      <c r="R250" s="105">
        <v>4.3218370125389365</v>
      </c>
      <c r="S250" s="105">
        <v>4.3608442276924473</v>
      </c>
      <c r="T250" s="105">
        <v>4.5497202252201099</v>
      </c>
      <c r="U250" s="105">
        <v>4.4112082119900897</v>
      </c>
      <c r="V250" s="105">
        <v>4.7277386340523542</v>
      </c>
      <c r="W250" s="105">
        <v>4.1081651223900248</v>
      </c>
      <c r="X250" s="105">
        <v>4.1835298347602521</v>
      </c>
      <c r="Y250" s="105">
        <v>4.4329062984176222</v>
      </c>
      <c r="DA250" s="132" t="s">
        <v>3058</v>
      </c>
    </row>
    <row r="251" spans="1:105" ht="12" customHeight="1" x14ac:dyDescent="0.25">
      <c r="A251" s="106" t="s">
        <v>122</v>
      </c>
      <c r="B251" s="102">
        <v>18.776984164085569</v>
      </c>
      <c r="C251" s="102">
        <v>18.28784650741007</v>
      </c>
      <c r="D251" s="102">
        <v>17.678534349152319</v>
      </c>
      <c r="E251" s="102">
        <v>16.73096078747621</v>
      </c>
      <c r="F251" s="102">
        <v>17.039904156663464</v>
      </c>
      <c r="G251" s="102">
        <v>16.026375662864762</v>
      </c>
      <c r="H251" s="102">
        <v>16.038556897559051</v>
      </c>
      <c r="I251" s="102">
        <v>15.940982483044861</v>
      </c>
      <c r="J251" s="102">
        <v>16.607999810065337</v>
      </c>
      <c r="K251" s="102">
        <v>16.519434529147418</v>
      </c>
      <c r="L251" s="102">
        <v>16.84869192503292</v>
      </c>
      <c r="M251" s="102">
        <v>17.362636616606263</v>
      </c>
      <c r="N251" s="102">
        <v>17.497943847612135</v>
      </c>
      <c r="O251" s="102">
        <v>17.35248097825788</v>
      </c>
      <c r="P251" s="102">
        <v>17.283285726433853</v>
      </c>
      <c r="Q251" s="102">
        <v>17.366618384525008</v>
      </c>
      <c r="R251" s="102">
        <v>17.868781681539538</v>
      </c>
      <c r="S251" s="102">
        <v>18.417936834491929</v>
      </c>
      <c r="T251" s="102">
        <v>19.134274967998302</v>
      </c>
      <c r="U251" s="102">
        <v>18.999399020677437</v>
      </c>
      <c r="V251" s="102">
        <v>20.01658918820144</v>
      </c>
      <c r="W251" s="102">
        <v>19.439338184621484</v>
      </c>
      <c r="X251" s="102">
        <v>18.370091884137526</v>
      </c>
      <c r="Y251" s="102">
        <v>17.195899442232189</v>
      </c>
      <c r="DA251" s="131" t="s">
        <v>3059</v>
      </c>
    </row>
    <row r="252" spans="1:105" ht="12" customHeight="1" x14ac:dyDescent="0.25">
      <c r="A252" s="107" t="s">
        <v>121</v>
      </c>
      <c r="B252" s="105">
        <v>18.776984164085569</v>
      </c>
      <c r="C252" s="105">
        <v>18.287659619903401</v>
      </c>
      <c r="D252" s="105">
        <v>17.672673299477392</v>
      </c>
      <c r="E252" s="105">
        <v>16.726941115928856</v>
      </c>
      <c r="F252" s="105">
        <v>17.038370623734234</v>
      </c>
      <c r="G252" s="105">
        <v>16.017324425753404</v>
      </c>
      <c r="H252" s="105">
        <v>16.031482402317927</v>
      </c>
      <c r="I252" s="105">
        <v>15.907058900539184</v>
      </c>
      <c r="J252" s="105">
        <v>16.553277792185106</v>
      </c>
      <c r="K252" s="105">
        <v>16.462862623413322</v>
      </c>
      <c r="L252" s="105">
        <v>16.796461999490877</v>
      </c>
      <c r="M252" s="105">
        <v>17.325335114271727</v>
      </c>
      <c r="N252" s="105">
        <v>17.480824078977314</v>
      </c>
      <c r="O252" s="105">
        <v>17.342426670605875</v>
      </c>
      <c r="P252" s="105">
        <v>17.253519842845005</v>
      </c>
      <c r="Q252" s="105">
        <v>17.292424891542417</v>
      </c>
      <c r="R252" s="105">
        <v>17.76684549849622</v>
      </c>
      <c r="S252" s="105">
        <v>18.321988717258098</v>
      </c>
      <c r="T252" s="105">
        <v>19.059334418203012</v>
      </c>
      <c r="U252" s="105">
        <v>19.02308205645404</v>
      </c>
      <c r="V252" s="105">
        <v>20.090731058685215</v>
      </c>
      <c r="W252" s="105">
        <v>19.486752505596147</v>
      </c>
      <c r="X252" s="105">
        <v>18.365626675262408</v>
      </c>
      <c r="Y252" s="105">
        <v>17.224504047247553</v>
      </c>
      <c r="DA252" s="132" t="s">
        <v>3060</v>
      </c>
    </row>
    <row r="253" spans="1:105" ht="12" customHeight="1" x14ac:dyDescent="0.25">
      <c r="A253" s="108" t="s">
        <v>53</v>
      </c>
      <c r="B253" s="99">
        <v>14.641757070454211</v>
      </c>
      <c r="C253" s="99">
        <v>14.276981185999341</v>
      </c>
      <c r="D253" s="99">
        <v>13.719864261403186</v>
      </c>
      <c r="E253" s="99">
        <v>12.983614469744326</v>
      </c>
      <c r="F253" s="99">
        <v>13.233670140719939</v>
      </c>
      <c r="G253" s="99">
        <v>12.410563682442936</v>
      </c>
      <c r="H253" s="99">
        <v>12.517007914091216</v>
      </c>
      <c r="I253" s="99">
        <v>12.380625853470104</v>
      </c>
      <c r="J253" s="99">
        <v>12.783835524249504</v>
      </c>
      <c r="K253" s="99">
        <v>12.69912783709327</v>
      </c>
      <c r="L253" s="99">
        <v>12.987499622536383</v>
      </c>
      <c r="M253" s="99">
        <v>13.453533707337197</v>
      </c>
      <c r="N253" s="99">
        <v>13.531039342945933</v>
      </c>
      <c r="O253" s="99">
        <v>13.409910246709154</v>
      </c>
      <c r="P253" s="99">
        <v>13.333364398272709</v>
      </c>
      <c r="Q253" s="99">
        <v>13.324982546166655</v>
      </c>
      <c r="R253" s="99">
        <v>13.637098811678449</v>
      </c>
      <c r="S253" s="99">
        <v>14.057480716060287</v>
      </c>
      <c r="T253" s="99">
        <v>14.595447771026311</v>
      </c>
      <c r="U253" s="99">
        <v>14.541780124622498</v>
      </c>
      <c r="V253" s="99">
        <v>15.534355845852282</v>
      </c>
      <c r="W253" s="99">
        <v>15.054916778490826</v>
      </c>
      <c r="X253" s="99">
        <v>13.990795249966627</v>
      </c>
      <c r="Y253" s="99">
        <v>12.924015703316799</v>
      </c>
      <c r="DA253" s="63" t="s">
        <v>3061</v>
      </c>
    </row>
    <row r="254" spans="1:105" ht="12" customHeight="1" x14ac:dyDescent="0.25">
      <c r="A254" s="108" t="s">
        <v>52</v>
      </c>
      <c r="B254" s="99">
        <v>4.1352270936313591</v>
      </c>
      <c r="C254" s="99">
        <v>4.010678433904058</v>
      </c>
      <c r="D254" s="99">
        <v>3.9528090380742054</v>
      </c>
      <c r="E254" s="99">
        <v>3.7433266461845265</v>
      </c>
      <c r="F254" s="99">
        <v>3.8047004830142903</v>
      </c>
      <c r="G254" s="99">
        <v>3.6067607433104696</v>
      </c>
      <c r="H254" s="99">
        <v>3.5144744882267127</v>
      </c>
      <c r="I254" s="99">
        <v>3.5264330470690828</v>
      </c>
      <c r="J254" s="99">
        <v>3.7694422679356019</v>
      </c>
      <c r="K254" s="99">
        <v>3.7637347863200552</v>
      </c>
      <c r="L254" s="99">
        <v>3.8089623769544922</v>
      </c>
      <c r="M254" s="99">
        <v>3.8718014069345279</v>
      </c>
      <c r="N254" s="99">
        <v>3.9497847360313805</v>
      </c>
      <c r="O254" s="99">
        <v>3.932516423896721</v>
      </c>
      <c r="P254" s="99">
        <v>3.9201554445722957</v>
      </c>
      <c r="Q254" s="99">
        <v>3.967442345375761</v>
      </c>
      <c r="R254" s="99">
        <v>4.1297466868177697</v>
      </c>
      <c r="S254" s="99">
        <v>4.26450800119781</v>
      </c>
      <c r="T254" s="99">
        <v>4.4638866471767074</v>
      </c>
      <c r="U254" s="99">
        <v>4.4813019318315401</v>
      </c>
      <c r="V254" s="99">
        <v>4.5563752128329282</v>
      </c>
      <c r="W254" s="99">
        <v>4.4318357271053266</v>
      </c>
      <c r="X254" s="99">
        <v>4.3748314252957812</v>
      </c>
      <c r="Y254" s="99">
        <v>4.300488343930752</v>
      </c>
      <c r="DA254" s="63" t="s">
        <v>3062</v>
      </c>
    </row>
    <row r="255" spans="1:105" ht="12" customHeight="1" x14ac:dyDescent="0.25">
      <c r="A255" s="121" t="s">
        <v>54</v>
      </c>
      <c r="B255" s="123">
        <v>3.3885272778440898</v>
      </c>
      <c r="C255" s="123">
        <v>3.3046377286522715</v>
      </c>
      <c r="D255" s="123">
        <v>3.2703144902517756</v>
      </c>
      <c r="E255" s="123">
        <v>3.249906515330891</v>
      </c>
      <c r="F255" s="123">
        <v>3.2189523842443477</v>
      </c>
      <c r="G255" s="123">
        <v>3.1157426005499498</v>
      </c>
      <c r="H255" s="123">
        <v>3.0301592681054434</v>
      </c>
      <c r="I255" s="123">
        <v>3.0478902325326636</v>
      </c>
      <c r="J255" s="123">
        <v>2.925404790362971</v>
      </c>
      <c r="K255" s="123">
        <v>2.8953952459073404</v>
      </c>
      <c r="L255" s="123">
        <v>2.8255827840168459</v>
      </c>
      <c r="M255" s="123">
        <v>2.8636901991664097</v>
      </c>
      <c r="N255" s="123">
        <v>2.8861252779664324</v>
      </c>
      <c r="O255" s="123">
        <v>2.7570598256892946</v>
      </c>
      <c r="P255" s="123">
        <v>2.8288564605408131</v>
      </c>
      <c r="Q255" s="123">
        <v>2.8669665679941625</v>
      </c>
      <c r="R255" s="123">
        <v>2.8794725130143908</v>
      </c>
      <c r="S255" s="123">
        <v>2.8856369021723118</v>
      </c>
      <c r="T255" s="123">
        <v>2.9431434264976688</v>
      </c>
      <c r="U255" s="123">
        <v>2.8927531685013284</v>
      </c>
      <c r="V255" s="123">
        <v>3.0722701603499005</v>
      </c>
      <c r="W255" s="123">
        <v>3.0745684020095272</v>
      </c>
      <c r="X255" s="123">
        <v>2.7734495836904234</v>
      </c>
      <c r="Y255" s="123">
        <v>2.645194129118031</v>
      </c>
      <c r="DA255" s="130" t="s">
        <v>3063</v>
      </c>
    </row>
    <row r="256" spans="1:105" ht="12" customHeight="1" x14ac:dyDescent="0.25">
      <c r="A256" s="97" t="s">
        <v>50</v>
      </c>
      <c r="B256" s="99">
        <v>3.3759938525399722</v>
      </c>
      <c r="C256" s="99">
        <v>3.303506339908342</v>
      </c>
      <c r="D256" s="99">
        <v>3.2646059815313948</v>
      </c>
      <c r="E256" s="99">
        <v>3.250241886089595</v>
      </c>
      <c r="F256" s="99">
        <v>3.1501107032111126</v>
      </c>
      <c r="G256" s="99">
        <v>3.1508726229791275</v>
      </c>
      <c r="H256" s="99">
        <v>3.0416851414420596</v>
      </c>
      <c r="I256" s="99">
        <v>3.0420427315304144</v>
      </c>
      <c r="J256" s="99">
        <v>2.9558882782911331</v>
      </c>
      <c r="K256" s="99">
        <v>2.8309930790157067</v>
      </c>
      <c r="L256" s="99">
        <v>2.8598313721425459</v>
      </c>
      <c r="M256" s="99">
        <v>2.8670784533169926</v>
      </c>
      <c r="N256" s="99">
        <v>2.8559929116086549</v>
      </c>
      <c r="O256" s="99">
        <v>2.8773433464078808</v>
      </c>
      <c r="P256" s="99">
        <v>2.7426806847713219</v>
      </c>
      <c r="Q256" s="99">
        <v>2.5737365130199361</v>
      </c>
      <c r="R256" s="99">
        <v>3.0227201969029558</v>
      </c>
      <c r="S256" s="99">
        <v>2.975720333742192</v>
      </c>
      <c r="T256" s="99">
        <v>3.1411183094585904</v>
      </c>
      <c r="U256" s="99">
        <v>3.0021930611494976</v>
      </c>
      <c r="V256" s="99">
        <v>3.3385296616735882</v>
      </c>
      <c r="W256" s="99">
        <v>2.8329330816567189</v>
      </c>
      <c r="X256" s="99">
        <v>2.6996846074726335</v>
      </c>
      <c r="Y256" s="99">
        <v>2.7965325933786267</v>
      </c>
      <c r="DA256" s="63" t="s">
        <v>3064</v>
      </c>
    </row>
    <row r="257" spans="1:105" ht="12" customHeight="1" x14ac:dyDescent="0.25">
      <c r="A257" s="109" t="s">
        <v>120</v>
      </c>
      <c r="B257" s="110">
        <v>3.3887115929220917</v>
      </c>
      <c r="C257" s="110">
        <v>3.3046540939667932</v>
      </c>
      <c r="D257" s="110">
        <v>3.2703978486808993</v>
      </c>
      <c r="E257" s="110">
        <v>3.2499016548851118</v>
      </c>
      <c r="F257" s="110">
        <v>3.219970987134348</v>
      </c>
      <c r="G257" s="110">
        <v>3.1152276945367769</v>
      </c>
      <c r="H257" s="110">
        <v>3.0299934206016541</v>
      </c>
      <c r="I257" s="110">
        <v>3.0479721131040036</v>
      </c>
      <c r="J257" s="110">
        <v>2.9249925122127016</v>
      </c>
      <c r="K257" s="110">
        <v>2.8962366279868839</v>
      </c>
      <c r="L257" s="110">
        <v>2.8251279597131704</v>
      </c>
      <c r="M257" s="110">
        <v>2.863641436314023</v>
      </c>
      <c r="N257" s="110">
        <v>2.8865779030407079</v>
      </c>
      <c r="O257" s="110">
        <v>2.7551906784218234</v>
      </c>
      <c r="P257" s="110">
        <v>2.8302303661473873</v>
      </c>
      <c r="Q257" s="110">
        <v>2.8718132836607797</v>
      </c>
      <c r="R257" s="110">
        <v>2.8768893144017884</v>
      </c>
      <c r="S257" s="110">
        <v>2.8839284689655322</v>
      </c>
      <c r="T257" s="110">
        <v>2.939426372427834</v>
      </c>
      <c r="U257" s="110">
        <v>2.8907867479893676</v>
      </c>
      <c r="V257" s="110">
        <v>3.0677057568808759</v>
      </c>
      <c r="W257" s="110">
        <v>3.0788963640002716</v>
      </c>
      <c r="X257" s="110">
        <v>2.7748162121639877</v>
      </c>
      <c r="Y257" s="110">
        <v>2.6421562613488376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0.50887399657314913</v>
      </c>
      <c r="C259" s="118">
        <f t="shared" si="103"/>
        <v>0.49984774776878838</v>
      </c>
      <c r="D259" s="118">
        <f t="shared" si="103"/>
        <v>0.52595199064332776</v>
      </c>
      <c r="E259" s="118">
        <f t="shared" si="103"/>
        <v>0.51322989999244661</v>
      </c>
      <c r="F259" s="118">
        <f t="shared" si="103"/>
        <v>0.4784097524778651</v>
      </c>
      <c r="G259" s="118">
        <f t="shared" si="103"/>
        <v>0.46088366817781889</v>
      </c>
      <c r="H259" s="118">
        <f t="shared" si="103"/>
        <v>0.43641882785842451</v>
      </c>
      <c r="I259" s="118">
        <f t="shared" si="103"/>
        <v>0.42778273953203738</v>
      </c>
      <c r="J259" s="118">
        <f t="shared" si="103"/>
        <v>0.41186748779487026</v>
      </c>
      <c r="K259" s="118">
        <f t="shared" si="103"/>
        <v>0.40025133135006802</v>
      </c>
      <c r="L259" s="118">
        <f t="shared" si="103"/>
        <v>0.41457836670722686</v>
      </c>
      <c r="M259" s="118">
        <f t="shared" si="103"/>
        <v>0.4406322871272827</v>
      </c>
      <c r="N259" s="118">
        <f t="shared" si="103"/>
        <v>0.40113217876740259</v>
      </c>
      <c r="O259" s="118">
        <f t="shared" si="103"/>
        <v>0.45110216635657968</v>
      </c>
      <c r="P259" s="118">
        <f t="shared" si="103"/>
        <v>0.42621257131183277</v>
      </c>
      <c r="Q259" s="118">
        <f t="shared" si="103"/>
        <v>0.41759684311887407</v>
      </c>
      <c r="R259" s="118">
        <f t="shared" ref="R259:V259" si="104">R260+R262+R264+R273</f>
        <v>0.5727137327482914</v>
      </c>
      <c r="S259" s="118">
        <f t="shared" si="104"/>
        <v>0.60871282942176774</v>
      </c>
      <c r="T259" s="118">
        <f t="shared" si="104"/>
        <v>0.64082415904512047</v>
      </c>
      <c r="U259" s="118">
        <f t="shared" si="104"/>
        <v>0.58662071796094151</v>
      </c>
      <c r="V259" s="118">
        <f t="shared" si="104"/>
        <v>0.61564980422386284</v>
      </c>
      <c r="W259" s="118">
        <f t="shared" ref="W259:Y259" si="105">W260+W262+W264+W273</f>
        <v>0.50028590999488709</v>
      </c>
      <c r="X259" s="118">
        <f t="shared" si="105"/>
        <v>0.49877577551037694</v>
      </c>
      <c r="Y259" s="118">
        <f t="shared" si="105"/>
        <v>0.55319936536444869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0.48970915107085217</v>
      </c>
      <c r="C264" s="123">
        <v>0.48145139374382401</v>
      </c>
      <c r="D264" s="123">
        <v>0.50769160806610802</v>
      </c>
      <c r="E264" s="123">
        <v>0.49523381157067592</v>
      </c>
      <c r="F264" s="123">
        <v>0.46063787786455102</v>
      </c>
      <c r="G264" s="123">
        <v>0.44329234411660362</v>
      </c>
      <c r="H264" s="123">
        <v>0.41975914866510972</v>
      </c>
      <c r="I264" s="123">
        <v>0.41157389268150635</v>
      </c>
      <c r="J264" s="123">
        <v>0.39665759334124673</v>
      </c>
      <c r="K264" s="123">
        <v>0.38618224486585173</v>
      </c>
      <c r="L264" s="123">
        <v>0.4001479991173022</v>
      </c>
      <c r="M264" s="123">
        <v>0.42498917536621916</v>
      </c>
      <c r="N264" s="123">
        <v>0.38489277086947526</v>
      </c>
      <c r="O264" s="123">
        <v>0.43419704559318811</v>
      </c>
      <c r="P264" s="123">
        <v>0.40969707455814031</v>
      </c>
      <c r="Q264" s="123">
        <v>0.40155512183772352</v>
      </c>
      <c r="R264" s="123">
        <v>0.5522456728956846</v>
      </c>
      <c r="S264" s="123">
        <v>0.5876275223923092</v>
      </c>
      <c r="T264" s="123">
        <v>0.61888293079076251</v>
      </c>
      <c r="U264" s="123">
        <v>0.5666648173203862</v>
      </c>
      <c r="V264" s="123">
        <v>0.59463670218707465</v>
      </c>
      <c r="W264" s="123">
        <v>0.48186817619714328</v>
      </c>
      <c r="X264" s="123">
        <v>0.48076339146847769</v>
      </c>
      <c r="Y264" s="123">
        <v>0.53309784157886242</v>
      </c>
      <c r="DA264" s="130" t="s">
        <v>3222</v>
      </c>
    </row>
    <row r="265" spans="1:105" ht="12" customHeight="1" x14ac:dyDescent="0.25">
      <c r="A265" s="97" t="s">
        <v>124</v>
      </c>
      <c r="B265" s="99">
        <v>7.4452391272975316</v>
      </c>
      <c r="C265" s="99">
        <v>7.1336178340634211</v>
      </c>
      <c r="D265" s="99">
        <v>6.8030675480858482</v>
      </c>
      <c r="E265" s="99">
        <v>6.5172769602700944</v>
      </c>
      <c r="F265" s="99">
        <v>6.3515107911297495</v>
      </c>
      <c r="G265" s="99">
        <v>6.1804734702491801</v>
      </c>
      <c r="H265" s="99">
        <v>6.0730643887914182</v>
      </c>
      <c r="I265" s="99">
        <v>6.0964023226705404</v>
      </c>
      <c r="J265" s="99">
        <v>6.0541266083069214</v>
      </c>
      <c r="K265" s="99">
        <v>6.0762555179932578</v>
      </c>
      <c r="L265" s="99">
        <v>6.0793519814317998</v>
      </c>
      <c r="M265" s="99">
        <v>6.4389350810904791</v>
      </c>
      <c r="N265" s="99">
        <v>5.9488550081932425</v>
      </c>
      <c r="O265" s="99">
        <v>6.4972318185791886</v>
      </c>
      <c r="P265" s="99">
        <v>5.8266088447839852</v>
      </c>
      <c r="Q265" s="99">
        <v>5.1231554005021449</v>
      </c>
      <c r="R265" s="99">
        <v>5.9623312012571956</v>
      </c>
      <c r="S265" s="99">
        <v>5.8446268223762843</v>
      </c>
      <c r="T265" s="99">
        <v>5.918978604770925</v>
      </c>
      <c r="U265" s="99">
        <v>5.5910461862916323</v>
      </c>
      <c r="V265" s="99">
        <v>6.0776225328037885</v>
      </c>
      <c r="W265" s="99">
        <v>5.1306674500448421</v>
      </c>
      <c r="X265" s="99">
        <v>4.8883845997469813</v>
      </c>
      <c r="Y265" s="99">
        <v>4.9272952421689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4.6396184571386003</v>
      </c>
      <c r="J266" s="99">
        <v>4.5965304226094634</v>
      </c>
      <c r="K266" s="99">
        <v>4.6157216844459024</v>
      </c>
      <c r="L266" s="99">
        <v>4.6395644726948424</v>
      </c>
      <c r="M266" s="99">
        <v>4.9470840785716099</v>
      </c>
      <c r="N266" s="99">
        <v>4.6210761445725934</v>
      </c>
      <c r="O266" s="99">
        <v>5.0503598198292607</v>
      </c>
      <c r="P266" s="99">
        <v>4.564969422465988</v>
      </c>
      <c r="Q266" s="99">
        <v>4.0176913002052581</v>
      </c>
      <c r="R266" s="99">
        <v>4.4417141358658689</v>
      </c>
      <c r="S266" s="99">
        <v>4.3783096279119862</v>
      </c>
      <c r="T266" s="99">
        <v>4.4468367623716469</v>
      </c>
      <c r="U266" s="99">
        <v>4.2408292004159103</v>
      </c>
      <c r="V266" s="99">
        <v>4.6783125336490867</v>
      </c>
      <c r="W266" s="99">
        <v>4.0057201811773844</v>
      </c>
      <c r="X266" s="99">
        <v>3.7276930663717023</v>
      </c>
      <c r="Y266" s="99">
        <v>3.6425617394157777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4.6396184571386003</v>
      </c>
      <c r="J267" s="102">
        <v>4.5965304226094634</v>
      </c>
      <c r="K267" s="102">
        <v>4.6157216844459024</v>
      </c>
      <c r="L267" s="102">
        <v>4.6395644726948424</v>
      </c>
      <c r="M267" s="102">
        <v>4.9470840785716099</v>
      </c>
      <c r="N267" s="102">
        <v>4.6210761445725934</v>
      </c>
      <c r="O267" s="102">
        <v>5.0503598198292607</v>
      </c>
      <c r="P267" s="102">
        <v>4.564969422465988</v>
      </c>
      <c r="Q267" s="102">
        <v>4.0176913002052581</v>
      </c>
      <c r="R267" s="102">
        <v>4.4417141358658689</v>
      </c>
      <c r="S267" s="102">
        <v>4.3783096279119862</v>
      </c>
      <c r="T267" s="102">
        <v>4.4468367623716469</v>
      </c>
      <c r="U267" s="102">
        <v>4.2408292004159103</v>
      </c>
      <c r="V267" s="102">
        <v>4.6783125336490867</v>
      </c>
      <c r="W267" s="102">
        <v>4.0057201811773844</v>
      </c>
      <c r="X267" s="102">
        <v>3.7276930663717023</v>
      </c>
      <c r="Y267" s="102">
        <v>3.6425617394157777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1.9164845502297016E-2</v>
      </c>
      <c r="C273" s="123">
        <v>1.8396354024964364E-2</v>
      </c>
      <c r="D273" s="123">
        <v>1.8260382577219746E-2</v>
      </c>
      <c r="E273" s="123">
        <v>1.7996088421770667E-2</v>
      </c>
      <c r="F273" s="123">
        <v>1.7771874613314063E-2</v>
      </c>
      <c r="G273" s="123">
        <v>1.7591324061215264E-2</v>
      </c>
      <c r="H273" s="123">
        <v>1.6659679193314812E-2</v>
      </c>
      <c r="I273" s="123">
        <v>1.6208846850531016E-2</v>
      </c>
      <c r="J273" s="123">
        <v>1.5209894453623512E-2</v>
      </c>
      <c r="K273" s="123">
        <v>1.4069086484216266E-2</v>
      </c>
      <c r="L273" s="123">
        <v>1.4430367589924659E-2</v>
      </c>
      <c r="M273" s="123">
        <v>1.5643111761063519E-2</v>
      </c>
      <c r="N273" s="123">
        <v>1.6239407897927313E-2</v>
      </c>
      <c r="O273" s="123">
        <v>1.6905120763391561E-2</v>
      </c>
      <c r="P273" s="123">
        <v>1.6515496753692484E-2</v>
      </c>
      <c r="Q273" s="123">
        <v>1.6041721281150566E-2</v>
      </c>
      <c r="R273" s="123">
        <v>2.0468059852606843E-2</v>
      </c>
      <c r="S273" s="123">
        <v>2.1085307029458523E-2</v>
      </c>
      <c r="T273" s="123">
        <v>2.1941228254357997E-2</v>
      </c>
      <c r="U273" s="123">
        <v>1.9955900640555288E-2</v>
      </c>
      <c r="V273" s="123">
        <v>2.1013102036788238E-2</v>
      </c>
      <c r="W273" s="123">
        <v>1.8417733797743856E-2</v>
      </c>
      <c r="X273" s="123">
        <v>1.8012384041899275E-2</v>
      </c>
      <c r="Y273" s="123">
        <v>2.0101523785586276E-2</v>
      </c>
      <c r="DA273" s="130" t="s">
        <v>3231</v>
      </c>
    </row>
    <row r="274" spans="1:105" ht="12" customHeight="1" x14ac:dyDescent="0.25">
      <c r="A274" s="97" t="s">
        <v>50</v>
      </c>
      <c r="B274" s="99">
        <v>1.3223743396584939</v>
      </c>
      <c r="C274" s="99">
        <v>1.2901976289508341</v>
      </c>
      <c r="D274" s="99">
        <v>1.2687584338838607</v>
      </c>
      <c r="E274" s="99">
        <v>1.2597261895239467</v>
      </c>
      <c r="F274" s="99">
        <v>1.218873634193657</v>
      </c>
      <c r="G274" s="99">
        <v>1.2177785291420411</v>
      </c>
      <c r="H274" s="99">
        <v>1.174454326825531</v>
      </c>
      <c r="I274" s="99">
        <v>1.1737636446812034</v>
      </c>
      <c r="J274" s="99">
        <v>1.139816264359369</v>
      </c>
      <c r="K274" s="99">
        <v>1.0909634936737149</v>
      </c>
      <c r="L274" s="99">
        <v>1.1010471382773983</v>
      </c>
      <c r="M274" s="99">
        <v>1.1025942591701181</v>
      </c>
      <c r="N274" s="99">
        <v>1.0973368017983494</v>
      </c>
      <c r="O274" s="99">
        <v>1.104784860889229</v>
      </c>
      <c r="P274" s="99">
        <v>1.052420538670565</v>
      </c>
      <c r="Q274" s="99">
        <v>0.98657829423361354</v>
      </c>
      <c r="R274" s="99">
        <v>1.1554958325038664</v>
      </c>
      <c r="S274" s="99">
        <v>1.1328857598540856</v>
      </c>
      <c r="T274" s="99">
        <v>1.1905580990515174</v>
      </c>
      <c r="U274" s="99">
        <v>1.1305889572611292</v>
      </c>
      <c r="V274" s="99">
        <v>1.2467895057987071</v>
      </c>
      <c r="W274" s="99">
        <v>1.0467019506896835</v>
      </c>
      <c r="X274" s="99">
        <v>0.99024668632571289</v>
      </c>
      <c r="Y274" s="99">
        <v>1.0215057882694047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8.0547273650158402E-2</v>
      </c>
      <c r="D279" s="117">
        <f t="shared" si="108"/>
        <v>0.23939958669461484</v>
      </c>
      <c r="E279" s="117">
        <f t="shared" si="108"/>
        <v>0.46974996101739536</v>
      </c>
      <c r="F279" s="117">
        <f t="shared" si="108"/>
        <v>0.6086664663533714</v>
      </c>
      <c r="G279" s="117">
        <f t="shared" si="108"/>
        <v>0.95806748668967301</v>
      </c>
      <c r="H279" s="117">
        <f t="shared" si="108"/>
        <v>0.96392825931914916</v>
      </c>
      <c r="I279" s="117">
        <f t="shared" si="108"/>
        <v>1.1996727957016999</v>
      </c>
      <c r="J279" s="117">
        <f t="shared" si="108"/>
        <v>1.0174554469733548</v>
      </c>
      <c r="K279" s="117">
        <f t="shared" si="108"/>
        <v>0.8258967118730367</v>
      </c>
      <c r="L279" s="117">
        <f t="shared" si="108"/>
        <v>0.57766230435046606</v>
      </c>
      <c r="M279" s="117">
        <f t="shared" si="108"/>
        <v>0.49467333271052782</v>
      </c>
      <c r="N279" s="117">
        <f t="shared" si="108"/>
        <v>0.59376300311719787</v>
      </c>
      <c r="O279" s="117">
        <f t="shared" si="108"/>
        <v>0.55059709437828452</v>
      </c>
      <c r="P279" s="117">
        <f t="shared" si="108"/>
        <v>1.1801875564361992</v>
      </c>
      <c r="Q279" s="117">
        <f t="shared" si="108"/>
        <v>0.95148301868560281</v>
      </c>
      <c r="R279" s="117">
        <f t="shared" ref="R279:V279" si="109">R280+R282+R284+R293</f>
        <v>0.95314450193266209</v>
      </c>
      <c r="S279" s="117">
        <f t="shared" si="109"/>
        <v>0.99041313659973962</v>
      </c>
      <c r="T279" s="117">
        <f t="shared" si="109"/>
        <v>0.84353905437716836</v>
      </c>
      <c r="U279" s="117">
        <f t="shared" si="109"/>
        <v>1.427301205568775</v>
      </c>
      <c r="V279" s="117">
        <f t="shared" si="109"/>
        <v>1.9859631199097911</v>
      </c>
      <c r="W279" s="117">
        <f t="shared" ref="W279:Y279" si="110">W280+W282+W284+W293</f>
        <v>2.7393436337765436</v>
      </c>
      <c r="X279" s="117">
        <f t="shared" si="110"/>
        <v>3.3429268125030975</v>
      </c>
      <c r="Y279" s="117">
        <f t="shared" si="110"/>
        <v>4.2391155229081239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5.2234138203106087E-2</v>
      </c>
      <c r="D280" s="122">
        <f t="shared" si="111"/>
        <v>0.12408966576484713</v>
      </c>
      <c r="E280" s="122">
        <f t="shared" si="111"/>
        <v>0.28557278470368436</v>
      </c>
      <c r="F280" s="122">
        <f t="shared" si="111"/>
        <v>0.37081212464678992</v>
      </c>
      <c r="G280" s="122">
        <f t="shared" si="111"/>
        <v>0.59492324116108364</v>
      </c>
      <c r="H280" s="122">
        <f t="shared" si="111"/>
        <v>0.58936440917050614</v>
      </c>
      <c r="I280" s="122">
        <f t="shared" si="111"/>
        <v>0.73072303889321888</v>
      </c>
      <c r="J280" s="122">
        <f t="shared" si="111"/>
        <v>0.62172419859337813</v>
      </c>
      <c r="K280" s="122">
        <f t="shared" si="111"/>
        <v>0.47646345110470123</v>
      </c>
      <c r="L280" s="122">
        <f t="shared" si="111"/>
        <v>0.31944476818709061</v>
      </c>
      <c r="M280" s="122">
        <f t="shared" si="111"/>
        <v>0.2484609675478269</v>
      </c>
      <c r="N280" s="122">
        <f t="shared" si="111"/>
        <v>0.27514852346554358</v>
      </c>
      <c r="O280" s="122">
        <f t="shared" si="111"/>
        <v>0.238743957488152</v>
      </c>
      <c r="P280" s="122">
        <f t="shared" si="111"/>
        <v>0.47934595367415861</v>
      </c>
      <c r="Q280" s="122">
        <f t="shared" si="111"/>
        <v>0.38158155062442778</v>
      </c>
      <c r="R280" s="122">
        <f t="shared" si="111"/>
        <v>0.37777749146762296</v>
      </c>
      <c r="S280" s="122">
        <f t="shared" si="111"/>
        <v>0.38352874006842819</v>
      </c>
      <c r="T280" s="122">
        <f t="shared" si="111"/>
        <v>0.30826619382117654</v>
      </c>
      <c r="U280" s="122">
        <f t="shared" si="111"/>
        <v>0.51596799603520904</v>
      </c>
      <c r="V280" s="122">
        <f t="shared" si="111"/>
        <v>0.66318038570276305</v>
      </c>
      <c r="W280" s="122">
        <f t="shared" si="111"/>
        <v>0.80244433101292956</v>
      </c>
      <c r="X280" s="122">
        <f t="shared" si="111"/>
        <v>0.8684643099779491</v>
      </c>
      <c r="Y280" s="122">
        <f t="shared" si="111"/>
        <v>0.88205453956963853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5.2234138203106087E-2</v>
      </c>
      <c r="D281" s="98">
        <v>0.12408966576484713</v>
      </c>
      <c r="E281" s="98">
        <v>0.28557278470368436</v>
      </c>
      <c r="F281" s="98">
        <v>0.37081212464678992</v>
      </c>
      <c r="G281" s="98">
        <v>0.59492324116108364</v>
      </c>
      <c r="H281" s="98">
        <v>0.58936440917050614</v>
      </c>
      <c r="I281" s="98">
        <v>0.73072303889321888</v>
      </c>
      <c r="J281" s="98">
        <v>0.62172419859337813</v>
      </c>
      <c r="K281" s="98">
        <v>0.47646345110470123</v>
      </c>
      <c r="L281" s="98">
        <v>0.31944476818709061</v>
      </c>
      <c r="M281" s="98">
        <v>0.2484609675478269</v>
      </c>
      <c r="N281" s="98">
        <v>0.27514852346554358</v>
      </c>
      <c r="O281" s="98">
        <v>0.238743957488152</v>
      </c>
      <c r="P281" s="98">
        <v>0.47934595367415861</v>
      </c>
      <c r="Q281" s="98">
        <v>0.38158155062442778</v>
      </c>
      <c r="R281" s="98">
        <v>0.37777749146762296</v>
      </c>
      <c r="S281" s="98">
        <v>0.38352874006842819</v>
      </c>
      <c r="T281" s="98">
        <v>0.30826619382117654</v>
      </c>
      <c r="U281" s="98">
        <v>0.51596799603520904</v>
      </c>
      <c r="V281" s="98">
        <v>0.66318038570276305</v>
      </c>
      <c r="W281" s="98">
        <v>0.80244433101292956</v>
      </c>
      <c r="X281" s="98">
        <v>0.8684643099779491</v>
      </c>
      <c r="Y281" s="98">
        <v>0.88205453956963853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1.457034731263145E-4</v>
      </c>
      <c r="E282" s="122">
        <f t="shared" si="112"/>
        <v>2.4973461116236691E-4</v>
      </c>
      <c r="F282" s="122">
        <f t="shared" si="112"/>
        <v>3.3366580949968779E-4</v>
      </c>
      <c r="G282" s="122">
        <f t="shared" si="112"/>
        <v>5.8271268665481936E-4</v>
      </c>
      <c r="H282" s="122">
        <f t="shared" si="112"/>
        <v>7.355874889273062E-4</v>
      </c>
      <c r="I282" s="122">
        <f t="shared" si="112"/>
        <v>1.0361617082698883E-3</v>
      </c>
      <c r="J282" s="122">
        <f t="shared" si="112"/>
        <v>9.302817293771787E-4</v>
      </c>
      <c r="K282" s="122">
        <f t="shared" si="112"/>
        <v>8.3099256068034256E-4</v>
      </c>
      <c r="L282" s="122">
        <f t="shared" si="112"/>
        <v>6.5754806504067097E-4</v>
      </c>
      <c r="M282" s="122">
        <f t="shared" si="112"/>
        <v>5.8592439115315211E-4</v>
      </c>
      <c r="N282" s="122">
        <f t="shared" si="112"/>
        <v>8.3824177477611098E-4</v>
      </c>
      <c r="O282" s="122">
        <f t="shared" si="112"/>
        <v>6.8125384068942274E-4</v>
      </c>
      <c r="P282" s="122">
        <f t="shared" si="112"/>
        <v>1.9265994593625926E-3</v>
      </c>
      <c r="Q282" s="122">
        <f t="shared" si="112"/>
        <v>5.3915002891166165E-4</v>
      </c>
      <c r="R282" s="122">
        <f t="shared" si="112"/>
        <v>7.1083301479946549E-4</v>
      </c>
      <c r="S282" s="122">
        <f t="shared" si="112"/>
        <v>7.9295452592835762E-4</v>
      </c>
      <c r="T282" s="122">
        <f t="shared" si="112"/>
        <v>8.3502800239654339E-4</v>
      </c>
      <c r="U282" s="122">
        <f t="shared" si="112"/>
        <v>6.962446199828353E-4</v>
      </c>
      <c r="V282" s="122">
        <f t="shared" si="112"/>
        <v>2.874344282726224E-3</v>
      </c>
      <c r="W282" s="122">
        <f t="shared" si="112"/>
        <v>3.136885759054262E-3</v>
      </c>
      <c r="X282" s="122">
        <f t="shared" si="112"/>
        <v>5.4556252377833221E-3</v>
      </c>
      <c r="Y282" s="122">
        <f t="shared" si="112"/>
        <v>7.5806909287268343E-3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1.457034731263145E-4</v>
      </c>
      <c r="E283" s="98">
        <v>2.4973461116236691E-4</v>
      </c>
      <c r="F283" s="98">
        <v>3.3366580949968779E-4</v>
      </c>
      <c r="G283" s="98">
        <v>5.8271268665481936E-4</v>
      </c>
      <c r="H283" s="98">
        <v>7.355874889273062E-4</v>
      </c>
      <c r="I283" s="98">
        <v>1.0361617082698883E-3</v>
      </c>
      <c r="J283" s="98">
        <v>9.302817293771787E-4</v>
      </c>
      <c r="K283" s="98">
        <v>8.3099256068034256E-4</v>
      </c>
      <c r="L283" s="98">
        <v>6.5754806504067097E-4</v>
      </c>
      <c r="M283" s="98">
        <v>5.8592439115315211E-4</v>
      </c>
      <c r="N283" s="98">
        <v>8.3824177477611098E-4</v>
      </c>
      <c r="O283" s="98">
        <v>6.8125384068942274E-4</v>
      </c>
      <c r="P283" s="98">
        <v>1.9265994593625926E-3</v>
      </c>
      <c r="Q283" s="98">
        <v>5.3915002891166165E-4</v>
      </c>
      <c r="R283" s="98">
        <v>7.1083301479946549E-4</v>
      </c>
      <c r="S283" s="98">
        <v>7.9295452592835762E-4</v>
      </c>
      <c r="T283" s="98">
        <v>8.3502800239654339E-4</v>
      </c>
      <c r="U283" s="98">
        <v>6.962446199828353E-4</v>
      </c>
      <c r="V283" s="98">
        <v>2.874344282726224E-3</v>
      </c>
      <c r="W283" s="98">
        <v>3.136885759054262E-3</v>
      </c>
      <c r="X283" s="98">
        <v>5.4556252377833221E-3</v>
      </c>
      <c r="Y283" s="98">
        <v>7.5806909287268343E-3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2.441386845619288E-2</v>
      </c>
      <c r="D284" s="122">
        <v>9.8938522687978328E-2</v>
      </c>
      <c r="E284" s="122">
        <v>0.15689702464595834</v>
      </c>
      <c r="F284" s="122">
        <v>0.20324429836106317</v>
      </c>
      <c r="G284" s="122">
        <v>0.30884362667985915</v>
      </c>
      <c r="H284" s="122">
        <v>0.31959423042939206</v>
      </c>
      <c r="I284" s="122">
        <v>0.39778000632736848</v>
      </c>
      <c r="J284" s="122">
        <v>0.33733113290203121</v>
      </c>
      <c r="K284" s="122">
        <v>0.29823476918123448</v>
      </c>
      <c r="L284" s="122">
        <v>0.2213816274229834</v>
      </c>
      <c r="M284" s="122">
        <v>0.21244344921482899</v>
      </c>
      <c r="N284" s="122">
        <v>0.27453002134284155</v>
      </c>
      <c r="O284" s="122">
        <v>0.2692408292984364</v>
      </c>
      <c r="P284" s="122">
        <v>0.5999499165700839</v>
      </c>
      <c r="Q284" s="122">
        <v>0.48561686553927419</v>
      </c>
      <c r="R284" s="122">
        <v>0.49306981954242202</v>
      </c>
      <c r="S284" s="122">
        <v>0.52243694534157448</v>
      </c>
      <c r="T284" s="122">
        <v>0.46224601153459721</v>
      </c>
      <c r="U284" s="122">
        <v>0.79031199852885914</v>
      </c>
      <c r="V284" s="122">
        <v>1.1447943071872722</v>
      </c>
      <c r="W284" s="122">
        <v>1.6640756724637482</v>
      </c>
      <c r="X284" s="122">
        <v>2.1310988909693087</v>
      </c>
      <c r="Y284" s="122">
        <v>2.8830764608136654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1.9256192299760555E-3</v>
      </c>
      <c r="D285" s="98">
        <v>8.7970235891429212E-3</v>
      </c>
      <c r="E285" s="98">
        <v>1.3630417326471625E-2</v>
      </c>
      <c r="F285" s="98">
        <v>1.4817125620229271E-2</v>
      </c>
      <c r="G285" s="98">
        <v>2.4493858265809985E-2</v>
      </c>
      <c r="H285" s="98">
        <v>2.2376591773399773E-2</v>
      </c>
      <c r="I285" s="98">
        <v>2.9231661257735186E-2</v>
      </c>
      <c r="J285" s="98">
        <v>2.2289136729481514E-2</v>
      </c>
      <c r="K285" s="98">
        <v>1.9688805346006231E-2</v>
      </c>
      <c r="L285" s="98">
        <v>1.9650287224941044E-2</v>
      </c>
      <c r="M285" s="98">
        <v>1.5570908997523307E-2</v>
      </c>
      <c r="N285" s="98">
        <v>1.665820250403062E-2</v>
      </c>
      <c r="O285" s="98">
        <v>2.2725507370752792E-2</v>
      </c>
      <c r="P285" s="98">
        <v>5.0040393177321472E-2</v>
      </c>
      <c r="Q285" s="98">
        <v>4.9495480500075739E-2</v>
      </c>
      <c r="R285" s="98">
        <v>7.622673198304751E-2</v>
      </c>
      <c r="S285" s="98">
        <v>6.5185800324934914E-2</v>
      </c>
      <c r="T285" s="98">
        <v>5.0970974423554166E-2</v>
      </c>
      <c r="U285" s="98">
        <v>5.895086123852214E-2</v>
      </c>
      <c r="V285" s="98">
        <v>9.4385870607391509E-2</v>
      </c>
      <c r="W285" s="98">
        <v>0.12960316500432084</v>
      </c>
      <c r="X285" s="98">
        <v>0.22379965110001077</v>
      </c>
      <c r="Y285" s="98">
        <v>0.41698939592624801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2.2095906093918348E-4</v>
      </c>
      <c r="J286" s="98">
        <v>2.188724140851238E-4</v>
      </c>
      <c r="K286" s="98">
        <v>2.1944834939828457E-4</v>
      </c>
      <c r="L286" s="98">
        <v>2.1942801169492197E-4</v>
      </c>
      <c r="M286" s="98">
        <v>2.3085516607642472E-4</v>
      </c>
      <c r="N286" s="98">
        <v>0</v>
      </c>
      <c r="O286" s="98">
        <v>2.2682558075573698E-4</v>
      </c>
      <c r="P286" s="98">
        <v>4.0354612300443402E-4</v>
      </c>
      <c r="Q286" s="98">
        <v>3.557975668813139E-4</v>
      </c>
      <c r="R286" s="98">
        <v>1.2613390161586068E-3</v>
      </c>
      <c r="S286" s="98">
        <v>6.2351077955980741E-4</v>
      </c>
      <c r="T286" s="98">
        <v>4.2266705889429439E-4</v>
      </c>
      <c r="U286" s="98">
        <v>4.0130146656053062E-4</v>
      </c>
      <c r="V286" s="98">
        <v>8.8221615444254134E-4</v>
      </c>
      <c r="W286" s="98">
        <v>3.7468995118957555E-4</v>
      </c>
      <c r="X286" s="98">
        <v>2.1551189007388946E-3</v>
      </c>
      <c r="Y286" s="98">
        <v>4.9350669444692633E-3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1.8817166870187534E-4</v>
      </c>
      <c r="J287" s="101">
        <v>1.8522879709088831E-4</v>
      </c>
      <c r="K287" s="101">
        <v>1.8537188537117463E-4</v>
      </c>
      <c r="L287" s="101">
        <v>1.8537890524882939E-4</v>
      </c>
      <c r="M287" s="101">
        <v>1.9506799901962231E-4</v>
      </c>
      <c r="N287" s="101">
        <v>0</v>
      </c>
      <c r="O287" s="101">
        <v>1.8896918024114304E-4</v>
      </c>
      <c r="P287" s="101">
        <v>3.3324906491854562E-4</v>
      </c>
      <c r="Q287" s="101">
        <v>2.9098598602245049E-4</v>
      </c>
      <c r="R287" s="101">
        <v>1.023976097978234E-3</v>
      </c>
      <c r="S287" s="101">
        <v>5.0374816098630473E-4</v>
      </c>
      <c r="T287" s="101">
        <v>3.3955959013138063E-4</v>
      </c>
      <c r="U287" s="101">
        <v>3.2080179497405204E-4</v>
      </c>
      <c r="V287" s="101">
        <v>7.1052567999951432E-4</v>
      </c>
      <c r="W287" s="101">
        <v>3.0097522247742086E-4</v>
      </c>
      <c r="X287" s="101">
        <v>1.708331720034818E-3</v>
      </c>
      <c r="Y287" s="101">
        <v>3.8593437361789289E-3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3.2787392237308147E-5</v>
      </c>
      <c r="J288" s="104">
        <v>3.3643616994235498E-5</v>
      </c>
      <c r="K288" s="104">
        <v>3.4076464027109926E-5</v>
      </c>
      <c r="L288" s="104">
        <v>3.404910644609258E-5</v>
      </c>
      <c r="M288" s="104">
        <v>3.5787167056802414E-5</v>
      </c>
      <c r="N288" s="104">
        <v>0</v>
      </c>
      <c r="O288" s="104">
        <v>3.7856400514593934E-5</v>
      </c>
      <c r="P288" s="104">
        <v>7.0297058085888402E-5</v>
      </c>
      <c r="Q288" s="104">
        <v>6.4811580858863395E-5</v>
      </c>
      <c r="R288" s="104">
        <v>2.3736291818037282E-4</v>
      </c>
      <c r="S288" s="104">
        <v>1.1976261857350265E-4</v>
      </c>
      <c r="T288" s="104">
        <v>8.3107468762913742E-5</v>
      </c>
      <c r="U288" s="104">
        <v>8.0499671586478571E-5</v>
      </c>
      <c r="V288" s="104">
        <v>1.7169047444302702E-4</v>
      </c>
      <c r="W288" s="104">
        <v>7.3714728712154684E-5</v>
      </c>
      <c r="X288" s="104">
        <v>4.4678718070407668E-4</v>
      </c>
      <c r="Y288" s="104">
        <v>1.0757232082903342E-3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2.2259063959561672E-2</v>
      </c>
      <c r="D289" s="101">
        <v>8.7264830720919895E-2</v>
      </c>
      <c r="E289" s="101">
        <v>0.13844921383760436</v>
      </c>
      <c r="F289" s="101">
        <v>0.18181804138142318</v>
      </c>
      <c r="G289" s="101">
        <v>0.26149390530135652</v>
      </c>
      <c r="H289" s="101">
        <v>0.27733407678450406</v>
      </c>
      <c r="I289" s="101">
        <v>0.21375725597789744</v>
      </c>
      <c r="J289" s="101">
        <v>6.7044877197370524E-3</v>
      </c>
      <c r="K289" s="101">
        <v>3.7042197104016843E-2</v>
      </c>
      <c r="L289" s="101">
        <v>4.5054642572478366E-3</v>
      </c>
      <c r="M289" s="101">
        <v>0.10820026368491704</v>
      </c>
      <c r="N289" s="101">
        <v>0.17036108855160001</v>
      </c>
      <c r="O289" s="101">
        <v>8.657472047945175E-2</v>
      </c>
      <c r="P289" s="101">
        <v>0.13214896800371168</v>
      </c>
      <c r="Q289" s="101">
        <v>9.1727787266016741E-3</v>
      </c>
      <c r="R289" s="101">
        <v>3.7147313438464467E-2</v>
      </c>
      <c r="S289" s="101">
        <v>9.8784827031080213E-2</v>
      </c>
      <c r="T289" s="101">
        <v>0.11089115029880134</v>
      </c>
      <c r="U289" s="101">
        <v>0.35760657773171522</v>
      </c>
      <c r="V289" s="101">
        <v>0.45785433987427715</v>
      </c>
      <c r="W289" s="101">
        <v>0.49044781018281924</v>
      </c>
      <c r="X289" s="101">
        <v>0.46135507988705177</v>
      </c>
      <c r="Y289" s="101">
        <v>0.98611445721916802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2.2918526665515382E-4</v>
      </c>
      <c r="D290" s="104">
        <v>2.8766683779155198E-3</v>
      </c>
      <c r="E290" s="104">
        <v>4.8173934818823445E-3</v>
      </c>
      <c r="F290" s="104">
        <v>6.6091313594107172E-3</v>
      </c>
      <c r="G290" s="104">
        <v>2.2855863112692689E-2</v>
      </c>
      <c r="H290" s="104">
        <v>1.9883561871488206E-2</v>
      </c>
      <c r="I290" s="104">
        <v>0.15457013003079667</v>
      </c>
      <c r="J290" s="104">
        <v>0.30811863603872752</v>
      </c>
      <c r="K290" s="104">
        <v>0.24128431838181313</v>
      </c>
      <c r="L290" s="104">
        <v>0.1970064479290996</v>
      </c>
      <c r="M290" s="104">
        <v>8.8441421366312223E-2</v>
      </c>
      <c r="N290" s="104">
        <v>8.7510730287210875E-2</v>
      </c>
      <c r="O290" s="104">
        <v>0.15971377586747612</v>
      </c>
      <c r="P290" s="104">
        <v>0.41735700926604635</v>
      </c>
      <c r="Q290" s="104">
        <v>0.42659280874571548</v>
      </c>
      <c r="R290" s="104">
        <v>0.37843443510475144</v>
      </c>
      <c r="S290" s="104">
        <v>0.35784280720599954</v>
      </c>
      <c r="T290" s="104">
        <v>0.29996121975334744</v>
      </c>
      <c r="U290" s="104">
        <v>0.37335325809206121</v>
      </c>
      <c r="V290" s="104">
        <v>0.59167188055116104</v>
      </c>
      <c r="W290" s="104">
        <v>1.0436500073254185</v>
      </c>
      <c r="X290" s="104">
        <v>1.4437890410815073</v>
      </c>
      <c r="Y290" s="104">
        <v>1.4750375407237803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1.9308323189430089E-4</v>
      </c>
      <c r="D291" s="98">
        <v>2.4130836151899544E-3</v>
      </c>
      <c r="E291" s="98">
        <v>4.0392910175778033E-3</v>
      </c>
      <c r="F291" s="98">
        <v>5.5423382253183334E-3</v>
      </c>
      <c r="G291" s="98">
        <v>1.912636436845136E-2</v>
      </c>
      <c r="H291" s="98">
        <v>1.6725399884267259E-2</v>
      </c>
      <c r="I291" s="98">
        <v>0.12966950924677526</v>
      </c>
      <c r="J291" s="98">
        <v>0.25690508117403632</v>
      </c>
      <c r="K291" s="98">
        <v>0.20089891873902374</v>
      </c>
      <c r="L291" s="98">
        <v>0.16421844505907174</v>
      </c>
      <c r="M291" s="98">
        <v>7.3867207332689727E-2</v>
      </c>
      <c r="N291" s="98">
        <v>7.2778269062928072E-2</v>
      </c>
      <c r="O291" s="98">
        <v>0.13233425781858138</v>
      </c>
      <c r="P291" s="98">
        <v>0.3443476603537779</v>
      </c>
      <c r="Q291" s="98">
        <v>0.34989536656399939</v>
      </c>
      <c r="R291" s="98">
        <v>0.30866547565976826</v>
      </c>
      <c r="S291" s="98">
        <v>0.29106468454541023</v>
      </c>
      <c r="T291" s="98">
        <v>0.24302136444880604</v>
      </c>
      <c r="U291" s="98">
        <v>0.30130771738089662</v>
      </c>
      <c r="V291" s="98">
        <v>0.48087295494705173</v>
      </c>
      <c r="W291" s="98">
        <v>0.84585094634950941</v>
      </c>
      <c r="X291" s="98">
        <v>1.1530169979576308</v>
      </c>
      <c r="Y291" s="98">
        <v>1.1595104224663113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3.6102034760852916E-5</v>
      </c>
      <c r="D292" s="98">
        <v>4.6358476272556523E-4</v>
      </c>
      <c r="E292" s="98">
        <v>7.7810246430454124E-4</v>
      </c>
      <c r="F292" s="98">
        <v>1.0667931340923842E-3</v>
      </c>
      <c r="G292" s="98">
        <v>3.7294987442413304E-3</v>
      </c>
      <c r="H292" s="98">
        <v>3.1581619872209478E-3</v>
      </c>
      <c r="I292" s="98">
        <v>2.4900620784021412E-2</v>
      </c>
      <c r="J292" s="98">
        <v>5.1213554864691181E-2</v>
      </c>
      <c r="K292" s="98">
        <v>4.038539964278938E-2</v>
      </c>
      <c r="L292" s="98">
        <v>3.2788002870027873E-2</v>
      </c>
      <c r="M292" s="98">
        <v>1.4574214033622494E-2</v>
      </c>
      <c r="N292" s="98">
        <v>1.4732461224282806E-2</v>
      </c>
      <c r="O292" s="98">
        <v>2.7379518048894741E-2</v>
      </c>
      <c r="P292" s="98">
        <v>7.3009348912268443E-2</v>
      </c>
      <c r="Q292" s="98">
        <v>7.6697442181716077E-2</v>
      </c>
      <c r="R292" s="98">
        <v>6.9768959444983195E-2</v>
      </c>
      <c r="S292" s="98">
        <v>6.6778122660589287E-2</v>
      </c>
      <c r="T292" s="98">
        <v>5.693985530454141E-2</v>
      </c>
      <c r="U292" s="98">
        <v>7.2045540711164563E-2</v>
      </c>
      <c r="V292" s="98">
        <v>0.11079892560410928</v>
      </c>
      <c r="W292" s="98">
        <v>0.1977990609759091</v>
      </c>
      <c r="X292" s="98">
        <v>0.29077204312387639</v>
      </c>
      <c r="Y292" s="98">
        <v>0.3155271182574691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3.8992669908594398E-3</v>
      </c>
      <c r="D293" s="122">
        <v>1.6225694768663056E-2</v>
      </c>
      <c r="E293" s="122">
        <v>2.7030417056590327E-2</v>
      </c>
      <c r="F293" s="122">
        <v>3.4276377536018629E-2</v>
      </c>
      <c r="G293" s="122">
        <v>5.3717906162075384E-2</v>
      </c>
      <c r="H293" s="122">
        <v>5.4234032230323685E-2</v>
      </c>
      <c r="I293" s="122">
        <v>7.0133588772842648E-2</v>
      </c>
      <c r="J293" s="122">
        <v>5.7469833748568289E-2</v>
      </c>
      <c r="K293" s="122">
        <v>5.036749902642064E-2</v>
      </c>
      <c r="L293" s="122">
        <v>3.6178360675351379E-2</v>
      </c>
      <c r="M293" s="122">
        <v>3.318299155671877E-2</v>
      </c>
      <c r="N293" s="122">
        <v>4.3246216534036618E-2</v>
      </c>
      <c r="O293" s="122">
        <v>4.1931053751006662E-2</v>
      </c>
      <c r="P293" s="122">
        <v>9.896508673259416E-2</v>
      </c>
      <c r="Q293" s="122">
        <v>8.374545249298912E-2</v>
      </c>
      <c r="R293" s="122">
        <v>8.1586357907817667E-2</v>
      </c>
      <c r="S293" s="122">
        <v>8.3654496663808559E-2</v>
      </c>
      <c r="T293" s="122">
        <v>7.2191821018998015E-2</v>
      </c>
      <c r="U293" s="122">
        <v>0.12032496638472406</v>
      </c>
      <c r="V293" s="122">
        <v>0.17511408273702975</v>
      </c>
      <c r="W293" s="122">
        <v>0.26968674454081165</v>
      </c>
      <c r="X293" s="122">
        <v>0.33790798631805652</v>
      </c>
      <c r="Y293" s="122">
        <v>0.46640383159609272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5.0804758247138732E-5</v>
      </c>
      <c r="D294" s="98">
        <v>3.0192789837038119E-4</v>
      </c>
      <c r="E294" s="98">
        <v>5.0220742089723792E-4</v>
      </c>
      <c r="F294" s="98">
        <v>6.3398179349343571E-4</v>
      </c>
      <c r="G294" s="98">
        <v>9.7862243923511677E-4</v>
      </c>
      <c r="H294" s="98">
        <v>1.0416741506021191E-3</v>
      </c>
      <c r="I294" s="98">
        <v>1.1404643138791756E-3</v>
      </c>
      <c r="J294" s="98">
        <v>8.8103159654177312E-4</v>
      </c>
      <c r="K294" s="98">
        <v>7.5807379537314772E-4</v>
      </c>
      <c r="L294" s="98">
        <v>7.2286784536559619E-4</v>
      </c>
      <c r="M294" s="98">
        <v>7.7165717090203073E-4</v>
      </c>
      <c r="N294" s="98">
        <v>9.0728009039407656E-4</v>
      </c>
      <c r="O294" s="98">
        <v>9.1692486424955295E-4</v>
      </c>
      <c r="P294" s="98">
        <v>1.9722245359478385E-3</v>
      </c>
      <c r="Q294" s="98">
        <v>1.77039969644534E-3</v>
      </c>
      <c r="R294" s="98">
        <v>2.7484192627123018E-3</v>
      </c>
      <c r="S294" s="98">
        <v>2.5029130134859088E-3</v>
      </c>
      <c r="T294" s="98">
        <v>1.8330551115973519E-3</v>
      </c>
      <c r="U294" s="98">
        <v>2.5928285902801101E-3</v>
      </c>
      <c r="V294" s="98">
        <v>3.9776933391277103E-3</v>
      </c>
      <c r="W294" s="98">
        <v>6.851125677132858E-3</v>
      </c>
      <c r="X294" s="98">
        <v>9.1583855807098047E-3</v>
      </c>
      <c r="Y294" s="98">
        <v>1.6961845170969041E-2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3.8484622326123009E-3</v>
      </c>
      <c r="D295" s="33">
        <v>1.5923766870292674E-2</v>
      </c>
      <c r="E295" s="33">
        <v>2.6528209635693089E-2</v>
      </c>
      <c r="F295" s="33">
        <v>3.3642395742525193E-2</v>
      </c>
      <c r="G295" s="33">
        <v>5.2739283722840265E-2</v>
      </c>
      <c r="H295" s="33">
        <v>5.3192358079721565E-2</v>
      </c>
      <c r="I295" s="33">
        <v>6.8993124458963467E-2</v>
      </c>
      <c r="J295" s="33">
        <v>5.6588802152026517E-2</v>
      </c>
      <c r="K295" s="33">
        <v>4.9609425231047492E-2</v>
      </c>
      <c r="L295" s="33">
        <v>3.545549282998578E-2</v>
      </c>
      <c r="M295" s="33">
        <v>3.241133438581674E-2</v>
      </c>
      <c r="N295" s="33">
        <v>4.233893644364254E-2</v>
      </c>
      <c r="O295" s="33">
        <v>4.1014128886757109E-2</v>
      </c>
      <c r="P295" s="33">
        <v>9.6992862196646323E-2</v>
      </c>
      <c r="Q295" s="33">
        <v>8.1975052796543782E-2</v>
      </c>
      <c r="R295" s="33">
        <v>7.8837938645105368E-2</v>
      </c>
      <c r="S295" s="33">
        <v>8.1151583650322656E-2</v>
      </c>
      <c r="T295" s="33">
        <v>7.0358765907400658E-2</v>
      </c>
      <c r="U295" s="33">
        <v>0.11773213779444396</v>
      </c>
      <c r="V295" s="33">
        <v>0.17113638939790204</v>
      </c>
      <c r="W295" s="33">
        <v>0.26283561886367879</v>
      </c>
      <c r="X295" s="33">
        <v>0.32874960073734671</v>
      </c>
      <c r="Y295" s="33">
        <v>0.44944198642512367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0.10765886841414343</v>
      </c>
      <c r="D297" s="117">
        <f t="shared" si="113"/>
        <v>0.30054477008125879</v>
      </c>
      <c r="E297" s="117">
        <f t="shared" si="113"/>
        <v>0.6649624724082539</v>
      </c>
      <c r="F297" s="117">
        <f t="shared" si="113"/>
        <v>0.89954631840518873</v>
      </c>
      <c r="G297" s="117">
        <f t="shared" si="113"/>
        <v>1.4914646884499692</v>
      </c>
      <c r="H297" s="117">
        <f t="shared" si="113"/>
        <v>1.548287817051768</v>
      </c>
      <c r="I297" s="117">
        <f t="shared" si="113"/>
        <v>2.0061892326003399</v>
      </c>
      <c r="J297" s="117">
        <f t="shared" si="113"/>
        <v>1.780956080996309</v>
      </c>
      <c r="K297" s="117">
        <f t="shared" si="113"/>
        <v>1.4497635039148666</v>
      </c>
      <c r="L297" s="117">
        <f t="shared" si="113"/>
        <v>1.0267184771486872</v>
      </c>
      <c r="M297" s="117">
        <f t="shared" si="113"/>
        <v>0.86191638926887448</v>
      </c>
      <c r="N297" s="117">
        <f t="shared" si="113"/>
        <v>1.0360461865439092</v>
      </c>
      <c r="O297" s="117">
        <f t="shared" si="113"/>
        <v>0.98024388797673834</v>
      </c>
      <c r="P297" s="117">
        <f t="shared" si="113"/>
        <v>2.1446744310587147</v>
      </c>
      <c r="Q297" s="117">
        <f t="shared" si="113"/>
        <v>1.7893710466613473</v>
      </c>
      <c r="R297" s="117">
        <f t="shared" ref="R297:V297" si="114">R298+R300+R302+R311</f>
        <v>1.7854684180218265</v>
      </c>
      <c r="S297" s="117">
        <f t="shared" si="114"/>
        <v>1.8352570054644026</v>
      </c>
      <c r="T297" s="117">
        <f t="shared" si="114"/>
        <v>1.518755927096991</v>
      </c>
      <c r="U297" s="117">
        <f t="shared" si="114"/>
        <v>2.5535717442967569</v>
      </c>
      <c r="V297" s="117">
        <f t="shared" si="114"/>
        <v>3.4351945357056191</v>
      </c>
      <c r="W297" s="117">
        <f t="shared" ref="W297:Y297" si="115">W298+W300+W302+W311</f>
        <v>4.4980104854311191</v>
      </c>
      <c r="X297" s="117">
        <f t="shared" si="115"/>
        <v>5.2886399696810376</v>
      </c>
      <c r="Y297" s="117">
        <f t="shared" si="115"/>
        <v>6.1835315046368597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8.8613292031868643E-2</v>
      </c>
      <c r="D298" s="122">
        <f t="shared" si="116"/>
        <v>0.22241122267004609</v>
      </c>
      <c r="E298" s="122">
        <f t="shared" si="116"/>
        <v>0.53968594129819281</v>
      </c>
      <c r="F298" s="122">
        <f t="shared" si="116"/>
        <v>0.73717635889853173</v>
      </c>
      <c r="G298" s="122">
        <f t="shared" si="116"/>
        <v>1.2420236249425927</v>
      </c>
      <c r="H298" s="122">
        <f t="shared" si="116"/>
        <v>1.290018904086645</v>
      </c>
      <c r="I298" s="122">
        <f t="shared" si="116"/>
        <v>1.6745234350741529</v>
      </c>
      <c r="J298" s="122">
        <f t="shared" si="116"/>
        <v>1.4901944541022378</v>
      </c>
      <c r="K298" s="122">
        <f t="shared" si="116"/>
        <v>1.1937310088598623</v>
      </c>
      <c r="L298" s="122">
        <f t="shared" si="116"/>
        <v>0.83610716009847719</v>
      </c>
      <c r="M298" s="122">
        <f t="shared" si="116"/>
        <v>0.68433640074965341</v>
      </c>
      <c r="N298" s="122">
        <f t="shared" si="116"/>
        <v>0.8044206091339855</v>
      </c>
      <c r="O298" s="122">
        <f t="shared" si="116"/>
        <v>0.74673837161829326</v>
      </c>
      <c r="P298" s="122">
        <f t="shared" si="116"/>
        <v>1.6040302167251932</v>
      </c>
      <c r="Q298" s="122">
        <f t="shared" si="116"/>
        <v>1.3417237597087919</v>
      </c>
      <c r="R298" s="122">
        <f t="shared" si="116"/>
        <v>1.3286643737301687</v>
      </c>
      <c r="S298" s="122">
        <f t="shared" si="116"/>
        <v>1.348927537380594</v>
      </c>
      <c r="T298" s="122">
        <f t="shared" si="116"/>
        <v>1.0842498706530319</v>
      </c>
      <c r="U298" s="122">
        <f t="shared" si="116"/>
        <v>1.8148487386422258</v>
      </c>
      <c r="V298" s="122">
        <f t="shared" si="116"/>
        <v>2.3395083905273202</v>
      </c>
      <c r="W298" s="122">
        <f t="shared" si="116"/>
        <v>2.875001200862116</v>
      </c>
      <c r="X298" s="122">
        <f t="shared" si="116"/>
        <v>3.1756192901902676</v>
      </c>
      <c r="Y298" s="122">
        <f t="shared" si="116"/>
        <v>3.3000001234617979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8.8613292031868643E-2</v>
      </c>
      <c r="D299" s="98">
        <v>0.22241122267004609</v>
      </c>
      <c r="E299" s="98">
        <v>0.53968594129819281</v>
      </c>
      <c r="F299" s="98">
        <v>0.73717635889853173</v>
      </c>
      <c r="G299" s="98">
        <v>1.2420236249425927</v>
      </c>
      <c r="H299" s="98">
        <v>1.290018904086645</v>
      </c>
      <c r="I299" s="98">
        <v>1.6745234350741529</v>
      </c>
      <c r="J299" s="98">
        <v>1.4901944541022378</v>
      </c>
      <c r="K299" s="98">
        <v>1.1937310088598623</v>
      </c>
      <c r="L299" s="98">
        <v>0.83610716009847719</v>
      </c>
      <c r="M299" s="98">
        <v>0.68433640074965341</v>
      </c>
      <c r="N299" s="98">
        <v>0.8044206091339855</v>
      </c>
      <c r="O299" s="98">
        <v>0.74673837161829326</v>
      </c>
      <c r="P299" s="98">
        <v>1.6040302167251932</v>
      </c>
      <c r="Q299" s="98">
        <v>1.3417237597087919</v>
      </c>
      <c r="R299" s="98">
        <v>1.3286643737301687</v>
      </c>
      <c r="S299" s="98">
        <v>1.348927537380594</v>
      </c>
      <c r="T299" s="98">
        <v>1.0842498706530319</v>
      </c>
      <c r="U299" s="98">
        <v>1.8148487386422258</v>
      </c>
      <c r="V299" s="98">
        <v>2.3395083905273202</v>
      </c>
      <c r="W299" s="98">
        <v>2.875001200862116</v>
      </c>
      <c r="X299" s="98">
        <v>3.1756192901902676</v>
      </c>
      <c r="Y299" s="98">
        <v>3.3000001234617979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4.6066672378203115E-4</v>
      </c>
      <c r="E300" s="122">
        <f t="shared" si="117"/>
        <v>8.2761336738728264E-4</v>
      </c>
      <c r="F300" s="122">
        <f t="shared" si="117"/>
        <v>1.1569839096726147E-3</v>
      </c>
      <c r="G300" s="122">
        <f t="shared" si="117"/>
        <v>2.1112423404601281E-3</v>
      </c>
      <c r="H300" s="122">
        <f t="shared" si="117"/>
        <v>2.7810610690387561E-3</v>
      </c>
      <c r="I300" s="122">
        <f t="shared" si="117"/>
        <v>4.0829962265767038E-3</v>
      </c>
      <c r="J300" s="122">
        <f t="shared" si="117"/>
        <v>3.8171898578130635E-3</v>
      </c>
      <c r="K300" s="122">
        <f t="shared" si="117"/>
        <v>3.5480724182850895E-3</v>
      </c>
      <c r="L300" s="122">
        <f t="shared" si="117"/>
        <v>2.9194098509218369E-3</v>
      </c>
      <c r="M300" s="122">
        <f t="shared" si="117"/>
        <v>2.7156634973845317E-3</v>
      </c>
      <c r="N300" s="122">
        <f t="shared" si="117"/>
        <v>4.0746265871425911E-3</v>
      </c>
      <c r="O300" s="122">
        <f t="shared" si="117"/>
        <v>3.4864475825829395E-3</v>
      </c>
      <c r="P300" s="122">
        <f t="shared" si="117"/>
        <v>1.0365418684637178E-2</v>
      </c>
      <c r="Q300" s="122">
        <f t="shared" si="117"/>
        <v>3.0093223775985414E-3</v>
      </c>
      <c r="R300" s="122">
        <f t="shared" si="117"/>
        <v>3.9986154449815781E-3</v>
      </c>
      <c r="S300" s="122">
        <f t="shared" si="117"/>
        <v>4.4644153696850337E-3</v>
      </c>
      <c r="T300" s="122">
        <f t="shared" si="117"/>
        <v>4.7057930353278819E-3</v>
      </c>
      <c r="U300" s="122">
        <f t="shared" si="117"/>
        <v>3.9278491806773955E-3</v>
      </c>
      <c r="V300" s="122">
        <f t="shared" si="117"/>
        <v>1.6264729685701546E-2</v>
      </c>
      <c r="W300" s="122">
        <f t="shared" si="117"/>
        <v>1.7926497610413664E-2</v>
      </c>
      <c r="X300" s="122">
        <f t="shared" si="117"/>
        <v>3.1516348622171092E-2</v>
      </c>
      <c r="Y300" s="122">
        <f t="shared" si="117"/>
        <v>4.4323259877698237E-2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4.6066672378203115E-4</v>
      </c>
      <c r="E301" s="98">
        <v>8.2761336738728264E-4</v>
      </c>
      <c r="F301" s="98">
        <v>1.1569839096726147E-3</v>
      </c>
      <c r="G301" s="98">
        <v>2.1112423404601281E-3</v>
      </c>
      <c r="H301" s="98">
        <v>2.7810610690387561E-3</v>
      </c>
      <c r="I301" s="98">
        <v>4.0829962265767038E-3</v>
      </c>
      <c r="J301" s="98">
        <v>3.8171898578130635E-3</v>
      </c>
      <c r="K301" s="98">
        <v>3.5480724182850895E-3</v>
      </c>
      <c r="L301" s="98">
        <v>2.9194098509218369E-3</v>
      </c>
      <c r="M301" s="98">
        <v>2.7156634973845317E-3</v>
      </c>
      <c r="N301" s="98">
        <v>4.0746265871425911E-3</v>
      </c>
      <c r="O301" s="98">
        <v>3.4864475825829395E-3</v>
      </c>
      <c r="P301" s="98">
        <v>1.0365418684637178E-2</v>
      </c>
      <c r="Q301" s="98">
        <v>3.0093223775985414E-3</v>
      </c>
      <c r="R301" s="98">
        <v>3.9986154449815781E-3</v>
      </c>
      <c r="S301" s="98">
        <v>4.4644153696850337E-3</v>
      </c>
      <c r="T301" s="98">
        <v>4.7057930353278819E-3</v>
      </c>
      <c r="U301" s="98">
        <v>3.9278491806773955E-3</v>
      </c>
      <c r="V301" s="98">
        <v>1.6264729685701546E-2</v>
      </c>
      <c r="W301" s="98">
        <v>1.7926497610413664E-2</v>
      </c>
      <c r="X301" s="98">
        <v>3.1516348622171092E-2</v>
      </c>
      <c r="Y301" s="98">
        <v>4.4323259877698237E-2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1.6125145229278409E-2</v>
      </c>
      <c r="D302" s="122">
        <v>6.551263190971382E-2</v>
      </c>
      <c r="E302" s="122">
        <v>0.10415156886036055</v>
      </c>
      <c r="F302" s="122">
        <v>0.13542378687311532</v>
      </c>
      <c r="G302" s="122">
        <v>0.20682842705372601</v>
      </c>
      <c r="H302" s="122">
        <v>0.21452059932226278</v>
      </c>
      <c r="I302" s="122">
        <v>0.27445458529929445</v>
      </c>
      <c r="J302" s="122">
        <v>0.24329852448119668</v>
      </c>
      <c r="K302" s="122">
        <v>0.21413265060232203</v>
      </c>
      <c r="L302" s="122">
        <v>0.16009920522653748</v>
      </c>
      <c r="M302" s="122">
        <v>0.14947603860853242</v>
      </c>
      <c r="N302" s="122">
        <v>0.19426895757415358</v>
      </c>
      <c r="O302" s="122">
        <v>0.19751803765312012</v>
      </c>
      <c r="P302" s="122">
        <v>0.45278997957199463</v>
      </c>
      <c r="Q302" s="122">
        <v>0.37826944557054804</v>
      </c>
      <c r="R302" s="122">
        <v>0.38727890203343446</v>
      </c>
      <c r="S302" s="122">
        <v>0.4132245366578523</v>
      </c>
      <c r="T302" s="122">
        <v>0.3692005275528083</v>
      </c>
      <c r="U302" s="122">
        <v>0.63162090374055846</v>
      </c>
      <c r="V302" s="122">
        <v>0.92682318136567954</v>
      </c>
      <c r="W302" s="122">
        <v>1.3673939090600857</v>
      </c>
      <c r="X302" s="122">
        <v>1.7814006647545133</v>
      </c>
      <c r="Y302" s="122">
        <v>2.4232016682533244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1.1451572027727447E-3</v>
      </c>
      <c r="D303" s="98">
        <v>5.2511017696570119E-3</v>
      </c>
      <c r="E303" s="98">
        <v>8.1707452361846986E-3</v>
      </c>
      <c r="F303" s="98">
        <v>8.9202487128669083E-3</v>
      </c>
      <c r="G303" s="98">
        <v>1.4815866902930396E-2</v>
      </c>
      <c r="H303" s="98">
        <v>1.3604827868384513E-2</v>
      </c>
      <c r="I303" s="98">
        <v>1.7872856320270941E-2</v>
      </c>
      <c r="J303" s="98">
        <v>1.3716908708232374E-2</v>
      </c>
      <c r="K303" s="98">
        <v>1.2210242974632494E-2</v>
      </c>
      <c r="L303" s="98">
        <v>1.2295941267426159E-2</v>
      </c>
      <c r="M303" s="98">
        <v>9.9203376837373423E-3</v>
      </c>
      <c r="N303" s="98">
        <v>1.0925234307855511E-2</v>
      </c>
      <c r="O303" s="98">
        <v>1.5527063227622141E-2</v>
      </c>
      <c r="P303" s="98">
        <v>3.5852207100520082E-2</v>
      </c>
      <c r="Q303" s="98">
        <v>3.6942272517365426E-2</v>
      </c>
      <c r="R303" s="98">
        <v>5.8373097661620361E-2</v>
      </c>
      <c r="S303" s="98">
        <v>5.1095966041011534E-2</v>
      </c>
      <c r="T303" s="98">
        <v>4.0779324077236077E-2</v>
      </c>
      <c r="U303" s="98">
        <v>4.7976921452163909E-2</v>
      </c>
      <c r="V303" s="98">
        <v>7.7840648652372418E-2</v>
      </c>
      <c r="W303" s="98">
        <v>0.10774974914898371</v>
      </c>
      <c r="X303" s="98">
        <v>0.18678402728862217</v>
      </c>
      <c r="Y303" s="98">
        <v>0.34870117698929715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1.4783953274349619E-4</v>
      </c>
      <c r="J304" s="98">
        <v>1.4763486441974832E-4</v>
      </c>
      <c r="K304" s="98">
        <v>1.4903700740547652E-4</v>
      </c>
      <c r="L304" s="98">
        <v>1.5004782468702678E-4</v>
      </c>
      <c r="M304" s="98">
        <v>1.6006638684245523E-4</v>
      </c>
      <c r="N304" s="98">
        <v>0</v>
      </c>
      <c r="O304" s="98">
        <v>1.6696843140602826E-4</v>
      </c>
      <c r="P304" s="98">
        <v>3.0905846128223894E-4</v>
      </c>
      <c r="Q304" s="98">
        <v>2.8199673566020334E-4</v>
      </c>
      <c r="R304" s="98">
        <v>1.0215058981488906E-3</v>
      </c>
      <c r="S304" s="98">
        <v>5.1462620540795542E-4</v>
      </c>
      <c r="T304" s="98">
        <v>3.5477209213142814E-4</v>
      </c>
      <c r="U304" s="98">
        <v>3.4158292288808637E-4</v>
      </c>
      <c r="V304" s="98">
        <v>7.57665678776195E-4</v>
      </c>
      <c r="W304" s="98">
        <v>3.2394013579168453E-4</v>
      </c>
      <c r="X304" s="98">
        <v>1.8725672346256484E-3</v>
      </c>
      <c r="Y304" s="98">
        <v>4.3030419755279671E-3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1.1505214050618803E-4</v>
      </c>
      <c r="J305" s="101">
        <v>1.1399124742551283E-4</v>
      </c>
      <c r="K305" s="101">
        <v>1.1496054337836659E-4</v>
      </c>
      <c r="L305" s="101">
        <v>1.1599871824093421E-4</v>
      </c>
      <c r="M305" s="101">
        <v>1.2427921978565282E-4</v>
      </c>
      <c r="N305" s="101">
        <v>0</v>
      </c>
      <c r="O305" s="101">
        <v>1.2911203089143431E-4</v>
      </c>
      <c r="P305" s="101">
        <v>2.3876140319635051E-4</v>
      </c>
      <c r="Q305" s="101">
        <v>2.1718515480133996E-4</v>
      </c>
      <c r="R305" s="101">
        <v>7.8414297996851783E-4</v>
      </c>
      <c r="S305" s="101">
        <v>3.9486358683445279E-4</v>
      </c>
      <c r="T305" s="101">
        <v>2.7166462336851438E-4</v>
      </c>
      <c r="U305" s="101">
        <v>2.6108325130160779E-4</v>
      </c>
      <c r="V305" s="101">
        <v>5.8597520433316798E-4</v>
      </c>
      <c r="W305" s="101">
        <v>2.5022540707952983E-4</v>
      </c>
      <c r="X305" s="101">
        <v>1.4257800539215718E-3</v>
      </c>
      <c r="Y305" s="101">
        <v>3.2273187672376331E-3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3.2787392237308147E-5</v>
      </c>
      <c r="J306" s="104">
        <v>3.3643616994235498E-5</v>
      </c>
      <c r="K306" s="104">
        <v>3.4076464027109926E-5</v>
      </c>
      <c r="L306" s="104">
        <v>3.404910644609258E-5</v>
      </c>
      <c r="M306" s="104">
        <v>3.5787167056802414E-5</v>
      </c>
      <c r="N306" s="104">
        <v>0</v>
      </c>
      <c r="O306" s="104">
        <v>3.7856400514593934E-5</v>
      </c>
      <c r="P306" s="104">
        <v>7.0297058085888402E-5</v>
      </c>
      <c r="Q306" s="104">
        <v>6.4811580858863395E-5</v>
      </c>
      <c r="R306" s="104">
        <v>2.3736291818037282E-4</v>
      </c>
      <c r="S306" s="104">
        <v>1.1976261857350265E-4</v>
      </c>
      <c r="T306" s="104">
        <v>8.3107468762913742E-5</v>
      </c>
      <c r="U306" s="104">
        <v>8.0499671586478571E-5</v>
      </c>
      <c r="V306" s="104">
        <v>1.7169047444302702E-4</v>
      </c>
      <c r="W306" s="104">
        <v>7.3714728712154684E-5</v>
      </c>
      <c r="X306" s="104">
        <v>4.4678718070407668E-4</v>
      </c>
      <c r="Y306" s="104">
        <v>1.0757232082903342E-3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1.4815372055873053E-2</v>
      </c>
      <c r="D307" s="101">
        <v>5.818888206134868E-2</v>
      </c>
      <c r="E307" s="101">
        <v>9.2503896459444623E-2</v>
      </c>
      <c r="F307" s="101">
        <v>0.12172618002689001</v>
      </c>
      <c r="G307" s="101">
        <v>0.17545016647310352</v>
      </c>
      <c r="H307" s="101">
        <v>0.18650962951390695</v>
      </c>
      <c r="I307" s="101">
        <v>0.14411199472021255</v>
      </c>
      <c r="J307" s="101">
        <v>4.5327514582705437E-3</v>
      </c>
      <c r="K307" s="101">
        <v>2.5124556594536791E-2</v>
      </c>
      <c r="L307" s="101">
        <v>3.0672660138146264E-3</v>
      </c>
      <c r="M307" s="101">
        <v>7.4179701275624163E-2</v>
      </c>
      <c r="N307" s="101">
        <v>0.1181412932293625</v>
      </c>
      <c r="O307" s="101">
        <v>6.1080127811128884E-2</v>
      </c>
      <c r="P307" s="101">
        <v>9.5297514780552442E-2</v>
      </c>
      <c r="Q307" s="101">
        <v>6.7530448019660367E-3</v>
      </c>
      <c r="R307" s="101">
        <v>2.7726827070731291E-2</v>
      </c>
      <c r="S307" s="101">
        <v>7.4709098740294161E-2</v>
      </c>
      <c r="T307" s="101">
        <v>8.4951892473782278E-2</v>
      </c>
      <c r="U307" s="101">
        <v>0.27746979678745642</v>
      </c>
      <c r="V307" s="101">
        <v>0.3596717273295606</v>
      </c>
      <c r="W307" s="101">
        <v>0.38959905129815176</v>
      </c>
      <c r="X307" s="101">
        <v>0.37207742677188843</v>
      </c>
      <c r="Y307" s="101">
        <v>0.80643443197623743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1.6461597063261151E-4</v>
      </c>
      <c r="D308" s="104">
        <v>2.0726480787081371E-3</v>
      </c>
      <c r="E308" s="104">
        <v>3.4769271647312203E-3</v>
      </c>
      <c r="F308" s="104">
        <v>4.7773581333584256E-3</v>
      </c>
      <c r="G308" s="104">
        <v>1.6562393677692074E-2</v>
      </c>
      <c r="H308" s="104">
        <v>1.4406141939971299E-2</v>
      </c>
      <c r="I308" s="104">
        <v>0.11232189472606745</v>
      </c>
      <c r="J308" s="104">
        <v>0.22490122945027402</v>
      </c>
      <c r="K308" s="104">
        <v>0.17664881402574728</v>
      </c>
      <c r="L308" s="104">
        <v>0.14458595012060965</v>
      </c>
      <c r="M308" s="104">
        <v>6.5215933262328454E-2</v>
      </c>
      <c r="N308" s="104">
        <v>6.5202430036935558E-2</v>
      </c>
      <c r="O308" s="104">
        <v>0.12074387818296306</v>
      </c>
      <c r="P308" s="104">
        <v>0.32133119922963987</v>
      </c>
      <c r="Q308" s="104">
        <v>0.33429213151555637</v>
      </c>
      <c r="R308" s="104">
        <v>0.30015747140293392</v>
      </c>
      <c r="S308" s="104">
        <v>0.28690484567113866</v>
      </c>
      <c r="T308" s="104">
        <v>0.24311453890965848</v>
      </c>
      <c r="U308" s="104">
        <v>0.30583260257805012</v>
      </c>
      <c r="V308" s="104">
        <v>0.48855313970497027</v>
      </c>
      <c r="W308" s="104">
        <v>0.86972116847715863</v>
      </c>
      <c r="X308" s="104">
        <v>1.2206666434593769</v>
      </c>
      <c r="Y308" s="104">
        <v>1.2637630173122618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1.2851393587175861E-4</v>
      </c>
      <c r="D309" s="98">
        <v>1.6090633159825717E-3</v>
      </c>
      <c r="E309" s="98">
        <v>2.6988247004266792E-3</v>
      </c>
      <c r="F309" s="98">
        <v>3.710564999266041E-3</v>
      </c>
      <c r="G309" s="98">
        <v>1.2832894933450743E-2</v>
      </c>
      <c r="H309" s="98">
        <v>1.1247979952750353E-2</v>
      </c>
      <c r="I309" s="98">
        <v>8.7421273942046032E-2</v>
      </c>
      <c r="J309" s="98">
        <v>0.17368767458558285</v>
      </c>
      <c r="K309" s="98">
        <v>0.13626341438295789</v>
      </c>
      <c r="L309" s="98">
        <v>0.11179794725058177</v>
      </c>
      <c r="M309" s="98">
        <v>5.0641719228705959E-2</v>
      </c>
      <c r="N309" s="98">
        <v>5.0469968812652748E-2</v>
      </c>
      <c r="O309" s="98">
        <v>9.3364360134068319E-2</v>
      </c>
      <c r="P309" s="98">
        <v>0.24832185031737145</v>
      </c>
      <c r="Q309" s="98">
        <v>0.25759468933384028</v>
      </c>
      <c r="R309" s="98">
        <v>0.23038851195795071</v>
      </c>
      <c r="S309" s="98">
        <v>0.22012672301054939</v>
      </c>
      <c r="T309" s="98">
        <v>0.18617468360511708</v>
      </c>
      <c r="U309" s="98">
        <v>0.23378706186688558</v>
      </c>
      <c r="V309" s="98">
        <v>0.37775421410086102</v>
      </c>
      <c r="W309" s="98">
        <v>0.67192210750124959</v>
      </c>
      <c r="X309" s="98">
        <v>0.92989460033550064</v>
      </c>
      <c r="Y309" s="98">
        <v>0.94823589905479277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3.6102034760852916E-5</v>
      </c>
      <c r="D310" s="98">
        <v>4.6358476272556523E-4</v>
      </c>
      <c r="E310" s="98">
        <v>7.7810246430454124E-4</v>
      </c>
      <c r="F310" s="98">
        <v>1.0667931340923842E-3</v>
      </c>
      <c r="G310" s="98">
        <v>3.7294987442413304E-3</v>
      </c>
      <c r="H310" s="98">
        <v>3.1581619872209478E-3</v>
      </c>
      <c r="I310" s="98">
        <v>2.4900620784021412E-2</v>
      </c>
      <c r="J310" s="98">
        <v>5.1213554864691181E-2</v>
      </c>
      <c r="K310" s="98">
        <v>4.038539964278938E-2</v>
      </c>
      <c r="L310" s="98">
        <v>3.2788002870027873E-2</v>
      </c>
      <c r="M310" s="98">
        <v>1.4574214033622494E-2</v>
      </c>
      <c r="N310" s="98">
        <v>1.4732461224282806E-2</v>
      </c>
      <c r="O310" s="98">
        <v>2.7379518048894741E-2</v>
      </c>
      <c r="P310" s="98">
        <v>7.3009348912268443E-2</v>
      </c>
      <c r="Q310" s="98">
        <v>7.6697442181716077E-2</v>
      </c>
      <c r="R310" s="98">
        <v>6.9768959444983195E-2</v>
      </c>
      <c r="S310" s="98">
        <v>6.6778122660589287E-2</v>
      </c>
      <c r="T310" s="98">
        <v>5.693985530454141E-2</v>
      </c>
      <c r="U310" s="98">
        <v>7.2045540711164563E-2</v>
      </c>
      <c r="V310" s="98">
        <v>0.11079892560410928</v>
      </c>
      <c r="W310" s="98">
        <v>0.1977990609759091</v>
      </c>
      <c r="X310" s="98">
        <v>0.29077204312387639</v>
      </c>
      <c r="Y310" s="98">
        <v>0.3155271182574691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2.9204311529963827E-3</v>
      </c>
      <c r="D311" s="122">
        <v>1.2160248777716808E-2</v>
      </c>
      <c r="E311" s="122">
        <v>2.0297348882313316E-2</v>
      </c>
      <c r="F311" s="122">
        <v>2.5789188723869105E-2</v>
      </c>
      <c r="G311" s="122">
        <v>4.0501394113190391E-2</v>
      </c>
      <c r="H311" s="122">
        <v>4.0967252573821285E-2</v>
      </c>
      <c r="I311" s="122">
        <v>5.3128216000315899E-2</v>
      </c>
      <c r="J311" s="122">
        <v>4.3645912555061478E-2</v>
      </c>
      <c r="K311" s="122">
        <v>3.8351772034397331E-2</v>
      </c>
      <c r="L311" s="122">
        <v>2.7592701972750548E-2</v>
      </c>
      <c r="M311" s="122">
        <v>2.5388286413304203E-2</v>
      </c>
      <c r="N311" s="122">
        <v>3.3281993248627365E-2</v>
      </c>
      <c r="O311" s="122">
        <v>3.2501031122741914E-2</v>
      </c>
      <c r="P311" s="122">
        <v>7.7488816076889844E-2</v>
      </c>
      <c r="Q311" s="122">
        <v>6.6368519004409099E-2</v>
      </c>
      <c r="R311" s="122">
        <v>6.5526526813241878E-2</v>
      </c>
      <c r="S311" s="122">
        <v>6.8640516056271389E-2</v>
      </c>
      <c r="T311" s="122">
        <v>6.0599735855822942E-2</v>
      </c>
      <c r="U311" s="122">
        <v>0.10317425273329538</v>
      </c>
      <c r="V311" s="122">
        <v>0.1525982341269175</v>
      </c>
      <c r="W311" s="122">
        <v>0.23768887789850374</v>
      </c>
      <c r="X311" s="122">
        <v>0.30010366611408523</v>
      </c>
      <c r="Y311" s="122">
        <v>0.41600645304403877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2.9790073384007222E-5</v>
      </c>
      <c r="D312" s="98">
        <v>1.7721207075870794E-4</v>
      </c>
      <c r="E312" s="98">
        <v>2.9505004239572039E-4</v>
      </c>
      <c r="F312" s="98">
        <v>3.7283050182709815E-4</v>
      </c>
      <c r="G312" s="98">
        <v>5.76065063974953E-4</v>
      </c>
      <c r="H312" s="98">
        <v>6.1377556726890231E-4</v>
      </c>
      <c r="I312" s="98">
        <v>6.7263642346673195E-4</v>
      </c>
      <c r="J312" s="98">
        <v>5.2012867381583659E-4</v>
      </c>
      <c r="K312" s="98">
        <v>4.4797225399817746E-4</v>
      </c>
      <c r="L312" s="98">
        <v>4.2758115061106991E-4</v>
      </c>
      <c r="M312" s="98">
        <v>4.5677544149168504E-4</v>
      </c>
      <c r="N312" s="98">
        <v>5.3727640629209962E-4</v>
      </c>
      <c r="O312" s="98">
        <v>5.4312089714831041E-4</v>
      </c>
      <c r="P312" s="98">
        <v>1.1690034790478724E-3</v>
      </c>
      <c r="Q312" s="98">
        <v>1.0522919644952156E-3</v>
      </c>
      <c r="R312" s="98">
        <v>1.6455025665227227E-3</v>
      </c>
      <c r="S312" s="98">
        <v>1.5137954168703434E-3</v>
      </c>
      <c r="T312" s="98">
        <v>1.1209342972786866E-3</v>
      </c>
      <c r="U312" s="98">
        <v>1.6013809166540872E-3</v>
      </c>
      <c r="V312" s="98">
        <v>2.4739386003302046E-3</v>
      </c>
      <c r="W312" s="98">
        <v>4.275348586695568E-3</v>
      </c>
      <c r="X312" s="98">
        <v>5.7187068873847009E-3</v>
      </c>
      <c r="Y312" s="98">
        <v>1.0592023375106825E-2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2.8906410796123755E-3</v>
      </c>
      <c r="D313" s="33">
        <v>1.19830367069581E-2</v>
      </c>
      <c r="E313" s="33">
        <v>2.0002298839917595E-2</v>
      </c>
      <c r="F313" s="33">
        <v>2.5416358222042006E-2</v>
      </c>
      <c r="G313" s="33">
        <v>3.992532904921544E-2</v>
      </c>
      <c r="H313" s="33">
        <v>4.0353477006552382E-2</v>
      </c>
      <c r="I313" s="33">
        <v>5.2455579576849168E-2</v>
      </c>
      <c r="J313" s="33">
        <v>4.312578388124564E-2</v>
      </c>
      <c r="K313" s="33">
        <v>3.7903799780399157E-2</v>
      </c>
      <c r="L313" s="33">
        <v>2.7165120822139479E-2</v>
      </c>
      <c r="M313" s="33">
        <v>2.4931510971812516E-2</v>
      </c>
      <c r="N313" s="33">
        <v>3.2744716842335264E-2</v>
      </c>
      <c r="O313" s="33">
        <v>3.1957910225593605E-2</v>
      </c>
      <c r="P313" s="33">
        <v>7.6319812597841971E-2</v>
      </c>
      <c r="Q313" s="33">
        <v>6.5316227039913882E-2</v>
      </c>
      <c r="R313" s="33">
        <v>6.3881024246719154E-2</v>
      </c>
      <c r="S313" s="33">
        <v>6.7126720639401047E-2</v>
      </c>
      <c r="T313" s="33">
        <v>5.9478801558544257E-2</v>
      </c>
      <c r="U313" s="33">
        <v>0.10157287181664129</v>
      </c>
      <c r="V313" s="33">
        <v>0.15012429552658729</v>
      </c>
      <c r="W313" s="33">
        <v>0.23341352931180817</v>
      </c>
      <c r="X313" s="33">
        <v>0.29438495922670055</v>
      </c>
      <c r="Y313" s="33">
        <v>0.40541442966893193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1.3365923331153209</v>
      </c>
      <c r="D315" s="154">
        <f t="shared" si="118"/>
        <v>1.2554105636975996</v>
      </c>
      <c r="E315" s="154">
        <f t="shared" si="118"/>
        <v>1.415566849581132</v>
      </c>
      <c r="F315" s="154">
        <f t="shared" si="118"/>
        <v>1.477896956923765</v>
      </c>
      <c r="G315" s="154">
        <f t="shared" si="118"/>
        <v>1.556742827797337</v>
      </c>
      <c r="H315" s="154">
        <f t="shared" si="118"/>
        <v>1.6062272291356716</v>
      </c>
      <c r="I315" s="154">
        <f t="shared" si="118"/>
        <v>1.6722803415967276</v>
      </c>
      <c r="J315" s="154">
        <f t="shared" si="118"/>
        <v>1.7504020311593544</v>
      </c>
      <c r="K315" s="154">
        <f t="shared" si="118"/>
        <v>1.7553811306827622</v>
      </c>
      <c r="L315" s="154">
        <f t="shared" si="118"/>
        <v>1.7773679698611251</v>
      </c>
      <c r="M315" s="154">
        <f t="shared" si="118"/>
        <v>1.7423950964691468</v>
      </c>
      <c r="N315" s="154">
        <f t="shared" si="118"/>
        <v>1.7448816802407152</v>
      </c>
      <c r="O315" s="154">
        <f t="shared" si="118"/>
        <v>1.7803288429692792</v>
      </c>
      <c r="P315" s="154">
        <f t="shared" si="118"/>
        <v>1.8172318623109085</v>
      </c>
      <c r="Q315" s="154">
        <f t="shared" si="118"/>
        <v>1.8806126977791147</v>
      </c>
      <c r="R315" s="154">
        <f t="shared" ref="R315:V315" si="119">IF(R297=0,"",R297/R279)</f>
        <v>1.873240011773122</v>
      </c>
      <c r="S315" s="154">
        <f t="shared" si="119"/>
        <v>1.8530216711029892</v>
      </c>
      <c r="T315" s="154">
        <f t="shared" si="119"/>
        <v>1.800457156329736</v>
      </c>
      <c r="U315" s="154">
        <f t="shared" si="119"/>
        <v>1.7890910021891047</v>
      </c>
      <c r="V315" s="154">
        <f t="shared" si="119"/>
        <v>1.7297373255660744</v>
      </c>
      <c r="W315" s="154">
        <f t="shared" ref="W315:Y315" si="120">IF(W297=0,"",W297/W279)</f>
        <v>1.6420030075708403</v>
      </c>
      <c r="X315" s="154">
        <f t="shared" si="120"/>
        <v>1.5820388139820027</v>
      </c>
      <c r="Y315" s="154">
        <f t="shared" si="120"/>
        <v>1.4586843579093653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1.6964631767696952</v>
      </c>
      <c r="D316" s="155">
        <f t="shared" si="121"/>
        <v>1.7923428296722199</v>
      </c>
      <c r="E316" s="155">
        <f t="shared" si="121"/>
        <v>1.8898367428751341</v>
      </c>
      <c r="F316" s="155">
        <f t="shared" si="121"/>
        <v>1.9880050028048979</v>
      </c>
      <c r="G316" s="155">
        <f t="shared" si="121"/>
        <v>2.0877039910536923</v>
      </c>
      <c r="H316" s="155">
        <f t="shared" si="121"/>
        <v>2.1888306860983793</v>
      </c>
      <c r="I316" s="155">
        <f t="shared" si="121"/>
        <v>2.291597973440731</v>
      </c>
      <c r="J316" s="155">
        <f t="shared" si="121"/>
        <v>2.3968738187667986</v>
      </c>
      <c r="K316" s="155">
        <f t="shared" si="121"/>
        <v>2.5053989053979797</v>
      </c>
      <c r="L316" s="155">
        <f t="shared" si="121"/>
        <v>2.6173762833667404</v>
      </c>
      <c r="M316" s="155">
        <f t="shared" si="121"/>
        <v>2.7543014401967332</v>
      </c>
      <c r="N316" s="155">
        <f t="shared" si="121"/>
        <v>2.9235868650217265</v>
      </c>
      <c r="O316" s="155">
        <f t="shared" si="121"/>
        <v>3.1277791466422817</v>
      </c>
      <c r="P316" s="155">
        <f t="shared" si="121"/>
        <v>3.3462892602522158</v>
      </c>
      <c r="Q316" s="155">
        <f t="shared" si="121"/>
        <v>3.516217588384889</v>
      </c>
      <c r="R316" s="155">
        <f t="shared" ref="R316:V316" si="122">IF(R298=0,"",R298/R280)</f>
        <v>3.5170554194969568</v>
      </c>
      <c r="S316" s="155">
        <f t="shared" si="122"/>
        <v>3.5171485118427421</v>
      </c>
      <c r="T316" s="155">
        <f t="shared" si="122"/>
        <v>3.5172519477825035</v>
      </c>
      <c r="U316" s="155">
        <f t="shared" si="122"/>
        <v>3.5173668766044606</v>
      </c>
      <c r="V316" s="155">
        <f t="shared" si="122"/>
        <v>3.5277104705806033</v>
      </c>
      <c r="W316" s="155">
        <f t="shared" ref="W316:Y316" si="123">IF(W298=0,"",W298/W280)</f>
        <v>3.5828045507318711</v>
      </c>
      <c r="X316" s="155">
        <f t="shared" si="123"/>
        <v>3.6565915878234523</v>
      </c>
      <c r="Y316" s="155">
        <f t="shared" si="123"/>
        <v>3.7412653928088102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1.6964631767696952</v>
      </c>
      <c r="D317" s="156">
        <f t="shared" si="124"/>
        <v>1.7923428296722199</v>
      </c>
      <c r="E317" s="156">
        <f t="shared" si="124"/>
        <v>1.8898367428751341</v>
      </c>
      <c r="F317" s="156">
        <f t="shared" si="124"/>
        <v>1.9880050028048979</v>
      </c>
      <c r="G317" s="156">
        <f t="shared" si="124"/>
        <v>2.0877039910536923</v>
      </c>
      <c r="H317" s="156">
        <f t="shared" si="124"/>
        <v>2.1888306860983793</v>
      </c>
      <c r="I317" s="156">
        <f t="shared" si="124"/>
        <v>2.291597973440731</v>
      </c>
      <c r="J317" s="156">
        <f t="shared" si="124"/>
        <v>2.3968738187667986</v>
      </c>
      <c r="K317" s="156">
        <f t="shared" si="124"/>
        <v>2.5053989053979797</v>
      </c>
      <c r="L317" s="156">
        <f t="shared" si="124"/>
        <v>2.6173762833667404</v>
      </c>
      <c r="M317" s="156">
        <f t="shared" si="124"/>
        <v>2.7543014401967332</v>
      </c>
      <c r="N317" s="156">
        <f t="shared" si="124"/>
        <v>2.9235868650217265</v>
      </c>
      <c r="O317" s="156">
        <f t="shared" si="124"/>
        <v>3.1277791466422817</v>
      </c>
      <c r="P317" s="156">
        <f t="shared" si="124"/>
        <v>3.3462892602522158</v>
      </c>
      <c r="Q317" s="156">
        <f t="shared" si="124"/>
        <v>3.516217588384889</v>
      </c>
      <c r="R317" s="156">
        <f t="shared" ref="R317:V317" si="125">IF(R299=0,"",R299/R281)</f>
        <v>3.5170554194969568</v>
      </c>
      <c r="S317" s="156">
        <f t="shared" si="125"/>
        <v>3.5171485118427421</v>
      </c>
      <c r="T317" s="156">
        <f t="shared" si="125"/>
        <v>3.5172519477825035</v>
      </c>
      <c r="U317" s="156">
        <f t="shared" si="125"/>
        <v>3.5173668766044606</v>
      </c>
      <c r="V317" s="156">
        <f t="shared" si="125"/>
        <v>3.5277104705806033</v>
      </c>
      <c r="W317" s="156">
        <f t="shared" ref="W317:Y317" si="126">IF(W299=0,"",W299/W281)</f>
        <v>3.5828045507318711</v>
      </c>
      <c r="X317" s="156">
        <f t="shared" si="126"/>
        <v>3.6565915878234523</v>
      </c>
      <c r="Y317" s="156">
        <f t="shared" si="126"/>
        <v>3.7412653928088102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3.1616729093524492</v>
      </c>
      <c r="E318" s="155">
        <f t="shared" si="127"/>
        <v>3.3139714336560395</v>
      </c>
      <c r="F318" s="155">
        <f t="shared" si="127"/>
        <v>3.4674931525272061</v>
      </c>
      <c r="G318" s="155">
        <f t="shared" si="127"/>
        <v>3.623127467123024</v>
      </c>
      <c r="H318" s="155">
        <f t="shared" si="127"/>
        <v>3.7807345977217839</v>
      </c>
      <c r="I318" s="155">
        <f t="shared" si="127"/>
        <v>3.940500979711179</v>
      </c>
      <c r="J318" s="155">
        <f t="shared" si="127"/>
        <v>4.1032622024821048</v>
      </c>
      <c r="K318" s="155">
        <f t="shared" si="127"/>
        <v>4.2696801225034369</v>
      </c>
      <c r="L318" s="155">
        <f t="shared" si="127"/>
        <v>4.4398425090662599</v>
      </c>
      <c r="M318" s="155">
        <f t="shared" si="127"/>
        <v>4.6348360614240018</v>
      </c>
      <c r="N318" s="155">
        <f t="shared" si="127"/>
        <v>4.8609204524922394</v>
      </c>
      <c r="O318" s="155">
        <f t="shared" si="127"/>
        <v>5.11769237007851</v>
      </c>
      <c r="P318" s="155">
        <f t="shared" si="127"/>
        <v>5.380162770349024</v>
      </c>
      <c r="Q318" s="155">
        <f t="shared" si="127"/>
        <v>5.5816047783085834</v>
      </c>
      <c r="R318" s="155">
        <f t="shared" ref="R318:V318" si="128">IF(R300=0,"",R300/R282)</f>
        <v>5.6252528536672362</v>
      </c>
      <c r="S318" s="155">
        <f t="shared" si="128"/>
        <v>5.6301026398181975</v>
      </c>
      <c r="T318" s="155">
        <f t="shared" si="128"/>
        <v>5.6354912910970443</v>
      </c>
      <c r="U318" s="155">
        <f t="shared" si="128"/>
        <v>5.6414786814068734</v>
      </c>
      <c r="V318" s="155">
        <f t="shared" si="128"/>
        <v>5.6585878676561903</v>
      </c>
      <c r="W318" s="155">
        <f t="shared" ref="W318:Y318" si="129">IF(W300=0,"",W300/W282)</f>
        <v>5.7147435346253452</v>
      </c>
      <c r="X318" s="155">
        <f t="shared" si="129"/>
        <v>5.776853659943936</v>
      </c>
      <c r="Y318" s="155">
        <f t="shared" si="129"/>
        <v>5.8468628116384984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3.1616729093524492</v>
      </c>
      <c r="E319" s="156">
        <f t="shared" si="130"/>
        <v>3.3139714336560395</v>
      </c>
      <c r="F319" s="156">
        <f t="shared" si="130"/>
        <v>3.4674931525272061</v>
      </c>
      <c r="G319" s="156">
        <f t="shared" si="130"/>
        <v>3.623127467123024</v>
      </c>
      <c r="H319" s="156">
        <f t="shared" si="130"/>
        <v>3.7807345977217839</v>
      </c>
      <c r="I319" s="156">
        <f t="shared" si="130"/>
        <v>3.940500979711179</v>
      </c>
      <c r="J319" s="156">
        <f t="shared" si="130"/>
        <v>4.1032622024821048</v>
      </c>
      <c r="K319" s="156">
        <f t="shared" si="130"/>
        <v>4.2696801225034369</v>
      </c>
      <c r="L319" s="156">
        <f t="shared" si="130"/>
        <v>4.4398425090662599</v>
      </c>
      <c r="M319" s="156">
        <f t="shared" si="130"/>
        <v>4.6348360614240018</v>
      </c>
      <c r="N319" s="156">
        <f t="shared" si="130"/>
        <v>4.8609204524922394</v>
      </c>
      <c r="O319" s="156">
        <f t="shared" si="130"/>
        <v>5.11769237007851</v>
      </c>
      <c r="P319" s="156">
        <f t="shared" si="130"/>
        <v>5.380162770349024</v>
      </c>
      <c r="Q319" s="156">
        <f t="shared" si="130"/>
        <v>5.5816047783085834</v>
      </c>
      <c r="R319" s="156">
        <f t="shared" ref="R319:V319" si="131">IF(R301=0,"",R301/R283)</f>
        <v>5.6252528536672362</v>
      </c>
      <c r="S319" s="156">
        <f t="shared" si="131"/>
        <v>5.6301026398181975</v>
      </c>
      <c r="T319" s="156">
        <f t="shared" si="131"/>
        <v>5.6354912910970443</v>
      </c>
      <c r="U319" s="156">
        <f t="shared" si="131"/>
        <v>5.6414786814068734</v>
      </c>
      <c r="V319" s="156">
        <f t="shared" si="131"/>
        <v>5.6585878676561903</v>
      </c>
      <c r="W319" s="156">
        <f t="shared" ref="W319:Y319" si="132">IF(W301=0,"",W301/W283)</f>
        <v>5.7147435346253452</v>
      </c>
      <c r="X319" s="156">
        <f t="shared" si="132"/>
        <v>5.776853659943936</v>
      </c>
      <c r="Y319" s="156">
        <f t="shared" si="132"/>
        <v>5.8468628116384984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0.66049119819796798</v>
      </c>
      <c r="D320" s="155">
        <f t="shared" si="133"/>
        <v>0.66215494359381644</v>
      </c>
      <c r="E320" s="155">
        <f t="shared" si="133"/>
        <v>0.66382118523522615</v>
      </c>
      <c r="F320" s="155">
        <f t="shared" si="133"/>
        <v>0.66631038590088854</v>
      </c>
      <c r="G320" s="155">
        <f t="shared" si="133"/>
        <v>0.66968656364121781</v>
      </c>
      <c r="H320" s="155">
        <f t="shared" si="133"/>
        <v>0.67122801007403299</v>
      </c>
      <c r="I320" s="155">
        <f t="shared" si="133"/>
        <v>0.68996576231491491</v>
      </c>
      <c r="J320" s="155">
        <f t="shared" si="133"/>
        <v>0.72124538991737897</v>
      </c>
      <c r="K320" s="155">
        <f t="shared" si="133"/>
        <v>0.71800028947059358</v>
      </c>
      <c r="L320" s="155">
        <f t="shared" si="133"/>
        <v>0.72318198709707515</v>
      </c>
      <c r="M320" s="155">
        <f t="shared" si="133"/>
        <v>0.70360389628855025</v>
      </c>
      <c r="N320" s="155">
        <f t="shared" si="133"/>
        <v>0.70764194248739198</v>
      </c>
      <c r="O320" s="155">
        <f t="shared" si="133"/>
        <v>0.73361101348482283</v>
      </c>
      <c r="P320" s="155">
        <f t="shared" si="133"/>
        <v>0.75471296364302665</v>
      </c>
      <c r="Q320" s="155">
        <f t="shared" si="133"/>
        <v>0.77894626899023045</v>
      </c>
      <c r="R320" s="155">
        <f t="shared" ref="R320:V320" si="134">IF(R302=0,"",R302/R284)</f>
        <v>0.78544434618374437</v>
      </c>
      <c r="S320" s="155">
        <f t="shared" si="134"/>
        <v>0.79095580881570693</v>
      </c>
      <c r="T320" s="155">
        <f t="shared" si="134"/>
        <v>0.79871003392135309</v>
      </c>
      <c r="U320" s="155">
        <f t="shared" si="134"/>
        <v>0.79920449761145074</v>
      </c>
      <c r="V320" s="155">
        <f t="shared" si="134"/>
        <v>0.80959799987375758</v>
      </c>
      <c r="W320" s="155">
        <f t="shared" ref="W320:Y320" si="135">IF(W302=0,"",W302/W284)</f>
        <v>0.82171377881847762</v>
      </c>
      <c r="X320" s="155">
        <f t="shared" si="135"/>
        <v>0.83590708638784061</v>
      </c>
      <c r="Y320" s="155">
        <f t="shared" si="135"/>
        <v>0.84049164189334247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0.59469555815922359</v>
      </c>
      <c r="D321" s="156">
        <f t="shared" si="136"/>
        <v>0.59691800487357993</v>
      </c>
      <c r="E321" s="156">
        <f t="shared" si="136"/>
        <v>0.59944938151793048</v>
      </c>
      <c r="F321" s="156">
        <f t="shared" si="136"/>
        <v>0.60202288497091661</v>
      </c>
      <c r="G321" s="156">
        <f t="shared" si="136"/>
        <v>0.60488089471846429</v>
      </c>
      <c r="H321" s="156">
        <f t="shared" si="136"/>
        <v>0.60799374659715988</v>
      </c>
      <c r="I321" s="156">
        <f t="shared" si="136"/>
        <v>0.61142116291941784</v>
      </c>
      <c r="J321" s="156">
        <f t="shared" si="136"/>
        <v>0.61540780491912095</v>
      </c>
      <c r="K321" s="156">
        <f t="shared" si="136"/>
        <v>0.62016169899862805</v>
      </c>
      <c r="L321" s="156">
        <f t="shared" si="136"/>
        <v>0.62573850074921999</v>
      </c>
      <c r="M321" s="156">
        <f t="shared" si="136"/>
        <v>0.6371071647336235</v>
      </c>
      <c r="N321" s="156">
        <f t="shared" si="136"/>
        <v>0.65584713027783403</v>
      </c>
      <c r="O321" s="156">
        <f t="shared" si="136"/>
        <v>0.68324385345099559</v>
      </c>
      <c r="P321" s="156">
        <f t="shared" si="136"/>
        <v>0.71646533578334193</v>
      </c>
      <c r="Q321" s="156">
        <f t="shared" si="136"/>
        <v>0.74637668215603836</v>
      </c>
      <c r="R321" s="156">
        <f t="shared" ref="R321:V321" si="137">IF(R303=0,"",R303/R285)</f>
        <v>0.76578250363143319</v>
      </c>
      <c r="S321" s="156">
        <f t="shared" si="137"/>
        <v>0.78385117289825268</v>
      </c>
      <c r="T321" s="156">
        <f t="shared" si="137"/>
        <v>0.80004992132133079</v>
      </c>
      <c r="U321" s="156">
        <f t="shared" si="137"/>
        <v>0.81384598026555754</v>
      </c>
      <c r="V321" s="156">
        <f t="shared" si="137"/>
        <v>0.82470658109580008</v>
      </c>
      <c r="W321" s="156">
        <f t="shared" ref="W321:Y321" si="138">IF(W303=0,"",W303/W285)</f>
        <v>0.83138208195294794</v>
      </c>
      <c r="X321" s="156">
        <f t="shared" si="138"/>
        <v>0.83460374656774072</v>
      </c>
      <c r="Y321" s="156">
        <f t="shared" si="138"/>
        <v>0.83623511867666567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>
        <f t="shared" si="139"/>
        <v>0.66908110540978161</v>
      </c>
      <c r="J322" s="156">
        <f t="shared" si="139"/>
        <v>0.67452476839922915</v>
      </c>
      <c r="K322" s="156">
        <f t="shared" si="139"/>
        <v>0.67914389793374108</v>
      </c>
      <c r="L322" s="156">
        <f t="shared" si="139"/>
        <v>0.68381344536650701</v>
      </c>
      <c r="M322" s="156">
        <f t="shared" si="139"/>
        <v>0.69336281081734674</v>
      </c>
      <c r="N322" s="156" t="str">
        <f t="shared" si="139"/>
        <v/>
      </c>
      <c r="O322" s="156">
        <f t="shared" si="139"/>
        <v>0.73610935261236055</v>
      </c>
      <c r="P322" s="156">
        <f t="shared" si="139"/>
        <v>0.76585659894654246</v>
      </c>
      <c r="Q322" s="156">
        <f t="shared" si="139"/>
        <v>0.79257634652198494</v>
      </c>
      <c r="R322" s="156">
        <f t="shared" ref="R322:V322" si="140">IF(R304=0,"",R304/R286)</f>
        <v>0.80985832124647572</v>
      </c>
      <c r="S322" s="156">
        <f t="shared" si="140"/>
        <v>0.82536857786368434</v>
      </c>
      <c r="T322" s="156">
        <f t="shared" si="140"/>
        <v>0.83936536965884956</v>
      </c>
      <c r="U322" s="156">
        <f t="shared" si="140"/>
        <v>0.85118782598957543</v>
      </c>
      <c r="V322" s="156">
        <f t="shared" si="140"/>
        <v>0.85882090796098853</v>
      </c>
      <c r="W322" s="156">
        <f t="shared" ref="W322:Y322" si="141">IF(W304=0,"",W304/W286)</f>
        <v>0.86455517358613654</v>
      </c>
      <c r="X322" s="156">
        <f t="shared" si="141"/>
        <v>0.86889277152347755</v>
      </c>
      <c r="Y322" s="156">
        <f t="shared" si="141"/>
        <v>0.87193183475462122</v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>
        <f t="shared" si="142"/>
        <v>0.61142116291941784</v>
      </c>
      <c r="J323" s="157">
        <f t="shared" si="142"/>
        <v>0.61540780491912095</v>
      </c>
      <c r="K323" s="157">
        <f t="shared" si="142"/>
        <v>0.62016169899862805</v>
      </c>
      <c r="L323" s="157">
        <f t="shared" si="142"/>
        <v>0.62573850074921999</v>
      </c>
      <c r="M323" s="157">
        <f t="shared" si="142"/>
        <v>0.6371071647336235</v>
      </c>
      <c r="N323" s="157" t="str">
        <f t="shared" si="142"/>
        <v/>
      </c>
      <c r="O323" s="157">
        <f t="shared" si="142"/>
        <v>0.68324385345099559</v>
      </c>
      <c r="P323" s="157">
        <f t="shared" si="142"/>
        <v>0.71646533578334193</v>
      </c>
      <c r="Q323" s="157">
        <f t="shared" si="142"/>
        <v>0.74637668215603836</v>
      </c>
      <c r="R323" s="157">
        <f t="shared" ref="R323:V323" si="143">IF(R305=0,"",R305/R287)</f>
        <v>0.76578250363143319</v>
      </c>
      <c r="S323" s="157">
        <f t="shared" si="143"/>
        <v>0.78385117289825268</v>
      </c>
      <c r="T323" s="157">
        <f t="shared" si="143"/>
        <v>0.80004992132133068</v>
      </c>
      <c r="U323" s="157">
        <f t="shared" si="143"/>
        <v>0.81384598026555754</v>
      </c>
      <c r="V323" s="157">
        <f t="shared" si="143"/>
        <v>0.82470658109580008</v>
      </c>
      <c r="W323" s="157">
        <f t="shared" ref="W323:Y323" si="144">IF(W305=0,"",W305/W287)</f>
        <v>0.83138208195294794</v>
      </c>
      <c r="X323" s="157">
        <f t="shared" si="144"/>
        <v>0.83460374656774072</v>
      </c>
      <c r="Y323" s="157">
        <f t="shared" si="144"/>
        <v>0.83623511867666567</v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 t="str">
        <f t="shared" si="145"/>
        <v/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0.66558827823076161</v>
      </c>
      <c r="D325" s="157">
        <f t="shared" si="148"/>
        <v>0.66680794061746951</v>
      </c>
      <c r="E325" s="157">
        <f t="shared" si="148"/>
        <v>0.66814316885864122</v>
      </c>
      <c r="F325" s="157">
        <f t="shared" si="148"/>
        <v>0.66949450726690696</v>
      </c>
      <c r="G325" s="157">
        <f t="shared" si="148"/>
        <v>0.67095317678975119</v>
      </c>
      <c r="H325" s="157">
        <f t="shared" si="148"/>
        <v>0.67250888053987645</v>
      </c>
      <c r="I325" s="157">
        <f t="shared" si="148"/>
        <v>0.67418527647601245</v>
      </c>
      <c r="J325" s="157">
        <f t="shared" si="148"/>
        <v>0.6760772258448281</v>
      </c>
      <c r="K325" s="157">
        <f t="shared" si="148"/>
        <v>0.67826853045421254</v>
      </c>
      <c r="L325" s="157">
        <f t="shared" si="148"/>
        <v>0.68078800289679053</v>
      </c>
      <c r="M325" s="157">
        <f t="shared" si="148"/>
        <v>0.68557782346666041</v>
      </c>
      <c r="N325" s="157">
        <f t="shared" si="148"/>
        <v>0.69347580620547122</v>
      </c>
      <c r="O325" s="157">
        <f t="shared" si="148"/>
        <v>0.70551920321389971</v>
      </c>
      <c r="P325" s="157">
        <f t="shared" si="148"/>
        <v>0.72113703360797954</v>
      </c>
      <c r="Q325" s="157">
        <f t="shared" si="148"/>
        <v>0.73620491709690472</v>
      </c>
      <c r="R325" s="157">
        <f t="shared" ref="R325:V325" si="149">IF(R307=0,"",R307/R289)</f>
        <v>0.74640194685038352</v>
      </c>
      <c r="S325" s="157">
        <f t="shared" si="149"/>
        <v>0.75628111103326412</v>
      </c>
      <c r="T325" s="157">
        <f t="shared" si="149"/>
        <v>0.76608360761769967</v>
      </c>
      <c r="U325" s="157">
        <f t="shared" si="149"/>
        <v>0.77590797839188719</v>
      </c>
      <c r="V325" s="157">
        <f t="shared" si="149"/>
        <v>0.78555928382883378</v>
      </c>
      <c r="W325" s="157">
        <f t="shared" ref="W325:Y325" si="150">IF(W307=0,"",W307/W289)</f>
        <v>0.79437412749977387</v>
      </c>
      <c r="X325" s="157">
        <f t="shared" si="150"/>
        <v>0.80648819747032985</v>
      </c>
      <c r="Y325" s="157">
        <f t="shared" si="150"/>
        <v>0.81778988845815492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0.71826593844840292</v>
      </c>
      <c r="D326" s="158">
        <f t="shared" si="151"/>
        <v>0.72050295912454509</v>
      </c>
      <c r="E326" s="158">
        <f t="shared" si="151"/>
        <v>0.72174448232379984</v>
      </c>
      <c r="F326" s="158">
        <f t="shared" si="151"/>
        <v>0.72284206101547122</v>
      </c>
      <c r="G326" s="158">
        <f t="shared" si="151"/>
        <v>0.72464529543381706</v>
      </c>
      <c r="H326" s="158">
        <f t="shared" si="151"/>
        <v>0.72452521500329448</v>
      </c>
      <c r="I326" s="158">
        <f t="shared" si="151"/>
        <v>0.72667270645168214</v>
      </c>
      <c r="J326" s="158">
        <f t="shared" si="151"/>
        <v>0.72991764581875573</v>
      </c>
      <c r="K326" s="158">
        <f t="shared" si="151"/>
        <v>0.73211891767543158</v>
      </c>
      <c r="L326" s="158">
        <f t="shared" si="151"/>
        <v>0.73391481162405658</v>
      </c>
      <c r="M326" s="158">
        <f t="shared" si="151"/>
        <v>0.73739128402530996</v>
      </c>
      <c r="N326" s="158">
        <f t="shared" si="151"/>
        <v>0.74507925854281742</v>
      </c>
      <c r="O326" s="158">
        <f t="shared" si="151"/>
        <v>0.75600165062249436</v>
      </c>
      <c r="P326" s="158">
        <f t="shared" si="151"/>
        <v>0.76991925880129564</v>
      </c>
      <c r="Q326" s="158">
        <f t="shared" si="151"/>
        <v>0.78363283361117808</v>
      </c>
      <c r="R326" s="158">
        <f t="shared" ref="R326:V326" si="152">IF(R308=0,"",R308/R290)</f>
        <v>0.79315581130942725</v>
      </c>
      <c r="S326" s="158">
        <f t="shared" si="152"/>
        <v>0.80176222602114788</v>
      </c>
      <c r="T326" s="158">
        <f t="shared" si="152"/>
        <v>0.81048656592864587</v>
      </c>
      <c r="U326" s="158">
        <f t="shared" si="152"/>
        <v>0.81915075320606445</v>
      </c>
      <c r="V326" s="158">
        <f t="shared" si="152"/>
        <v>0.82571634002594074</v>
      </c>
      <c r="W326" s="158">
        <f t="shared" ref="W326:Y326" si="153">IF(W308=0,"",W308/W290)</f>
        <v>0.83334562580611626</v>
      </c>
      <c r="X326" s="158">
        <f t="shared" si="153"/>
        <v>0.84546052693751239</v>
      </c>
      <c r="Y326" s="158">
        <f t="shared" si="153"/>
        <v>0.85676668045489268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0.66558827823076161</v>
      </c>
      <c r="D327" s="156">
        <f t="shared" si="154"/>
        <v>0.66680794061746951</v>
      </c>
      <c r="E327" s="156">
        <f t="shared" si="154"/>
        <v>0.66814316885864122</v>
      </c>
      <c r="F327" s="156">
        <f t="shared" si="154"/>
        <v>0.66949450726690696</v>
      </c>
      <c r="G327" s="156">
        <f t="shared" si="154"/>
        <v>0.67095317678975119</v>
      </c>
      <c r="H327" s="156">
        <f t="shared" si="154"/>
        <v>0.67250888053987645</v>
      </c>
      <c r="I327" s="156">
        <f t="shared" si="154"/>
        <v>0.67418527647601245</v>
      </c>
      <c r="J327" s="156">
        <f t="shared" si="154"/>
        <v>0.6760772258448281</v>
      </c>
      <c r="K327" s="156">
        <f t="shared" si="154"/>
        <v>0.67826853045421254</v>
      </c>
      <c r="L327" s="156">
        <f t="shared" si="154"/>
        <v>0.68078800289679053</v>
      </c>
      <c r="M327" s="156">
        <f t="shared" si="154"/>
        <v>0.68557782346666041</v>
      </c>
      <c r="N327" s="156">
        <f t="shared" si="154"/>
        <v>0.69347580620547122</v>
      </c>
      <c r="O327" s="156">
        <f t="shared" si="154"/>
        <v>0.70551920321389971</v>
      </c>
      <c r="P327" s="156">
        <f t="shared" si="154"/>
        <v>0.72113703360797954</v>
      </c>
      <c r="Q327" s="156">
        <f t="shared" si="154"/>
        <v>0.73620491709690472</v>
      </c>
      <c r="R327" s="156">
        <f t="shared" ref="R327:V327" si="155">IF(R309=0,"",R309/R291)</f>
        <v>0.74640194685038352</v>
      </c>
      <c r="S327" s="156">
        <f t="shared" si="155"/>
        <v>0.75628111103326412</v>
      </c>
      <c r="T327" s="156">
        <f t="shared" si="155"/>
        <v>0.76608360761769956</v>
      </c>
      <c r="U327" s="156">
        <f t="shared" si="155"/>
        <v>0.77590797839188719</v>
      </c>
      <c r="V327" s="156">
        <f t="shared" si="155"/>
        <v>0.78555928382883378</v>
      </c>
      <c r="W327" s="156">
        <f t="shared" ref="W327:Y327" si="156">IF(W309=0,"",W309/W291)</f>
        <v>0.79437412749977387</v>
      </c>
      <c r="X327" s="156">
        <f t="shared" si="156"/>
        <v>0.80648819747032985</v>
      </c>
      <c r="Y327" s="156">
        <f t="shared" si="156"/>
        <v>0.81778988845815492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0.74896927033783056</v>
      </c>
      <c r="D329" s="155">
        <f t="shared" si="160"/>
        <v>0.74944394992577401</v>
      </c>
      <c r="E329" s="155">
        <f t="shared" si="160"/>
        <v>0.75090772146871443</v>
      </c>
      <c r="F329" s="155">
        <f t="shared" si="160"/>
        <v>0.75238956324276285</v>
      </c>
      <c r="G329" s="155">
        <f t="shared" si="160"/>
        <v>0.75396449725704695</v>
      </c>
      <c r="H329" s="155">
        <f t="shared" si="160"/>
        <v>0.75537906530422805</v>
      </c>
      <c r="I329" s="155">
        <f t="shared" si="160"/>
        <v>0.75752883789241332</v>
      </c>
      <c r="J329" s="155">
        <f t="shared" si="160"/>
        <v>0.75945778346972859</v>
      </c>
      <c r="K329" s="155">
        <f t="shared" si="160"/>
        <v>0.76143887974822078</v>
      </c>
      <c r="L329" s="155">
        <f t="shared" si="160"/>
        <v>0.76268524769143808</v>
      </c>
      <c r="M329" s="155">
        <f t="shared" si="160"/>
        <v>0.76509938442134451</v>
      </c>
      <c r="N329" s="155">
        <f t="shared" si="160"/>
        <v>0.7695931786872735</v>
      </c>
      <c r="O329" s="155">
        <f t="shared" si="160"/>
        <v>0.77510647158400214</v>
      </c>
      <c r="P329" s="155">
        <f t="shared" si="160"/>
        <v>0.78299144309615298</v>
      </c>
      <c r="Q329" s="155">
        <f t="shared" si="160"/>
        <v>0.79250296020509581</v>
      </c>
      <c r="R329" s="155">
        <f t="shared" ref="R329:V329" si="161">IF(R311=0,"",R311/R293)</f>
        <v>0.80315543546236767</v>
      </c>
      <c r="S329" s="155">
        <f t="shared" si="161"/>
        <v>0.82052392631234772</v>
      </c>
      <c r="T329" s="155">
        <f t="shared" si="161"/>
        <v>0.83942661371397598</v>
      </c>
      <c r="U329" s="155">
        <f t="shared" si="161"/>
        <v>0.85746338298079039</v>
      </c>
      <c r="V329" s="155">
        <f t="shared" si="161"/>
        <v>0.87142182822654835</v>
      </c>
      <c r="W329" s="155">
        <f t="shared" ref="W329:Y329" si="162">IF(W311=0,"",W311/W293)</f>
        <v>0.88135172643805748</v>
      </c>
      <c r="X329" s="155">
        <f t="shared" si="162"/>
        <v>0.88812244239652893</v>
      </c>
      <c r="Y329" s="155">
        <f t="shared" si="162"/>
        <v>0.89194475873067391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0.58636384488031623</v>
      </c>
      <c r="D330" s="156">
        <f t="shared" si="163"/>
        <v>0.5869350653423826</v>
      </c>
      <c r="E330" s="156">
        <f t="shared" si="163"/>
        <v>0.58750633725918944</v>
      </c>
      <c r="F330" s="156">
        <f t="shared" si="163"/>
        <v>0.5880776161925515</v>
      </c>
      <c r="G330" s="156">
        <f t="shared" si="163"/>
        <v>0.58864894251270261</v>
      </c>
      <c r="H330" s="156">
        <f t="shared" si="163"/>
        <v>0.58922031127884045</v>
      </c>
      <c r="I330" s="156">
        <f t="shared" si="163"/>
        <v>0.58979173243819116</v>
      </c>
      <c r="J330" s="156">
        <f t="shared" si="163"/>
        <v>0.59036324674103247</v>
      </c>
      <c r="K330" s="156">
        <f t="shared" si="163"/>
        <v>0.59093488883581768</v>
      </c>
      <c r="L330" s="156">
        <f t="shared" si="163"/>
        <v>0.59150666799242857</v>
      </c>
      <c r="M330" s="156">
        <f t="shared" si="163"/>
        <v>0.59194090162829194</v>
      </c>
      <c r="N330" s="156">
        <f t="shared" si="163"/>
        <v>0.59218361780509687</v>
      </c>
      <c r="O330" s="156">
        <f t="shared" si="163"/>
        <v>0.5923286828881249</v>
      </c>
      <c r="P330" s="156">
        <f t="shared" si="163"/>
        <v>0.59273346302126639</v>
      </c>
      <c r="Q330" s="156">
        <f t="shared" si="163"/>
        <v>0.59438101272161192</v>
      </c>
      <c r="R330" s="156">
        <f t="shared" ref="R330:V330" si="164">IF(R312=0,"",R312/R294)</f>
        <v>0.59870871553230343</v>
      </c>
      <c r="S330" s="156">
        <f t="shared" si="164"/>
        <v>0.60481343487124184</v>
      </c>
      <c r="T330" s="156">
        <f t="shared" si="164"/>
        <v>0.61151150894851569</v>
      </c>
      <c r="U330" s="156">
        <f t="shared" si="164"/>
        <v>0.61761927597423083</v>
      </c>
      <c r="V330" s="156">
        <f t="shared" si="164"/>
        <v>0.621953074158484</v>
      </c>
      <c r="W330" s="156">
        <f t="shared" ref="W330:Y330" si="165">IF(W312=0,"",W312/W294)</f>
        <v>0.62403593046986228</v>
      </c>
      <c r="X330" s="156">
        <f t="shared" si="165"/>
        <v>0.62442303143797995</v>
      </c>
      <c r="Y330" s="156">
        <f t="shared" si="165"/>
        <v>0.62446174153479173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0.75111587561305881</v>
      </c>
      <c r="D331" s="159">
        <f t="shared" si="166"/>
        <v>0.75252525389037273</v>
      </c>
      <c r="E331" s="159">
        <f t="shared" si="166"/>
        <v>0.75400108467949412</v>
      </c>
      <c r="F331" s="159">
        <f t="shared" si="166"/>
        <v>0.75548597717477117</v>
      </c>
      <c r="G331" s="159">
        <f t="shared" si="166"/>
        <v>0.75703206852474991</v>
      </c>
      <c r="H331" s="159">
        <f t="shared" si="166"/>
        <v>0.7586329778061911</v>
      </c>
      <c r="I331" s="159">
        <f t="shared" si="166"/>
        <v>0.76030155161402069</v>
      </c>
      <c r="J331" s="159">
        <f t="shared" si="166"/>
        <v>0.76209041791320631</v>
      </c>
      <c r="K331" s="159">
        <f t="shared" si="166"/>
        <v>0.76404432431677316</v>
      </c>
      <c r="L331" s="159">
        <f t="shared" si="166"/>
        <v>0.76617524264576342</v>
      </c>
      <c r="M331" s="159">
        <f t="shared" si="166"/>
        <v>0.76922198497086847</v>
      </c>
      <c r="N331" s="159">
        <f t="shared" si="166"/>
        <v>0.77339488406662826</v>
      </c>
      <c r="O331" s="159">
        <f t="shared" si="166"/>
        <v>0.77919270975696309</v>
      </c>
      <c r="P331" s="159">
        <f t="shared" si="166"/>
        <v>0.78686009330365803</v>
      </c>
      <c r="Q331" s="159">
        <f t="shared" si="166"/>
        <v>0.79678176239817844</v>
      </c>
      <c r="R331" s="159">
        <f t="shared" ref="R331:V331" si="167">IF(R313=0,"",R313/R295)</f>
        <v>0.81028278192665792</v>
      </c>
      <c r="S331" s="159">
        <f t="shared" si="167"/>
        <v>0.82717696463751211</v>
      </c>
      <c r="T331" s="159">
        <f t="shared" si="167"/>
        <v>0.84536448005390619</v>
      </c>
      <c r="U331" s="159">
        <f t="shared" si="167"/>
        <v>0.86274549769905517</v>
      </c>
      <c r="V331" s="159">
        <f t="shared" si="167"/>
        <v>0.87722018709615046</v>
      </c>
      <c r="W331" s="159">
        <f t="shared" ref="W331:Y331" si="168">IF(W313=0,"",W313/W295)</f>
        <v>0.88805897131038947</v>
      </c>
      <c r="X331" s="159">
        <f t="shared" si="168"/>
        <v>0.89546864411828841</v>
      </c>
      <c r="Y331" s="159">
        <f t="shared" si="168"/>
        <v>0.90203951102479685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5.2214568229064021E-3</v>
      </c>
      <c r="D333" s="117">
        <f t="shared" si="169"/>
        <v>2.4038254245477966E-2</v>
      </c>
      <c r="E333" s="117">
        <f t="shared" si="169"/>
        <v>3.7336568647431179E-2</v>
      </c>
      <c r="F333" s="117">
        <f t="shared" si="169"/>
        <v>4.0819829503977542E-2</v>
      </c>
      <c r="G333" s="117">
        <f t="shared" si="169"/>
        <v>6.7295002978222065E-2</v>
      </c>
      <c r="H333" s="117">
        <f t="shared" si="169"/>
        <v>6.1868032931255638E-2</v>
      </c>
      <c r="I333" s="117">
        <f t="shared" si="169"/>
        <v>8.0736356918512053E-2</v>
      </c>
      <c r="J333" s="117">
        <f t="shared" si="169"/>
        <v>6.1701941681959353E-2</v>
      </c>
      <c r="K333" s="117">
        <f t="shared" si="169"/>
        <v>5.450774152584232E-2</v>
      </c>
      <c r="L333" s="117">
        <f t="shared" si="169"/>
        <v>5.4312990600827914E-2</v>
      </c>
      <c r="M333" s="117">
        <f t="shared" si="169"/>
        <v>4.3690292808055163E-2</v>
      </c>
      <c r="N333" s="117">
        <f t="shared" si="169"/>
        <v>4.6405735554118852E-2</v>
      </c>
      <c r="O333" s="117">
        <f t="shared" si="169"/>
        <v>6.2959483522010459E-2</v>
      </c>
      <c r="P333" s="117">
        <f t="shared" si="169"/>
        <v>0.13829101694198462</v>
      </c>
      <c r="Q333" s="117">
        <f t="shared" si="169"/>
        <v>0.13620657930716923</v>
      </c>
      <c r="R333" s="117">
        <f t="shared" ref="R333:V333" si="170">R334+R336+R338+R347</f>
        <v>0.21134735855490314</v>
      </c>
      <c r="S333" s="117">
        <f t="shared" si="170"/>
        <v>0.18015567281540795</v>
      </c>
      <c r="T333" s="117">
        <f t="shared" si="170"/>
        <v>0.14039849631728243</v>
      </c>
      <c r="U333" s="117">
        <f t="shared" si="170"/>
        <v>0.1634379939776992</v>
      </c>
      <c r="V333" s="117">
        <f t="shared" si="170"/>
        <v>0.26174094442088286</v>
      </c>
      <c r="W333" s="117">
        <f t="shared" ref="W333:Y333" si="171">W334+W336+W338+W347</f>
        <v>0.36128974373783129</v>
      </c>
      <c r="X333" s="117">
        <f t="shared" si="171"/>
        <v>0.61995822641999843</v>
      </c>
      <c r="Y333" s="117">
        <f t="shared" si="171"/>
        <v>1.1566390000022717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5.0872372155922269E-3</v>
      </c>
      <c r="D338" s="122">
        <v>2.3240599747067887E-2</v>
      </c>
      <c r="E338" s="122">
        <v>3.6009801526619457E-2</v>
      </c>
      <c r="F338" s="122">
        <v>3.9144931516015606E-2</v>
      </c>
      <c r="G338" s="122">
        <v>6.4709608931782042E-2</v>
      </c>
      <c r="H338" s="122">
        <v>5.9116064409665096E-2</v>
      </c>
      <c r="I338" s="122">
        <v>7.7723397549232631E-2</v>
      </c>
      <c r="J338" s="122">
        <v>5.9374370033178261E-2</v>
      </c>
      <c r="K338" s="122">
        <v>5.2505008501600822E-2</v>
      </c>
      <c r="L338" s="122">
        <v>5.2403267147897628E-2</v>
      </c>
      <c r="M338" s="122">
        <v>4.1651674260638476E-2</v>
      </c>
      <c r="N338" s="122">
        <v>4.4008818775885382E-2</v>
      </c>
      <c r="O338" s="122">
        <v>6.0537086497355598E-2</v>
      </c>
      <c r="P338" s="122">
        <v>0.13308065452942047</v>
      </c>
      <c r="Q338" s="122">
        <v>0.13152941204480142</v>
      </c>
      <c r="R338" s="122">
        <v>0.20408638995858597</v>
      </c>
      <c r="S338" s="122">
        <v>0.17354330001013951</v>
      </c>
      <c r="T338" s="122">
        <v>0.13555580154316266</v>
      </c>
      <c r="U338" s="122">
        <v>0.15658807583563303</v>
      </c>
      <c r="V338" s="122">
        <v>0.25123239253688684</v>
      </c>
      <c r="W338" s="122">
        <v>0.34318995486428377</v>
      </c>
      <c r="X338" s="122">
        <v>0.59576295497918019</v>
      </c>
      <c r="Y338" s="122">
        <v>1.1118279965309676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5.0872372155922269E-3</v>
      </c>
      <c r="D339" s="98">
        <v>2.3240599747067887E-2</v>
      </c>
      <c r="E339" s="98">
        <v>3.6009801526619457E-2</v>
      </c>
      <c r="F339" s="98">
        <v>3.9144931516015606E-2</v>
      </c>
      <c r="G339" s="98">
        <v>6.4709608931782042E-2</v>
      </c>
      <c r="H339" s="98">
        <v>5.9116064409665096E-2</v>
      </c>
      <c r="I339" s="98">
        <v>7.7226272312301877E-2</v>
      </c>
      <c r="J339" s="98">
        <v>5.8885019482824721E-2</v>
      </c>
      <c r="K339" s="98">
        <v>5.2015279930497767E-2</v>
      </c>
      <c r="L339" s="98">
        <v>5.1913520031184782E-2</v>
      </c>
      <c r="M339" s="98">
        <v>4.1136329810014104E-2</v>
      </c>
      <c r="N339" s="98">
        <v>4.4008818775885382E-2</v>
      </c>
      <c r="O339" s="98">
        <v>6.0037854337976586E-2</v>
      </c>
      <c r="P339" s="98">
        <v>0.13220025355568485</v>
      </c>
      <c r="Q339" s="98">
        <v>0.13076066466511951</v>
      </c>
      <c r="R339" s="98">
        <v>0.20138117740543934</v>
      </c>
      <c r="S339" s="98">
        <v>0.17221246245307609</v>
      </c>
      <c r="T339" s="98">
        <v>0.1346587289771346</v>
      </c>
      <c r="U339" s="98">
        <v>0.1557405589409035</v>
      </c>
      <c r="V339" s="98">
        <v>0.24935527549024597</v>
      </c>
      <c r="W339" s="98">
        <v>0.34239481721249715</v>
      </c>
      <c r="X339" s="98">
        <v>0.59124976329130641</v>
      </c>
      <c r="Y339" s="98">
        <v>1.1016321090071937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4.9712523693075839E-4</v>
      </c>
      <c r="J340" s="98">
        <v>4.8935055035354284E-4</v>
      </c>
      <c r="K340" s="98">
        <v>4.8972857110305345E-4</v>
      </c>
      <c r="L340" s="98">
        <v>4.8974711671284914E-4</v>
      </c>
      <c r="M340" s="98">
        <v>5.1534445062436892E-4</v>
      </c>
      <c r="N340" s="98">
        <v>0</v>
      </c>
      <c r="O340" s="98">
        <v>4.9923215937901287E-4</v>
      </c>
      <c r="P340" s="98">
        <v>8.804009737356102E-4</v>
      </c>
      <c r="Q340" s="98">
        <v>7.687473796819202E-4</v>
      </c>
      <c r="R340" s="98">
        <v>2.7052125531466359E-3</v>
      </c>
      <c r="S340" s="98">
        <v>1.3308375570634178E-3</v>
      </c>
      <c r="T340" s="98">
        <v>8.9707256602806281E-4</v>
      </c>
      <c r="U340" s="98">
        <v>8.4751689472953491E-4</v>
      </c>
      <c r="V340" s="98">
        <v>1.8771170466408615E-3</v>
      </c>
      <c r="W340" s="98">
        <v>7.9513765178660192E-4</v>
      </c>
      <c r="X340" s="98">
        <v>4.5131916878737612E-3</v>
      </c>
      <c r="Y340" s="98">
        <v>1.0195887523774018E-2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4.9712523693075839E-4</v>
      </c>
      <c r="J341" s="101">
        <v>4.8935055035354284E-4</v>
      </c>
      <c r="K341" s="101">
        <v>4.8972857110305345E-4</v>
      </c>
      <c r="L341" s="101">
        <v>4.8974711671284914E-4</v>
      </c>
      <c r="M341" s="101">
        <v>5.1534445062436892E-4</v>
      </c>
      <c r="N341" s="101">
        <v>0</v>
      </c>
      <c r="O341" s="101">
        <v>4.9923215937901287E-4</v>
      </c>
      <c r="P341" s="101">
        <v>8.804009737356102E-4</v>
      </c>
      <c r="Q341" s="101">
        <v>7.687473796819202E-4</v>
      </c>
      <c r="R341" s="101">
        <v>2.7052125531466359E-3</v>
      </c>
      <c r="S341" s="101">
        <v>1.3308375570634178E-3</v>
      </c>
      <c r="T341" s="101">
        <v>8.9707256602806281E-4</v>
      </c>
      <c r="U341" s="101">
        <v>8.4751689472953491E-4</v>
      </c>
      <c r="V341" s="101">
        <v>1.8771170466408615E-3</v>
      </c>
      <c r="W341" s="101">
        <v>7.9513765178660192E-4</v>
      </c>
      <c r="X341" s="101">
        <v>4.5131916878737612E-3</v>
      </c>
      <c r="Y341" s="101">
        <v>1.0195887523774018E-2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1.3421960731417503E-4</v>
      </c>
      <c r="D347" s="122">
        <v>7.9765449841007793E-4</v>
      </c>
      <c r="E347" s="122">
        <v>1.3267671208117228E-3</v>
      </c>
      <c r="F347" s="122">
        <v>1.674897987961938E-3</v>
      </c>
      <c r="G347" s="122">
        <v>2.5853940464400297E-3</v>
      </c>
      <c r="H347" s="122">
        <v>2.7519685215905416E-3</v>
      </c>
      <c r="I347" s="122">
        <v>3.012959369279429E-3</v>
      </c>
      <c r="J347" s="122">
        <v>2.3275716487810919E-3</v>
      </c>
      <c r="K347" s="122">
        <v>2.0027330242414943E-3</v>
      </c>
      <c r="L347" s="122">
        <v>1.9097234529302841E-3</v>
      </c>
      <c r="M347" s="122">
        <v>2.0386185474166848E-3</v>
      </c>
      <c r="N347" s="122">
        <v>2.3969167782334718E-3</v>
      </c>
      <c r="O347" s="122">
        <v>2.4223970246548582E-3</v>
      </c>
      <c r="P347" s="122">
        <v>5.2103624125641457E-3</v>
      </c>
      <c r="Q347" s="122">
        <v>4.6771672623678083E-3</v>
      </c>
      <c r="R347" s="122">
        <v>7.2609685963171602E-3</v>
      </c>
      <c r="S347" s="122">
        <v>6.6123728052684301E-3</v>
      </c>
      <c r="T347" s="122">
        <v>4.8426947741197863E-3</v>
      </c>
      <c r="U347" s="122">
        <v>6.8499181420661878E-3</v>
      </c>
      <c r="V347" s="122">
        <v>1.0508551883995999E-2</v>
      </c>
      <c r="W347" s="122">
        <v>1.8099788873547528E-2</v>
      </c>
      <c r="X347" s="122">
        <v>2.4195271440818279E-2</v>
      </c>
      <c r="Y347" s="122">
        <v>4.4811003471304123E-2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1.3421960731417503E-4</v>
      </c>
      <c r="D348" s="98">
        <v>7.9765449841007793E-4</v>
      </c>
      <c r="E348" s="98">
        <v>1.3267671208117228E-3</v>
      </c>
      <c r="F348" s="98">
        <v>1.674897987961938E-3</v>
      </c>
      <c r="G348" s="98">
        <v>2.5853940464400297E-3</v>
      </c>
      <c r="H348" s="98">
        <v>2.7519685215905416E-3</v>
      </c>
      <c r="I348" s="98">
        <v>3.012959369279429E-3</v>
      </c>
      <c r="J348" s="98">
        <v>2.3275716487810919E-3</v>
      </c>
      <c r="K348" s="98">
        <v>2.0027330242414943E-3</v>
      </c>
      <c r="L348" s="98">
        <v>1.9097234529302841E-3</v>
      </c>
      <c r="M348" s="98">
        <v>2.0386185474166848E-3</v>
      </c>
      <c r="N348" s="98">
        <v>2.3969167782334718E-3</v>
      </c>
      <c r="O348" s="98">
        <v>2.4223970246548582E-3</v>
      </c>
      <c r="P348" s="98">
        <v>5.2103624125641457E-3</v>
      </c>
      <c r="Q348" s="98">
        <v>4.6771672623678083E-3</v>
      </c>
      <c r="R348" s="98">
        <v>7.2609685963171602E-3</v>
      </c>
      <c r="S348" s="98">
        <v>6.6123728052684301E-3</v>
      </c>
      <c r="T348" s="98">
        <v>4.8426947741197863E-3</v>
      </c>
      <c r="U348" s="98">
        <v>6.8499181420661878E-3</v>
      </c>
      <c r="V348" s="98">
        <v>1.0508551883995999E-2</v>
      </c>
      <c r="W348" s="98">
        <v>1.8099788873547528E-2</v>
      </c>
      <c r="X348" s="98">
        <v>2.4195271440818279E-2</v>
      </c>
      <c r="Y348" s="98">
        <v>4.4811003471304123E-2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9558.824413789207</v>
      </c>
      <c r="D351" s="117">
        <f t="shared" si="174"/>
        <v>6774.2510784875194</v>
      </c>
      <c r="E351" s="117">
        <f t="shared" si="174"/>
        <v>7940.6861142911457</v>
      </c>
      <c r="F351" s="117">
        <f t="shared" si="174"/>
        <v>8044.0806860110333</v>
      </c>
      <c r="G351" s="117">
        <f t="shared" si="174"/>
        <v>7835.6714980315737</v>
      </c>
      <c r="H351" s="117">
        <f t="shared" si="174"/>
        <v>7605.4855195941009</v>
      </c>
      <c r="I351" s="117">
        <f t="shared" si="174"/>
        <v>7374.3100496885691</v>
      </c>
      <c r="J351" s="117">
        <f t="shared" si="174"/>
        <v>7345.1315011173901</v>
      </c>
      <c r="K351" s="117">
        <f t="shared" si="174"/>
        <v>6749.9499361092176</v>
      </c>
      <c r="L351" s="117">
        <f t="shared" si="174"/>
        <v>6428.9115785606891</v>
      </c>
      <c r="M351" s="117">
        <f t="shared" si="174"/>
        <v>6081.4491114412667</v>
      </c>
      <c r="N351" s="117">
        <f t="shared" si="174"/>
        <v>5632.5152742683613</v>
      </c>
      <c r="O351" s="117">
        <f t="shared" si="174"/>
        <v>5126.8568515768211</v>
      </c>
      <c r="P351" s="117">
        <f t="shared" si="174"/>
        <v>4746.0516187251033</v>
      </c>
      <c r="Q351" s="117">
        <f t="shared" si="174"/>
        <v>4544.4548284655275</v>
      </c>
      <c r="R351" s="117">
        <f t="shared" ref="R351:V351" si="175">R352+R354+R356+R365</f>
        <v>4653.6820140540976</v>
      </c>
      <c r="S351" s="117">
        <f t="shared" si="175"/>
        <v>4648.3070131779541</v>
      </c>
      <c r="T351" s="117">
        <f t="shared" si="175"/>
        <v>4595.0160198625135</v>
      </c>
      <c r="U351" s="117">
        <f t="shared" si="175"/>
        <v>4513.1900545853332</v>
      </c>
      <c r="V351" s="117">
        <f t="shared" si="175"/>
        <v>4533.2190548676881</v>
      </c>
      <c r="W351" s="117">
        <f t="shared" ref="W351:Y351" si="176">W352+W354+W356+W365</f>
        <v>4037.8411230445126</v>
      </c>
      <c r="X351" s="117">
        <f t="shared" si="176"/>
        <v>3539.8560347273992</v>
      </c>
      <c r="Y351" s="117">
        <f t="shared" si="176"/>
        <v>3117.1543709801135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6198.8064010420803</v>
      </c>
      <c r="D352" s="122">
        <f t="shared" si="177"/>
        <v>3511.3450434189103</v>
      </c>
      <c r="E352" s="122">
        <f t="shared" si="177"/>
        <v>4827.3422763137341</v>
      </c>
      <c r="F352" s="122">
        <f t="shared" si="177"/>
        <v>4900.6193291388263</v>
      </c>
      <c r="G352" s="122">
        <f t="shared" si="177"/>
        <v>4865.6521059798897</v>
      </c>
      <c r="H352" s="122">
        <f t="shared" si="177"/>
        <v>4650.1411659789592</v>
      </c>
      <c r="I352" s="122">
        <f t="shared" si="177"/>
        <v>4491.7066291374931</v>
      </c>
      <c r="J352" s="122">
        <f t="shared" si="177"/>
        <v>4488.3007012048338</v>
      </c>
      <c r="K352" s="122">
        <f t="shared" si="177"/>
        <v>3894.0758512632997</v>
      </c>
      <c r="L352" s="122">
        <f t="shared" si="177"/>
        <v>3555.1604344649413</v>
      </c>
      <c r="M352" s="122">
        <f t="shared" si="177"/>
        <v>3054.5465672105993</v>
      </c>
      <c r="N352" s="122">
        <f t="shared" si="177"/>
        <v>2610.0956997587864</v>
      </c>
      <c r="O352" s="122">
        <f t="shared" si="177"/>
        <v>2223.0522222475643</v>
      </c>
      <c r="P352" s="122">
        <f t="shared" si="177"/>
        <v>1927.6602493881276</v>
      </c>
      <c r="Q352" s="122">
        <f t="shared" si="177"/>
        <v>1822.5024368632833</v>
      </c>
      <c r="R352" s="122">
        <f t="shared" si="177"/>
        <v>1844.4803634628277</v>
      </c>
      <c r="S352" s="122">
        <f t="shared" si="177"/>
        <v>1800.0158381742615</v>
      </c>
      <c r="T352" s="122">
        <f t="shared" si="177"/>
        <v>1679.2205312132473</v>
      </c>
      <c r="U352" s="122">
        <f t="shared" si="177"/>
        <v>1631.5138101928987</v>
      </c>
      <c r="V352" s="122">
        <f t="shared" si="177"/>
        <v>1513.7954633411453</v>
      </c>
      <c r="W352" s="122">
        <f t="shared" si="177"/>
        <v>1182.817182468995</v>
      </c>
      <c r="X352" s="122">
        <f t="shared" si="177"/>
        <v>919.62486798174882</v>
      </c>
      <c r="Y352" s="122">
        <f t="shared" si="177"/>
        <v>648.60232013118969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6198.8064010420803</v>
      </c>
      <c r="D353" s="98">
        <v>3511.3450434189103</v>
      </c>
      <c r="E353" s="98">
        <v>4827.3422763137341</v>
      </c>
      <c r="F353" s="98">
        <v>4900.6193291388263</v>
      </c>
      <c r="G353" s="98">
        <v>4865.6521059798897</v>
      </c>
      <c r="H353" s="98">
        <v>4650.1411659789592</v>
      </c>
      <c r="I353" s="98">
        <v>4491.7066291374931</v>
      </c>
      <c r="J353" s="98">
        <v>4488.3007012048338</v>
      </c>
      <c r="K353" s="98">
        <v>3894.0758512632997</v>
      </c>
      <c r="L353" s="98">
        <v>3555.1604344649413</v>
      </c>
      <c r="M353" s="98">
        <v>3054.5465672105993</v>
      </c>
      <c r="N353" s="98">
        <v>2610.0956997587864</v>
      </c>
      <c r="O353" s="98">
        <v>2223.0522222475643</v>
      </c>
      <c r="P353" s="98">
        <v>1927.6602493881276</v>
      </c>
      <c r="Q353" s="98">
        <v>1822.5024368632833</v>
      </c>
      <c r="R353" s="98">
        <v>1844.4803634628277</v>
      </c>
      <c r="S353" s="98">
        <v>1800.0158381742615</v>
      </c>
      <c r="T353" s="98">
        <v>1679.2205312132473</v>
      </c>
      <c r="U353" s="98">
        <v>1631.5138101928987</v>
      </c>
      <c r="V353" s="98">
        <v>1513.7954633411453</v>
      </c>
      <c r="W353" s="98">
        <v>1182.817182468995</v>
      </c>
      <c r="X353" s="98">
        <v>919.62486798174882</v>
      </c>
      <c r="Y353" s="98">
        <v>648.60232013118969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4.1229474269076345</v>
      </c>
      <c r="E354" s="122">
        <f t="shared" si="178"/>
        <v>4.2215312904336146</v>
      </c>
      <c r="F354" s="122">
        <f t="shared" si="178"/>
        <v>4.4096970050924647</v>
      </c>
      <c r="G354" s="122">
        <f t="shared" si="178"/>
        <v>4.765786600418811</v>
      </c>
      <c r="H354" s="122">
        <f t="shared" si="178"/>
        <v>5.8038551534766425</v>
      </c>
      <c r="I354" s="122">
        <f t="shared" si="178"/>
        <v>6.3692181116167035</v>
      </c>
      <c r="J354" s="122">
        <f t="shared" si="178"/>
        <v>6.7158140984832944</v>
      </c>
      <c r="K354" s="122">
        <f t="shared" si="178"/>
        <v>6.7915976674015344</v>
      </c>
      <c r="L354" s="122">
        <f t="shared" si="178"/>
        <v>7.3179751161942619</v>
      </c>
      <c r="M354" s="122">
        <f t="shared" si="178"/>
        <v>7.2032776629082012</v>
      </c>
      <c r="N354" s="122">
        <f t="shared" si="178"/>
        <v>7.9516736057472839</v>
      </c>
      <c r="O354" s="122">
        <f t="shared" si="178"/>
        <v>6.3434605021761303</v>
      </c>
      <c r="P354" s="122">
        <f t="shared" si="178"/>
        <v>7.7477011453620168</v>
      </c>
      <c r="Q354" s="122">
        <f t="shared" si="178"/>
        <v>2.5750779614959445</v>
      </c>
      <c r="R354" s="122">
        <f t="shared" si="178"/>
        <v>3.4706078766237551</v>
      </c>
      <c r="S354" s="122">
        <f t="shared" si="178"/>
        <v>3.7215743085338175</v>
      </c>
      <c r="T354" s="122">
        <f t="shared" si="178"/>
        <v>4.5486537086050589</v>
      </c>
      <c r="U354" s="122">
        <f t="shared" si="178"/>
        <v>2.2015565335509444</v>
      </c>
      <c r="V354" s="122">
        <f t="shared" si="178"/>
        <v>6.5610645747018621</v>
      </c>
      <c r="W354" s="122">
        <f t="shared" si="178"/>
        <v>4.6238252696832784</v>
      </c>
      <c r="X354" s="122">
        <f t="shared" si="178"/>
        <v>5.7770118834034445</v>
      </c>
      <c r="Y354" s="122">
        <f t="shared" si="178"/>
        <v>5.5743193918242975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0</v>
      </c>
      <c r="D355" s="98">
        <f>RES_hhdet_in_fech!D147</f>
        <v>4.1229474269076345</v>
      </c>
      <c r="E355" s="98">
        <f>RES_hhdet_in_fech!E147</f>
        <v>4.2215312904336146</v>
      </c>
      <c r="F355" s="98">
        <f>RES_hhdet_in_fech!F147</f>
        <v>4.4096970050924647</v>
      </c>
      <c r="G355" s="98">
        <f>RES_hhdet_in_fech!G147</f>
        <v>4.765786600418811</v>
      </c>
      <c r="H355" s="98">
        <f>RES_hhdet_in_fech!H147</f>
        <v>5.8038551534766425</v>
      </c>
      <c r="I355" s="98">
        <f>RES_hhdet_in_fech!I147</f>
        <v>6.3692181116167035</v>
      </c>
      <c r="J355" s="98">
        <f>RES_hhdet_in_fech!J147</f>
        <v>6.7158140984832944</v>
      </c>
      <c r="K355" s="98">
        <f>RES_hhdet_in_fech!K147</f>
        <v>6.7915976674015344</v>
      </c>
      <c r="L355" s="98">
        <f>RES_hhdet_in_fech!L147</f>
        <v>7.3179751161942619</v>
      </c>
      <c r="M355" s="98">
        <f>RES_hhdet_in_fech!M147</f>
        <v>7.2032776629082012</v>
      </c>
      <c r="N355" s="98">
        <f>RES_hhdet_in_fech!N147</f>
        <v>7.9516736057472839</v>
      </c>
      <c r="O355" s="98">
        <f>RES_hhdet_in_fech!O147</f>
        <v>6.3434605021761303</v>
      </c>
      <c r="P355" s="98">
        <f>RES_hhdet_in_fech!P147</f>
        <v>7.7477011453620168</v>
      </c>
      <c r="Q355" s="98">
        <f>RES_hhdet_in_fech!Q147</f>
        <v>2.5750779614959445</v>
      </c>
      <c r="R355" s="98">
        <f>RES_hhdet_in_fech!R147</f>
        <v>3.4706078766237551</v>
      </c>
      <c r="S355" s="98">
        <f>RES_hhdet_in_fech!S147</f>
        <v>3.7215743085338175</v>
      </c>
      <c r="T355" s="98">
        <f>RES_hhdet_in_fech!T147</f>
        <v>4.5486537086050589</v>
      </c>
      <c r="U355" s="98">
        <f>RES_hhdet_in_fech!U147</f>
        <v>2.2015565335509444</v>
      </c>
      <c r="V355" s="98">
        <f>RES_hhdet_in_fech!V147</f>
        <v>6.5610645747018621</v>
      </c>
      <c r="W355" s="98">
        <f>RES_hhdet_in_fech!W147</f>
        <v>4.6238252696832784</v>
      </c>
      <c r="X355" s="98">
        <f>RES_hhdet_in_fech!X147</f>
        <v>5.7770118834034445</v>
      </c>
      <c r="Y355" s="98">
        <f>RES_hhdet_in_fech!Y147</f>
        <v>5.5743193918242975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2897.2784708726858</v>
      </c>
      <c r="D356" s="122">
        <v>2799.6472478374399</v>
      </c>
      <c r="E356" s="122">
        <v>2652.1982509193249</v>
      </c>
      <c r="F356" s="122">
        <v>2686.0581703854141</v>
      </c>
      <c r="G356" s="122">
        <v>2525.9151746039115</v>
      </c>
      <c r="H356" s="122">
        <v>2521.6288330351626</v>
      </c>
      <c r="I356" s="122">
        <v>2445.1276287459282</v>
      </c>
      <c r="J356" s="122">
        <v>2435.2334423653774</v>
      </c>
      <c r="K356" s="122">
        <v>2437.4352533926613</v>
      </c>
      <c r="L356" s="122">
        <v>2463.7974420376049</v>
      </c>
      <c r="M356" s="122">
        <v>2611.7519179370624</v>
      </c>
      <c r="N356" s="122">
        <v>2604.2285058868247</v>
      </c>
      <c r="O356" s="122">
        <v>2507.0222936275545</v>
      </c>
      <c r="P356" s="122">
        <v>2412.6616631086017</v>
      </c>
      <c r="Q356" s="122">
        <v>2319.3938998857325</v>
      </c>
      <c r="R356" s="122">
        <v>2407.3895891177026</v>
      </c>
      <c r="S356" s="122">
        <v>2451.9538637298269</v>
      </c>
      <c r="T356" s="122">
        <v>2517.9958380081334</v>
      </c>
      <c r="U356" s="122">
        <v>2499.0017789262183</v>
      </c>
      <c r="V356" s="122">
        <v>2613.1418631183465</v>
      </c>
      <c r="W356" s="122">
        <v>2452.8770685365516</v>
      </c>
      <c r="X356" s="122">
        <v>2256.6402715080635</v>
      </c>
      <c r="Y356" s="122">
        <v>2120.0163909498565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3199.2788063745033</v>
      </c>
      <c r="D357" s="98">
        <v>3100.2843739918835</v>
      </c>
      <c r="E357" s="98">
        <v>2990.976481261604</v>
      </c>
      <c r="F357" s="98">
        <v>2920.7317112418041</v>
      </c>
      <c r="G357" s="98">
        <v>2848.6357163137013</v>
      </c>
      <c r="H357" s="98">
        <v>2798.2770142434338</v>
      </c>
      <c r="I357" s="98">
        <v>2809.6216564252909</v>
      </c>
      <c r="J357" s="98">
        <v>2787.3404318695698</v>
      </c>
      <c r="K357" s="98">
        <v>2792.4488557811278</v>
      </c>
      <c r="L357" s="98">
        <v>2786.9858588544434</v>
      </c>
      <c r="M357" s="98">
        <v>2920.8011555031617</v>
      </c>
      <c r="N357" s="98">
        <v>2653.9026729024126</v>
      </c>
      <c r="O357" s="98">
        <v>2841.9102228156444</v>
      </c>
      <c r="P357" s="98">
        <v>2508.490399363141</v>
      </c>
      <c r="Q357" s="98">
        <v>2197.0703748697738</v>
      </c>
      <c r="R357" s="98">
        <v>2584.5973555768005</v>
      </c>
      <c r="S357" s="98">
        <v>2543.9961670436005</v>
      </c>
      <c r="T357" s="98">
        <v>2577.3584023736303</v>
      </c>
      <c r="U357" s="98">
        <v>2439.8523708327848</v>
      </c>
      <c r="V357" s="98">
        <v>2670.8215940729037</v>
      </c>
      <c r="W357" s="98">
        <v>2266.5936977447391</v>
      </c>
      <c r="X357" s="98">
        <v>2174.427687797097</v>
      </c>
      <c r="Y357" s="98">
        <v>2212.4026800284055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2569.753878722704</v>
      </c>
      <c r="J358" s="98">
        <v>2545.4861758099901</v>
      </c>
      <c r="K358" s="98">
        <v>2552.1843035020497</v>
      </c>
      <c r="L358" s="98">
        <v>2551.9477760119426</v>
      </c>
      <c r="M358" s="98">
        <v>2684.8455814688195</v>
      </c>
      <c r="N358" s="98">
        <v>0</v>
      </c>
      <c r="O358" s="98">
        <v>2637.9815041892211</v>
      </c>
      <c r="P358" s="98">
        <v>2346.6207052707837</v>
      </c>
      <c r="Q358" s="98">
        <v>2068.9628514148403</v>
      </c>
      <c r="R358" s="98">
        <v>2444.8954596540993</v>
      </c>
      <c r="S358" s="98">
        <v>2417.1434554268535</v>
      </c>
      <c r="T358" s="98">
        <v>2457.8089474703215</v>
      </c>
      <c r="U358" s="98">
        <v>2333.5680280494853</v>
      </c>
      <c r="V358" s="98">
        <v>2565.0434690416887</v>
      </c>
      <c r="W358" s="98">
        <v>2178.8220661673822</v>
      </c>
      <c r="X358" s="98">
        <v>2088.6694012994453</v>
      </c>
      <c r="Y358" s="98">
        <v>2125.7343912658343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2188.4365070028102</v>
      </c>
      <c r="J359" s="101">
        <v>2154.2109101670312</v>
      </c>
      <c r="K359" s="101">
        <v>2155.8750268667609</v>
      </c>
      <c r="L359" s="101">
        <v>2155.9566680438857</v>
      </c>
      <c r="M359" s="101">
        <v>2268.6408285982075</v>
      </c>
      <c r="N359" s="101">
        <v>0</v>
      </c>
      <c r="O359" s="101">
        <v>2197.7115662044935</v>
      </c>
      <c r="P359" s="101">
        <v>1937.8433125013428</v>
      </c>
      <c r="Q359" s="101">
        <v>1692.0835087205496</v>
      </c>
      <c r="R359" s="101">
        <v>1984.8070032478101</v>
      </c>
      <c r="S359" s="101">
        <v>1952.8637040902413</v>
      </c>
      <c r="T359" s="101">
        <v>1974.5390166139784</v>
      </c>
      <c r="U359" s="101">
        <v>1865.4624377741127</v>
      </c>
      <c r="V359" s="101">
        <v>2065.8534145985882</v>
      </c>
      <c r="W359" s="101">
        <v>1750.1709187062022</v>
      </c>
      <c r="X359" s="101">
        <v>1655.6581586670779</v>
      </c>
      <c r="Y359" s="101">
        <v>1662.3765796948496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381.3173717198938</v>
      </c>
      <c r="J360" s="104">
        <v>391.27526564295886</v>
      </c>
      <c r="K360" s="104">
        <v>396.30927663528843</v>
      </c>
      <c r="L360" s="104">
        <v>395.99110796805672</v>
      </c>
      <c r="M360" s="104">
        <v>416.20475287061208</v>
      </c>
      <c r="N360" s="104">
        <v>0</v>
      </c>
      <c r="O360" s="104">
        <v>440.26993798472745</v>
      </c>
      <c r="P360" s="104">
        <v>408.77739276944106</v>
      </c>
      <c r="Q360" s="104">
        <v>376.87934269429064</v>
      </c>
      <c r="R360" s="104">
        <v>460.08845640628937</v>
      </c>
      <c r="S360" s="104">
        <v>464.27975133661192</v>
      </c>
      <c r="T360" s="104">
        <v>483.26993085634342</v>
      </c>
      <c r="U360" s="104">
        <v>468.10559027537289</v>
      </c>
      <c r="V360" s="104">
        <v>499.19005444310108</v>
      </c>
      <c r="W360" s="104">
        <v>428.65114746117951</v>
      </c>
      <c r="X360" s="104">
        <v>433.01124263236761</v>
      </c>
      <c r="Y360" s="104">
        <v>463.35781157098467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2876.365709441136</v>
      </c>
      <c r="D361" s="101">
        <v>2780.5204966693109</v>
      </c>
      <c r="E361" s="101">
        <v>2630.9875113257172</v>
      </c>
      <c r="F361" s="101">
        <v>2676.6377484379132</v>
      </c>
      <c r="G361" s="101">
        <v>2517.5282439195171</v>
      </c>
      <c r="H361" s="101">
        <v>2515.9089805021704</v>
      </c>
      <c r="I361" s="101">
        <v>2498.4893336914042</v>
      </c>
      <c r="J361" s="101">
        <v>2599.1064060180638</v>
      </c>
      <c r="K361" s="101">
        <v>2579.6452234713524</v>
      </c>
      <c r="L361" s="101">
        <v>2619.927465589617</v>
      </c>
      <c r="M361" s="101">
        <v>2677.3809928842234</v>
      </c>
      <c r="N361" s="101">
        <v>2666.6210765210067</v>
      </c>
      <c r="O361" s="101">
        <v>2595.0103071547005</v>
      </c>
      <c r="P361" s="101">
        <v>2527.7837136236294</v>
      </c>
      <c r="Q361" s="101">
        <v>2480.9166648924993</v>
      </c>
      <c r="R361" s="101">
        <v>2511.763112147336</v>
      </c>
      <c r="S361" s="101">
        <v>2553.0389741588065</v>
      </c>
      <c r="T361" s="101">
        <v>2615.951476622839</v>
      </c>
      <c r="U361" s="101">
        <v>2575.2102161113612</v>
      </c>
      <c r="V361" s="101">
        <v>2683.8941394847998</v>
      </c>
      <c r="W361" s="101">
        <v>2553.226514067228</v>
      </c>
      <c r="X361" s="101">
        <v>2350.2232059073199</v>
      </c>
      <c r="Y361" s="101">
        <v>2165.5043688555365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2665.4246511994393</v>
      </c>
      <c r="D362" s="104">
        <v>2573.5117873198078</v>
      </c>
      <c r="E362" s="104">
        <v>2435.9254867083332</v>
      </c>
      <c r="F362" s="104">
        <v>2479.4902487079557</v>
      </c>
      <c r="G362" s="104">
        <v>2331.6990175492629</v>
      </c>
      <c r="H362" s="104">
        <v>2335.8164097515946</v>
      </c>
      <c r="I362" s="104">
        <v>2319.5491771073098</v>
      </c>
      <c r="J362" s="104">
        <v>2409.8316994824486</v>
      </c>
      <c r="K362" s="104">
        <v>2392.27333570374</v>
      </c>
      <c r="L362" s="104">
        <v>2432.2558274049138</v>
      </c>
      <c r="M362" s="104">
        <v>2490.49329416516</v>
      </c>
      <c r="N362" s="104">
        <v>2482.3165688786889</v>
      </c>
      <c r="O362" s="104">
        <v>2421.7356106111438</v>
      </c>
      <c r="P362" s="104">
        <v>2367.7375696410336</v>
      </c>
      <c r="Q362" s="104">
        <v>2331.4259237371575</v>
      </c>
      <c r="R362" s="104">
        <v>2364.9610318475334</v>
      </c>
      <c r="S362" s="104">
        <v>2409.7926159848148</v>
      </c>
      <c r="T362" s="104">
        <v>2474.1482168308016</v>
      </c>
      <c r="U362" s="104">
        <v>2439.3811188823997</v>
      </c>
      <c r="V362" s="104">
        <v>2552.353104899853</v>
      </c>
      <c r="W362" s="104">
        <v>2432.8822580065375</v>
      </c>
      <c r="X362" s="104">
        <v>2241.5253701479014</v>
      </c>
      <c r="Y362" s="104">
        <v>2066.5807250472913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2245.5579869307194</v>
      </c>
      <c r="D363" s="98">
        <v>2158.7817265122439</v>
      </c>
      <c r="E363" s="98">
        <v>2042.4762841056458</v>
      </c>
      <c r="F363" s="98">
        <v>2079.2707600145877</v>
      </c>
      <c r="G363" s="98">
        <v>1951.224715834117</v>
      </c>
      <c r="H363" s="98">
        <v>1964.8121278184669</v>
      </c>
      <c r="I363" s="98">
        <v>1945.8792161806402</v>
      </c>
      <c r="J363" s="98">
        <v>2009.2845286173788</v>
      </c>
      <c r="K363" s="98">
        <v>1991.8622548464159</v>
      </c>
      <c r="L363" s="98">
        <v>2027.4527771093465</v>
      </c>
      <c r="M363" s="98">
        <v>2080.0862500706576</v>
      </c>
      <c r="N363" s="98">
        <v>2064.4177297606179</v>
      </c>
      <c r="O363" s="98">
        <v>2006.5807280705367</v>
      </c>
      <c r="P363" s="98">
        <v>1953.543068250945</v>
      </c>
      <c r="Q363" s="98">
        <v>1912.2571020391508</v>
      </c>
      <c r="R363" s="98">
        <v>1928.9518978630331</v>
      </c>
      <c r="S363" s="98">
        <v>1960.0939671471458</v>
      </c>
      <c r="T363" s="98">
        <v>2004.4953677585916</v>
      </c>
      <c r="U363" s="98">
        <v>1968.6566028875438</v>
      </c>
      <c r="V363" s="98">
        <v>2074.3888968969627</v>
      </c>
      <c r="W363" s="98">
        <v>1971.7872331218268</v>
      </c>
      <c r="X363" s="98">
        <v>1790.0931365968825</v>
      </c>
      <c r="Y363" s="98">
        <v>1624.5158671585593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419.86666426871938</v>
      </c>
      <c r="D364" s="98">
        <v>414.73006080756335</v>
      </c>
      <c r="E364" s="98">
        <v>393.44920260268759</v>
      </c>
      <c r="F364" s="98">
        <v>400.21948869336865</v>
      </c>
      <c r="G364" s="98">
        <v>380.47430171514623</v>
      </c>
      <c r="H364" s="98">
        <v>371.00428193312757</v>
      </c>
      <c r="I364" s="98">
        <v>373.66996092666972</v>
      </c>
      <c r="J364" s="98">
        <v>400.54717086506957</v>
      </c>
      <c r="K364" s="98">
        <v>400.4110808573235</v>
      </c>
      <c r="L364" s="98">
        <v>404.80305029556706</v>
      </c>
      <c r="M364" s="98">
        <v>410.40704409450268</v>
      </c>
      <c r="N364" s="98">
        <v>417.8988391180709</v>
      </c>
      <c r="O364" s="98">
        <v>415.15488254060739</v>
      </c>
      <c r="P364" s="98">
        <v>414.19450139008876</v>
      </c>
      <c r="Q364" s="98">
        <v>419.16882169800658</v>
      </c>
      <c r="R364" s="98">
        <v>436.00913398449995</v>
      </c>
      <c r="S364" s="98">
        <v>449.69864883766843</v>
      </c>
      <c r="T364" s="98">
        <v>469.65284907221036</v>
      </c>
      <c r="U364" s="98">
        <v>470.72451599485612</v>
      </c>
      <c r="V364" s="98">
        <v>477.96420800288985</v>
      </c>
      <c r="W364" s="98">
        <v>461.09502488471099</v>
      </c>
      <c r="X364" s="98">
        <v>451.43223355101884</v>
      </c>
      <c r="Y364" s="98">
        <v>442.06485788873215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462.73954187444173</v>
      </c>
      <c r="D365" s="122">
        <v>459.1358398042612</v>
      </c>
      <c r="E365" s="122">
        <v>456.92405576765339</v>
      </c>
      <c r="F365" s="122">
        <v>452.99348948170075</v>
      </c>
      <c r="G365" s="122">
        <v>439.33843084735349</v>
      </c>
      <c r="H365" s="122">
        <v>427.91166542650234</v>
      </c>
      <c r="I365" s="122">
        <v>431.10657369353061</v>
      </c>
      <c r="J365" s="122">
        <v>414.88154344869594</v>
      </c>
      <c r="K365" s="122">
        <v>411.64723378585524</v>
      </c>
      <c r="L365" s="122">
        <v>402.63572694194886</v>
      </c>
      <c r="M365" s="122">
        <v>407.94734863069692</v>
      </c>
      <c r="N365" s="122">
        <v>410.23939501700312</v>
      </c>
      <c r="O365" s="122">
        <v>390.43887519952563</v>
      </c>
      <c r="P365" s="122">
        <v>397.98200508301181</v>
      </c>
      <c r="Q365" s="122">
        <v>399.98341375501582</v>
      </c>
      <c r="R365" s="122">
        <v>398.3414535969435</v>
      </c>
      <c r="S365" s="122">
        <v>392.6157369653323</v>
      </c>
      <c r="T365" s="122">
        <v>393.25099693252781</v>
      </c>
      <c r="U365" s="122">
        <v>380.47290893266478</v>
      </c>
      <c r="V365" s="122">
        <v>399.72066383349477</v>
      </c>
      <c r="W365" s="122">
        <v>397.52304676928259</v>
      </c>
      <c r="X365" s="122">
        <v>357.81388335418347</v>
      </c>
      <c r="Y365" s="122">
        <v>342.96134050724322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590.85933841422343</v>
      </c>
      <c r="D366" s="98">
        <v>585.2369096745889</v>
      </c>
      <c r="E366" s="98">
        <v>584.06723050348774</v>
      </c>
      <c r="F366" s="98">
        <v>567.16986602528129</v>
      </c>
      <c r="G366" s="98">
        <v>569.06894841522046</v>
      </c>
      <c r="H366" s="98">
        <v>550.66683506830202</v>
      </c>
      <c r="I366" s="98">
        <v>552.64999876728382</v>
      </c>
      <c r="J366" s="98">
        <v>539.28407725162219</v>
      </c>
      <c r="K366" s="98">
        <v>518.61166118762992</v>
      </c>
      <c r="L366" s="98">
        <v>525.43456510011777</v>
      </c>
      <c r="M366" s="98">
        <v>527.90428809356581</v>
      </c>
      <c r="N366" s="98">
        <v>527.58337256415552</v>
      </c>
      <c r="O366" s="98">
        <v>533.19180856111495</v>
      </c>
      <c r="P366" s="98">
        <v>509.71047451274137</v>
      </c>
      <c r="Q366" s="98">
        <v>478.83135975951876</v>
      </c>
      <c r="R366" s="98">
        <v>560.77396535691344</v>
      </c>
      <c r="S366" s="98">
        <v>549.22411975171929</v>
      </c>
      <c r="T366" s="98">
        <v>576.17380940208659</v>
      </c>
      <c r="U366" s="98">
        <v>548.26539099923059</v>
      </c>
      <c r="V366" s="98">
        <v>608.69175702704308</v>
      </c>
      <c r="W366" s="98">
        <v>517.3934521107476</v>
      </c>
      <c r="X366" s="98">
        <v>495.40476420304662</v>
      </c>
      <c r="Y366" s="98">
        <v>517.75921086186338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461.41871922970165</v>
      </c>
      <c r="D367" s="33">
        <v>457.26767580618218</v>
      </c>
      <c r="E367" s="33">
        <v>455.048787703703</v>
      </c>
      <c r="F367" s="33">
        <v>451.28150229015915</v>
      </c>
      <c r="G367" s="33">
        <v>437.48778152398876</v>
      </c>
      <c r="H367" s="33">
        <v>426.05173861374783</v>
      </c>
      <c r="I367" s="33">
        <v>429.54498793241174</v>
      </c>
      <c r="J367" s="33">
        <v>413.3968398417515</v>
      </c>
      <c r="K367" s="33">
        <v>410.35392278597607</v>
      </c>
      <c r="L367" s="33">
        <v>400.72631837972267</v>
      </c>
      <c r="M367" s="33">
        <v>405.75222702588661</v>
      </c>
      <c r="N367" s="33">
        <v>408.29339207260591</v>
      </c>
      <c r="O367" s="33">
        <v>388.1158006126812</v>
      </c>
      <c r="P367" s="33">
        <v>396.21601241552401</v>
      </c>
      <c r="Q367" s="33">
        <v>398.56599666546998</v>
      </c>
      <c r="R367" s="33">
        <v>394.35923717960236</v>
      </c>
      <c r="S367" s="33">
        <v>389.19295581577421</v>
      </c>
      <c r="T367" s="33">
        <v>390.02499880985209</v>
      </c>
      <c r="U367" s="33">
        <v>377.92568659933295</v>
      </c>
      <c r="V367" s="33">
        <v>396.55632769428189</v>
      </c>
      <c r="W367" s="33">
        <v>395.13679516346741</v>
      </c>
      <c r="X367" s="33">
        <v>355.06666572950803</v>
      </c>
      <c r="Y367" s="33">
        <v>338.64660201646831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12776.251425066204</v>
      </c>
      <c r="D369" s="117">
        <f t="shared" si="179"/>
        <v>8504.466365073089</v>
      </c>
      <c r="E369" s="117">
        <f t="shared" si="179"/>
        <v>11240.572026319758</v>
      </c>
      <c r="F369" s="117">
        <f t="shared" si="179"/>
        <v>11888.322367104938</v>
      </c>
      <c r="G369" s="117">
        <f t="shared" si="179"/>
        <v>12198.125405536666</v>
      </c>
      <c r="H369" s="117">
        <f t="shared" si="179"/>
        <v>12216.137932369102</v>
      </c>
      <c r="I369" s="117">
        <f t="shared" si="179"/>
        <v>12331.913728933379</v>
      </c>
      <c r="J369" s="117">
        <f t="shared" si="179"/>
        <v>12856.933098688438</v>
      </c>
      <c r="K369" s="117">
        <f t="shared" si="179"/>
        <v>11848.734750899439</v>
      </c>
      <c r="L369" s="117">
        <f t="shared" si="179"/>
        <v>11426.541520803092</v>
      </c>
      <c r="M369" s="117">
        <f t="shared" si="179"/>
        <v>10596.287111201915</v>
      </c>
      <c r="N369" s="117">
        <f t="shared" si="179"/>
        <v>9828.0727157468682</v>
      </c>
      <c r="O369" s="117">
        <f t="shared" si="179"/>
        <v>9127.4911266368799</v>
      </c>
      <c r="P369" s="117">
        <f t="shared" si="179"/>
        <v>8624.676221719521</v>
      </c>
      <c r="Q369" s="117">
        <f t="shared" si="179"/>
        <v>8546.3594548958808</v>
      </c>
      <c r="R369" s="117">
        <f t="shared" ref="R369:V369" si="180">R370+R372+R374+R383</f>
        <v>8717.4633507950657</v>
      </c>
      <c r="S369" s="117">
        <f t="shared" si="180"/>
        <v>8613.413629358758</v>
      </c>
      <c r="T369" s="117">
        <f t="shared" si="180"/>
        <v>8273.1294764112426</v>
      </c>
      <c r="U369" s="117">
        <f t="shared" si="180"/>
        <v>8074.5077178279726</v>
      </c>
      <c r="V369" s="117">
        <f t="shared" si="180"/>
        <v>7841.2782041720011</v>
      </c>
      <c r="W369" s="117">
        <f t="shared" ref="W369:Y369" si="181">W370+W372+W374+W383</f>
        <v>6630.1472681323085</v>
      </c>
      <c r="X369" s="117">
        <f t="shared" si="181"/>
        <v>5600.1896428471691</v>
      </c>
      <c r="Y369" s="117">
        <f t="shared" si="181"/>
        <v>4546.9443221374977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10516.046799292166</v>
      </c>
      <c r="D370" s="122">
        <f t="shared" si="182"/>
        <v>6293.5341110769741</v>
      </c>
      <c r="E370" s="122">
        <f t="shared" si="182"/>
        <v>9122.8888042121835</v>
      </c>
      <c r="F370" s="122">
        <f t="shared" si="182"/>
        <v>9742.4557431703688</v>
      </c>
      <c r="G370" s="122">
        <f t="shared" si="182"/>
        <v>10158.041320733018</v>
      </c>
      <c r="H370" s="122">
        <f t="shared" si="182"/>
        <v>10178.371678784044</v>
      </c>
      <c r="I370" s="122">
        <f t="shared" si="182"/>
        <v>10293.185808621774</v>
      </c>
      <c r="J370" s="122">
        <f t="shared" si="182"/>
        <v>10757.89044147053</v>
      </c>
      <c r="K370" s="122">
        <f t="shared" si="182"/>
        <v>9756.213375291778</v>
      </c>
      <c r="L370" s="122">
        <f t="shared" si="182"/>
        <v>9305.1926047323359</v>
      </c>
      <c r="M370" s="122">
        <f t="shared" si="182"/>
        <v>8413.1420092161407</v>
      </c>
      <c r="N370" s="122">
        <f t="shared" si="182"/>
        <v>7630.8415042644783</v>
      </c>
      <c r="O370" s="122">
        <f t="shared" si="182"/>
        <v>6953.2163826427141</v>
      </c>
      <c r="P370" s="122">
        <f t="shared" si="182"/>
        <v>6450.5087899425989</v>
      </c>
      <c r="Q370" s="122">
        <f t="shared" si="182"/>
        <v>6408.3151233729977</v>
      </c>
      <c r="R370" s="122">
        <f t="shared" si="182"/>
        <v>6487.1396584726544</v>
      </c>
      <c r="S370" s="122">
        <f t="shared" si="182"/>
        <v>6330.9230265279693</v>
      </c>
      <c r="T370" s="122">
        <f t="shared" si="182"/>
        <v>5906.2416841661643</v>
      </c>
      <c r="U370" s="122">
        <f t="shared" si="182"/>
        <v>5738.6326346952383</v>
      </c>
      <c r="V370" s="122">
        <f t="shared" si="182"/>
        <v>5340.2321063459731</v>
      </c>
      <c r="W370" s="122">
        <f t="shared" si="182"/>
        <v>4237.8027840337654</v>
      </c>
      <c r="X370" s="122">
        <f t="shared" si="182"/>
        <v>3362.6925562153156</v>
      </c>
      <c r="Y370" s="122">
        <f t="shared" si="182"/>
        <v>2426.593414002321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10516.046799292166</v>
      </c>
      <c r="D371" s="98">
        <v>6293.5341110769741</v>
      </c>
      <c r="E371" s="98">
        <v>9122.8888042121835</v>
      </c>
      <c r="F371" s="98">
        <v>9742.4557431703688</v>
      </c>
      <c r="G371" s="98">
        <v>10158.041320733018</v>
      </c>
      <c r="H371" s="98">
        <v>10178.371678784044</v>
      </c>
      <c r="I371" s="98">
        <v>10293.185808621774</v>
      </c>
      <c r="J371" s="98">
        <v>10757.89044147053</v>
      </c>
      <c r="K371" s="98">
        <v>9756.213375291778</v>
      </c>
      <c r="L371" s="98">
        <v>9305.1926047323359</v>
      </c>
      <c r="M371" s="98">
        <v>8413.1420092161407</v>
      </c>
      <c r="N371" s="98">
        <v>7630.8415042644783</v>
      </c>
      <c r="O371" s="98">
        <v>6953.2163826427141</v>
      </c>
      <c r="P371" s="98">
        <v>6450.5087899425989</v>
      </c>
      <c r="Q371" s="98">
        <v>6408.3151233729977</v>
      </c>
      <c r="R371" s="98">
        <v>6487.1396584726544</v>
      </c>
      <c r="S371" s="98">
        <v>6330.9230265279693</v>
      </c>
      <c r="T371" s="98">
        <v>5906.2416841661643</v>
      </c>
      <c r="U371" s="98">
        <v>5738.6326346952383</v>
      </c>
      <c r="V371" s="98">
        <v>5340.2321063459731</v>
      </c>
      <c r="W371" s="98">
        <v>4237.8027840337654</v>
      </c>
      <c r="X371" s="98">
        <v>3362.6925562153156</v>
      </c>
      <c r="Y371" s="98">
        <v>2426.593414002321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13.035411186338255</v>
      </c>
      <c r="E372" s="122">
        <f t="shared" si="183"/>
        <v>13.990034102782118</v>
      </c>
      <c r="F372" s="122">
        <f t="shared" si="183"/>
        <v>15.290594169877851</v>
      </c>
      <c r="G372" s="122">
        <f t="shared" si="183"/>
        <v>17.267052334424253</v>
      </c>
      <c r="H372" s="122">
        <f t="shared" si="183"/>
        <v>21.942835978915017</v>
      </c>
      <c r="I372" s="122">
        <f t="shared" si="183"/>
        <v>25.097910208819801</v>
      </c>
      <c r="J372" s="122">
        <f t="shared" si="183"/>
        <v>27.556746149202937</v>
      </c>
      <c r="K372" s="122">
        <f t="shared" si="183"/>
        <v>28.997949560545038</v>
      </c>
      <c r="L372" s="122">
        <f t="shared" si="183"/>
        <v>32.490657001168387</v>
      </c>
      <c r="M372" s="122">
        <f t="shared" si="183"/>
        <v>33.386011072496935</v>
      </c>
      <c r="N372" s="122">
        <f t="shared" si="183"/>
        <v>38.652452861719681</v>
      </c>
      <c r="O372" s="122">
        <f t="shared" si="183"/>
        <v>32.463879411881173</v>
      </c>
      <c r="P372" s="122">
        <f t="shared" si="183"/>
        <v>41.683893258067215</v>
      </c>
      <c r="Q372" s="122">
        <f t="shared" si="183"/>
        <v>14.373067454402889</v>
      </c>
      <c r="R372" s="122">
        <f t="shared" si="183"/>
        <v>19.523046861937765</v>
      </c>
      <c r="S372" s="122">
        <f t="shared" si="183"/>
        <v>20.952845338755825</v>
      </c>
      <c r="T372" s="122">
        <f t="shared" si="183"/>
        <v>25.633898361060076</v>
      </c>
      <c r="U372" s="122">
        <f t="shared" si="183"/>
        <v>12.420034249939672</v>
      </c>
      <c r="V372" s="122">
        <f t="shared" si="183"/>
        <v>37.126360401316774</v>
      </c>
      <c r="W372" s="122">
        <f t="shared" si="183"/>
        <v>26.423975565159807</v>
      </c>
      <c r="X372" s="122">
        <f t="shared" si="183"/>
        <v>33.372952242178805</v>
      </c>
      <c r="Y372" s="122">
        <f t="shared" si="183"/>
        <v>32.592280752252812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0</v>
      </c>
      <c r="D373" s="98">
        <f>RES_hhdet_in_tesh!D147</f>
        <v>13.035411186338255</v>
      </c>
      <c r="E373" s="98">
        <f>RES_hhdet_in_tesh!E147</f>
        <v>13.990034102782118</v>
      </c>
      <c r="F373" s="98">
        <f>RES_hhdet_in_tesh!F147</f>
        <v>15.290594169877851</v>
      </c>
      <c r="G373" s="98">
        <f>RES_hhdet_in_tesh!G147</f>
        <v>17.267052334424253</v>
      </c>
      <c r="H373" s="98">
        <f>RES_hhdet_in_tesh!H147</f>
        <v>21.942835978915017</v>
      </c>
      <c r="I373" s="98">
        <f>RES_hhdet_in_tesh!I147</f>
        <v>25.097910208819801</v>
      </c>
      <c r="J373" s="98">
        <f>RES_hhdet_in_tesh!J147</f>
        <v>27.556746149202937</v>
      </c>
      <c r="K373" s="98">
        <f>RES_hhdet_in_tesh!K147</f>
        <v>28.997949560545038</v>
      </c>
      <c r="L373" s="98">
        <f>RES_hhdet_in_tesh!L147</f>
        <v>32.490657001168387</v>
      </c>
      <c r="M373" s="98">
        <f>RES_hhdet_in_tesh!M147</f>
        <v>33.386011072496935</v>
      </c>
      <c r="N373" s="98">
        <f>RES_hhdet_in_tesh!N147</f>
        <v>38.652452861719681</v>
      </c>
      <c r="O373" s="98">
        <f>RES_hhdet_in_tesh!O147</f>
        <v>32.463879411881173</v>
      </c>
      <c r="P373" s="98">
        <f>RES_hhdet_in_tesh!P147</f>
        <v>41.683893258067215</v>
      </c>
      <c r="Q373" s="98">
        <f>RES_hhdet_in_tesh!Q147</f>
        <v>14.373067454402889</v>
      </c>
      <c r="R373" s="98">
        <f>RES_hhdet_in_tesh!R147</f>
        <v>19.523046861937765</v>
      </c>
      <c r="S373" s="98">
        <f>RES_hhdet_in_tesh!S147</f>
        <v>20.952845338755825</v>
      </c>
      <c r="T373" s="98">
        <f>RES_hhdet_in_tesh!T147</f>
        <v>25.633898361060076</v>
      </c>
      <c r="U373" s="98">
        <f>RES_hhdet_in_tesh!U147</f>
        <v>12.420034249939672</v>
      </c>
      <c r="V373" s="98">
        <f>RES_hhdet_in_tesh!V147</f>
        <v>37.126360401316774</v>
      </c>
      <c r="W373" s="98">
        <f>RES_hhdet_in_tesh!W147</f>
        <v>26.423975565159807</v>
      </c>
      <c r="X373" s="98">
        <f>RES_hhdet_in_tesh!X147</f>
        <v>33.372952242178805</v>
      </c>
      <c r="Y373" s="98">
        <f>RES_hhdet_in_tesh!Y147</f>
        <v>32.592280752252812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1913.6269287398763</v>
      </c>
      <c r="D374" s="122">
        <v>1853.8002654743837</v>
      </c>
      <c r="E374" s="122">
        <v>1760.5853864040596</v>
      </c>
      <c r="F374" s="122">
        <v>1789.7484560617399</v>
      </c>
      <c r="G374" s="122">
        <v>1691.5714533297</v>
      </c>
      <c r="H374" s="122">
        <v>1692.5879037434979</v>
      </c>
      <c r="I374" s="122">
        <v>1687.0543483249442</v>
      </c>
      <c r="J374" s="122">
        <v>1756.4008936786577</v>
      </c>
      <c r="K374" s="122">
        <v>1750.0792175017605</v>
      </c>
      <c r="L374" s="122">
        <v>1781.7739299374459</v>
      </c>
      <c r="M374" s="122">
        <v>1837.6388255996112</v>
      </c>
      <c r="N374" s="122">
        <v>1842.8613185867914</v>
      </c>
      <c r="O374" s="122">
        <v>1839.1791656571552</v>
      </c>
      <c r="P374" s="122">
        <v>1820.8670340326062</v>
      </c>
      <c r="Q374" s="122">
        <v>1806.6832246346912</v>
      </c>
      <c r="R374" s="122">
        <v>1890.8705418341071</v>
      </c>
      <c r="S374" s="122">
        <v>1939.3871514652228</v>
      </c>
      <c r="T374" s="122">
        <v>2011.1485411893023</v>
      </c>
      <c r="U374" s="122">
        <v>1997.2134612568502</v>
      </c>
      <c r="V374" s="122">
        <v>2115.5944257669976</v>
      </c>
      <c r="W374" s="122">
        <v>2015.5628849643597</v>
      </c>
      <c r="X374" s="122">
        <v>1886.3415943817708</v>
      </c>
      <c r="Y374" s="122">
        <v>1781.8560572702429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1902.5968954638599</v>
      </c>
      <c r="D375" s="98">
        <v>1850.6155630639712</v>
      </c>
      <c r="E375" s="98">
        <v>1792.9390018269441</v>
      </c>
      <c r="F375" s="98">
        <v>1758.3473310278328</v>
      </c>
      <c r="G375" s="98">
        <v>1723.0853208108051</v>
      </c>
      <c r="H375" s="98">
        <v>1701.3349259065797</v>
      </c>
      <c r="I375" s="98">
        <v>1717.8621405351325</v>
      </c>
      <c r="J375" s="98">
        <v>1715.3510567391666</v>
      </c>
      <c r="K375" s="98">
        <v>1731.7698267679989</v>
      </c>
      <c r="L375" s="98">
        <v>1743.9243529288567</v>
      </c>
      <c r="M375" s="98">
        <v>1860.8633429333113</v>
      </c>
      <c r="N375" s="98">
        <v>1740.5544520597202</v>
      </c>
      <c r="O375" s="98">
        <v>1941.7176917983386</v>
      </c>
      <c r="P375" s="98">
        <v>1797.2464162890024</v>
      </c>
      <c r="Q375" s="98">
        <v>1639.8420968586254</v>
      </c>
      <c r="R375" s="98">
        <v>1979.2394338327836</v>
      </c>
      <c r="S375" s="98">
        <v>1994.1143793857859</v>
      </c>
      <c r="T375" s="98">
        <v>2062.015387035894</v>
      </c>
      <c r="U375" s="98">
        <v>1985.6640444436521</v>
      </c>
      <c r="V375" s="98">
        <v>2202.6441455646986</v>
      </c>
      <c r="W375" s="98">
        <v>1884.4053873724522</v>
      </c>
      <c r="X375" s="98">
        <v>1814.7854948760867</v>
      </c>
      <c r="Y375" s="98">
        <v>1850.0888176941269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1719.3737658068605</v>
      </c>
      <c r="J376" s="98">
        <v>1716.9934732016729</v>
      </c>
      <c r="K376" s="98">
        <v>1733.3003961256918</v>
      </c>
      <c r="L376" s="98">
        <v>1745.0562011101215</v>
      </c>
      <c r="M376" s="98">
        <v>1861.5720789777542</v>
      </c>
      <c r="N376" s="98">
        <v>0</v>
      </c>
      <c r="O376" s="98">
        <v>1941.8428572521086</v>
      </c>
      <c r="P376" s="98">
        <v>1797.1749523562196</v>
      </c>
      <c r="Q376" s="98">
        <v>1639.8110178640823</v>
      </c>
      <c r="R376" s="98">
        <v>1980.0189325785996</v>
      </c>
      <c r="S376" s="98">
        <v>1995.0342562981739</v>
      </c>
      <c r="T376" s="98">
        <v>2062.9997157442544</v>
      </c>
      <c r="U376" s="98">
        <v>1986.3046965942222</v>
      </c>
      <c r="V376" s="98">
        <v>2202.9129610417872</v>
      </c>
      <c r="W376" s="98">
        <v>1883.7118896286456</v>
      </c>
      <c r="X376" s="98">
        <v>1814.8297448913574</v>
      </c>
      <c r="Y376" s="98">
        <v>1853.495487977417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1338.0563940869667</v>
      </c>
      <c r="J377" s="101">
        <v>1325.7182075587141</v>
      </c>
      <c r="K377" s="101">
        <v>1336.9911194904034</v>
      </c>
      <c r="L377" s="101">
        <v>1349.0650931420648</v>
      </c>
      <c r="M377" s="101">
        <v>1445.3673261071422</v>
      </c>
      <c r="N377" s="101">
        <v>0</v>
      </c>
      <c r="O377" s="101">
        <v>1501.5729192673809</v>
      </c>
      <c r="P377" s="101">
        <v>1388.3975595867782</v>
      </c>
      <c r="Q377" s="101">
        <v>1262.9316751697918</v>
      </c>
      <c r="R377" s="101">
        <v>1519.9304761723104</v>
      </c>
      <c r="S377" s="101">
        <v>1530.7545049615619</v>
      </c>
      <c r="T377" s="101">
        <v>1579.7297848879111</v>
      </c>
      <c r="U377" s="101">
        <v>1518.1991063188493</v>
      </c>
      <c r="V377" s="101">
        <v>1703.7229065986858</v>
      </c>
      <c r="W377" s="101">
        <v>1455.0607421674661</v>
      </c>
      <c r="X377" s="101">
        <v>1381.8185022589898</v>
      </c>
      <c r="Y377" s="101">
        <v>1390.1376764064323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381.3173717198938</v>
      </c>
      <c r="J378" s="104">
        <v>391.27526564295886</v>
      </c>
      <c r="K378" s="104">
        <v>396.30927663528843</v>
      </c>
      <c r="L378" s="104">
        <v>395.99110796805672</v>
      </c>
      <c r="M378" s="104">
        <v>416.20475287061208</v>
      </c>
      <c r="N378" s="104">
        <v>0</v>
      </c>
      <c r="O378" s="104">
        <v>440.26993798472745</v>
      </c>
      <c r="P378" s="104">
        <v>408.77739276944106</v>
      </c>
      <c r="Q378" s="104">
        <v>376.87934269429064</v>
      </c>
      <c r="R378" s="104">
        <v>460.08845640628937</v>
      </c>
      <c r="S378" s="104">
        <v>464.27975133661192</v>
      </c>
      <c r="T378" s="104">
        <v>483.26993085634342</v>
      </c>
      <c r="U378" s="104">
        <v>468.10559027537289</v>
      </c>
      <c r="V378" s="104">
        <v>499.19005444310108</v>
      </c>
      <c r="W378" s="104">
        <v>428.65114746117951</v>
      </c>
      <c r="X378" s="104">
        <v>433.01124263236761</v>
      </c>
      <c r="Y378" s="104">
        <v>463.35781157098467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1914.4753001089289</v>
      </c>
      <c r="D379" s="101">
        <v>1854.0731462287267</v>
      </c>
      <c r="E379" s="101">
        <v>1757.8763330446748</v>
      </c>
      <c r="F379" s="101">
        <v>1791.9942705224439</v>
      </c>
      <c r="G379" s="101">
        <v>1689.1435729157233</v>
      </c>
      <c r="H379" s="101">
        <v>1691.9711320177364</v>
      </c>
      <c r="I379" s="101">
        <v>1684.4447222071076</v>
      </c>
      <c r="J379" s="101">
        <v>1757.1966486562144</v>
      </c>
      <c r="K379" s="101">
        <v>1749.692174817143</v>
      </c>
      <c r="L379" s="101">
        <v>1783.6151870332055</v>
      </c>
      <c r="M379" s="101">
        <v>1835.5530336925722</v>
      </c>
      <c r="N379" s="101">
        <v>1849.2372008849072</v>
      </c>
      <c r="O379" s="101">
        <v>1830.8296042356415</v>
      </c>
      <c r="P379" s="101">
        <v>1822.8784488451067</v>
      </c>
      <c r="Q379" s="101">
        <v>1826.4630476015118</v>
      </c>
      <c r="R379" s="101">
        <v>1874.7848769337495</v>
      </c>
      <c r="S379" s="101">
        <v>1930.815151888047</v>
      </c>
      <c r="T379" s="101">
        <v>2004.037544564073</v>
      </c>
      <c r="U379" s="101">
        <v>1998.1261527171009</v>
      </c>
      <c r="V379" s="101">
        <v>2108.3579580860837</v>
      </c>
      <c r="W379" s="101">
        <v>2028.2170844214436</v>
      </c>
      <c r="X379" s="101">
        <v>1895.4272769851348</v>
      </c>
      <c r="Y379" s="101">
        <v>1770.9275762620168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1914.483738457272</v>
      </c>
      <c r="D380" s="104">
        <v>1854.222858105818</v>
      </c>
      <c r="E380" s="104">
        <v>1758.1157793836562</v>
      </c>
      <c r="F380" s="104">
        <v>1792.2798416438222</v>
      </c>
      <c r="G380" s="104">
        <v>1689.6547234347265</v>
      </c>
      <c r="H380" s="104">
        <v>1692.3578864834972</v>
      </c>
      <c r="I380" s="104">
        <v>1685.553078276341</v>
      </c>
      <c r="J380" s="104">
        <v>1758.9786809056402</v>
      </c>
      <c r="K380" s="104">
        <v>1751.4285653192167</v>
      </c>
      <c r="L380" s="104">
        <v>1785.0685773913908</v>
      </c>
      <c r="M380" s="104">
        <v>1836.4680480408715</v>
      </c>
      <c r="N380" s="104">
        <v>1849.5225886086841</v>
      </c>
      <c r="O380" s="104">
        <v>1830.8361189932989</v>
      </c>
      <c r="P380" s="104">
        <v>1822.9667546540056</v>
      </c>
      <c r="Q380" s="104">
        <v>1826.9819029727068</v>
      </c>
      <c r="R380" s="104">
        <v>1875.7825859302104</v>
      </c>
      <c r="S380" s="104">
        <v>1932.0806920413102</v>
      </c>
      <c r="T380" s="104">
        <v>2005.2638918576795</v>
      </c>
      <c r="U380" s="104">
        <v>1998.2208808891703</v>
      </c>
      <c r="V380" s="104">
        <v>2107.5196642317519</v>
      </c>
      <c r="W380" s="104">
        <v>2027.4317878110555</v>
      </c>
      <c r="X380" s="104">
        <v>1895.1212205890474</v>
      </c>
      <c r="Y380" s="104">
        <v>1770.577507690833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1494.6170741885528</v>
      </c>
      <c r="D381" s="98">
        <v>1439.4927972982546</v>
      </c>
      <c r="E381" s="98">
        <v>1364.6665767809686</v>
      </c>
      <c r="F381" s="98">
        <v>1392.0603529504533</v>
      </c>
      <c r="G381" s="98">
        <v>1309.18042171958</v>
      </c>
      <c r="H381" s="98">
        <v>1321.3536045503697</v>
      </c>
      <c r="I381" s="98">
        <v>1311.8831173496715</v>
      </c>
      <c r="J381" s="98">
        <v>1358.4315100405706</v>
      </c>
      <c r="K381" s="98">
        <v>1351.0174844618928</v>
      </c>
      <c r="L381" s="98">
        <v>1380.2655270958239</v>
      </c>
      <c r="M381" s="98">
        <v>1426.0610039463686</v>
      </c>
      <c r="N381" s="98">
        <v>1431.6237494906131</v>
      </c>
      <c r="O381" s="98">
        <v>1415.6812364526918</v>
      </c>
      <c r="P381" s="98">
        <v>1408.7722532639168</v>
      </c>
      <c r="Q381" s="98">
        <v>1407.8130812747004</v>
      </c>
      <c r="R381" s="98">
        <v>1439.7734519457101</v>
      </c>
      <c r="S381" s="98">
        <v>1482.3820432036418</v>
      </c>
      <c r="T381" s="98">
        <v>1535.6110427854692</v>
      </c>
      <c r="U381" s="98">
        <v>1527.4963648943142</v>
      </c>
      <c r="V381" s="98">
        <v>1629.5554562288628</v>
      </c>
      <c r="W381" s="98">
        <v>1566.3367629263446</v>
      </c>
      <c r="X381" s="98">
        <v>1443.6889870380287</v>
      </c>
      <c r="Y381" s="98">
        <v>1328.5126498021009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419.86666426871938</v>
      </c>
      <c r="D382" s="98">
        <v>414.73006080756335</v>
      </c>
      <c r="E382" s="98">
        <v>393.44920260268759</v>
      </c>
      <c r="F382" s="98">
        <v>400.21948869336865</v>
      </c>
      <c r="G382" s="98">
        <v>380.47430171514623</v>
      </c>
      <c r="H382" s="98">
        <v>371.00428193312757</v>
      </c>
      <c r="I382" s="98">
        <v>373.66996092666972</v>
      </c>
      <c r="J382" s="98">
        <v>400.54717086506957</v>
      </c>
      <c r="K382" s="98">
        <v>400.4110808573235</v>
      </c>
      <c r="L382" s="98">
        <v>404.80305029556706</v>
      </c>
      <c r="M382" s="98">
        <v>410.40704409450268</v>
      </c>
      <c r="N382" s="98">
        <v>417.8988391180709</v>
      </c>
      <c r="O382" s="98">
        <v>415.15488254060739</v>
      </c>
      <c r="P382" s="98">
        <v>414.19450139008876</v>
      </c>
      <c r="Q382" s="98">
        <v>419.16882169800658</v>
      </c>
      <c r="R382" s="98">
        <v>436.00913398449995</v>
      </c>
      <c r="S382" s="98">
        <v>449.69864883766843</v>
      </c>
      <c r="T382" s="98">
        <v>469.65284907221036</v>
      </c>
      <c r="U382" s="98">
        <v>470.72451599485612</v>
      </c>
      <c r="V382" s="98">
        <v>477.96420800288985</v>
      </c>
      <c r="W382" s="98">
        <v>461.09502488471099</v>
      </c>
      <c r="X382" s="98">
        <v>451.43223355101884</v>
      </c>
      <c r="Y382" s="98">
        <v>442.06485788873215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346.57769703416261</v>
      </c>
      <c r="D383" s="122">
        <v>344.09657733539291</v>
      </c>
      <c r="E383" s="122">
        <v>343.10780160073233</v>
      </c>
      <c r="F383" s="122">
        <v>340.8275737029519</v>
      </c>
      <c r="G383" s="122">
        <v>331.24557913952481</v>
      </c>
      <c r="H383" s="122">
        <v>323.23551386264688</v>
      </c>
      <c r="I383" s="122">
        <v>326.57566177784031</v>
      </c>
      <c r="J383" s="122">
        <v>315.08501739004657</v>
      </c>
      <c r="K383" s="122">
        <v>313.44420854535554</v>
      </c>
      <c r="L383" s="122">
        <v>307.08432913214244</v>
      </c>
      <c r="M383" s="122">
        <v>312.12026531366587</v>
      </c>
      <c r="N383" s="122">
        <v>315.71744003387948</v>
      </c>
      <c r="O383" s="122">
        <v>302.63169892513088</v>
      </c>
      <c r="P383" s="122">
        <v>311.61650448624789</v>
      </c>
      <c r="Q383" s="122">
        <v>316.98803943378965</v>
      </c>
      <c r="R383" s="122">
        <v>319.93010362636568</v>
      </c>
      <c r="S383" s="122">
        <v>322.15060602681041</v>
      </c>
      <c r="T383" s="122">
        <v>330.105352694717</v>
      </c>
      <c r="U383" s="122">
        <v>326.24158762594482</v>
      </c>
      <c r="V383" s="122">
        <v>348.3253116577136</v>
      </c>
      <c r="W383" s="122">
        <v>350.35762356902387</v>
      </c>
      <c r="X383" s="122">
        <v>317.78254000790417</v>
      </c>
      <c r="Y383" s="122">
        <v>305.90257011268153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346.45855345600404</v>
      </c>
      <c r="D384" s="98">
        <v>343.49606382062888</v>
      </c>
      <c r="E384" s="98">
        <v>343.14319930622275</v>
      </c>
      <c r="F384" s="98">
        <v>333.53990278839626</v>
      </c>
      <c r="G384" s="98">
        <v>334.98183470143516</v>
      </c>
      <c r="H384" s="98">
        <v>324.46408396987886</v>
      </c>
      <c r="I384" s="98">
        <v>325.94840020492052</v>
      </c>
      <c r="J384" s="98">
        <v>318.37349876200943</v>
      </c>
      <c r="K384" s="98">
        <v>306.46572435287078</v>
      </c>
      <c r="L384" s="98">
        <v>310.79804885042142</v>
      </c>
      <c r="M384" s="98">
        <v>312.4881402675469</v>
      </c>
      <c r="N384" s="98">
        <v>312.42623025885598</v>
      </c>
      <c r="O384" s="98">
        <v>315.82480169174249</v>
      </c>
      <c r="P384" s="98">
        <v>302.12245469615016</v>
      </c>
      <c r="Q384" s="98">
        <v>284.60826853672921</v>
      </c>
      <c r="R384" s="98">
        <v>335.74026050279417</v>
      </c>
      <c r="S384" s="98">
        <v>332.17812638117164</v>
      </c>
      <c r="T384" s="98">
        <v>352.33691560408448</v>
      </c>
      <c r="U384" s="98">
        <v>338.61927383067331</v>
      </c>
      <c r="V384" s="98">
        <v>378.57770949789841</v>
      </c>
      <c r="W384" s="98">
        <v>322.87210430694449</v>
      </c>
      <c r="X384" s="98">
        <v>309.34214465248408</v>
      </c>
      <c r="Y384" s="98">
        <v>323.32081851047866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346.57892531847341</v>
      </c>
      <c r="D385" s="33">
        <v>344.10547383190794</v>
      </c>
      <c r="E385" s="33">
        <v>343.10727951068088</v>
      </c>
      <c r="F385" s="33">
        <v>340.93684673857962</v>
      </c>
      <c r="G385" s="33">
        <v>331.19228020140912</v>
      </c>
      <c r="H385" s="33">
        <v>323.21689916405251</v>
      </c>
      <c r="I385" s="33">
        <v>326.58372081303844</v>
      </c>
      <c r="J385" s="33">
        <v>315.04577043899923</v>
      </c>
      <c r="K385" s="33">
        <v>313.52858566574832</v>
      </c>
      <c r="L385" s="33">
        <v>307.02658421912747</v>
      </c>
      <c r="M385" s="33">
        <v>312.113533479203</v>
      </c>
      <c r="N385" s="33">
        <v>315.7720206271635</v>
      </c>
      <c r="O385" s="33">
        <v>302.41700237888818</v>
      </c>
      <c r="P385" s="33">
        <v>311.76656849768256</v>
      </c>
      <c r="Q385" s="33">
        <v>317.57011725509972</v>
      </c>
      <c r="R385" s="33">
        <v>319.5424997803629</v>
      </c>
      <c r="S385" s="33">
        <v>321.9314478499935</v>
      </c>
      <c r="T385" s="33">
        <v>329.71328032691599</v>
      </c>
      <c r="U385" s="33">
        <v>326.05368457839865</v>
      </c>
      <c r="V385" s="33">
        <v>347.86721597414027</v>
      </c>
      <c r="W385" s="33">
        <v>350.90477583975297</v>
      </c>
      <c r="X385" s="33">
        <v>317.95106573240412</v>
      </c>
      <c r="Y385" s="33">
        <v>305.47261529314403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53.280171662310224</v>
      </c>
      <c r="D387" s="117">
        <f t="shared" si="184"/>
        <v>58.487236607002352</v>
      </c>
      <c r="E387" s="117">
        <f t="shared" si="184"/>
        <v>54.268268382894156</v>
      </c>
      <c r="F387" s="117">
        <f t="shared" si="184"/>
        <v>46.386169890883572</v>
      </c>
      <c r="G387" s="117">
        <f t="shared" si="184"/>
        <v>47.324193374277122</v>
      </c>
      <c r="H387" s="117">
        <f t="shared" si="184"/>
        <v>41.972885299359312</v>
      </c>
      <c r="I387" s="117">
        <f t="shared" si="184"/>
        <v>42.672493085894324</v>
      </c>
      <c r="J387" s="117">
        <f t="shared" si="184"/>
        <v>38.300398312823937</v>
      </c>
      <c r="K387" s="117">
        <f t="shared" si="184"/>
        <v>38.304807818582091</v>
      </c>
      <c r="L387" s="117">
        <f t="shared" si="184"/>
        <v>51.974153685002783</v>
      </c>
      <c r="M387" s="117">
        <f t="shared" si="184"/>
        <v>46.184241868980081</v>
      </c>
      <c r="N387" s="117">
        <f t="shared" si="184"/>
        <v>37.851334057193192</v>
      </c>
      <c r="O387" s="117">
        <f t="shared" si="184"/>
        <v>50.407913148126866</v>
      </c>
      <c r="P387" s="117">
        <f t="shared" si="184"/>
        <v>47.818470588514742</v>
      </c>
      <c r="Q387" s="117">
        <f t="shared" si="184"/>
        <v>55.936993555305641</v>
      </c>
      <c r="R387" s="117">
        <f t="shared" ref="R387:V387" si="185">R388+R390+R392+R401</f>
        <v>88.726850778716681</v>
      </c>
      <c r="S387" s="117">
        <f t="shared" si="185"/>
        <v>72.702047141004016</v>
      </c>
      <c r="T387" s="117">
        <f t="shared" si="185"/>
        <v>65.760419820741205</v>
      </c>
      <c r="U387" s="117">
        <f t="shared" si="185"/>
        <v>44.436648716068305</v>
      </c>
      <c r="V387" s="117">
        <f t="shared" si="185"/>
        <v>51.372118630202714</v>
      </c>
      <c r="W387" s="117">
        <f t="shared" ref="W387:Y387" si="186">W388+W390+W392+W401</f>
        <v>45.790842045352512</v>
      </c>
      <c r="X387" s="117">
        <f t="shared" si="186"/>
        <v>56.447075154329283</v>
      </c>
      <c r="Y387" s="117">
        <f t="shared" si="186"/>
        <v>73.130943348651471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51.910583832573742</v>
      </c>
      <c r="D392" s="122">
        <v>56.546471404058124</v>
      </c>
      <c r="E392" s="122">
        <v>52.339827800318979</v>
      </c>
      <c r="F392" s="122">
        <v>44.482876722745004</v>
      </c>
      <c r="G392" s="122">
        <v>45.506054101112547</v>
      </c>
      <c r="H392" s="122">
        <v>40.105878161238188</v>
      </c>
      <c r="I392" s="122">
        <v>41.080019846317455</v>
      </c>
      <c r="J392" s="122">
        <v>36.855599027422883</v>
      </c>
      <c r="K392" s="122">
        <v>36.897405833872682</v>
      </c>
      <c r="L392" s="122">
        <v>50.146667127174759</v>
      </c>
      <c r="M392" s="122">
        <v>44.02925397530494</v>
      </c>
      <c r="N392" s="122">
        <v>35.896263275599821</v>
      </c>
      <c r="O392" s="122">
        <v>48.468443953046915</v>
      </c>
      <c r="P392" s="122">
        <v>46.016823834516074</v>
      </c>
      <c r="Q392" s="122">
        <v>54.016185644682309</v>
      </c>
      <c r="R392" s="122">
        <v>85.678585205115851</v>
      </c>
      <c r="S392" s="122">
        <v>70.033615823300849</v>
      </c>
      <c r="T392" s="122">
        <v>63.492178708741299</v>
      </c>
      <c r="U392" s="122">
        <v>42.574245741063905</v>
      </c>
      <c r="V392" s="122">
        <v>49.309596179958163</v>
      </c>
      <c r="W392" s="122">
        <v>43.496825711569556</v>
      </c>
      <c r="X392" s="122">
        <v>54.244100426038443</v>
      </c>
      <c r="Y392" s="122">
        <v>70.297673022949382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726.74817365603235</v>
      </c>
      <c r="D393" s="98">
        <v>704.26059839599657</v>
      </c>
      <c r="E393" s="98">
        <v>679.43021748338595</v>
      </c>
      <c r="F393" s="98">
        <v>663.47341552568821</v>
      </c>
      <c r="G393" s="98">
        <v>647.09608931782043</v>
      </c>
      <c r="H393" s="98">
        <v>635.6566065555387</v>
      </c>
      <c r="I393" s="98">
        <v>638.23365547356923</v>
      </c>
      <c r="J393" s="98">
        <v>633.17225250349156</v>
      </c>
      <c r="K393" s="98">
        <v>634.33268207924107</v>
      </c>
      <c r="L393" s="98">
        <v>633.09170769737534</v>
      </c>
      <c r="M393" s="98">
        <v>663.48919048409846</v>
      </c>
      <c r="N393" s="98">
        <v>602.86053117651204</v>
      </c>
      <c r="O393" s="98">
        <v>645.56832621480203</v>
      </c>
      <c r="P393" s="98">
        <v>569.82867911933124</v>
      </c>
      <c r="Q393" s="98">
        <v>499.08650635541801</v>
      </c>
      <c r="R393" s="98">
        <v>587.11713529282611</v>
      </c>
      <c r="S393" s="98">
        <v>577.89416930562447</v>
      </c>
      <c r="T393" s="98">
        <v>585.47273468319395</v>
      </c>
      <c r="U393" s="98">
        <v>554.23686455837537</v>
      </c>
      <c r="V393" s="98">
        <v>606.7038333096009</v>
      </c>
      <c r="W393" s="98">
        <v>514.87942437969502</v>
      </c>
      <c r="X393" s="98">
        <v>493.94299355998868</v>
      </c>
      <c r="Y393" s="98">
        <v>502.56939279525261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497.12523693075838</v>
      </c>
      <c r="J394" s="98">
        <v>489.35055035354287</v>
      </c>
      <c r="K394" s="98">
        <v>489.72857110305347</v>
      </c>
      <c r="L394" s="98">
        <v>489.74711671284916</v>
      </c>
      <c r="M394" s="98">
        <v>515.34445062436896</v>
      </c>
      <c r="N394" s="98">
        <v>0</v>
      </c>
      <c r="O394" s="98">
        <v>499.23215937901284</v>
      </c>
      <c r="P394" s="98">
        <v>440.20048686780513</v>
      </c>
      <c r="Q394" s="98">
        <v>384.37368984096008</v>
      </c>
      <c r="R394" s="98">
        <v>450.86875885777266</v>
      </c>
      <c r="S394" s="98">
        <v>443.61251902113924</v>
      </c>
      <c r="T394" s="98">
        <v>448.53628301403143</v>
      </c>
      <c r="U394" s="98">
        <v>423.75844736476745</v>
      </c>
      <c r="V394" s="98">
        <v>469.27926166021535</v>
      </c>
      <c r="W394" s="98">
        <v>397.56882589330098</v>
      </c>
      <c r="X394" s="98">
        <v>376.09930732281344</v>
      </c>
      <c r="Y394" s="98">
        <v>377.62546384348212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497.12523693075838</v>
      </c>
      <c r="J395" s="101">
        <v>489.35055035354287</v>
      </c>
      <c r="K395" s="101">
        <v>489.72857110305347</v>
      </c>
      <c r="L395" s="101">
        <v>489.74711671284916</v>
      </c>
      <c r="M395" s="101">
        <v>515.34445062436896</v>
      </c>
      <c r="N395" s="101">
        <v>0</v>
      </c>
      <c r="O395" s="101">
        <v>499.23215937901284</v>
      </c>
      <c r="P395" s="101">
        <v>440.20048686780513</v>
      </c>
      <c r="Q395" s="101">
        <v>384.37368984096008</v>
      </c>
      <c r="R395" s="101">
        <v>450.86875885777266</v>
      </c>
      <c r="S395" s="101">
        <v>443.61251902113924</v>
      </c>
      <c r="T395" s="101">
        <v>448.53628301403143</v>
      </c>
      <c r="U395" s="101">
        <v>423.75844736476745</v>
      </c>
      <c r="V395" s="101">
        <v>469.27926166021535</v>
      </c>
      <c r="W395" s="101">
        <v>397.56882589330098</v>
      </c>
      <c r="X395" s="101">
        <v>376.09930732281344</v>
      </c>
      <c r="Y395" s="101">
        <v>377.62546384348212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1.3695878297364799</v>
      </c>
      <c r="D401" s="122">
        <v>1.9407652029442286</v>
      </c>
      <c r="E401" s="122">
        <v>1.9284405825751785</v>
      </c>
      <c r="F401" s="122">
        <v>1.9032931681385659</v>
      </c>
      <c r="G401" s="122">
        <v>1.818139273164578</v>
      </c>
      <c r="H401" s="122">
        <v>1.8670071381211273</v>
      </c>
      <c r="I401" s="122">
        <v>1.5924732395768653</v>
      </c>
      <c r="J401" s="122">
        <v>1.4447992854010503</v>
      </c>
      <c r="K401" s="122">
        <v>1.4074019847094126</v>
      </c>
      <c r="L401" s="122">
        <v>1.8274865578280231</v>
      </c>
      <c r="M401" s="122">
        <v>2.1549878936751425</v>
      </c>
      <c r="N401" s="122">
        <v>1.9550707815933701</v>
      </c>
      <c r="O401" s="122">
        <v>1.9394691950799505</v>
      </c>
      <c r="P401" s="122">
        <v>1.8016467539986671</v>
      </c>
      <c r="Q401" s="122">
        <v>1.92080791062333</v>
      </c>
      <c r="R401" s="122">
        <v>3.0482655736008231</v>
      </c>
      <c r="S401" s="122">
        <v>2.6684313177031598</v>
      </c>
      <c r="T401" s="122">
        <v>2.2682411119998998</v>
      </c>
      <c r="U401" s="122">
        <v>1.8624029750044013</v>
      </c>
      <c r="V401" s="122">
        <v>2.0625224502445532</v>
      </c>
      <c r="W401" s="122">
        <v>2.2940163337829564</v>
      </c>
      <c r="X401" s="122">
        <v>2.2029747282908385</v>
      </c>
      <c r="Y401" s="122">
        <v>2.8332703257020815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134.21960731417502</v>
      </c>
      <c r="D402" s="98">
        <v>132.94241640167965</v>
      </c>
      <c r="E402" s="98">
        <v>132.6767120811723</v>
      </c>
      <c r="F402" s="98">
        <v>128.83830676630294</v>
      </c>
      <c r="G402" s="98">
        <v>129.26970232200148</v>
      </c>
      <c r="H402" s="98">
        <v>125.08947825411552</v>
      </c>
      <c r="I402" s="98">
        <v>125.53997371997622</v>
      </c>
      <c r="J402" s="98">
        <v>122.50377098847852</v>
      </c>
      <c r="K402" s="98">
        <v>117.807824955382</v>
      </c>
      <c r="L402" s="98">
        <v>119.35771580814276</v>
      </c>
      <c r="M402" s="98">
        <v>119.9187380833344</v>
      </c>
      <c r="N402" s="98">
        <v>119.84583891167358</v>
      </c>
      <c r="O402" s="98">
        <v>121.11985123274292</v>
      </c>
      <c r="P402" s="98">
        <v>115.78583139031434</v>
      </c>
      <c r="Q402" s="98">
        <v>108.77133168297229</v>
      </c>
      <c r="R402" s="98">
        <v>127.38541397047651</v>
      </c>
      <c r="S402" s="98">
        <v>124.76175104280057</v>
      </c>
      <c r="T402" s="98">
        <v>130.88364254377802</v>
      </c>
      <c r="U402" s="98">
        <v>124.54396621938524</v>
      </c>
      <c r="V402" s="98">
        <v>138.27041952626314</v>
      </c>
      <c r="W402" s="98">
        <v>117.53109658147746</v>
      </c>
      <c r="X402" s="98">
        <v>112.53614623636409</v>
      </c>
      <c r="Y402" s="98">
        <v>117.6141823393809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86.066176187339067</v>
      </c>
      <c r="D405" s="118">
        <f t="shared" si="189"/>
        <v>60.349082425997224</v>
      </c>
      <c r="E405" s="118">
        <f t="shared" si="189"/>
        <v>70.344766602290406</v>
      </c>
      <c r="F405" s="118">
        <f t="shared" si="189"/>
        <v>71.087931366237456</v>
      </c>
      <c r="G405" s="118">
        <f t="shared" si="189"/>
        <v>69.01168048916216</v>
      </c>
      <c r="H405" s="118">
        <f t="shared" si="189"/>
        <v>66.74048375161486</v>
      </c>
      <c r="I405" s="118">
        <f t="shared" si="189"/>
        <v>64.509454345633145</v>
      </c>
      <c r="J405" s="118">
        <f t="shared" si="189"/>
        <v>63.599355009326509</v>
      </c>
      <c r="K405" s="118">
        <f t="shared" si="189"/>
        <v>58.076339571779911</v>
      </c>
      <c r="L405" s="118">
        <f t="shared" si="189"/>
        <v>54.963984238346526</v>
      </c>
      <c r="M405" s="118">
        <f t="shared" si="189"/>
        <v>51.277113059945371</v>
      </c>
      <c r="N405" s="118">
        <f t="shared" si="189"/>
        <v>47.295173378034953</v>
      </c>
      <c r="O405" s="118">
        <f t="shared" si="189"/>
        <v>42.824070871759503</v>
      </c>
      <c r="P405" s="118">
        <f t="shared" si="189"/>
        <v>39.456027807473291</v>
      </c>
      <c r="Q405" s="118">
        <f t="shared" si="189"/>
        <v>37.625760893397512</v>
      </c>
      <c r="R405" s="118">
        <f t="shared" ref="R405:V405" si="190">R406+R408+R410+R419</f>
        <v>38.198692272274073</v>
      </c>
      <c r="S405" s="118">
        <f t="shared" si="190"/>
        <v>37.932649638953045</v>
      </c>
      <c r="T405" s="118">
        <f t="shared" si="190"/>
        <v>37.239381675388003</v>
      </c>
      <c r="U405" s="118">
        <f t="shared" si="190"/>
        <v>36.355962221521828</v>
      </c>
      <c r="V405" s="118">
        <f t="shared" si="190"/>
        <v>36.316134282943828</v>
      </c>
      <c r="W405" s="118">
        <f t="shared" ref="W405:Y405" si="191">W406+W408+W410+W419</f>
        <v>31.957638753893239</v>
      </c>
      <c r="X405" s="118">
        <f t="shared" si="191"/>
        <v>27.626313574642964</v>
      </c>
      <c r="Y405" s="118">
        <f t="shared" si="191"/>
        <v>24.174510128784924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55.813093824976491</v>
      </c>
      <c r="D406" s="123">
        <f t="shared" si="192"/>
        <v>31.281162891103939</v>
      </c>
      <c r="E406" s="123">
        <f t="shared" si="192"/>
        <v>42.764348174587504</v>
      </c>
      <c r="F406" s="123">
        <f t="shared" si="192"/>
        <v>43.308229258281166</v>
      </c>
      <c r="G406" s="123">
        <f t="shared" si="192"/>
        <v>42.853612302871205</v>
      </c>
      <c r="H406" s="123">
        <f t="shared" si="192"/>
        <v>40.806424538074388</v>
      </c>
      <c r="I406" s="123">
        <f t="shared" si="192"/>
        <v>39.292834417581865</v>
      </c>
      <c r="J406" s="123">
        <f t="shared" si="192"/>
        <v>38.862888927326935</v>
      </c>
      <c r="K406" s="123">
        <f t="shared" si="192"/>
        <v>33.50449612172887</v>
      </c>
      <c r="L406" s="123">
        <f t="shared" si="192"/>
        <v>30.394846732123181</v>
      </c>
      <c r="M406" s="123">
        <f t="shared" si="192"/>
        <v>25.755099944691629</v>
      </c>
      <c r="N406" s="123">
        <f t="shared" si="192"/>
        <v>21.916483603214058</v>
      </c>
      <c r="O406" s="123">
        <f t="shared" si="192"/>
        <v>18.568910479307085</v>
      </c>
      <c r="P406" s="123">
        <f t="shared" si="192"/>
        <v>16.025492875623151</v>
      </c>
      <c r="Q406" s="123">
        <f t="shared" si="192"/>
        <v>15.089387727549806</v>
      </c>
      <c r="R406" s="123">
        <f t="shared" si="192"/>
        <v>15.139998305296702</v>
      </c>
      <c r="S406" s="123">
        <f t="shared" si="192"/>
        <v>14.689083561059668</v>
      </c>
      <c r="T406" s="123">
        <f t="shared" si="192"/>
        <v>13.608904519307629</v>
      </c>
      <c r="U406" s="123">
        <f t="shared" si="192"/>
        <v>13.1426449429048</v>
      </c>
      <c r="V406" s="123">
        <f t="shared" si="192"/>
        <v>12.127187911772502</v>
      </c>
      <c r="W406" s="123">
        <f t="shared" si="192"/>
        <v>9.3614491203014243</v>
      </c>
      <c r="X406" s="123">
        <f t="shared" si="192"/>
        <v>7.177084244291847</v>
      </c>
      <c r="Y406" s="123">
        <f t="shared" si="192"/>
        <v>5.0301144863206639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55.813093824976491</v>
      </c>
      <c r="D407" s="99">
        <v>31.281162891103939</v>
      </c>
      <c r="E407" s="99">
        <v>42.764348174587504</v>
      </c>
      <c r="F407" s="99">
        <v>43.308229258281166</v>
      </c>
      <c r="G407" s="99">
        <v>42.853612302871205</v>
      </c>
      <c r="H407" s="99">
        <v>40.806424538074388</v>
      </c>
      <c r="I407" s="99">
        <v>39.292834417581865</v>
      </c>
      <c r="J407" s="99">
        <v>38.862888927326935</v>
      </c>
      <c r="K407" s="99">
        <v>33.50449612172887</v>
      </c>
      <c r="L407" s="99">
        <v>30.394846732123181</v>
      </c>
      <c r="M407" s="99">
        <v>25.755099944691629</v>
      </c>
      <c r="N407" s="99">
        <v>21.916483603214058</v>
      </c>
      <c r="O407" s="99">
        <v>18.568910479307085</v>
      </c>
      <c r="P407" s="99">
        <v>16.025492875623151</v>
      </c>
      <c r="Q407" s="99">
        <v>15.089387727549806</v>
      </c>
      <c r="R407" s="99">
        <v>15.139998305296702</v>
      </c>
      <c r="S407" s="99">
        <v>14.689083561059668</v>
      </c>
      <c r="T407" s="99">
        <v>13.608904519307629</v>
      </c>
      <c r="U407" s="99">
        <v>13.1426449429048</v>
      </c>
      <c r="V407" s="99">
        <v>12.127187911772502</v>
      </c>
      <c r="W407" s="99">
        <v>9.3614491203014243</v>
      </c>
      <c r="X407" s="99">
        <v>7.177084244291847</v>
      </c>
      <c r="Y407" s="99">
        <v>5.0301144863206639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3.6729682915746742E-2</v>
      </c>
      <c r="E408" s="123">
        <f t="shared" si="193"/>
        <v>3.7397603816043533E-2</v>
      </c>
      <c r="F408" s="123">
        <f t="shared" si="193"/>
        <v>3.8969802800345253E-2</v>
      </c>
      <c r="G408" s="123">
        <f t="shared" si="193"/>
        <v>4.1974059559573951E-2</v>
      </c>
      <c r="H408" s="123">
        <f t="shared" si="193"/>
        <v>5.0930621006297937E-2</v>
      </c>
      <c r="I408" s="123">
        <f t="shared" si="193"/>
        <v>5.57170477265286E-2</v>
      </c>
      <c r="J408" s="123">
        <f t="shared" si="193"/>
        <v>5.8150278856287665E-2</v>
      </c>
      <c r="K408" s="123">
        <f t="shared" si="193"/>
        <v>5.8434675234684257E-2</v>
      </c>
      <c r="L408" s="123">
        <f t="shared" si="193"/>
        <v>6.256503360296084E-2</v>
      </c>
      <c r="M408" s="123">
        <f t="shared" si="193"/>
        <v>6.0736064111467342E-2</v>
      </c>
      <c r="N408" s="123">
        <f t="shared" si="193"/>
        <v>6.6768710516850349E-2</v>
      </c>
      <c r="O408" s="123">
        <f t="shared" si="193"/>
        <v>5.2986227230793062E-2</v>
      </c>
      <c r="P408" s="123">
        <f t="shared" si="193"/>
        <v>6.4410068914824106E-2</v>
      </c>
      <c r="Q408" s="123">
        <f t="shared" si="193"/>
        <v>2.1320328030154354E-2</v>
      </c>
      <c r="R408" s="123">
        <f t="shared" si="193"/>
        <v>2.848769681222578E-2</v>
      </c>
      <c r="S408" s="123">
        <f t="shared" si="193"/>
        <v>3.0370019439492163E-2</v>
      </c>
      <c r="T408" s="123">
        <f t="shared" si="193"/>
        <v>3.6863647663404921E-2</v>
      </c>
      <c r="U408" s="123">
        <f t="shared" si="193"/>
        <v>1.7734619015435337E-2</v>
      </c>
      <c r="V408" s="123">
        <f t="shared" si="193"/>
        <v>5.2561435759007909E-2</v>
      </c>
      <c r="W408" s="123">
        <f t="shared" si="193"/>
        <v>3.6595431352248436E-2</v>
      </c>
      <c r="X408" s="123">
        <f t="shared" si="193"/>
        <v>4.5085884920072108E-2</v>
      </c>
      <c r="Y408" s="123">
        <f t="shared" si="193"/>
        <v>4.3230595780974358E-2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0</v>
      </c>
      <c r="D409" s="99">
        <f>RES_hhdet_in_fecs!D147</f>
        <v>3.6729682915746742E-2</v>
      </c>
      <c r="E409" s="99">
        <f>RES_hhdet_in_fecs!E147</f>
        <v>3.7397603816043533E-2</v>
      </c>
      <c r="F409" s="99">
        <f>RES_hhdet_in_fecs!F147</f>
        <v>3.8969802800345253E-2</v>
      </c>
      <c r="G409" s="99">
        <f>RES_hhdet_in_fecs!G147</f>
        <v>4.1974059559573951E-2</v>
      </c>
      <c r="H409" s="99">
        <f>RES_hhdet_in_fecs!H147</f>
        <v>5.0930621006297937E-2</v>
      </c>
      <c r="I409" s="99">
        <f>RES_hhdet_in_fecs!I147</f>
        <v>5.57170477265286E-2</v>
      </c>
      <c r="J409" s="99">
        <f>RES_hhdet_in_fecs!J147</f>
        <v>5.8150278856287665E-2</v>
      </c>
      <c r="K409" s="99">
        <f>RES_hhdet_in_fecs!K147</f>
        <v>5.8434675234684257E-2</v>
      </c>
      <c r="L409" s="99">
        <f>RES_hhdet_in_fecs!L147</f>
        <v>6.256503360296084E-2</v>
      </c>
      <c r="M409" s="99">
        <f>RES_hhdet_in_fecs!M147</f>
        <v>6.0736064111467342E-2</v>
      </c>
      <c r="N409" s="99">
        <f>RES_hhdet_in_fecs!N147</f>
        <v>6.6768710516850349E-2</v>
      </c>
      <c r="O409" s="99">
        <f>RES_hhdet_in_fecs!O147</f>
        <v>5.2986227230793062E-2</v>
      </c>
      <c r="P409" s="99">
        <f>RES_hhdet_in_fecs!P147</f>
        <v>6.4410068914824106E-2</v>
      </c>
      <c r="Q409" s="99">
        <f>RES_hhdet_in_fecs!Q147</f>
        <v>2.1320328030154354E-2</v>
      </c>
      <c r="R409" s="99">
        <f>RES_hhdet_in_fecs!R147</f>
        <v>2.848769681222578E-2</v>
      </c>
      <c r="S409" s="99">
        <f>RES_hhdet_in_fecs!S147</f>
        <v>3.0370019439492163E-2</v>
      </c>
      <c r="T409" s="99">
        <f>RES_hhdet_in_fecs!T147</f>
        <v>3.6863647663404921E-2</v>
      </c>
      <c r="U409" s="99">
        <f>RES_hhdet_in_fecs!U147</f>
        <v>1.7734619015435337E-2</v>
      </c>
      <c r="V409" s="99">
        <f>RES_hhdet_in_fecs!V147</f>
        <v>5.2561435759007909E-2</v>
      </c>
      <c r="W409" s="99">
        <f>RES_hhdet_in_fecs!W147</f>
        <v>3.6595431352248436E-2</v>
      </c>
      <c r="X409" s="99">
        <f>RES_hhdet_in_fecs!X147</f>
        <v>4.5085884920072108E-2</v>
      </c>
      <c r="Y409" s="99">
        <f>RES_hhdet_in_fecs!Y147</f>
        <v>4.3230595780974358E-2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26.086647117212316</v>
      </c>
      <c r="D410" s="123">
        <v>24.940933036863555</v>
      </c>
      <c r="E410" s="123">
        <v>23.495232560338703</v>
      </c>
      <c r="F410" s="123">
        <v>23.737494229035104</v>
      </c>
      <c r="G410" s="123">
        <v>22.246676754670272</v>
      </c>
      <c r="H410" s="123">
        <v>22.128071603740114</v>
      </c>
      <c r="I410" s="123">
        <v>21.389641617047698</v>
      </c>
      <c r="J410" s="123">
        <v>21.085977318175804</v>
      </c>
      <c r="K410" s="123">
        <v>20.971609982318711</v>
      </c>
      <c r="L410" s="123">
        <v>21.064238030934529</v>
      </c>
      <c r="M410" s="123">
        <v>22.021576753578877</v>
      </c>
      <c r="N410" s="123">
        <v>21.867217877706903</v>
      </c>
      <c r="O410" s="123">
        <v>20.940881223622899</v>
      </c>
      <c r="P410" s="123">
        <v>20.057524299579576</v>
      </c>
      <c r="Q410" s="123">
        <v>19.203394816044945</v>
      </c>
      <c r="R410" s="123">
        <v>19.760510885029809</v>
      </c>
      <c r="S410" s="123">
        <v>20.009243490169609</v>
      </c>
      <c r="T410" s="123">
        <v>20.406590023472642</v>
      </c>
      <c r="U410" s="123">
        <v>20.130686535979475</v>
      </c>
      <c r="V410" s="123">
        <v>20.934177160374997</v>
      </c>
      <c r="W410" s="123">
        <v>19.413383755152669</v>
      </c>
      <c r="X410" s="123">
        <v>17.611634810637192</v>
      </c>
      <c r="Y410" s="123">
        <v>16.441392249718106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28.805811415955979</v>
      </c>
      <c r="D411" s="99">
        <v>27.619188462651561</v>
      </c>
      <c r="E411" s="99">
        <v>26.496393316520034</v>
      </c>
      <c r="F411" s="99">
        <v>25.811374044149641</v>
      </c>
      <c r="G411" s="99">
        <v>25.088996894987567</v>
      </c>
      <c r="H411" s="99">
        <v>24.555744813461747</v>
      </c>
      <c r="I411" s="99">
        <v>24.578185450898403</v>
      </c>
      <c r="J411" s="99">
        <v>24.134769218407357</v>
      </c>
      <c r="K411" s="99">
        <v>24.026134937328663</v>
      </c>
      <c r="L411" s="99">
        <v>23.827337636655635</v>
      </c>
      <c r="M411" s="99">
        <v>24.627395269095668</v>
      </c>
      <c r="N411" s="99">
        <v>22.284322532912096</v>
      </c>
      <c r="O411" s="99">
        <v>23.738163228724471</v>
      </c>
      <c r="P411" s="99">
        <v>20.854190999852381</v>
      </c>
      <c r="Q411" s="99">
        <v>18.190618613482915</v>
      </c>
      <c r="R411" s="99">
        <v>21.215080603971803</v>
      </c>
      <c r="S411" s="99">
        <v>20.76035748364411</v>
      </c>
      <c r="T411" s="99">
        <v>20.887681967892604</v>
      </c>
      <c r="U411" s="99">
        <v>19.654209006768085</v>
      </c>
      <c r="V411" s="99">
        <v>21.396256056055211</v>
      </c>
      <c r="W411" s="99">
        <v>17.939037318972527</v>
      </c>
      <c r="X411" s="99">
        <v>16.970018147389005</v>
      </c>
      <c r="Y411" s="99">
        <v>17.157876906969136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22.479854983311544</v>
      </c>
      <c r="J412" s="99">
        <v>22.040623635130899</v>
      </c>
      <c r="K412" s="99">
        <v>21.958906904928686</v>
      </c>
      <c r="L412" s="99">
        <v>21.817879375657334</v>
      </c>
      <c r="M412" s="99">
        <v>22.637882502455767</v>
      </c>
      <c r="N412" s="99">
        <v>0</v>
      </c>
      <c r="O412" s="99">
        <v>22.034769092303613</v>
      </c>
      <c r="P412" s="99">
        <v>19.508496585974331</v>
      </c>
      <c r="Q412" s="99">
        <v>17.129953863122047</v>
      </c>
      <c r="R412" s="99">
        <v>20.068369308251871</v>
      </c>
      <c r="S412" s="99">
        <v>19.725172102844695</v>
      </c>
      <c r="T412" s="99">
        <v>19.918817493648159</v>
      </c>
      <c r="U412" s="99">
        <v>18.798036431663899</v>
      </c>
      <c r="V412" s="99">
        <v>20.548855445950842</v>
      </c>
      <c r="W412" s="99">
        <v>17.244365584916274</v>
      </c>
      <c r="X412" s="99">
        <v>16.300729540404557</v>
      </c>
      <c r="Y412" s="99">
        <v>16.485737136144614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19.144142839881912</v>
      </c>
      <c r="J413" s="102">
        <v>18.6526850363176</v>
      </c>
      <c r="K413" s="102">
        <v>18.549075373854485</v>
      </c>
      <c r="L413" s="102">
        <v>18.432353108743815</v>
      </c>
      <c r="M413" s="102">
        <v>19.12855803423291</v>
      </c>
      <c r="N413" s="102">
        <v>0</v>
      </c>
      <c r="O413" s="102">
        <v>18.357242769101447</v>
      </c>
      <c r="P413" s="102">
        <v>16.11014918651852</v>
      </c>
      <c r="Q413" s="102">
        <v>14.009585728961426</v>
      </c>
      <c r="R413" s="102">
        <v>16.291837669172605</v>
      </c>
      <c r="S413" s="102">
        <v>15.936403182895191</v>
      </c>
      <c r="T413" s="102">
        <v>16.002253692868155</v>
      </c>
      <c r="U413" s="102">
        <v>15.027216025276593</v>
      </c>
      <c r="V413" s="102">
        <v>16.549787050965726</v>
      </c>
      <c r="W413" s="102">
        <v>13.851790665654104</v>
      </c>
      <c r="X413" s="102">
        <v>12.921353584729905</v>
      </c>
      <c r="Y413" s="102">
        <v>12.892251932666429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3.3357121434296291</v>
      </c>
      <c r="J414" s="105">
        <v>3.3879385988132986</v>
      </c>
      <c r="K414" s="105">
        <v>3.4098315310741971</v>
      </c>
      <c r="L414" s="105">
        <v>3.3855262669135158</v>
      </c>
      <c r="M414" s="105">
        <v>3.5093244682228586</v>
      </c>
      <c r="N414" s="105">
        <v>0</v>
      </c>
      <c r="O414" s="105">
        <v>3.6775263232021644</v>
      </c>
      <c r="P414" s="105">
        <v>3.3983473994558109</v>
      </c>
      <c r="Q414" s="105">
        <v>3.12036813416062</v>
      </c>
      <c r="R414" s="105">
        <v>3.776531639079268</v>
      </c>
      <c r="S414" s="105">
        <v>3.7887689199495034</v>
      </c>
      <c r="T414" s="105">
        <v>3.9165638007800063</v>
      </c>
      <c r="U414" s="105">
        <v>3.7708204063873105</v>
      </c>
      <c r="V414" s="105">
        <v>3.9990683949851222</v>
      </c>
      <c r="W414" s="105">
        <v>3.392574919262167</v>
      </c>
      <c r="X414" s="105">
        <v>3.3793759556746537</v>
      </c>
      <c r="Y414" s="105">
        <v>3.5934852034781839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25.898351848671229</v>
      </c>
      <c r="D415" s="102">
        <v>24.770540491707898</v>
      </c>
      <c r="E415" s="102">
        <v>23.307331350707841</v>
      </c>
      <c r="F415" s="102">
        <v>23.654243160953509</v>
      </c>
      <c r="G415" s="102">
        <v>22.172809928984485</v>
      </c>
      <c r="H415" s="102">
        <v>22.077878131665738</v>
      </c>
      <c r="I415" s="102">
        <v>21.856442503610733</v>
      </c>
      <c r="J415" s="102">
        <v>22.504905596068738</v>
      </c>
      <c r="K415" s="102">
        <v>22.195179725940154</v>
      </c>
      <c r="L415" s="102">
        <v>22.39907178137269</v>
      </c>
      <c r="M415" s="102">
        <v>22.574943136231653</v>
      </c>
      <c r="N415" s="102">
        <v>22.391116580498831</v>
      </c>
      <c r="O415" s="102">
        <v>21.675835414121302</v>
      </c>
      <c r="P415" s="102">
        <v>21.014584860921392</v>
      </c>
      <c r="Q415" s="102">
        <v>20.540720670164422</v>
      </c>
      <c r="R415" s="102">
        <v>20.617237252568792</v>
      </c>
      <c r="S415" s="102">
        <v>20.834151583965212</v>
      </c>
      <c r="T415" s="102">
        <v>21.20045176364097</v>
      </c>
      <c r="U415" s="102">
        <v>20.74458292185167</v>
      </c>
      <c r="V415" s="102">
        <v>21.500981706603365</v>
      </c>
      <c r="W415" s="102">
        <v>20.207603049993281</v>
      </c>
      <c r="X415" s="102">
        <v>18.341989792756738</v>
      </c>
      <c r="Y415" s="102">
        <v>16.7941657898598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23.999071194704612</v>
      </c>
      <c r="D416" s="105">
        <v>22.926383031541583</v>
      </c>
      <c r="E416" s="105">
        <v>21.57932039583773</v>
      </c>
      <c r="F416" s="105">
        <v>21.911992122348089</v>
      </c>
      <c r="G416" s="105">
        <v>20.536142644115049</v>
      </c>
      <c r="H416" s="105">
        <v>20.49751021682329</v>
      </c>
      <c r="I416" s="105">
        <v>20.291098521057467</v>
      </c>
      <c r="J416" s="105">
        <v>20.866031022698145</v>
      </c>
      <c r="K416" s="105">
        <v>20.583038379234139</v>
      </c>
      <c r="L416" s="105">
        <v>20.794572973585684</v>
      </c>
      <c r="M416" s="105">
        <v>20.999157253439108</v>
      </c>
      <c r="N416" s="105">
        <v>20.843546228915713</v>
      </c>
      <c r="O416" s="105">
        <v>20.228490949494464</v>
      </c>
      <c r="P416" s="105">
        <v>19.684050426246937</v>
      </c>
      <c r="Q416" s="105">
        <v>19.303013817572182</v>
      </c>
      <c r="R416" s="105">
        <v>19.412245705366651</v>
      </c>
      <c r="S416" s="105">
        <v>19.665185355773872</v>
      </c>
      <c r="T416" s="105">
        <v>20.051235810664188</v>
      </c>
      <c r="U416" s="105">
        <v>19.650412840885902</v>
      </c>
      <c r="V416" s="105">
        <v>20.447191493096085</v>
      </c>
      <c r="W416" s="105">
        <v>19.255134108274799</v>
      </c>
      <c r="X416" s="105">
        <v>17.49367266739489</v>
      </c>
      <c r="Y416" s="105">
        <v>16.026981895638094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20.218656706704071</v>
      </c>
      <c r="D417" s="99">
        <v>19.231719468849626</v>
      </c>
      <c r="E417" s="99">
        <v>18.093841694301872</v>
      </c>
      <c r="F417" s="99">
        <v>18.375133573285822</v>
      </c>
      <c r="G417" s="99">
        <v>17.185163605381877</v>
      </c>
      <c r="H417" s="99">
        <v>17.241833089262482</v>
      </c>
      <c r="I417" s="99">
        <v>17.02228487987465</v>
      </c>
      <c r="J417" s="99">
        <v>17.397809696238085</v>
      </c>
      <c r="K417" s="99">
        <v>17.137915064204396</v>
      </c>
      <c r="L417" s="99">
        <v>17.333708999304452</v>
      </c>
      <c r="M417" s="99">
        <v>17.538717477491634</v>
      </c>
      <c r="N417" s="99">
        <v>17.334528128092888</v>
      </c>
      <c r="O417" s="99">
        <v>16.760747919530999</v>
      </c>
      <c r="P417" s="99">
        <v>16.240668205102907</v>
      </c>
      <c r="Q417" s="99">
        <v>15.832510433890896</v>
      </c>
      <c r="R417" s="99">
        <v>15.833363717582207</v>
      </c>
      <c r="S417" s="99">
        <v>15.995405962736859</v>
      </c>
      <c r="T417" s="99">
        <v>16.245028906067429</v>
      </c>
      <c r="U417" s="99">
        <v>15.858495701729327</v>
      </c>
      <c r="V417" s="99">
        <v>16.618165772039134</v>
      </c>
      <c r="W417" s="99">
        <v>15.605780954584468</v>
      </c>
      <c r="X417" s="99">
        <v>13.970532652820168</v>
      </c>
      <c r="Y417" s="99">
        <v>12.598630228456836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3.7804144880005359</v>
      </c>
      <c r="D418" s="99">
        <v>3.6946635626919497</v>
      </c>
      <c r="E418" s="99">
        <v>3.4854787015358593</v>
      </c>
      <c r="F418" s="99">
        <v>3.5368585490622726</v>
      </c>
      <c r="G418" s="99">
        <v>3.3509790387331715</v>
      </c>
      <c r="H418" s="99">
        <v>3.2556771275608081</v>
      </c>
      <c r="I418" s="99">
        <v>3.2688136411828155</v>
      </c>
      <c r="J418" s="99">
        <v>3.4682213264600592</v>
      </c>
      <c r="K418" s="99">
        <v>3.4451233150297362</v>
      </c>
      <c r="L418" s="99">
        <v>3.4608639742812275</v>
      </c>
      <c r="M418" s="99">
        <v>3.460439775947477</v>
      </c>
      <c r="N418" s="99">
        <v>3.5090181008228218</v>
      </c>
      <c r="O418" s="99">
        <v>3.4677430299634664</v>
      </c>
      <c r="P418" s="99">
        <v>3.4433822211440321</v>
      </c>
      <c r="Q418" s="99">
        <v>3.4705033836812853</v>
      </c>
      <c r="R418" s="99">
        <v>3.5788819877844404</v>
      </c>
      <c r="S418" s="99">
        <v>3.6697793930370062</v>
      </c>
      <c r="T418" s="99">
        <v>3.8062069045967637</v>
      </c>
      <c r="U418" s="99">
        <v>3.791917139156578</v>
      </c>
      <c r="V418" s="99">
        <v>3.8290257210569472</v>
      </c>
      <c r="W418" s="99">
        <v>3.649353153690333</v>
      </c>
      <c r="X418" s="99">
        <v>3.5231400145747211</v>
      </c>
      <c r="Y418" s="99">
        <v>3.4283516671812593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4.1664352451502751</v>
      </c>
      <c r="D419" s="123">
        <v>4.0902568151139818</v>
      </c>
      <c r="E419" s="123">
        <v>4.0477882635481546</v>
      </c>
      <c r="F419" s="123">
        <v>4.0032380761208319</v>
      </c>
      <c r="G419" s="123">
        <v>3.8694173720611036</v>
      </c>
      <c r="H419" s="123">
        <v>3.7550569887940712</v>
      </c>
      <c r="I419" s="123">
        <v>3.7712612632770481</v>
      </c>
      <c r="J419" s="123">
        <v>3.5923384849674762</v>
      </c>
      <c r="K419" s="123">
        <v>3.5417987924976475</v>
      </c>
      <c r="L419" s="123">
        <v>3.4423344416858606</v>
      </c>
      <c r="M419" s="123">
        <v>3.4397002975633995</v>
      </c>
      <c r="N419" s="123">
        <v>3.444703186597148</v>
      </c>
      <c r="O419" s="123">
        <v>3.2612929415987253</v>
      </c>
      <c r="P419" s="123">
        <v>3.3086005633557383</v>
      </c>
      <c r="Q419" s="123">
        <v>3.3116580217726046</v>
      </c>
      <c r="R419" s="123">
        <v>3.269695385135333</v>
      </c>
      <c r="S419" s="123">
        <v>3.2039525682842709</v>
      </c>
      <c r="T419" s="123">
        <v>3.1870234849443273</v>
      </c>
      <c r="U419" s="123">
        <v>3.0648961236221166</v>
      </c>
      <c r="V419" s="123">
        <v>3.2022077750373201</v>
      </c>
      <c r="W419" s="123">
        <v>3.1462104470868986</v>
      </c>
      <c r="X419" s="123">
        <v>2.7925086347938533</v>
      </c>
      <c r="Y419" s="123">
        <v>2.6597727969651777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5.3200060719322861</v>
      </c>
      <c r="D420" s="99">
        <v>5.2136406063905723</v>
      </c>
      <c r="E420" s="99">
        <v>5.1741212810149833</v>
      </c>
      <c r="F420" s="99">
        <v>5.0122486437908886</v>
      </c>
      <c r="G420" s="99">
        <v>5.0120024115610837</v>
      </c>
      <c r="H420" s="99">
        <v>4.8322715050531855</v>
      </c>
      <c r="I420" s="99">
        <v>4.8345064995060687</v>
      </c>
      <c r="J420" s="99">
        <v>4.6695038032723195</v>
      </c>
      <c r="K420" s="99">
        <v>4.462117086216316</v>
      </c>
      <c r="L420" s="99">
        <v>4.4922031982451083</v>
      </c>
      <c r="M420" s="99">
        <v>4.4511443521704415</v>
      </c>
      <c r="N420" s="99">
        <v>4.4300185373276806</v>
      </c>
      <c r="O420" s="99">
        <v>4.4536924784705345</v>
      </c>
      <c r="P420" s="99">
        <v>4.2374487830660046</v>
      </c>
      <c r="Q420" s="99">
        <v>3.9644786735960222</v>
      </c>
      <c r="R420" s="99">
        <v>4.602985780352161</v>
      </c>
      <c r="S420" s="99">
        <v>4.4819600015105054</v>
      </c>
      <c r="T420" s="99">
        <v>4.6694845691372704</v>
      </c>
      <c r="U420" s="99">
        <v>4.4165469659946144</v>
      </c>
      <c r="V420" s="99">
        <v>4.8762990090626239</v>
      </c>
      <c r="W420" s="99">
        <v>4.094929080250183</v>
      </c>
      <c r="X420" s="99">
        <v>3.8663175078246885</v>
      </c>
      <c r="Y420" s="99">
        <v>4.015385122975565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4.1545427623999451</v>
      </c>
      <c r="D421" s="110">
        <v>4.0736140922802537</v>
      </c>
      <c r="E421" s="110">
        <v>4.0311756821695877</v>
      </c>
      <c r="F421" s="110">
        <v>3.9881087365825261</v>
      </c>
      <c r="G421" s="110">
        <v>3.8531180134377085</v>
      </c>
      <c r="H421" s="110">
        <v>3.7387355567295395</v>
      </c>
      <c r="I421" s="110">
        <v>3.75760072491008</v>
      </c>
      <c r="J421" s="110">
        <v>3.5794828687314264</v>
      </c>
      <c r="K421" s="110">
        <v>3.5306711886617892</v>
      </c>
      <c r="L421" s="110">
        <v>3.4260099517879516</v>
      </c>
      <c r="M421" s="110">
        <v>3.4211916334855523</v>
      </c>
      <c r="N421" s="110">
        <v>3.4283629651919982</v>
      </c>
      <c r="O421" s="110">
        <v>3.2418885553192816</v>
      </c>
      <c r="P421" s="110">
        <v>3.2939190846458817</v>
      </c>
      <c r="Q421" s="110">
        <v>3.2999225334664142</v>
      </c>
      <c r="R421" s="110">
        <v>3.2370082657687274</v>
      </c>
      <c r="S421" s="110">
        <v>3.1760208594343782</v>
      </c>
      <c r="T421" s="110">
        <v>3.1608790330305339</v>
      </c>
      <c r="U421" s="110">
        <v>3.0443769968403092</v>
      </c>
      <c r="V421" s="110">
        <v>3.1768579177378737</v>
      </c>
      <c r="W421" s="110">
        <v>3.1273243729520548</v>
      </c>
      <c r="X421" s="110">
        <v>2.7710683573327066</v>
      </c>
      <c r="Y421" s="110">
        <v>2.6263106462551056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115.0353912325498</v>
      </c>
      <c r="D423" s="118">
        <f t="shared" si="194"/>
        <v>75.762875587054069</v>
      </c>
      <c r="E423" s="118">
        <f t="shared" si="194"/>
        <v>99.577719643724251</v>
      </c>
      <c r="F423" s="118">
        <f t="shared" si="194"/>
        <v>105.0606374401678</v>
      </c>
      <c r="G423" s="118">
        <f t="shared" si="194"/>
        <v>107.43343863574461</v>
      </c>
      <c r="H423" s="118">
        <f t="shared" si="194"/>
        <v>107.20038228753064</v>
      </c>
      <c r="I423" s="118">
        <f t="shared" si="194"/>
        <v>107.87789234933386</v>
      </c>
      <c r="J423" s="118">
        <f t="shared" si="194"/>
        <v>111.32444018874996</v>
      </c>
      <c r="K423" s="118">
        <f t="shared" si="194"/>
        <v>101.94611062342709</v>
      </c>
      <c r="L423" s="118">
        <f t="shared" si="194"/>
        <v>97.691225081188861</v>
      </c>
      <c r="M423" s="118">
        <f t="shared" si="194"/>
        <v>89.344990356742883</v>
      </c>
      <c r="N423" s="118">
        <f t="shared" si="194"/>
        <v>82.524481591141566</v>
      </c>
      <c r="O423" s="118">
        <f t="shared" si="194"/>
        <v>76.240928546353999</v>
      </c>
      <c r="P423" s="118">
        <f t="shared" si="194"/>
        <v>71.700750891965669</v>
      </c>
      <c r="Q423" s="118">
        <f t="shared" si="194"/>
        <v>70.759483699724214</v>
      </c>
      <c r="R423" s="118">
        <f t="shared" ref="R423:V423" si="195">R424+R426+R428+R437</f>
        <v>71.555318761832552</v>
      </c>
      <c r="S423" s="118">
        <f t="shared" si="195"/>
        <v>70.290021823336971</v>
      </c>
      <c r="T423" s="118">
        <f t="shared" si="195"/>
        <v>67.047911234746778</v>
      </c>
      <c r="U423" s="118">
        <f t="shared" si="195"/>
        <v>65.044124886451712</v>
      </c>
      <c r="V423" s="118">
        <f t="shared" si="195"/>
        <v>62.817372989477661</v>
      </c>
      <c r="W423" s="118">
        <f t="shared" ref="W423:Y423" si="196">W424+W426+W428+W437</f>
        <v>52.474538948755139</v>
      </c>
      <c r="X423" s="118">
        <f t="shared" si="196"/>
        <v>43.705900362323057</v>
      </c>
      <c r="Y423" s="118">
        <f t="shared" si="196"/>
        <v>35.262979784980082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94.684858455664653</v>
      </c>
      <c r="D424" s="123">
        <f t="shared" si="197"/>
        <v>56.066568011678875</v>
      </c>
      <c r="E424" s="123">
        <f t="shared" si="197"/>
        <v>80.817636465440643</v>
      </c>
      <c r="F424" s="123">
        <f t="shared" si="197"/>
        <v>86.096976428084417</v>
      </c>
      <c r="G424" s="123">
        <f t="shared" si="197"/>
        <v>89.465657435771831</v>
      </c>
      <c r="H424" s="123">
        <f t="shared" si="197"/>
        <v>89.318354218895109</v>
      </c>
      <c r="I424" s="123">
        <f t="shared" si="197"/>
        <v>90.0433797220728</v>
      </c>
      <c r="J424" s="123">
        <f t="shared" si="197"/>
        <v>93.149440991552041</v>
      </c>
      <c r="K424" s="123">
        <f t="shared" si="197"/>
        <v>83.942127909290377</v>
      </c>
      <c r="L424" s="123">
        <f t="shared" si="197"/>
        <v>79.554750973226305</v>
      </c>
      <c r="M424" s="123">
        <f t="shared" si="197"/>
        <v>70.937308870074958</v>
      </c>
      <c r="N424" s="123">
        <f t="shared" si="197"/>
        <v>64.074743589820656</v>
      </c>
      <c r="O424" s="123">
        <f t="shared" si="197"/>
        <v>58.079450973044032</v>
      </c>
      <c r="P424" s="123">
        <f t="shared" si="197"/>
        <v>53.625934699946143</v>
      </c>
      <c r="Q424" s="123">
        <f t="shared" si="197"/>
        <v>53.057570525569716</v>
      </c>
      <c r="R424" s="123">
        <f t="shared" si="197"/>
        <v>53.24821309081851</v>
      </c>
      <c r="S424" s="123">
        <f t="shared" si="197"/>
        <v>51.663688387114689</v>
      </c>
      <c r="T424" s="123">
        <f t="shared" si="197"/>
        <v>47.865945927720873</v>
      </c>
      <c r="U424" s="123">
        <f t="shared" si="197"/>
        <v>46.227503993146456</v>
      </c>
      <c r="V424" s="123">
        <f t="shared" si="197"/>
        <v>42.78120777505837</v>
      </c>
      <c r="W424" s="123">
        <f t="shared" si="197"/>
        <v>33.540242509660814</v>
      </c>
      <c r="X424" s="123">
        <f t="shared" si="197"/>
        <v>26.243665872777807</v>
      </c>
      <c r="Y424" s="123">
        <f t="shared" si="197"/>
        <v>18.818993249537765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94.684858455664653</v>
      </c>
      <c r="D425" s="99">
        <v>56.066568011678875</v>
      </c>
      <c r="E425" s="99">
        <v>80.817636465440643</v>
      </c>
      <c r="F425" s="99">
        <v>86.096976428084417</v>
      </c>
      <c r="G425" s="99">
        <v>89.465657435771831</v>
      </c>
      <c r="H425" s="99">
        <v>89.318354218895109</v>
      </c>
      <c r="I425" s="99">
        <v>90.0433797220728</v>
      </c>
      <c r="J425" s="99">
        <v>93.149440991552041</v>
      </c>
      <c r="K425" s="99">
        <v>83.942127909290377</v>
      </c>
      <c r="L425" s="99">
        <v>79.554750973226305</v>
      </c>
      <c r="M425" s="99">
        <v>70.937308870074958</v>
      </c>
      <c r="N425" s="99">
        <v>64.074743589820656</v>
      </c>
      <c r="O425" s="99">
        <v>58.079450973044032</v>
      </c>
      <c r="P425" s="99">
        <v>53.625934699946143</v>
      </c>
      <c r="Q425" s="99">
        <v>53.057570525569716</v>
      </c>
      <c r="R425" s="99">
        <v>53.24821309081851</v>
      </c>
      <c r="S425" s="99">
        <v>51.663688387114689</v>
      </c>
      <c r="T425" s="99">
        <v>47.865945927720873</v>
      </c>
      <c r="U425" s="99">
        <v>46.227503993146456</v>
      </c>
      <c r="V425" s="99">
        <v>42.78120777505837</v>
      </c>
      <c r="W425" s="99">
        <v>33.540242509660814</v>
      </c>
      <c r="X425" s="99">
        <v>26.243665872777807</v>
      </c>
      <c r="Y425" s="99">
        <v>18.818993249537765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0.11612724344382196</v>
      </c>
      <c r="E426" s="123">
        <f t="shared" si="198"/>
        <v>0.12393459073355438</v>
      </c>
      <c r="F426" s="123">
        <f t="shared" si="198"/>
        <v>0.13512752436553271</v>
      </c>
      <c r="G426" s="123">
        <f t="shared" si="198"/>
        <v>0.15207736809695011</v>
      </c>
      <c r="H426" s="123">
        <f t="shared" si="198"/>
        <v>0.19255516092196648</v>
      </c>
      <c r="I426" s="123">
        <f t="shared" si="198"/>
        <v>0.21955308115300043</v>
      </c>
      <c r="J426" s="123">
        <f t="shared" si="198"/>
        <v>0.2386058412947995</v>
      </c>
      <c r="K426" s="123">
        <f t="shared" si="198"/>
        <v>0.24949737131447522</v>
      </c>
      <c r="L426" s="123">
        <f t="shared" si="198"/>
        <v>0.27777889577158454</v>
      </c>
      <c r="M426" s="123">
        <f t="shared" si="198"/>
        <v>0.28150170017278897</v>
      </c>
      <c r="N426" s="123">
        <f t="shared" si="198"/>
        <v>0.32455739053789151</v>
      </c>
      <c r="O426" s="123">
        <f t="shared" si="198"/>
        <v>0.27116721081827583</v>
      </c>
      <c r="P426" s="123">
        <f t="shared" si="198"/>
        <v>0.34653665481115159</v>
      </c>
      <c r="Q426" s="123">
        <f t="shared" si="198"/>
        <v>0.11900164480821596</v>
      </c>
      <c r="R426" s="123">
        <f t="shared" si="198"/>
        <v>0.16025049778738007</v>
      </c>
      <c r="S426" s="123">
        <f t="shared" si="198"/>
        <v>0.17098632661761476</v>
      </c>
      <c r="T426" s="123">
        <f t="shared" si="198"/>
        <v>0.20774476536518827</v>
      </c>
      <c r="U426" s="123">
        <f t="shared" si="198"/>
        <v>0.10004947509845143</v>
      </c>
      <c r="V426" s="123">
        <f t="shared" si="198"/>
        <v>0.29742350269251233</v>
      </c>
      <c r="W426" s="123">
        <f t="shared" si="198"/>
        <v>0.20913350471708739</v>
      </c>
      <c r="X426" s="123">
        <f t="shared" si="198"/>
        <v>0.26045455931232969</v>
      </c>
      <c r="Y426" s="123">
        <f t="shared" si="198"/>
        <v>0.2527633627967551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0</v>
      </c>
      <c r="D427" s="99">
        <f>RES_hhdet_in_tess!D147</f>
        <v>0.11612724344382196</v>
      </c>
      <c r="E427" s="99">
        <f>RES_hhdet_in_tess!E147</f>
        <v>0.12393459073355438</v>
      </c>
      <c r="F427" s="99">
        <f>RES_hhdet_in_tess!F147</f>
        <v>0.13512752436553271</v>
      </c>
      <c r="G427" s="99">
        <f>RES_hhdet_in_tess!G147</f>
        <v>0.15207736809695011</v>
      </c>
      <c r="H427" s="99">
        <f>RES_hhdet_in_tess!H147</f>
        <v>0.19255516092196648</v>
      </c>
      <c r="I427" s="99">
        <f>RES_hhdet_in_tess!I147</f>
        <v>0.21955308115300043</v>
      </c>
      <c r="J427" s="99">
        <f>RES_hhdet_in_tess!J147</f>
        <v>0.2386058412947995</v>
      </c>
      <c r="K427" s="99">
        <f>RES_hhdet_in_tess!K147</f>
        <v>0.24949737131447522</v>
      </c>
      <c r="L427" s="99">
        <f>RES_hhdet_in_tess!L147</f>
        <v>0.27777889577158454</v>
      </c>
      <c r="M427" s="99">
        <f>RES_hhdet_in_tess!M147</f>
        <v>0.28150170017278897</v>
      </c>
      <c r="N427" s="99">
        <f>RES_hhdet_in_tess!N147</f>
        <v>0.32455739053789151</v>
      </c>
      <c r="O427" s="99">
        <f>RES_hhdet_in_tess!O147</f>
        <v>0.27116721081827583</v>
      </c>
      <c r="P427" s="99">
        <f>RES_hhdet_in_tess!P147</f>
        <v>0.34653665481115159</v>
      </c>
      <c r="Q427" s="99">
        <f>RES_hhdet_in_tess!Q147</f>
        <v>0.11900164480821596</v>
      </c>
      <c r="R427" s="99">
        <f>RES_hhdet_in_tess!R147</f>
        <v>0.16025049778738007</v>
      </c>
      <c r="S427" s="99">
        <f>RES_hhdet_in_tess!S147</f>
        <v>0.17098632661761476</v>
      </c>
      <c r="T427" s="99">
        <f>RES_hhdet_in_tess!T147</f>
        <v>0.20774476536518827</v>
      </c>
      <c r="U427" s="99">
        <f>RES_hhdet_in_tess!U147</f>
        <v>0.10004947509845143</v>
      </c>
      <c r="V427" s="99">
        <f>RES_hhdet_in_tess!V147</f>
        <v>0.29742350269251233</v>
      </c>
      <c r="W427" s="99">
        <f>RES_hhdet_in_tess!W147</f>
        <v>0.20913350471708739</v>
      </c>
      <c r="X427" s="99">
        <f>RES_hhdet_in_tess!X147</f>
        <v>0.26045455931232969</v>
      </c>
      <c r="Y427" s="99">
        <f>RES_hhdet_in_tess!Y147</f>
        <v>0.2527633627967551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17.230000811415128</v>
      </c>
      <c r="D428" s="123">
        <v>16.514762108201541</v>
      </c>
      <c r="E428" s="123">
        <v>15.596633125581313</v>
      </c>
      <c r="F428" s="123">
        <v>15.816538940068495</v>
      </c>
      <c r="G428" s="123">
        <v>14.898300508272092</v>
      </c>
      <c r="H428" s="123">
        <v>14.852981469354189</v>
      </c>
      <c r="I428" s="123">
        <v>14.758120383949139</v>
      </c>
      <c r="J428" s="123">
        <v>15.208163932636717</v>
      </c>
      <c r="K428" s="123">
        <v>15.057622037969224</v>
      </c>
      <c r="L428" s="123">
        <v>15.233277515897015</v>
      </c>
      <c r="M428" s="123">
        <v>15.494467206235463</v>
      </c>
      <c r="N428" s="123">
        <v>15.474160535775539</v>
      </c>
      <c r="O428" s="123">
        <v>15.362461097727291</v>
      </c>
      <c r="P428" s="123">
        <v>15.137673607477723</v>
      </c>
      <c r="Q428" s="123">
        <v>14.958412743904541</v>
      </c>
      <c r="R428" s="123">
        <v>15.520781552349003</v>
      </c>
      <c r="S428" s="123">
        <v>15.826427368557523</v>
      </c>
      <c r="T428" s="123">
        <v>16.298948209866982</v>
      </c>
      <c r="U428" s="123">
        <v>16.088535219561074</v>
      </c>
      <c r="V428" s="123">
        <v>16.948267958042493</v>
      </c>
      <c r="W428" s="123">
        <v>15.952244925099745</v>
      </c>
      <c r="X428" s="123">
        <v>14.721690341086402</v>
      </c>
      <c r="Y428" s="123">
        <v>13.818852766978047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17.130688098241276</v>
      </c>
      <c r="D429" s="99">
        <v>16.486390873353368</v>
      </c>
      <c r="E429" s="99">
        <v>15.883246586043757</v>
      </c>
      <c r="F429" s="99">
        <v>15.539037867122399</v>
      </c>
      <c r="G429" s="99">
        <v>15.175854889428852</v>
      </c>
      <c r="H429" s="99">
        <v>14.929739289620386</v>
      </c>
      <c r="I429" s="99">
        <v>15.02762273083742</v>
      </c>
      <c r="J429" s="99">
        <v>14.85272534692964</v>
      </c>
      <c r="K429" s="99">
        <v>14.900088663104038</v>
      </c>
      <c r="L429" s="99">
        <v>14.909682529606361</v>
      </c>
      <c r="M429" s="99">
        <v>15.690289974667799</v>
      </c>
      <c r="N429" s="99">
        <v>14.61510898339607</v>
      </c>
      <c r="O429" s="99">
        <v>16.218954118242436</v>
      </c>
      <c r="P429" s="99">
        <v>14.941304957199183</v>
      </c>
      <c r="Q429" s="99">
        <v>13.577053567097256</v>
      </c>
      <c r="R429" s="99">
        <v>16.246137539652182</v>
      </c>
      <c r="S429" s="99">
        <v>16.273030563341457</v>
      </c>
      <c r="T429" s="99">
        <v>16.711188314997461</v>
      </c>
      <c r="U429" s="99">
        <v>15.99549899545732</v>
      </c>
      <c r="V429" s="99">
        <v>17.645633180239596</v>
      </c>
      <c r="W429" s="99">
        <v>14.914194194479011</v>
      </c>
      <c r="X429" s="99">
        <v>14.163240725133413</v>
      </c>
      <c r="Y429" s="99">
        <v>14.348019231538958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15.040846221685673</v>
      </c>
      <c r="J430" s="99">
        <v>14.866946552861245</v>
      </c>
      <c r="K430" s="99">
        <v>14.913257629777407</v>
      </c>
      <c r="L430" s="99">
        <v>14.919359266459097</v>
      </c>
      <c r="M430" s="99">
        <v>15.696265842855562</v>
      </c>
      <c r="N430" s="99">
        <v>0</v>
      </c>
      <c r="O430" s="99">
        <v>16.219999611498466</v>
      </c>
      <c r="P430" s="99">
        <v>14.940710845894539</v>
      </c>
      <c r="Q430" s="99">
        <v>13.576796248923431</v>
      </c>
      <c r="R430" s="99">
        <v>16.252535878135159</v>
      </c>
      <c r="S430" s="99">
        <v>16.280537246641344</v>
      </c>
      <c r="T430" s="99">
        <v>16.719165608723145</v>
      </c>
      <c r="U430" s="99">
        <v>16.000659763140835</v>
      </c>
      <c r="V430" s="99">
        <v>17.647786691650609</v>
      </c>
      <c r="W430" s="99">
        <v>14.908705481650086</v>
      </c>
      <c r="X430" s="99">
        <v>14.163586068216738</v>
      </c>
      <c r="Y430" s="99">
        <v>14.374439028400969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11.705134078256044</v>
      </c>
      <c r="J431" s="102">
        <v>11.479007954047946</v>
      </c>
      <c r="K431" s="102">
        <v>11.50342609870321</v>
      </c>
      <c r="L431" s="102">
        <v>11.533832999545581</v>
      </c>
      <c r="M431" s="102">
        <v>12.186941374632703</v>
      </c>
      <c r="N431" s="102">
        <v>0</v>
      </c>
      <c r="O431" s="102">
        <v>12.542473288296298</v>
      </c>
      <c r="P431" s="102">
        <v>11.542363446438726</v>
      </c>
      <c r="Q431" s="102">
        <v>10.456428114762813</v>
      </c>
      <c r="R431" s="102">
        <v>12.476004239055891</v>
      </c>
      <c r="S431" s="102">
        <v>12.491768326691842</v>
      </c>
      <c r="T431" s="102">
        <v>12.802601807943141</v>
      </c>
      <c r="U431" s="102">
        <v>12.229839356753523</v>
      </c>
      <c r="V431" s="102">
        <v>13.648718296665486</v>
      </c>
      <c r="W431" s="102">
        <v>11.51613056238792</v>
      </c>
      <c r="X431" s="102">
        <v>10.784210112542084</v>
      </c>
      <c r="Y431" s="102">
        <v>10.780953824922786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3.3357121434296291</v>
      </c>
      <c r="J432" s="105">
        <v>3.3879385988132986</v>
      </c>
      <c r="K432" s="105">
        <v>3.4098315310741971</v>
      </c>
      <c r="L432" s="105">
        <v>3.3855262669135158</v>
      </c>
      <c r="M432" s="105">
        <v>3.5093244682228586</v>
      </c>
      <c r="N432" s="105">
        <v>0</v>
      </c>
      <c r="O432" s="105">
        <v>3.6775263232021644</v>
      </c>
      <c r="P432" s="105">
        <v>3.3983473994558109</v>
      </c>
      <c r="Q432" s="105">
        <v>3.12036813416062</v>
      </c>
      <c r="R432" s="105">
        <v>3.776531639079268</v>
      </c>
      <c r="S432" s="105">
        <v>3.7887689199495034</v>
      </c>
      <c r="T432" s="105">
        <v>3.9165638007800063</v>
      </c>
      <c r="U432" s="105">
        <v>3.7708204063873105</v>
      </c>
      <c r="V432" s="105">
        <v>3.9990683949851222</v>
      </c>
      <c r="W432" s="105">
        <v>3.392574919262167</v>
      </c>
      <c r="X432" s="105">
        <v>3.3793759556746537</v>
      </c>
      <c r="Y432" s="105">
        <v>3.5934852034781839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17.237639415971543</v>
      </c>
      <c r="D433" s="102">
        <v>16.517193093257383</v>
      </c>
      <c r="E433" s="102">
        <v>15.572634226300291</v>
      </c>
      <c r="F433" s="102">
        <v>15.836385869814174</v>
      </c>
      <c r="G433" s="102">
        <v>14.876917260207476</v>
      </c>
      <c r="H433" s="102">
        <v>14.847569107022345</v>
      </c>
      <c r="I433" s="102">
        <v>14.735291732078872</v>
      </c>
      <c r="J433" s="102">
        <v>15.215054143289905</v>
      </c>
      <c r="K433" s="102">
        <v>15.054291935880562</v>
      </c>
      <c r="L433" s="102">
        <v>15.249019344782571</v>
      </c>
      <c r="M433" s="102">
        <v>15.476880380221322</v>
      </c>
      <c r="N433" s="102">
        <v>15.527697622502126</v>
      </c>
      <c r="O433" s="102">
        <v>15.292718130366492</v>
      </c>
      <c r="P433" s="102">
        <v>15.154395389108009</v>
      </c>
      <c r="Q433" s="102">
        <v>15.122179558089075</v>
      </c>
      <c r="R433" s="102">
        <v>15.388746023993598</v>
      </c>
      <c r="S433" s="102">
        <v>15.75647530735665</v>
      </c>
      <c r="T433" s="102">
        <v>16.241318570215096</v>
      </c>
      <c r="U433" s="102">
        <v>16.095887397476798</v>
      </c>
      <c r="V433" s="102">
        <v>16.890295791056197</v>
      </c>
      <c r="W433" s="102">
        <v>16.052397041700182</v>
      </c>
      <c r="X433" s="102">
        <v>14.792598285979574</v>
      </c>
      <c r="Y433" s="102">
        <v>13.734098968037211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17.237715393554538</v>
      </c>
      <c r="D434" s="105">
        <v>16.518526816248464</v>
      </c>
      <c r="E434" s="105">
        <v>15.574755427993317</v>
      </c>
      <c r="F434" s="105">
        <v>15.838909546672864</v>
      </c>
      <c r="G434" s="105">
        <v>14.881419153415758</v>
      </c>
      <c r="H434" s="105">
        <v>14.850962996876117</v>
      </c>
      <c r="I434" s="105">
        <v>14.744987479174554</v>
      </c>
      <c r="J434" s="105">
        <v>15.230484241668954</v>
      </c>
      <c r="K434" s="105">
        <v>15.069231780676768</v>
      </c>
      <c r="L434" s="105">
        <v>15.261445106711832</v>
      </c>
      <c r="M434" s="105">
        <v>15.484595530562867</v>
      </c>
      <c r="N434" s="105">
        <v>15.530093969643458</v>
      </c>
      <c r="O434" s="105">
        <v>15.292772547420002</v>
      </c>
      <c r="P434" s="105">
        <v>15.15512951438337</v>
      </c>
      <c r="Q434" s="105">
        <v>15.126475415099812</v>
      </c>
      <c r="R434" s="105">
        <v>15.396935491778031</v>
      </c>
      <c r="S434" s="105">
        <v>15.766802785963735</v>
      </c>
      <c r="T434" s="105">
        <v>16.25125725481071</v>
      </c>
      <c r="U434" s="105">
        <v>16.096650479421811</v>
      </c>
      <c r="V434" s="105">
        <v>16.883580123488844</v>
      </c>
      <c r="W434" s="105">
        <v>16.046181783440961</v>
      </c>
      <c r="X434" s="105">
        <v>14.790209711448043</v>
      </c>
      <c r="Y434" s="105">
        <v>13.731384076436512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13.457300905554005</v>
      </c>
      <c r="D435" s="99">
        <v>12.823863253556514</v>
      </c>
      <c r="E435" s="99">
        <v>12.089276726457458</v>
      </c>
      <c r="F435" s="99">
        <v>12.302050997610589</v>
      </c>
      <c r="G435" s="99">
        <v>11.530440114682582</v>
      </c>
      <c r="H435" s="99">
        <v>11.59528586931531</v>
      </c>
      <c r="I435" s="99">
        <v>11.476173837991739</v>
      </c>
      <c r="J435" s="99">
        <v>11.762262915208895</v>
      </c>
      <c r="K435" s="99">
        <v>11.624108465647028</v>
      </c>
      <c r="L435" s="99">
        <v>11.800581132430606</v>
      </c>
      <c r="M435" s="99">
        <v>12.024155754615387</v>
      </c>
      <c r="N435" s="99">
        <v>12.021075868820635</v>
      </c>
      <c r="O435" s="99">
        <v>11.825029517456537</v>
      </c>
      <c r="P435" s="99">
        <v>11.711747293239338</v>
      </c>
      <c r="Q435" s="99">
        <v>11.655972031418527</v>
      </c>
      <c r="R435" s="99">
        <v>11.818053503993587</v>
      </c>
      <c r="S435" s="99">
        <v>12.097023392926731</v>
      </c>
      <c r="T435" s="99">
        <v>12.445050350213945</v>
      </c>
      <c r="U435" s="99">
        <v>12.304733340265232</v>
      </c>
      <c r="V435" s="99">
        <v>13.054554402431904</v>
      </c>
      <c r="W435" s="99">
        <v>12.396828629750626</v>
      </c>
      <c r="X435" s="99">
        <v>11.267069696873323</v>
      </c>
      <c r="Y435" s="99">
        <v>10.303032409255254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3.7804144880005359</v>
      </c>
      <c r="D436" s="99">
        <v>3.6946635626919497</v>
      </c>
      <c r="E436" s="99">
        <v>3.4854787015358593</v>
      </c>
      <c r="F436" s="99">
        <v>3.5368585490622726</v>
      </c>
      <c r="G436" s="99">
        <v>3.3509790387331715</v>
      </c>
      <c r="H436" s="99">
        <v>3.2556771275608081</v>
      </c>
      <c r="I436" s="99">
        <v>3.2688136411828155</v>
      </c>
      <c r="J436" s="99">
        <v>3.4682213264600592</v>
      </c>
      <c r="K436" s="99">
        <v>3.4451233150297362</v>
      </c>
      <c r="L436" s="99">
        <v>3.4608639742812275</v>
      </c>
      <c r="M436" s="99">
        <v>3.460439775947477</v>
      </c>
      <c r="N436" s="99">
        <v>3.5090181008228218</v>
      </c>
      <c r="O436" s="99">
        <v>3.4677430299634664</v>
      </c>
      <c r="P436" s="99">
        <v>3.4433822211440321</v>
      </c>
      <c r="Q436" s="99">
        <v>3.4705033836812853</v>
      </c>
      <c r="R436" s="99">
        <v>3.5788819877844404</v>
      </c>
      <c r="S436" s="99">
        <v>3.6697793930370062</v>
      </c>
      <c r="T436" s="99">
        <v>3.8062069045967637</v>
      </c>
      <c r="U436" s="99">
        <v>3.791917139156578</v>
      </c>
      <c r="V436" s="99">
        <v>3.8290257210569472</v>
      </c>
      <c r="W436" s="99">
        <v>3.649353153690333</v>
      </c>
      <c r="X436" s="99">
        <v>3.5231400145747211</v>
      </c>
      <c r="Y436" s="99">
        <v>3.4283516671812593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3.1205319654700219</v>
      </c>
      <c r="D437" s="123">
        <v>3.0654182237298384</v>
      </c>
      <c r="E437" s="123">
        <v>3.0395154619687483</v>
      </c>
      <c r="F437" s="123">
        <v>3.0119945476493504</v>
      </c>
      <c r="G437" s="123">
        <v>2.9174033236037342</v>
      </c>
      <c r="H437" s="123">
        <v>2.8364914383593747</v>
      </c>
      <c r="I437" s="123">
        <v>2.8568391621589369</v>
      </c>
      <c r="J437" s="123">
        <v>2.7282294232664031</v>
      </c>
      <c r="K437" s="123">
        <v>2.69686330485301</v>
      </c>
      <c r="L437" s="123">
        <v>2.6254176962939484</v>
      </c>
      <c r="M437" s="123">
        <v>2.6317125802596726</v>
      </c>
      <c r="N437" s="123">
        <v>2.6510200750074797</v>
      </c>
      <c r="O437" s="123">
        <v>2.5278492647643991</v>
      </c>
      <c r="P437" s="123">
        <v>2.5906059297306538</v>
      </c>
      <c r="Q437" s="123">
        <v>2.6244987854417405</v>
      </c>
      <c r="R437" s="123">
        <v>2.6260736208776625</v>
      </c>
      <c r="S437" s="123">
        <v>2.6289197410471399</v>
      </c>
      <c r="T437" s="123">
        <v>2.6752723317937317</v>
      </c>
      <c r="U437" s="123">
        <v>2.6280361986457299</v>
      </c>
      <c r="V437" s="123">
        <v>2.7904737536842896</v>
      </c>
      <c r="W437" s="123">
        <v>2.7729180092774905</v>
      </c>
      <c r="X437" s="123">
        <v>2.4800895891465138</v>
      </c>
      <c r="Y437" s="123">
        <v>2.3723704056675148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3.1194592151248441</v>
      </c>
      <c r="D438" s="99">
        <v>3.0600684899835495</v>
      </c>
      <c r="E438" s="99">
        <v>3.0398290423439378</v>
      </c>
      <c r="F438" s="99">
        <v>2.9475912342048955</v>
      </c>
      <c r="G438" s="99">
        <v>2.9503099194365467</v>
      </c>
      <c r="H438" s="99">
        <v>2.8472725203913094</v>
      </c>
      <c r="I438" s="99">
        <v>2.8513519638273794</v>
      </c>
      <c r="J438" s="99">
        <v>2.7567034259694458</v>
      </c>
      <c r="K438" s="99">
        <v>2.6368206643156409</v>
      </c>
      <c r="L438" s="99">
        <v>2.6571681457388947</v>
      </c>
      <c r="M438" s="99">
        <v>2.6348144011014507</v>
      </c>
      <c r="N438" s="99">
        <v>2.6233844043783501</v>
      </c>
      <c r="O438" s="99">
        <v>2.6380497997612005</v>
      </c>
      <c r="P438" s="99">
        <v>2.5116776915619639</v>
      </c>
      <c r="Q438" s="99">
        <v>2.3564108489252362</v>
      </c>
      <c r="R438" s="99">
        <v>2.7558477041681004</v>
      </c>
      <c r="S438" s="99">
        <v>2.7107496234690851</v>
      </c>
      <c r="T438" s="99">
        <v>2.8554435548849422</v>
      </c>
      <c r="U438" s="99">
        <v>2.7277445394437794</v>
      </c>
      <c r="V438" s="99">
        <v>3.0328291592024681</v>
      </c>
      <c r="W438" s="99">
        <v>2.5553828788020203</v>
      </c>
      <c r="X438" s="99">
        <v>2.4142176987376285</v>
      </c>
      <c r="Y438" s="99">
        <v>2.5074543868262156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3.1205430247519299</v>
      </c>
      <c r="D439" s="110">
        <v>3.0654974790445984</v>
      </c>
      <c r="E439" s="110">
        <v>3.0395108368894688</v>
      </c>
      <c r="F439" s="110">
        <v>3.0129602259362915</v>
      </c>
      <c r="G439" s="110">
        <v>2.9169338999827241</v>
      </c>
      <c r="H439" s="110">
        <v>2.8363280886316184</v>
      </c>
      <c r="I439" s="110">
        <v>2.8569096614951026</v>
      </c>
      <c r="J439" s="110">
        <v>2.7278895953446951</v>
      </c>
      <c r="K439" s="110">
        <v>2.6975892827257946</v>
      </c>
      <c r="L439" s="110">
        <v>2.6249240061179342</v>
      </c>
      <c r="M439" s="110">
        <v>2.6316558192754851</v>
      </c>
      <c r="N439" s="110">
        <v>2.651478378002988</v>
      </c>
      <c r="O439" s="110">
        <v>2.5260559281493169</v>
      </c>
      <c r="P439" s="110">
        <v>2.5918534782791585</v>
      </c>
      <c r="Q439" s="110">
        <v>2.6293180919928316</v>
      </c>
      <c r="R439" s="110">
        <v>2.6228920627066712</v>
      </c>
      <c r="S439" s="110">
        <v>2.6271312941323517</v>
      </c>
      <c r="T439" s="110">
        <v>2.6720948602711507</v>
      </c>
      <c r="U439" s="110">
        <v>2.6265225473225473</v>
      </c>
      <c r="V439" s="110">
        <v>2.7868038969759041</v>
      </c>
      <c r="W439" s="110">
        <v>2.7772484655977108</v>
      </c>
      <c r="X439" s="110">
        <v>2.4814048246998119</v>
      </c>
      <c r="Y439" s="110">
        <v>2.3690359711471736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0.4797264227351028</v>
      </c>
      <c r="D441" s="118">
        <f t="shared" si="199"/>
        <v>0.52103930338124527</v>
      </c>
      <c r="E441" s="118">
        <f t="shared" si="199"/>
        <v>0.48075048155280564</v>
      </c>
      <c r="F441" s="118">
        <f t="shared" si="199"/>
        <v>0.40992836723781689</v>
      </c>
      <c r="G441" s="118">
        <f t="shared" si="199"/>
        <v>0.41680181633104213</v>
      </c>
      <c r="H441" s="118">
        <f t="shared" si="199"/>
        <v>0.36832502831190556</v>
      </c>
      <c r="I441" s="118">
        <f t="shared" si="199"/>
        <v>0.37329312518600988</v>
      </c>
      <c r="J441" s="118">
        <f t="shared" si="199"/>
        <v>0.33163199718416703</v>
      </c>
      <c r="K441" s="118">
        <f t="shared" si="199"/>
        <v>0.32957326308497659</v>
      </c>
      <c r="L441" s="118">
        <f t="shared" si="199"/>
        <v>0.44435306490612136</v>
      </c>
      <c r="M441" s="118">
        <f t="shared" si="199"/>
        <v>0.389412876521186</v>
      </c>
      <c r="N441" s="118">
        <f t="shared" si="199"/>
        <v>0.31783054632859536</v>
      </c>
      <c r="O441" s="118">
        <f t="shared" si="199"/>
        <v>0.421051749180194</v>
      </c>
      <c r="P441" s="118">
        <f t="shared" si="199"/>
        <v>0.39753611145049</v>
      </c>
      <c r="Q441" s="118">
        <f t="shared" si="199"/>
        <v>0.46312968750931721</v>
      </c>
      <c r="R441" s="118">
        <f t="shared" ref="R441:V441" si="200">R442+R444+R446+R455</f>
        <v>0.72829421068063116</v>
      </c>
      <c r="S441" s="118">
        <f t="shared" si="200"/>
        <v>0.59328724940414657</v>
      </c>
      <c r="T441" s="118">
        <f t="shared" si="200"/>
        <v>0.53294207512068781</v>
      </c>
      <c r="U441" s="118">
        <f t="shared" si="200"/>
        <v>0.35795902730288404</v>
      </c>
      <c r="V441" s="118">
        <f t="shared" si="200"/>
        <v>0.41154789477258447</v>
      </c>
      <c r="W441" s="118">
        <f t="shared" ref="W441:Y441" si="201">W442+W444+W446+W455</f>
        <v>0.36241326583414202</v>
      </c>
      <c r="X441" s="118">
        <f t="shared" si="201"/>
        <v>0.44053333900767755</v>
      </c>
      <c r="Y441" s="118">
        <f t="shared" si="201"/>
        <v>0.56715340990754226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0.46739486580346873</v>
      </c>
      <c r="D446" s="123">
        <v>0.50374980556887039</v>
      </c>
      <c r="E446" s="123">
        <v>0.46366685669531488</v>
      </c>
      <c r="F446" s="123">
        <v>0.39310839993667374</v>
      </c>
      <c r="G446" s="123">
        <v>0.40078878584144695</v>
      </c>
      <c r="H446" s="123">
        <v>0.35194146420611627</v>
      </c>
      <c r="I446" s="123">
        <v>0.35936238738777143</v>
      </c>
      <c r="J446" s="123">
        <v>0.31912190084954539</v>
      </c>
      <c r="K446" s="123">
        <v>0.3174640242977782</v>
      </c>
      <c r="L446" s="123">
        <v>0.4287289672446728</v>
      </c>
      <c r="M446" s="123">
        <v>0.37124260890209126</v>
      </c>
      <c r="N446" s="123">
        <v>0.30141418399679509</v>
      </c>
      <c r="O446" s="123">
        <v>0.40485157650750597</v>
      </c>
      <c r="P446" s="123">
        <v>0.38255822453822952</v>
      </c>
      <c r="Q446" s="123">
        <v>0.44722638075521243</v>
      </c>
      <c r="R446" s="123">
        <v>0.7032732147770655</v>
      </c>
      <c r="S446" s="123">
        <v>0.57151143511884162</v>
      </c>
      <c r="T446" s="123">
        <v>0.51455957196151536</v>
      </c>
      <c r="U446" s="123">
        <v>0.34295645675265468</v>
      </c>
      <c r="V446" s="123">
        <v>0.39502479245652977</v>
      </c>
      <c r="W446" s="123">
        <v>0.34425719107623032</v>
      </c>
      <c r="X446" s="123">
        <v>0.42334052945731304</v>
      </c>
      <c r="Y446" s="123">
        <v>0.54518050961619902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6.5435281212485616</v>
      </c>
      <c r="D447" s="99">
        <v>6.2739748511759315</v>
      </c>
      <c r="E447" s="99">
        <v>6.0189207057806904</v>
      </c>
      <c r="F447" s="99">
        <v>5.8633117278690321</v>
      </c>
      <c r="G447" s="99">
        <v>5.6992165346653758</v>
      </c>
      <c r="H447" s="99">
        <v>5.5780829918259727</v>
      </c>
      <c r="I447" s="99">
        <v>5.5831806070260832</v>
      </c>
      <c r="J447" s="99">
        <v>5.482454175653416</v>
      </c>
      <c r="K447" s="99">
        <v>5.4577768123635799</v>
      </c>
      <c r="L447" s="99">
        <v>5.4126180175426937</v>
      </c>
      <c r="M447" s="99">
        <v>5.5943591093277742</v>
      </c>
      <c r="N447" s="99">
        <v>5.0621067065763121</v>
      </c>
      <c r="O447" s="99">
        <v>5.392361159037053</v>
      </c>
      <c r="P447" s="99">
        <v>4.7372380275264678</v>
      </c>
      <c r="Q447" s="99">
        <v>4.1321809242387806</v>
      </c>
      <c r="R447" s="99">
        <v>4.8192177099982354</v>
      </c>
      <c r="S447" s="99">
        <v>4.7159228059845981</v>
      </c>
      <c r="T447" s="99">
        <v>4.7448458358264842</v>
      </c>
      <c r="U447" s="99">
        <v>4.4646501179774374</v>
      </c>
      <c r="V447" s="99">
        <v>4.860373525693503</v>
      </c>
      <c r="W447" s="99">
        <v>4.0750317173777999</v>
      </c>
      <c r="X447" s="99">
        <v>3.8549093223608875</v>
      </c>
      <c r="Y447" s="99">
        <v>3.8975833181871091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4.3487834875075757</v>
      </c>
      <c r="J448" s="99">
        <v>4.2371439328499063</v>
      </c>
      <c r="K448" s="99">
        <v>4.2136079619247857</v>
      </c>
      <c r="L448" s="99">
        <v>4.1870933321822461</v>
      </c>
      <c r="M448" s="99">
        <v>4.3452432430563492</v>
      </c>
      <c r="N448" s="99">
        <v>0</v>
      </c>
      <c r="O448" s="99">
        <v>4.1700312674290858</v>
      </c>
      <c r="P448" s="99">
        <v>3.6595814892095482</v>
      </c>
      <c r="Q448" s="99">
        <v>3.1824174941908776</v>
      </c>
      <c r="R448" s="99">
        <v>3.7008538449292496</v>
      </c>
      <c r="S448" s="99">
        <v>3.6201133470264715</v>
      </c>
      <c r="T448" s="99">
        <v>3.6350719488719307</v>
      </c>
      <c r="U448" s="99">
        <v>3.4135823923018309</v>
      </c>
      <c r="V448" s="99">
        <v>3.7594496264973749</v>
      </c>
      <c r="W448" s="99">
        <v>3.1465727676099866</v>
      </c>
      <c r="X448" s="99">
        <v>2.9352146803072454</v>
      </c>
      <c r="Y448" s="99">
        <v>2.9286039490245068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4.3487834875075757</v>
      </c>
      <c r="J449" s="102">
        <v>4.2371439328499063</v>
      </c>
      <c r="K449" s="102">
        <v>4.2136079619247857</v>
      </c>
      <c r="L449" s="102">
        <v>4.1870933321822461</v>
      </c>
      <c r="M449" s="102">
        <v>4.3452432430563492</v>
      </c>
      <c r="N449" s="102">
        <v>0</v>
      </c>
      <c r="O449" s="102">
        <v>4.1700312674290858</v>
      </c>
      <c r="P449" s="102">
        <v>3.6595814892095482</v>
      </c>
      <c r="Q449" s="102">
        <v>3.1824174941908776</v>
      </c>
      <c r="R449" s="102">
        <v>3.7008538449292496</v>
      </c>
      <c r="S449" s="102">
        <v>3.6201133470264715</v>
      </c>
      <c r="T449" s="102">
        <v>3.6350719488719307</v>
      </c>
      <c r="U449" s="102">
        <v>3.4135823923018309</v>
      </c>
      <c r="V449" s="102">
        <v>3.7594496264973749</v>
      </c>
      <c r="W449" s="102">
        <v>3.1465727676099866</v>
      </c>
      <c r="X449" s="102">
        <v>2.9352146803072454</v>
      </c>
      <c r="Y449" s="102">
        <v>2.9286039490245068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1.2331556931634065E-2</v>
      </c>
      <c r="D455" s="123">
        <v>1.7289497812374932E-2</v>
      </c>
      <c r="E455" s="123">
        <v>1.7083624857490751E-2</v>
      </c>
      <c r="F455" s="123">
        <v>1.6819967301143181E-2</v>
      </c>
      <c r="G455" s="123">
        <v>1.6013030489595161E-2</v>
      </c>
      <c r="H455" s="123">
        <v>1.6383564105789283E-2</v>
      </c>
      <c r="I455" s="123">
        <v>1.3930737798238462E-2</v>
      </c>
      <c r="J455" s="123">
        <v>1.2510096334621643E-2</v>
      </c>
      <c r="K455" s="123">
        <v>1.2109238787198362E-2</v>
      </c>
      <c r="L455" s="123">
        <v>1.5624097661448557E-2</v>
      </c>
      <c r="M455" s="123">
        <v>1.8170267619094755E-2</v>
      </c>
      <c r="N455" s="123">
        <v>1.6416362331800265E-2</v>
      </c>
      <c r="O455" s="123">
        <v>1.6200172672688022E-2</v>
      </c>
      <c r="P455" s="123">
        <v>1.4977886912260482E-2</v>
      </c>
      <c r="Q455" s="123">
        <v>1.5903306754104771E-2</v>
      </c>
      <c r="R455" s="123">
        <v>2.5020995903565678E-2</v>
      </c>
      <c r="S455" s="123">
        <v>2.1775814285304965E-2</v>
      </c>
      <c r="T455" s="123">
        <v>1.8382503159172472E-2</v>
      </c>
      <c r="U455" s="123">
        <v>1.5002570550229343E-2</v>
      </c>
      <c r="V455" s="123">
        <v>1.6523102316054684E-2</v>
      </c>
      <c r="W455" s="123">
        <v>1.8156074757911696E-2</v>
      </c>
      <c r="X455" s="123">
        <v>1.7192809550364483E-2</v>
      </c>
      <c r="Y455" s="123">
        <v>2.1972900291343217E-2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1.2084925793001384</v>
      </c>
      <c r="D456" s="99">
        <v>1.1843306001476828</v>
      </c>
      <c r="E456" s="99">
        <v>1.1753533901953639</v>
      </c>
      <c r="F456" s="99">
        <v>1.1385824019235387</v>
      </c>
      <c r="G456" s="99">
        <v>1.1385264678102158</v>
      </c>
      <c r="H456" s="99">
        <v>1.097698795087882</v>
      </c>
      <c r="I456" s="99">
        <v>1.0982064964277989</v>
      </c>
      <c r="J456" s="99">
        <v>1.0607244839513403</v>
      </c>
      <c r="K456" s="99">
        <v>1.0136145173048983</v>
      </c>
      <c r="L456" s="99">
        <v>1.020448878513359</v>
      </c>
      <c r="M456" s="99">
        <v>1.0111219510390375</v>
      </c>
      <c r="N456" s="99">
        <v>1.0063230109393562</v>
      </c>
      <c r="O456" s="99">
        <v>1.011700783409367</v>
      </c>
      <c r="P456" s="99">
        <v>0.96257886556127359</v>
      </c>
      <c r="Q456" s="99">
        <v>0.9005709754940725</v>
      </c>
      <c r="R456" s="99">
        <v>1.0456142498647973</v>
      </c>
      <c r="S456" s="99">
        <v>1.0181220339431265</v>
      </c>
      <c r="T456" s="99">
        <v>1.0607201147252225</v>
      </c>
      <c r="U456" s="99">
        <v>1.0032628087953368</v>
      </c>
      <c r="V456" s="99">
        <v>1.1077000828986658</v>
      </c>
      <c r="W456" s="99">
        <v>0.93020408986963188</v>
      </c>
      <c r="X456" s="99">
        <v>0.87827268507745648</v>
      </c>
      <c r="Y456" s="99">
        <v>0.91213488453512959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97753</v>
      </c>
      <c r="C5" s="120">
        <v>98830</v>
      </c>
      <c r="D5" s="120">
        <v>100115</v>
      </c>
      <c r="E5" s="120">
        <v>107164</v>
      </c>
      <c r="F5" s="120">
        <v>117213</v>
      </c>
      <c r="G5" s="120">
        <v>126237</v>
      </c>
      <c r="H5" s="120">
        <v>137988</v>
      </c>
      <c r="I5" s="120">
        <v>139379</v>
      </c>
      <c r="J5" s="120">
        <v>139835</v>
      </c>
      <c r="K5" s="120">
        <v>140408</v>
      </c>
      <c r="L5" s="120">
        <v>141124</v>
      </c>
      <c r="M5" s="120">
        <v>146000</v>
      </c>
      <c r="N5" s="120">
        <v>148124</v>
      </c>
      <c r="O5" s="120">
        <v>145658</v>
      </c>
      <c r="P5" s="120">
        <v>142532</v>
      </c>
      <c r="Q5" s="120">
        <v>139893</v>
      </c>
      <c r="R5" s="120">
        <v>138921</v>
      </c>
      <c r="S5" s="120">
        <v>144056</v>
      </c>
      <c r="T5" s="120">
        <v>150026</v>
      </c>
      <c r="U5" s="120">
        <v>156890</v>
      </c>
      <c r="V5" s="120">
        <v>163761</v>
      </c>
      <c r="W5" s="120">
        <v>167720</v>
      </c>
      <c r="X5" s="120">
        <v>169970</v>
      </c>
      <c r="Y5" s="120">
        <v>170643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97753</v>
      </c>
      <c r="C7" s="52">
        <v>98830</v>
      </c>
      <c r="D7" s="52">
        <v>100115</v>
      </c>
      <c r="E7" s="52">
        <v>107164</v>
      </c>
      <c r="F7" s="52">
        <v>117213</v>
      </c>
      <c r="G7" s="52">
        <v>126237</v>
      </c>
      <c r="H7" s="52">
        <v>137988</v>
      </c>
      <c r="I7" s="52">
        <v>139379</v>
      </c>
      <c r="J7" s="52">
        <v>139835</v>
      </c>
      <c r="K7" s="52">
        <v>140408</v>
      </c>
      <c r="L7" s="52">
        <v>141124</v>
      </c>
      <c r="M7" s="52">
        <v>146000</v>
      </c>
      <c r="N7" s="52">
        <v>148124</v>
      </c>
      <c r="O7" s="52">
        <v>145658</v>
      </c>
      <c r="P7" s="52">
        <v>142532</v>
      </c>
      <c r="Q7" s="52">
        <v>139893</v>
      </c>
      <c r="R7" s="52">
        <v>138921</v>
      </c>
      <c r="S7" s="52">
        <v>144056</v>
      </c>
      <c r="T7" s="52">
        <v>150026</v>
      </c>
      <c r="U7" s="52">
        <v>156890</v>
      </c>
      <c r="V7" s="52">
        <v>163761</v>
      </c>
      <c r="W7" s="52">
        <v>167720</v>
      </c>
      <c r="X7" s="52">
        <v>169970</v>
      </c>
      <c r="Y7" s="52">
        <v>170643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2838</v>
      </c>
      <c r="C9" s="52">
        <v>2724</v>
      </c>
      <c r="D9" s="52">
        <v>2956</v>
      </c>
      <c r="E9" s="52">
        <v>3068</v>
      </c>
      <c r="F9" s="52">
        <v>3529</v>
      </c>
      <c r="G9" s="52">
        <v>4430</v>
      </c>
      <c r="H9" s="52">
        <v>5612</v>
      </c>
      <c r="I9" s="52">
        <v>6724</v>
      </c>
      <c r="J9" s="52">
        <v>7477</v>
      </c>
      <c r="K9" s="52">
        <v>7827</v>
      </c>
      <c r="L9" s="52">
        <v>8016</v>
      </c>
      <c r="M9" s="52">
        <v>8105</v>
      </c>
      <c r="N9" s="52">
        <v>8234</v>
      </c>
      <c r="O9" s="52">
        <v>8102</v>
      </c>
      <c r="P9" s="52">
        <v>7861</v>
      </c>
      <c r="Q9" s="52">
        <v>7481</v>
      </c>
      <c r="R9" s="52">
        <v>7267</v>
      </c>
      <c r="S9" s="52">
        <v>7336</v>
      </c>
      <c r="T9" s="52">
        <v>7819</v>
      </c>
      <c r="U9" s="52">
        <v>8428</v>
      </c>
      <c r="V9" s="52">
        <v>9982</v>
      </c>
      <c r="W9" s="52">
        <v>11110</v>
      </c>
      <c r="X9" s="52">
        <v>13389</v>
      </c>
      <c r="Y9" s="52">
        <v>15842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6385</v>
      </c>
      <c r="C11" s="52">
        <v>6597</v>
      </c>
      <c r="D11" s="52">
        <v>6929</v>
      </c>
      <c r="E11" s="52">
        <v>7641</v>
      </c>
      <c r="F11" s="52">
        <v>8340</v>
      </c>
      <c r="G11" s="52">
        <v>9042</v>
      </c>
      <c r="H11" s="52">
        <v>9685</v>
      </c>
      <c r="I11" s="52">
        <v>9683</v>
      </c>
      <c r="J11" s="52">
        <v>9457</v>
      </c>
      <c r="K11" s="52">
        <v>9176</v>
      </c>
      <c r="L11" s="52">
        <v>9363</v>
      </c>
      <c r="M11" s="52">
        <v>9603</v>
      </c>
      <c r="N11" s="52">
        <v>9545</v>
      </c>
      <c r="O11" s="52">
        <v>9593</v>
      </c>
      <c r="P11" s="52">
        <v>9675</v>
      </c>
      <c r="Q11" s="52">
        <v>10200</v>
      </c>
      <c r="R11" s="52">
        <v>11727</v>
      </c>
      <c r="S11" s="52">
        <v>13593</v>
      </c>
      <c r="T11" s="52">
        <v>15088</v>
      </c>
      <c r="U11" s="52">
        <v>15689</v>
      </c>
      <c r="V11" s="52">
        <v>16255</v>
      </c>
      <c r="W11" s="52">
        <v>16362</v>
      </c>
      <c r="X11" s="52">
        <v>16711</v>
      </c>
      <c r="Y11" s="52">
        <v>17406</v>
      </c>
      <c r="DA11" s="63" t="s">
        <v>1130</v>
      </c>
    </row>
    <row r="12" spans="1:105" ht="12" customHeight="1" x14ac:dyDescent="0.25">
      <c r="A12" s="97" t="s">
        <v>123</v>
      </c>
      <c r="B12" s="52">
        <v>1</v>
      </c>
      <c r="C12" s="52">
        <v>1</v>
      </c>
      <c r="D12" s="52">
        <v>1</v>
      </c>
      <c r="E12" s="52">
        <v>1</v>
      </c>
      <c r="F12" s="52">
        <v>3</v>
      </c>
      <c r="G12" s="52">
        <v>3</v>
      </c>
      <c r="H12" s="52">
        <v>6</v>
      </c>
      <c r="I12" s="52">
        <v>10</v>
      </c>
      <c r="J12" s="52">
        <v>21</v>
      </c>
      <c r="K12" s="52">
        <v>35</v>
      </c>
      <c r="L12" s="52">
        <v>50</v>
      </c>
      <c r="M12" s="52">
        <v>62</v>
      </c>
      <c r="N12" s="52">
        <v>66</v>
      </c>
      <c r="O12" s="52">
        <v>75</v>
      </c>
      <c r="P12" s="52">
        <v>79</v>
      </c>
      <c r="Q12" s="52">
        <v>75</v>
      </c>
      <c r="R12" s="52">
        <v>110</v>
      </c>
      <c r="S12" s="52">
        <v>126</v>
      </c>
      <c r="T12" s="52">
        <v>144</v>
      </c>
      <c r="U12" s="52">
        <v>143</v>
      </c>
      <c r="V12" s="52">
        <v>156</v>
      </c>
      <c r="W12" s="52">
        <v>142</v>
      </c>
      <c r="X12" s="52">
        <v>140</v>
      </c>
      <c r="Y12" s="52">
        <v>141</v>
      </c>
      <c r="DA12" s="63" t="s">
        <v>1131</v>
      </c>
    </row>
    <row r="13" spans="1:105" ht="12" customHeight="1" x14ac:dyDescent="0.25">
      <c r="A13" s="97" t="s">
        <v>122</v>
      </c>
      <c r="B13" s="52">
        <v>90545</v>
      </c>
      <c r="C13" s="52">
        <v>91371</v>
      </c>
      <c r="D13" s="52">
        <v>91920</v>
      </c>
      <c r="E13" s="52">
        <v>97617</v>
      </c>
      <c r="F13" s="52">
        <v>106188</v>
      </c>
      <c r="G13" s="52">
        <v>112571</v>
      </c>
      <c r="H13" s="52">
        <v>121794</v>
      </c>
      <c r="I13" s="52">
        <v>117137</v>
      </c>
      <c r="J13" s="52">
        <v>103688</v>
      </c>
      <c r="K13" s="52">
        <v>88496</v>
      </c>
      <c r="L13" s="52">
        <v>69945</v>
      </c>
      <c r="M13" s="52">
        <v>64182</v>
      </c>
      <c r="N13" s="52">
        <v>61215</v>
      </c>
      <c r="O13" s="52">
        <v>51528</v>
      </c>
      <c r="P13" s="52">
        <v>45558</v>
      </c>
      <c r="Q13" s="52">
        <v>41088</v>
      </c>
      <c r="R13" s="52">
        <v>38550</v>
      </c>
      <c r="S13" s="52">
        <v>37666</v>
      </c>
      <c r="T13" s="52">
        <v>36924</v>
      </c>
      <c r="U13" s="52">
        <v>40318</v>
      </c>
      <c r="V13" s="52">
        <v>43568</v>
      </c>
      <c r="W13" s="52">
        <v>46071</v>
      </c>
      <c r="X13" s="52">
        <v>47099</v>
      </c>
      <c r="Y13" s="52">
        <v>50968</v>
      </c>
      <c r="DA13" s="63" t="s">
        <v>1132</v>
      </c>
    </row>
    <row r="14" spans="1:105" ht="12" customHeight="1" x14ac:dyDescent="0.25">
      <c r="A14" s="97" t="s">
        <v>121</v>
      </c>
      <c r="B14" s="52">
        <v>822</v>
      </c>
      <c r="C14" s="52">
        <v>861</v>
      </c>
      <c r="D14" s="52">
        <v>1265</v>
      </c>
      <c r="E14" s="52">
        <v>1905</v>
      </c>
      <c r="F14" s="52">
        <v>2682</v>
      </c>
      <c r="G14" s="52">
        <v>4621</v>
      </c>
      <c r="H14" s="52">
        <v>6503</v>
      </c>
      <c r="I14" s="52">
        <v>12549</v>
      </c>
      <c r="J14" s="52">
        <v>26669</v>
      </c>
      <c r="K14" s="52">
        <v>42701</v>
      </c>
      <c r="L14" s="52">
        <v>61766</v>
      </c>
      <c r="M14" s="52">
        <v>72153</v>
      </c>
      <c r="N14" s="52">
        <v>77298</v>
      </c>
      <c r="O14" s="52">
        <v>84462</v>
      </c>
      <c r="P14" s="52">
        <v>87220</v>
      </c>
      <c r="Q14" s="52">
        <v>88530</v>
      </c>
      <c r="R14" s="52">
        <v>88534</v>
      </c>
      <c r="S14" s="52">
        <v>92671</v>
      </c>
      <c r="T14" s="52">
        <v>97870</v>
      </c>
      <c r="U14" s="52">
        <v>100740</v>
      </c>
      <c r="V14" s="52">
        <v>103782</v>
      </c>
      <c r="W14" s="52">
        <v>105145</v>
      </c>
      <c r="X14" s="52">
        <v>106020</v>
      </c>
      <c r="Y14" s="52">
        <v>102128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1429</v>
      </c>
      <c r="C16" s="52">
        <v>1422</v>
      </c>
      <c r="D16" s="52">
        <v>1422</v>
      </c>
      <c r="E16" s="52">
        <v>1513</v>
      </c>
      <c r="F16" s="52">
        <v>1674</v>
      </c>
      <c r="G16" s="52">
        <v>1799</v>
      </c>
      <c r="H16" s="52">
        <v>1983</v>
      </c>
      <c r="I16" s="52">
        <v>1978</v>
      </c>
      <c r="J16" s="52">
        <v>1955</v>
      </c>
      <c r="K16" s="52">
        <v>1922</v>
      </c>
      <c r="L16" s="52">
        <v>1968</v>
      </c>
      <c r="M16" s="52">
        <v>2137</v>
      </c>
      <c r="N16" s="52">
        <v>2231</v>
      </c>
      <c r="O16" s="52">
        <v>2237</v>
      </c>
      <c r="P16" s="52">
        <v>2215</v>
      </c>
      <c r="Q16" s="52">
        <v>2225</v>
      </c>
      <c r="R16" s="52">
        <v>2413</v>
      </c>
      <c r="S16" s="52">
        <v>2655</v>
      </c>
      <c r="T16" s="52">
        <v>2767</v>
      </c>
      <c r="U16" s="52">
        <v>2803</v>
      </c>
      <c r="V16" s="52">
        <v>2843</v>
      </c>
      <c r="W16" s="52">
        <v>2971</v>
      </c>
      <c r="X16" s="52">
        <v>3050</v>
      </c>
      <c r="Y16" s="52">
        <v>3173</v>
      </c>
      <c r="DA16" s="63" t="s">
        <v>1134</v>
      </c>
    </row>
    <row r="17" spans="1:105" ht="12" customHeight="1" x14ac:dyDescent="0.25">
      <c r="A17" s="109" t="s">
        <v>120</v>
      </c>
      <c r="B17" s="36">
        <v>96324</v>
      </c>
      <c r="C17" s="36">
        <v>97408</v>
      </c>
      <c r="D17" s="36">
        <v>98693</v>
      </c>
      <c r="E17" s="36">
        <v>105651</v>
      </c>
      <c r="F17" s="36">
        <v>115539</v>
      </c>
      <c r="G17" s="36">
        <v>124438</v>
      </c>
      <c r="H17" s="36">
        <v>136005</v>
      </c>
      <c r="I17" s="36">
        <v>137401</v>
      </c>
      <c r="J17" s="36">
        <v>137880</v>
      </c>
      <c r="K17" s="36">
        <v>138486</v>
      </c>
      <c r="L17" s="36">
        <v>139156</v>
      </c>
      <c r="M17" s="36">
        <v>143863</v>
      </c>
      <c r="N17" s="36">
        <v>145893</v>
      </c>
      <c r="O17" s="36">
        <v>143421</v>
      </c>
      <c r="P17" s="36">
        <v>140317</v>
      </c>
      <c r="Q17" s="36">
        <v>137668</v>
      </c>
      <c r="R17" s="36">
        <v>136508</v>
      </c>
      <c r="S17" s="36">
        <v>141401</v>
      </c>
      <c r="T17" s="36">
        <v>147259</v>
      </c>
      <c r="U17" s="36">
        <v>154087</v>
      </c>
      <c r="V17" s="36">
        <v>160918</v>
      </c>
      <c r="W17" s="36">
        <v>164749</v>
      </c>
      <c r="X17" s="36">
        <v>166920</v>
      </c>
      <c r="Y17" s="36">
        <v>167470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7637</v>
      </c>
      <c r="D21" s="52">
        <v>7639</v>
      </c>
      <c r="E21" s="52">
        <v>7654</v>
      </c>
      <c r="F21" s="52">
        <v>7696</v>
      </c>
      <c r="G21" s="52">
        <v>7787</v>
      </c>
      <c r="H21" s="52">
        <v>7950</v>
      </c>
      <c r="I21" s="52">
        <v>8213</v>
      </c>
      <c r="J21" s="52">
        <v>8596</v>
      </c>
      <c r="K21" s="52">
        <v>9126</v>
      </c>
      <c r="L21" s="52">
        <v>9808</v>
      </c>
      <c r="M21" s="52">
        <v>10654</v>
      </c>
      <c r="N21" s="52">
        <v>11694</v>
      </c>
      <c r="O21" s="52">
        <v>11412</v>
      </c>
      <c r="P21" s="52">
        <v>6760</v>
      </c>
      <c r="Q21" s="52">
        <v>8470</v>
      </c>
      <c r="R21" s="52">
        <v>10425</v>
      </c>
      <c r="S21" s="52">
        <v>12623</v>
      </c>
      <c r="T21" s="52">
        <v>13374</v>
      </c>
      <c r="U21" s="52">
        <v>14127</v>
      </c>
      <c r="V21" s="52">
        <v>13850</v>
      </c>
      <c r="W21" s="52">
        <v>12904</v>
      </c>
      <c r="X21" s="52">
        <v>12039</v>
      </c>
      <c r="Y21" s="52">
        <v>10539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443</v>
      </c>
      <c r="D23" s="52">
        <v>445</v>
      </c>
      <c r="E23" s="52">
        <v>448</v>
      </c>
      <c r="F23" s="52">
        <v>465</v>
      </c>
      <c r="G23" s="52">
        <v>503</v>
      </c>
      <c r="H23" s="52">
        <v>568</v>
      </c>
      <c r="I23" s="52">
        <v>413</v>
      </c>
      <c r="J23" s="52">
        <v>410</v>
      </c>
      <c r="K23" s="52">
        <v>678</v>
      </c>
      <c r="L23" s="52">
        <v>898</v>
      </c>
      <c r="M23" s="52">
        <v>1041</v>
      </c>
      <c r="N23" s="52">
        <v>1281</v>
      </c>
      <c r="O23" s="52">
        <v>1484</v>
      </c>
      <c r="P23" s="52">
        <v>1402</v>
      </c>
      <c r="Q23" s="52">
        <v>1247</v>
      </c>
      <c r="R23" s="52">
        <v>1139</v>
      </c>
      <c r="S23" s="52">
        <v>1163</v>
      </c>
      <c r="T23" s="52">
        <v>1222</v>
      </c>
      <c r="U23" s="52">
        <v>1284</v>
      </c>
      <c r="V23" s="52">
        <v>1301</v>
      </c>
      <c r="W23" s="52">
        <v>1204</v>
      </c>
      <c r="X23" s="52">
        <v>1170</v>
      </c>
      <c r="Y23" s="52">
        <v>1170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998</v>
      </c>
      <c r="D25" s="52">
        <v>1000</v>
      </c>
      <c r="E25" s="52">
        <v>1017</v>
      </c>
      <c r="F25" s="52">
        <v>1064</v>
      </c>
      <c r="G25" s="52">
        <v>1158</v>
      </c>
      <c r="H25" s="52">
        <v>1332</v>
      </c>
      <c r="I25" s="52">
        <v>989</v>
      </c>
      <c r="J25" s="52">
        <v>1138</v>
      </c>
      <c r="K25" s="52">
        <v>1457</v>
      </c>
      <c r="L25" s="52">
        <v>1605</v>
      </c>
      <c r="M25" s="52">
        <v>1725</v>
      </c>
      <c r="N25" s="52">
        <v>1730</v>
      </c>
      <c r="O25" s="52">
        <v>1611</v>
      </c>
      <c r="P25" s="52">
        <v>1208</v>
      </c>
      <c r="Q25" s="52">
        <v>1170</v>
      </c>
      <c r="R25" s="52">
        <v>1343</v>
      </c>
      <c r="S25" s="52">
        <v>1629</v>
      </c>
      <c r="T25" s="52">
        <v>1848</v>
      </c>
      <c r="U25" s="52">
        <v>1919</v>
      </c>
      <c r="V25" s="52">
        <v>1912</v>
      </c>
      <c r="W25" s="52">
        <v>2006</v>
      </c>
      <c r="X25" s="52">
        <v>2157</v>
      </c>
      <c r="Y25" s="52">
        <v>2503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3</v>
      </c>
      <c r="N26" s="52">
        <v>0</v>
      </c>
      <c r="O26" s="52">
        <v>7</v>
      </c>
      <c r="P26" s="52">
        <v>3</v>
      </c>
      <c r="Q26" s="52">
        <v>11</v>
      </c>
      <c r="R26" s="52">
        <v>13</v>
      </c>
      <c r="S26" s="52">
        <v>14</v>
      </c>
      <c r="T26" s="52">
        <v>13</v>
      </c>
      <c r="U26" s="52">
        <v>14</v>
      </c>
      <c r="V26" s="52">
        <v>6</v>
      </c>
      <c r="W26" s="52">
        <v>16</v>
      </c>
      <c r="X26" s="52">
        <v>20</v>
      </c>
      <c r="Y26" s="52">
        <v>24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14148</v>
      </c>
      <c r="D27" s="52">
        <v>14177</v>
      </c>
      <c r="E27" s="52">
        <v>14380</v>
      </c>
      <c r="F27" s="52">
        <v>14945</v>
      </c>
      <c r="G27" s="52">
        <v>16093</v>
      </c>
      <c r="H27" s="52">
        <v>18108</v>
      </c>
      <c r="I27" s="52">
        <v>12759</v>
      </c>
      <c r="J27" s="52">
        <v>13740</v>
      </c>
      <c r="K27" s="52">
        <v>17580</v>
      </c>
      <c r="L27" s="52">
        <v>18980</v>
      </c>
      <c r="M27" s="52">
        <v>20601</v>
      </c>
      <c r="N27" s="52">
        <v>20082</v>
      </c>
      <c r="O27" s="52">
        <v>16605</v>
      </c>
      <c r="P27" s="52">
        <v>9349</v>
      </c>
      <c r="Q27" s="52">
        <v>4745</v>
      </c>
      <c r="R27" s="52">
        <v>3978</v>
      </c>
      <c r="S27" s="52">
        <v>6165</v>
      </c>
      <c r="T27" s="52">
        <v>7934</v>
      </c>
      <c r="U27" s="52">
        <v>11046</v>
      </c>
      <c r="V27" s="52">
        <v>8675</v>
      </c>
      <c r="W27" s="52">
        <v>4607</v>
      </c>
      <c r="X27" s="52">
        <v>3747</v>
      </c>
      <c r="Y27" s="52">
        <v>3858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128</v>
      </c>
      <c r="D28" s="52">
        <v>129</v>
      </c>
      <c r="E28" s="52">
        <v>131</v>
      </c>
      <c r="F28" s="52">
        <v>145</v>
      </c>
      <c r="G28" s="52">
        <v>173</v>
      </c>
      <c r="H28" s="52">
        <v>229</v>
      </c>
      <c r="I28" s="52">
        <v>266</v>
      </c>
      <c r="J28" s="52">
        <v>571</v>
      </c>
      <c r="K28" s="52">
        <v>817</v>
      </c>
      <c r="L28" s="52">
        <v>1545</v>
      </c>
      <c r="M28" s="52">
        <v>2613</v>
      </c>
      <c r="N28" s="52">
        <v>4277</v>
      </c>
      <c r="O28" s="52">
        <v>6523</v>
      </c>
      <c r="P28" s="52">
        <v>8640</v>
      </c>
      <c r="Q28" s="52">
        <v>12497</v>
      </c>
      <c r="R28" s="52">
        <v>15601</v>
      </c>
      <c r="S28" s="52">
        <v>16137</v>
      </c>
      <c r="T28" s="52">
        <v>15367</v>
      </c>
      <c r="U28" s="52">
        <v>13065</v>
      </c>
      <c r="V28" s="52">
        <v>13166</v>
      </c>
      <c r="W28" s="52">
        <v>14515</v>
      </c>
      <c r="X28" s="52">
        <v>14825</v>
      </c>
      <c r="Y28" s="52">
        <v>16006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223</v>
      </c>
      <c r="D30" s="52">
        <v>224</v>
      </c>
      <c r="E30" s="52">
        <v>227</v>
      </c>
      <c r="F30" s="52">
        <v>234</v>
      </c>
      <c r="G30" s="52">
        <v>251</v>
      </c>
      <c r="H30" s="52">
        <v>285</v>
      </c>
      <c r="I30" s="52">
        <v>197</v>
      </c>
      <c r="J30" s="52">
        <v>212</v>
      </c>
      <c r="K30" s="52">
        <v>272</v>
      </c>
      <c r="L30" s="52">
        <v>312</v>
      </c>
      <c r="M30" s="52">
        <v>358</v>
      </c>
      <c r="N30" s="52">
        <v>375</v>
      </c>
      <c r="O30" s="52">
        <v>347</v>
      </c>
      <c r="P30" s="52">
        <v>264</v>
      </c>
      <c r="Q30" s="52">
        <v>260</v>
      </c>
      <c r="R30" s="52">
        <v>288</v>
      </c>
      <c r="S30" s="52">
        <v>369</v>
      </c>
      <c r="T30" s="52">
        <v>415</v>
      </c>
      <c r="U30" s="52">
        <v>450</v>
      </c>
      <c r="V30" s="52">
        <v>410</v>
      </c>
      <c r="W30" s="52">
        <v>358</v>
      </c>
      <c r="X30" s="52">
        <v>366</v>
      </c>
      <c r="Y30" s="52">
        <v>422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15051</v>
      </c>
      <c r="D31" s="36">
        <v>15081</v>
      </c>
      <c r="E31" s="36">
        <v>15305</v>
      </c>
      <c r="F31" s="36">
        <v>15913</v>
      </c>
      <c r="G31" s="36">
        <v>17178</v>
      </c>
      <c r="H31" s="36">
        <v>19387</v>
      </c>
      <c r="I31" s="36">
        <v>13818</v>
      </c>
      <c r="J31" s="36">
        <v>15243</v>
      </c>
      <c r="K31" s="36">
        <v>19574</v>
      </c>
      <c r="L31" s="36">
        <v>21815</v>
      </c>
      <c r="M31" s="36">
        <v>24578</v>
      </c>
      <c r="N31" s="36">
        <v>25720</v>
      </c>
      <c r="O31" s="36">
        <v>24403</v>
      </c>
      <c r="P31" s="36">
        <v>18946</v>
      </c>
      <c r="Q31" s="36">
        <v>18169</v>
      </c>
      <c r="R31" s="36">
        <v>20629</v>
      </c>
      <c r="S31" s="36">
        <v>23595</v>
      </c>
      <c r="T31" s="36">
        <v>24754</v>
      </c>
      <c r="U31" s="36">
        <v>25617</v>
      </c>
      <c r="V31" s="36">
        <v>23361</v>
      </c>
      <c r="W31" s="36">
        <v>20799</v>
      </c>
      <c r="X31" s="36">
        <v>20420</v>
      </c>
      <c r="Y31" s="36">
        <v>21967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8714</v>
      </c>
      <c r="D35" s="52">
        <v>8924</v>
      </c>
      <c r="E35" s="52">
        <v>14703</v>
      </c>
      <c r="F35" s="52">
        <v>17745</v>
      </c>
      <c r="G35" s="52">
        <v>16811</v>
      </c>
      <c r="H35" s="52">
        <v>19701</v>
      </c>
      <c r="I35" s="52">
        <v>9604</v>
      </c>
      <c r="J35" s="52">
        <v>9052</v>
      </c>
      <c r="K35" s="52">
        <v>9699</v>
      </c>
      <c r="L35" s="52">
        <v>10524</v>
      </c>
      <c r="M35" s="52">
        <v>15530</v>
      </c>
      <c r="N35" s="52">
        <v>13818</v>
      </c>
      <c r="O35" s="52">
        <v>8946</v>
      </c>
      <c r="P35" s="52">
        <v>3634</v>
      </c>
      <c r="Q35" s="52">
        <v>5831</v>
      </c>
      <c r="R35" s="52">
        <v>9453</v>
      </c>
      <c r="S35" s="52">
        <v>17758</v>
      </c>
      <c r="T35" s="52">
        <v>19344</v>
      </c>
      <c r="U35" s="52">
        <v>20991</v>
      </c>
      <c r="V35" s="52">
        <v>20721</v>
      </c>
      <c r="W35" s="52">
        <v>16863</v>
      </c>
      <c r="X35" s="52">
        <v>14289</v>
      </c>
      <c r="Y35" s="52">
        <v>11212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329</v>
      </c>
      <c r="D37" s="52">
        <v>677</v>
      </c>
      <c r="E37" s="52">
        <v>560</v>
      </c>
      <c r="F37" s="52">
        <v>926</v>
      </c>
      <c r="G37" s="52">
        <v>1404</v>
      </c>
      <c r="H37" s="52">
        <v>1750</v>
      </c>
      <c r="I37" s="52">
        <v>1525</v>
      </c>
      <c r="J37" s="52">
        <v>1163</v>
      </c>
      <c r="K37" s="52">
        <v>1028</v>
      </c>
      <c r="L37" s="52">
        <v>1087</v>
      </c>
      <c r="M37" s="52">
        <v>1130</v>
      </c>
      <c r="N37" s="52">
        <v>1410</v>
      </c>
      <c r="O37" s="52">
        <v>1352</v>
      </c>
      <c r="P37" s="52">
        <v>1161</v>
      </c>
      <c r="Q37" s="52">
        <v>867</v>
      </c>
      <c r="R37" s="52">
        <v>925</v>
      </c>
      <c r="S37" s="52">
        <v>1232</v>
      </c>
      <c r="T37" s="52">
        <v>1705</v>
      </c>
      <c r="U37" s="52">
        <v>1893</v>
      </c>
      <c r="V37" s="52">
        <v>2855</v>
      </c>
      <c r="W37" s="52">
        <v>2332</v>
      </c>
      <c r="X37" s="52">
        <v>3449</v>
      </c>
      <c r="Y37" s="52">
        <v>3623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1210</v>
      </c>
      <c r="D39" s="52">
        <v>1332</v>
      </c>
      <c r="E39" s="52">
        <v>1729</v>
      </c>
      <c r="F39" s="52">
        <v>1763</v>
      </c>
      <c r="G39" s="52">
        <v>1860</v>
      </c>
      <c r="H39" s="52">
        <v>1975</v>
      </c>
      <c r="I39" s="52">
        <v>987</v>
      </c>
      <c r="J39" s="52">
        <v>912</v>
      </c>
      <c r="K39" s="52">
        <v>1176</v>
      </c>
      <c r="L39" s="52">
        <v>1792</v>
      </c>
      <c r="M39" s="52">
        <v>1965</v>
      </c>
      <c r="N39" s="52">
        <v>1672</v>
      </c>
      <c r="O39" s="52">
        <v>1659</v>
      </c>
      <c r="P39" s="52">
        <v>1290</v>
      </c>
      <c r="Q39" s="52">
        <v>1695</v>
      </c>
      <c r="R39" s="52">
        <v>2870</v>
      </c>
      <c r="S39" s="52">
        <v>3495</v>
      </c>
      <c r="T39" s="52">
        <v>3343</v>
      </c>
      <c r="U39" s="52">
        <v>2520</v>
      </c>
      <c r="V39" s="52">
        <v>2478</v>
      </c>
      <c r="W39" s="52">
        <v>2113</v>
      </c>
      <c r="X39" s="52">
        <v>2506</v>
      </c>
      <c r="Y39" s="52">
        <v>3198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3</v>
      </c>
      <c r="G40" s="52">
        <v>0</v>
      </c>
      <c r="H40" s="52">
        <v>3</v>
      </c>
      <c r="I40" s="52">
        <v>4</v>
      </c>
      <c r="J40" s="52">
        <v>11</v>
      </c>
      <c r="K40" s="52">
        <v>14</v>
      </c>
      <c r="L40" s="52">
        <v>15</v>
      </c>
      <c r="M40" s="52">
        <v>15</v>
      </c>
      <c r="N40" s="52">
        <v>4</v>
      </c>
      <c r="O40" s="52">
        <v>16</v>
      </c>
      <c r="P40" s="52">
        <v>7</v>
      </c>
      <c r="Q40" s="52">
        <v>7</v>
      </c>
      <c r="R40" s="52">
        <v>48</v>
      </c>
      <c r="S40" s="52">
        <v>30</v>
      </c>
      <c r="T40" s="52">
        <v>31</v>
      </c>
      <c r="U40" s="52">
        <v>13</v>
      </c>
      <c r="V40" s="52">
        <v>19</v>
      </c>
      <c r="W40" s="52">
        <v>2</v>
      </c>
      <c r="X40" s="52">
        <v>18</v>
      </c>
      <c r="Y40" s="52">
        <v>25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14974</v>
      </c>
      <c r="D41" s="52">
        <v>14726</v>
      </c>
      <c r="E41" s="52">
        <v>20077</v>
      </c>
      <c r="F41" s="52">
        <v>23516</v>
      </c>
      <c r="G41" s="52">
        <v>22476</v>
      </c>
      <c r="H41" s="52">
        <v>27331</v>
      </c>
      <c r="I41" s="52">
        <v>8102</v>
      </c>
      <c r="J41" s="52">
        <v>291</v>
      </c>
      <c r="K41" s="52">
        <v>2388</v>
      </c>
      <c r="L41" s="52">
        <v>429</v>
      </c>
      <c r="M41" s="52">
        <v>14838</v>
      </c>
      <c r="N41" s="52">
        <v>17115</v>
      </c>
      <c r="O41" s="52">
        <v>6918</v>
      </c>
      <c r="P41" s="52">
        <v>3379</v>
      </c>
      <c r="Q41" s="52">
        <v>275</v>
      </c>
      <c r="R41" s="52">
        <v>1440</v>
      </c>
      <c r="S41" s="52">
        <v>5281</v>
      </c>
      <c r="T41" s="52">
        <v>7192</v>
      </c>
      <c r="U41" s="52">
        <v>14440</v>
      </c>
      <c r="V41" s="52">
        <v>11925</v>
      </c>
      <c r="W41" s="52">
        <v>7110</v>
      </c>
      <c r="X41" s="52">
        <v>4775</v>
      </c>
      <c r="Y41" s="52">
        <v>7727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167</v>
      </c>
      <c r="D42" s="52">
        <v>533</v>
      </c>
      <c r="E42" s="52">
        <v>771</v>
      </c>
      <c r="F42" s="52">
        <v>922</v>
      </c>
      <c r="G42" s="52">
        <v>2112</v>
      </c>
      <c r="H42" s="52">
        <v>2111</v>
      </c>
      <c r="I42" s="52">
        <v>6312</v>
      </c>
      <c r="J42" s="52">
        <v>14691</v>
      </c>
      <c r="K42" s="52">
        <v>16849</v>
      </c>
      <c r="L42" s="52">
        <v>20610</v>
      </c>
      <c r="M42" s="52">
        <v>13000</v>
      </c>
      <c r="N42" s="52">
        <v>9422</v>
      </c>
      <c r="O42" s="52">
        <v>13687</v>
      </c>
      <c r="P42" s="52">
        <v>11398</v>
      </c>
      <c r="Q42" s="52">
        <v>13807</v>
      </c>
      <c r="R42" s="52">
        <v>15605</v>
      </c>
      <c r="S42" s="52">
        <v>20274</v>
      </c>
      <c r="T42" s="52">
        <v>20566</v>
      </c>
      <c r="U42" s="52">
        <v>15935</v>
      </c>
      <c r="V42" s="52">
        <v>16208</v>
      </c>
      <c r="W42" s="52">
        <v>15878</v>
      </c>
      <c r="X42" s="52">
        <v>15700</v>
      </c>
      <c r="Y42" s="52">
        <v>12114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216</v>
      </c>
      <c r="D44" s="52">
        <v>224</v>
      </c>
      <c r="E44" s="52">
        <v>318</v>
      </c>
      <c r="F44" s="52">
        <v>395</v>
      </c>
      <c r="G44" s="52">
        <v>376</v>
      </c>
      <c r="H44" s="52">
        <v>469</v>
      </c>
      <c r="I44" s="52">
        <v>192</v>
      </c>
      <c r="J44" s="52">
        <v>189</v>
      </c>
      <c r="K44" s="52">
        <v>239</v>
      </c>
      <c r="L44" s="52">
        <v>358</v>
      </c>
      <c r="M44" s="52">
        <v>527</v>
      </c>
      <c r="N44" s="52">
        <v>469</v>
      </c>
      <c r="O44" s="52">
        <v>353</v>
      </c>
      <c r="P44" s="52">
        <v>242</v>
      </c>
      <c r="Q44" s="52">
        <v>270</v>
      </c>
      <c r="R44" s="52">
        <v>476</v>
      </c>
      <c r="S44" s="52">
        <v>611</v>
      </c>
      <c r="T44" s="52">
        <v>527</v>
      </c>
      <c r="U44" s="52">
        <v>486</v>
      </c>
      <c r="V44" s="52">
        <v>450</v>
      </c>
      <c r="W44" s="52">
        <v>486</v>
      </c>
      <c r="X44" s="52">
        <v>445</v>
      </c>
      <c r="Y44" s="52">
        <v>545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16135</v>
      </c>
      <c r="D45" s="36">
        <v>16366</v>
      </c>
      <c r="E45" s="36">
        <v>22263</v>
      </c>
      <c r="F45" s="36">
        <v>25801</v>
      </c>
      <c r="G45" s="36">
        <v>26077</v>
      </c>
      <c r="H45" s="36">
        <v>30954</v>
      </c>
      <c r="I45" s="36">
        <v>15214</v>
      </c>
      <c r="J45" s="36">
        <v>15722</v>
      </c>
      <c r="K45" s="36">
        <v>20180</v>
      </c>
      <c r="L45" s="36">
        <v>22485</v>
      </c>
      <c r="M45" s="36">
        <v>29285</v>
      </c>
      <c r="N45" s="36">
        <v>27750</v>
      </c>
      <c r="O45" s="36">
        <v>21931</v>
      </c>
      <c r="P45" s="36">
        <v>15842</v>
      </c>
      <c r="Q45" s="36">
        <v>15520</v>
      </c>
      <c r="R45" s="36">
        <v>19469</v>
      </c>
      <c r="S45" s="36">
        <v>28488</v>
      </c>
      <c r="T45" s="36">
        <v>30612</v>
      </c>
      <c r="U45" s="36">
        <v>32445</v>
      </c>
      <c r="V45" s="36">
        <v>30192</v>
      </c>
      <c r="W45" s="36">
        <v>24630</v>
      </c>
      <c r="X45" s="36">
        <v>22591</v>
      </c>
      <c r="Y45" s="36">
        <v>22517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3811</v>
      </c>
      <c r="D49" s="52">
        <v>4111</v>
      </c>
      <c r="E49" s="52">
        <v>6820</v>
      </c>
      <c r="F49" s="52">
        <v>7563</v>
      </c>
      <c r="G49" s="52">
        <v>8665</v>
      </c>
      <c r="H49" s="52">
        <v>9077</v>
      </c>
      <c r="I49" s="52">
        <v>5143</v>
      </c>
      <c r="J49" s="52">
        <v>5016</v>
      </c>
      <c r="K49" s="52">
        <v>5157</v>
      </c>
      <c r="L49" s="52">
        <v>4538</v>
      </c>
      <c r="M49" s="52">
        <v>4405</v>
      </c>
      <c r="N49" s="52">
        <v>4466</v>
      </c>
      <c r="O49" s="52">
        <v>2705</v>
      </c>
      <c r="P49" s="52">
        <v>2014</v>
      </c>
      <c r="Q49" s="52">
        <v>2750</v>
      </c>
      <c r="R49" s="52">
        <v>3977</v>
      </c>
      <c r="S49" s="52">
        <v>6645</v>
      </c>
      <c r="T49" s="52">
        <v>7174</v>
      </c>
      <c r="U49" s="52">
        <v>8466</v>
      </c>
      <c r="V49" s="52">
        <v>7960</v>
      </c>
      <c r="W49" s="52">
        <v>5637</v>
      </c>
      <c r="X49" s="52">
        <v>4736</v>
      </c>
      <c r="Y49" s="52">
        <v>5579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166</v>
      </c>
      <c r="E51" s="52">
        <v>189</v>
      </c>
      <c r="F51" s="52">
        <v>357</v>
      </c>
      <c r="G51" s="52">
        <v>488</v>
      </c>
      <c r="H51" s="52">
        <v>596</v>
      </c>
      <c r="I51" s="52">
        <v>394</v>
      </c>
      <c r="J51" s="52">
        <v>424</v>
      </c>
      <c r="K51" s="52">
        <v>412</v>
      </c>
      <c r="L51" s="52">
        <v>373</v>
      </c>
      <c r="M51" s="52">
        <v>299</v>
      </c>
      <c r="N51" s="52">
        <v>310</v>
      </c>
      <c r="O51" s="52">
        <v>127</v>
      </c>
      <c r="P51" s="52">
        <v>120</v>
      </c>
      <c r="Q51" s="52">
        <v>55</v>
      </c>
      <c r="R51" s="52">
        <v>108</v>
      </c>
      <c r="S51" s="52">
        <v>203</v>
      </c>
      <c r="T51" s="52">
        <v>282</v>
      </c>
      <c r="U51" s="52">
        <v>162</v>
      </c>
      <c r="V51" s="52">
        <v>698</v>
      </c>
      <c r="W51" s="52">
        <v>290</v>
      </c>
      <c r="X51" s="52">
        <v>716</v>
      </c>
      <c r="Y51" s="52">
        <v>1017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282</v>
      </c>
      <c r="D53" s="52">
        <v>330</v>
      </c>
      <c r="E53" s="52">
        <v>522</v>
      </c>
      <c r="F53" s="52">
        <v>509</v>
      </c>
      <c r="G53" s="52">
        <v>609</v>
      </c>
      <c r="H53" s="52">
        <v>570</v>
      </c>
      <c r="I53" s="52">
        <v>329</v>
      </c>
      <c r="J53" s="52">
        <v>289</v>
      </c>
      <c r="K53" s="52">
        <v>298</v>
      </c>
      <c r="L53" s="52">
        <v>356</v>
      </c>
      <c r="M53" s="52">
        <v>291</v>
      </c>
      <c r="N53" s="52">
        <v>265</v>
      </c>
      <c r="O53" s="52">
        <v>202</v>
      </c>
      <c r="P53" s="52">
        <v>162</v>
      </c>
      <c r="Q53" s="52">
        <v>296</v>
      </c>
      <c r="R53" s="52">
        <v>572</v>
      </c>
      <c r="S53" s="52">
        <v>799</v>
      </c>
      <c r="T53" s="52">
        <v>771</v>
      </c>
      <c r="U53" s="52">
        <v>648</v>
      </c>
      <c r="V53" s="52">
        <v>643</v>
      </c>
      <c r="W53" s="52">
        <v>475</v>
      </c>
      <c r="X53" s="52">
        <v>517</v>
      </c>
      <c r="Y53" s="52">
        <v>774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1</v>
      </c>
      <c r="G54" s="52">
        <v>0</v>
      </c>
      <c r="H54" s="52">
        <v>1</v>
      </c>
      <c r="I54" s="52">
        <v>2</v>
      </c>
      <c r="J54" s="52">
        <v>3</v>
      </c>
      <c r="K54" s="52">
        <v>3</v>
      </c>
      <c r="L54" s="52">
        <v>3</v>
      </c>
      <c r="M54" s="52">
        <v>2</v>
      </c>
      <c r="N54" s="52">
        <v>1</v>
      </c>
      <c r="O54" s="52">
        <v>2</v>
      </c>
      <c r="P54" s="52">
        <v>1</v>
      </c>
      <c r="Q54" s="52">
        <v>2</v>
      </c>
      <c r="R54" s="52">
        <v>10</v>
      </c>
      <c r="S54" s="52">
        <v>8</v>
      </c>
      <c r="T54" s="52">
        <v>8</v>
      </c>
      <c r="U54" s="52">
        <v>4</v>
      </c>
      <c r="V54" s="52">
        <v>6</v>
      </c>
      <c r="W54" s="52">
        <v>1</v>
      </c>
      <c r="X54" s="52">
        <v>5</v>
      </c>
      <c r="Y54" s="52">
        <v>9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3490</v>
      </c>
      <c r="D55" s="52">
        <v>3649</v>
      </c>
      <c r="E55" s="52">
        <v>6065</v>
      </c>
      <c r="F55" s="52">
        <v>6787</v>
      </c>
      <c r="G55" s="52">
        <v>7364</v>
      </c>
      <c r="H55" s="52">
        <v>7896</v>
      </c>
      <c r="I55" s="52">
        <v>2704</v>
      </c>
      <c r="J55" s="52">
        <v>92</v>
      </c>
      <c r="K55" s="52">
        <v>604</v>
      </c>
      <c r="L55" s="52">
        <v>85</v>
      </c>
      <c r="M55" s="52">
        <v>2191</v>
      </c>
      <c r="N55" s="52">
        <v>2708</v>
      </c>
      <c r="O55" s="52">
        <v>840</v>
      </c>
      <c r="P55" s="52">
        <v>424</v>
      </c>
      <c r="Q55" s="52">
        <v>49</v>
      </c>
      <c r="R55" s="52">
        <v>287</v>
      </c>
      <c r="S55" s="52">
        <v>1207</v>
      </c>
      <c r="T55" s="52">
        <v>1657</v>
      </c>
      <c r="U55" s="52">
        <v>3717</v>
      </c>
      <c r="V55" s="52">
        <v>3099</v>
      </c>
      <c r="W55" s="52">
        <v>1596</v>
      </c>
      <c r="X55" s="52">
        <v>984</v>
      </c>
      <c r="Y55" s="52">
        <v>1868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39</v>
      </c>
      <c r="D56" s="52">
        <v>132</v>
      </c>
      <c r="E56" s="52">
        <v>233</v>
      </c>
      <c r="F56" s="52">
        <v>266</v>
      </c>
      <c r="G56" s="52">
        <v>692</v>
      </c>
      <c r="H56" s="52">
        <v>610</v>
      </c>
      <c r="I56" s="52">
        <v>2108</v>
      </c>
      <c r="J56" s="52">
        <v>4632</v>
      </c>
      <c r="K56" s="52">
        <v>4252</v>
      </c>
      <c r="L56" s="52">
        <v>4094</v>
      </c>
      <c r="M56" s="52">
        <v>1921</v>
      </c>
      <c r="N56" s="52">
        <v>1492</v>
      </c>
      <c r="O56" s="52">
        <v>1661</v>
      </c>
      <c r="P56" s="52">
        <v>1427</v>
      </c>
      <c r="Q56" s="52">
        <v>2403</v>
      </c>
      <c r="R56" s="52">
        <v>3108</v>
      </c>
      <c r="S56" s="52">
        <v>4631</v>
      </c>
      <c r="T56" s="52">
        <v>4738</v>
      </c>
      <c r="U56" s="52">
        <v>4097</v>
      </c>
      <c r="V56" s="52">
        <v>4212</v>
      </c>
      <c r="W56" s="52">
        <v>3565</v>
      </c>
      <c r="X56" s="52">
        <v>3230</v>
      </c>
      <c r="Y56" s="52">
        <v>2928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50</v>
      </c>
      <c r="D58" s="52">
        <v>56</v>
      </c>
      <c r="E58" s="52">
        <v>96</v>
      </c>
      <c r="F58" s="52">
        <v>114</v>
      </c>
      <c r="G58" s="52">
        <v>124</v>
      </c>
      <c r="H58" s="52">
        <v>135</v>
      </c>
      <c r="I58" s="52">
        <v>65</v>
      </c>
      <c r="J58" s="52">
        <v>60</v>
      </c>
      <c r="K58" s="52">
        <v>60</v>
      </c>
      <c r="L58" s="52">
        <v>72</v>
      </c>
      <c r="M58" s="52">
        <v>78</v>
      </c>
      <c r="N58" s="52">
        <v>75</v>
      </c>
      <c r="O58" s="52">
        <v>43</v>
      </c>
      <c r="P58" s="52">
        <v>31</v>
      </c>
      <c r="Q58" s="52">
        <v>48</v>
      </c>
      <c r="R58" s="52">
        <v>95</v>
      </c>
      <c r="S58" s="52">
        <v>142</v>
      </c>
      <c r="T58" s="52">
        <v>123</v>
      </c>
      <c r="U58" s="52">
        <v>128</v>
      </c>
      <c r="V58" s="52">
        <v>119</v>
      </c>
      <c r="W58" s="52">
        <v>110</v>
      </c>
      <c r="X58" s="52">
        <v>93</v>
      </c>
      <c r="Y58" s="52">
        <v>134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3761</v>
      </c>
      <c r="D59" s="36">
        <v>4055</v>
      </c>
      <c r="E59" s="36">
        <v>6724</v>
      </c>
      <c r="F59" s="36">
        <v>7449</v>
      </c>
      <c r="G59" s="36">
        <v>8541</v>
      </c>
      <c r="H59" s="36">
        <v>8942</v>
      </c>
      <c r="I59" s="36">
        <v>5078</v>
      </c>
      <c r="J59" s="36">
        <v>4956</v>
      </c>
      <c r="K59" s="36">
        <v>5097</v>
      </c>
      <c r="L59" s="36">
        <v>4466</v>
      </c>
      <c r="M59" s="36">
        <v>4327</v>
      </c>
      <c r="N59" s="36">
        <v>4391</v>
      </c>
      <c r="O59" s="36">
        <v>2662</v>
      </c>
      <c r="P59" s="36">
        <v>1983</v>
      </c>
      <c r="Q59" s="36">
        <v>2702</v>
      </c>
      <c r="R59" s="36">
        <v>3882</v>
      </c>
      <c r="S59" s="36">
        <v>6503</v>
      </c>
      <c r="T59" s="36">
        <v>7051</v>
      </c>
      <c r="U59" s="36">
        <v>8338</v>
      </c>
      <c r="V59" s="36">
        <v>7841</v>
      </c>
      <c r="W59" s="36">
        <v>5527</v>
      </c>
      <c r="X59" s="36">
        <v>4643</v>
      </c>
      <c r="Y59" s="36">
        <v>5445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4903</v>
      </c>
      <c r="D63" s="52">
        <v>4813</v>
      </c>
      <c r="E63" s="52">
        <v>7883</v>
      </c>
      <c r="F63" s="52">
        <v>10182</v>
      </c>
      <c r="G63" s="52">
        <v>8146</v>
      </c>
      <c r="H63" s="52">
        <v>10624</v>
      </c>
      <c r="I63" s="52">
        <v>4461</v>
      </c>
      <c r="J63" s="52">
        <v>4036</v>
      </c>
      <c r="K63" s="52">
        <v>4542</v>
      </c>
      <c r="L63" s="52">
        <v>5986</v>
      </c>
      <c r="M63" s="52">
        <v>11125</v>
      </c>
      <c r="N63" s="52">
        <v>9352</v>
      </c>
      <c r="O63" s="52">
        <v>6241</v>
      </c>
      <c r="P63" s="52">
        <v>1620</v>
      </c>
      <c r="Q63" s="52">
        <v>3081</v>
      </c>
      <c r="R63" s="52">
        <v>5476</v>
      </c>
      <c r="S63" s="52">
        <v>11113</v>
      </c>
      <c r="T63" s="52">
        <v>12170</v>
      </c>
      <c r="U63" s="52">
        <v>12525</v>
      </c>
      <c r="V63" s="52">
        <v>12761</v>
      </c>
      <c r="W63" s="52">
        <v>11226</v>
      </c>
      <c r="X63" s="52">
        <v>9553</v>
      </c>
      <c r="Y63" s="52">
        <v>5633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329</v>
      </c>
      <c r="D65" s="52">
        <v>511</v>
      </c>
      <c r="E65" s="52">
        <v>371</v>
      </c>
      <c r="F65" s="52">
        <v>569</v>
      </c>
      <c r="G65" s="52">
        <v>916</v>
      </c>
      <c r="H65" s="52">
        <v>1154</v>
      </c>
      <c r="I65" s="52">
        <v>1131</v>
      </c>
      <c r="J65" s="52">
        <v>739</v>
      </c>
      <c r="K65" s="52">
        <v>616</v>
      </c>
      <c r="L65" s="52">
        <v>714</v>
      </c>
      <c r="M65" s="52">
        <v>831</v>
      </c>
      <c r="N65" s="52">
        <v>1100</v>
      </c>
      <c r="O65" s="52">
        <v>1225</v>
      </c>
      <c r="P65" s="52">
        <v>1041</v>
      </c>
      <c r="Q65" s="52">
        <v>812</v>
      </c>
      <c r="R65" s="52">
        <v>817</v>
      </c>
      <c r="S65" s="52">
        <v>1029</v>
      </c>
      <c r="T65" s="52">
        <v>1423</v>
      </c>
      <c r="U65" s="52">
        <v>1731</v>
      </c>
      <c r="V65" s="52">
        <v>2157</v>
      </c>
      <c r="W65" s="52">
        <v>2042</v>
      </c>
      <c r="X65" s="52">
        <v>2733</v>
      </c>
      <c r="Y65" s="52">
        <v>2606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928</v>
      </c>
      <c r="D67" s="52">
        <f t="shared" si="0"/>
        <v>1002</v>
      </c>
      <c r="E67" s="52">
        <f t="shared" si="0"/>
        <v>1207</v>
      </c>
      <c r="F67" s="52">
        <f t="shared" si="0"/>
        <v>1254</v>
      </c>
      <c r="G67" s="52">
        <f t="shared" si="0"/>
        <v>1251</v>
      </c>
      <c r="H67" s="52">
        <f t="shared" si="0"/>
        <v>1405</v>
      </c>
      <c r="I67" s="52">
        <f t="shared" si="0"/>
        <v>658</v>
      </c>
      <c r="J67" s="52">
        <f t="shared" si="0"/>
        <v>623</v>
      </c>
      <c r="K67" s="52">
        <f t="shared" si="0"/>
        <v>878</v>
      </c>
      <c r="L67" s="52">
        <f t="shared" si="0"/>
        <v>1436</v>
      </c>
      <c r="M67" s="52">
        <f t="shared" si="0"/>
        <v>1674</v>
      </c>
      <c r="N67" s="52">
        <f t="shared" si="0"/>
        <v>1407</v>
      </c>
      <c r="O67" s="52">
        <f t="shared" si="0"/>
        <v>1457</v>
      </c>
      <c r="P67" s="52">
        <f t="shared" si="0"/>
        <v>1128</v>
      </c>
      <c r="Q67" s="52">
        <f t="shared" si="0"/>
        <v>1399</v>
      </c>
      <c r="R67" s="52">
        <f t="shared" ref="R67:V67" si="1">R39-R53</f>
        <v>2298</v>
      </c>
      <c r="S67" s="52">
        <f t="shared" si="1"/>
        <v>2696</v>
      </c>
      <c r="T67" s="52">
        <f t="shared" si="1"/>
        <v>2572</v>
      </c>
      <c r="U67" s="52">
        <f t="shared" si="1"/>
        <v>1872</v>
      </c>
      <c r="V67" s="52">
        <f t="shared" si="1"/>
        <v>1835</v>
      </c>
      <c r="W67" s="52">
        <f t="shared" ref="W67:Y67" si="2">W39-W53</f>
        <v>1638</v>
      </c>
      <c r="X67" s="52">
        <f t="shared" si="2"/>
        <v>1989</v>
      </c>
      <c r="Y67" s="52">
        <f t="shared" si="2"/>
        <v>2424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2</v>
      </c>
      <c r="G68" s="52">
        <f t="shared" si="3"/>
        <v>0</v>
      </c>
      <c r="H68" s="52">
        <f t="shared" si="3"/>
        <v>2</v>
      </c>
      <c r="I68" s="52">
        <f t="shared" si="3"/>
        <v>2</v>
      </c>
      <c r="J68" s="52">
        <f t="shared" si="3"/>
        <v>8</v>
      </c>
      <c r="K68" s="52">
        <f t="shared" si="3"/>
        <v>11</v>
      </c>
      <c r="L68" s="52">
        <f t="shared" si="3"/>
        <v>12</v>
      </c>
      <c r="M68" s="52">
        <f t="shared" si="3"/>
        <v>13</v>
      </c>
      <c r="N68" s="52">
        <f t="shared" si="3"/>
        <v>3</v>
      </c>
      <c r="O68" s="52">
        <f t="shared" si="3"/>
        <v>14</v>
      </c>
      <c r="P68" s="52">
        <f t="shared" si="3"/>
        <v>6</v>
      </c>
      <c r="Q68" s="52">
        <f t="shared" si="3"/>
        <v>5</v>
      </c>
      <c r="R68" s="52">
        <f t="shared" ref="R68:V68" si="4">R40-R54</f>
        <v>38</v>
      </c>
      <c r="S68" s="52">
        <f t="shared" si="4"/>
        <v>22</v>
      </c>
      <c r="T68" s="52">
        <f t="shared" si="4"/>
        <v>23</v>
      </c>
      <c r="U68" s="52">
        <f t="shared" si="4"/>
        <v>9</v>
      </c>
      <c r="V68" s="52">
        <f t="shared" si="4"/>
        <v>13</v>
      </c>
      <c r="W68" s="52">
        <f t="shared" ref="W68:Y68" si="5">W40-W54</f>
        <v>1</v>
      </c>
      <c r="X68" s="52">
        <f t="shared" si="5"/>
        <v>13</v>
      </c>
      <c r="Y68" s="52">
        <f t="shared" si="5"/>
        <v>16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11484</v>
      </c>
      <c r="D69" s="52">
        <f t="shared" si="6"/>
        <v>11077</v>
      </c>
      <c r="E69" s="52">
        <f t="shared" si="6"/>
        <v>14012</v>
      </c>
      <c r="F69" s="52">
        <f t="shared" si="6"/>
        <v>16729</v>
      </c>
      <c r="G69" s="52">
        <f t="shared" si="6"/>
        <v>15112</v>
      </c>
      <c r="H69" s="52">
        <f t="shared" si="6"/>
        <v>19435</v>
      </c>
      <c r="I69" s="52">
        <f t="shared" si="6"/>
        <v>5398</v>
      </c>
      <c r="J69" s="52">
        <f t="shared" si="6"/>
        <v>199</v>
      </c>
      <c r="K69" s="52">
        <f t="shared" si="6"/>
        <v>1784</v>
      </c>
      <c r="L69" s="52">
        <f t="shared" si="6"/>
        <v>344</v>
      </c>
      <c r="M69" s="52">
        <f t="shared" si="6"/>
        <v>12647</v>
      </c>
      <c r="N69" s="52">
        <f t="shared" si="6"/>
        <v>14407</v>
      </c>
      <c r="O69" s="52">
        <f t="shared" si="6"/>
        <v>6078</v>
      </c>
      <c r="P69" s="52">
        <f t="shared" si="6"/>
        <v>2955</v>
      </c>
      <c r="Q69" s="52">
        <f t="shared" si="6"/>
        <v>226</v>
      </c>
      <c r="R69" s="52">
        <f t="shared" ref="R69:V69" si="7">R41-R55</f>
        <v>1153</v>
      </c>
      <c r="S69" s="52">
        <f t="shared" si="7"/>
        <v>4074</v>
      </c>
      <c r="T69" s="52">
        <f t="shared" si="7"/>
        <v>5535</v>
      </c>
      <c r="U69" s="52">
        <f t="shared" si="7"/>
        <v>10723</v>
      </c>
      <c r="V69" s="52">
        <f t="shared" si="7"/>
        <v>8826</v>
      </c>
      <c r="W69" s="52">
        <f t="shared" ref="W69:Y69" si="8">W41-W55</f>
        <v>5514</v>
      </c>
      <c r="X69" s="52">
        <f t="shared" si="8"/>
        <v>3791</v>
      </c>
      <c r="Y69" s="52">
        <f t="shared" si="8"/>
        <v>5859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128</v>
      </c>
      <c r="D70" s="52">
        <f t="shared" si="9"/>
        <v>401</v>
      </c>
      <c r="E70" s="52">
        <f t="shared" si="9"/>
        <v>538</v>
      </c>
      <c r="F70" s="52">
        <f t="shared" si="9"/>
        <v>656</v>
      </c>
      <c r="G70" s="52">
        <f t="shared" si="9"/>
        <v>1420</v>
      </c>
      <c r="H70" s="52">
        <f t="shared" si="9"/>
        <v>1501</v>
      </c>
      <c r="I70" s="52">
        <f t="shared" si="9"/>
        <v>4204</v>
      </c>
      <c r="J70" s="52">
        <f t="shared" si="9"/>
        <v>10059</v>
      </c>
      <c r="K70" s="52">
        <f t="shared" si="9"/>
        <v>12597</v>
      </c>
      <c r="L70" s="52">
        <f t="shared" si="9"/>
        <v>16516</v>
      </c>
      <c r="M70" s="52">
        <f t="shared" si="9"/>
        <v>11079</v>
      </c>
      <c r="N70" s="52">
        <f t="shared" si="9"/>
        <v>7930</v>
      </c>
      <c r="O70" s="52">
        <f t="shared" si="9"/>
        <v>12026</v>
      </c>
      <c r="P70" s="52">
        <f t="shared" si="9"/>
        <v>9971</v>
      </c>
      <c r="Q70" s="52">
        <f t="shared" si="9"/>
        <v>11404</v>
      </c>
      <c r="R70" s="52">
        <f t="shared" ref="R70:V70" si="10">R42-R56</f>
        <v>12497</v>
      </c>
      <c r="S70" s="52">
        <f t="shared" si="10"/>
        <v>15643</v>
      </c>
      <c r="T70" s="52">
        <f t="shared" si="10"/>
        <v>15828</v>
      </c>
      <c r="U70" s="52">
        <f t="shared" si="10"/>
        <v>11838</v>
      </c>
      <c r="V70" s="52">
        <f t="shared" si="10"/>
        <v>11996</v>
      </c>
      <c r="W70" s="52">
        <f t="shared" ref="W70:Y70" si="11">W42-W56</f>
        <v>12313</v>
      </c>
      <c r="X70" s="52">
        <f t="shared" si="11"/>
        <v>12470</v>
      </c>
      <c r="Y70" s="52">
        <f t="shared" si="11"/>
        <v>9186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166</v>
      </c>
      <c r="D72" s="52">
        <v>168</v>
      </c>
      <c r="E72" s="52">
        <v>222</v>
      </c>
      <c r="F72" s="52">
        <v>281</v>
      </c>
      <c r="G72" s="52">
        <v>252</v>
      </c>
      <c r="H72" s="52">
        <v>334</v>
      </c>
      <c r="I72" s="52">
        <v>127</v>
      </c>
      <c r="J72" s="52">
        <v>129</v>
      </c>
      <c r="K72" s="52">
        <v>179</v>
      </c>
      <c r="L72" s="52">
        <v>286</v>
      </c>
      <c r="M72" s="52">
        <v>449</v>
      </c>
      <c r="N72" s="52">
        <v>394</v>
      </c>
      <c r="O72" s="52">
        <v>310</v>
      </c>
      <c r="P72" s="52">
        <v>211</v>
      </c>
      <c r="Q72" s="52">
        <v>222</v>
      </c>
      <c r="R72" s="52">
        <v>381</v>
      </c>
      <c r="S72" s="52">
        <v>469</v>
      </c>
      <c r="T72" s="52">
        <v>404</v>
      </c>
      <c r="U72" s="52">
        <v>358</v>
      </c>
      <c r="V72" s="52">
        <v>331</v>
      </c>
      <c r="W72" s="52">
        <v>376</v>
      </c>
      <c r="X72" s="52">
        <v>352</v>
      </c>
      <c r="Y72" s="52">
        <v>411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12374</v>
      </c>
      <c r="D73" s="36">
        <v>12311</v>
      </c>
      <c r="E73" s="36">
        <v>15539</v>
      </c>
      <c r="F73" s="36">
        <v>18352</v>
      </c>
      <c r="G73" s="36">
        <v>17536</v>
      </c>
      <c r="H73" s="36">
        <v>22012</v>
      </c>
      <c r="I73" s="36">
        <v>10136</v>
      </c>
      <c r="J73" s="36">
        <v>10766</v>
      </c>
      <c r="K73" s="36">
        <v>15083</v>
      </c>
      <c r="L73" s="36">
        <v>18019</v>
      </c>
      <c r="M73" s="36">
        <v>24958</v>
      </c>
      <c r="N73" s="36">
        <v>23359</v>
      </c>
      <c r="O73" s="36">
        <v>19269</v>
      </c>
      <c r="P73" s="36">
        <v>13859</v>
      </c>
      <c r="Q73" s="36">
        <v>12818</v>
      </c>
      <c r="R73" s="36">
        <v>15587</v>
      </c>
      <c r="S73" s="36">
        <v>21985</v>
      </c>
      <c r="T73" s="36">
        <v>23561</v>
      </c>
      <c r="U73" s="36">
        <v>24107</v>
      </c>
      <c r="V73" s="36">
        <v>22351</v>
      </c>
      <c r="W73" s="36">
        <v>19103</v>
      </c>
      <c r="X73" s="36">
        <v>17948</v>
      </c>
      <c r="Y73" s="36">
        <v>17072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1593</v>
      </c>
      <c r="K79" s="138">
        <f>RES_hhdet_numvin!K163</f>
        <v>3203</v>
      </c>
      <c r="L79" s="138">
        <f>RES_hhdet_numvin!L163</f>
        <v>4879</v>
      </c>
      <c r="M79" s="138">
        <f>RES_hhdet_numvin!M163</f>
        <v>8977</v>
      </c>
      <c r="N79" s="138">
        <f>RES_hhdet_numvin!N163</f>
        <v>9328</v>
      </c>
      <c r="O79" s="138">
        <f>RES_hhdet_numvin!O163</f>
        <v>6761</v>
      </c>
      <c r="P79" s="138">
        <f>RES_hhdet_numvin!P163</f>
        <v>2987</v>
      </c>
      <c r="Q79" s="138">
        <f>RES_hhdet_numvin!Q163</f>
        <v>5101</v>
      </c>
      <c r="R79" s="138">
        <f>RES_hhdet_numvin!R163</f>
        <v>8661</v>
      </c>
      <c r="S79" s="138">
        <f>RES_hhdet_numvin!S163</f>
        <v>16821</v>
      </c>
      <c r="T79" s="138">
        <f>RES_hhdet_numvin!T163</f>
        <v>18753</v>
      </c>
      <c r="U79" s="138">
        <f>RES_hhdet_numvin!U163</f>
        <v>20663</v>
      </c>
      <c r="V79" s="138">
        <f>RES_hhdet_numvin!V163</f>
        <v>20584</v>
      </c>
      <c r="W79" s="138">
        <f>RES_hhdet_numvin!W163</f>
        <v>16833</v>
      </c>
      <c r="X79" s="138">
        <f>RES_hhdet_numvin!X163</f>
        <v>14287</v>
      </c>
      <c r="Y79" s="138">
        <f>RES_hhdet_numvin!Y163</f>
        <v>11212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255</v>
      </c>
      <c r="S81" s="138">
        <f>RES_hhdet_numvin!S165</f>
        <v>665</v>
      </c>
      <c r="T81" s="138">
        <f>RES_hhdet_numvin!T165</f>
        <v>1254</v>
      </c>
      <c r="U81" s="138">
        <f>RES_hhdet_numvin!U165</f>
        <v>1632</v>
      </c>
      <c r="V81" s="138">
        <f>RES_hhdet_numvin!V165</f>
        <v>2687</v>
      </c>
      <c r="W81" s="138">
        <f>RES_hhdet_numvin!W165</f>
        <v>2289</v>
      </c>
      <c r="X81" s="138">
        <f>RES_hhdet_numvin!X165</f>
        <v>3437</v>
      </c>
      <c r="Y81" s="138">
        <f>RES_hhdet_numvin!Y165</f>
        <v>3623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895</v>
      </c>
      <c r="S83" s="138">
        <f>RES_hhdet_numvin!S167</f>
        <v>1934</v>
      </c>
      <c r="T83" s="138">
        <f>RES_hhdet_numvin!T167</f>
        <v>2422</v>
      </c>
      <c r="U83" s="138">
        <f>RES_hhdet_numvin!U167</f>
        <v>2123</v>
      </c>
      <c r="V83" s="138">
        <f>RES_hhdet_numvin!V167</f>
        <v>2277</v>
      </c>
      <c r="W83" s="138">
        <f>RES_hhdet_numvin!W167</f>
        <v>2054</v>
      </c>
      <c r="X83" s="138">
        <f>RES_hhdet_numvin!X167</f>
        <v>2503</v>
      </c>
      <c r="Y83" s="138">
        <f>RES_hhdet_numvin!Y167</f>
        <v>3198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13</v>
      </c>
      <c r="S84" s="138">
        <f>RES_hhdet_numvin!S168</f>
        <v>23</v>
      </c>
      <c r="T84" s="138">
        <f>RES_hhdet_numvin!T168</f>
        <v>28</v>
      </c>
      <c r="U84" s="138">
        <f>RES_hhdet_numvin!U168</f>
        <v>13</v>
      </c>
      <c r="V84" s="138">
        <f>RES_hhdet_numvin!V168</f>
        <v>19</v>
      </c>
      <c r="W84" s="138">
        <f>RES_hhdet_numvin!W168</f>
        <v>2</v>
      </c>
      <c r="X84" s="138">
        <f>RES_hhdet_numvin!X168</f>
        <v>18</v>
      </c>
      <c r="Y84" s="138">
        <f>RES_hhdet_numvin!Y168</f>
        <v>25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451</v>
      </c>
      <c r="S87" s="138">
        <f>RES_hhdet_numvin!S171</f>
        <v>2921</v>
      </c>
      <c r="T87" s="138">
        <f>RES_hhdet_numvin!T171</f>
        <v>5187</v>
      </c>
      <c r="U87" s="138">
        <f>RES_hhdet_numvin!U171</f>
        <v>12100</v>
      </c>
      <c r="V87" s="138">
        <f>RES_hhdet_numvin!V171</f>
        <v>10914</v>
      </c>
      <c r="W87" s="138">
        <f>RES_hhdet_numvin!W171</f>
        <v>6899</v>
      </c>
      <c r="X87" s="138">
        <f>RES_hhdet_numvin!X171</f>
        <v>4769</v>
      </c>
      <c r="Y87" s="138">
        <f>RES_hhdet_numvin!Y171</f>
        <v>7727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4865</v>
      </c>
      <c r="S88" s="138">
        <f>RES_hhdet_numvin!S172</f>
        <v>11181</v>
      </c>
      <c r="T88" s="138">
        <f>RES_hhdet_numvin!T172</f>
        <v>14827</v>
      </c>
      <c r="U88" s="138">
        <f>RES_hhdet_numvin!U172</f>
        <v>13341</v>
      </c>
      <c r="V88" s="138">
        <f>RES_hhdet_numvin!V172</f>
        <v>14795</v>
      </c>
      <c r="W88" s="138">
        <f>RES_hhdet_numvin!W172</f>
        <v>15362</v>
      </c>
      <c r="X88" s="138">
        <f>RES_hhdet_numvin!X172</f>
        <v>15643</v>
      </c>
      <c r="Y88" s="138">
        <f>RES_hhdet_numvin!Y172</f>
        <v>12114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144</v>
      </c>
      <c r="S92" s="138">
        <f>RES_hhdet_numvin!S176</f>
        <v>346</v>
      </c>
      <c r="T92" s="138">
        <f>RES_hhdet_numvin!T176</f>
        <v>388</v>
      </c>
      <c r="U92" s="138">
        <f>RES_hhdet_numvin!U176</f>
        <v>413</v>
      </c>
      <c r="V92" s="138">
        <f>RES_hhdet_numvin!V176</f>
        <v>416</v>
      </c>
      <c r="W92" s="138">
        <f>RES_hhdet_numvin!W176</f>
        <v>476</v>
      </c>
      <c r="X92" s="138">
        <f>RES_hhdet_numvin!X176</f>
        <v>445</v>
      </c>
      <c r="Y92" s="138">
        <f>RES_hhdet_numvin!Y176</f>
        <v>545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6073</v>
      </c>
      <c r="S93" s="39">
        <f>RES_hhdet_numvin!S177</f>
        <v>15718</v>
      </c>
      <c r="T93" s="39">
        <f>RES_hhdet_numvin!T177</f>
        <v>22060</v>
      </c>
      <c r="U93" s="39">
        <f>RES_hhdet_numvin!U177</f>
        <v>27146</v>
      </c>
      <c r="V93" s="39">
        <f>RES_hhdet_numvin!V177</f>
        <v>27590</v>
      </c>
      <c r="W93" s="39">
        <f>RES_hhdet_numvin!W177</f>
        <v>23840</v>
      </c>
      <c r="X93" s="39">
        <f>RES_hhdet_numvin!X177</f>
        <v>22526</v>
      </c>
      <c r="Y93" s="39">
        <f>RES_hhdet_numvin!Y177</f>
        <v>22517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139.13250623044462</v>
      </c>
      <c r="C97" s="117">
        <f t="shared" si="12"/>
        <v>158.22541585258597</v>
      </c>
      <c r="D97" s="117">
        <f t="shared" si="12"/>
        <v>136.65307014696339</v>
      </c>
      <c r="E97" s="117">
        <f t="shared" si="12"/>
        <v>160.25005422129283</v>
      </c>
      <c r="F97" s="117">
        <f t="shared" si="12"/>
        <v>185.12558015474318</v>
      </c>
      <c r="G97" s="117">
        <f t="shared" si="12"/>
        <v>189.63571038220809</v>
      </c>
      <c r="H97" s="117">
        <f t="shared" si="12"/>
        <v>227.94663556509377</v>
      </c>
      <c r="I97" s="117">
        <f t="shared" si="12"/>
        <v>208.70238426478338</v>
      </c>
      <c r="J97" s="117">
        <f t="shared" si="12"/>
        <v>227.35919184884744</v>
      </c>
      <c r="K97" s="117">
        <f t="shared" si="12"/>
        <v>182.64660478259486</v>
      </c>
      <c r="L97" s="117">
        <f t="shared" si="12"/>
        <v>215.59749486082117</v>
      </c>
      <c r="M97" s="117">
        <f t="shared" si="12"/>
        <v>202.45558294233911</v>
      </c>
      <c r="N97" s="117">
        <f t="shared" si="12"/>
        <v>190.30367805977426</v>
      </c>
      <c r="O97" s="117">
        <f t="shared" si="12"/>
        <v>179.53198457390613</v>
      </c>
      <c r="P97" s="117">
        <f t="shared" si="12"/>
        <v>161.2439797894676</v>
      </c>
      <c r="Q97" s="117">
        <f t="shared" si="12"/>
        <v>166.8391317263613</v>
      </c>
      <c r="R97" s="117">
        <f t="shared" ref="R97:V97" si="13">R98+R100+R102+R111</f>
        <v>164.29122500424202</v>
      </c>
      <c r="S97" s="117">
        <f t="shared" si="13"/>
        <v>173.69036388602152</v>
      </c>
      <c r="T97" s="117">
        <f t="shared" si="13"/>
        <v>191.60649452215603</v>
      </c>
      <c r="U97" s="117">
        <f t="shared" si="13"/>
        <v>189.80185089240982</v>
      </c>
      <c r="V97" s="117">
        <f t="shared" si="13"/>
        <v>220.09322156536166</v>
      </c>
      <c r="W97" s="117">
        <f t="shared" ref="W97:Y97" si="14">W98+W100+W102+W111</f>
        <v>211.89711388658139</v>
      </c>
      <c r="X97" s="117">
        <f t="shared" si="14"/>
        <v>186.2238516706409</v>
      </c>
      <c r="Y97" s="117">
        <f t="shared" si="14"/>
        <v>170.06448940647252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109.28630023692372</v>
      </c>
      <c r="C98" s="122">
        <f t="shared" si="15"/>
        <v>128.89834863190492</v>
      </c>
      <c r="D98" s="122">
        <f t="shared" si="15"/>
        <v>107.86451267847677</v>
      </c>
      <c r="E98" s="122">
        <f t="shared" si="15"/>
        <v>130.91309592145487</v>
      </c>
      <c r="F98" s="122">
        <f t="shared" si="15"/>
        <v>152.77427581354127</v>
      </c>
      <c r="G98" s="122">
        <f t="shared" si="15"/>
        <v>156.71007346672107</v>
      </c>
      <c r="H98" s="122">
        <f t="shared" si="15"/>
        <v>192.21441714741889</v>
      </c>
      <c r="I98" s="122">
        <f t="shared" si="15"/>
        <v>172.74980357502889</v>
      </c>
      <c r="J98" s="122">
        <f t="shared" si="15"/>
        <v>190.43543830563075</v>
      </c>
      <c r="K98" s="122">
        <f t="shared" si="15"/>
        <v>145.94728065257041</v>
      </c>
      <c r="L98" s="122">
        <f t="shared" si="15"/>
        <v>178.51056728174331</v>
      </c>
      <c r="M98" s="122">
        <f t="shared" si="15"/>
        <v>163.10880267434757</v>
      </c>
      <c r="N98" s="122">
        <f t="shared" si="15"/>
        <v>150.42475102038293</v>
      </c>
      <c r="O98" s="122">
        <f t="shared" si="15"/>
        <v>140.82777071834869</v>
      </c>
      <c r="P98" s="122">
        <f t="shared" si="15"/>
        <v>123.69701804504435</v>
      </c>
      <c r="Q98" s="122">
        <f t="shared" si="15"/>
        <v>130.23445780322888</v>
      </c>
      <c r="R98" s="122">
        <f t="shared" si="15"/>
        <v>126.90431646849962</v>
      </c>
      <c r="S98" s="122">
        <f t="shared" si="15"/>
        <v>134.45253125833014</v>
      </c>
      <c r="T98" s="122">
        <f t="shared" si="15"/>
        <v>149.89110516891347</v>
      </c>
      <c r="U98" s="122">
        <f t="shared" si="15"/>
        <v>147.12601395439404</v>
      </c>
      <c r="V98" s="122">
        <f t="shared" si="15"/>
        <v>173.23558273207036</v>
      </c>
      <c r="W98" s="122">
        <f t="shared" si="15"/>
        <v>165.80958058195091</v>
      </c>
      <c r="X98" s="122">
        <f t="shared" si="15"/>
        <v>142.41277442281395</v>
      </c>
      <c r="Y98" s="122">
        <f t="shared" si="15"/>
        <v>128.22922650836242</v>
      </c>
      <c r="DA98" s="130" t="s">
        <v>1723</v>
      </c>
    </row>
    <row r="99" spans="1:105" ht="12" customHeight="1" x14ac:dyDescent="0.25">
      <c r="A99" s="97" t="s">
        <v>53</v>
      </c>
      <c r="B99" s="98">
        <v>109.28630023692372</v>
      </c>
      <c r="C99" s="98">
        <v>128.89834863190492</v>
      </c>
      <c r="D99" s="98">
        <v>107.86451267847677</v>
      </c>
      <c r="E99" s="98">
        <v>130.91309592145487</v>
      </c>
      <c r="F99" s="98">
        <v>152.77427581354127</v>
      </c>
      <c r="G99" s="98">
        <v>156.71007346672107</v>
      </c>
      <c r="H99" s="98">
        <v>192.21441714741889</v>
      </c>
      <c r="I99" s="98">
        <v>172.74980357502889</v>
      </c>
      <c r="J99" s="98">
        <v>190.43543830563075</v>
      </c>
      <c r="K99" s="98">
        <v>145.94728065257041</v>
      </c>
      <c r="L99" s="98">
        <v>178.51056728174331</v>
      </c>
      <c r="M99" s="98">
        <v>163.10880267434757</v>
      </c>
      <c r="N99" s="98">
        <v>150.42475102038293</v>
      </c>
      <c r="O99" s="98">
        <v>140.82777071834869</v>
      </c>
      <c r="P99" s="98">
        <v>123.69701804504435</v>
      </c>
      <c r="Q99" s="98">
        <v>130.23445780322888</v>
      </c>
      <c r="R99" s="98">
        <v>126.90431646849962</v>
      </c>
      <c r="S99" s="98">
        <v>134.45253125833014</v>
      </c>
      <c r="T99" s="98">
        <v>149.89110516891347</v>
      </c>
      <c r="U99" s="98">
        <v>147.12601395439404</v>
      </c>
      <c r="V99" s="98">
        <v>173.23558273207036</v>
      </c>
      <c r="W99" s="98">
        <v>165.80958058195091</v>
      </c>
      <c r="X99" s="98">
        <v>142.41277442281395</v>
      </c>
      <c r="Y99" s="98">
        <v>128.22922650836242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2.9746824912829491E-2</v>
      </c>
      <c r="C100" s="122">
        <f t="shared" si="16"/>
        <v>2.7442270176911164E-2</v>
      </c>
      <c r="D100" s="122">
        <f t="shared" si="16"/>
        <v>3.1216748199268771E-2</v>
      </c>
      <c r="E100" s="122">
        <f t="shared" si="16"/>
        <v>3.1293812547175122E-2</v>
      </c>
      <c r="F100" s="122">
        <f t="shared" si="16"/>
        <v>3.3414680951536095E-2</v>
      </c>
      <c r="G100" s="122">
        <f t="shared" si="16"/>
        <v>3.6074692846519221E-2</v>
      </c>
      <c r="H100" s="122">
        <f t="shared" si="16"/>
        <v>4.6736584201066543E-2</v>
      </c>
      <c r="I100" s="122">
        <f t="shared" si="16"/>
        <v>5.3682559811386504E-2</v>
      </c>
      <c r="J100" s="122">
        <f t="shared" si="16"/>
        <v>5.8418314307746716E-2</v>
      </c>
      <c r="K100" s="122">
        <f t="shared" si="16"/>
        <v>5.936703248599981E-2</v>
      </c>
      <c r="L100" s="122">
        <f t="shared" si="16"/>
        <v>6.333985212704972E-2</v>
      </c>
      <c r="M100" s="122">
        <f t="shared" si="16"/>
        <v>6.0932906530859816E-2</v>
      </c>
      <c r="N100" s="122">
        <f t="shared" si="16"/>
        <v>6.6080272143980337E-2</v>
      </c>
      <c r="O100" s="122">
        <f t="shared" si="16"/>
        <v>5.871816029121419E-2</v>
      </c>
      <c r="P100" s="122">
        <f t="shared" si="16"/>
        <v>5.9788130991654843E-2</v>
      </c>
      <c r="Q100" s="122">
        <f t="shared" si="16"/>
        <v>5.426178443185263E-2</v>
      </c>
      <c r="R100" s="122">
        <f t="shared" si="16"/>
        <v>5.139433104397672E-2</v>
      </c>
      <c r="S100" s="122">
        <f t="shared" si="16"/>
        <v>4.8886535595770109E-2</v>
      </c>
      <c r="T100" s="122">
        <f t="shared" si="16"/>
        <v>4.8804941386006856E-2</v>
      </c>
      <c r="U100" s="122">
        <f t="shared" si="16"/>
        <v>5.1543728909228301E-2</v>
      </c>
      <c r="V100" s="122">
        <f t="shared" si="16"/>
        <v>5.6556562593964431E-2</v>
      </c>
      <c r="W100" s="122">
        <f t="shared" si="16"/>
        <v>5.6845407731864889E-2</v>
      </c>
      <c r="X100" s="122">
        <f t="shared" si="16"/>
        <v>6.2664865810903511E-2</v>
      </c>
      <c r="Y100" s="122">
        <f t="shared" si="16"/>
        <v>6.8585922113647044E-2</v>
      </c>
      <c r="DA100" s="130" t="s">
        <v>1725</v>
      </c>
    </row>
    <row r="101" spans="1:105" ht="12" customHeight="1" x14ac:dyDescent="0.25">
      <c r="A101" s="97" t="s">
        <v>53</v>
      </c>
      <c r="B101" s="98">
        <v>2.9746824912829491E-2</v>
      </c>
      <c r="C101" s="98">
        <v>2.7442270176911164E-2</v>
      </c>
      <c r="D101" s="98">
        <v>3.1216748199268771E-2</v>
      </c>
      <c r="E101" s="98">
        <v>3.1293812547175122E-2</v>
      </c>
      <c r="F101" s="98">
        <v>3.3414680951536095E-2</v>
      </c>
      <c r="G101" s="98">
        <v>3.6074692846519221E-2</v>
      </c>
      <c r="H101" s="98">
        <v>4.6736584201066543E-2</v>
      </c>
      <c r="I101" s="98">
        <v>5.3682559811386504E-2</v>
      </c>
      <c r="J101" s="98">
        <v>5.8418314307746716E-2</v>
      </c>
      <c r="K101" s="98">
        <v>5.936703248599981E-2</v>
      </c>
      <c r="L101" s="98">
        <v>6.333985212704972E-2</v>
      </c>
      <c r="M101" s="98">
        <v>6.0932906530859816E-2</v>
      </c>
      <c r="N101" s="98">
        <v>6.6080272143980337E-2</v>
      </c>
      <c r="O101" s="98">
        <v>5.871816029121419E-2</v>
      </c>
      <c r="P101" s="98">
        <v>5.9788130991654843E-2</v>
      </c>
      <c r="Q101" s="98">
        <v>5.426178443185263E-2</v>
      </c>
      <c r="R101" s="98">
        <v>5.139433104397672E-2</v>
      </c>
      <c r="S101" s="98">
        <v>4.8886535595770109E-2</v>
      </c>
      <c r="T101" s="98">
        <v>4.8804941386006856E-2</v>
      </c>
      <c r="U101" s="98">
        <v>5.1543728909228301E-2</v>
      </c>
      <c r="V101" s="98">
        <v>5.6556562593964431E-2</v>
      </c>
      <c r="W101" s="98">
        <v>5.6845407731864889E-2</v>
      </c>
      <c r="X101" s="98">
        <v>6.2664865810903511E-2</v>
      </c>
      <c r="Y101" s="98">
        <v>6.8585922113647044E-2</v>
      </c>
      <c r="DA101" s="63" t="s">
        <v>1726</v>
      </c>
    </row>
    <row r="102" spans="1:105" ht="12" customHeight="1" x14ac:dyDescent="0.25">
      <c r="A102" s="121" t="s">
        <v>55</v>
      </c>
      <c r="B102" s="122">
        <v>25.76526048851839</v>
      </c>
      <c r="C102" s="122">
        <v>25.306042386139872</v>
      </c>
      <c r="D102" s="122">
        <v>24.753385337741932</v>
      </c>
      <c r="E102" s="122">
        <v>25.049084965307198</v>
      </c>
      <c r="F102" s="122">
        <v>27.712282673285735</v>
      </c>
      <c r="G102" s="122">
        <v>28.087091510311826</v>
      </c>
      <c r="H102" s="122">
        <v>30.58352218913738</v>
      </c>
      <c r="I102" s="122">
        <v>30.702567436145991</v>
      </c>
      <c r="J102" s="122">
        <v>31.841516181351878</v>
      </c>
      <c r="K102" s="122">
        <v>31.632768654048917</v>
      </c>
      <c r="L102" s="122">
        <v>32.103071389801229</v>
      </c>
      <c r="M102" s="122">
        <v>34.127505913356487</v>
      </c>
      <c r="N102" s="122">
        <v>34.538289917513126</v>
      </c>
      <c r="O102" s="122">
        <v>33.692012358540495</v>
      </c>
      <c r="P102" s="122">
        <v>32.516074659914587</v>
      </c>
      <c r="Q102" s="122">
        <v>31.610782340516032</v>
      </c>
      <c r="R102" s="122">
        <v>32.419417805334035</v>
      </c>
      <c r="S102" s="122">
        <v>34.122458456242057</v>
      </c>
      <c r="T102" s="122">
        <v>36.349285098873679</v>
      </c>
      <c r="U102" s="122">
        <v>37.237321253446126</v>
      </c>
      <c r="V102" s="122">
        <v>40.90345930808774</v>
      </c>
      <c r="W102" s="122">
        <v>40.047425031446124</v>
      </c>
      <c r="X102" s="122">
        <v>38.311489849804353</v>
      </c>
      <c r="Y102" s="122">
        <v>36.56854427439314</v>
      </c>
      <c r="DA102" s="130" t="s">
        <v>1727</v>
      </c>
    </row>
    <row r="103" spans="1:105" ht="12" customHeight="1" x14ac:dyDescent="0.25">
      <c r="A103" s="97" t="s">
        <v>124</v>
      </c>
      <c r="B103" s="98">
        <v>1.8821517748614354</v>
      </c>
      <c r="C103" s="98">
        <v>1.8763941963747615</v>
      </c>
      <c r="D103" s="98">
        <v>1.9062881376801541</v>
      </c>
      <c r="E103" s="98">
        <v>2.0227262389031369</v>
      </c>
      <c r="F103" s="98">
        <v>2.1520087810005899</v>
      </c>
      <c r="G103" s="98">
        <v>2.2730464584761312</v>
      </c>
      <c r="H103" s="98">
        <v>2.3903750277123152</v>
      </c>
      <c r="I103" s="98">
        <v>2.4105956349240891</v>
      </c>
      <c r="J103" s="98">
        <v>2.3522976486643037</v>
      </c>
      <c r="K103" s="98">
        <v>2.3015579553333696</v>
      </c>
      <c r="L103" s="98">
        <v>2.3563442716858742</v>
      </c>
      <c r="M103" s="98">
        <v>2.5625772449186122</v>
      </c>
      <c r="N103" s="98">
        <v>2.3609266255599746</v>
      </c>
      <c r="O103" s="98">
        <v>2.610431190561326</v>
      </c>
      <c r="P103" s="98">
        <v>2.404332639700101</v>
      </c>
      <c r="Q103" s="98">
        <v>2.2650931210686918</v>
      </c>
      <c r="R103" s="98">
        <v>3.0396346973356936</v>
      </c>
      <c r="S103" s="98">
        <v>3.4286001514125246</v>
      </c>
      <c r="T103" s="98">
        <v>3.8238100043163259</v>
      </c>
      <c r="U103" s="98">
        <v>3.7556279836755051</v>
      </c>
      <c r="V103" s="98">
        <v>4.2593475172517667</v>
      </c>
      <c r="W103" s="98">
        <v>3.671836358814442</v>
      </c>
      <c r="X103" s="98">
        <v>3.628580547547346</v>
      </c>
      <c r="Y103" s="98">
        <v>3.8699201260979668</v>
      </c>
      <c r="DA103" s="63" t="s">
        <v>1728</v>
      </c>
    </row>
    <row r="104" spans="1:105" ht="12" customHeight="1" x14ac:dyDescent="0.25">
      <c r="A104" s="97" t="s">
        <v>123</v>
      </c>
      <c r="B104" s="98">
        <v>2.6701082535659343E-4</v>
      </c>
      <c r="C104" s="98">
        <v>2.5956180712325327E-4</v>
      </c>
      <c r="D104" s="98">
        <v>2.5251326339585097E-4</v>
      </c>
      <c r="E104" s="98">
        <v>2.4524475723808619E-4</v>
      </c>
      <c r="F104" s="98">
        <v>6.9132836161569827E-4</v>
      </c>
      <c r="G104" s="98">
        <v>6.7896540580349098E-4</v>
      </c>
      <c r="H104" s="98">
        <v>1.3418291106369312E-3</v>
      </c>
      <c r="I104" s="98">
        <v>2.2517466473722797E-3</v>
      </c>
      <c r="J104" s="98">
        <v>4.700471474832742E-3</v>
      </c>
      <c r="K104" s="98">
        <v>7.9023644738008027E-3</v>
      </c>
      <c r="L104" s="98">
        <v>1.137457497228855E-2</v>
      </c>
      <c r="M104" s="98">
        <v>1.503367289275969E-2</v>
      </c>
      <c r="N104" s="98">
        <v>1.4995782781458702E-2</v>
      </c>
      <c r="O104" s="98">
        <v>1.8784828017252536E-2</v>
      </c>
      <c r="P104" s="98">
        <v>1.8251559138788048E-2</v>
      </c>
      <c r="Q104" s="98">
        <v>1.5630051499473878E-2</v>
      </c>
      <c r="R104" s="98">
        <v>2.6112323643143552E-2</v>
      </c>
      <c r="S104" s="98">
        <v>2.9334411696912886E-2</v>
      </c>
      <c r="T104" s="98">
        <v>3.3960064388212918E-2</v>
      </c>
      <c r="U104" s="98">
        <v>3.2276938186112436E-2</v>
      </c>
      <c r="V104" s="98">
        <v>3.9051063455443485E-2</v>
      </c>
      <c r="W104" s="98">
        <v>3.0718354114105333E-2</v>
      </c>
      <c r="X104" s="98">
        <v>2.9258844438014398E-2</v>
      </c>
      <c r="Y104" s="98">
        <v>3.0079166356199366E-2</v>
      </c>
      <c r="DA104" s="63" t="s">
        <v>1729</v>
      </c>
    </row>
    <row r="105" spans="1:105" ht="12" customHeight="1" x14ac:dyDescent="0.25">
      <c r="A105" s="100" t="s">
        <v>50</v>
      </c>
      <c r="B105" s="101">
        <v>2.2985979699029341E-4</v>
      </c>
      <c r="C105" s="101">
        <v>2.2361286866440951E-4</v>
      </c>
      <c r="D105" s="101">
        <v>2.1677457721128602E-4</v>
      </c>
      <c r="E105" s="101">
        <v>2.1052940204747026E-4</v>
      </c>
      <c r="F105" s="101">
        <v>5.8934796988695097E-4</v>
      </c>
      <c r="G105" s="101">
        <v>5.7780838292912761E-4</v>
      </c>
      <c r="H105" s="101">
        <v>1.1470424643620358E-3</v>
      </c>
      <c r="I105" s="101">
        <v>1.9194263849326046E-3</v>
      </c>
      <c r="J105" s="101">
        <v>3.9816999991466647E-3</v>
      </c>
      <c r="K105" s="101">
        <v>6.6838800847041574E-3</v>
      </c>
      <c r="L105" s="101">
        <v>9.6275810831028905E-3</v>
      </c>
      <c r="M105" s="101">
        <v>1.2745406409431202E-2</v>
      </c>
      <c r="N105" s="101">
        <v>1.2680086082374829E-2</v>
      </c>
      <c r="O105" s="101">
        <v>1.5823612660743648E-2</v>
      </c>
      <c r="P105" s="101">
        <v>1.5337585948392136E-2</v>
      </c>
      <c r="Q105" s="101">
        <v>1.3065991995515091E-2</v>
      </c>
      <c r="R105" s="101">
        <v>2.151465952976047E-2</v>
      </c>
      <c r="S105" s="101">
        <v>2.3995153351363787E-2</v>
      </c>
      <c r="T105" s="101">
        <v>2.7572515918181287E-2</v>
      </c>
      <c r="U105" s="101">
        <v>2.6082716223490648E-2</v>
      </c>
      <c r="V105" s="101">
        <v>3.1786232027842164E-2</v>
      </c>
      <c r="W105" s="101">
        <v>2.4932537312230864E-2</v>
      </c>
      <c r="X105" s="101">
        <v>2.3407522568338498E-2</v>
      </c>
      <c r="Y105" s="101">
        <v>2.3691002718889725E-2</v>
      </c>
      <c r="DA105" s="131" t="s">
        <v>1730</v>
      </c>
    </row>
    <row r="106" spans="1:105" ht="12" customHeight="1" x14ac:dyDescent="0.25">
      <c r="A106" s="103" t="s">
        <v>52</v>
      </c>
      <c r="B106" s="104">
        <v>3.7151028366300056E-5</v>
      </c>
      <c r="C106" s="104">
        <v>3.5948938458843732E-5</v>
      </c>
      <c r="D106" s="104">
        <v>3.5738686184564975E-5</v>
      </c>
      <c r="E106" s="104">
        <v>3.4715355190615915E-5</v>
      </c>
      <c r="F106" s="104">
        <v>1.0198039172874736E-4</v>
      </c>
      <c r="G106" s="104">
        <v>1.0115702287436338E-4</v>
      </c>
      <c r="H106" s="104">
        <v>1.947866462748954E-4</v>
      </c>
      <c r="I106" s="104">
        <v>3.3232026243967496E-4</v>
      </c>
      <c r="J106" s="104">
        <v>7.1877147568607765E-4</v>
      </c>
      <c r="K106" s="104">
        <v>1.2184843890966446E-3</v>
      </c>
      <c r="L106" s="104">
        <v>1.7469938891856588E-3</v>
      </c>
      <c r="M106" s="104">
        <v>2.2882664833284881E-3</v>
      </c>
      <c r="N106" s="104">
        <v>2.3156966990838736E-3</v>
      </c>
      <c r="O106" s="104">
        <v>2.9612153565088876E-3</v>
      </c>
      <c r="P106" s="104">
        <v>2.9139731903959107E-3</v>
      </c>
      <c r="Q106" s="104">
        <v>2.5640595039587879E-3</v>
      </c>
      <c r="R106" s="104">
        <v>4.5976641133830803E-3</v>
      </c>
      <c r="S106" s="104">
        <v>5.339258345549101E-3</v>
      </c>
      <c r="T106" s="104">
        <v>6.387548470031635E-3</v>
      </c>
      <c r="U106" s="104">
        <v>6.1942219626217885E-3</v>
      </c>
      <c r="V106" s="104">
        <v>7.2648314276013252E-3</v>
      </c>
      <c r="W106" s="104">
        <v>5.7858168018744688E-3</v>
      </c>
      <c r="X106" s="104">
        <v>5.8513218696759003E-3</v>
      </c>
      <c r="Y106" s="104">
        <v>6.3881636373096396E-3</v>
      </c>
      <c r="DA106" s="132" t="s">
        <v>1731</v>
      </c>
    </row>
    <row r="107" spans="1:105" ht="12" customHeight="1" x14ac:dyDescent="0.25">
      <c r="A107" s="106" t="s">
        <v>122</v>
      </c>
      <c r="B107" s="101">
        <v>23.684605704927254</v>
      </c>
      <c r="C107" s="101">
        <v>23.227527943094362</v>
      </c>
      <c r="D107" s="101">
        <v>22.562351793581591</v>
      </c>
      <c r="E107" s="101">
        <v>22.621850577961204</v>
      </c>
      <c r="F107" s="101">
        <v>24.980385368951488</v>
      </c>
      <c r="G107" s="101">
        <v>24.874942102692657</v>
      </c>
      <c r="H107" s="101">
        <v>26.865545813027886</v>
      </c>
      <c r="I107" s="101">
        <v>25.744740796708712</v>
      </c>
      <c r="J107" s="101">
        <v>23.854336399860763</v>
      </c>
      <c r="K107" s="101">
        <v>20.333199583697176</v>
      </c>
      <c r="L107" s="101">
        <v>16.441206067983366</v>
      </c>
      <c r="M107" s="101">
        <v>15.502166720420107</v>
      </c>
      <c r="N107" s="101">
        <v>14.810683533745978</v>
      </c>
      <c r="O107" s="101">
        <v>12.289496637506304</v>
      </c>
      <c r="P107" s="101">
        <v>10.801234135257623</v>
      </c>
      <c r="Q107" s="101">
        <v>9.805542413667693</v>
      </c>
      <c r="R107" s="101">
        <v>9.4791727820757288</v>
      </c>
      <c r="S107" s="101">
        <v>9.4761802877699353</v>
      </c>
      <c r="T107" s="101">
        <v>9.5044075606557623</v>
      </c>
      <c r="U107" s="101">
        <v>9.9888702498553013</v>
      </c>
      <c r="V107" s="101">
        <v>11.135741107275251</v>
      </c>
      <c r="W107" s="101">
        <v>11.384188437528801</v>
      </c>
      <c r="X107" s="101">
        <v>11.010490682500514</v>
      </c>
      <c r="Y107" s="101">
        <v>11.247143445375357</v>
      </c>
      <c r="DA107" s="131" t="s">
        <v>1732</v>
      </c>
    </row>
    <row r="108" spans="1:105" ht="12" customHeight="1" x14ac:dyDescent="0.25">
      <c r="A108" s="107" t="s">
        <v>121</v>
      </c>
      <c r="B108" s="104">
        <v>0.19823599790434607</v>
      </c>
      <c r="C108" s="104">
        <v>0.20186068486362421</v>
      </c>
      <c r="D108" s="104">
        <v>0.28449289321678811</v>
      </c>
      <c r="E108" s="104">
        <v>0.4042629036856204</v>
      </c>
      <c r="F108" s="104">
        <v>0.57919719497203759</v>
      </c>
      <c r="G108" s="104">
        <v>0.93842398373723557</v>
      </c>
      <c r="H108" s="104">
        <v>1.3262595192865425</v>
      </c>
      <c r="I108" s="104">
        <v>2.5449792578658172</v>
      </c>
      <c r="J108" s="104">
        <v>5.6301816613519797</v>
      </c>
      <c r="K108" s="104">
        <v>8.9901087505445698</v>
      </c>
      <c r="L108" s="104">
        <v>13.294146475159696</v>
      </c>
      <c r="M108" s="104">
        <v>16.04772827512501</v>
      </c>
      <c r="N108" s="104">
        <v>17.351683975425711</v>
      </c>
      <c r="O108" s="104">
        <v>18.773299702455617</v>
      </c>
      <c r="P108" s="104">
        <v>19.292256325818073</v>
      </c>
      <c r="Q108" s="104">
        <v>19.524516754280175</v>
      </c>
      <c r="R108" s="104">
        <v>19.87449800227947</v>
      </c>
      <c r="S108" s="104">
        <v>21.188343605362686</v>
      </c>
      <c r="T108" s="104">
        <v>22.987107469513376</v>
      </c>
      <c r="U108" s="104">
        <v>23.460546081729206</v>
      </c>
      <c r="V108" s="104">
        <v>25.469319620105278</v>
      </c>
      <c r="W108" s="104">
        <v>24.960681880988776</v>
      </c>
      <c r="X108" s="104">
        <v>23.643159775318477</v>
      </c>
      <c r="Y108" s="104">
        <v>21.421401536563618</v>
      </c>
      <c r="DA108" s="132" t="s">
        <v>1733</v>
      </c>
    </row>
    <row r="109" spans="1:105" ht="12" customHeight="1" x14ac:dyDescent="0.25">
      <c r="A109" s="108" t="s">
        <v>53</v>
      </c>
      <c r="B109" s="98">
        <v>0.16766440054485748</v>
      </c>
      <c r="C109" s="98">
        <v>0.17071736224800996</v>
      </c>
      <c r="D109" s="98">
        <v>0.23921237141381521</v>
      </c>
      <c r="E109" s="98">
        <v>0.3394506097817237</v>
      </c>
      <c r="F109" s="98">
        <v>0.48617361137305876</v>
      </c>
      <c r="G109" s="98">
        <v>0.78575612035349207</v>
      </c>
      <c r="H109" s="98">
        <v>1.1161824237868674</v>
      </c>
      <c r="I109" s="98">
        <v>2.1359039453695954</v>
      </c>
      <c r="J109" s="98">
        <v>4.6962116587656579</v>
      </c>
      <c r="K109" s="98">
        <v>7.4894659988257333</v>
      </c>
      <c r="L109" s="98">
        <v>11.089875646622708</v>
      </c>
      <c r="M109" s="98">
        <v>13.423549926788134</v>
      </c>
      <c r="N109" s="98">
        <v>14.473620373386806</v>
      </c>
      <c r="O109" s="98">
        <v>15.631396232407964</v>
      </c>
      <c r="P109" s="98">
        <v>16.036202146004975</v>
      </c>
      <c r="Q109" s="98">
        <v>16.161349901386728</v>
      </c>
      <c r="R109" s="98">
        <v>16.357190821381266</v>
      </c>
      <c r="S109" s="98">
        <v>17.372258678511422</v>
      </c>
      <c r="T109" s="98">
        <v>18.754701096490265</v>
      </c>
      <c r="U109" s="98">
        <v>19.06546705069481</v>
      </c>
      <c r="V109" s="98">
        <v>20.839398512939887</v>
      </c>
      <c r="W109" s="98">
        <v>20.364186191794612</v>
      </c>
      <c r="X109" s="98">
        <v>19.028247813508035</v>
      </c>
      <c r="Y109" s="98">
        <v>16.989465172416914</v>
      </c>
      <c r="DA109" s="63" t="s">
        <v>1734</v>
      </c>
    </row>
    <row r="110" spans="1:105" ht="12" customHeight="1" x14ac:dyDescent="0.25">
      <c r="A110" s="108" t="s">
        <v>52</v>
      </c>
      <c r="B110" s="98">
        <v>3.0571597359488577E-2</v>
      </c>
      <c r="C110" s="98">
        <v>3.1143322615614245E-2</v>
      </c>
      <c r="D110" s="98">
        <v>4.5280521802972901E-2</v>
      </c>
      <c r="E110" s="98">
        <v>6.4812293903896714E-2</v>
      </c>
      <c r="F110" s="98">
        <v>9.3023583598978887E-2</v>
      </c>
      <c r="G110" s="98">
        <v>0.15266786338374347</v>
      </c>
      <c r="H110" s="98">
        <v>0.21007709549967518</v>
      </c>
      <c r="I110" s="98">
        <v>0.40907531249622198</v>
      </c>
      <c r="J110" s="98">
        <v>0.93397000258632135</v>
      </c>
      <c r="K110" s="98">
        <v>1.5006427517188372</v>
      </c>
      <c r="L110" s="98">
        <v>2.2042708285369881</v>
      </c>
      <c r="M110" s="98">
        <v>2.6241783483368781</v>
      </c>
      <c r="N110" s="98">
        <v>2.8780636020389059</v>
      </c>
      <c r="O110" s="98">
        <v>3.1419034700476516</v>
      </c>
      <c r="P110" s="98">
        <v>3.256054179813098</v>
      </c>
      <c r="Q110" s="98">
        <v>3.3631668528934471</v>
      </c>
      <c r="R110" s="98">
        <v>3.5173071808982046</v>
      </c>
      <c r="S110" s="98">
        <v>3.8160849268512655</v>
      </c>
      <c r="T110" s="98">
        <v>4.2324063730231085</v>
      </c>
      <c r="U110" s="98">
        <v>4.3950790310343972</v>
      </c>
      <c r="V110" s="98">
        <v>4.6299211071653907</v>
      </c>
      <c r="W110" s="98">
        <v>4.5964956891941631</v>
      </c>
      <c r="X110" s="98">
        <v>4.6149119618104431</v>
      </c>
      <c r="Y110" s="98">
        <v>4.4319363641467042</v>
      </c>
      <c r="DA110" s="63" t="s">
        <v>1735</v>
      </c>
    </row>
    <row r="111" spans="1:105" ht="12" customHeight="1" x14ac:dyDescent="0.25">
      <c r="A111" s="121" t="s">
        <v>54</v>
      </c>
      <c r="B111" s="122">
        <v>4.0511986800896631</v>
      </c>
      <c r="C111" s="122">
        <v>3.9935825643642713</v>
      </c>
      <c r="D111" s="122">
        <v>4.0039553825454188</v>
      </c>
      <c r="E111" s="122">
        <v>4.256579521983582</v>
      </c>
      <c r="F111" s="122">
        <v>4.6056069869646494</v>
      </c>
      <c r="G111" s="122">
        <v>4.8024707123286827</v>
      </c>
      <c r="H111" s="122">
        <v>5.1019596443364685</v>
      </c>
      <c r="I111" s="122">
        <v>5.1963306937971048</v>
      </c>
      <c r="J111" s="122">
        <v>5.0238190475570867</v>
      </c>
      <c r="K111" s="122">
        <v>5.0071884434895555</v>
      </c>
      <c r="L111" s="122">
        <v>4.9205163371495697</v>
      </c>
      <c r="M111" s="122">
        <v>5.1583414481041947</v>
      </c>
      <c r="N111" s="122">
        <v>5.2745568497342008</v>
      </c>
      <c r="O111" s="122">
        <v>4.9534833367257187</v>
      </c>
      <c r="P111" s="122">
        <v>4.9710989535170143</v>
      </c>
      <c r="Q111" s="122">
        <v>4.9396297981845425</v>
      </c>
      <c r="R111" s="122">
        <v>4.9160963993643891</v>
      </c>
      <c r="S111" s="122">
        <v>5.0664876358535187</v>
      </c>
      <c r="T111" s="122">
        <v>5.3172993129828798</v>
      </c>
      <c r="U111" s="122">
        <v>5.3869719556604174</v>
      </c>
      <c r="V111" s="122">
        <v>5.8976229626096126</v>
      </c>
      <c r="W111" s="122">
        <v>5.9832628654525015</v>
      </c>
      <c r="X111" s="122">
        <v>5.4369225322116597</v>
      </c>
      <c r="Y111" s="122">
        <v>5.1981327016033374</v>
      </c>
      <c r="DA111" s="130" t="s">
        <v>1736</v>
      </c>
    </row>
    <row r="112" spans="1:105" ht="12" customHeight="1" x14ac:dyDescent="0.25">
      <c r="A112" s="97" t="s">
        <v>50</v>
      </c>
      <c r="B112" s="98">
        <v>7.4817248254576627E-2</v>
      </c>
      <c r="C112" s="98">
        <v>7.2923610427995222E-2</v>
      </c>
      <c r="D112" s="98">
        <v>7.2163993407165408E-2</v>
      </c>
      <c r="E112" s="98">
        <v>7.6513340035177943E-2</v>
      </c>
      <c r="F112" s="98">
        <v>8.2069560542892259E-2</v>
      </c>
      <c r="G112" s="98">
        <v>8.8372259041529677E-2</v>
      </c>
      <c r="H112" s="98">
        <v>9.4128572266722305E-2</v>
      </c>
      <c r="I112" s="98">
        <v>9.4226154374500673E-2</v>
      </c>
      <c r="J112" s="98">
        <v>9.0920636163542332E-2</v>
      </c>
      <c r="K112" s="98">
        <v>8.5976443353899021E-2</v>
      </c>
      <c r="L112" s="98">
        <v>8.9184556153279707E-2</v>
      </c>
      <c r="M112" s="98">
        <v>9.7242140320971129E-2</v>
      </c>
      <c r="N112" s="98">
        <v>0.1013911772681975</v>
      </c>
      <c r="O112" s="98">
        <v>0.10269104828626234</v>
      </c>
      <c r="P112" s="98">
        <v>9.7220580112996863E-2</v>
      </c>
      <c r="Q112" s="98">
        <v>9.1934519321115044E-2</v>
      </c>
      <c r="R112" s="98">
        <v>0.11734360282786249</v>
      </c>
      <c r="S112" s="98">
        <v>0.12714370763793234</v>
      </c>
      <c r="T112" s="98">
        <v>0.13974045845855604</v>
      </c>
      <c r="U112" s="98">
        <v>0.13512295995502963</v>
      </c>
      <c r="V112" s="98">
        <v>0.15218881734312018</v>
      </c>
      <c r="W112" s="98">
        <v>0.13478329154749591</v>
      </c>
      <c r="X112" s="98">
        <v>0.13190375802339729</v>
      </c>
      <c r="Y112" s="98">
        <v>0.14269573455318973</v>
      </c>
      <c r="DA112" s="63" t="s">
        <v>1737</v>
      </c>
    </row>
    <row r="113" spans="1:105" ht="12" customHeight="1" x14ac:dyDescent="0.25">
      <c r="A113" s="109" t="s">
        <v>120</v>
      </c>
      <c r="B113" s="33">
        <v>3.9763814318350867</v>
      </c>
      <c r="C113" s="33">
        <v>3.9206589539362762</v>
      </c>
      <c r="D113" s="33">
        <v>3.9317913891382532</v>
      </c>
      <c r="E113" s="33">
        <v>4.180066181948404</v>
      </c>
      <c r="F113" s="33">
        <v>4.5235374264217576</v>
      </c>
      <c r="G113" s="33">
        <v>4.7140984532871535</v>
      </c>
      <c r="H113" s="33">
        <v>5.0078310720697461</v>
      </c>
      <c r="I113" s="33">
        <v>5.1021045394226041</v>
      </c>
      <c r="J113" s="33">
        <v>4.9328984113935448</v>
      </c>
      <c r="K113" s="33">
        <v>4.9212120001356565</v>
      </c>
      <c r="L113" s="33">
        <v>4.8313317809962903</v>
      </c>
      <c r="M113" s="33">
        <v>5.0610993077832234</v>
      </c>
      <c r="N113" s="33">
        <v>5.1731656724660029</v>
      </c>
      <c r="O113" s="33">
        <v>4.8507922884394565</v>
      </c>
      <c r="P113" s="33">
        <v>4.8738783734040174</v>
      </c>
      <c r="Q113" s="33">
        <v>4.8476952788634273</v>
      </c>
      <c r="R113" s="33">
        <v>4.7987527965365269</v>
      </c>
      <c r="S113" s="33">
        <v>4.9393439282155862</v>
      </c>
      <c r="T113" s="33">
        <v>5.1775588545243236</v>
      </c>
      <c r="U113" s="33">
        <v>5.2518489957053882</v>
      </c>
      <c r="V113" s="33">
        <v>5.7454341452664925</v>
      </c>
      <c r="W113" s="33">
        <v>5.8484795739050055</v>
      </c>
      <c r="X113" s="33">
        <v>5.3050187741882624</v>
      </c>
      <c r="Y113" s="33">
        <v>5.0554369670501478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93.705939507989513</v>
      </c>
      <c r="C115" s="117">
        <f t="shared" si="17"/>
        <v>107.20906376591724</v>
      </c>
      <c r="D115" s="117">
        <f t="shared" si="17"/>
        <v>93.034805935229727</v>
      </c>
      <c r="E115" s="117">
        <f t="shared" si="17"/>
        <v>110.12716906164032</v>
      </c>
      <c r="F115" s="117">
        <f t="shared" si="17"/>
        <v>128.41099101028715</v>
      </c>
      <c r="G115" s="117">
        <f t="shared" si="17"/>
        <v>132.63227270453746</v>
      </c>
      <c r="H115" s="117">
        <f t="shared" si="17"/>
        <v>160.90319121926177</v>
      </c>
      <c r="I115" s="117">
        <f t="shared" si="17"/>
        <v>148.05781836530181</v>
      </c>
      <c r="J115" s="117">
        <f t="shared" si="17"/>
        <v>162.31095487788255</v>
      </c>
      <c r="K115" s="117">
        <f t="shared" si="17"/>
        <v>131.08345859943498</v>
      </c>
      <c r="L115" s="117">
        <f t="shared" si="17"/>
        <v>156.02150308230367</v>
      </c>
      <c r="M115" s="117">
        <f t="shared" si="17"/>
        <v>147.55377874003528</v>
      </c>
      <c r="N115" s="117">
        <f t="shared" si="17"/>
        <v>139.74423449459294</v>
      </c>
      <c r="O115" s="117">
        <f t="shared" si="17"/>
        <v>132.6959787884484</v>
      </c>
      <c r="P115" s="117">
        <f t="shared" si="17"/>
        <v>119.54794851876979</v>
      </c>
      <c r="Q115" s="117">
        <f t="shared" si="17"/>
        <v>124.22384347021035</v>
      </c>
      <c r="R115" s="117">
        <f t="shared" ref="R115:V115" si="18">R116+R118+R120+R129</f>
        <v>123.06622767905245</v>
      </c>
      <c r="S115" s="117">
        <f t="shared" si="18"/>
        <v>131.68119025359255</v>
      </c>
      <c r="T115" s="117">
        <f t="shared" si="18"/>
        <v>147.46262437771273</v>
      </c>
      <c r="U115" s="117">
        <f t="shared" si="18"/>
        <v>148.66495519141526</v>
      </c>
      <c r="V115" s="117">
        <f t="shared" si="18"/>
        <v>175.36555831924525</v>
      </c>
      <c r="W115" s="117">
        <f t="shared" ref="W115:Y115" si="19">W116+W118+W120+W129</f>
        <v>171.41481756716783</v>
      </c>
      <c r="X115" s="117">
        <f t="shared" si="19"/>
        <v>152.73447542705773</v>
      </c>
      <c r="Y115" s="117">
        <f t="shared" si="19"/>
        <v>141.00288290778508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74.153393220759398</v>
      </c>
      <c r="C116" s="122">
        <f t="shared" si="20"/>
        <v>87.907262881769554</v>
      </c>
      <c r="D116" s="122">
        <f t="shared" si="20"/>
        <v>73.972945726120443</v>
      </c>
      <c r="E116" s="122">
        <f t="shared" si="20"/>
        <v>90.562199634242745</v>
      </c>
      <c r="F116" s="122">
        <f t="shared" si="20"/>
        <v>106.69056604208201</v>
      </c>
      <c r="G116" s="122">
        <f t="shared" si="20"/>
        <v>110.36207199934205</v>
      </c>
      <c r="H116" s="122">
        <f t="shared" si="20"/>
        <v>136.55376965957126</v>
      </c>
      <c r="I116" s="122">
        <f t="shared" si="20"/>
        <v>123.39882553553427</v>
      </c>
      <c r="J116" s="122">
        <f t="shared" si="20"/>
        <v>136.78785499068204</v>
      </c>
      <c r="K116" s="122">
        <f t="shared" si="20"/>
        <v>105.46144982041787</v>
      </c>
      <c r="L116" s="122">
        <f t="shared" si="20"/>
        <v>129.83418489775363</v>
      </c>
      <c r="M116" s="122">
        <f t="shared" si="20"/>
        <v>119.58172892322274</v>
      </c>
      <c r="N116" s="122">
        <f t="shared" si="20"/>
        <v>111.11865900696374</v>
      </c>
      <c r="O116" s="122">
        <f t="shared" si="20"/>
        <v>104.65403838334817</v>
      </c>
      <c r="P116" s="122">
        <f t="shared" si="20"/>
        <v>92.054778448557684</v>
      </c>
      <c r="Q116" s="122">
        <f t="shared" si="20"/>
        <v>97.149706543404648</v>
      </c>
      <c r="R116" s="122">
        <f t="shared" si="20"/>
        <v>95.114048689693576</v>
      </c>
      <c r="S116" s="122">
        <f t="shared" si="20"/>
        <v>101.84813933942607</v>
      </c>
      <c r="T116" s="122">
        <f t="shared" si="20"/>
        <v>115.13714831693069</v>
      </c>
      <c r="U116" s="122">
        <f t="shared" si="20"/>
        <v>114.94911306690881</v>
      </c>
      <c r="V116" s="122">
        <f t="shared" si="20"/>
        <v>137.81444886375598</v>
      </c>
      <c r="W116" s="122">
        <f t="shared" si="20"/>
        <v>134.05199632367115</v>
      </c>
      <c r="X116" s="122">
        <f t="shared" si="20"/>
        <v>116.81815315006561</v>
      </c>
      <c r="Y116" s="122">
        <f t="shared" si="20"/>
        <v>106.34152098517424</v>
      </c>
      <c r="DA116" s="130" t="s">
        <v>1891</v>
      </c>
    </row>
    <row r="117" spans="1:105" ht="12" customHeight="1" x14ac:dyDescent="0.25">
      <c r="A117" s="97" t="s">
        <v>53</v>
      </c>
      <c r="B117" s="98">
        <v>74.153393220759398</v>
      </c>
      <c r="C117" s="98">
        <v>87.907262881769554</v>
      </c>
      <c r="D117" s="98">
        <v>73.972945726120443</v>
      </c>
      <c r="E117" s="98">
        <v>90.562199634242745</v>
      </c>
      <c r="F117" s="98">
        <v>106.69056604208201</v>
      </c>
      <c r="G117" s="98">
        <v>110.36207199934205</v>
      </c>
      <c r="H117" s="98">
        <v>136.55376965957126</v>
      </c>
      <c r="I117" s="98">
        <v>123.39882553553427</v>
      </c>
      <c r="J117" s="98">
        <v>136.78785499068204</v>
      </c>
      <c r="K117" s="98">
        <v>105.46144982041787</v>
      </c>
      <c r="L117" s="98">
        <v>129.83418489775363</v>
      </c>
      <c r="M117" s="98">
        <v>119.58172892322274</v>
      </c>
      <c r="N117" s="98">
        <v>111.11865900696374</v>
      </c>
      <c r="O117" s="98">
        <v>104.65403838334817</v>
      </c>
      <c r="P117" s="98">
        <v>92.054778448557684</v>
      </c>
      <c r="Q117" s="98">
        <v>97.149706543404648</v>
      </c>
      <c r="R117" s="98">
        <v>95.114048689693576</v>
      </c>
      <c r="S117" s="98">
        <v>101.84813933942607</v>
      </c>
      <c r="T117" s="98">
        <v>115.13714831693069</v>
      </c>
      <c r="U117" s="98">
        <v>114.94911306690881</v>
      </c>
      <c r="V117" s="98">
        <v>137.81444886375598</v>
      </c>
      <c r="W117" s="98">
        <v>134.05199632367115</v>
      </c>
      <c r="X117" s="98">
        <v>116.81815315006561</v>
      </c>
      <c r="Y117" s="98">
        <v>106.34152098517424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6.6270472569650463E-2</v>
      </c>
      <c r="C118" s="122">
        <f t="shared" si="21"/>
        <v>6.3120465188475292E-2</v>
      </c>
      <c r="D118" s="122">
        <f t="shared" si="21"/>
        <v>7.7021092676944736E-2</v>
      </c>
      <c r="E118" s="122">
        <f t="shared" si="21"/>
        <v>8.240493898189799E-2</v>
      </c>
      <c r="F118" s="122">
        <f t="shared" si="21"/>
        <v>9.6244682611969473E-2</v>
      </c>
      <c r="G118" s="122">
        <f t="shared" si="21"/>
        <v>0.11453586606101163</v>
      </c>
      <c r="H118" s="122">
        <f t="shared" si="21"/>
        <v>0.16175158775829104</v>
      </c>
      <c r="I118" s="122">
        <f t="shared" si="21"/>
        <v>0.19436160773498012</v>
      </c>
      <c r="J118" s="122">
        <f t="shared" si="21"/>
        <v>0.21659001641912584</v>
      </c>
      <c r="K118" s="122">
        <f t="shared" si="21"/>
        <v>0.22604184702387245</v>
      </c>
      <c r="L118" s="122">
        <f t="shared" si="21"/>
        <v>0.24861364989588466</v>
      </c>
      <c r="M118" s="122">
        <f t="shared" si="21"/>
        <v>0.24708880366351033</v>
      </c>
      <c r="N118" s="122">
        <f t="shared" si="21"/>
        <v>0.279770945757574</v>
      </c>
      <c r="O118" s="122">
        <f t="shared" si="21"/>
        <v>0.26104352683608845</v>
      </c>
      <c r="P118" s="122">
        <f t="shared" si="21"/>
        <v>0.27895329744089831</v>
      </c>
      <c r="Q118" s="122">
        <f t="shared" si="21"/>
        <v>0.26368500632102887</v>
      </c>
      <c r="R118" s="122">
        <f t="shared" si="21"/>
        <v>0.25877087678986566</v>
      </c>
      <c r="S118" s="122">
        <f t="shared" si="21"/>
        <v>0.2545123264060456</v>
      </c>
      <c r="T118" s="122">
        <f t="shared" si="21"/>
        <v>0.26201613283834863</v>
      </c>
      <c r="U118" s="122">
        <f t="shared" si="21"/>
        <v>0.28327900239151071</v>
      </c>
      <c r="V118" s="122">
        <f t="shared" si="21"/>
        <v>0.31621395143033459</v>
      </c>
      <c r="W118" s="122">
        <f t="shared" si="21"/>
        <v>0.32078506894084013</v>
      </c>
      <c r="X118" s="122">
        <f t="shared" si="21"/>
        <v>0.35622064173516049</v>
      </c>
      <c r="Y118" s="122">
        <f t="shared" si="21"/>
        <v>0.39235600648913582</v>
      </c>
      <c r="DA118" s="130" t="s">
        <v>1893</v>
      </c>
    </row>
    <row r="119" spans="1:105" ht="12" customHeight="1" x14ac:dyDescent="0.25">
      <c r="A119" s="97" t="s">
        <v>53</v>
      </c>
      <c r="B119" s="98">
        <v>6.6270472569650463E-2</v>
      </c>
      <c r="C119" s="98">
        <v>6.3120465188475292E-2</v>
      </c>
      <c r="D119" s="98">
        <v>7.7021092676944736E-2</v>
      </c>
      <c r="E119" s="98">
        <v>8.240493898189799E-2</v>
      </c>
      <c r="F119" s="98">
        <v>9.6244682611969473E-2</v>
      </c>
      <c r="G119" s="98">
        <v>0.11453586606101163</v>
      </c>
      <c r="H119" s="98">
        <v>0.16175158775829104</v>
      </c>
      <c r="I119" s="98">
        <v>0.19436160773498012</v>
      </c>
      <c r="J119" s="98">
        <v>0.21659001641912584</v>
      </c>
      <c r="K119" s="98">
        <v>0.22604184702387245</v>
      </c>
      <c r="L119" s="98">
        <v>0.24861364989588466</v>
      </c>
      <c r="M119" s="98">
        <v>0.24708880366351033</v>
      </c>
      <c r="N119" s="98">
        <v>0.279770945757574</v>
      </c>
      <c r="O119" s="98">
        <v>0.26104352683608845</v>
      </c>
      <c r="P119" s="98">
        <v>0.27895329744089831</v>
      </c>
      <c r="Q119" s="98">
        <v>0.26368500632102887</v>
      </c>
      <c r="R119" s="98">
        <v>0.25877087678986566</v>
      </c>
      <c r="S119" s="98">
        <v>0.2545123264060456</v>
      </c>
      <c r="T119" s="98">
        <v>0.26201613283834863</v>
      </c>
      <c r="U119" s="98">
        <v>0.28327900239151071</v>
      </c>
      <c r="V119" s="98">
        <v>0.31621395143033459</v>
      </c>
      <c r="W119" s="98">
        <v>0.32078506894084013</v>
      </c>
      <c r="X119" s="98">
        <v>0.35622064173516049</v>
      </c>
      <c r="Y119" s="98">
        <v>0.39235600648913582</v>
      </c>
      <c r="DA119" s="63" t="s">
        <v>1894</v>
      </c>
    </row>
    <row r="120" spans="1:105" ht="12" customHeight="1" x14ac:dyDescent="0.25">
      <c r="A120" s="121" t="s">
        <v>55</v>
      </c>
      <c r="B120" s="122">
        <v>16.507156997280749</v>
      </c>
      <c r="C120" s="122">
        <v>16.293519282206312</v>
      </c>
      <c r="D120" s="122">
        <v>16.022736542774101</v>
      </c>
      <c r="E120" s="122">
        <v>16.321016522110163</v>
      </c>
      <c r="F120" s="122">
        <v>18.189111658542721</v>
      </c>
      <c r="G120" s="122">
        <v>18.560175820705261</v>
      </c>
      <c r="H120" s="122">
        <v>20.352543002945207</v>
      </c>
      <c r="I120" s="122">
        <v>20.550817313258925</v>
      </c>
      <c r="J120" s="122">
        <v>21.517951743678278</v>
      </c>
      <c r="K120" s="122">
        <v>21.611930230642152</v>
      </c>
      <c r="L120" s="122">
        <v>22.212458454367471</v>
      </c>
      <c r="M120" s="122">
        <v>23.806699927794746</v>
      </c>
      <c r="N120" s="122">
        <v>24.32465662054177</v>
      </c>
      <c r="O120" s="122">
        <v>23.990746493090708</v>
      </c>
      <c r="P120" s="122">
        <v>23.395184027367826</v>
      </c>
      <c r="Q120" s="122">
        <v>22.996823691785693</v>
      </c>
      <c r="R120" s="122">
        <v>23.873094371501843</v>
      </c>
      <c r="S120" s="122">
        <v>25.588567686386483</v>
      </c>
      <c r="T120" s="122">
        <v>27.804804365335112</v>
      </c>
      <c r="U120" s="122">
        <v>29.031033980225082</v>
      </c>
      <c r="V120" s="122">
        <v>32.329100741528478</v>
      </c>
      <c r="W120" s="122">
        <v>31.988685879051189</v>
      </c>
      <c r="X120" s="122">
        <v>30.915571503421813</v>
      </c>
      <c r="Y120" s="122">
        <v>29.78204152744787</v>
      </c>
      <c r="DA120" s="130" t="s">
        <v>1895</v>
      </c>
    </row>
    <row r="121" spans="1:105" ht="12" customHeight="1" x14ac:dyDescent="0.25">
      <c r="A121" s="97" t="s">
        <v>124</v>
      </c>
      <c r="B121" s="98">
        <v>1.0771223108944161</v>
      </c>
      <c r="C121" s="98">
        <v>1.08129919811472</v>
      </c>
      <c r="D121" s="98">
        <v>1.1069770572760538</v>
      </c>
      <c r="E121" s="98">
        <v>1.18517712321877</v>
      </c>
      <c r="F121" s="98">
        <v>1.2715730278571007</v>
      </c>
      <c r="G121" s="98">
        <v>1.3541732487232276</v>
      </c>
      <c r="H121" s="98">
        <v>1.435948301522046</v>
      </c>
      <c r="I121" s="98">
        <v>1.4541329069359072</v>
      </c>
      <c r="J121" s="98">
        <v>1.4228933245210951</v>
      </c>
      <c r="K121" s="98">
        <v>1.3987485211053508</v>
      </c>
      <c r="L121" s="98">
        <v>1.4426051836868139</v>
      </c>
      <c r="M121" s="98">
        <v>1.5856089507857374</v>
      </c>
      <c r="N121" s="98">
        <v>1.4809063462252137</v>
      </c>
      <c r="O121" s="98">
        <v>1.6689396524164393</v>
      </c>
      <c r="P121" s="98">
        <v>1.5669376808230906</v>
      </c>
      <c r="Q121" s="98">
        <v>1.5155515634630814</v>
      </c>
      <c r="R121" s="98">
        <v>2.1132857384470602</v>
      </c>
      <c r="S121" s="98">
        <v>2.4800934549782157</v>
      </c>
      <c r="T121" s="98">
        <v>2.8631443764109226</v>
      </c>
      <c r="U121" s="98">
        <v>2.8858511707980812</v>
      </c>
      <c r="V121" s="98">
        <v>3.3406767031573539</v>
      </c>
      <c r="W121" s="98">
        <v>2.9239571531134358</v>
      </c>
      <c r="X121" s="98">
        <v>2.9254929083105567</v>
      </c>
      <c r="Y121" s="98">
        <v>3.157514131440796</v>
      </c>
      <c r="DA121" s="63" t="s">
        <v>1896</v>
      </c>
    </row>
    <row r="122" spans="1:105" ht="12" customHeight="1" x14ac:dyDescent="0.25">
      <c r="A122" s="97" t="s">
        <v>123</v>
      </c>
      <c r="B122" s="98">
        <v>1.6869574172191328E-4</v>
      </c>
      <c r="C122" s="98">
        <v>1.6391864475910766E-4</v>
      </c>
      <c r="D122" s="98">
        <v>1.5979495872728817E-4</v>
      </c>
      <c r="E122" s="98">
        <v>1.5519762398176341E-4</v>
      </c>
      <c r="F122" s="98">
        <v>4.5678135681184246E-4</v>
      </c>
      <c r="G122" s="98">
        <v>4.4901089252573687E-4</v>
      </c>
      <c r="H122" s="98">
        <v>8.8873624906652814E-4</v>
      </c>
      <c r="I122" s="98">
        <v>1.4984440349718755E-3</v>
      </c>
      <c r="J122" s="98">
        <v>3.1541118001634123E-3</v>
      </c>
      <c r="K122" s="98">
        <v>5.3291699155399667E-3</v>
      </c>
      <c r="L122" s="98">
        <v>7.6986640817976225E-3</v>
      </c>
      <c r="M122" s="98">
        <v>1.0234801417438853E-2</v>
      </c>
      <c r="N122" s="98">
        <v>1.0245156057859523E-2</v>
      </c>
      <c r="O122" s="98">
        <v>1.3060657548282362E-2</v>
      </c>
      <c r="P122" s="98">
        <v>1.2811177237902696E-2</v>
      </c>
      <c r="Q122" s="98">
        <v>1.1156284117331725E-2</v>
      </c>
      <c r="R122" s="98">
        <v>1.9786329918472734E-2</v>
      </c>
      <c r="S122" s="98">
        <v>2.2943071008223785E-2</v>
      </c>
      <c r="T122" s="98">
        <v>2.7267392065191506E-2</v>
      </c>
      <c r="U122" s="98">
        <v>2.6283839440722937E-2</v>
      </c>
      <c r="V122" s="98">
        <v>3.2059515547641602E-2</v>
      </c>
      <c r="W122" s="98">
        <v>2.5425831624284106E-2</v>
      </c>
      <c r="X122" s="98">
        <v>2.4523965963250842E-2</v>
      </c>
      <c r="Y122" s="98">
        <v>2.5553540228599153E-2</v>
      </c>
      <c r="DA122" s="63" t="s">
        <v>1897</v>
      </c>
    </row>
    <row r="123" spans="1:105" ht="12" customHeight="1" x14ac:dyDescent="0.25">
      <c r="A123" s="100" t="s">
        <v>50</v>
      </c>
      <c r="B123" s="101">
        <v>1.3154471335561323E-4</v>
      </c>
      <c r="C123" s="101">
        <v>1.2796970630026393E-4</v>
      </c>
      <c r="D123" s="101">
        <v>1.2405627254272319E-4</v>
      </c>
      <c r="E123" s="101">
        <v>1.2048226879114749E-4</v>
      </c>
      <c r="F123" s="101">
        <v>3.548009650830951E-4</v>
      </c>
      <c r="G123" s="101">
        <v>3.478538696513735E-4</v>
      </c>
      <c r="H123" s="101">
        <v>6.9394960279163271E-4</v>
      </c>
      <c r="I123" s="101">
        <v>1.1661237725322006E-3</v>
      </c>
      <c r="J123" s="101">
        <v>2.4353403244773346E-3</v>
      </c>
      <c r="K123" s="101">
        <v>4.1106855264433223E-3</v>
      </c>
      <c r="L123" s="101">
        <v>5.9516701926119638E-3</v>
      </c>
      <c r="M123" s="101">
        <v>7.9465349341103653E-3</v>
      </c>
      <c r="N123" s="101">
        <v>7.9294593587756496E-3</v>
      </c>
      <c r="O123" s="101">
        <v>1.0099442191773474E-2</v>
      </c>
      <c r="P123" s="101">
        <v>9.8972040475067847E-3</v>
      </c>
      <c r="Q123" s="101">
        <v>8.5922246133729365E-3</v>
      </c>
      <c r="R123" s="101">
        <v>1.5188665805089653E-2</v>
      </c>
      <c r="S123" s="101">
        <v>1.7603812662674686E-2</v>
      </c>
      <c r="T123" s="101">
        <v>2.0879843595159871E-2</v>
      </c>
      <c r="U123" s="101">
        <v>2.008961747810115E-2</v>
      </c>
      <c r="V123" s="101">
        <v>2.4794684120040277E-2</v>
      </c>
      <c r="W123" s="101">
        <v>1.9640014822409638E-2</v>
      </c>
      <c r="X123" s="101">
        <v>1.8672644093574942E-2</v>
      </c>
      <c r="Y123" s="101">
        <v>1.9165376591289515E-2</v>
      </c>
      <c r="DA123" s="131" t="s">
        <v>1898</v>
      </c>
    </row>
    <row r="124" spans="1:105" ht="12" customHeight="1" x14ac:dyDescent="0.25">
      <c r="A124" s="103" t="s">
        <v>52</v>
      </c>
      <c r="B124" s="104">
        <v>3.7151028366300056E-5</v>
      </c>
      <c r="C124" s="104">
        <v>3.5948938458843732E-5</v>
      </c>
      <c r="D124" s="104">
        <v>3.5738686184564975E-5</v>
      </c>
      <c r="E124" s="104">
        <v>3.4715355190615915E-5</v>
      </c>
      <c r="F124" s="104">
        <v>1.0198039172874736E-4</v>
      </c>
      <c r="G124" s="104">
        <v>1.0115702287436338E-4</v>
      </c>
      <c r="H124" s="104">
        <v>1.947866462748954E-4</v>
      </c>
      <c r="I124" s="104">
        <v>3.3232026243967496E-4</v>
      </c>
      <c r="J124" s="104">
        <v>7.1877147568607765E-4</v>
      </c>
      <c r="K124" s="104">
        <v>1.2184843890966446E-3</v>
      </c>
      <c r="L124" s="104">
        <v>1.7469938891856588E-3</v>
      </c>
      <c r="M124" s="104">
        <v>2.2882664833284881E-3</v>
      </c>
      <c r="N124" s="104">
        <v>2.3156966990838736E-3</v>
      </c>
      <c r="O124" s="104">
        <v>2.9612153565088876E-3</v>
      </c>
      <c r="P124" s="104">
        <v>2.9139731903959107E-3</v>
      </c>
      <c r="Q124" s="104">
        <v>2.5640595039587879E-3</v>
      </c>
      <c r="R124" s="104">
        <v>4.5976641133830803E-3</v>
      </c>
      <c r="S124" s="104">
        <v>5.339258345549101E-3</v>
      </c>
      <c r="T124" s="104">
        <v>6.387548470031635E-3</v>
      </c>
      <c r="U124" s="104">
        <v>6.1942219626217885E-3</v>
      </c>
      <c r="V124" s="104">
        <v>7.2648314276013252E-3</v>
      </c>
      <c r="W124" s="104">
        <v>5.7858168018744688E-3</v>
      </c>
      <c r="X124" s="104">
        <v>5.8513218696759003E-3</v>
      </c>
      <c r="Y124" s="104">
        <v>6.3881636373096396E-3</v>
      </c>
      <c r="DA124" s="132" t="s">
        <v>1899</v>
      </c>
    </row>
    <row r="125" spans="1:105" ht="12" customHeight="1" x14ac:dyDescent="0.25">
      <c r="A125" s="106" t="s">
        <v>122</v>
      </c>
      <c r="B125" s="101">
        <v>15.291048366728866</v>
      </c>
      <c r="C125" s="101">
        <v>15.070050643734437</v>
      </c>
      <c r="D125" s="101">
        <v>14.713154325497433</v>
      </c>
      <c r="E125" s="101">
        <v>14.846072439808189</v>
      </c>
      <c r="F125" s="101">
        <v>16.500499702801566</v>
      </c>
      <c r="G125" s="101">
        <v>16.527568279770414</v>
      </c>
      <c r="H125" s="101">
        <v>17.957426919212828</v>
      </c>
      <c r="I125" s="101">
        <v>17.249926176045349</v>
      </c>
      <c r="J125" s="101">
        <v>15.990431515509144</v>
      </c>
      <c r="K125" s="101">
        <v>13.643926845876232</v>
      </c>
      <c r="L125" s="101">
        <v>11.041934886888535</v>
      </c>
      <c r="M125" s="101">
        <v>10.468319690346352</v>
      </c>
      <c r="N125" s="101">
        <v>10.095868290510793</v>
      </c>
      <c r="O125" s="101">
        <v>8.4529285177972646</v>
      </c>
      <c r="P125" s="101">
        <v>7.4847801238376022</v>
      </c>
      <c r="Q125" s="101">
        <v>6.8114755569254575</v>
      </c>
      <c r="R125" s="101">
        <v>6.6079916986337039</v>
      </c>
      <c r="S125" s="101">
        <v>6.6901427699388023</v>
      </c>
      <c r="T125" s="101">
        <v>6.8434031580476677</v>
      </c>
      <c r="U125" s="101">
        <v>7.4618322684358009</v>
      </c>
      <c r="V125" s="101">
        <v>8.5413426157150365</v>
      </c>
      <c r="W125" s="101">
        <v>8.8285416198043158</v>
      </c>
      <c r="X125" s="101">
        <v>8.5920652325632965</v>
      </c>
      <c r="Y125" s="101">
        <v>8.8479884475460224</v>
      </c>
      <c r="DA125" s="131" t="s">
        <v>1900</v>
      </c>
    </row>
    <row r="126" spans="1:105" ht="12" customHeight="1" x14ac:dyDescent="0.25">
      <c r="A126" s="107" t="s">
        <v>121</v>
      </c>
      <c r="B126" s="104">
        <v>0.13881762391574498</v>
      </c>
      <c r="C126" s="104">
        <v>0.14200552171239397</v>
      </c>
      <c r="D126" s="104">
        <v>0.20244536504188712</v>
      </c>
      <c r="E126" s="104">
        <v>0.28961176145922524</v>
      </c>
      <c r="F126" s="104">
        <v>0.4165821465272419</v>
      </c>
      <c r="G126" s="104">
        <v>0.67798528131909519</v>
      </c>
      <c r="H126" s="104">
        <v>0.95827904596126712</v>
      </c>
      <c r="I126" s="104">
        <v>1.8452597862426954</v>
      </c>
      <c r="J126" s="104">
        <v>4.1014727918478755</v>
      </c>
      <c r="K126" s="104">
        <v>6.563925693745027</v>
      </c>
      <c r="L126" s="104">
        <v>9.7202197197103235</v>
      </c>
      <c r="M126" s="104">
        <v>11.742536485245216</v>
      </c>
      <c r="N126" s="104">
        <v>12.737636827747902</v>
      </c>
      <c r="O126" s="104">
        <v>13.855817665328722</v>
      </c>
      <c r="P126" s="104">
        <v>14.330655045469229</v>
      </c>
      <c r="Q126" s="104">
        <v>14.658640287279823</v>
      </c>
      <c r="R126" s="104">
        <v>15.132030604502607</v>
      </c>
      <c r="S126" s="104">
        <v>16.395388390461243</v>
      </c>
      <c r="T126" s="104">
        <v>18.070989438811331</v>
      </c>
      <c r="U126" s="104">
        <v>18.657066701550477</v>
      </c>
      <c r="V126" s="104">
        <v>20.415021907108446</v>
      </c>
      <c r="W126" s="104">
        <v>20.210761274509153</v>
      </c>
      <c r="X126" s="104">
        <v>19.373489396584709</v>
      </c>
      <c r="Y126" s="104">
        <v>17.750985408232452</v>
      </c>
      <c r="DA126" s="132" t="s">
        <v>1901</v>
      </c>
    </row>
    <row r="127" spans="1:105" ht="12" customHeight="1" x14ac:dyDescent="0.25">
      <c r="A127" s="108" t="s">
        <v>53</v>
      </c>
      <c r="B127" s="98">
        <v>0.1082460265562564</v>
      </c>
      <c r="C127" s="98">
        <v>0.11086219909677972</v>
      </c>
      <c r="D127" s="98">
        <v>0.15716484323891422</v>
      </c>
      <c r="E127" s="98">
        <v>0.22479946755532854</v>
      </c>
      <c r="F127" s="98">
        <v>0.32355856292826302</v>
      </c>
      <c r="G127" s="98">
        <v>0.52531741793535169</v>
      </c>
      <c r="H127" s="98">
        <v>0.74820195046159188</v>
      </c>
      <c r="I127" s="98">
        <v>1.4361844737464733</v>
      </c>
      <c r="J127" s="98">
        <v>3.1675027892615546</v>
      </c>
      <c r="K127" s="98">
        <v>5.0632829420261896</v>
      </c>
      <c r="L127" s="98">
        <v>7.5159488911733359</v>
      </c>
      <c r="M127" s="98">
        <v>9.1183581369083377</v>
      </c>
      <c r="N127" s="98">
        <v>9.8595732257089956</v>
      </c>
      <c r="O127" s="98">
        <v>10.71391419528107</v>
      </c>
      <c r="P127" s="98">
        <v>11.07460086565613</v>
      </c>
      <c r="Q127" s="98">
        <v>11.295473434386375</v>
      </c>
      <c r="R127" s="98">
        <v>11.614723423604403</v>
      </c>
      <c r="S127" s="98">
        <v>12.579303463609978</v>
      </c>
      <c r="T127" s="98">
        <v>13.838583065788221</v>
      </c>
      <c r="U127" s="98">
        <v>14.26198767051608</v>
      </c>
      <c r="V127" s="98">
        <v>15.785100799943056</v>
      </c>
      <c r="W127" s="98">
        <v>15.614265585314991</v>
      </c>
      <c r="X127" s="98">
        <v>14.758577434774267</v>
      </c>
      <c r="Y127" s="98">
        <v>13.319049044085746</v>
      </c>
      <c r="DA127" s="63" t="s">
        <v>1902</v>
      </c>
    </row>
    <row r="128" spans="1:105" ht="12" customHeight="1" x14ac:dyDescent="0.25">
      <c r="A128" s="108" t="s">
        <v>52</v>
      </c>
      <c r="B128" s="98">
        <v>3.0571597359488577E-2</v>
      </c>
      <c r="C128" s="98">
        <v>3.1143322615614245E-2</v>
      </c>
      <c r="D128" s="98">
        <v>4.5280521802972901E-2</v>
      </c>
      <c r="E128" s="98">
        <v>6.4812293903896714E-2</v>
      </c>
      <c r="F128" s="98">
        <v>9.3023583598978887E-2</v>
      </c>
      <c r="G128" s="98">
        <v>0.15266786338374347</v>
      </c>
      <c r="H128" s="98">
        <v>0.21007709549967518</v>
      </c>
      <c r="I128" s="98">
        <v>0.40907531249622198</v>
      </c>
      <c r="J128" s="98">
        <v>0.93397000258632135</v>
      </c>
      <c r="K128" s="98">
        <v>1.5006427517188372</v>
      </c>
      <c r="L128" s="98">
        <v>2.2042708285369881</v>
      </c>
      <c r="M128" s="98">
        <v>2.6241783483368781</v>
      </c>
      <c r="N128" s="98">
        <v>2.8780636020389059</v>
      </c>
      <c r="O128" s="98">
        <v>3.1419034700476516</v>
      </c>
      <c r="P128" s="98">
        <v>3.256054179813098</v>
      </c>
      <c r="Q128" s="98">
        <v>3.3631668528934471</v>
      </c>
      <c r="R128" s="98">
        <v>3.5173071808982046</v>
      </c>
      <c r="S128" s="98">
        <v>3.8160849268512655</v>
      </c>
      <c r="T128" s="98">
        <v>4.2324063730231085</v>
      </c>
      <c r="U128" s="98">
        <v>4.3950790310343972</v>
      </c>
      <c r="V128" s="98">
        <v>4.6299211071653907</v>
      </c>
      <c r="W128" s="98">
        <v>4.5964956891941631</v>
      </c>
      <c r="X128" s="98">
        <v>4.6149119618104431</v>
      </c>
      <c r="Y128" s="98">
        <v>4.4319363641467042</v>
      </c>
      <c r="DA128" s="63" t="s">
        <v>1903</v>
      </c>
    </row>
    <row r="129" spans="1:105" ht="12" customHeight="1" x14ac:dyDescent="0.25">
      <c r="A129" s="121" t="s">
        <v>54</v>
      </c>
      <c r="B129" s="122">
        <v>2.9791188173797081</v>
      </c>
      <c r="C129" s="122">
        <v>2.9451611367529069</v>
      </c>
      <c r="D129" s="122">
        <v>2.9621025736582483</v>
      </c>
      <c r="E129" s="122">
        <v>3.1615479663055255</v>
      </c>
      <c r="F129" s="122">
        <v>3.4350686270504323</v>
      </c>
      <c r="G129" s="122">
        <v>3.5954890184291344</v>
      </c>
      <c r="H129" s="122">
        <v>3.8351269689870362</v>
      </c>
      <c r="I129" s="122">
        <v>3.9138139087736565</v>
      </c>
      <c r="J129" s="122">
        <v>3.7885581271030908</v>
      </c>
      <c r="K129" s="122">
        <v>3.7840367013510803</v>
      </c>
      <c r="L129" s="122">
        <v>3.7262460802867108</v>
      </c>
      <c r="M129" s="122">
        <v>3.9182610853542896</v>
      </c>
      <c r="N129" s="122">
        <v>4.0211479213298542</v>
      </c>
      <c r="O129" s="122">
        <v>3.7901503851734333</v>
      </c>
      <c r="P129" s="122">
        <v>3.8190327454033866</v>
      </c>
      <c r="Q129" s="122">
        <v>3.8136282286989927</v>
      </c>
      <c r="R129" s="122">
        <v>3.8203137410671695</v>
      </c>
      <c r="S129" s="122">
        <v>3.9899709013739493</v>
      </c>
      <c r="T129" s="122">
        <v>4.2586555626085794</v>
      </c>
      <c r="U129" s="122">
        <v>4.4015291418898608</v>
      </c>
      <c r="V129" s="122">
        <v>4.905794762530455</v>
      </c>
      <c r="W129" s="122">
        <v>5.0533502955046643</v>
      </c>
      <c r="X129" s="122">
        <v>4.6445301318351566</v>
      </c>
      <c r="Y129" s="122">
        <v>4.4869643886738464</v>
      </c>
      <c r="DA129" s="130" t="s">
        <v>1904</v>
      </c>
    </row>
    <row r="130" spans="1:105" ht="12" customHeight="1" x14ac:dyDescent="0.25">
      <c r="A130" s="97" t="s">
        <v>50</v>
      </c>
      <c r="B130" s="98">
        <v>4.3389118284732152E-2</v>
      </c>
      <c r="C130" s="98">
        <v>4.2361484352058276E-2</v>
      </c>
      <c r="D130" s="98">
        <v>4.1999260769813779E-2</v>
      </c>
      <c r="E130" s="98">
        <v>4.4641071414472502E-2</v>
      </c>
      <c r="F130" s="98">
        <v>4.8009096927581707E-2</v>
      </c>
      <c r="G130" s="98">
        <v>5.1817052504547045E-2</v>
      </c>
      <c r="H130" s="98">
        <v>5.5323497722465122E-2</v>
      </c>
      <c r="I130" s="98">
        <v>5.5436451900716513E-2</v>
      </c>
      <c r="J130" s="98">
        <v>5.3518503016313668E-2</v>
      </c>
      <c r="K130" s="98">
        <v>5.0647216010852793E-2</v>
      </c>
      <c r="L130" s="98">
        <v>5.2592481525161557E-2</v>
      </c>
      <c r="M130" s="98">
        <v>5.7419359909866567E-2</v>
      </c>
      <c r="N130" s="98">
        <v>5.9933183121883712E-2</v>
      </c>
      <c r="O130" s="98">
        <v>6.0748072346038594E-2</v>
      </c>
      <c r="P130" s="98">
        <v>5.7540949024245301E-2</v>
      </c>
      <c r="Q130" s="98">
        <v>5.4449991186089536E-2</v>
      </c>
      <c r="R130" s="98">
        <v>6.9659608649461788E-2</v>
      </c>
      <c r="S130" s="98">
        <v>7.5832581731901244E-2</v>
      </c>
      <c r="T130" s="98">
        <v>8.3827708123517031E-2</v>
      </c>
      <c r="U130" s="98">
        <v>8.1612194716025446E-2</v>
      </c>
      <c r="V130" s="98">
        <v>9.2544834746562776E-2</v>
      </c>
      <c r="W130" s="98">
        <v>8.2480913318652704E-2</v>
      </c>
      <c r="X130" s="98">
        <v>8.1125841890806349E-2</v>
      </c>
      <c r="Y130" s="98">
        <v>8.8211260286650522E-2</v>
      </c>
      <c r="DA130" s="63" t="s">
        <v>1905</v>
      </c>
    </row>
    <row r="131" spans="1:105" ht="12" customHeight="1" x14ac:dyDescent="0.25">
      <c r="A131" s="109" t="s">
        <v>120</v>
      </c>
      <c r="B131" s="33">
        <v>2.9357296990949759</v>
      </c>
      <c r="C131" s="33">
        <v>2.9027996524008488</v>
      </c>
      <c r="D131" s="33">
        <v>2.9201033128884344</v>
      </c>
      <c r="E131" s="33">
        <v>3.116906894891053</v>
      </c>
      <c r="F131" s="33">
        <v>3.3870595301228508</v>
      </c>
      <c r="G131" s="33">
        <v>3.5436719659245872</v>
      </c>
      <c r="H131" s="33">
        <v>3.7798034712645712</v>
      </c>
      <c r="I131" s="33">
        <v>3.8583774568729399</v>
      </c>
      <c r="J131" s="33">
        <v>3.7350396240867774</v>
      </c>
      <c r="K131" s="33">
        <v>3.7333894853402274</v>
      </c>
      <c r="L131" s="33">
        <v>3.6736535987615491</v>
      </c>
      <c r="M131" s="33">
        <v>3.8608417254444229</v>
      </c>
      <c r="N131" s="33">
        <v>3.9612147382079708</v>
      </c>
      <c r="O131" s="33">
        <v>3.7294023128273945</v>
      </c>
      <c r="P131" s="33">
        <v>3.7614917963791412</v>
      </c>
      <c r="Q131" s="33">
        <v>3.759178237512903</v>
      </c>
      <c r="R131" s="33">
        <v>3.7506541324177078</v>
      </c>
      <c r="S131" s="33">
        <v>3.9141383196420478</v>
      </c>
      <c r="T131" s="33">
        <v>4.1748278544850628</v>
      </c>
      <c r="U131" s="33">
        <v>4.3199169471738355</v>
      </c>
      <c r="V131" s="33">
        <v>4.8132499277838923</v>
      </c>
      <c r="W131" s="33">
        <v>4.9708693821860113</v>
      </c>
      <c r="X131" s="33">
        <v>4.5634042899443505</v>
      </c>
      <c r="Y131" s="33">
        <v>4.3987531283871961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0.67350141276679609</v>
      </c>
      <c r="C133" s="154">
        <f t="shared" si="22"/>
        <v>0.67757169850513022</v>
      </c>
      <c r="D133" s="154">
        <f t="shared" si="22"/>
        <v>0.68081021403452957</v>
      </c>
      <c r="E133" s="154">
        <f t="shared" si="22"/>
        <v>0.68722079126140756</v>
      </c>
      <c r="F133" s="154">
        <f t="shared" si="22"/>
        <v>0.69364261223624901</v>
      </c>
      <c r="G133" s="154">
        <f t="shared" si="22"/>
        <v>0.69940557312343221</v>
      </c>
      <c r="H133" s="154">
        <f t="shared" si="22"/>
        <v>0.70588096560571223</v>
      </c>
      <c r="I133" s="154">
        <f t="shared" si="22"/>
        <v>0.70942082854913135</v>
      </c>
      <c r="J133" s="154">
        <f t="shared" si="22"/>
        <v>0.71389660368686503</v>
      </c>
      <c r="K133" s="154">
        <f t="shared" si="22"/>
        <v>0.71768899704138633</v>
      </c>
      <c r="L133" s="154">
        <f t="shared" si="22"/>
        <v>0.72367029673987282</v>
      </c>
      <c r="M133" s="154">
        <f t="shared" si="22"/>
        <v>0.72882049778819746</v>
      </c>
      <c r="N133" s="154">
        <f t="shared" si="22"/>
        <v>0.7343222995968548</v>
      </c>
      <c r="O133" s="154">
        <f t="shared" si="22"/>
        <v>0.73912166182189543</v>
      </c>
      <c r="P133" s="154">
        <f t="shared" si="22"/>
        <v>0.74141030675911546</v>
      </c>
      <c r="Q133" s="154">
        <f t="shared" si="22"/>
        <v>0.74457258429008266</v>
      </c>
      <c r="R133" s="154">
        <f t="shared" ref="R133:V133" si="23">IF(R115=0,"",R115/R97)</f>
        <v>0.74907365062178377</v>
      </c>
      <c r="S133" s="154">
        <f t="shared" si="23"/>
        <v>0.75813756910546815</v>
      </c>
      <c r="T133" s="154">
        <f t="shared" si="23"/>
        <v>0.7696118273311513</v>
      </c>
      <c r="U133" s="154">
        <f t="shared" si="23"/>
        <v>0.78326399080105269</v>
      </c>
      <c r="V133" s="154">
        <f t="shared" si="23"/>
        <v>0.79677855170640266</v>
      </c>
      <c r="W133" s="154">
        <f t="shared" ref="W133:Y133" si="24">IF(W115=0,"",W115/W97)</f>
        <v>0.80895305473069423</v>
      </c>
      <c r="X133" s="154">
        <f t="shared" si="24"/>
        <v>0.82016602093048141</v>
      </c>
      <c r="Y133" s="154">
        <f t="shared" si="24"/>
        <v>0.82911419897173799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0.67852414309937226</v>
      </c>
      <c r="C134" s="155">
        <f t="shared" si="25"/>
        <v>0.68198905428033352</v>
      </c>
      <c r="D134" s="155">
        <f t="shared" si="25"/>
        <v>0.68579502089458722</v>
      </c>
      <c r="E134" s="155">
        <f t="shared" si="25"/>
        <v>0.6917734165310564</v>
      </c>
      <c r="F134" s="155">
        <f t="shared" si="25"/>
        <v>0.69835425809706508</v>
      </c>
      <c r="G134" s="155">
        <f t="shared" si="25"/>
        <v>0.70424363640400256</v>
      </c>
      <c r="H134" s="155">
        <f t="shared" si="25"/>
        <v>0.71042417986181194</v>
      </c>
      <c r="I134" s="155">
        <f t="shared" si="25"/>
        <v>0.71432107580915161</v>
      </c>
      <c r="J134" s="155">
        <f t="shared" si="25"/>
        <v>0.71828991603522108</v>
      </c>
      <c r="K134" s="155">
        <f t="shared" si="25"/>
        <v>0.72259962192423688</v>
      </c>
      <c r="L134" s="155">
        <f t="shared" si="25"/>
        <v>0.72731932274259303</v>
      </c>
      <c r="M134" s="155">
        <f t="shared" si="25"/>
        <v>0.73314086648022203</v>
      </c>
      <c r="N134" s="155">
        <f t="shared" si="25"/>
        <v>0.7386993048232261</v>
      </c>
      <c r="O134" s="155">
        <f t="shared" si="25"/>
        <v>0.74313495022692011</v>
      </c>
      <c r="P134" s="155">
        <f t="shared" si="25"/>
        <v>0.74419561524947897</v>
      </c>
      <c r="Q134" s="155">
        <f t="shared" si="25"/>
        <v>0.74596007985987889</v>
      </c>
      <c r="R134" s="155">
        <f t="shared" ref="R134:V134" si="26">IF(R116=0,"",R116/R98)</f>
        <v>0.74949419638774017</v>
      </c>
      <c r="S134" s="155">
        <f t="shared" si="26"/>
        <v>0.75750258017634731</v>
      </c>
      <c r="T134" s="155">
        <f t="shared" si="26"/>
        <v>0.76813863095599788</v>
      </c>
      <c r="U134" s="155">
        <f t="shared" si="26"/>
        <v>0.78129699824900178</v>
      </c>
      <c r="V134" s="155">
        <f t="shared" si="26"/>
        <v>0.79553199573844247</v>
      </c>
      <c r="W134" s="155">
        <f t="shared" ref="W134:Y134" si="27">IF(W116=0,"",W116/W98)</f>
        <v>0.80846954592841713</v>
      </c>
      <c r="X134" s="155">
        <f t="shared" si="27"/>
        <v>0.82027861351286069</v>
      </c>
      <c r="Y134" s="155">
        <f t="shared" si="27"/>
        <v>0.8293079813457287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0.67852414309937226</v>
      </c>
      <c r="C135" s="156">
        <f t="shared" si="28"/>
        <v>0.68198905428033352</v>
      </c>
      <c r="D135" s="156">
        <f t="shared" si="28"/>
        <v>0.68579502089458722</v>
      </c>
      <c r="E135" s="156">
        <f t="shared" si="28"/>
        <v>0.6917734165310564</v>
      </c>
      <c r="F135" s="156">
        <f t="shared" si="28"/>
        <v>0.69835425809706508</v>
      </c>
      <c r="G135" s="156">
        <f t="shared" si="28"/>
        <v>0.70424363640400256</v>
      </c>
      <c r="H135" s="156">
        <f t="shared" si="28"/>
        <v>0.71042417986181194</v>
      </c>
      <c r="I135" s="156">
        <f t="shared" si="28"/>
        <v>0.71432107580915161</v>
      </c>
      <c r="J135" s="156">
        <f t="shared" si="28"/>
        <v>0.71828991603522108</v>
      </c>
      <c r="K135" s="156">
        <f t="shared" si="28"/>
        <v>0.72259962192423688</v>
      </c>
      <c r="L135" s="156">
        <f t="shared" si="28"/>
        <v>0.72731932274259303</v>
      </c>
      <c r="M135" s="156">
        <f t="shared" si="28"/>
        <v>0.73314086648022203</v>
      </c>
      <c r="N135" s="156">
        <f t="shared" si="28"/>
        <v>0.7386993048232261</v>
      </c>
      <c r="O135" s="156">
        <f t="shared" si="28"/>
        <v>0.74313495022692011</v>
      </c>
      <c r="P135" s="156">
        <f t="shared" si="28"/>
        <v>0.74419561524947897</v>
      </c>
      <c r="Q135" s="156">
        <f t="shared" si="28"/>
        <v>0.74596007985987889</v>
      </c>
      <c r="R135" s="156">
        <f t="shared" ref="R135:V135" si="29">IF(R117=0,"",R117/R99)</f>
        <v>0.74949419638774017</v>
      </c>
      <c r="S135" s="156">
        <f t="shared" si="29"/>
        <v>0.75750258017634731</v>
      </c>
      <c r="T135" s="156">
        <f t="shared" si="29"/>
        <v>0.76813863095599788</v>
      </c>
      <c r="U135" s="156">
        <f t="shared" si="29"/>
        <v>0.78129699824900178</v>
      </c>
      <c r="V135" s="156">
        <f t="shared" si="29"/>
        <v>0.79553199573844247</v>
      </c>
      <c r="W135" s="156">
        <f t="shared" ref="W135:Y135" si="30">IF(W117=0,"",W117/W99)</f>
        <v>0.80846954592841713</v>
      </c>
      <c r="X135" s="156">
        <f t="shared" si="30"/>
        <v>0.82027861351286069</v>
      </c>
      <c r="Y135" s="156">
        <f t="shared" si="30"/>
        <v>0.8293079813457287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2.2278166750182709</v>
      </c>
      <c r="C136" s="155">
        <f t="shared" si="31"/>
        <v>2.3001182038351309</v>
      </c>
      <c r="D136" s="155">
        <f t="shared" si="31"/>
        <v>2.4673003153720185</v>
      </c>
      <c r="E136" s="155">
        <f t="shared" si="31"/>
        <v>2.6332662042272204</v>
      </c>
      <c r="F136" s="155">
        <f t="shared" si="31"/>
        <v>2.8803112844788377</v>
      </c>
      <c r="G136" s="155">
        <f t="shared" si="31"/>
        <v>3.1749644147576705</v>
      </c>
      <c r="H136" s="155">
        <f t="shared" si="31"/>
        <v>3.4609201875433553</v>
      </c>
      <c r="I136" s="155">
        <f t="shared" si="31"/>
        <v>3.6205726481350551</v>
      </c>
      <c r="J136" s="155">
        <f t="shared" si="31"/>
        <v>3.7075704594647014</v>
      </c>
      <c r="K136" s="155">
        <f t="shared" si="31"/>
        <v>3.8075315130022478</v>
      </c>
      <c r="L136" s="155">
        <f t="shared" si="31"/>
        <v>3.9250746812165747</v>
      </c>
      <c r="M136" s="155">
        <f t="shared" si="31"/>
        <v>4.0550962974065712</v>
      </c>
      <c r="N136" s="155">
        <f t="shared" si="31"/>
        <v>4.2338043818583166</v>
      </c>
      <c r="O136" s="155">
        <f t="shared" si="31"/>
        <v>4.4457034338514099</v>
      </c>
      <c r="P136" s="155">
        <f t="shared" si="31"/>
        <v>4.6656969002733044</v>
      </c>
      <c r="Q136" s="155">
        <f t="shared" si="31"/>
        <v>4.8594975097472304</v>
      </c>
      <c r="R136" s="155">
        <f t="shared" ref="R136:V136" si="32">IF(R118=0,"",R118/R100)</f>
        <v>5.0350081717853765</v>
      </c>
      <c r="S136" s="155">
        <f t="shared" si="32"/>
        <v>5.2061845517248555</v>
      </c>
      <c r="T136" s="155">
        <f t="shared" si="32"/>
        <v>5.3686394327577815</v>
      </c>
      <c r="U136" s="155">
        <f t="shared" si="32"/>
        <v>5.4958965598003706</v>
      </c>
      <c r="V136" s="155">
        <f t="shared" si="32"/>
        <v>5.5911098010061897</v>
      </c>
      <c r="W136" s="155">
        <f t="shared" ref="W136:Y136" si="33">IF(W118=0,"",W118/W100)</f>
        <v>5.6431131685070657</v>
      </c>
      <c r="X136" s="155">
        <f t="shared" si="33"/>
        <v>5.6845352994146063</v>
      </c>
      <c r="Y136" s="155">
        <f t="shared" si="33"/>
        <v>5.7206492877503479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2.2278166750182709</v>
      </c>
      <c r="C137" s="156">
        <f t="shared" si="34"/>
        <v>2.3001182038351309</v>
      </c>
      <c r="D137" s="156">
        <f t="shared" si="34"/>
        <v>2.4673003153720185</v>
      </c>
      <c r="E137" s="156">
        <f t="shared" si="34"/>
        <v>2.6332662042272204</v>
      </c>
      <c r="F137" s="156">
        <f t="shared" si="34"/>
        <v>2.8803112844788377</v>
      </c>
      <c r="G137" s="156">
        <f t="shared" si="34"/>
        <v>3.1749644147576705</v>
      </c>
      <c r="H137" s="156">
        <f t="shared" si="34"/>
        <v>3.4609201875433553</v>
      </c>
      <c r="I137" s="156">
        <f t="shared" si="34"/>
        <v>3.6205726481350551</v>
      </c>
      <c r="J137" s="156">
        <f t="shared" si="34"/>
        <v>3.7075704594647014</v>
      </c>
      <c r="K137" s="156">
        <f t="shared" si="34"/>
        <v>3.8075315130022478</v>
      </c>
      <c r="L137" s="156">
        <f t="shared" si="34"/>
        <v>3.9250746812165747</v>
      </c>
      <c r="M137" s="156">
        <f t="shared" si="34"/>
        <v>4.0550962974065712</v>
      </c>
      <c r="N137" s="156">
        <f t="shared" si="34"/>
        <v>4.2338043818583166</v>
      </c>
      <c r="O137" s="156">
        <f t="shared" si="34"/>
        <v>4.4457034338514099</v>
      </c>
      <c r="P137" s="156">
        <f t="shared" si="34"/>
        <v>4.6656969002733044</v>
      </c>
      <c r="Q137" s="156">
        <f t="shared" si="34"/>
        <v>4.8594975097472304</v>
      </c>
      <c r="R137" s="156">
        <f t="shared" ref="R137:V137" si="35">IF(R119=0,"",R119/R101)</f>
        <v>5.0350081717853765</v>
      </c>
      <c r="S137" s="156">
        <f t="shared" si="35"/>
        <v>5.2061845517248555</v>
      </c>
      <c r="T137" s="156">
        <f t="shared" si="35"/>
        <v>5.3686394327577815</v>
      </c>
      <c r="U137" s="156">
        <f t="shared" si="35"/>
        <v>5.4958965598003706</v>
      </c>
      <c r="V137" s="156">
        <f t="shared" si="35"/>
        <v>5.5911098010061897</v>
      </c>
      <c r="W137" s="156">
        <f t="shared" ref="W137:Y137" si="36">IF(W119=0,"",W119/W101)</f>
        <v>5.6431131685070657</v>
      </c>
      <c r="X137" s="156">
        <f t="shared" si="36"/>
        <v>5.6845352994146063</v>
      </c>
      <c r="Y137" s="156">
        <f t="shared" si="36"/>
        <v>5.7206492877503479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0.64067495085627912</v>
      </c>
      <c r="C138" s="155">
        <f t="shared" si="37"/>
        <v>0.64385884736881172</v>
      </c>
      <c r="D138" s="155">
        <f t="shared" si="37"/>
        <v>0.64729475682439064</v>
      </c>
      <c r="E138" s="155">
        <f t="shared" si="37"/>
        <v>0.65156138616299375</v>
      </c>
      <c r="F138" s="155">
        <f t="shared" si="37"/>
        <v>0.65635559051498771</v>
      </c>
      <c r="G138" s="155">
        <f t="shared" si="37"/>
        <v>0.66080803752468009</v>
      </c>
      <c r="H138" s="155">
        <f t="shared" si="37"/>
        <v>0.66547413594415883</v>
      </c>
      <c r="I138" s="155">
        <f t="shared" si="37"/>
        <v>0.66935175229236832</v>
      </c>
      <c r="J138" s="155">
        <f t="shared" si="37"/>
        <v>0.67578288738274217</v>
      </c>
      <c r="K138" s="155">
        <f t="shared" si="37"/>
        <v>0.68321336228897811</v>
      </c>
      <c r="L138" s="155">
        <f t="shared" si="37"/>
        <v>0.69191069554248663</v>
      </c>
      <c r="M138" s="155">
        <f t="shared" si="37"/>
        <v>0.69758100660023659</v>
      </c>
      <c r="N138" s="155">
        <f t="shared" si="37"/>
        <v>0.7042808627362761</v>
      </c>
      <c r="O138" s="155">
        <f t="shared" si="37"/>
        <v>0.71206036130428285</v>
      </c>
      <c r="P138" s="155">
        <f t="shared" si="37"/>
        <v>0.71949594998959443</v>
      </c>
      <c r="Q138" s="155">
        <f t="shared" si="37"/>
        <v>0.72749935272276722</v>
      </c>
      <c r="R138" s="155">
        <f t="shared" ref="R138:V138" si="38">IF(R120=0,"",R120/R102)</f>
        <v>0.73638257524704687</v>
      </c>
      <c r="S138" s="155">
        <f t="shared" si="38"/>
        <v>0.74990398828386706</v>
      </c>
      <c r="T138" s="155">
        <f t="shared" si="38"/>
        <v>0.76493400873506234</v>
      </c>
      <c r="U138" s="155">
        <f t="shared" si="38"/>
        <v>0.77962197609846617</v>
      </c>
      <c r="V138" s="155">
        <f t="shared" si="38"/>
        <v>0.79037571120876138</v>
      </c>
      <c r="W138" s="155">
        <f t="shared" ref="W138:Y138" si="39">IF(W120=0,"",W120/W102)</f>
        <v>0.79877010454312514</v>
      </c>
      <c r="X138" s="155">
        <f t="shared" si="39"/>
        <v>0.80695299568413126</v>
      </c>
      <c r="Y138" s="155">
        <f t="shared" si="39"/>
        <v>0.81441692904091156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0.57228238725525427</v>
      </c>
      <c r="C139" s="156">
        <f t="shared" si="40"/>
        <v>0.57626441192571154</v>
      </c>
      <c r="D139" s="156">
        <f t="shared" si="40"/>
        <v>0.58069765813219765</v>
      </c>
      <c r="E139" s="156">
        <f t="shared" si="40"/>
        <v>0.58593056263582932</v>
      </c>
      <c r="F139" s="156">
        <f t="shared" si="40"/>
        <v>0.59087724877492132</v>
      </c>
      <c r="G139" s="156">
        <f t="shared" si="40"/>
        <v>0.59575256091821216</v>
      </c>
      <c r="H139" s="156">
        <f t="shared" si="40"/>
        <v>0.60072092658042286</v>
      </c>
      <c r="I139" s="156">
        <f t="shared" si="40"/>
        <v>0.60322556212614176</v>
      </c>
      <c r="J139" s="156">
        <f t="shared" si="40"/>
        <v>0.60489510131893864</v>
      </c>
      <c r="K139" s="156">
        <f t="shared" si="40"/>
        <v>0.60773986501797594</v>
      </c>
      <c r="L139" s="156">
        <f t="shared" si="40"/>
        <v>0.61222173729931451</v>
      </c>
      <c r="M139" s="156">
        <f t="shared" si="40"/>
        <v>0.61875557270707626</v>
      </c>
      <c r="N139" s="156">
        <f t="shared" si="40"/>
        <v>0.62725640441026664</v>
      </c>
      <c r="O139" s="156">
        <f t="shared" si="40"/>
        <v>0.63933485718792837</v>
      </c>
      <c r="P139" s="156">
        <f t="shared" si="40"/>
        <v>0.65171418253446789</v>
      </c>
      <c r="Q139" s="156">
        <f t="shared" si="40"/>
        <v>0.66909017972207263</v>
      </c>
      <c r="R139" s="156">
        <f t="shared" ref="R139:V139" si="41">IF(R121=0,"",R121/R103)</f>
        <v>0.69524332654164056</v>
      </c>
      <c r="S139" s="156">
        <f t="shared" si="41"/>
        <v>0.72335453113611381</v>
      </c>
      <c r="T139" s="156">
        <f t="shared" si="41"/>
        <v>0.74876742651413075</v>
      </c>
      <c r="U139" s="156">
        <f t="shared" si="41"/>
        <v>0.76840709019688291</v>
      </c>
      <c r="V139" s="156">
        <f t="shared" si="41"/>
        <v>0.78431653900662202</v>
      </c>
      <c r="W139" s="156">
        <f t="shared" ref="W139:Y139" si="42">IF(W121=0,"",W121/W103)</f>
        <v>0.79632011543605918</v>
      </c>
      <c r="X139" s="156">
        <f t="shared" si="42"/>
        <v>0.80623617692267435</v>
      </c>
      <c r="Y139" s="156">
        <f t="shared" si="42"/>
        <v>0.81591196421526957</v>
      </c>
      <c r="DA139" s="63" t="s">
        <v>2064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0.63179364168707319</v>
      </c>
      <c r="C140" s="156">
        <f t="shared" si="43"/>
        <v>0.63152066390596007</v>
      </c>
      <c r="D140" s="156">
        <f t="shared" si="43"/>
        <v>0.63281808083398183</v>
      </c>
      <c r="E140" s="156">
        <f t="shared" si="43"/>
        <v>0.63282748927878574</v>
      </c>
      <c r="F140" s="156">
        <f t="shared" si="43"/>
        <v>0.66072995435092841</v>
      </c>
      <c r="G140" s="156">
        <f t="shared" si="43"/>
        <v>0.66131630372886996</v>
      </c>
      <c r="H140" s="156">
        <f t="shared" si="43"/>
        <v>0.66233191843979922</v>
      </c>
      <c r="I140" s="156">
        <f t="shared" si="43"/>
        <v>0.66545853936121735</v>
      </c>
      <c r="J140" s="156">
        <f t="shared" si="43"/>
        <v>0.67102030446331895</v>
      </c>
      <c r="K140" s="156">
        <f t="shared" si="43"/>
        <v>0.67437662907198126</v>
      </c>
      <c r="L140" s="156">
        <f t="shared" si="43"/>
        <v>0.67683092340184914</v>
      </c>
      <c r="M140" s="156">
        <f t="shared" si="43"/>
        <v>0.68079181251628773</v>
      </c>
      <c r="N140" s="156">
        <f t="shared" si="43"/>
        <v>0.68320248480305967</v>
      </c>
      <c r="O140" s="156">
        <f t="shared" si="43"/>
        <v>0.69527692967362131</v>
      </c>
      <c r="P140" s="156">
        <f t="shared" si="43"/>
        <v>0.70192234759147221</v>
      </c>
      <c r="Q140" s="156">
        <f t="shared" si="43"/>
        <v>0.71377142408694272</v>
      </c>
      <c r="R140" s="156">
        <f t="shared" ref="R140:V140" si="44">IF(R122=0,"",R122/R104)</f>
        <v>0.75773914986949586</v>
      </c>
      <c r="S140" s="156">
        <f t="shared" si="44"/>
        <v>0.78212139535214487</v>
      </c>
      <c r="T140" s="156">
        <f t="shared" si="44"/>
        <v>0.80292521691023799</v>
      </c>
      <c r="U140" s="156">
        <f t="shared" si="44"/>
        <v>0.81432257574021982</v>
      </c>
      <c r="V140" s="156">
        <f t="shared" si="44"/>
        <v>0.8209639561857488</v>
      </c>
      <c r="W140" s="156">
        <f t="shared" ref="W140:Y140" si="45">IF(W122=0,"",W122/W104)</f>
        <v>0.82770813598405024</v>
      </c>
      <c r="X140" s="156">
        <f t="shared" si="45"/>
        <v>0.83817274517472773</v>
      </c>
      <c r="Y140" s="156">
        <f t="shared" si="45"/>
        <v>0.84954283393337882</v>
      </c>
      <c r="DA140" s="63" t="s">
        <v>2065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0.57228238725525427</v>
      </c>
      <c r="C141" s="157">
        <f t="shared" si="46"/>
        <v>0.57228238725525427</v>
      </c>
      <c r="D141" s="157">
        <f t="shared" si="46"/>
        <v>0.57228238725525427</v>
      </c>
      <c r="E141" s="157">
        <f t="shared" si="46"/>
        <v>0.57228238725525427</v>
      </c>
      <c r="F141" s="157">
        <f t="shared" si="46"/>
        <v>0.60202288497091661</v>
      </c>
      <c r="G141" s="157">
        <f t="shared" si="46"/>
        <v>0.60202288497091661</v>
      </c>
      <c r="H141" s="157">
        <f t="shared" si="46"/>
        <v>0.60499033327209462</v>
      </c>
      <c r="I141" s="157">
        <f t="shared" si="46"/>
        <v>0.60753763816430284</v>
      </c>
      <c r="J141" s="157">
        <f t="shared" si="46"/>
        <v>0.61163330361384904</v>
      </c>
      <c r="K141" s="157">
        <f t="shared" si="46"/>
        <v>0.6150148528024153</v>
      </c>
      <c r="L141" s="157">
        <f t="shared" si="46"/>
        <v>0.61818956820395732</v>
      </c>
      <c r="M141" s="157">
        <f t="shared" si="46"/>
        <v>0.62348227108946308</v>
      </c>
      <c r="N141" s="157">
        <f t="shared" si="46"/>
        <v>0.62534743906806001</v>
      </c>
      <c r="O141" s="157">
        <f t="shared" si="46"/>
        <v>0.63825135310780789</v>
      </c>
      <c r="P141" s="157">
        <f t="shared" si="46"/>
        <v>0.64529086133951374</v>
      </c>
      <c r="Q141" s="157">
        <f t="shared" si="46"/>
        <v>0.6576021641772184</v>
      </c>
      <c r="R141" s="157">
        <f t="shared" ref="R141:V141" si="47">IF(R123=0,"",R123/R105)</f>
        <v>0.70596821595432213</v>
      </c>
      <c r="S141" s="157">
        <f t="shared" si="47"/>
        <v>0.73364034831951419</v>
      </c>
      <c r="T141" s="157">
        <f t="shared" si="47"/>
        <v>0.75727016196558705</v>
      </c>
      <c r="U141" s="157">
        <f t="shared" si="47"/>
        <v>0.77022719972730502</v>
      </c>
      <c r="V141" s="157">
        <f t="shared" si="47"/>
        <v>0.78004477216180079</v>
      </c>
      <c r="W141" s="157">
        <f t="shared" ref="W141:Y141" si="48">IF(W123=0,"",W123/W105)</f>
        <v>0.78772627817446661</v>
      </c>
      <c r="X141" s="157">
        <f t="shared" si="48"/>
        <v>0.79771979452588238</v>
      </c>
      <c r="Y141" s="157">
        <f t="shared" si="48"/>
        <v>0.80897279100847186</v>
      </c>
      <c r="DA141" s="131" t="s">
        <v>2066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>
        <f t="shared" si="49"/>
        <v>1</v>
      </c>
      <c r="H142" s="158">
        <f t="shared" si="49"/>
        <v>1</v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:Y142" si="51">IF(W124=0,"",W124/W106)</f>
        <v>1</v>
      </c>
      <c r="X142" s="158">
        <f t="shared" si="51"/>
        <v>1</v>
      </c>
      <c r="Y142" s="158">
        <f t="shared" si="51"/>
        <v>1</v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0.6456112699206884</v>
      </c>
      <c r="C143" s="157">
        <f t="shared" si="52"/>
        <v>0.6488013137108215</v>
      </c>
      <c r="D143" s="157">
        <f t="shared" si="52"/>
        <v>0.65211084642705319</v>
      </c>
      <c r="E143" s="157">
        <f t="shared" si="52"/>
        <v>0.65627135095090849</v>
      </c>
      <c r="F143" s="157">
        <f t="shared" si="52"/>
        <v>0.66053823666428679</v>
      </c>
      <c r="G143" s="157">
        <f t="shared" si="52"/>
        <v>0.66442640194050306</v>
      </c>
      <c r="H143" s="157">
        <f t="shared" si="52"/>
        <v>0.66841846594848442</v>
      </c>
      <c r="I143" s="157">
        <f t="shared" si="52"/>
        <v>0.67003689461307891</v>
      </c>
      <c r="J143" s="157">
        <f t="shared" si="52"/>
        <v>0.67033646409054914</v>
      </c>
      <c r="K143" s="157">
        <f t="shared" si="52"/>
        <v>0.67101720955002608</v>
      </c>
      <c r="L143" s="157">
        <f t="shared" si="52"/>
        <v>0.67160127068724884</v>
      </c>
      <c r="M143" s="157">
        <f t="shared" si="52"/>
        <v>0.67528106742375826</v>
      </c>
      <c r="N143" s="157">
        <f t="shared" si="52"/>
        <v>0.68166119865484054</v>
      </c>
      <c r="O143" s="157">
        <f t="shared" si="52"/>
        <v>0.68781730994577761</v>
      </c>
      <c r="P143" s="157">
        <f t="shared" si="52"/>
        <v>0.69295601133259577</v>
      </c>
      <c r="Q143" s="157">
        <f t="shared" si="52"/>
        <v>0.69465566202958007</v>
      </c>
      <c r="R143" s="157">
        <f t="shared" ref="R143:V143" si="53">IF(R125=0,"",R125/R107)</f>
        <v>0.69710636682652605</v>
      </c>
      <c r="S143" s="157">
        <f t="shared" si="53"/>
        <v>0.70599572473026662</v>
      </c>
      <c r="T143" s="157">
        <f t="shared" si="53"/>
        <v>0.72002416924716794</v>
      </c>
      <c r="U143" s="157">
        <f t="shared" si="53"/>
        <v>0.7470146354682996</v>
      </c>
      <c r="V143" s="157">
        <f t="shared" si="53"/>
        <v>0.76702058115689931</v>
      </c>
      <c r="W143" s="157">
        <f t="shared" ref="W143:Y143" si="54">IF(W125=0,"",W125/W107)</f>
        <v>0.77550909037137772</v>
      </c>
      <c r="X143" s="157">
        <f t="shared" si="54"/>
        <v>0.78035261827332236</v>
      </c>
      <c r="Y143" s="157">
        <f t="shared" si="54"/>
        <v>0.7866876145501791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0.70026445944862159</v>
      </c>
      <c r="C144" s="158">
        <f t="shared" si="55"/>
        <v>0.70348280948482855</v>
      </c>
      <c r="D144" s="158">
        <f t="shared" si="55"/>
        <v>0.71160078114014791</v>
      </c>
      <c r="E144" s="158">
        <f t="shared" si="55"/>
        <v>0.71639460068897409</v>
      </c>
      <c r="F144" s="158">
        <f t="shared" si="55"/>
        <v>0.71924061467071432</v>
      </c>
      <c r="G144" s="158">
        <f t="shared" si="55"/>
        <v>0.72247224396274079</v>
      </c>
      <c r="H144" s="158">
        <f t="shared" si="55"/>
        <v>0.72254263364440963</v>
      </c>
      <c r="I144" s="158">
        <f t="shared" si="55"/>
        <v>0.72505887053480489</v>
      </c>
      <c r="J144" s="158">
        <f t="shared" si="55"/>
        <v>0.72847965457352326</v>
      </c>
      <c r="K144" s="158">
        <f t="shared" si="55"/>
        <v>0.73012750745061028</v>
      </c>
      <c r="L144" s="158">
        <f t="shared" si="55"/>
        <v>0.73116538454519764</v>
      </c>
      <c r="M144" s="158">
        <f t="shared" si="55"/>
        <v>0.73172577974459396</v>
      </c>
      <c r="N144" s="158">
        <f t="shared" si="55"/>
        <v>0.73408649245730595</v>
      </c>
      <c r="O144" s="158">
        <f t="shared" si="55"/>
        <v>0.7380597915621796</v>
      </c>
      <c r="P144" s="158">
        <f t="shared" si="55"/>
        <v>0.7428190255947964</v>
      </c>
      <c r="Q144" s="158">
        <f t="shared" si="55"/>
        <v>0.75078120865994535</v>
      </c>
      <c r="R144" s="158">
        <f t="shared" ref="R144:V144" si="56">IF(R126=0,"",R126/R108)</f>
        <v>0.76137926113993248</v>
      </c>
      <c r="S144" s="158">
        <f t="shared" si="56"/>
        <v>0.77379283137128452</v>
      </c>
      <c r="T144" s="158">
        <f t="shared" si="56"/>
        <v>0.78613585736169544</v>
      </c>
      <c r="U144" s="158">
        <f t="shared" si="56"/>
        <v>0.79525287418950485</v>
      </c>
      <c r="V144" s="158">
        <f t="shared" si="56"/>
        <v>0.80155348519765679</v>
      </c>
      <c r="W144" s="158">
        <f t="shared" ref="W144:Y144" si="57">IF(W126=0,"",W126/W108)</f>
        <v>0.8097038923404819</v>
      </c>
      <c r="X144" s="158">
        <f t="shared" si="57"/>
        <v>0.81941202363353505</v>
      </c>
      <c r="Y144" s="158">
        <f t="shared" si="57"/>
        <v>0.82865658336751535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0.6456112699206884</v>
      </c>
      <c r="C145" s="156">
        <f t="shared" si="58"/>
        <v>0.6493903000664013</v>
      </c>
      <c r="D145" s="156">
        <f t="shared" si="58"/>
        <v>0.65700967851296299</v>
      </c>
      <c r="E145" s="156">
        <f t="shared" si="58"/>
        <v>0.66224499552344573</v>
      </c>
      <c r="F145" s="156">
        <f t="shared" si="58"/>
        <v>0.66552061929989181</v>
      </c>
      <c r="G145" s="156">
        <f t="shared" si="58"/>
        <v>0.66855020830003142</v>
      </c>
      <c r="H145" s="156">
        <f t="shared" si="58"/>
        <v>0.67032228291426621</v>
      </c>
      <c r="I145" s="156">
        <f t="shared" si="58"/>
        <v>0.67240124578633942</v>
      </c>
      <c r="J145" s="156">
        <f t="shared" si="58"/>
        <v>0.67448041515532842</v>
      </c>
      <c r="K145" s="156">
        <f t="shared" si="58"/>
        <v>0.67605393265955904</v>
      </c>
      <c r="L145" s="156">
        <f t="shared" si="58"/>
        <v>0.67773067351411009</v>
      </c>
      <c r="M145" s="156">
        <f t="shared" si="58"/>
        <v>0.67928068108955864</v>
      </c>
      <c r="N145" s="156">
        <f t="shared" si="58"/>
        <v>0.6812098819337673</v>
      </c>
      <c r="O145" s="156">
        <f t="shared" si="58"/>
        <v>0.68540992986079707</v>
      </c>
      <c r="P145" s="156">
        <f t="shared" si="58"/>
        <v>0.69059997902402936</v>
      </c>
      <c r="Q145" s="156">
        <f t="shared" si="58"/>
        <v>0.69891893333843136</v>
      </c>
      <c r="R145" s="156">
        <f t="shared" ref="R145:V145" si="59">IF(R127=0,"",R127/R109)</f>
        <v>0.71006834550234887</v>
      </c>
      <c r="S145" s="156">
        <f t="shared" si="59"/>
        <v>0.72410293309585128</v>
      </c>
      <c r="T145" s="156">
        <f t="shared" si="59"/>
        <v>0.73787276025305237</v>
      </c>
      <c r="U145" s="156">
        <f t="shared" si="59"/>
        <v>0.74805341157358762</v>
      </c>
      <c r="V145" s="156">
        <f t="shared" si="59"/>
        <v>0.75746431885457499</v>
      </c>
      <c r="W145" s="156">
        <f t="shared" ref="W145:Y145" si="60">IF(W127=0,"",W127/W109)</f>
        <v>0.76675126804755311</v>
      </c>
      <c r="X145" s="156">
        <f t="shared" si="60"/>
        <v>0.77561410695404365</v>
      </c>
      <c r="Y145" s="156">
        <f t="shared" si="60"/>
        <v>0.7839592894136399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0.73536724624766436</v>
      </c>
      <c r="C147" s="155">
        <f t="shared" si="64"/>
        <v>0.73747345629793937</v>
      </c>
      <c r="D147" s="155">
        <f t="shared" si="64"/>
        <v>0.7397941012457443</v>
      </c>
      <c r="E147" s="155">
        <f t="shared" si="64"/>
        <v>0.74274378053490053</v>
      </c>
      <c r="F147" s="155">
        <f t="shared" si="64"/>
        <v>0.74584493135710073</v>
      </c>
      <c r="G147" s="155">
        <f t="shared" si="64"/>
        <v>0.74867484547046992</v>
      </c>
      <c r="H147" s="155">
        <f t="shared" si="64"/>
        <v>0.75169684520031332</v>
      </c>
      <c r="I147" s="155">
        <f t="shared" si="64"/>
        <v>0.75318799733927688</v>
      </c>
      <c r="J147" s="155">
        <f t="shared" si="64"/>
        <v>0.75411914546272096</v>
      </c>
      <c r="K147" s="155">
        <f t="shared" si="64"/>
        <v>0.75572084894690927</v>
      </c>
      <c r="L147" s="155">
        <f t="shared" si="64"/>
        <v>0.75728761474762352</v>
      </c>
      <c r="M147" s="155">
        <f t="shared" si="64"/>
        <v>0.7595970768461513</v>
      </c>
      <c r="N147" s="155">
        <f t="shared" si="64"/>
        <v>0.76236696956493899</v>
      </c>
      <c r="O147" s="155">
        <f t="shared" si="64"/>
        <v>0.76514850813624513</v>
      </c>
      <c r="P147" s="155">
        <f t="shared" si="64"/>
        <v>0.76824717856429925</v>
      </c>
      <c r="Q147" s="155">
        <f t="shared" si="64"/>
        <v>0.77204737693108338</v>
      </c>
      <c r="R147" s="155">
        <f t="shared" ref="R147:V147" si="65">IF(R129=0,"",R129/R111)</f>
        <v>0.77710309780766396</v>
      </c>
      <c r="S147" s="155">
        <f t="shared" si="65"/>
        <v>0.78752208396572643</v>
      </c>
      <c r="T147" s="155">
        <f t="shared" si="65"/>
        <v>0.80090574405140524</v>
      </c>
      <c r="U147" s="155">
        <f t="shared" si="65"/>
        <v>0.81706925117085638</v>
      </c>
      <c r="V147" s="155">
        <f t="shared" si="65"/>
        <v>0.83182577008275072</v>
      </c>
      <c r="W147" s="155">
        <f t="shared" ref="W147:Y147" si="66">IF(W129=0,"",W129/W111)</f>
        <v>0.84458102696487325</v>
      </c>
      <c r="X147" s="155">
        <f t="shared" si="66"/>
        <v>0.85425718397091643</v>
      </c>
      <c r="Y147" s="155">
        <f t="shared" si="66"/>
        <v>0.86318773418190442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0.57993469817406718</v>
      </c>
      <c r="C148" s="156">
        <f t="shared" si="67"/>
        <v>0.58090218111027303</v>
      </c>
      <c r="D148" s="156">
        <f t="shared" si="67"/>
        <v>0.5819974586611989</v>
      </c>
      <c r="E148" s="156">
        <f t="shared" si="67"/>
        <v>0.58344167688860826</v>
      </c>
      <c r="F148" s="156">
        <f t="shared" si="67"/>
        <v>0.58498055320389553</v>
      </c>
      <c r="G148" s="156">
        <f t="shared" si="67"/>
        <v>0.58634975575532278</v>
      </c>
      <c r="H148" s="156">
        <f t="shared" si="67"/>
        <v>0.58774393778863132</v>
      </c>
      <c r="I148" s="156">
        <f t="shared" si="67"/>
        <v>0.58833401690559317</v>
      </c>
      <c r="J148" s="156">
        <f t="shared" si="67"/>
        <v>0.58862877862015772</v>
      </c>
      <c r="K148" s="156">
        <f t="shared" si="67"/>
        <v>0.58908247463060415</v>
      </c>
      <c r="L148" s="156">
        <f t="shared" si="67"/>
        <v>0.58970391056016369</v>
      </c>
      <c r="M148" s="156">
        <f t="shared" si="67"/>
        <v>0.59047815813535287</v>
      </c>
      <c r="N148" s="156">
        <f t="shared" si="67"/>
        <v>0.59110846462853373</v>
      </c>
      <c r="O148" s="156">
        <f t="shared" si="67"/>
        <v>0.5915615173846196</v>
      </c>
      <c r="P148" s="156">
        <f t="shared" si="67"/>
        <v>0.59185975806117397</v>
      </c>
      <c r="Q148" s="156">
        <f t="shared" si="67"/>
        <v>0.59226927587343947</v>
      </c>
      <c r="R148" s="156">
        <f t="shared" ref="R148:V148" si="68">IF(R130=0,"",R130/R112)</f>
        <v>0.59363788882167812</v>
      </c>
      <c r="S148" s="156">
        <f t="shared" si="68"/>
        <v>0.59643204638840641</v>
      </c>
      <c r="T148" s="156">
        <f t="shared" si="68"/>
        <v>0.59988144484568506</v>
      </c>
      <c r="U148" s="156">
        <f t="shared" si="68"/>
        <v>0.60398465770130305</v>
      </c>
      <c r="V148" s="156">
        <f t="shared" si="68"/>
        <v>0.608092213095487</v>
      </c>
      <c r="W148" s="156">
        <f t="shared" ref="W148:Y148" si="69">IF(W130=0,"",W130/W112)</f>
        <v>0.61195206298688354</v>
      </c>
      <c r="X148" s="156">
        <f t="shared" si="69"/>
        <v>0.61503813921977968</v>
      </c>
      <c r="Y148" s="156">
        <f t="shared" si="69"/>
        <v>0.61817727462463035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0.73829177341775953</v>
      </c>
      <c r="C149" s="159">
        <f t="shared" si="70"/>
        <v>0.74038565621385821</v>
      </c>
      <c r="D149" s="159">
        <f t="shared" si="70"/>
        <v>0.7426902965796579</v>
      </c>
      <c r="E149" s="159">
        <f t="shared" si="70"/>
        <v>0.7456596999232693</v>
      </c>
      <c r="F149" s="159">
        <f t="shared" si="70"/>
        <v>0.74876345895564034</v>
      </c>
      <c r="G149" s="159">
        <f t="shared" si="70"/>
        <v>0.75171785253097023</v>
      </c>
      <c r="H149" s="159">
        <f t="shared" si="70"/>
        <v>0.75477854920980214</v>
      </c>
      <c r="I149" s="159">
        <f t="shared" si="70"/>
        <v>0.75623253640929622</v>
      </c>
      <c r="J149" s="159">
        <f t="shared" si="70"/>
        <v>0.75716937844491872</v>
      </c>
      <c r="K149" s="159">
        <f t="shared" si="70"/>
        <v>0.75863211851822554</v>
      </c>
      <c r="L149" s="159">
        <f t="shared" si="70"/>
        <v>0.76038114650118038</v>
      </c>
      <c r="M149" s="159">
        <f t="shared" si="70"/>
        <v>0.76284646687470026</v>
      </c>
      <c r="N149" s="159">
        <f t="shared" si="70"/>
        <v>0.76572354125277686</v>
      </c>
      <c r="O149" s="159">
        <f t="shared" si="70"/>
        <v>0.76882333669809155</v>
      </c>
      <c r="P149" s="159">
        <f t="shared" si="70"/>
        <v>0.77176562650906644</v>
      </c>
      <c r="Q149" s="159">
        <f t="shared" si="70"/>
        <v>0.77545679364447717</v>
      </c>
      <c r="R149" s="159">
        <f t="shared" ref="R149:V149" si="71">IF(R131=0,"",R131/R113)</f>
        <v>0.78158936111998134</v>
      </c>
      <c r="S149" s="159">
        <f t="shared" si="71"/>
        <v>0.79244093477331323</v>
      </c>
      <c r="T149" s="159">
        <f t="shared" si="71"/>
        <v>0.806331317863622</v>
      </c>
      <c r="U149" s="159">
        <f t="shared" si="71"/>
        <v>0.8225516290941296</v>
      </c>
      <c r="V149" s="159">
        <f t="shared" si="71"/>
        <v>0.83775217086934994</v>
      </c>
      <c r="W149" s="159">
        <f t="shared" ref="W149:Y149" si="72">IF(W131=0,"",W131/W113)</f>
        <v>0.84994216349241392</v>
      </c>
      <c r="X149" s="159">
        <f t="shared" si="72"/>
        <v>0.86020511598332872</v>
      </c>
      <c r="Y149" s="159">
        <f t="shared" si="72"/>
        <v>0.8701034464591243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5.1706665785604802</v>
      </c>
      <c r="C151" s="117">
        <f t="shared" si="73"/>
        <v>5.1504365500204736</v>
      </c>
      <c r="D151" s="117">
        <f t="shared" si="73"/>
        <v>5.2273876047430807</v>
      </c>
      <c r="E151" s="117">
        <f t="shared" si="73"/>
        <v>5.5464759372812402</v>
      </c>
      <c r="F151" s="117">
        <f t="shared" si="73"/>
        <v>5.9037033166288371</v>
      </c>
      <c r="G151" s="117">
        <f t="shared" si="73"/>
        <v>6.2400896514782138</v>
      </c>
      <c r="H151" s="117">
        <f t="shared" si="73"/>
        <v>6.5667678512724592</v>
      </c>
      <c r="I151" s="117">
        <f t="shared" si="73"/>
        <v>6.6224864208708007</v>
      </c>
      <c r="J151" s="117">
        <f t="shared" si="73"/>
        <v>6.4651861816748752</v>
      </c>
      <c r="K151" s="117">
        <f t="shared" si="73"/>
        <v>6.3252153595139351</v>
      </c>
      <c r="L151" s="117">
        <f t="shared" si="73"/>
        <v>6.4862060261645711</v>
      </c>
      <c r="M151" s="117">
        <f t="shared" si="73"/>
        <v>7.0605708841656165</v>
      </c>
      <c r="N151" s="117">
        <f t="shared" si="73"/>
        <v>6.538624652774419</v>
      </c>
      <c r="O151" s="117">
        <f t="shared" si="73"/>
        <v>7.2095223598809994</v>
      </c>
      <c r="P151" s="117">
        <f t="shared" si="73"/>
        <v>6.6493003265297528</v>
      </c>
      <c r="Q151" s="117">
        <f t="shared" si="73"/>
        <v>6.2614811606647178</v>
      </c>
      <c r="R151" s="117">
        <f t="shared" ref="R151:V151" si="74">R152+R154+R156+R165</f>
        <v>8.3971677382193519</v>
      </c>
      <c r="S151" s="117">
        <f t="shared" si="74"/>
        <v>9.4572079684852088</v>
      </c>
      <c r="T151" s="117">
        <f t="shared" si="74"/>
        <v>10.544031256618227</v>
      </c>
      <c r="U151" s="117">
        <f t="shared" si="74"/>
        <v>10.347768474425482</v>
      </c>
      <c r="V151" s="117">
        <f t="shared" si="74"/>
        <v>11.738684143741647</v>
      </c>
      <c r="W151" s="117">
        <f t="shared" ref="W151:Y151" si="75">W152+W154+W156+W165</f>
        <v>10.122465843292506</v>
      </c>
      <c r="X151" s="117">
        <f t="shared" si="75"/>
        <v>9.9965533311192605</v>
      </c>
      <c r="Y151" s="117">
        <f t="shared" si="75"/>
        <v>10.663401242176917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4.9730090750603635</v>
      </c>
      <c r="C156" s="122">
        <v>4.9577817930001773</v>
      </c>
      <c r="D156" s="122">
        <v>5.0367396577492975</v>
      </c>
      <c r="E156" s="122">
        <v>5.3443375784318325</v>
      </c>
      <c r="F156" s="122">
        <v>5.6868861410617377</v>
      </c>
      <c r="G156" s="122">
        <v>6.0066215607863604</v>
      </c>
      <c r="H156" s="122">
        <v>6.318092324755316</v>
      </c>
      <c r="I156" s="122">
        <v>6.3735530950325154</v>
      </c>
      <c r="J156" s="122">
        <v>6.224985607876989</v>
      </c>
      <c r="K156" s="122">
        <v>6.0980767043294151</v>
      </c>
      <c r="L156" s="122">
        <v>6.250591951452261</v>
      </c>
      <c r="M156" s="122">
        <v>6.8036697131221402</v>
      </c>
      <c r="N156" s="122">
        <v>6.2707622621719441</v>
      </c>
      <c r="O156" s="122">
        <v>6.9382258779921333</v>
      </c>
      <c r="P156" s="122">
        <v>6.392456114770166</v>
      </c>
      <c r="Q156" s="122">
        <v>6.0186020385582282</v>
      </c>
      <c r="R156" s="122">
        <v>8.0871611003416248</v>
      </c>
      <c r="S156" s="122">
        <v>9.1213107198728185</v>
      </c>
      <c r="T156" s="122">
        <v>10.174855019837954</v>
      </c>
      <c r="U156" s="122">
        <v>9.9907910721107207</v>
      </c>
      <c r="V156" s="122">
        <v>11.336620951116323</v>
      </c>
      <c r="W156" s="122">
        <v>9.7663858010252902</v>
      </c>
      <c r="X156" s="122">
        <v>9.6480806443869813</v>
      </c>
      <c r="Y156" s="122">
        <v>10.286417547776294</v>
      </c>
      <c r="DA156" s="130" t="s">
        <v>2231</v>
      </c>
    </row>
    <row r="157" spans="1:105" ht="12" customHeight="1" x14ac:dyDescent="0.25">
      <c r="A157" s="97" t="s">
        <v>124</v>
      </c>
      <c r="B157" s="98">
        <v>4.9724018151746012</v>
      </c>
      <c r="C157" s="98">
        <v>4.9571910366919489</v>
      </c>
      <c r="D157" s="98">
        <v>5.0361669673235809</v>
      </c>
      <c r="E157" s="98">
        <v>5.3437813869520223</v>
      </c>
      <c r="F157" s="98">
        <v>5.6853291598690543</v>
      </c>
      <c r="G157" s="98">
        <v>6.0050950656915045</v>
      </c>
      <c r="H157" s="98">
        <v>6.3150619867623581</v>
      </c>
      <c r="I157" s="98">
        <v>6.368482218513412</v>
      </c>
      <c r="J157" s="98">
        <v>6.2144664709148838</v>
      </c>
      <c r="K157" s="98">
        <v>6.080418756702934</v>
      </c>
      <c r="L157" s="98">
        <v>6.2251571261141789</v>
      </c>
      <c r="M157" s="98">
        <v>6.769997996094931</v>
      </c>
      <c r="N157" s="98">
        <v>6.2372631130094316</v>
      </c>
      <c r="O157" s="98">
        <v>6.8964219377532041</v>
      </c>
      <c r="P157" s="98">
        <v>6.3519361943106185</v>
      </c>
      <c r="Q157" s="98">
        <v>5.9840833758322427</v>
      </c>
      <c r="R157" s="98">
        <v>8.0303221495580086</v>
      </c>
      <c r="S157" s="98">
        <v>9.0579186248923289</v>
      </c>
      <c r="T157" s="98">
        <v>10.102011995151177</v>
      </c>
      <c r="U157" s="98">
        <v>9.9218839057351946</v>
      </c>
      <c r="V157" s="98">
        <v>11.252645832879942</v>
      </c>
      <c r="W157" s="98">
        <v>9.7005172587301978</v>
      </c>
      <c r="X157" s="98">
        <v>9.5862409940133464</v>
      </c>
      <c r="Y157" s="98">
        <v>10.223828979470538</v>
      </c>
      <c r="DA157" s="63" t="s">
        <v>2232</v>
      </c>
    </row>
    <row r="158" spans="1:105" ht="12" customHeight="1" x14ac:dyDescent="0.25">
      <c r="A158" s="97" t="s">
        <v>123</v>
      </c>
      <c r="B158" s="98">
        <v>6.0725988576258412E-4</v>
      </c>
      <c r="C158" s="98">
        <v>5.9075630822873855E-4</v>
      </c>
      <c r="D158" s="98">
        <v>5.7269042571684214E-4</v>
      </c>
      <c r="E158" s="98">
        <v>5.5619147981067192E-4</v>
      </c>
      <c r="F158" s="98">
        <v>1.5569811926836152E-3</v>
      </c>
      <c r="G158" s="98">
        <v>1.5264950948556809E-3</v>
      </c>
      <c r="H158" s="98">
        <v>3.0303379929581039E-3</v>
      </c>
      <c r="I158" s="98">
        <v>5.070876519103009E-3</v>
      </c>
      <c r="J158" s="98">
        <v>1.05191369621056E-2</v>
      </c>
      <c r="K158" s="98">
        <v>1.7657947626481443E-2</v>
      </c>
      <c r="L158" s="98">
        <v>2.5434825338081904E-2</v>
      </c>
      <c r="M158" s="98">
        <v>3.3671717027209142E-2</v>
      </c>
      <c r="N158" s="98">
        <v>3.3499149162512461E-2</v>
      </c>
      <c r="O158" s="98">
        <v>4.1803940238928958E-2</v>
      </c>
      <c r="P158" s="98">
        <v>4.0519920459547498E-2</v>
      </c>
      <c r="Q158" s="98">
        <v>3.4518662725985055E-2</v>
      </c>
      <c r="R158" s="98">
        <v>5.6838950783615928E-2</v>
      </c>
      <c r="S158" s="98">
        <v>6.3392094980490143E-2</v>
      </c>
      <c r="T158" s="98">
        <v>7.2843024686778349E-2</v>
      </c>
      <c r="U158" s="98">
        <v>6.8907166375526227E-2</v>
      </c>
      <c r="V158" s="98">
        <v>8.3975118236381027E-2</v>
      </c>
      <c r="W158" s="98">
        <v>6.5868542295093216E-2</v>
      </c>
      <c r="X158" s="98">
        <v>6.1839650373634494E-2</v>
      </c>
      <c r="Y158" s="98">
        <v>6.2588568305755377E-2</v>
      </c>
      <c r="DA158" s="63" t="s">
        <v>2233</v>
      </c>
    </row>
    <row r="159" spans="1:105" ht="12" customHeight="1" x14ac:dyDescent="0.25">
      <c r="A159" s="100" t="s">
        <v>50</v>
      </c>
      <c r="B159" s="101">
        <v>6.0725988576258412E-4</v>
      </c>
      <c r="C159" s="101">
        <v>5.9075630822873855E-4</v>
      </c>
      <c r="D159" s="101">
        <v>5.7269042571684214E-4</v>
      </c>
      <c r="E159" s="101">
        <v>5.5619147981067192E-4</v>
      </c>
      <c r="F159" s="101">
        <v>1.5569811926836152E-3</v>
      </c>
      <c r="G159" s="101">
        <v>1.5264950948556809E-3</v>
      </c>
      <c r="H159" s="101">
        <v>3.0303379929581039E-3</v>
      </c>
      <c r="I159" s="101">
        <v>5.070876519103009E-3</v>
      </c>
      <c r="J159" s="101">
        <v>1.05191369621056E-2</v>
      </c>
      <c r="K159" s="101">
        <v>1.7657947626481443E-2</v>
      </c>
      <c r="L159" s="101">
        <v>2.5434825338081904E-2</v>
      </c>
      <c r="M159" s="101">
        <v>3.3671717027209142E-2</v>
      </c>
      <c r="N159" s="101">
        <v>3.3499149162512461E-2</v>
      </c>
      <c r="O159" s="101">
        <v>4.1803940238928958E-2</v>
      </c>
      <c r="P159" s="101">
        <v>4.0519920459547498E-2</v>
      </c>
      <c r="Q159" s="101">
        <v>3.4518662725985055E-2</v>
      </c>
      <c r="R159" s="101">
        <v>5.6838950783615928E-2</v>
      </c>
      <c r="S159" s="101">
        <v>6.3392094980490143E-2</v>
      </c>
      <c r="T159" s="101">
        <v>7.2843024686778349E-2</v>
      </c>
      <c r="U159" s="101">
        <v>6.8907166375526227E-2</v>
      </c>
      <c r="V159" s="101">
        <v>8.3975118236381027E-2</v>
      </c>
      <c r="W159" s="101">
        <v>6.5868542295093216E-2</v>
      </c>
      <c r="X159" s="101">
        <v>6.1839650373634494E-2</v>
      </c>
      <c r="Y159" s="101">
        <v>6.2588568305755377E-2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0.19765750350011699</v>
      </c>
      <c r="C165" s="122">
        <v>0.19265475702029611</v>
      </c>
      <c r="D165" s="122">
        <v>0.19064794699378287</v>
      </c>
      <c r="E165" s="122">
        <v>0.20213835884940762</v>
      </c>
      <c r="F165" s="122">
        <v>0.21681717556709923</v>
      </c>
      <c r="G165" s="122">
        <v>0.23346809069185329</v>
      </c>
      <c r="H165" s="122">
        <v>0.24867552651714356</v>
      </c>
      <c r="I165" s="122">
        <v>0.24893332583828562</v>
      </c>
      <c r="J165" s="122">
        <v>0.24020057379788654</v>
      </c>
      <c r="K165" s="122">
        <v>0.22713865518451992</v>
      </c>
      <c r="L165" s="122">
        <v>0.23561407471231002</v>
      </c>
      <c r="M165" s="122">
        <v>0.25690117104347632</v>
      </c>
      <c r="N165" s="122">
        <v>0.2678623906024748</v>
      </c>
      <c r="O165" s="122">
        <v>0.27129648188886657</v>
      </c>
      <c r="P165" s="122">
        <v>0.25684421175958716</v>
      </c>
      <c r="Q165" s="122">
        <v>0.24287912210648968</v>
      </c>
      <c r="R165" s="122">
        <v>0.31000663787772736</v>
      </c>
      <c r="S165" s="122">
        <v>0.33589724861239045</v>
      </c>
      <c r="T165" s="122">
        <v>0.36917623678027228</v>
      </c>
      <c r="U165" s="122">
        <v>0.35697740231476216</v>
      </c>
      <c r="V165" s="122">
        <v>0.40206319262532292</v>
      </c>
      <c r="W165" s="122">
        <v>0.35608004226721629</v>
      </c>
      <c r="X165" s="122">
        <v>0.3484726867322791</v>
      </c>
      <c r="Y165" s="122">
        <v>0.37698369440062307</v>
      </c>
      <c r="DA165" s="130" t="s">
        <v>2240</v>
      </c>
    </row>
    <row r="166" spans="1:105" ht="12" customHeight="1" x14ac:dyDescent="0.25">
      <c r="A166" s="97" t="s">
        <v>50</v>
      </c>
      <c r="B166" s="98">
        <v>0.19765750350011699</v>
      </c>
      <c r="C166" s="98">
        <v>0.19265475702029611</v>
      </c>
      <c r="D166" s="98">
        <v>0.19064794699378287</v>
      </c>
      <c r="E166" s="98">
        <v>0.20213835884940762</v>
      </c>
      <c r="F166" s="98">
        <v>0.21681717556709923</v>
      </c>
      <c r="G166" s="98">
        <v>0.23346809069185329</v>
      </c>
      <c r="H166" s="98">
        <v>0.24867552651714356</v>
      </c>
      <c r="I166" s="98">
        <v>0.24893332583828562</v>
      </c>
      <c r="J166" s="98">
        <v>0.24020057379788654</v>
      </c>
      <c r="K166" s="98">
        <v>0.22713865518451992</v>
      </c>
      <c r="L166" s="98">
        <v>0.23561407471231002</v>
      </c>
      <c r="M166" s="98">
        <v>0.25690117104347632</v>
      </c>
      <c r="N166" s="98">
        <v>0.2678623906024748</v>
      </c>
      <c r="O166" s="98">
        <v>0.27129648188886657</v>
      </c>
      <c r="P166" s="98">
        <v>0.25684421175958716</v>
      </c>
      <c r="Q166" s="98">
        <v>0.24287912210648968</v>
      </c>
      <c r="R166" s="98">
        <v>0.31000663787772736</v>
      </c>
      <c r="S166" s="98">
        <v>0.33589724861239045</v>
      </c>
      <c r="T166" s="98">
        <v>0.36917623678027228</v>
      </c>
      <c r="U166" s="98">
        <v>0.35697740231476216</v>
      </c>
      <c r="V166" s="98">
        <v>0.40206319262532292</v>
      </c>
      <c r="W166" s="98">
        <v>0.35608004226721629</v>
      </c>
      <c r="X166" s="98">
        <v>0.3484726867322791</v>
      </c>
      <c r="Y166" s="98">
        <v>0.37698369440062307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16553.057680685717</v>
      </c>
      <c r="C169" s="117">
        <f t="shared" si="78"/>
        <v>18619.463587631035</v>
      </c>
      <c r="D169" s="117">
        <f t="shared" si="78"/>
        <v>15874.49638724651</v>
      </c>
      <c r="E169" s="117">
        <f t="shared" si="78"/>
        <v>17391.177359874917</v>
      </c>
      <c r="F169" s="117">
        <f t="shared" si="78"/>
        <v>18368.359287789437</v>
      </c>
      <c r="G169" s="117">
        <f t="shared" si="78"/>
        <v>17470.815305695483</v>
      </c>
      <c r="H169" s="117">
        <f t="shared" si="78"/>
        <v>19211.955906470423</v>
      </c>
      <c r="I169" s="117">
        <f t="shared" si="78"/>
        <v>17414.450735042086</v>
      </c>
      <c r="J169" s="117">
        <f t="shared" si="78"/>
        <v>18909.338872257274</v>
      </c>
      <c r="K169" s="117">
        <f t="shared" si="78"/>
        <v>15128.625246578389</v>
      </c>
      <c r="L169" s="117">
        <f t="shared" si="78"/>
        <v>17767.345492129971</v>
      </c>
      <c r="M169" s="117">
        <f t="shared" si="78"/>
        <v>16127.112531639752</v>
      </c>
      <c r="N169" s="117">
        <f t="shared" si="78"/>
        <v>14941.749992136145</v>
      </c>
      <c r="O169" s="117">
        <f t="shared" si="78"/>
        <v>14334.653644801716</v>
      </c>
      <c r="P169" s="117">
        <f t="shared" si="78"/>
        <v>13156.817310860075</v>
      </c>
      <c r="Q169" s="117">
        <f t="shared" si="78"/>
        <v>13870.165783688833</v>
      </c>
      <c r="R169" s="117">
        <f t="shared" ref="R169:V169" si="79">R170+R172+R174+R183</f>
        <v>13753.910112937099</v>
      </c>
      <c r="S169" s="117">
        <f t="shared" si="79"/>
        <v>14022.456072599753</v>
      </c>
      <c r="T169" s="117">
        <f t="shared" si="79"/>
        <v>14853.315633907952</v>
      </c>
      <c r="U169" s="117">
        <f t="shared" si="79"/>
        <v>14069.701866777526</v>
      </c>
      <c r="V169" s="117">
        <f t="shared" si="79"/>
        <v>15630.609038813614</v>
      </c>
      <c r="W169" s="117">
        <f t="shared" ref="W169:Y169" si="80">W170+W172+W174+W183</f>
        <v>14693.31883198749</v>
      </c>
      <c r="X169" s="117">
        <f t="shared" si="80"/>
        <v>12742.150937986427</v>
      </c>
      <c r="Y169" s="117">
        <f t="shared" si="80"/>
        <v>11590.572199253855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13002.155143631631</v>
      </c>
      <c r="C170" s="122">
        <f t="shared" si="81"/>
        <v>15168.347612962201</v>
      </c>
      <c r="D170" s="122">
        <f t="shared" si="81"/>
        <v>12530.233056491883</v>
      </c>
      <c r="E170" s="122">
        <f t="shared" si="81"/>
        <v>14207.37659630585</v>
      </c>
      <c r="F170" s="122">
        <f t="shared" si="81"/>
        <v>15158.428055859717</v>
      </c>
      <c r="G170" s="122">
        <f t="shared" si="81"/>
        <v>14437.432404271063</v>
      </c>
      <c r="H170" s="122">
        <f t="shared" si="81"/>
        <v>16200.348373949049</v>
      </c>
      <c r="I170" s="122">
        <f t="shared" si="81"/>
        <v>14414.511623541468</v>
      </c>
      <c r="J170" s="122">
        <f t="shared" si="81"/>
        <v>15838.410608892518</v>
      </c>
      <c r="K170" s="122">
        <f t="shared" si="81"/>
        <v>12088.818827911471</v>
      </c>
      <c r="L170" s="122">
        <f t="shared" si="81"/>
        <v>14711.019369396237</v>
      </c>
      <c r="M170" s="122">
        <f t="shared" si="81"/>
        <v>12992.845034949742</v>
      </c>
      <c r="N170" s="122">
        <f t="shared" si="81"/>
        <v>11810.644151974382</v>
      </c>
      <c r="O170" s="122">
        <f t="shared" si="81"/>
        <v>11244.332432508996</v>
      </c>
      <c r="P170" s="122">
        <f t="shared" si="81"/>
        <v>10093.146239889047</v>
      </c>
      <c r="Q170" s="122">
        <f t="shared" si="81"/>
        <v>10827.037408959361</v>
      </c>
      <c r="R170" s="122">
        <f t="shared" si="81"/>
        <v>10624.003574179933</v>
      </c>
      <c r="S170" s="122">
        <f t="shared" si="81"/>
        <v>10854.688027811264</v>
      </c>
      <c r="T170" s="122">
        <f t="shared" si="81"/>
        <v>11619.542966648871</v>
      </c>
      <c r="U170" s="122">
        <f t="shared" si="81"/>
        <v>10906.211627825882</v>
      </c>
      <c r="V170" s="122">
        <f t="shared" si="81"/>
        <v>12302.867148918109</v>
      </c>
      <c r="W170" s="122">
        <f t="shared" si="81"/>
        <v>11497.528155068501</v>
      </c>
      <c r="X170" s="122">
        <f t="shared" si="81"/>
        <v>9744.4288200113315</v>
      </c>
      <c r="Y170" s="122">
        <f t="shared" si="81"/>
        <v>8739.3324325771046</v>
      </c>
      <c r="DA170" s="130" t="s">
        <v>2395</v>
      </c>
    </row>
    <row r="171" spans="1:105" ht="12" customHeight="1" x14ac:dyDescent="0.25">
      <c r="A171" s="97" t="s">
        <v>53</v>
      </c>
      <c r="B171" s="98">
        <v>13002.155143631631</v>
      </c>
      <c r="C171" s="98">
        <v>15168.347612962201</v>
      </c>
      <c r="D171" s="98">
        <v>12530.233056491883</v>
      </c>
      <c r="E171" s="98">
        <v>14207.37659630585</v>
      </c>
      <c r="F171" s="98">
        <v>15158.428055859717</v>
      </c>
      <c r="G171" s="98">
        <v>14437.432404271063</v>
      </c>
      <c r="H171" s="98">
        <v>16200.348373949049</v>
      </c>
      <c r="I171" s="98">
        <v>14414.511623541468</v>
      </c>
      <c r="J171" s="98">
        <v>15838.410608892518</v>
      </c>
      <c r="K171" s="98">
        <v>12088.818827911471</v>
      </c>
      <c r="L171" s="98">
        <v>14711.019369396237</v>
      </c>
      <c r="M171" s="98">
        <v>12992.845034949742</v>
      </c>
      <c r="N171" s="98">
        <v>11810.644151974382</v>
      </c>
      <c r="O171" s="98">
        <v>11244.332432508996</v>
      </c>
      <c r="P171" s="98">
        <v>10093.146239889047</v>
      </c>
      <c r="Q171" s="98">
        <v>10827.037408959361</v>
      </c>
      <c r="R171" s="98">
        <v>10624.003574179933</v>
      </c>
      <c r="S171" s="98">
        <v>10854.688027811264</v>
      </c>
      <c r="T171" s="98">
        <v>11619.542966648871</v>
      </c>
      <c r="U171" s="98">
        <v>10906.211627825882</v>
      </c>
      <c r="V171" s="98">
        <v>12302.867148918109</v>
      </c>
      <c r="W171" s="98">
        <v>11497.528155068501</v>
      </c>
      <c r="X171" s="98">
        <v>9744.4288200113315</v>
      </c>
      <c r="Y171" s="98">
        <v>8739.3324325771046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3.5390788388715126</v>
      </c>
      <c r="C172" s="122">
        <f t="shared" si="82"/>
        <v>3.2293190545125658</v>
      </c>
      <c r="D172" s="122">
        <f t="shared" si="82"/>
        <v>3.6263375274184271</v>
      </c>
      <c r="E172" s="122">
        <f t="shared" si="82"/>
        <v>3.3961688619652746</v>
      </c>
      <c r="F172" s="122">
        <f t="shared" si="82"/>
        <v>3.3154406035709765</v>
      </c>
      <c r="G172" s="122">
        <f t="shared" si="82"/>
        <v>3.3235000657890996</v>
      </c>
      <c r="H172" s="122">
        <f t="shared" si="82"/>
        <v>3.9390850962286859</v>
      </c>
      <c r="I172" s="122">
        <f t="shared" si="82"/>
        <v>4.4793560766430023</v>
      </c>
      <c r="J172" s="122">
        <f t="shared" si="82"/>
        <v>4.858619053878459</v>
      </c>
      <c r="K172" s="122">
        <f t="shared" si="82"/>
        <v>4.9173735671199488</v>
      </c>
      <c r="L172" s="122">
        <f t="shared" si="82"/>
        <v>5.2198242697031558</v>
      </c>
      <c r="M172" s="122">
        <f t="shared" si="82"/>
        <v>4.8537650887253401</v>
      </c>
      <c r="N172" s="122">
        <f t="shared" si="82"/>
        <v>5.1883122588810142</v>
      </c>
      <c r="O172" s="122">
        <f t="shared" si="82"/>
        <v>4.6883261076413314</v>
      </c>
      <c r="P172" s="122">
        <f t="shared" si="82"/>
        <v>4.8784551078561016</v>
      </c>
      <c r="Q172" s="122">
        <f t="shared" si="82"/>
        <v>4.5110516819458164</v>
      </c>
      <c r="R172" s="122">
        <f t="shared" si="82"/>
        <v>4.3025609522062851</v>
      </c>
      <c r="S172" s="122">
        <f t="shared" si="82"/>
        <v>3.9467318888404948</v>
      </c>
      <c r="T172" s="122">
        <f t="shared" si="82"/>
        <v>3.7833540074337764</v>
      </c>
      <c r="U172" s="122">
        <f t="shared" si="82"/>
        <v>3.820852617848971</v>
      </c>
      <c r="V172" s="122">
        <f t="shared" si="82"/>
        <v>4.0165413191651638</v>
      </c>
      <c r="W172" s="122">
        <f t="shared" si="82"/>
        <v>3.9417606243834284</v>
      </c>
      <c r="X172" s="122">
        <f t="shared" si="82"/>
        <v>4.2877707206025057</v>
      </c>
      <c r="Y172" s="122">
        <f t="shared" si="82"/>
        <v>4.6744037211120002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3.5390788388715126</v>
      </c>
      <c r="C173" s="98">
        <f>RES_hhdet_fech!C165</f>
        <v>3.2293190545125658</v>
      </c>
      <c r="D173" s="98">
        <f>RES_hhdet_fech!D165</f>
        <v>3.6263375274184271</v>
      </c>
      <c r="E173" s="98">
        <f>RES_hhdet_fech!E165</f>
        <v>3.3961688619652746</v>
      </c>
      <c r="F173" s="98">
        <f>RES_hhdet_fech!F165</f>
        <v>3.3154406035709765</v>
      </c>
      <c r="G173" s="98">
        <f>RES_hhdet_fech!G165</f>
        <v>3.3235000657890996</v>
      </c>
      <c r="H173" s="98">
        <f>RES_hhdet_fech!H165</f>
        <v>3.9390850962286859</v>
      </c>
      <c r="I173" s="98">
        <f>RES_hhdet_fech!I165</f>
        <v>4.4793560766430023</v>
      </c>
      <c r="J173" s="98">
        <f>RES_hhdet_fech!J165</f>
        <v>4.858619053878459</v>
      </c>
      <c r="K173" s="98">
        <f>RES_hhdet_fech!K165</f>
        <v>4.9173735671199488</v>
      </c>
      <c r="L173" s="98">
        <f>RES_hhdet_fech!L165</f>
        <v>5.2198242697031558</v>
      </c>
      <c r="M173" s="98">
        <f>RES_hhdet_fech!M165</f>
        <v>4.8537650887253401</v>
      </c>
      <c r="N173" s="98">
        <f>RES_hhdet_fech!N165</f>
        <v>5.1883122588810142</v>
      </c>
      <c r="O173" s="98">
        <f>RES_hhdet_fech!O165</f>
        <v>4.6883261076413314</v>
      </c>
      <c r="P173" s="98">
        <f>RES_hhdet_fech!P165</f>
        <v>4.8784551078561016</v>
      </c>
      <c r="Q173" s="98">
        <f>RES_hhdet_fech!Q165</f>
        <v>4.5110516819458164</v>
      </c>
      <c r="R173" s="98">
        <f>RES_hhdet_fech!R165</f>
        <v>4.3025609522062851</v>
      </c>
      <c r="S173" s="98">
        <f>RES_hhdet_fech!S165</f>
        <v>3.9467318888404948</v>
      </c>
      <c r="T173" s="98">
        <f>RES_hhdet_fech!T165</f>
        <v>3.7833540074337764</v>
      </c>
      <c r="U173" s="98">
        <f>RES_hhdet_fech!U165</f>
        <v>3.820852617848971</v>
      </c>
      <c r="V173" s="98">
        <f>RES_hhdet_fech!V165</f>
        <v>4.0165413191651638</v>
      </c>
      <c r="W173" s="98">
        <f>RES_hhdet_fech!W165</f>
        <v>3.9417606243834284</v>
      </c>
      <c r="X173" s="98">
        <f>RES_hhdet_fech!X165</f>
        <v>4.2877707206025057</v>
      </c>
      <c r="Y173" s="98">
        <f>RES_hhdet_fech!Y165</f>
        <v>4.6744037211120002</v>
      </c>
      <c r="DA173" s="63" t="s">
        <v>2398</v>
      </c>
    </row>
    <row r="174" spans="1:105" ht="12" customHeight="1" x14ac:dyDescent="0.25">
      <c r="A174" s="121" t="s">
        <v>55</v>
      </c>
      <c r="B174" s="122">
        <v>3065.3788577482928</v>
      </c>
      <c r="C174" s="122">
        <v>2977.9345639057647</v>
      </c>
      <c r="D174" s="122">
        <v>2875.5118761218464</v>
      </c>
      <c r="E174" s="122">
        <v>2718.4582336094463</v>
      </c>
      <c r="F174" s="122">
        <v>2749.6425097072261</v>
      </c>
      <c r="G174" s="122">
        <v>2587.6159467107627</v>
      </c>
      <c r="H174" s="122">
        <v>2577.6615579591544</v>
      </c>
      <c r="I174" s="122">
        <v>2561.869860469496</v>
      </c>
      <c r="J174" s="122">
        <v>2648.2413786900443</v>
      </c>
      <c r="K174" s="122">
        <v>2620.143435178828</v>
      </c>
      <c r="L174" s="122">
        <v>2645.6075526727436</v>
      </c>
      <c r="M174" s="122">
        <v>2718.5129710433971</v>
      </c>
      <c r="N174" s="122">
        <v>2711.7841250619595</v>
      </c>
      <c r="O174" s="122">
        <v>2690.1241519849641</v>
      </c>
      <c r="P174" s="122">
        <v>2653.1722581231347</v>
      </c>
      <c r="Q174" s="122">
        <v>2627.9613606127646</v>
      </c>
      <c r="R174" s="122">
        <v>2714.0448821706932</v>
      </c>
      <c r="S174" s="122">
        <v>2754.7911357117728</v>
      </c>
      <c r="T174" s="122">
        <v>2817.7928205771063</v>
      </c>
      <c r="U174" s="122">
        <v>2760.3419349708615</v>
      </c>
      <c r="V174" s="122">
        <v>2904.8871938560487</v>
      </c>
      <c r="W174" s="122">
        <v>2776.9589382048557</v>
      </c>
      <c r="X174" s="122">
        <v>2621.4192325305917</v>
      </c>
      <c r="Y174" s="122">
        <v>2492.2919188668284</v>
      </c>
      <c r="DA174" s="130" t="s">
        <v>2399</v>
      </c>
    </row>
    <row r="175" spans="1:105" ht="12" customHeight="1" x14ac:dyDescent="0.25">
      <c r="A175" s="97" t="s">
        <v>124</v>
      </c>
      <c r="B175" s="98">
        <v>3428.2576572652301</v>
      </c>
      <c r="C175" s="98">
        <v>3307.9376237438951</v>
      </c>
      <c r="D175" s="98">
        <v>3199.6148132804433</v>
      </c>
      <c r="E175" s="98">
        <v>3078.6946942080199</v>
      </c>
      <c r="F175" s="98">
        <v>3000.9427006039396</v>
      </c>
      <c r="G175" s="98">
        <v>2923.6375041005754</v>
      </c>
      <c r="H175" s="98">
        <v>2870.4245299219647</v>
      </c>
      <c r="I175" s="98">
        <v>2895.3038556405199</v>
      </c>
      <c r="J175" s="98">
        <v>2892.8012746077879</v>
      </c>
      <c r="K175" s="98">
        <v>2917.079230659011</v>
      </c>
      <c r="L175" s="98">
        <v>2926.8700074449125</v>
      </c>
      <c r="M175" s="98">
        <v>3103.4857188798769</v>
      </c>
      <c r="N175" s="98">
        <v>2876.6450136471981</v>
      </c>
      <c r="O175" s="98">
        <v>3164.7362395734622</v>
      </c>
      <c r="P175" s="98">
        <v>2890.1693643113358</v>
      </c>
      <c r="Q175" s="98">
        <v>2582.6502939244006</v>
      </c>
      <c r="R175" s="98">
        <v>3014.492327962319</v>
      </c>
      <c r="S175" s="98">
        <v>2933.4672081900731</v>
      </c>
      <c r="T175" s="98">
        <v>2947.4357337088331</v>
      </c>
      <c r="U175" s="98">
        <v>2783.9858149114743</v>
      </c>
      <c r="V175" s="98">
        <v>3047.444578630455</v>
      </c>
      <c r="W175" s="98">
        <v>2609.9166882417771</v>
      </c>
      <c r="X175" s="98">
        <v>2525.3061916088586</v>
      </c>
      <c r="Y175" s="98">
        <v>2585.7273966746725</v>
      </c>
      <c r="DA175" s="63" t="s">
        <v>2400</v>
      </c>
    </row>
    <row r="176" spans="1:105" ht="12" customHeight="1" x14ac:dyDescent="0.25">
      <c r="A176" s="97" t="s">
        <v>123</v>
      </c>
      <c r="B176" s="98">
        <v>3105.3358988971818</v>
      </c>
      <c r="C176" s="98">
        <v>3018.7038168434356</v>
      </c>
      <c r="D176" s="98">
        <v>2936.7292532937472</v>
      </c>
      <c r="E176" s="98">
        <v>2852.1965266789425</v>
      </c>
      <c r="F176" s="98">
        <v>2680.0496151968568</v>
      </c>
      <c r="G176" s="98">
        <v>2632.1225564982001</v>
      </c>
      <c r="H176" s="98">
        <v>2600.9120927845847</v>
      </c>
      <c r="I176" s="98">
        <v>2618.7813508939612</v>
      </c>
      <c r="J176" s="98">
        <v>2603.1658691573712</v>
      </c>
      <c r="K176" s="98">
        <v>2625.8428237229527</v>
      </c>
      <c r="L176" s="98">
        <v>2645.7261385543165</v>
      </c>
      <c r="M176" s="98">
        <v>2820.0260603676643</v>
      </c>
      <c r="N176" s="98">
        <v>2642.4386931570407</v>
      </c>
      <c r="O176" s="98">
        <v>2912.9006645419599</v>
      </c>
      <c r="P176" s="98">
        <v>2686.906744102595</v>
      </c>
      <c r="Q176" s="98">
        <v>2423.6999858517493</v>
      </c>
      <c r="R176" s="98">
        <v>2760.7847633614501</v>
      </c>
      <c r="S176" s="98">
        <v>2707.6127621833084</v>
      </c>
      <c r="T176" s="98">
        <v>2742.7468669091404</v>
      </c>
      <c r="U176" s="98">
        <v>2625.0404972341789</v>
      </c>
      <c r="V176" s="98">
        <v>2911.3068460692807</v>
      </c>
      <c r="W176" s="98">
        <v>2515.8764672327115</v>
      </c>
      <c r="X176" s="98">
        <v>2430.5740058150532</v>
      </c>
      <c r="Y176" s="98">
        <v>2480.9979058340332</v>
      </c>
      <c r="DA176" s="63" t="s">
        <v>2401</v>
      </c>
    </row>
    <row r="177" spans="1:105" ht="12" customHeight="1" x14ac:dyDescent="0.25">
      <c r="A177" s="100" t="s">
        <v>50</v>
      </c>
      <c r="B177" s="101">
        <v>2673.2694389971125</v>
      </c>
      <c r="C177" s="101">
        <v>2600.6176625670828</v>
      </c>
      <c r="D177" s="101">
        <v>2521.0883329672561</v>
      </c>
      <c r="E177" s="101">
        <v>2448.4569458120791</v>
      </c>
      <c r="F177" s="101">
        <v>2284.7056299284131</v>
      </c>
      <c r="G177" s="101">
        <v>2239.9704978219183</v>
      </c>
      <c r="H177" s="101">
        <v>2223.3506434217461</v>
      </c>
      <c r="I177" s="101">
        <v>2232.2928856766189</v>
      </c>
      <c r="J177" s="101">
        <v>2205.1033804797958</v>
      </c>
      <c r="K177" s="101">
        <v>2220.9578681459811</v>
      </c>
      <c r="L177" s="101">
        <v>2239.3753599297324</v>
      </c>
      <c r="M177" s="101">
        <v>2390.7915571239491</v>
      </c>
      <c r="N177" s="101">
        <v>2234.3848657275644</v>
      </c>
      <c r="O177" s="101">
        <v>2453.7148699259815</v>
      </c>
      <c r="P177" s="101">
        <v>2257.9256275924122</v>
      </c>
      <c r="Q177" s="101">
        <v>2026.0998254378737</v>
      </c>
      <c r="R177" s="101">
        <v>2274.6862757374024</v>
      </c>
      <c r="S177" s="101">
        <v>2214.79074187588</v>
      </c>
      <c r="T177" s="101">
        <v>2226.8636120031133</v>
      </c>
      <c r="U177" s="101">
        <v>2121.2726550992743</v>
      </c>
      <c r="V177" s="101">
        <v>2369.7043492551561</v>
      </c>
      <c r="W177" s="101">
        <v>2042.0099221214432</v>
      </c>
      <c r="X177" s="101">
        <v>1944.496339069834</v>
      </c>
      <c r="Y177" s="101">
        <v>1954.087671068706</v>
      </c>
      <c r="DA177" s="131" t="s">
        <v>2402</v>
      </c>
    </row>
    <row r="178" spans="1:105" ht="12" customHeight="1" x14ac:dyDescent="0.25">
      <c r="A178" s="103" t="s">
        <v>52</v>
      </c>
      <c r="B178" s="104">
        <v>432.06645990006962</v>
      </c>
      <c r="C178" s="104">
        <v>418.0861542763526</v>
      </c>
      <c r="D178" s="104">
        <v>415.64092032649063</v>
      </c>
      <c r="E178" s="104">
        <v>403.73958086686309</v>
      </c>
      <c r="F178" s="104">
        <v>395.34398526844393</v>
      </c>
      <c r="G178" s="104">
        <v>392.15205867628202</v>
      </c>
      <c r="H178" s="104">
        <v>377.56144936283891</v>
      </c>
      <c r="I178" s="104">
        <v>386.48846521734197</v>
      </c>
      <c r="J178" s="104">
        <v>398.0624886775754</v>
      </c>
      <c r="K178" s="104">
        <v>404.88495557697075</v>
      </c>
      <c r="L178" s="104">
        <v>406.35077862458428</v>
      </c>
      <c r="M178" s="104">
        <v>429.23450324371481</v>
      </c>
      <c r="N178" s="104">
        <v>408.05382742947654</v>
      </c>
      <c r="O178" s="104">
        <v>459.18579461597818</v>
      </c>
      <c r="P178" s="104">
        <v>428.98111651018274</v>
      </c>
      <c r="Q178" s="104">
        <v>397.60016041387604</v>
      </c>
      <c r="R178" s="104">
        <v>486.09848762404744</v>
      </c>
      <c r="S178" s="104">
        <v>492.82202030742894</v>
      </c>
      <c r="T178" s="104">
        <v>515.88325490602722</v>
      </c>
      <c r="U178" s="104">
        <v>503.76784213490487</v>
      </c>
      <c r="V178" s="104">
        <v>541.60249681412438</v>
      </c>
      <c r="W178" s="104">
        <v>473.86654511126812</v>
      </c>
      <c r="X178" s="104">
        <v>486.07766674521946</v>
      </c>
      <c r="Y178" s="104">
        <v>526.91023476532712</v>
      </c>
      <c r="DA178" s="132" t="s">
        <v>2403</v>
      </c>
    </row>
    <row r="179" spans="1:105" ht="12" customHeight="1" x14ac:dyDescent="0.25">
      <c r="A179" s="106" t="s">
        <v>122</v>
      </c>
      <c r="B179" s="101">
        <v>3042.1554403700256</v>
      </c>
      <c r="C179" s="101">
        <v>2956.4757962393692</v>
      </c>
      <c r="D179" s="101">
        <v>2854.657869444668</v>
      </c>
      <c r="E179" s="101">
        <v>2695.1465648574408</v>
      </c>
      <c r="F179" s="101">
        <v>2735.9200836337982</v>
      </c>
      <c r="G179" s="101">
        <v>2569.8943480498137</v>
      </c>
      <c r="H179" s="101">
        <v>2565.3669130294948</v>
      </c>
      <c r="I179" s="101">
        <v>2556.0782286188164</v>
      </c>
      <c r="J179" s="101">
        <v>2675.5837930173279</v>
      </c>
      <c r="K179" s="101">
        <v>2672.1559297414365</v>
      </c>
      <c r="L179" s="101">
        <v>2733.7368871348426</v>
      </c>
      <c r="M179" s="101">
        <v>2809.0461337833949</v>
      </c>
      <c r="N179" s="101">
        <v>2813.8242178790447</v>
      </c>
      <c r="O179" s="101">
        <v>2773.7704916588709</v>
      </c>
      <c r="P179" s="101">
        <v>2757.3280871207285</v>
      </c>
      <c r="Q179" s="101">
        <v>2775.4687079184982</v>
      </c>
      <c r="R179" s="101">
        <v>2859.7348756301099</v>
      </c>
      <c r="S179" s="101">
        <v>2925.9272751756052</v>
      </c>
      <c r="T179" s="101">
        <v>2993.6155327274</v>
      </c>
      <c r="U179" s="101">
        <v>2881.357235126176</v>
      </c>
      <c r="V179" s="101">
        <v>2972.5640166546818</v>
      </c>
      <c r="W179" s="101">
        <v>2873.7841924086729</v>
      </c>
      <c r="X179" s="101">
        <v>2718.783979224208</v>
      </c>
      <c r="Y179" s="101">
        <v>2566.4000602282881</v>
      </c>
      <c r="DA179" s="131" t="s">
        <v>2404</v>
      </c>
    </row>
    <row r="180" spans="1:105" ht="12" customHeight="1" x14ac:dyDescent="0.25">
      <c r="A180" s="107" t="s">
        <v>121</v>
      </c>
      <c r="B180" s="104">
        <v>2804.7258584276697</v>
      </c>
      <c r="C180" s="104">
        <v>2726.6431648826365</v>
      </c>
      <c r="D180" s="104">
        <v>2615.5354530523682</v>
      </c>
      <c r="E180" s="104">
        <v>2468.0197217132627</v>
      </c>
      <c r="F180" s="104">
        <v>2511.5821690994767</v>
      </c>
      <c r="G180" s="104">
        <v>2361.7985134957908</v>
      </c>
      <c r="H180" s="104">
        <v>2371.889621605796</v>
      </c>
      <c r="I180" s="104">
        <v>2358.6029778452034</v>
      </c>
      <c r="J180" s="104">
        <v>2455.2481428446331</v>
      </c>
      <c r="K180" s="104">
        <v>2448.5366799099165</v>
      </c>
      <c r="L180" s="104">
        <v>2503.1720283992368</v>
      </c>
      <c r="M180" s="104">
        <v>2586.6572400274949</v>
      </c>
      <c r="N180" s="104">
        <v>2610.6766621930842</v>
      </c>
      <c r="O180" s="104">
        <v>2584.9905938713127</v>
      </c>
      <c r="P180" s="104">
        <v>2572.4483039356132</v>
      </c>
      <c r="Q180" s="104">
        <v>2564.8947232833889</v>
      </c>
      <c r="R180" s="104">
        <v>2610.7530639811848</v>
      </c>
      <c r="S180" s="104">
        <v>2659.0889936481535</v>
      </c>
      <c r="T180" s="104">
        <v>2731.5833234948459</v>
      </c>
      <c r="U180" s="104">
        <v>2708.4192071720336</v>
      </c>
      <c r="V180" s="104">
        <v>2854.1383590779164</v>
      </c>
      <c r="W180" s="104">
        <v>2760.8800254496123</v>
      </c>
      <c r="X180" s="104">
        <v>2593.566762751876</v>
      </c>
      <c r="Y180" s="104">
        <v>2439.3985965673942</v>
      </c>
      <c r="DA180" s="132" t="s">
        <v>2405</v>
      </c>
    </row>
    <row r="181" spans="1:105" ht="12" customHeight="1" x14ac:dyDescent="0.25">
      <c r="A181" s="108" t="s">
        <v>53</v>
      </c>
      <c r="B181" s="98">
        <v>2372.1861050324728</v>
      </c>
      <c r="C181" s="98">
        <v>2305.9731973802041</v>
      </c>
      <c r="D181" s="98">
        <v>2199.2410114961822</v>
      </c>
      <c r="E181" s="98">
        <v>2072.3415179850113</v>
      </c>
      <c r="F181" s="98">
        <v>2108.2024982358962</v>
      </c>
      <c r="G181" s="98">
        <v>1977.5684223568735</v>
      </c>
      <c r="H181" s="98">
        <v>1996.1866198125895</v>
      </c>
      <c r="I181" s="98">
        <v>1979.4854478164314</v>
      </c>
      <c r="J181" s="98">
        <v>2047.9561135192394</v>
      </c>
      <c r="K181" s="98">
        <v>2039.8231789968215</v>
      </c>
      <c r="L181" s="98">
        <v>2088.1270240945196</v>
      </c>
      <c r="M181" s="98">
        <v>2163.6783730204702</v>
      </c>
      <c r="N181" s="98">
        <v>2177.6527845803066</v>
      </c>
      <c r="O181" s="98">
        <v>2152.3660129159225</v>
      </c>
      <c r="P181" s="98">
        <v>2138.2828589548021</v>
      </c>
      <c r="Q181" s="98">
        <v>2123.0825635731121</v>
      </c>
      <c r="R181" s="98">
        <v>2148.7126895053211</v>
      </c>
      <c r="S181" s="98">
        <v>2180.1790034756054</v>
      </c>
      <c r="T181" s="98">
        <v>2228.641808032919</v>
      </c>
      <c r="U181" s="98">
        <v>2201.0262239386602</v>
      </c>
      <c r="V181" s="98">
        <v>2335.3009645746938</v>
      </c>
      <c r="W181" s="98">
        <v>2252.4655039285876</v>
      </c>
      <c r="X181" s="98">
        <v>2087.328070846052</v>
      </c>
      <c r="Y181" s="98">
        <v>1934.7042922137778</v>
      </c>
      <c r="DA181" s="63" t="s">
        <v>2406</v>
      </c>
    </row>
    <row r="182" spans="1:105" ht="12" customHeight="1" x14ac:dyDescent="0.25">
      <c r="A182" s="108" t="s">
        <v>52</v>
      </c>
      <c r="B182" s="98">
        <v>432.53975339519729</v>
      </c>
      <c r="C182" s="98">
        <v>420.66996750243163</v>
      </c>
      <c r="D182" s="98">
        <v>416.29444155618569</v>
      </c>
      <c r="E182" s="98">
        <v>395.67820372825133</v>
      </c>
      <c r="F182" s="98">
        <v>403.37967086358105</v>
      </c>
      <c r="G182" s="98">
        <v>384.23009113891726</v>
      </c>
      <c r="H182" s="98">
        <v>375.70300179320657</v>
      </c>
      <c r="I182" s="98">
        <v>379.11753002877214</v>
      </c>
      <c r="J182" s="98">
        <v>407.29202932539346</v>
      </c>
      <c r="K182" s="98">
        <v>408.71350091309517</v>
      </c>
      <c r="L182" s="98">
        <v>415.04500430471734</v>
      </c>
      <c r="M182" s="98">
        <v>422.97886700702531</v>
      </c>
      <c r="N182" s="98">
        <v>433.02387761277754</v>
      </c>
      <c r="O182" s="98">
        <v>432.6245809553904</v>
      </c>
      <c r="P182" s="98">
        <v>434.16544498081089</v>
      </c>
      <c r="Q182" s="98">
        <v>441.81215971027655</v>
      </c>
      <c r="R182" s="98">
        <v>462.04037447586376</v>
      </c>
      <c r="S182" s="98">
        <v>478.90999017254825</v>
      </c>
      <c r="T182" s="98">
        <v>502.94151546192654</v>
      </c>
      <c r="U182" s="98">
        <v>507.39298323337346</v>
      </c>
      <c r="V182" s="98">
        <v>518.83739450322298</v>
      </c>
      <c r="W182" s="98">
        <v>508.41452152102448</v>
      </c>
      <c r="X182" s="98">
        <v>506.23869190582388</v>
      </c>
      <c r="Y182" s="98">
        <v>504.69430435361676</v>
      </c>
      <c r="DA182" s="63" t="s">
        <v>2407</v>
      </c>
    </row>
    <row r="183" spans="1:105" ht="12" customHeight="1" x14ac:dyDescent="0.25">
      <c r="A183" s="121" t="s">
        <v>54</v>
      </c>
      <c r="B183" s="122">
        <v>481.98460046691952</v>
      </c>
      <c r="C183" s="122">
        <v>469.9520917085548</v>
      </c>
      <c r="D183" s="122">
        <v>465.12511710536108</v>
      </c>
      <c r="E183" s="122">
        <v>461.94636109765463</v>
      </c>
      <c r="F183" s="122">
        <v>456.97328161892341</v>
      </c>
      <c r="G183" s="122">
        <v>442.44345464786539</v>
      </c>
      <c r="H183" s="122">
        <v>430.00688946599075</v>
      </c>
      <c r="I183" s="122">
        <v>433.58989495447901</v>
      </c>
      <c r="J183" s="122">
        <v>417.82826562083113</v>
      </c>
      <c r="K183" s="122">
        <v>414.7456099209698</v>
      </c>
      <c r="L183" s="122">
        <v>405.49874579128635</v>
      </c>
      <c r="M183" s="122">
        <v>410.90076055788893</v>
      </c>
      <c r="N183" s="122">
        <v>414.13340284092214</v>
      </c>
      <c r="O183" s="122">
        <v>395.50873420011328</v>
      </c>
      <c r="P183" s="122">
        <v>405.62035774003647</v>
      </c>
      <c r="Q183" s="122">
        <v>410.6559624347625</v>
      </c>
      <c r="R183" s="122">
        <v>411.55909563426587</v>
      </c>
      <c r="S183" s="122">
        <v>409.0301771878743</v>
      </c>
      <c r="T183" s="122">
        <v>412.19649267454236</v>
      </c>
      <c r="U183" s="122">
        <v>399.32745136293363</v>
      </c>
      <c r="V183" s="122">
        <v>418.83815472029232</v>
      </c>
      <c r="W183" s="122">
        <v>414.88997808974835</v>
      </c>
      <c r="X183" s="122">
        <v>372.01511472390189</v>
      </c>
      <c r="Y183" s="122">
        <v>354.27344408881004</v>
      </c>
      <c r="DA183" s="130" t="s">
        <v>2408</v>
      </c>
    </row>
    <row r="184" spans="1:105" ht="12" customHeight="1" x14ac:dyDescent="0.25">
      <c r="A184" s="97" t="s">
        <v>50</v>
      </c>
      <c r="B184" s="98">
        <v>608.90454667650533</v>
      </c>
      <c r="C184" s="98">
        <v>596.41461974513675</v>
      </c>
      <c r="D184" s="98">
        <v>590.20199952555117</v>
      </c>
      <c r="E184" s="98">
        <v>588.13624891547886</v>
      </c>
      <c r="F184" s="98">
        <v>570.17263387923356</v>
      </c>
      <c r="G184" s="98">
        <v>571.30037390382995</v>
      </c>
      <c r="H184" s="98">
        <v>552.05007335450352</v>
      </c>
      <c r="I184" s="98">
        <v>554.01929998758487</v>
      </c>
      <c r="J184" s="98">
        <v>540.87314505473012</v>
      </c>
      <c r="K184" s="98">
        <v>520.24247461282289</v>
      </c>
      <c r="L184" s="98">
        <v>527.04084759280647</v>
      </c>
      <c r="M184" s="98">
        <v>529.21202242999266</v>
      </c>
      <c r="N184" s="98">
        <v>528.54298145635892</v>
      </c>
      <c r="O184" s="98">
        <v>533.88327741136845</v>
      </c>
      <c r="P184" s="98">
        <v>510.46291048043042</v>
      </c>
      <c r="Q184" s="98">
        <v>480.53863357508669</v>
      </c>
      <c r="R184" s="98">
        <v>565.56406999089961</v>
      </c>
      <c r="S184" s="98">
        <v>556.9421166964795</v>
      </c>
      <c r="T184" s="98">
        <v>587.34424715323689</v>
      </c>
      <c r="U184" s="98">
        <v>560.64217776560633</v>
      </c>
      <c r="V184" s="98">
        <v>622.566284101473</v>
      </c>
      <c r="W184" s="98">
        <v>527.61012477192105</v>
      </c>
      <c r="X184" s="98">
        <v>502.96416584003617</v>
      </c>
      <c r="Y184" s="98">
        <v>523.02281527059449</v>
      </c>
      <c r="DA184" s="63" t="s">
        <v>2409</v>
      </c>
    </row>
    <row r="185" spans="1:105" ht="12" customHeight="1" x14ac:dyDescent="0.25">
      <c r="A185" s="109" t="s">
        <v>120</v>
      </c>
      <c r="B185" s="33">
        <v>480.101698976808</v>
      </c>
      <c r="C185" s="33">
        <v>468.10594236899323</v>
      </c>
      <c r="D185" s="33">
        <v>463.32296977169494</v>
      </c>
      <c r="E185" s="33">
        <v>460.1392291228662</v>
      </c>
      <c r="F185" s="33">
        <v>455.33317987246761</v>
      </c>
      <c r="G185" s="33">
        <v>440.58057033807677</v>
      </c>
      <c r="H185" s="33">
        <v>428.22745758002389</v>
      </c>
      <c r="I185" s="33">
        <v>431.8562149728524</v>
      </c>
      <c r="J185" s="33">
        <v>416.0836127393888</v>
      </c>
      <c r="K185" s="33">
        <v>413.28145488769758</v>
      </c>
      <c r="L185" s="33">
        <v>403.77984860866115</v>
      </c>
      <c r="M185" s="33">
        <v>409.14331655477008</v>
      </c>
      <c r="N185" s="33">
        <v>412.38384823658174</v>
      </c>
      <c r="O185" s="33">
        <v>393.35044599152764</v>
      </c>
      <c r="P185" s="33">
        <v>403.96534619959607</v>
      </c>
      <c r="Q185" s="33">
        <v>409.52651373726394</v>
      </c>
      <c r="R185" s="33">
        <v>408.83680827292034</v>
      </c>
      <c r="S185" s="33">
        <v>406.25292526323909</v>
      </c>
      <c r="T185" s="33">
        <v>408.90546233587003</v>
      </c>
      <c r="U185" s="33">
        <v>396.39297163325699</v>
      </c>
      <c r="V185" s="33">
        <v>415.23881175163319</v>
      </c>
      <c r="W185" s="33">
        <v>412.85724007135224</v>
      </c>
      <c r="X185" s="33">
        <v>369.62238403911743</v>
      </c>
      <c r="Y185" s="33">
        <v>351.07620425624418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11148.507733552096</v>
      </c>
      <c r="C187" s="117">
        <f t="shared" si="83"/>
        <v>12616.021568325586</v>
      </c>
      <c r="D187" s="117">
        <f t="shared" si="83"/>
        <v>10807.519283091664</v>
      </c>
      <c r="E187" s="117">
        <f t="shared" si="83"/>
        <v>11951.578666220719</v>
      </c>
      <c r="F187" s="117">
        <f t="shared" si="83"/>
        <v>12741.076718876229</v>
      </c>
      <c r="G187" s="117">
        <f t="shared" si="83"/>
        <v>12219.185591813577</v>
      </c>
      <c r="H187" s="117">
        <f t="shared" si="83"/>
        <v>13561.353986433707</v>
      </c>
      <c r="I187" s="117">
        <f t="shared" si="83"/>
        <v>12354.174069181587</v>
      </c>
      <c r="J187" s="117">
        <f t="shared" si="83"/>
        <v>13499.312798868479</v>
      </c>
      <c r="K187" s="117">
        <f t="shared" si="83"/>
        <v>10857.647879831839</v>
      </c>
      <c r="L187" s="117">
        <f t="shared" si="83"/>
        <v>12857.700184569543</v>
      </c>
      <c r="M187" s="117">
        <f t="shared" si="83"/>
        <v>11753.770183195962</v>
      </c>
      <c r="N187" s="117">
        <f t="shared" si="83"/>
        <v>10972.060214226702</v>
      </c>
      <c r="O187" s="117">
        <f t="shared" si="83"/>
        <v>10595.053023587136</v>
      </c>
      <c r="P187" s="117">
        <f t="shared" si="83"/>
        <v>9754.5999584184101</v>
      </c>
      <c r="Q187" s="117">
        <f t="shared" si="83"/>
        <v>10327.345182093073</v>
      </c>
      <c r="R187" s="117">
        <f t="shared" ref="R187:V187" si="84">R188+R190+R192+R201</f>
        <v>10302.691658621665</v>
      </c>
      <c r="S187" s="117">
        <f t="shared" si="84"/>
        <v>10630.950759768986</v>
      </c>
      <c r="T187" s="117">
        <f t="shared" si="84"/>
        <v>11431.287386938257</v>
      </c>
      <c r="U187" s="117">
        <f t="shared" si="84"/>
        <v>11020.290833553187</v>
      </c>
      <c r="V187" s="117">
        <f t="shared" si="84"/>
        <v>12454.134032234919</v>
      </c>
      <c r="W187" s="117">
        <f t="shared" ref="W187:Y187" si="85">W188+W190+W192+W201</f>
        <v>11886.205153268314</v>
      </c>
      <c r="X187" s="117">
        <f t="shared" si="85"/>
        <v>10450.679232903933</v>
      </c>
      <c r="Y187" s="117">
        <f t="shared" si="85"/>
        <v>9609.9079846084551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8822.2761772777503</v>
      </c>
      <c r="C188" s="122">
        <f t="shared" si="86"/>
        <v>10344.647043559444</v>
      </c>
      <c r="D188" s="122">
        <f t="shared" si="86"/>
        <v>8593.1714407908985</v>
      </c>
      <c r="E188" s="122">
        <f t="shared" si="86"/>
        <v>9828.2854479698708</v>
      </c>
      <c r="F188" s="122">
        <f t="shared" si="86"/>
        <v>10585.95277886765</v>
      </c>
      <c r="G188" s="122">
        <f t="shared" si="86"/>
        <v>10167.469896720835</v>
      </c>
      <c r="H188" s="122">
        <f t="shared" si="86"/>
        <v>11509.119207038391</v>
      </c>
      <c r="I188" s="122">
        <f t="shared" si="86"/>
        <v>10296.589450191661</v>
      </c>
      <c r="J188" s="122">
        <f t="shared" si="86"/>
        <v>11376.570626392764</v>
      </c>
      <c r="K188" s="122">
        <f t="shared" si="86"/>
        <v>8735.3759145594249</v>
      </c>
      <c r="L188" s="122">
        <f t="shared" si="86"/>
        <v>10699.60864460244</v>
      </c>
      <c r="M188" s="122">
        <f t="shared" si="86"/>
        <v>9525.5856669663044</v>
      </c>
      <c r="N188" s="122">
        <f t="shared" si="86"/>
        <v>8724.5146245779779</v>
      </c>
      <c r="O188" s="122">
        <f t="shared" si="86"/>
        <v>8356.0564225675171</v>
      </c>
      <c r="P188" s="122">
        <f t="shared" si="86"/>
        <v>7511.2751757971955</v>
      </c>
      <c r="Q188" s="122">
        <f t="shared" si="86"/>
        <v>8076.5376902332218</v>
      </c>
      <c r="R188" s="122">
        <f t="shared" si="86"/>
        <v>7962.6290212504682</v>
      </c>
      <c r="S188" s="122">
        <f t="shared" si="86"/>
        <v>8222.4541880763391</v>
      </c>
      <c r="T188" s="122">
        <f t="shared" si="86"/>
        <v>8925.4198267360571</v>
      </c>
      <c r="U188" s="122">
        <f t="shared" si="86"/>
        <v>8520.9904070887205</v>
      </c>
      <c r="V188" s="122">
        <f t="shared" si="86"/>
        <v>9787.3244562837444</v>
      </c>
      <c r="W188" s="122">
        <f t="shared" si="86"/>
        <v>9295.401366827422</v>
      </c>
      <c r="X188" s="122">
        <f t="shared" si="86"/>
        <v>7993.1465619536566</v>
      </c>
      <c r="Y188" s="122">
        <f t="shared" si="86"/>
        <v>7247.598137969776</v>
      </c>
      <c r="DA188" s="130" t="s">
        <v>2563</v>
      </c>
    </row>
    <row r="189" spans="1:105" ht="12" customHeight="1" x14ac:dyDescent="0.25">
      <c r="A189" s="97" t="s">
        <v>53</v>
      </c>
      <c r="B189" s="98">
        <v>8822.2761772777503</v>
      </c>
      <c r="C189" s="98">
        <v>10344.647043559444</v>
      </c>
      <c r="D189" s="98">
        <v>8593.1714407908985</v>
      </c>
      <c r="E189" s="98">
        <v>9828.2854479698708</v>
      </c>
      <c r="F189" s="98">
        <v>10585.95277886765</v>
      </c>
      <c r="G189" s="98">
        <v>10167.469896720835</v>
      </c>
      <c r="H189" s="98">
        <v>11509.119207038391</v>
      </c>
      <c r="I189" s="98">
        <v>10296.589450191661</v>
      </c>
      <c r="J189" s="98">
        <v>11376.570626392764</v>
      </c>
      <c r="K189" s="98">
        <v>8735.3759145594249</v>
      </c>
      <c r="L189" s="98">
        <v>10699.60864460244</v>
      </c>
      <c r="M189" s="98">
        <v>9525.5856669663044</v>
      </c>
      <c r="N189" s="98">
        <v>8724.5146245779779</v>
      </c>
      <c r="O189" s="98">
        <v>8356.0564225675171</v>
      </c>
      <c r="P189" s="98">
        <v>7511.2751757971955</v>
      </c>
      <c r="Q189" s="98">
        <v>8076.5376902332218</v>
      </c>
      <c r="R189" s="98">
        <v>7962.6290212504682</v>
      </c>
      <c r="S189" s="98">
        <v>8222.4541880763391</v>
      </c>
      <c r="T189" s="98">
        <v>8925.4198267360571</v>
      </c>
      <c r="U189" s="98">
        <v>8520.9904070887205</v>
      </c>
      <c r="V189" s="98">
        <v>9787.3244562837444</v>
      </c>
      <c r="W189" s="98">
        <v>9295.401366827422</v>
      </c>
      <c r="X189" s="98">
        <v>7993.1465619536566</v>
      </c>
      <c r="Y189" s="98">
        <v>7247.598137969776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7.8844188514422573</v>
      </c>
      <c r="C190" s="122">
        <f t="shared" si="87"/>
        <v>7.4278155432760062</v>
      </c>
      <c r="D190" s="122">
        <f t="shared" si="87"/>
        <v>8.9472637250448717</v>
      </c>
      <c r="E190" s="122">
        <f t="shared" si="87"/>
        <v>8.9430166880619755</v>
      </c>
      <c r="F190" s="122">
        <f t="shared" si="87"/>
        <v>9.5495009834848084</v>
      </c>
      <c r="G190" s="122">
        <f t="shared" si="87"/>
        <v>10.551994441325169</v>
      </c>
      <c r="H190" s="122">
        <f t="shared" si="87"/>
        <v>13.632859129989018</v>
      </c>
      <c r="I190" s="122">
        <f t="shared" si="87"/>
        <v>16.217834092351204</v>
      </c>
      <c r="J190" s="122">
        <f t="shared" si="87"/>
        <v>18.01367247795211</v>
      </c>
      <c r="K190" s="122">
        <f t="shared" si="87"/>
        <v>18.72305481801348</v>
      </c>
      <c r="L190" s="122">
        <f t="shared" si="87"/>
        <v>20.488200081411655</v>
      </c>
      <c r="M190" s="122">
        <f t="shared" si="87"/>
        <v>19.682484839771405</v>
      </c>
      <c r="N190" s="122">
        <f t="shared" si="87"/>
        <v>21.966299176099657</v>
      </c>
      <c r="O190" s="122">
        <f t="shared" si="87"/>
        <v>20.842907475756284</v>
      </c>
      <c r="P190" s="122">
        <f t="shared" si="87"/>
        <v>22.761392874846681</v>
      </c>
      <c r="Q190" s="122">
        <f t="shared" si="87"/>
        <v>21.921444414756749</v>
      </c>
      <c r="R190" s="122">
        <f t="shared" si="87"/>
        <v>21.663429553963315</v>
      </c>
      <c r="S190" s="122">
        <f t="shared" si="87"/>
        <v>20.547414589481246</v>
      </c>
      <c r="T190" s="122">
        <f t="shared" si="87"/>
        <v>20.31146351239115</v>
      </c>
      <c r="U190" s="122">
        <f t="shared" si="87"/>
        <v>20.9990107579404</v>
      </c>
      <c r="V190" s="122">
        <f t="shared" si="87"/>
        <v>22.456923535730674</v>
      </c>
      <c r="W190" s="122">
        <f t="shared" si="87"/>
        <v>22.24380128656076</v>
      </c>
      <c r="X190" s="122">
        <f t="shared" si="87"/>
        <v>24.373984017061343</v>
      </c>
      <c r="Y190" s="122">
        <f t="shared" si="87"/>
        <v>26.740624317836943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7.8844188514422573</v>
      </c>
      <c r="C191" s="98">
        <f>RES_hhdet_tesh!C165</f>
        <v>7.4278155432760062</v>
      </c>
      <c r="D191" s="98">
        <f>RES_hhdet_tesh!D165</f>
        <v>8.9472637250448717</v>
      </c>
      <c r="E191" s="98">
        <f>RES_hhdet_tesh!E165</f>
        <v>8.9430166880619755</v>
      </c>
      <c r="F191" s="98">
        <f>RES_hhdet_tesh!F165</f>
        <v>9.5495009834848084</v>
      </c>
      <c r="G191" s="98">
        <f>RES_hhdet_tesh!G165</f>
        <v>10.551994441325169</v>
      </c>
      <c r="H191" s="98">
        <f>RES_hhdet_tesh!H165</f>
        <v>13.632859129989018</v>
      </c>
      <c r="I191" s="98">
        <f>RES_hhdet_tesh!I165</f>
        <v>16.217834092351204</v>
      </c>
      <c r="J191" s="98">
        <f>RES_hhdet_tesh!J165</f>
        <v>18.01367247795211</v>
      </c>
      <c r="K191" s="98">
        <f>RES_hhdet_tesh!K165</f>
        <v>18.72305481801348</v>
      </c>
      <c r="L191" s="98">
        <f>RES_hhdet_tesh!L165</f>
        <v>20.488200081411655</v>
      </c>
      <c r="M191" s="98">
        <f>RES_hhdet_tesh!M165</f>
        <v>19.682484839771405</v>
      </c>
      <c r="N191" s="98">
        <f>RES_hhdet_tesh!N165</f>
        <v>21.966299176099657</v>
      </c>
      <c r="O191" s="98">
        <f>RES_hhdet_tesh!O165</f>
        <v>20.842907475756284</v>
      </c>
      <c r="P191" s="98">
        <f>RES_hhdet_tesh!P165</f>
        <v>22.761392874846681</v>
      </c>
      <c r="Q191" s="98">
        <f>RES_hhdet_tesh!Q165</f>
        <v>21.921444414756749</v>
      </c>
      <c r="R191" s="98">
        <f>RES_hhdet_tesh!R165</f>
        <v>21.663429553963315</v>
      </c>
      <c r="S191" s="98">
        <f>RES_hhdet_tesh!S165</f>
        <v>20.547414589481246</v>
      </c>
      <c r="T191" s="98">
        <f>RES_hhdet_tesh!T165</f>
        <v>20.31146351239115</v>
      </c>
      <c r="U191" s="98">
        <f>RES_hhdet_tesh!U165</f>
        <v>20.9990107579404</v>
      </c>
      <c r="V191" s="98">
        <f>RES_hhdet_tesh!V165</f>
        <v>22.456923535730674</v>
      </c>
      <c r="W191" s="98">
        <f>RES_hhdet_tesh!W165</f>
        <v>22.24380128656076</v>
      </c>
      <c r="X191" s="98">
        <f>RES_hhdet_tesh!X165</f>
        <v>24.373984017061343</v>
      </c>
      <c r="Y191" s="98">
        <f>RES_hhdet_tesh!Y165</f>
        <v>26.740624317836943</v>
      </c>
      <c r="DA191" s="63" t="s">
        <v>2566</v>
      </c>
    </row>
    <row r="192" spans="1:105" ht="12" customHeight="1" x14ac:dyDescent="0.25">
      <c r="A192" s="121" t="s">
        <v>55</v>
      </c>
      <c r="B192" s="122">
        <v>1963.9114490437642</v>
      </c>
      <c r="C192" s="122">
        <v>1917.3695158561104</v>
      </c>
      <c r="D192" s="122">
        <v>1861.303760599938</v>
      </c>
      <c r="E192" s="122">
        <v>1771.2424149167741</v>
      </c>
      <c r="F192" s="122">
        <v>1804.7432331639993</v>
      </c>
      <c r="G192" s="122">
        <v>1709.9174156135064</v>
      </c>
      <c r="H192" s="122">
        <v>1715.3670980393424</v>
      </c>
      <c r="I192" s="122">
        <v>1714.7920802502622</v>
      </c>
      <c r="J192" s="122">
        <v>1789.6362053776118</v>
      </c>
      <c r="K192" s="122">
        <v>1790.1170060279203</v>
      </c>
      <c r="L192" s="122">
        <v>1830.524161902254</v>
      </c>
      <c r="M192" s="122">
        <v>1896.3830147962526</v>
      </c>
      <c r="N192" s="122">
        <v>1909.8576631531744</v>
      </c>
      <c r="O192" s="122">
        <v>1915.5307756157911</v>
      </c>
      <c r="P192" s="122">
        <v>1908.9466943443424</v>
      </c>
      <c r="Q192" s="122">
        <v>1911.8401888262285</v>
      </c>
      <c r="R192" s="122">
        <v>1998.5753596689231</v>
      </c>
      <c r="S192" s="122">
        <v>2065.8288595593021</v>
      </c>
      <c r="T192" s="122">
        <v>2155.4255580289241</v>
      </c>
      <c r="U192" s="122">
        <v>2152.0232340494472</v>
      </c>
      <c r="V192" s="122">
        <v>2295.952281825198</v>
      </c>
      <c r="W192" s="122">
        <v>2218.1517813818587</v>
      </c>
      <c r="X192" s="122">
        <v>2115.3621026345568</v>
      </c>
      <c r="Y192" s="122">
        <v>2029.7647308370033</v>
      </c>
      <c r="DA192" s="130" t="s">
        <v>2567</v>
      </c>
    </row>
    <row r="193" spans="1:105" ht="12" customHeight="1" x14ac:dyDescent="0.25">
      <c r="A193" s="97" t="s">
        <v>124</v>
      </c>
      <c r="B193" s="98">
        <v>1961.9314762258514</v>
      </c>
      <c r="C193" s="98">
        <v>1906.2467294337114</v>
      </c>
      <c r="D193" s="98">
        <v>1858.0088289970424</v>
      </c>
      <c r="E193" s="98">
        <v>1803.9013143612478</v>
      </c>
      <c r="F193" s="98">
        <v>1773.1887666640384</v>
      </c>
      <c r="G193" s="98">
        <v>1741.7645302644478</v>
      </c>
      <c r="H193" s="98">
        <v>1724.3240832938973</v>
      </c>
      <c r="I193" s="98">
        <v>1746.5212958447385</v>
      </c>
      <c r="J193" s="98">
        <v>1749.8413200994326</v>
      </c>
      <c r="K193" s="98">
        <v>1772.8253378874488</v>
      </c>
      <c r="L193" s="98">
        <v>1791.8934408071818</v>
      </c>
      <c r="M193" s="98">
        <v>1920.2990833737506</v>
      </c>
      <c r="N193" s="98">
        <v>1804.3940080250641</v>
      </c>
      <c r="O193" s="98">
        <v>2023.326191765161</v>
      </c>
      <c r="P193" s="98">
        <v>1883.5643646483247</v>
      </c>
      <c r="Q193" s="98">
        <v>1728.0259493211408</v>
      </c>
      <c r="R193" s="98">
        <v>2095.8056739267768</v>
      </c>
      <c r="S193" s="98">
        <v>2121.9367969834952</v>
      </c>
      <c r="T193" s="98">
        <v>2206.9438691449513</v>
      </c>
      <c r="U193" s="98">
        <v>2139.2344391855236</v>
      </c>
      <c r="V193" s="98">
        <v>2390.1611847259323</v>
      </c>
      <c r="W193" s="98">
        <v>2078.3291584591898</v>
      </c>
      <c r="X193" s="98">
        <v>2035.9932094818844</v>
      </c>
      <c r="Y193" s="98">
        <v>2109.7259191460676</v>
      </c>
      <c r="DA193" s="63" t="s">
        <v>2568</v>
      </c>
    </row>
    <row r="194" spans="1:105" ht="12" customHeight="1" x14ac:dyDescent="0.25">
      <c r="A194" s="97" t="s">
        <v>123</v>
      </c>
      <c r="B194" s="98">
        <v>1961.9314762258516</v>
      </c>
      <c r="C194" s="98">
        <v>1906.3738385484221</v>
      </c>
      <c r="D194" s="98">
        <v>1858.4153699983615</v>
      </c>
      <c r="E194" s="98">
        <v>1804.9483669079084</v>
      </c>
      <c r="F194" s="98">
        <v>1770.7890599072427</v>
      </c>
      <c r="G194" s="98">
        <v>1740.6655600247732</v>
      </c>
      <c r="H194" s="98">
        <v>1722.6670961072869</v>
      </c>
      <c r="I194" s="98">
        <v>1742.6904126722916</v>
      </c>
      <c r="J194" s="98">
        <v>1746.7771540904994</v>
      </c>
      <c r="K194" s="98">
        <v>1770.8070319351375</v>
      </c>
      <c r="L194" s="98">
        <v>1790.7092654261273</v>
      </c>
      <c r="M194" s="98">
        <v>1919.8506529808687</v>
      </c>
      <c r="N194" s="98">
        <v>1805.3206811046402</v>
      </c>
      <c r="O194" s="98">
        <v>2025.272630486985</v>
      </c>
      <c r="P194" s="98">
        <v>1885.9998895798524</v>
      </c>
      <c r="Q194" s="98">
        <v>1729.9677904609059</v>
      </c>
      <c r="R194" s="98">
        <v>2091.9546995621627</v>
      </c>
      <c r="S194" s="98">
        <v>2117.681871632084</v>
      </c>
      <c r="T194" s="98">
        <v>2202.2206230428974</v>
      </c>
      <c r="U194" s="98">
        <v>2137.6297391301241</v>
      </c>
      <c r="V194" s="98">
        <v>2390.0779860196913</v>
      </c>
      <c r="W194" s="98">
        <v>2082.4114210593252</v>
      </c>
      <c r="X194" s="98">
        <v>2037.2408868043381</v>
      </c>
      <c r="Y194" s="98">
        <v>2107.7139919050223</v>
      </c>
      <c r="DA194" s="63" t="s">
        <v>2569</v>
      </c>
    </row>
    <row r="195" spans="1:105" ht="12" customHeight="1" x14ac:dyDescent="0.25">
      <c r="A195" s="100" t="s">
        <v>50</v>
      </c>
      <c r="B195" s="101">
        <v>1529.8650163257819</v>
      </c>
      <c r="C195" s="101">
        <v>1488.2876842720696</v>
      </c>
      <c r="D195" s="101">
        <v>1442.7744496718706</v>
      </c>
      <c r="E195" s="101">
        <v>1401.2087860410454</v>
      </c>
      <c r="F195" s="101">
        <v>1375.4450746387986</v>
      </c>
      <c r="G195" s="101">
        <v>1348.5135013484912</v>
      </c>
      <c r="H195" s="101">
        <v>1345.105646744448</v>
      </c>
      <c r="I195" s="101">
        <v>1356.2019474549493</v>
      </c>
      <c r="J195" s="101">
        <v>1348.714665412924</v>
      </c>
      <c r="K195" s="101">
        <v>1365.9220763581668</v>
      </c>
      <c r="L195" s="101">
        <v>1384.3584868015428</v>
      </c>
      <c r="M195" s="101">
        <v>1490.6161497371543</v>
      </c>
      <c r="N195" s="101">
        <v>1397.2668536751637</v>
      </c>
      <c r="O195" s="101">
        <v>1566.0868358710068</v>
      </c>
      <c r="P195" s="101">
        <v>1457.0187730696698</v>
      </c>
      <c r="Q195" s="101">
        <v>1332.3676300470299</v>
      </c>
      <c r="R195" s="101">
        <v>1605.8562119381149</v>
      </c>
      <c r="S195" s="101">
        <v>1624.8598513246554</v>
      </c>
      <c r="T195" s="101">
        <v>1686.3373681368701</v>
      </c>
      <c r="U195" s="101">
        <v>1633.8618969952192</v>
      </c>
      <c r="V195" s="101">
        <v>1848.4754892055669</v>
      </c>
      <c r="W195" s="101">
        <v>1608.5448759480569</v>
      </c>
      <c r="X195" s="101">
        <v>1551.1632200591182</v>
      </c>
      <c r="Y195" s="101">
        <v>1580.8037571396953</v>
      </c>
      <c r="DA195" s="131" t="s">
        <v>2570</v>
      </c>
    </row>
    <row r="196" spans="1:105" ht="12" customHeight="1" x14ac:dyDescent="0.25">
      <c r="A196" s="103" t="s">
        <v>52</v>
      </c>
      <c r="B196" s="104">
        <v>432.06645990006962</v>
      </c>
      <c r="C196" s="104">
        <v>418.0861542763526</v>
      </c>
      <c r="D196" s="104">
        <v>415.64092032649063</v>
      </c>
      <c r="E196" s="104">
        <v>403.73958086686309</v>
      </c>
      <c r="F196" s="104">
        <v>395.34398526844393</v>
      </c>
      <c r="G196" s="104">
        <v>392.15205867628202</v>
      </c>
      <c r="H196" s="104">
        <v>377.56144936283891</v>
      </c>
      <c r="I196" s="104">
        <v>386.48846521734197</v>
      </c>
      <c r="J196" s="104">
        <v>398.0624886775754</v>
      </c>
      <c r="K196" s="104">
        <v>404.88495557697075</v>
      </c>
      <c r="L196" s="104">
        <v>406.35077862458428</v>
      </c>
      <c r="M196" s="104">
        <v>429.23450324371481</v>
      </c>
      <c r="N196" s="104">
        <v>408.05382742947654</v>
      </c>
      <c r="O196" s="104">
        <v>459.18579461597818</v>
      </c>
      <c r="P196" s="104">
        <v>428.98111651018274</v>
      </c>
      <c r="Q196" s="104">
        <v>397.60016041387604</v>
      </c>
      <c r="R196" s="104">
        <v>486.09848762404744</v>
      </c>
      <c r="S196" s="104">
        <v>492.82202030742894</v>
      </c>
      <c r="T196" s="104">
        <v>515.88325490602722</v>
      </c>
      <c r="U196" s="104">
        <v>503.76784213490487</v>
      </c>
      <c r="V196" s="104">
        <v>541.60249681412438</v>
      </c>
      <c r="W196" s="104">
        <v>473.86654511126812</v>
      </c>
      <c r="X196" s="104">
        <v>486.07766674521946</v>
      </c>
      <c r="Y196" s="104">
        <v>526.91023476532712</v>
      </c>
      <c r="DA196" s="132" t="s">
        <v>2571</v>
      </c>
    </row>
    <row r="197" spans="1:105" ht="12" customHeight="1" x14ac:dyDescent="0.25">
      <c r="A197" s="106" t="s">
        <v>122</v>
      </c>
      <c r="B197" s="101">
        <v>1964.0498371534234</v>
      </c>
      <c r="C197" s="101">
        <v>1918.1653805543497</v>
      </c>
      <c r="D197" s="101">
        <v>1861.5533595032109</v>
      </c>
      <c r="E197" s="101">
        <v>1768.7474771296929</v>
      </c>
      <c r="F197" s="101">
        <v>1807.1798276978773</v>
      </c>
      <c r="G197" s="101">
        <v>1707.5056550419727</v>
      </c>
      <c r="H197" s="101">
        <v>1714.738616602174</v>
      </c>
      <c r="I197" s="101">
        <v>1712.6667186918514</v>
      </c>
      <c r="J197" s="101">
        <v>1793.5413791892151</v>
      </c>
      <c r="K197" s="101">
        <v>1793.0626154576541</v>
      </c>
      <c r="L197" s="101">
        <v>1835.9811671243644</v>
      </c>
      <c r="M197" s="101">
        <v>1896.895671663832</v>
      </c>
      <c r="N197" s="101">
        <v>1918.0747891634489</v>
      </c>
      <c r="O197" s="101">
        <v>1907.8473579797815</v>
      </c>
      <c r="P197" s="101">
        <v>1910.7070731865165</v>
      </c>
      <c r="Q197" s="101">
        <v>1927.9950527415078</v>
      </c>
      <c r="R197" s="101">
        <v>1993.539389237613</v>
      </c>
      <c r="S197" s="101">
        <v>2065.6921471456558</v>
      </c>
      <c r="T197" s="101">
        <v>2155.4755369974641</v>
      </c>
      <c r="U197" s="101">
        <v>2152.4160246517281</v>
      </c>
      <c r="V197" s="101">
        <v>2280.0177795805607</v>
      </c>
      <c r="W197" s="101">
        <v>2228.6457649784938</v>
      </c>
      <c r="X197" s="101">
        <v>2121.6101967071727</v>
      </c>
      <c r="Y197" s="101">
        <v>2018.9551413624285</v>
      </c>
      <c r="DA197" s="131" t="s">
        <v>2572</v>
      </c>
    </row>
    <row r="198" spans="1:105" ht="12" customHeight="1" x14ac:dyDescent="0.25">
      <c r="A198" s="107" t="s">
        <v>121</v>
      </c>
      <c r="B198" s="104">
        <v>1964.0498371534236</v>
      </c>
      <c r="C198" s="104">
        <v>1918.1465940942412</v>
      </c>
      <c r="D198" s="104">
        <v>1861.2170714918159</v>
      </c>
      <c r="E198" s="104">
        <v>1768.0760030292856</v>
      </c>
      <c r="F198" s="104">
        <v>1806.4319030991137</v>
      </c>
      <c r="G198" s="104">
        <v>1706.3338718331697</v>
      </c>
      <c r="H198" s="104">
        <v>1713.7913739088938</v>
      </c>
      <c r="I198" s="104">
        <v>1710.1260111564704</v>
      </c>
      <c r="J198" s="104">
        <v>1788.5983189917429</v>
      </c>
      <c r="K198" s="104">
        <v>1787.7439830040203</v>
      </c>
      <c r="L198" s="104">
        <v>1830.2327387273106</v>
      </c>
      <c r="M198" s="104">
        <v>1892.7237858911185</v>
      </c>
      <c r="N198" s="104">
        <v>1916.4624738894684</v>
      </c>
      <c r="O198" s="104">
        <v>1907.8776189028563</v>
      </c>
      <c r="P198" s="104">
        <v>1910.863542522439</v>
      </c>
      <c r="Q198" s="104">
        <v>1925.674760432219</v>
      </c>
      <c r="R198" s="104">
        <v>1987.7732388728093</v>
      </c>
      <c r="S198" s="104">
        <v>2057.5840012632243</v>
      </c>
      <c r="T198" s="104">
        <v>2147.3955979705302</v>
      </c>
      <c r="U198" s="104">
        <v>2153.87815901362</v>
      </c>
      <c r="V198" s="104">
        <v>2287.744548955226</v>
      </c>
      <c r="W198" s="104">
        <v>2235.4953028916398</v>
      </c>
      <c r="X198" s="104">
        <v>2125.1997894951915</v>
      </c>
      <c r="Y198" s="104">
        <v>2021.4237065030493</v>
      </c>
      <c r="DA198" s="132" t="s">
        <v>2573</v>
      </c>
    </row>
    <row r="199" spans="1:105" ht="12" customHeight="1" x14ac:dyDescent="0.25">
      <c r="A199" s="108" t="s">
        <v>53</v>
      </c>
      <c r="B199" s="98">
        <v>1531.5100837582261</v>
      </c>
      <c r="C199" s="98">
        <v>1497.4766265918097</v>
      </c>
      <c r="D199" s="98">
        <v>1444.9226299356303</v>
      </c>
      <c r="E199" s="98">
        <v>1372.3977993010346</v>
      </c>
      <c r="F199" s="98">
        <v>1403.0522322355328</v>
      </c>
      <c r="G199" s="98">
        <v>1322.1037806942522</v>
      </c>
      <c r="H199" s="98">
        <v>1338.0883721156872</v>
      </c>
      <c r="I199" s="98">
        <v>1331.0084811276981</v>
      </c>
      <c r="J199" s="98">
        <v>1381.3062896663498</v>
      </c>
      <c r="K199" s="98">
        <v>1379.030482090925</v>
      </c>
      <c r="L199" s="98">
        <v>1415.1877344225934</v>
      </c>
      <c r="M199" s="98">
        <v>1469.7449188840931</v>
      </c>
      <c r="N199" s="98">
        <v>1483.4385962766903</v>
      </c>
      <c r="O199" s="98">
        <v>1475.2530379474658</v>
      </c>
      <c r="P199" s="98">
        <v>1476.6980975416279</v>
      </c>
      <c r="Q199" s="98">
        <v>1483.862600721942</v>
      </c>
      <c r="R199" s="98">
        <v>1525.7328643969461</v>
      </c>
      <c r="S199" s="98">
        <v>1578.674011090676</v>
      </c>
      <c r="T199" s="98">
        <v>1644.4540825086033</v>
      </c>
      <c r="U199" s="98">
        <v>1646.4851757802462</v>
      </c>
      <c r="V199" s="98">
        <v>1768.9071544520025</v>
      </c>
      <c r="W199" s="98">
        <v>1727.0807813706151</v>
      </c>
      <c r="X199" s="98">
        <v>1618.9610975893675</v>
      </c>
      <c r="Y199" s="98">
        <v>1516.7294021494326</v>
      </c>
      <c r="DA199" s="63" t="s">
        <v>2574</v>
      </c>
    </row>
    <row r="200" spans="1:105" ht="12" customHeight="1" x14ac:dyDescent="0.25">
      <c r="A200" s="108" t="s">
        <v>52</v>
      </c>
      <c r="B200" s="98">
        <v>432.53975339519729</v>
      </c>
      <c r="C200" s="98">
        <v>420.66996750243163</v>
      </c>
      <c r="D200" s="98">
        <v>416.29444155618569</v>
      </c>
      <c r="E200" s="98">
        <v>395.67820372825133</v>
      </c>
      <c r="F200" s="98">
        <v>403.37967086358105</v>
      </c>
      <c r="G200" s="98">
        <v>384.23009113891726</v>
      </c>
      <c r="H200" s="98">
        <v>375.70300179320657</v>
      </c>
      <c r="I200" s="98">
        <v>379.11753002877214</v>
      </c>
      <c r="J200" s="98">
        <v>407.29202932539346</v>
      </c>
      <c r="K200" s="98">
        <v>408.71350091309517</v>
      </c>
      <c r="L200" s="98">
        <v>415.04500430471734</v>
      </c>
      <c r="M200" s="98">
        <v>422.97886700702531</v>
      </c>
      <c r="N200" s="98">
        <v>433.02387761277754</v>
      </c>
      <c r="O200" s="98">
        <v>432.6245809553904</v>
      </c>
      <c r="P200" s="98">
        <v>434.16544498081089</v>
      </c>
      <c r="Q200" s="98">
        <v>441.81215971027655</v>
      </c>
      <c r="R200" s="98">
        <v>462.04037447586376</v>
      </c>
      <c r="S200" s="98">
        <v>478.90999017254825</v>
      </c>
      <c r="T200" s="98">
        <v>502.94151546192654</v>
      </c>
      <c r="U200" s="98">
        <v>507.39298323337346</v>
      </c>
      <c r="V200" s="98">
        <v>518.83739450322298</v>
      </c>
      <c r="W200" s="98">
        <v>508.41452152102448</v>
      </c>
      <c r="X200" s="98">
        <v>506.23869190582388</v>
      </c>
      <c r="Y200" s="98">
        <v>504.69430435361676</v>
      </c>
      <c r="DA200" s="63" t="s">
        <v>2575</v>
      </c>
    </row>
    <row r="201" spans="1:105" ht="12" customHeight="1" x14ac:dyDescent="0.25">
      <c r="A201" s="121" t="s">
        <v>54</v>
      </c>
      <c r="B201" s="122">
        <v>354.43568837913932</v>
      </c>
      <c r="C201" s="122">
        <v>346.57719336675405</v>
      </c>
      <c r="D201" s="122">
        <v>344.09681797578207</v>
      </c>
      <c r="E201" s="122">
        <v>343.10778664601224</v>
      </c>
      <c r="F201" s="122">
        <v>340.83120586109493</v>
      </c>
      <c r="G201" s="122">
        <v>331.24628503791155</v>
      </c>
      <c r="H201" s="122">
        <v>323.23482222598511</v>
      </c>
      <c r="I201" s="122">
        <v>326.57470464731148</v>
      </c>
      <c r="J201" s="122">
        <v>315.0922946201519</v>
      </c>
      <c r="K201" s="122">
        <v>313.43190442647898</v>
      </c>
      <c r="L201" s="122">
        <v>307.07917798343618</v>
      </c>
      <c r="M201" s="122">
        <v>312.11901659363281</v>
      </c>
      <c r="N201" s="122">
        <v>315.72162731944991</v>
      </c>
      <c r="O201" s="122">
        <v>302.62291792807144</v>
      </c>
      <c r="P201" s="122">
        <v>311.61669540202473</v>
      </c>
      <c r="Q201" s="122">
        <v>317.04585861886784</v>
      </c>
      <c r="R201" s="122">
        <v>319.82384814830863</v>
      </c>
      <c r="S201" s="122">
        <v>322.12029754386509</v>
      </c>
      <c r="T201" s="122">
        <v>330.13053866088393</v>
      </c>
      <c r="U201" s="122">
        <v>326.27818165707868</v>
      </c>
      <c r="V201" s="122">
        <v>348.40037059024547</v>
      </c>
      <c r="W201" s="122">
        <v>350.40820377247343</v>
      </c>
      <c r="X201" s="122">
        <v>317.79658429865782</v>
      </c>
      <c r="Y201" s="122">
        <v>305.80449148383951</v>
      </c>
      <c r="DA201" s="130" t="s">
        <v>2576</v>
      </c>
    </row>
    <row r="202" spans="1:105" ht="12" customHeight="1" x14ac:dyDescent="0.25">
      <c r="A202" s="97" t="s">
        <v>50</v>
      </c>
      <c r="B202" s="98">
        <v>353.12487449365636</v>
      </c>
      <c r="C202" s="98">
        <v>346.4585534560041</v>
      </c>
      <c r="D202" s="98">
        <v>343.49606382062888</v>
      </c>
      <c r="E202" s="98">
        <v>343.14319930622287</v>
      </c>
      <c r="F202" s="98">
        <v>333.53990278839615</v>
      </c>
      <c r="G202" s="98">
        <v>334.98183470143533</v>
      </c>
      <c r="H202" s="98">
        <v>324.46408396987863</v>
      </c>
      <c r="I202" s="98">
        <v>325.94840020492063</v>
      </c>
      <c r="J202" s="98">
        <v>318.37349876200915</v>
      </c>
      <c r="K202" s="98">
        <v>306.46572435287095</v>
      </c>
      <c r="L202" s="98">
        <v>310.7980488504212</v>
      </c>
      <c r="M202" s="98">
        <v>312.48814026754707</v>
      </c>
      <c r="N202" s="98">
        <v>312.42623025885587</v>
      </c>
      <c r="O202" s="98">
        <v>315.82480169174289</v>
      </c>
      <c r="P202" s="98">
        <v>302.12245469615027</v>
      </c>
      <c r="Q202" s="98">
        <v>284.6082685367287</v>
      </c>
      <c r="R202" s="98">
        <v>335.74026050279343</v>
      </c>
      <c r="S202" s="98">
        <v>332.17812638117192</v>
      </c>
      <c r="T202" s="98">
        <v>352.33691560408494</v>
      </c>
      <c r="U202" s="98">
        <v>338.6192738306728</v>
      </c>
      <c r="V202" s="98">
        <v>378.57770949789841</v>
      </c>
      <c r="W202" s="98">
        <v>322.8721043069441</v>
      </c>
      <c r="X202" s="98">
        <v>309.34214465248454</v>
      </c>
      <c r="Y202" s="98">
        <v>323.32081851047769</v>
      </c>
      <c r="DA202" s="63" t="s">
        <v>2577</v>
      </c>
    </row>
    <row r="203" spans="1:105" ht="12" customHeight="1" x14ac:dyDescent="0.25">
      <c r="A203" s="109" t="s">
        <v>120</v>
      </c>
      <c r="B203" s="33">
        <v>354.45513475846695</v>
      </c>
      <c r="C203" s="33">
        <v>346.57892531847352</v>
      </c>
      <c r="D203" s="33">
        <v>344.105473831908</v>
      </c>
      <c r="E203" s="33">
        <v>343.10727951068088</v>
      </c>
      <c r="F203" s="33">
        <v>340.93684673857967</v>
      </c>
      <c r="G203" s="33">
        <v>331.19228020140918</v>
      </c>
      <c r="H203" s="33">
        <v>323.21689916405251</v>
      </c>
      <c r="I203" s="33">
        <v>326.58372081303838</v>
      </c>
      <c r="J203" s="33">
        <v>315.04577043899923</v>
      </c>
      <c r="K203" s="33">
        <v>313.52858566574849</v>
      </c>
      <c r="L203" s="33">
        <v>307.02658421912685</v>
      </c>
      <c r="M203" s="33">
        <v>312.1135334792034</v>
      </c>
      <c r="N203" s="33">
        <v>315.77202062716304</v>
      </c>
      <c r="O203" s="33">
        <v>302.41700237888875</v>
      </c>
      <c r="P203" s="33">
        <v>311.76656849768318</v>
      </c>
      <c r="Q203" s="33">
        <v>317.57011725509966</v>
      </c>
      <c r="R203" s="33">
        <v>319.54249978036404</v>
      </c>
      <c r="S203" s="33">
        <v>321.93144784999413</v>
      </c>
      <c r="T203" s="33">
        <v>329.71328032691571</v>
      </c>
      <c r="U203" s="33">
        <v>326.05368457839859</v>
      </c>
      <c r="V203" s="33">
        <v>347.86721597414009</v>
      </c>
      <c r="W203" s="33">
        <v>350.90477583975206</v>
      </c>
      <c r="X203" s="33">
        <v>317.95106573240349</v>
      </c>
      <c r="Y203" s="33">
        <v>305.47261529314557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52.895221410703314</v>
      </c>
      <c r="C205" s="117">
        <f t="shared" si="88"/>
        <v>52.114100475771259</v>
      </c>
      <c r="D205" s="117">
        <f t="shared" si="88"/>
        <v>52.213830142766618</v>
      </c>
      <c r="E205" s="117">
        <f t="shared" si="88"/>
        <v>51.756895387268486</v>
      </c>
      <c r="F205" s="117">
        <f t="shared" si="88"/>
        <v>50.367308375596885</v>
      </c>
      <c r="G205" s="117">
        <f t="shared" si="88"/>
        <v>49.431542665606869</v>
      </c>
      <c r="H205" s="117">
        <f t="shared" si="88"/>
        <v>47.589412494365156</v>
      </c>
      <c r="I205" s="117">
        <f t="shared" si="88"/>
        <v>47.514234001325889</v>
      </c>
      <c r="J205" s="117">
        <f t="shared" si="88"/>
        <v>46.234391830906965</v>
      </c>
      <c r="K205" s="117">
        <f t="shared" si="88"/>
        <v>45.048824564938862</v>
      </c>
      <c r="L205" s="117">
        <f t="shared" si="88"/>
        <v>45.961041539104407</v>
      </c>
      <c r="M205" s="117">
        <f t="shared" si="88"/>
        <v>48.36007454907957</v>
      </c>
      <c r="N205" s="117">
        <f t="shared" si="88"/>
        <v>44.14291170083456</v>
      </c>
      <c r="O205" s="117">
        <f t="shared" si="88"/>
        <v>49.496233367758727</v>
      </c>
      <c r="P205" s="117">
        <f t="shared" si="88"/>
        <v>46.651280600354674</v>
      </c>
      <c r="Q205" s="117">
        <f t="shared" si="88"/>
        <v>44.759074154280185</v>
      </c>
      <c r="R205" s="117">
        <f t="shared" ref="R205:V205" si="89">R206+R208+R210+R219</f>
        <v>60.445632684902584</v>
      </c>
      <c r="S205" s="117">
        <f t="shared" si="89"/>
        <v>65.649524965882776</v>
      </c>
      <c r="T205" s="117">
        <f t="shared" si="89"/>
        <v>70.281359608456043</v>
      </c>
      <c r="U205" s="117">
        <f t="shared" si="89"/>
        <v>65.955564245174855</v>
      </c>
      <c r="V205" s="117">
        <f t="shared" si="89"/>
        <v>71.681805458818928</v>
      </c>
      <c r="W205" s="117">
        <f t="shared" ref="W205:Y205" si="90">W206+W208+W210+W219</f>
        <v>60.353361813096271</v>
      </c>
      <c r="X205" s="117">
        <f t="shared" si="90"/>
        <v>58.813633765483672</v>
      </c>
      <c r="Y205" s="117">
        <f t="shared" si="90"/>
        <v>62.489532193977581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50.873211820203615</v>
      </c>
      <c r="C210" s="122">
        <v>50.164745451787688</v>
      </c>
      <c r="D210" s="122">
        <v>50.309540605796307</v>
      </c>
      <c r="E210" s="122">
        <v>49.870642925159871</v>
      </c>
      <c r="F210" s="122">
        <v>48.517537654199948</v>
      </c>
      <c r="G210" s="122">
        <v>47.582100024448941</v>
      </c>
      <c r="H210" s="122">
        <v>45.787259216419656</v>
      </c>
      <c r="I210" s="122">
        <v>45.728216553659557</v>
      </c>
      <c r="J210" s="122">
        <v>44.516648963971747</v>
      </c>
      <c r="K210" s="122">
        <v>43.431120052485724</v>
      </c>
      <c r="L210" s="122">
        <v>44.291487992490723</v>
      </c>
      <c r="M210" s="122">
        <v>46.600477487137951</v>
      </c>
      <c r="N210" s="122">
        <v>42.334545800626124</v>
      </c>
      <c r="O210" s="122">
        <v>47.63367530785905</v>
      </c>
      <c r="P210" s="122">
        <v>44.849269741322409</v>
      </c>
      <c r="Q210" s="122">
        <v>43.022896346194791</v>
      </c>
      <c r="R210" s="122">
        <v>58.214100822349572</v>
      </c>
      <c r="S210" s="122">
        <v>63.317811961131916</v>
      </c>
      <c r="T210" s="122">
        <v>67.820611226307136</v>
      </c>
      <c r="U210" s="122">
        <v>63.680228644978776</v>
      </c>
      <c r="V210" s="122">
        <v>69.226622645906673</v>
      </c>
      <c r="W210" s="122">
        <v>58.230299314484199</v>
      </c>
      <c r="X210" s="122">
        <v>56.763432631564278</v>
      </c>
      <c r="Y210" s="122">
        <v>60.280337006360021</v>
      </c>
      <c r="DA210" s="130" t="s">
        <v>2735</v>
      </c>
    </row>
    <row r="211" spans="1:105" ht="12" customHeight="1" x14ac:dyDescent="0.25">
      <c r="A211" s="97" t="s">
        <v>124</v>
      </c>
      <c r="B211" s="98">
        <v>778.76300942436978</v>
      </c>
      <c r="C211" s="98">
        <v>751.43111060966328</v>
      </c>
      <c r="D211" s="98">
        <v>726.8245009847858</v>
      </c>
      <c r="E211" s="98">
        <v>699.3562867362939</v>
      </c>
      <c r="F211" s="98">
        <v>681.69414386919118</v>
      </c>
      <c r="G211" s="98">
        <v>664.13349543148695</v>
      </c>
      <c r="H211" s="98">
        <v>652.04563621707359</v>
      </c>
      <c r="I211" s="98">
        <v>657.69722384730062</v>
      </c>
      <c r="J211" s="98">
        <v>657.12873753990516</v>
      </c>
      <c r="K211" s="98">
        <v>662.64371803650113</v>
      </c>
      <c r="L211" s="98">
        <v>664.86779089118647</v>
      </c>
      <c r="M211" s="98">
        <v>704.98781590075293</v>
      </c>
      <c r="N211" s="98">
        <v>653.45868130009762</v>
      </c>
      <c r="O211" s="98">
        <v>718.90148418150784</v>
      </c>
      <c r="P211" s="98">
        <v>656.53087279696319</v>
      </c>
      <c r="Q211" s="98">
        <v>586.67484076786695</v>
      </c>
      <c r="R211" s="98">
        <v>684.77207721992056</v>
      </c>
      <c r="S211" s="98">
        <v>666.36641101245709</v>
      </c>
      <c r="T211" s="98">
        <v>669.53950126929863</v>
      </c>
      <c r="U211" s="98">
        <v>632.41021771529063</v>
      </c>
      <c r="V211" s="98">
        <v>692.25751048169434</v>
      </c>
      <c r="W211" s="98">
        <v>592.86867490100212</v>
      </c>
      <c r="X211" s="98">
        <v>573.64855448586843</v>
      </c>
      <c r="Y211" s="98">
        <v>587.3738354286188</v>
      </c>
      <c r="DA211" s="63" t="s">
        <v>2736</v>
      </c>
    </row>
    <row r="212" spans="1:105" ht="12" customHeight="1" x14ac:dyDescent="0.25">
      <c r="A212" s="97" t="s">
        <v>123</v>
      </c>
      <c r="B212" s="98">
        <v>607.25988576258408</v>
      </c>
      <c r="C212" s="98">
        <v>590.75630822873859</v>
      </c>
      <c r="D212" s="98">
        <v>572.69042571684213</v>
      </c>
      <c r="E212" s="98">
        <v>556.19147981067192</v>
      </c>
      <c r="F212" s="98">
        <v>518.99373089453843</v>
      </c>
      <c r="G212" s="98">
        <v>508.83169828522699</v>
      </c>
      <c r="H212" s="98">
        <v>505.05633215968396</v>
      </c>
      <c r="I212" s="98">
        <v>507.08765191030091</v>
      </c>
      <c r="J212" s="98">
        <v>500.91128390979048</v>
      </c>
      <c r="K212" s="98">
        <v>504.51278932804126</v>
      </c>
      <c r="L212" s="98">
        <v>508.69650676163809</v>
      </c>
      <c r="M212" s="98">
        <v>543.09221011627642</v>
      </c>
      <c r="N212" s="98">
        <v>507.56286609867368</v>
      </c>
      <c r="O212" s="98">
        <v>557.38586985238612</v>
      </c>
      <c r="P212" s="98">
        <v>512.91038556389231</v>
      </c>
      <c r="Q212" s="98">
        <v>460.24883634646744</v>
      </c>
      <c r="R212" s="98">
        <v>516.71773439650849</v>
      </c>
      <c r="S212" s="98">
        <v>503.11186492452498</v>
      </c>
      <c r="T212" s="98">
        <v>505.85433810262737</v>
      </c>
      <c r="U212" s="98">
        <v>481.86829633235124</v>
      </c>
      <c r="V212" s="98">
        <v>538.30203997680144</v>
      </c>
      <c r="W212" s="98">
        <v>463.8629739091071</v>
      </c>
      <c r="X212" s="98">
        <v>441.71178838310357</v>
      </c>
      <c r="Y212" s="98">
        <v>443.89055535996721</v>
      </c>
      <c r="DA212" s="63" t="s">
        <v>2737</v>
      </c>
    </row>
    <row r="213" spans="1:105" ht="12" customHeight="1" x14ac:dyDescent="0.25">
      <c r="A213" s="100" t="s">
        <v>50</v>
      </c>
      <c r="B213" s="101">
        <v>607.25988576258408</v>
      </c>
      <c r="C213" s="101">
        <v>590.75630822873859</v>
      </c>
      <c r="D213" s="101">
        <v>572.69042571684213</v>
      </c>
      <c r="E213" s="101">
        <v>556.19147981067192</v>
      </c>
      <c r="F213" s="101">
        <v>518.99373089453843</v>
      </c>
      <c r="G213" s="101">
        <v>508.83169828522699</v>
      </c>
      <c r="H213" s="101">
        <v>505.05633215968396</v>
      </c>
      <c r="I213" s="101">
        <v>507.08765191030091</v>
      </c>
      <c r="J213" s="101">
        <v>500.91128390979048</v>
      </c>
      <c r="K213" s="101">
        <v>504.51278932804126</v>
      </c>
      <c r="L213" s="101">
        <v>508.69650676163809</v>
      </c>
      <c r="M213" s="101">
        <v>543.09221011627642</v>
      </c>
      <c r="N213" s="101">
        <v>507.56286609867368</v>
      </c>
      <c r="O213" s="101">
        <v>557.38586985238612</v>
      </c>
      <c r="P213" s="101">
        <v>512.91038556389231</v>
      </c>
      <c r="Q213" s="101">
        <v>460.24883634646744</v>
      </c>
      <c r="R213" s="101">
        <v>516.71773439650849</v>
      </c>
      <c r="S213" s="101">
        <v>503.11186492452498</v>
      </c>
      <c r="T213" s="101">
        <v>505.85433810262737</v>
      </c>
      <c r="U213" s="101">
        <v>481.86829633235124</v>
      </c>
      <c r="V213" s="101">
        <v>538.30203997680144</v>
      </c>
      <c r="W213" s="101">
        <v>463.8629739091071</v>
      </c>
      <c r="X213" s="101">
        <v>441.71178838310357</v>
      </c>
      <c r="Y213" s="101">
        <v>443.89055535996721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2.0220095904996982</v>
      </c>
      <c r="C219" s="122">
        <v>1.9493550239835691</v>
      </c>
      <c r="D219" s="122">
        <v>1.904289536970313</v>
      </c>
      <c r="E219" s="122">
        <v>1.886252462108615</v>
      </c>
      <c r="F219" s="122">
        <v>1.8497707213969377</v>
      </c>
      <c r="G219" s="122">
        <v>1.8494426411579274</v>
      </c>
      <c r="H219" s="122">
        <v>1.8021532779454994</v>
      </c>
      <c r="I219" s="122">
        <v>1.7860174476663315</v>
      </c>
      <c r="J219" s="122">
        <v>1.7177428669352202</v>
      </c>
      <c r="K219" s="122">
        <v>1.617704512453136</v>
      </c>
      <c r="L219" s="122">
        <v>1.6695535466136873</v>
      </c>
      <c r="M219" s="122">
        <v>1.7595970619416186</v>
      </c>
      <c r="N219" s="122">
        <v>1.8083659002084389</v>
      </c>
      <c r="O219" s="122">
        <v>1.8625580598996729</v>
      </c>
      <c r="P219" s="122">
        <v>1.8020108590322677</v>
      </c>
      <c r="Q219" s="122">
        <v>1.7361778080853913</v>
      </c>
      <c r="R219" s="122">
        <v>2.2315318625530152</v>
      </c>
      <c r="S219" s="122">
        <v>2.3317130047508643</v>
      </c>
      <c r="T219" s="122">
        <v>2.4607483821489096</v>
      </c>
      <c r="U219" s="122">
        <v>2.2753356001960747</v>
      </c>
      <c r="V219" s="122">
        <v>2.4551828129122497</v>
      </c>
      <c r="W219" s="122">
        <v>2.1230624986120694</v>
      </c>
      <c r="X219" s="122">
        <v>2.050201133919392</v>
      </c>
      <c r="Y219" s="122">
        <v>2.2091951876175586</v>
      </c>
      <c r="DA219" s="130" t="s">
        <v>2744</v>
      </c>
    </row>
    <row r="220" spans="1:105" ht="12" customHeight="1" x14ac:dyDescent="0.25">
      <c r="A220" s="97" t="s">
        <v>50</v>
      </c>
      <c r="B220" s="98">
        <v>138.31875682303499</v>
      </c>
      <c r="C220" s="98">
        <v>135.48154502130529</v>
      </c>
      <c r="D220" s="98">
        <v>134.07028621222426</v>
      </c>
      <c r="E220" s="98">
        <v>133.60103030364019</v>
      </c>
      <c r="F220" s="98">
        <v>129.52041551200671</v>
      </c>
      <c r="G220" s="98">
        <v>129.77659293599405</v>
      </c>
      <c r="H220" s="98">
        <v>125.40369466320905</v>
      </c>
      <c r="I220" s="98">
        <v>125.85102418517978</v>
      </c>
      <c r="J220" s="98">
        <v>122.86474363063249</v>
      </c>
      <c r="K220" s="98">
        <v>118.17828053304886</v>
      </c>
      <c r="L220" s="98">
        <v>119.72259893918192</v>
      </c>
      <c r="M220" s="98">
        <v>120.21580301519715</v>
      </c>
      <c r="N220" s="98">
        <v>120.06382366762654</v>
      </c>
      <c r="O220" s="98">
        <v>121.27692529676646</v>
      </c>
      <c r="P220" s="98">
        <v>115.95675474473461</v>
      </c>
      <c r="Q220" s="98">
        <v>109.1591560029167</v>
      </c>
      <c r="R220" s="98">
        <v>128.47353413913277</v>
      </c>
      <c r="S220" s="98">
        <v>126.51497122877231</v>
      </c>
      <c r="T220" s="98">
        <v>133.42111918332932</v>
      </c>
      <c r="U220" s="98">
        <v>127.35547710123517</v>
      </c>
      <c r="V220" s="98">
        <v>141.42215709649065</v>
      </c>
      <c r="W220" s="98">
        <v>119.85191594318961</v>
      </c>
      <c r="X220" s="98">
        <v>114.25333991222264</v>
      </c>
      <c r="Y220" s="98">
        <v>118.8098627168683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158.25285899461167</v>
      </c>
      <c r="C223" s="118">
        <f t="shared" si="93"/>
        <v>177.53787687981728</v>
      </c>
      <c r="D223" s="118">
        <f t="shared" si="93"/>
        <v>150.87210980870387</v>
      </c>
      <c r="E223" s="118">
        <f t="shared" si="93"/>
        <v>164.72869990652163</v>
      </c>
      <c r="F223" s="118">
        <f t="shared" si="93"/>
        <v>173.47958882629314</v>
      </c>
      <c r="G223" s="118">
        <f t="shared" si="93"/>
        <v>164.33223519987112</v>
      </c>
      <c r="H223" s="118">
        <f t="shared" si="93"/>
        <v>180.10227851343947</v>
      </c>
      <c r="I223" s="118">
        <f t="shared" si="93"/>
        <v>162.52726888312409</v>
      </c>
      <c r="J223" s="118">
        <f t="shared" si="93"/>
        <v>175.56075910866545</v>
      </c>
      <c r="K223" s="118">
        <f t="shared" si="93"/>
        <v>139.75146309925182</v>
      </c>
      <c r="L223" s="118">
        <f t="shared" si="93"/>
        <v>163.48755156613919</v>
      </c>
      <c r="M223" s="118">
        <f t="shared" si="93"/>
        <v>147.96624542004989</v>
      </c>
      <c r="N223" s="118">
        <f t="shared" si="93"/>
        <v>136.58754589591604</v>
      </c>
      <c r="O223" s="118">
        <f t="shared" si="93"/>
        <v>130.59683744593673</v>
      </c>
      <c r="P223" s="118">
        <f t="shared" si="93"/>
        <v>119.4381554586938</v>
      </c>
      <c r="Q223" s="118">
        <f t="shared" si="93"/>
        <v>125.42907591074706</v>
      </c>
      <c r="R223" s="118">
        <f t="shared" ref="R223:V223" si="94">R224+R226+R228+R237</f>
        <v>123.82852691691633</v>
      </c>
      <c r="S223" s="118">
        <f t="shared" si="94"/>
        <v>125.61606063236214</v>
      </c>
      <c r="T223" s="118">
        <f t="shared" si="94"/>
        <v>132.418771997943</v>
      </c>
      <c r="U223" s="118">
        <f t="shared" si="94"/>
        <v>124.74175152240048</v>
      </c>
      <c r="V223" s="118">
        <f t="shared" si="94"/>
        <v>137.8402652795175</v>
      </c>
      <c r="W223" s="118">
        <f t="shared" ref="W223:Y223" si="95">W224+W226+W228+W237</f>
        <v>128.92160221712814</v>
      </c>
      <c r="X223" s="118">
        <f t="shared" si="95"/>
        <v>111.20304603829452</v>
      </c>
      <c r="Y223" s="118">
        <f t="shared" si="95"/>
        <v>100.25154915927926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124.30502353483996</v>
      </c>
      <c r="C224" s="123">
        <f t="shared" si="96"/>
        <v>144.63124666863618</v>
      </c>
      <c r="D224" s="123">
        <f t="shared" si="96"/>
        <v>119.08804232343917</v>
      </c>
      <c r="E224" s="123">
        <f t="shared" si="96"/>
        <v>134.57183647563227</v>
      </c>
      <c r="F224" s="123">
        <f t="shared" si="96"/>
        <v>143.16345979423411</v>
      </c>
      <c r="G224" s="123">
        <f t="shared" si="96"/>
        <v>135.79993240312416</v>
      </c>
      <c r="H224" s="123">
        <f t="shared" si="96"/>
        <v>151.8699953853764</v>
      </c>
      <c r="I224" s="123">
        <f t="shared" si="96"/>
        <v>134.52914720669654</v>
      </c>
      <c r="J224" s="123">
        <f t="shared" si="96"/>
        <v>147.04921247413134</v>
      </c>
      <c r="K224" s="123">
        <f t="shared" si="96"/>
        <v>111.67109309714084</v>
      </c>
      <c r="L224" s="123">
        <f t="shared" si="96"/>
        <v>135.36453933481297</v>
      </c>
      <c r="M224" s="123">
        <f t="shared" si="96"/>
        <v>119.20934348131421</v>
      </c>
      <c r="N224" s="123">
        <f t="shared" si="96"/>
        <v>107.96505770857863</v>
      </c>
      <c r="O224" s="123">
        <f t="shared" si="96"/>
        <v>102.44225575753453</v>
      </c>
      <c r="P224" s="123">
        <f t="shared" si="96"/>
        <v>91.626017233828534</v>
      </c>
      <c r="Q224" s="123">
        <f t="shared" si="96"/>
        <v>97.909810036581177</v>
      </c>
      <c r="R224" s="123">
        <f t="shared" si="96"/>
        <v>95.649506340260871</v>
      </c>
      <c r="S224" s="123">
        <f t="shared" si="96"/>
        <v>97.238539553086952</v>
      </c>
      <c r="T224" s="123">
        <f t="shared" si="96"/>
        <v>103.58937012746672</v>
      </c>
      <c r="U224" s="123">
        <f t="shared" si="96"/>
        <v>96.694297705155705</v>
      </c>
      <c r="V224" s="123">
        <f t="shared" si="96"/>
        <v>108.49420309179769</v>
      </c>
      <c r="W224" s="123">
        <f t="shared" si="96"/>
        <v>100.88120786306196</v>
      </c>
      <c r="X224" s="123">
        <f t="shared" si="96"/>
        <v>85.041385238828525</v>
      </c>
      <c r="Y224" s="123">
        <f t="shared" si="96"/>
        <v>75.590022642729267</v>
      </c>
      <c r="DA224" s="130" t="s">
        <v>2899</v>
      </c>
    </row>
    <row r="225" spans="1:105" ht="12" customHeight="1" x14ac:dyDescent="0.25">
      <c r="A225" s="97" t="s">
        <v>53</v>
      </c>
      <c r="B225" s="99">
        <v>124.30502353483996</v>
      </c>
      <c r="C225" s="99">
        <v>144.63124666863618</v>
      </c>
      <c r="D225" s="99">
        <v>119.08804232343917</v>
      </c>
      <c r="E225" s="99">
        <v>134.57183647563227</v>
      </c>
      <c r="F225" s="99">
        <v>143.16345979423411</v>
      </c>
      <c r="G225" s="99">
        <v>135.79993240312416</v>
      </c>
      <c r="H225" s="99">
        <v>151.8699953853764</v>
      </c>
      <c r="I225" s="99">
        <v>134.52914720669654</v>
      </c>
      <c r="J225" s="99">
        <v>147.04921247413134</v>
      </c>
      <c r="K225" s="99">
        <v>111.67109309714084</v>
      </c>
      <c r="L225" s="99">
        <v>135.36453933481297</v>
      </c>
      <c r="M225" s="99">
        <v>119.20934348131421</v>
      </c>
      <c r="N225" s="99">
        <v>107.96505770857863</v>
      </c>
      <c r="O225" s="99">
        <v>102.44225575753453</v>
      </c>
      <c r="P225" s="99">
        <v>91.626017233828534</v>
      </c>
      <c r="Q225" s="99">
        <v>97.909810036581177</v>
      </c>
      <c r="R225" s="99">
        <v>95.649506340260871</v>
      </c>
      <c r="S225" s="99">
        <v>97.238539553086952</v>
      </c>
      <c r="T225" s="99">
        <v>103.58937012746672</v>
      </c>
      <c r="U225" s="99">
        <v>96.694297705155705</v>
      </c>
      <c r="V225" s="99">
        <v>108.49420309179769</v>
      </c>
      <c r="W225" s="99">
        <v>100.88120786306196</v>
      </c>
      <c r="X225" s="99">
        <v>85.041385238828525</v>
      </c>
      <c r="Y225" s="99">
        <v>75.590022642729267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3.383479688542633E-2</v>
      </c>
      <c r="C226" s="123">
        <f t="shared" si="97"/>
        <v>3.079178119215864E-2</v>
      </c>
      <c r="D226" s="123">
        <f t="shared" si="97"/>
        <v>3.4464916573961023E-2</v>
      </c>
      <c r="E226" s="123">
        <f t="shared" si="97"/>
        <v>3.2168407561946374E-2</v>
      </c>
      <c r="F226" s="123">
        <f t="shared" si="97"/>
        <v>3.1312610107089682E-2</v>
      </c>
      <c r="G226" s="123">
        <f t="shared" si="97"/>
        <v>3.1261173845733126E-2</v>
      </c>
      <c r="H226" s="123">
        <f t="shared" si="97"/>
        <v>3.6926911790911648E-2</v>
      </c>
      <c r="I226" s="123">
        <f t="shared" si="97"/>
        <v>4.1805367310659168E-2</v>
      </c>
      <c r="J226" s="123">
        <f t="shared" si="97"/>
        <v>4.5109078380851125E-2</v>
      </c>
      <c r="K226" s="123">
        <f t="shared" si="97"/>
        <v>4.5424494255750354E-2</v>
      </c>
      <c r="L226" s="123">
        <f t="shared" si="97"/>
        <v>4.8030601410733058E-2</v>
      </c>
      <c r="M226" s="123">
        <f t="shared" si="97"/>
        <v>4.4533291060044479E-2</v>
      </c>
      <c r="N226" s="123">
        <f t="shared" si="97"/>
        <v>4.7428101738767013E-2</v>
      </c>
      <c r="O226" s="123">
        <f t="shared" si="97"/>
        <v>4.2713314025219731E-2</v>
      </c>
      <c r="P226" s="123">
        <f t="shared" si="97"/>
        <v>4.4286826046403917E-2</v>
      </c>
      <c r="Q226" s="123">
        <f t="shared" si="97"/>
        <v>4.0793819819910142E-2</v>
      </c>
      <c r="R226" s="123">
        <f t="shared" si="97"/>
        <v>3.8736605104086719E-2</v>
      </c>
      <c r="S226" s="123">
        <f t="shared" si="97"/>
        <v>3.5355640244580128E-2</v>
      </c>
      <c r="T226" s="123">
        <f t="shared" si="97"/>
        <v>3.3728973654488077E-2</v>
      </c>
      <c r="U226" s="123">
        <f t="shared" si="97"/>
        <v>3.3875618145460612E-2</v>
      </c>
      <c r="V226" s="123">
        <f t="shared" si="97"/>
        <v>3.5420316608590151E-2</v>
      </c>
      <c r="W226" s="123">
        <f t="shared" si="97"/>
        <v>3.4585657676303241E-2</v>
      </c>
      <c r="X226" s="123">
        <f t="shared" si="97"/>
        <v>3.7420147286385846E-2</v>
      </c>
      <c r="Y226" s="123">
        <f t="shared" si="97"/>
        <v>4.0430809314793356E-2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3.383479688542633E-2</v>
      </c>
      <c r="C227" s="99">
        <f>RES_hhdet_fecs!C165</f>
        <v>3.079178119215864E-2</v>
      </c>
      <c r="D227" s="99">
        <f>RES_hhdet_fecs!D165</f>
        <v>3.4464916573961023E-2</v>
      </c>
      <c r="E227" s="99">
        <f>RES_hhdet_fecs!E165</f>
        <v>3.2168407561946374E-2</v>
      </c>
      <c r="F227" s="99">
        <f>RES_hhdet_fecs!F165</f>
        <v>3.1312610107089682E-2</v>
      </c>
      <c r="G227" s="99">
        <f>RES_hhdet_fecs!G165</f>
        <v>3.1261173845733126E-2</v>
      </c>
      <c r="H227" s="99">
        <f>RES_hhdet_fecs!H165</f>
        <v>3.6926911790911648E-2</v>
      </c>
      <c r="I227" s="99">
        <f>RES_hhdet_fecs!I165</f>
        <v>4.1805367310659168E-2</v>
      </c>
      <c r="J227" s="99">
        <f>RES_hhdet_fecs!J165</f>
        <v>4.5109078380851125E-2</v>
      </c>
      <c r="K227" s="99">
        <f>RES_hhdet_fecs!K165</f>
        <v>4.5424494255750354E-2</v>
      </c>
      <c r="L227" s="99">
        <f>RES_hhdet_fecs!L165</f>
        <v>4.8030601410733058E-2</v>
      </c>
      <c r="M227" s="99">
        <f>RES_hhdet_fecs!M165</f>
        <v>4.4533291060044479E-2</v>
      </c>
      <c r="N227" s="99">
        <f>RES_hhdet_fecs!N165</f>
        <v>4.7428101738767013E-2</v>
      </c>
      <c r="O227" s="99">
        <f>RES_hhdet_fecs!O165</f>
        <v>4.2713314025219731E-2</v>
      </c>
      <c r="P227" s="99">
        <f>RES_hhdet_fecs!P165</f>
        <v>4.4286826046403917E-2</v>
      </c>
      <c r="Q227" s="99">
        <f>RES_hhdet_fecs!Q165</f>
        <v>4.0793819819910142E-2</v>
      </c>
      <c r="R227" s="99">
        <f>RES_hhdet_fecs!R165</f>
        <v>3.8736605104086719E-2</v>
      </c>
      <c r="S227" s="99">
        <f>RES_hhdet_fecs!S165</f>
        <v>3.5355640244580128E-2</v>
      </c>
      <c r="T227" s="99">
        <f>RES_hhdet_fecs!T165</f>
        <v>3.3728973654488077E-2</v>
      </c>
      <c r="U227" s="99">
        <f>RES_hhdet_fecs!U165</f>
        <v>3.3875618145460612E-2</v>
      </c>
      <c r="V227" s="99">
        <f>RES_hhdet_fecs!V165</f>
        <v>3.5420316608590151E-2</v>
      </c>
      <c r="W227" s="99">
        <f>RES_hhdet_fecs!W165</f>
        <v>3.4585657676303241E-2</v>
      </c>
      <c r="X227" s="99">
        <f>RES_hhdet_fecs!X165</f>
        <v>3.7420147286385846E-2</v>
      </c>
      <c r="Y227" s="99">
        <f>RES_hhdet_fecs!Y165</f>
        <v>4.0430809314793356E-2</v>
      </c>
      <c r="DA227" s="63" t="s">
        <v>2902</v>
      </c>
    </row>
    <row r="228" spans="1:105" ht="12" customHeight="1" x14ac:dyDescent="0.25">
      <c r="A228" s="121" t="s">
        <v>55</v>
      </c>
      <c r="B228" s="123">
        <v>29.30606402141219</v>
      </c>
      <c r="C228" s="123">
        <v>28.394812636496603</v>
      </c>
      <c r="D228" s="123">
        <v>27.329027198559054</v>
      </c>
      <c r="E228" s="123">
        <v>25.749153223280345</v>
      </c>
      <c r="F228" s="123">
        <v>25.968941729074391</v>
      </c>
      <c r="G228" s="123">
        <v>24.339374260523826</v>
      </c>
      <c r="H228" s="123">
        <v>24.164261155137929</v>
      </c>
      <c r="I228" s="123">
        <v>23.909666632106447</v>
      </c>
      <c r="J228" s="123">
        <v>24.587177261280051</v>
      </c>
      <c r="K228" s="123">
        <v>24.203711350372473</v>
      </c>
      <c r="L228" s="123">
        <v>24.343754748447846</v>
      </c>
      <c r="M228" s="123">
        <v>24.942354476774831</v>
      </c>
      <c r="N228" s="123">
        <v>24.789327812114148</v>
      </c>
      <c r="O228" s="123">
        <v>24.508559138683566</v>
      </c>
      <c r="P228" s="123">
        <v>24.085612282754209</v>
      </c>
      <c r="Q228" s="123">
        <v>23.764875642542169</v>
      </c>
      <c r="R228" s="123">
        <v>24.434955368035688</v>
      </c>
      <c r="S228" s="123">
        <v>24.677988545048596</v>
      </c>
      <c r="T228" s="123">
        <v>25.120900561329368</v>
      </c>
      <c r="U228" s="123">
        <v>24.473147407768167</v>
      </c>
      <c r="V228" s="123">
        <v>25.617070992812867</v>
      </c>
      <c r="W228" s="123">
        <v>24.365495617311044</v>
      </c>
      <c r="X228" s="123">
        <v>22.877597747781486</v>
      </c>
      <c r="Y228" s="123">
        <v>21.556841330028284</v>
      </c>
      <c r="DA228" s="130" t="s">
        <v>2903</v>
      </c>
    </row>
    <row r="229" spans="1:105" ht="12" customHeight="1" x14ac:dyDescent="0.25">
      <c r="A229" s="97" t="s">
        <v>124</v>
      </c>
      <c r="B229" s="99">
        <v>32.775308713230899</v>
      </c>
      <c r="C229" s="99">
        <v>31.541414703294336</v>
      </c>
      <c r="D229" s="99">
        <v>30.409319809517079</v>
      </c>
      <c r="E229" s="99">
        <v>29.161301957398983</v>
      </c>
      <c r="F229" s="99">
        <v>28.342341176770919</v>
      </c>
      <c r="G229" s="99">
        <v>27.500026619043595</v>
      </c>
      <c r="H229" s="99">
        <v>26.90876455560171</v>
      </c>
      <c r="I229" s="99">
        <v>27.021571647800545</v>
      </c>
      <c r="J229" s="99">
        <v>26.857754845451822</v>
      </c>
      <c r="K229" s="99">
        <v>26.946671215432328</v>
      </c>
      <c r="L229" s="99">
        <v>26.931812154015375</v>
      </c>
      <c r="M229" s="99">
        <v>28.474479150342276</v>
      </c>
      <c r="N229" s="99">
        <v>26.296376464241842</v>
      </c>
      <c r="O229" s="99">
        <v>28.832544858083846</v>
      </c>
      <c r="P229" s="99">
        <v>26.237082242651109</v>
      </c>
      <c r="Q229" s="99">
        <v>23.355123855008724</v>
      </c>
      <c r="R229" s="99">
        <v>27.139929031730972</v>
      </c>
      <c r="S229" s="99">
        <v>26.278605743475328</v>
      </c>
      <c r="T229" s="99">
        <v>26.276679902337186</v>
      </c>
      <c r="U229" s="99">
        <v>24.682773668829299</v>
      </c>
      <c r="V229" s="99">
        <v>26.874229155112467</v>
      </c>
      <c r="W229" s="99">
        <v>22.899839372493744</v>
      </c>
      <c r="X229" s="99">
        <v>22.038801930143109</v>
      </c>
      <c r="Y229" s="99">
        <v>22.365002586922643</v>
      </c>
      <c r="DA229" s="63" t="s">
        <v>2904</v>
      </c>
    </row>
    <row r="230" spans="1:105" ht="12" customHeight="1" x14ac:dyDescent="0.25">
      <c r="A230" s="97" t="s">
        <v>123</v>
      </c>
      <c r="B230" s="99">
        <v>29.688066919049351</v>
      </c>
      <c r="C230" s="99">
        <v>28.783550291288044</v>
      </c>
      <c r="D230" s="99">
        <v>27.910840607033546</v>
      </c>
      <c r="E230" s="99">
        <v>27.015918243794971</v>
      </c>
      <c r="F230" s="99">
        <v>25.311673078361746</v>
      </c>
      <c r="G230" s="99">
        <v>24.758007881197141</v>
      </c>
      <c r="H230" s="99">
        <v>24.382223049236686</v>
      </c>
      <c r="I230" s="99">
        <v>24.440815690293153</v>
      </c>
      <c r="J230" s="99">
        <v>24.168680838733192</v>
      </c>
      <c r="K230" s="99">
        <v>24.256359748679031</v>
      </c>
      <c r="L230" s="99">
        <v>24.344845925260795</v>
      </c>
      <c r="M230" s="99">
        <v>25.873736995426775</v>
      </c>
      <c r="N230" s="99">
        <v>24.15541797103327</v>
      </c>
      <c r="O230" s="99">
        <v>26.538179715371111</v>
      </c>
      <c r="P230" s="99">
        <v>24.391855402616343</v>
      </c>
      <c r="Q230" s="99">
        <v>21.917722848545854</v>
      </c>
      <c r="R230" s="99">
        <v>24.855761567043714</v>
      </c>
      <c r="S230" s="99">
        <v>24.255354920881423</v>
      </c>
      <c r="T230" s="99">
        <v>24.451858491999019</v>
      </c>
      <c r="U230" s="99">
        <v>23.273567026706516</v>
      </c>
      <c r="V230" s="99">
        <v>25.673683410273814</v>
      </c>
      <c r="W230" s="99">
        <v>22.074714967043022</v>
      </c>
      <c r="X230" s="99">
        <v>21.212057083891779</v>
      </c>
      <c r="Y230" s="99">
        <v>21.459154841104493</v>
      </c>
      <c r="DA230" s="63" t="s">
        <v>2905</v>
      </c>
    </row>
    <row r="231" spans="1:105" ht="12" customHeight="1" x14ac:dyDescent="0.25">
      <c r="A231" s="100" t="s">
        <v>50</v>
      </c>
      <c r="B231" s="102">
        <v>25.557364672137698</v>
      </c>
      <c r="C231" s="102">
        <v>24.797069808983494</v>
      </c>
      <c r="D231" s="102">
        <v>23.960565836561525</v>
      </c>
      <c r="E231" s="102">
        <v>23.19170928538086</v>
      </c>
      <c r="F231" s="102">
        <v>21.577854998327254</v>
      </c>
      <c r="G231" s="102">
        <v>21.069386416605507</v>
      </c>
      <c r="H231" s="102">
        <v>20.842777214563384</v>
      </c>
      <c r="I231" s="102">
        <v>20.83375878896889</v>
      </c>
      <c r="J231" s="102">
        <v>20.472932766469818</v>
      </c>
      <c r="K231" s="102">
        <v>20.516213898906287</v>
      </c>
      <c r="L231" s="102">
        <v>20.60577900028013</v>
      </c>
      <c r="M231" s="102">
        <v>21.935510749091094</v>
      </c>
      <c r="N231" s="102">
        <v>20.425261134560891</v>
      </c>
      <c r="O231" s="102">
        <v>22.354736287793568</v>
      </c>
      <c r="P231" s="102">
        <v>20.497546310075037</v>
      </c>
      <c r="Q231" s="102">
        <v>18.322191152643232</v>
      </c>
      <c r="R231" s="102">
        <v>20.47934357646745</v>
      </c>
      <c r="S231" s="102">
        <v>19.840553372323338</v>
      </c>
      <c r="T231" s="102">
        <v>19.852708457577737</v>
      </c>
      <c r="U231" s="102">
        <v>18.807169402677758</v>
      </c>
      <c r="V231" s="102">
        <v>20.897501519246592</v>
      </c>
      <c r="W231" s="102">
        <v>17.916931764255459</v>
      </c>
      <c r="X231" s="102">
        <v>16.969969745865225</v>
      </c>
      <c r="Y231" s="102">
        <v>16.901695002624376</v>
      </c>
      <c r="DA231" s="131" t="s">
        <v>2906</v>
      </c>
    </row>
    <row r="232" spans="1:105" ht="12" customHeight="1" x14ac:dyDescent="0.25">
      <c r="A232" s="103" t="s">
        <v>52</v>
      </c>
      <c r="B232" s="105">
        <v>4.1307022469116568</v>
      </c>
      <c r="C232" s="105">
        <v>3.9864804823045508</v>
      </c>
      <c r="D232" s="105">
        <v>3.9502747704720149</v>
      </c>
      <c r="E232" s="105">
        <v>3.8242089584141103</v>
      </c>
      <c r="F232" s="105">
        <v>3.7338180800344949</v>
      </c>
      <c r="G232" s="105">
        <v>3.6886214645916366</v>
      </c>
      <c r="H232" s="105">
        <v>3.5394458346733022</v>
      </c>
      <c r="I232" s="105">
        <v>3.6070569013242597</v>
      </c>
      <c r="J232" s="105">
        <v>3.6957480722633735</v>
      </c>
      <c r="K232" s="105">
        <v>3.7401458497727389</v>
      </c>
      <c r="L232" s="105">
        <v>3.739066924980667</v>
      </c>
      <c r="M232" s="105">
        <v>3.9382262463356783</v>
      </c>
      <c r="N232" s="105">
        <v>3.7301568364723838</v>
      </c>
      <c r="O232" s="105">
        <v>4.1834434275775418</v>
      </c>
      <c r="P232" s="105">
        <v>3.894309092541306</v>
      </c>
      <c r="Q232" s="105">
        <v>3.5955316959026247</v>
      </c>
      <c r="R232" s="105">
        <v>4.3764179905762601</v>
      </c>
      <c r="S232" s="105">
        <v>4.414801548558092</v>
      </c>
      <c r="T232" s="105">
        <v>4.5991500344212817</v>
      </c>
      <c r="U232" s="105">
        <v>4.4663976240287617</v>
      </c>
      <c r="V232" s="105">
        <v>4.7761818910272176</v>
      </c>
      <c r="W232" s="105">
        <v>4.1577832027875612</v>
      </c>
      <c r="X232" s="105">
        <v>4.2420873380265549</v>
      </c>
      <c r="Y232" s="105">
        <v>4.5574598384801144</v>
      </c>
      <c r="DA232" s="132" t="s">
        <v>2907</v>
      </c>
    </row>
    <row r="233" spans="1:105" ht="12" customHeight="1" x14ac:dyDescent="0.25">
      <c r="A233" s="106" t="s">
        <v>122</v>
      </c>
      <c r="B233" s="102">
        <v>29.084040255976745</v>
      </c>
      <c r="C233" s="102">
        <v>28.190201798272458</v>
      </c>
      <c r="D233" s="102">
        <v>27.130829541852389</v>
      </c>
      <c r="E233" s="102">
        <v>25.528345810032448</v>
      </c>
      <c r="F233" s="102">
        <v>25.83934056025906</v>
      </c>
      <c r="G233" s="102">
        <v>24.172683132015393</v>
      </c>
      <c r="H233" s="102">
        <v>24.049005135598573</v>
      </c>
      <c r="I233" s="102">
        <v>23.855613930623687</v>
      </c>
      <c r="J233" s="102">
        <v>24.841033572576279</v>
      </c>
      <c r="K233" s="102">
        <v>24.684179475935327</v>
      </c>
      <c r="L233" s="102">
        <v>25.154683376967171</v>
      </c>
      <c r="M233" s="102">
        <v>25.772996177225455</v>
      </c>
      <c r="N233" s="102">
        <v>25.722110509469708</v>
      </c>
      <c r="O233" s="102">
        <v>25.270624808076441</v>
      </c>
      <c r="P233" s="102">
        <v>25.031143394254496</v>
      </c>
      <c r="Q233" s="102">
        <v>25.09879699223228</v>
      </c>
      <c r="R233" s="102">
        <v>25.746624350054521</v>
      </c>
      <c r="S233" s="102">
        <v>26.211061464655295</v>
      </c>
      <c r="T233" s="102">
        <v>26.688377359515744</v>
      </c>
      <c r="U233" s="102">
        <v>25.546067121726569</v>
      </c>
      <c r="V233" s="102">
        <v>26.21388658615756</v>
      </c>
      <c r="W233" s="102">
        <v>25.215056363237384</v>
      </c>
      <c r="X233" s="102">
        <v>23.727317427117516</v>
      </c>
      <c r="Y233" s="102">
        <v>22.197832633052951</v>
      </c>
      <c r="DA233" s="131" t="s">
        <v>2908</v>
      </c>
    </row>
    <row r="234" spans="1:105" ht="12" customHeight="1" x14ac:dyDescent="0.25">
      <c r="A234" s="107" t="s">
        <v>121</v>
      </c>
      <c r="B234" s="105">
        <v>26.814132733325213</v>
      </c>
      <c r="C234" s="105">
        <v>25.998731715542348</v>
      </c>
      <c r="D234" s="105">
        <v>24.858196597562852</v>
      </c>
      <c r="E234" s="105">
        <v>23.377007300235203</v>
      </c>
      <c r="F234" s="105">
        <v>23.720585773192511</v>
      </c>
      <c r="G234" s="105">
        <v>22.215312910323618</v>
      </c>
      <c r="H234" s="105">
        <v>22.235254302749681</v>
      </c>
      <c r="I234" s="105">
        <v>22.012597824714458</v>
      </c>
      <c r="J234" s="105">
        <v>22.795362157814541</v>
      </c>
      <c r="K234" s="105">
        <v>22.618485017135772</v>
      </c>
      <c r="L234" s="105">
        <v>23.033123673601594</v>
      </c>
      <c r="M234" s="105">
        <v>23.732578243288394</v>
      </c>
      <c r="N234" s="105">
        <v>23.865070597779123</v>
      </c>
      <c r="O234" s="105">
        <v>23.550732703577442</v>
      </c>
      <c r="P234" s="105">
        <v>23.352796742210735</v>
      </c>
      <c r="Q234" s="105">
        <v>23.194558736141211</v>
      </c>
      <c r="R234" s="105">
        <v>23.505003551864817</v>
      </c>
      <c r="S234" s="105">
        <v>23.820668970084743</v>
      </c>
      <c r="T234" s="105">
        <v>24.352334402798899</v>
      </c>
      <c r="U234" s="105">
        <v>24.012801334285228</v>
      </c>
      <c r="V234" s="105">
        <v>25.169536745678048</v>
      </c>
      <c r="W234" s="105">
        <v>24.224416585540315</v>
      </c>
      <c r="X234" s="105">
        <v>22.634524227921567</v>
      </c>
      <c r="Y234" s="105">
        <v>21.09934558179933</v>
      </c>
      <c r="DA234" s="132" t="s">
        <v>2909</v>
      </c>
    </row>
    <row r="235" spans="1:105" ht="12" customHeight="1" x14ac:dyDescent="0.25">
      <c r="A235" s="108" t="s">
        <v>53</v>
      </c>
      <c r="B235" s="99">
        <v>22.678905639693856</v>
      </c>
      <c r="C235" s="99">
        <v>21.98761439489639</v>
      </c>
      <c r="D235" s="99">
        <v>20.901710724431343</v>
      </c>
      <c r="E235" s="99">
        <v>19.629155459457273</v>
      </c>
      <c r="F235" s="99">
        <v>19.910874826999397</v>
      </c>
      <c r="G235" s="99">
        <v>18.6012062642918</v>
      </c>
      <c r="H235" s="99">
        <v>18.713230465264903</v>
      </c>
      <c r="I235" s="99">
        <v>18.474333099700541</v>
      </c>
      <c r="J235" s="99">
        <v>19.013923878542791</v>
      </c>
      <c r="K235" s="99">
        <v>18.842972780560228</v>
      </c>
      <c r="L235" s="99">
        <v>19.214056184111278</v>
      </c>
      <c r="M235" s="99">
        <v>19.851747454747201</v>
      </c>
      <c r="N235" s="99">
        <v>19.906654161378352</v>
      </c>
      <c r="O235" s="99">
        <v>19.609277020437414</v>
      </c>
      <c r="P235" s="99">
        <v>19.411424092032831</v>
      </c>
      <c r="Q235" s="99">
        <v>19.199214211581879</v>
      </c>
      <c r="R235" s="99">
        <v>19.345184382065924</v>
      </c>
      <c r="S235" s="99">
        <v>19.530494263778433</v>
      </c>
      <c r="T235" s="99">
        <v>19.868561250344154</v>
      </c>
      <c r="U235" s="99">
        <v>19.514263267308873</v>
      </c>
      <c r="V235" s="99">
        <v>20.594111442820747</v>
      </c>
      <c r="W235" s="99">
        <v>19.763503741108487</v>
      </c>
      <c r="X235" s="99">
        <v>18.216487992410975</v>
      </c>
      <c r="Y235" s="99">
        <v>16.734040315285224</v>
      </c>
      <c r="DA235" s="63" t="s">
        <v>2910</v>
      </c>
    </row>
    <row r="236" spans="1:105" ht="12" customHeight="1" x14ac:dyDescent="0.25">
      <c r="A236" s="108" t="s">
        <v>52</v>
      </c>
      <c r="B236" s="99">
        <v>4.13522709363136</v>
      </c>
      <c r="C236" s="99">
        <v>4.0111173206459512</v>
      </c>
      <c r="D236" s="99">
        <v>3.9564858731315038</v>
      </c>
      <c r="E236" s="99">
        <v>3.7478518407779284</v>
      </c>
      <c r="F236" s="99">
        <v>3.8097109461931211</v>
      </c>
      <c r="G236" s="99">
        <v>3.6141066460318196</v>
      </c>
      <c r="H236" s="99">
        <v>3.5220238374847797</v>
      </c>
      <c r="I236" s="99">
        <v>3.5382647250139185</v>
      </c>
      <c r="J236" s="99">
        <v>3.781438279271748</v>
      </c>
      <c r="K236" s="99">
        <v>3.7755122365755462</v>
      </c>
      <c r="L236" s="99">
        <v>3.819067489490318</v>
      </c>
      <c r="M236" s="99">
        <v>3.8808307885411986</v>
      </c>
      <c r="N236" s="99">
        <v>3.958416436400769</v>
      </c>
      <c r="O236" s="99">
        <v>3.9414556831400267</v>
      </c>
      <c r="P236" s="99">
        <v>3.9413726501779012</v>
      </c>
      <c r="Q236" s="99">
        <v>3.9953445245593322</v>
      </c>
      <c r="R236" s="99">
        <v>4.1598191697988929</v>
      </c>
      <c r="S236" s="99">
        <v>4.2901747063063107</v>
      </c>
      <c r="T236" s="99">
        <v>4.4837731524547424</v>
      </c>
      <c r="U236" s="99">
        <v>4.4985380669763551</v>
      </c>
      <c r="V236" s="99">
        <v>4.5754253028573055</v>
      </c>
      <c r="W236" s="99">
        <v>4.4609128444318289</v>
      </c>
      <c r="X236" s="99">
        <v>4.4180362355105931</v>
      </c>
      <c r="Y236" s="99">
        <v>4.3653052665141088</v>
      </c>
      <c r="DA236" s="63" t="s">
        <v>2911</v>
      </c>
    </row>
    <row r="237" spans="1:105" ht="12" customHeight="1" x14ac:dyDescent="0.25">
      <c r="A237" s="121" t="s">
        <v>54</v>
      </c>
      <c r="B237" s="123">
        <v>4.6079366414740797</v>
      </c>
      <c r="C237" s="123">
        <v>4.4810257934923357</v>
      </c>
      <c r="D237" s="123">
        <v>4.4205753701316821</v>
      </c>
      <c r="E237" s="123">
        <v>4.3755418000470865</v>
      </c>
      <c r="F237" s="123">
        <v>4.3158746928775482</v>
      </c>
      <c r="G237" s="123">
        <v>4.1616673623774068</v>
      </c>
      <c r="H237" s="123">
        <v>4.0310950611342369</v>
      </c>
      <c r="I237" s="123">
        <v>4.0466496770104321</v>
      </c>
      <c r="J237" s="123">
        <v>3.8792602948732116</v>
      </c>
      <c r="K237" s="123">
        <v>3.8312341574827555</v>
      </c>
      <c r="L237" s="123">
        <v>3.7312268814676086</v>
      </c>
      <c r="M237" s="123">
        <v>3.7700141709007999</v>
      </c>
      <c r="N237" s="123">
        <v>3.7857322734844838</v>
      </c>
      <c r="O237" s="123">
        <v>3.603309235693422</v>
      </c>
      <c r="P237" s="123">
        <v>3.6822391160646486</v>
      </c>
      <c r="Q237" s="123">
        <v>3.7135964118038016</v>
      </c>
      <c r="R237" s="123">
        <v>3.7053286035156816</v>
      </c>
      <c r="S237" s="123">
        <v>3.6641768939820181</v>
      </c>
      <c r="T237" s="123">
        <v>3.67477233549242</v>
      </c>
      <c r="U237" s="123">
        <v>3.540430791331151</v>
      </c>
      <c r="V237" s="123">
        <v>3.6935708782983339</v>
      </c>
      <c r="W237" s="123">
        <v>3.6403130790788452</v>
      </c>
      <c r="X237" s="123">
        <v>3.2466429043981195</v>
      </c>
      <c r="Y237" s="123">
        <v>3.0642543772069244</v>
      </c>
      <c r="DA237" s="130" t="s">
        <v>2912</v>
      </c>
    </row>
    <row r="238" spans="1:105" ht="12" customHeight="1" x14ac:dyDescent="0.25">
      <c r="A238" s="97" t="s">
        <v>50</v>
      </c>
      <c r="B238" s="99">
        <v>5.8213344763976655</v>
      </c>
      <c r="C238" s="99">
        <v>5.686854770616252</v>
      </c>
      <c r="D238" s="99">
        <v>5.6093131214716125</v>
      </c>
      <c r="E238" s="99">
        <v>5.5708085569453383</v>
      </c>
      <c r="F238" s="99">
        <v>5.3849836305808596</v>
      </c>
      <c r="G238" s="99">
        <v>5.3737084258187222</v>
      </c>
      <c r="H238" s="99">
        <v>5.1751876044631056</v>
      </c>
      <c r="I238" s="99">
        <v>5.1706048675042968</v>
      </c>
      <c r="J238" s="99">
        <v>5.021650971976289</v>
      </c>
      <c r="K238" s="99">
        <v>4.8057669357604613</v>
      </c>
      <c r="L238" s="99">
        <v>4.8496055748146043</v>
      </c>
      <c r="M238" s="99">
        <v>4.8555199101196687</v>
      </c>
      <c r="N238" s="99">
        <v>4.831588587389672</v>
      </c>
      <c r="O238" s="99">
        <v>4.8639799274453202</v>
      </c>
      <c r="P238" s="99">
        <v>4.6340043353443319</v>
      </c>
      <c r="Q238" s="99">
        <v>4.345551285307435</v>
      </c>
      <c r="R238" s="99">
        <v>5.0918586124999452</v>
      </c>
      <c r="S238" s="99">
        <v>4.9892026288009896</v>
      </c>
      <c r="T238" s="99">
        <v>5.2362318195499764</v>
      </c>
      <c r="U238" s="99">
        <v>4.970644573283522</v>
      </c>
      <c r="V238" s="99">
        <v>5.4901700593711444</v>
      </c>
      <c r="W238" s="99">
        <v>4.6293382325233461</v>
      </c>
      <c r="X238" s="99">
        <v>4.3894588568074546</v>
      </c>
      <c r="Y238" s="99">
        <v>4.5238359741980716</v>
      </c>
      <c r="DA238" s="63" t="s">
        <v>2913</v>
      </c>
    </row>
    <row r="239" spans="1:105" ht="12" customHeight="1" x14ac:dyDescent="0.25">
      <c r="A239" s="109" t="s">
        <v>120</v>
      </c>
      <c r="B239" s="110">
        <v>4.5899354630958369</v>
      </c>
      <c r="C239" s="110">
        <v>4.4634226314782284</v>
      </c>
      <c r="D239" s="110">
        <v>4.4034476601380108</v>
      </c>
      <c r="E239" s="110">
        <v>4.3584247012672632</v>
      </c>
      <c r="F239" s="110">
        <v>4.3003847859048783</v>
      </c>
      <c r="G239" s="110">
        <v>4.1441448863400954</v>
      </c>
      <c r="H239" s="110">
        <v>4.014413795640901</v>
      </c>
      <c r="I239" s="110">
        <v>4.0304694209220715</v>
      </c>
      <c r="J239" s="110">
        <v>3.863062341770974</v>
      </c>
      <c r="K239" s="110">
        <v>3.8177089491595337</v>
      </c>
      <c r="L239" s="110">
        <v>3.715410321143175</v>
      </c>
      <c r="M239" s="110">
        <v>3.7538896234861716</v>
      </c>
      <c r="N239" s="110">
        <v>3.7697390083084819</v>
      </c>
      <c r="O239" s="110">
        <v>3.5836460041063543</v>
      </c>
      <c r="P239" s="110">
        <v>3.6672148498623742</v>
      </c>
      <c r="Q239" s="110">
        <v>3.7033827122254999</v>
      </c>
      <c r="R239" s="110">
        <v>3.6808194398646208</v>
      </c>
      <c r="S239" s="110">
        <v>3.6392976970460396</v>
      </c>
      <c r="T239" s="110">
        <v>3.6454324758411443</v>
      </c>
      <c r="U239" s="110">
        <v>3.5144137410231275</v>
      </c>
      <c r="V239" s="110">
        <v>3.6618296717720913</v>
      </c>
      <c r="W239" s="110">
        <v>3.6224775005267222</v>
      </c>
      <c r="X239" s="110">
        <v>3.2257611127922687</v>
      </c>
      <c r="Y239" s="110">
        <v>3.0366001561090985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106.58352410725554</v>
      </c>
      <c r="C241" s="118">
        <f t="shared" si="98"/>
        <v>120.29464078645248</v>
      </c>
      <c r="D241" s="118">
        <f t="shared" si="98"/>
        <v>102.71527337070475</v>
      </c>
      <c r="E241" s="118">
        <f t="shared" si="98"/>
        <v>113.20498749322276</v>
      </c>
      <c r="F241" s="118">
        <f t="shared" si="98"/>
        <v>120.33283516314033</v>
      </c>
      <c r="G241" s="118">
        <f t="shared" si="98"/>
        <v>114.93488114262053</v>
      </c>
      <c r="H241" s="118">
        <f t="shared" si="98"/>
        <v>127.13077026485557</v>
      </c>
      <c r="I241" s="118">
        <f t="shared" si="98"/>
        <v>115.30022975289333</v>
      </c>
      <c r="J241" s="118">
        <f t="shared" si="98"/>
        <v>125.33222966836412</v>
      </c>
      <c r="K241" s="118">
        <f t="shared" si="98"/>
        <v>100.29808738676833</v>
      </c>
      <c r="L241" s="118">
        <f t="shared" si="98"/>
        <v>118.31108495514324</v>
      </c>
      <c r="M241" s="118">
        <f t="shared" si="98"/>
        <v>107.84083264289133</v>
      </c>
      <c r="N241" s="118">
        <f t="shared" si="98"/>
        <v>100.29928079858001</v>
      </c>
      <c r="O241" s="118">
        <f t="shared" si="98"/>
        <v>96.52695152172474</v>
      </c>
      <c r="P241" s="118">
        <f t="shared" si="98"/>
        <v>88.552679477373104</v>
      </c>
      <c r="Q241" s="118">
        <f t="shared" si="98"/>
        <v>93.391051195981888</v>
      </c>
      <c r="R241" s="118">
        <f t="shared" ref="R241:V241" si="99">R242+R244+R246+R255</f>
        <v>92.756686708772321</v>
      </c>
      <c r="S241" s="118">
        <f t="shared" si="99"/>
        <v>95.234254848424143</v>
      </c>
      <c r="T241" s="118">
        <f t="shared" si="99"/>
        <v>101.91105309028399</v>
      </c>
      <c r="U241" s="118">
        <f t="shared" si="99"/>
        <v>97.705722116948692</v>
      </c>
      <c r="V241" s="118">
        <f t="shared" si="99"/>
        <v>109.82816693624029</v>
      </c>
      <c r="W241" s="118">
        <f t="shared" ref="W241:Y241" si="100">W242+W244+W246+W255</f>
        <v>104.29152393432126</v>
      </c>
      <c r="X241" s="118">
        <f t="shared" si="100"/>
        <v>91.20495978457717</v>
      </c>
      <c r="Y241" s="118">
        <f t="shared" si="100"/>
        <v>83.119982876871646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84.343959576924604</v>
      </c>
      <c r="C242" s="123">
        <f t="shared" si="101"/>
        <v>98.636927134928811</v>
      </c>
      <c r="D242" s="123">
        <f t="shared" si="101"/>
        <v>81.669986473498454</v>
      </c>
      <c r="E242" s="123">
        <f t="shared" si="101"/>
        <v>93.093219087606769</v>
      </c>
      <c r="F242" s="123">
        <f t="shared" si="101"/>
        <v>99.978811751211367</v>
      </c>
      <c r="G242" s="123">
        <f t="shared" si="101"/>
        <v>95.636238218993896</v>
      </c>
      <c r="H242" s="123">
        <f t="shared" si="101"/>
        <v>107.89211691727319</v>
      </c>
      <c r="I242" s="123">
        <f t="shared" si="101"/>
        <v>96.09700516037519</v>
      </c>
      <c r="J242" s="123">
        <f t="shared" si="101"/>
        <v>105.62396648108921</v>
      </c>
      <c r="K242" s="123">
        <f t="shared" si="101"/>
        <v>80.693489651860233</v>
      </c>
      <c r="L242" s="123">
        <f t="shared" si="101"/>
        <v>98.45324507235928</v>
      </c>
      <c r="M242" s="123">
        <f t="shared" si="101"/>
        <v>87.397241372429107</v>
      </c>
      <c r="N242" s="123">
        <f t="shared" si="101"/>
        <v>79.75371307452653</v>
      </c>
      <c r="O242" s="123">
        <f t="shared" si="101"/>
        <v>76.128420633508853</v>
      </c>
      <c r="P242" s="123">
        <f t="shared" si="101"/>
        <v>68.187680268188402</v>
      </c>
      <c r="Q242" s="123">
        <f t="shared" si="101"/>
        <v>73.036809713953673</v>
      </c>
      <c r="R242" s="123">
        <f t="shared" si="101"/>
        <v>71.688749889377874</v>
      </c>
      <c r="S242" s="123">
        <f t="shared" si="101"/>
        <v>73.658444604043154</v>
      </c>
      <c r="T242" s="123">
        <f t="shared" si="101"/>
        <v>79.570996951306427</v>
      </c>
      <c r="U242" s="123">
        <f t="shared" si="101"/>
        <v>75.546964544833486</v>
      </c>
      <c r="V242" s="123">
        <f t="shared" si="101"/>
        <v>86.310609911669715</v>
      </c>
      <c r="W242" s="123">
        <f t="shared" si="101"/>
        <v>81.559384313759963</v>
      </c>
      <c r="X242" s="123">
        <f t="shared" si="101"/>
        <v>69.757629574919321</v>
      </c>
      <c r="Y242" s="123">
        <f t="shared" si="101"/>
        <v>62.687409087719743</v>
      </c>
      <c r="DA242" s="130" t="s">
        <v>3067</v>
      </c>
    </row>
    <row r="243" spans="1:105" ht="12" customHeight="1" x14ac:dyDescent="0.25">
      <c r="A243" s="97" t="s">
        <v>53</v>
      </c>
      <c r="B243" s="99">
        <v>84.343959576924604</v>
      </c>
      <c r="C243" s="99">
        <v>98.636927134928811</v>
      </c>
      <c r="D243" s="99">
        <v>81.669986473498454</v>
      </c>
      <c r="E243" s="99">
        <v>93.093219087606769</v>
      </c>
      <c r="F243" s="99">
        <v>99.978811751211367</v>
      </c>
      <c r="G243" s="99">
        <v>95.636238218993896</v>
      </c>
      <c r="H243" s="99">
        <v>107.89211691727319</v>
      </c>
      <c r="I243" s="99">
        <v>96.09700516037519</v>
      </c>
      <c r="J243" s="99">
        <v>105.62396648108921</v>
      </c>
      <c r="K243" s="99">
        <v>80.693489651860233</v>
      </c>
      <c r="L243" s="99">
        <v>98.45324507235928</v>
      </c>
      <c r="M243" s="99">
        <v>87.397241372429107</v>
      </c>
      <c r="N243" s="99">
        <v>79.75371307452653</v>
      </c>
      <c r="O243" s="99">
        <v>76.128420633508853</v>
      </c>
      <c r="P243" s="99">
        <v>68.187680268188402</v>
      </c>
      <c r="Q243" s="99">
        <v>73.036809713953673</v>
      </c>
      <c r="R243" s="99">
        <v>71.688749889377874</v>
      </c>
      <c r="S243" s="99">
        <v>73.658444604043154</v>
      </c>
      <c r="T243" s="99">
        <v>79.570996951306427</v>
      </c>
      <c r="U243" s="99">
        <v>75.546964544833486</v>
      </c>
      <c r="V243" s="99">
        <v>86.310609911669715</v>
      </c>
      <c r="W243" s="99">
        <v>81.559384313759963</v>
      </c>
      <c r="X243" s="99">
        <v>69.757629574919321</v>
      </c>
      <c r="Y243" s="99">
        <v>62.687409087719743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7.5377724697209048E-2</v>
      </c>
      <c r="C244" s="123">
        <f t="shared" si="102"/>
        <v>7.0824736448592301E-2</v>
      </c>
      <c r="D244" s="123">
        <f t="shared" si="102"/>
        <v>8.5035299532204359E-2</v>
      </c>
      <c r="E244" s="123">
        <f t="shared" si="102"/>
        <v>8.4707980476680711E-2</v>
      </c>
      <c r="F244" s="123">
        <f t="shared" si="102"/>
        <v>9.0190064237936476E-2</v>
      </c>
      <c r="G244" s="123">
        <f t="shared" si="102"/>
        <v>9.9253114523755875E-2</v>
      </c>
      <c r="H244" s="123">
        <f t="shared" si="102"/>
        <v>0.12780109448079888</v>
      </c>
      <c r="I244" s="123">
        <f t="shared" si="102"/>
        <v>0.15135936943021192</v>
      </c>
      <c r="J244" s="123">
        <f t="shared" si="102"/>
        <v>0.1672450864585214</v>
      </c>
      <c r="K244" s="123">
        <f t="shared" si="102"/>
        <v>0.17295519334095907</v>
      </c>
      <c r="L244" s="123">
        <f t="shared" si="102"/>
        <v>0.18852369752087342</v>
      </c>
      <c r="M244" s="123">
        <f t="shared" si="102"/>
        <v>0.18058678368891554</v>
      </c>
      <c r="N244" s="123">
        <f t="shared" si="102"/>
        <v>0.2008013049648138</v>
      </c>
      <c r="O244" s="123">
        <f t="shared" si="102"/>
        <v>0.18989072683309297</v>
      </c>
      <c r="P244" s="123">
        <f t="shared" si="102"/>
        <v>0.20662890700764977</v>
      </c>
      <c r="Q244" s="123">
        <f t="shared" si="102"/>
        <v>0.19823746582793053</v>
      </c>
      <c r="R244" s="123">
        <f t="shared" si="102"/>
        <v>0.19503912324629974</v>
      </c>
      <c r="S244" s="123">
        <f t="shared" si="102"/>
        <v>0.18406798805767466</v>
      </c>
      <c r="T244" s="123">
        <f t="shared" si="102"/>
        <v>0.18107869798793302</v>
      </c>
      <c r="U244" s="123">
        <f t="shared" si="102"/>
        <v>0.18617689322674796</v>
      </c>
      <c r="V244" s="123">
        <f t="shared" si="102"/>
        <v>0.1980388793450307</v>
      </c>
      <c r="W244" s="123">
        <f t="shared" si="102"/>
        <v>0.19517078027462431</v>
      </c>
      <c r="X244" s="123">
        <f t="shared" si="102"/>
        <v>0.212716148158754</v>
      </c>
      <c r="Y244" s="123">
        <f t="shared" si="102"/>
        <v>0.23129048050984274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7.5377724697209048E-2</v>
      </c>
      <c r="C245" s="99">
        <f>RES_hhdet_tess!C165</f>
        <v>7.0824736448592301E-2</v>
      </c>
      <c r="D245" s="99">
        <f>RES_hhdet_tess!D165</f>
        <v>8.5035299532204359E-2</v>
      </c>
      <c r="E245" s="99">
        <f>RES_hhdet_tess!E165</f>
        <v>8.4707980476680711E-2</v>
      </c>
      <c r="F245" s="99">
        <f>RES_hhdet_tess!F165</f>
        <v>9.0190064237936476E-2</v>
      </c>
      <c r="G245" s="99">
        <f>RES_hhdet_tess!G165</f>
        <v>9.9253114523755875E-2</v>
      </c>
      <c r="H245" s="99">
        <f>RES_hhdet_tess!H165</f>
        <v>0.12780109448079888</v>
      </c>
      <c r="I245" s="99">
        <f>RES_hhdet_tess!I165</f>
        <v>0.15135936943021192</v>
      </c>
      <c r="J245" s="99">
        <f>RES_hhdet_tess!J165</f>
        <v>0.1672450864585214</v>
      </c>
      <c r="K245" s="99">
        <f>RES_hhdet_tess!K165</f>
        <v>0.17295519334095907</v>
      </c>
      <c r="L245" s="99">
        <f>RES_hhdet_tess!L165</f>
        <v>0.18852369752087342</v>
      </c>
      <c r="M245" s="99">
        <f>RES_hhdet_tess!M165</f>
        <v>0.18058678368891554</v>
      </c>
      <c r="N245" s="99">
        <f>RES_hhdet_tess!N165</f>
        <v>0.2008013049648138</v>
      </c>
      <c r="O245" s="99">
        <f>RES_hhdet_tess!O165</f>
        <v>0.18989072683309297</v>
      </c>
      <c r="P245" s="99">
        <f>RES_hhdet_tess!P165</f>
        <v>0.20662890700764977</v>
      </c>
      <c r="Q245" s="99">
        <f>RES_hhdet_tess!Q165</f>
        <v>0.19823746582793053</v>
      </c>
      <c r="R245" s="99">
        <f>RES_hhdet_tess!R165</f>
        <v>0.19503912324629974</v>
      </c>
      <c r="S245" s="99">
        <f>RES_hhdet_tess!S165</f>
        <v>0.18406798805767466</v>
      </c>
      <c r="T245" s="99">
        <f>RES_hhdet_tess!T165</f>
        <v>0.18107869798793302</v>
      </c>
      <c r="U245" s="99">
        <f>RES_hhdet_tess!U165</f>
        <v>0.18617689322674796</v>
      </c>
      <c r="V245" s="99">
        <f>RES_hhdet_tess!V165</f>
        <v>0.1980388793450307</v>
      </c>
      <c r="W245" s="99">
        <f>RES_hhdet_tess!W165</f>
        <v>0.19517078027462431</v>
      </c>
      <c r="X245" s="99">
        <f>RES_hhdet_tess!X165</f>
        <v>0.212716148158754</v>
      </c>
      <c r="Y245" s="99">
        <f>RES_hhdet_tess!Y165</f>
        <v>0.23129048050984274</v>
      </c>
      <c r="DA245" s="63" t="s">
        <v>3070</v>
      </c>
    </row>
    <row r="246" spans="1:105" ht="12" customHeight="1" x14ac:dyDescent="0.25">
      <c r="A246" s="121" t="s">
        <v>55</v>
      </c>
      <c r="B246" s="123">
        <v>18.77566112670922</v>
      </c>
      <c r="C246" s="123">
        <v>18.282251335388072</v>
      </c>
      <c r="D246" s="123">
        <v>17.689936014738443</v>
      </c>
      <c r="E246" s="123">
        <v>16.777153966683858</v>
      </c>
      <c r="F246" s="123">
        <v>17.044860083635928</v>
      </c>
      <c r="G246" s="123">
        <v>16.083654139675463</v>
      </c>
      <c r="H246" s="123">
        <v>16.080690812944411</v>
      </c>
      <c r="I246" s="123">
        <v>16.003977256926817</v>
      </c>
      <c r="J246" s="123">
        <v>16.615593642219135</v>
      </c>
      <c r="K246" s="123">
        <v>16.53629901155988</v>
      </c>
      <c r="L246" s="123">
        <v>16.843704280114263</v>
      </c>
      <c r="M246" s="123">
        <v>17.399312742888501</v>
      </c>
      <c r="N246" s="123">
        <v>17.458649178168116</v>
      </c>
      <c r="O246" s="123">
        <v>17.451573475338403</v>
      </c>
      <c r="P246" s="123">
        <v>17.329500490461285</v>
      </c>
      <c r="Q246" s="123">
        <v>17.288931647486482</v>
      </c>
      <c r="R246" s="123">
        <v>17.993475359960772</v>
      </c>
      <c r="S246" s="123">
        <v>18.506122032755531</v>
      </c>
      <c r="T246" s="123">
        <v>19.215831169412549</v>
      </c>
      <c r="U246" s="123">
        <v>19.079803543393275</v>
      </c>
      <c r="V246" s="123">
        <v>20.247110705029804</v>
      </c>
      <c r="W246" s="123">
        <v>19.462429481484602</v>
      </c>
      <c r="X246" s="123">
        <v>18.461146036628801</v>
      </c>
      <c r="Y246" s="123">
        <v>17.556256515823836</v>
      </c>
      <c r="DA246" s="130" t="s">
        <v>3071</v>
      </c>
    </row>
    <row r="247" spans="1:105" ht="12" customHeight="1" x14ac:dyDescent="0.25">
      <c r="A247" s="97" t="s">
        <v>124</v>
      </c>
      <c r="B247" s="99">
        <v>18.756731913435715</v>
      </c>
      <c r="C247" s="99">
        <v>18.176194795298901</v>
      </c>
      <c r="D247" s="99">
        <v>17.658620798779616</v>
      </c>
      <c r="E247" s="99">
        <v>17.086498063092101</v>
      </c>
      <c r="F247" s="99">
        <v>16.74684457837057</v>
      </c>
      <c r="G247" s="99">
        <v>16.383211283614227</v>
      </c>
      <c r="H247" s="99">
        <v>16.164657976975498</v>
      </c>
      <c r="I247" s="99">
        <v>16.3001027467763</v>
      </c>
      <c r="J247" s="99">
        <v>16.246124338438793</v>
      </c>
      <c r="K247" s="99">
        <v>16.376566327150623</v>
      </c>
      <c r="L247" s="99">
        <v>16.488240825550086</v>
      </c>
      <c r="M247" s="99">
        <v>17.618742654205739</v>
      </c>
      <c r="N247" s="99">
        <v>16.494570549979102</v>
      </c>
      <c r="O247" s="99">
        <v>18.433650949207575</v>
      </c>
      <c r="P247" s="99">
        <v>17.099078605858967</v>
      </c>
      <c r="Q247" s="99">
        <v>15.626684017579052</v>
      </c>
      <c r="R247" s="99">
        <v>18.868854542124687</v>
      </c>
      <c r="S247" s="99">
        <v>19.008748536482383</v>
      </c>
      <c r="T247" s="99">
        <v>19.675121987808591</v>
      </c>
      <c r="U247" s="99">
        <v>18.966418292853358</v>
      </c>
      <c r="V247" s="99">
        <v>21.077902399408668</v>
      </c>
      <c r="W247" s="99">
        <v>18.235602732571436</v>
      </c>
      <c r="X247" s="99">
        <v>17.768479412114633</v>
      </c>
      <c r="Y247" s="99">
        <v>18.247873190375639</v>
      </c>
      <c r="DA247" s="63" t="s">
        <v>3072</v>
      </c>
    </row>
    <row r="248" spans="1:105" ht="12" customHeight="1" x14ac:dyDescent="0.25">
      <c r="A248" s="97" t="s">
        <v>123</v>
      </c>
      <c r="B248" s="99">
        <v>18.756731913435718</v>
      </c>
      <c r="C248" s="99">
        <v>18.177406789524817</v>
      </c>
      <c r="D248" s="99">
        <v>17.662484587406134</v>
      </c>
      <c r="E248" s="99">
        <v>17.096415712781713</v>
      </c>
      <c r="F248" s="99">
        <v>16.724180597611582</v>
      </c>
      <c r="G248" s="99">
        <v>16.37287425968352</v>
      </c>
      <c r="H248" s="99">
        <v>16.149124568028022</v>
      </c>
      <c r="I248" s="99">
        <v>16.264349510059208</v>
      </c>
      <c r="J248" s="99">
        <v>16.217675574883526</v>
      </c>
      <c r="K248" s="99">
        <v>16.357922120871457</v>
      </c>
      <c r="L248" s="99">
        <v>16.477344547670015</v>
      </c>
      <c r="M248" s="99">
        <v>17.614628305686324</v>
      </c>
      <c r="N248" s="99">
        <v>16.503041579266416</v>
      </c>
      <c r="O248" s="99">
        <v>18.451384111630002</v>
      </c>
      <c r="P248" s="99">
        <v>17.121188406316197</v>
      </c>
      <c r="Q248" s="99">
        <v>15.644244250349495</v>
      </c>
      <c r="R248" s="99">
        <v>18.834183639170593</v>
      </c>
      <c r="S248" s="99">
        <v>18.970632035481291</v>
      </c>
      <c r="T248" s="99">
        <v>19.633013783546758</v>
      </c>
      <c r="U248" s="99">
        <v>18.952191047850302</v>
      </c>
      <c r="V248" s="99">
        <v>21.077168702358815</v>
      </c>
      <c r="W248" s="99">
        <v>18.271421177750394</v>
      </c>
      <c r="X248" s="99">
        <v>17.779368116808605</v>
      </c>
      <c r="Y248" s="99">
        <v>18.230471217527093</v>
      </c>
      <c r="DA248" s="63" t="s">
        <v>3073</v>
      </c>
    </row>
    <row r="249" spans="1:105" ht="12" customHeight="1" x14ac:dyDescent="0.25">
      <c r="A249" s="100" t="s">
        <v>50</v>
      </c>
      <c r="B249" s="102">
        <v>14.62602966652406</v>
      </c>
      <c r="C249" s="102">
        <v>14.190926307220266</v>
      </c>
      <c r="D249" s="102">
        <v>13.712209816934116</v>
      </c>
      <c r="E249" s="102">
        <v>13.272206754367605</v>
      </c>
      <c r="F249" s="102">
        <v>12.990362517577086</v>
      </c>
      <c r="G249" s="102">
        <v>12.684252795091886</v>
      </c>
      <c r="H249" s="102">
        <v>12.60967873335472</v>
      </c>
      <c r="I249" s="102">
        <v>12.657292608734947</v>
      </c>
      <c r="J249" s="102">
        <v>12.521927502620153</v>
      </c>
      <c r="K249" s="102">
        <v>12.617776271098718</v>
      </c>
      <c r="L249" s="102">
        <v>12.738277622689344</v>
      </c>
      <c r="M249" s="102">
        <v>13.67640205935065</v>
      </c>
      <c r="N249" s="102">
        <v>12.772884742794032</v>
      </c>
      <c r="O249" s="102">
        <v>14.26794068405246</v>
      </c>
      <c r="P249" s="102">
        <v>13.226879313774893</v>
      </c>
      <c r="Q249" s="102">
        <v>12.048712554446871</v>
      </c>
      <c r="R249" s="102">
        <v>14.45776564859433</v>
      </c>
      <c r="S249" s="102">
        <v>14.555830486923202</v>
      </c>
      <c r="T249" s="102">
        <v>15.033863749125477</v>
      </c>
      <c r="U249" s="102">
        <v>14.485793423821541</v>
      </c>
      <c r="V249" s="102">
        <v>16.300986811331597</v>
      </c>
      <c r="W249" s="102">
        <v>14.113637974962833</v>
      </c>
      <c r="X249" s="102">
        <v>13.537280778782046</v>
      </c>
      <c r="Y249" s="102">
        <v>13.673011379046979</v>
      </c>
      <c r="DA249" s="131" t="s">
        <v>3074</v>
      </c>
    </row>
    <row r="250" spans="1:105" ht="12" customHeight="1" x14ac:dyDescent="0.25">
      <c r="A250" s="103" t="s">
        <v>52</v>
      </c>
      <c r="B250" s="105">
        <v>4.1307022469116568</v>
      </c>
      <c r="C250" s="105">
        <v>3.9864804823045508</v>
      </c>
      <c r="D250" s="105">
        <v>3.9502747704720149</v>
      </c>
      <c r="E250" s="105">
        <v>3.8242089584141103</v>
      </c>
      <c r="F250" s="105">
        <v>3.7338180800344949</v>
      </c>
      <c r="G250" s="105">
        <v>3.6886214645916366</v>
      </c>
      <c r="H250" s="105">
        <v>3.5394458346733022</v>
      </c>
      <c r="I250" s="105">
        <v>3.6070569013242597</v>
      </c>
      <c r="J250" s="105">
        <v>3.6957480722633735</v>
      </c>
      <c r="K250" s="105">
        <v>3.7401458497727389</v>
      </c>
      <c r="L250" s="105">
        <v>3.739066924980667</v>
      </c>
      <c r="M250" s="105">
        <v>3.9382262463356783</v>
      </c>
      <c r="N250" s="105">
        <v>3.7301568364723838</v>
      </c>
      <c r="O250" s="105">
        <v>4.1834434275775418</v>
      </c>
      <c r="P250" s="105">
        <v>3.894309092541306</v>
      </c>
      <c r="Q250" s="105">
        <v>3.5955316959026247</v>
      </c>
      <c r="R250" s="105">
        <v>4.3764179905762601</v>
      </c>
      <c r="S250" s="105">
        <v>4.414801548558092</v>
      </c>
      <c r="T250" s="105">
        <v>4.5991500344212817</v>
      </c>
      <c r="U250" s="105">
        <v>4.4663976240287617</v>
      </c>
      <c r="V250" s="105">
        <v>4.7761818910272176</v>
      </c>
      <c r="W250" s="105">
        <v>4.1577832027875612</v>
      </c>
      <c r="X250" s="105">
        <v>4.2420873380265549</v>
      </c>
      <c r="Y250" s="105">
        <v>4.5574598384801144</v>
      </c>
      <c r="DA250" s="132" t="s">
        <v>3075</v>
      </c>
    </row>
    <row r="251" spans="1:105" ht="12" customHeight="1" x14ac:dyDescent="0.25">
      <c r="A251" s="106" t="s">
        <v>122</v>
      </c>
      <c r="B251" s="102">
        <v>18.776984164085569</v>
      </c>
      <c r="C251" s="102">
        <v>18.289839960492333</v>
      </c>
      <c r="D251" s="102">
        <v>17.692308216805461</v>
      </c>
      <c r="E251" s="102">
        <v>16.753521992291958</v>
      </c>
      <c r="F251" s="102">
        <v>17.067872450241506</v>
      </c>
      <c r="G251" s="102">
        <v>16.060968878652879</v>
      </c>
      <c r="H251" s="102">
        <v>16.074799120324023</v>
      </c>
      <c r="I251" s="102">
        <v>15.9841414771636</v>
      </c>
      <c r="J251" s="102">
        <v>16.651850609395403</v>
      </c>
      <c r="K251" s="102">
        <v>16.563509231974148</v>
      </c>
      <c r="L251" s="102">
        <v>16.893917319706567</v>
      </c>
      <c r="M251" s="102">
        <v>17.404016369265246</v>
      </c>
      <c r="N251" s="102">
        <v>17.533764681817392</v>
      </c>
      <c r="O251" s="102">
        <v>17.381573176140169</v>
      </c>
      <c r="P251" s="102">
        <v>17.345481285576852</v>
      </c>
      <c r="Q251" s="102">
        <v>17.43502144078515</v>
      </c>
      <c r="R251" s="102">
        <v>17.948135758713871</v>
      </c>
      <c r="S251" s="102">
        <v>18.504897334688881</v>
      </c>
      <c r="T251" s="102">
        <v>19.216276736840246</v>
      </c>
      <c r="U251" s="102">
        <v>19.083286018585291</v>
      </c>
      <c r="V251" s="102">
        <v>20.106590523695619</v>
      </c>
      <c r="W251" s="102">
        <v>19.554505423917238</v>
      </c>
      <c r="X251" s="102">
        <v>18.515674278853382</v>
      </c>
      <c r="Y251" s="102">
        <v>17.46276000228055</v>
      </c>
      <c r="DA251" s="131" t="s">
        <v>3076</v>
      </c>
    </row>
    <row r="252" spans="1:105" ht="12" customHeight="1" x14ac:dyDescent="0.25">
      <c r="A252" s="107" t="s">
        <v>121</v>
      </c>
      <c r="B252" s="105">
        <v>18.776984164085572</v>
      </c>
      <c r="C252" s="105">
        <v>18.289660830292043</v>
      </c>
      <c r="D252" s="105">
        <v>17.689112116561091</v>
      </c>
      <c r="E252" s="105">
        <v>16.747161810155227</v>
      </c>
      <c r="F252" s="105">
        <v>17.060808691860384</v>
      </c>
      <c r="G252" s="105">
        <v>16.049946968655952</v>
      </c>
      <c r="H252" s="105">
        <v>16.065919203661945</v>
      </c>
      <c r="I252" s="105">
        <v>15.960429316324365</v>
      </c>
      <c r="J252" s="105">
        <v>16.605957550603101</v>
      </c>
      <c r="K252" s="105">
        <v>16.514378087870316</v>
      </c>
      <c r="L252" s="105">
        <v>16.841022728086006</v>
      </c>
      <c r="M252" s="105">
        <v>17.365739320419788</v>
      </c>
      <c r="N252" s="105">
        <v>17.519025967369661</v>
      </c>
      <c r="O252" s="105">
        <v>17.381848870338974</v>
      </c>
      <c r="P252" s="105">
        <v>17.346901720962315</v>
      </c>
      <c r="Q252" s="105">
        <v>17.414038842254197</v>
      </c>
      <c r="R252" s="105">
        <v>17.896222237410321</v>
      </c>
      <c r="S252" s="105">
        <v>18.432262887519972</v>
      </c>
      <c r="T252" s="105">
        <v>19.144243284503023</v>
      </c>
      <c r="U252" s="105">
        <v>19.096249278431909</v>
      </c>
      <c r="V252" s="105">
        <v>20.174729899308737</v>
      </c>
      <c r="W252" s="105">
        <v>19.614604398989318</v>
      </c>
      <c r="X252" s="105">
        <v>18.547001301583492</v>
      </c>
      <c r="Y252" s="105">
        <v>17.484111621104319</v>
      </c>
      <c r="DA252" s="132" t="s">
        <v>3077</v>
      </c>
    </row>
    <row r="253" spans="1:105" ht="12" customHeight="1" x14ac:dyDescent="0.25">
      <c r="A253" s="108" t="s">
        <v>53</v>
      </c>
      <c r="B253" s="99">
        <v>14.64175707045421</v>
      </c>
      <c r="C253" s="99">
        <v>14.278543509646092</v>
      </c>
      <c r="D253" s="99">
        <v>13.732626243429589</v>
      </c>
      <c r="E253" s="99">
        <v>12.999309969377302</v>
      </c>
      <c r="F253" s="99">
        <v>13.251097745667265</v>
      </c>
      <c r="G253" s="99">
        <v>12.435840322624133</v>
      </c>
      <c r="H253" s="99">
        <v>12.543895366177164</v>
      </c>
      <c r="I253" s="99">
        <v>12.422164591310446</v>
      </c>
      <c r="J253" s="99">
        <v>12.824519271331356</v>
      </c>
      <c r="K253" s="99">
        <v>12.73886585129477</v>
      </c>
      <c r="L253" s="99">
        <v>13.021955238595691</v>
      </c>
      <c r="M253" s="99">
        <v>13.48490853187859</v>
      </c>
      <c r="N253" s="99">
        <v>13.560609530968886</v>
      </c>
      <c r="O253" s="99">
        <v>13.440393187198948</v>
      </c>
      <c r="P253" s="99">
        <v>13.405529070784413</v>
      </c>
      <c r="Q253" s="99">
        <v>13.418694317694859</v>
      </c>
      <c r="R253" s="99">
        <v>13.736403067611434</v>
      </c>
      <c r="S253" s="99">
        <v>14.142088181213662</v>
      </c>
      <c r="T253" s="99">
        <v>14.660470132048278</v>
      </c>
      <c r="U253" s="99">
        <v>14.597711211455549</v>
      </c>
      <c r="V253" s="99">
        <v>15.599304596451425</v>
      </c>
      <c r="W253" s="99">
        <v>15.15369155455749</v>
      </c>
      <c r="X253" s="99">
        <v>14.128965066072897</v>
      </c>
      <c r="Y253" s="99">
        <v>13.118806354590211</v>
      </c>
      <c r="DA253" s="63" t="s">
        <v>3078</v>
      </c>
    </row>
    <row r="254" spans="1:105" ht="12" customHeight="1" x14ac:dyDescent="0.25">
      <c r="A254" s="108" t="s">
        <v>52</v>
      </c>
      <c r="B254" s="99">
        <v>4.13522709363136</v>
      </c>
      <c r="C254" s="99">
        <v>4.0111173206459512</v>
      </c>
      <c r="D254" s="99">
        <v>3.9564858731315038</v>
      </c>
      <c r="E254" s="99">
        <v>3.7478518407779284</v>
      </c>
      <c r="F254" s="99">
        <v>3.8097109461931211</v>
      </c>
      <c r="G254" s="99">
        <v>3.6141066460318196</v>
      </c>
      <c r="H254" s="99">
        <v>3.5220238374847797</v>
      </c>
      <c r="I254" s="99">
        <v>3.5382647250139185</v>
      </c>
      <c r="J254" s="99">
        <v>3.781438279271748</v>
      </c>
      <c r="K254" s="99">
        <v>3.7755122365755462</v>
      </c>
      <c r="L254" s="99">
        <v>3.819067489490318</v>
      </c>
      <c r="M254" s="99">
        <v>3.8808307885411986</v>
      </c>
      <c r="N254" s="99">
        <v>3.958416436400769</v>
      </c>
      <c r="O254" s="99">
        <v>3.9414556831400267</v>
      </c>
      <c r="P254" s="99">
        <v>3.9413726501779012</v>
      </c>
      <c r="Q254" s="99">
        <v>3.9953445245593322</v>
      </c>
      <c r="R254" s="99">
        <v>4.1598191697988929</v>
      </c>
      <c r="S254" s="99">
        <v>4.2901747063063107</v>
      </c>
      <c r="T254" s="99">
        <v>4.4837731524547424</v>
      </c>
      <c r="U254" s="99">
        <v>4.4985380669763551</v>
      </c>
      <c r="V254" s="99">
        <v>4.5754253028573055</v>
      </c>
      <c r="W254" s="99">
        <v>4.4609128444318289</v>
      </c>
      <c r="X254" s="99">
        <v>4.4180362355105931</v>
      </c>
      <c r="Y254" s="99">
        <v>4.3653052665141088</v>
      </c>
      <c r="DA254" s="63" t="s">
        <v>3079</v>
      </c>
    </row>
    <row r="255" spans="1:105" ht="12" customHeight="1" x14ac:dyDescent="0.25">
      <c r="A255" s="121" t="s">
        <v>54</v>
      </c>
      <c r="B255" s="123">
        <v>3.3885256789245046</v>
      </c>
      <c r="C255" s="123">
        <v>3.3046375796870087</v>
      </c>
      <c r="D255" s="123">
        <v>3.2703155829356403</v>
      </c>
      <c r="E255" s="123">
        <v>3.249906458455456</v>
      </c>
      <c r="F255" s="123">
        <v>3.2189732640551023</v>
      </c>
      <c r="G255" s="123">
        <v>3.1157356694274037</v>
      </c>
      <c r="H255" s="123">
        <v>3.0301614401571699</v>
      </c>
      <c r="I255" s="123">
        <v>3.0478879661611185</v>
      </c>
      <c r="J255" s="123">
        <v>2.9254244585972486</v>
      </c>
      <c r="K255" s="123">
        <v>2.8953435300072647</v>
      </c>
      <c r="L255" s="123">
        <v>2.8256119051488189</v>
      </c>
      <c r="M255" s="123">
        <v>2.8636917438848148</v>
      </c>
      <c r="N255" s="123">
        <v>2.8861172409205529</v>
      </c>
      <c r="O255" s="123">
        <v>2.757066686044376</v>
      </c>
      <c r="P255" s="123">
        <v>2.8288698117157653</v>
      </c>
      <c r="Q255" s="123">
        <v>2.8670723687138078</v>
      </c>
      <c r="R255" s="123">
        <v>2.8794223361873814</v>
      </c>
      <c r="S255" s="123">
        <v>2.8856202235677815</v>
      </c>
      <c r="T255" s="123">
        <v>2.9431462715770769</v>
      </c>
      <c r="U255" s="123">
        <v>2.8927771354951854</v>
      </c>
      <c r="V255" s="123">
        <v>3.0724074401957338</v>
      </c>
      <c r="W255" s="123">
        <v>3.0745393588020709</v>
      </c>
      <c r="X255" s="123">
        <v>2.7734680248702945</v>
      </c>
      <c r="Y255" s="123">
        <v>2.6450267928182276</v>
      </c>
      <c r="DA255" s="130" t="s">
        <v>3080</v>
      </c>
    </row>
    <row r="256" spans="1:105" ht="12" customHeight="1" x14ac:dyDescent="0.25">
      <c r="A256" s="97" t="s">
        <v>50</v>
      </c>
      <c r="B256" s="99">
        <v>3.3759938525399718</v>
      </c>
      <c r="C256" s="99">
        <v>3.3035063399083424</v>
      </c>
      <c r="D256" s="99">
        <v>3.2646059815313948</v>
      </c>
      <c r="E256" s="99">
        <v>3.2502418860895959</v>
      </c>
      <c r="F256" s="99">
        <v>3.1501107032111122</v>
      </c>
      <c r="G256" s="99">
        <v>3.1508726229791284</v>
      </c>
      <c r="H256" s="99">
        <v>3.0416851414420591</v>
      </c>
      <c r="I256" s="99">
        <v>3.0420427315304148</v>
      </c>
      <c r="J256" s="99">
        <v>2.9558882782911304</v>
      </c>
      <c r="K256" s="99">
        <v>2.8309930790157076</v>
      </c>
      <c r="L256" s="99">
        <v>2.8598313721425428</v>
      </c>
      <c r="M256" s="99">
        <v>2.8670784533169957</v>
      </c>
      <c r="N256" s="99">
        <v>2.8559929116086549</v>
      </c>
      <c r="O256" s="99">
        <v>2.8773433464078848</v>
      </c>
      <c r="P256" s="99">
        <v>2.7426806847713281</v>
      </c>
      <c r="Q256" s="99">
        <v>2.573736513019929</v>
      </c>
      <c r="R256" s="99">
        <v>3.0227201969029465</v>
      </c>
      <c r="S256" s="99">
        <v>2.9757203337421911</v>
      </c>
      <c r="T256" s="99">
        <v>3.1411183094585908</v>
      </c>
      <c r="U256" s="99">
        <v>3.0021930611494874</v>
      </c>
      <c r="V256" s="99">
        <v>3.3385296616735802</v>
      </c>
      <c r="W256" s="99">
        <v>2.8329330816567149</v>
      </c>
      <c r="X256" s="99">
        <v>2.6996846074726384</v>
      </c>
      <c r="Y256" s="99">
        <v>2.796532593378624</v>
      </c>
      <c r="DA256" s="63" t="s">
        <v>3081</v>
      </c>
    </row>
    <row r="257" spans="1:105" ht="12" customHeight="1" x14ac:dyDescent="0.25">
      <c r="A257" s="109" t="s">
        <v>120</v>
      </c>
      <c r="B257" s="110">
        <v>3.3887115929220912</v>
      </c>
      <c r="C257" s="110">
        <v>3.3046540939667941</v>
      </c>
      <c r="D257" s="110">
        <v>3.2703978486808998</v>
      </c>
      <c r="E257" s="110">
        <v>3.2499016548851123</v>
      </c>
      <c r="F257" s="110">
        <v>3.219970987134348</v>
      </c>
      <c r="G257" s="110">
        <v>3.1152276945367787</v>
      </c>
      <c r="H257" s="110">
        <v>3.0299934206016541</v>
      </c>
      <c r="I257" s="110">
        <v>3.0479721131040045</v>
      </c>
      <c r="J257" s="110">
        <v>2.9249925122126998</v>
      </c>
      <c r="K257" s="110">
        <v>2.8962366279868861</v>
      </c>
      <c r="L257" s="110">
        <v>2.8251279597131664</v>
      </c>
      <c r="M257" s="110">
        <v>2.8636414363140243</v>
      </c>
      <c r="N257" s="110">
        <v>2.8865779030407017</v>
      </c>
      <c r="O257" s="110">
        <v>2.7551906784218301</v>
      </c>
      <c r="P257" s="110">
        <v>2.8302303661473873</v>
      </c>
      <c r="Q257" s="110">
        <v>2.8718132836607739</v>
      </c>
      <c r="R257" s="110">
        <v>2.876889314401796</v>
      </c>
      <c r="S257" s="110">
        <v>2.8839284689655296</v>
      </c>
      <c r="T257" s="110">
        <v>2.9394263724278358</v>
      </c>
      <c r="U257" s="110">
        <v>2.8907867479893676</v>
      </c>
      <c r="V257" s="110">
        <v>3.0677057568808688</v>
      </c>
      <c r="W257" s="110">
        <v>3.0788963640002747</v>
      </c>
      <c r="X257" s="110">
        <v>2.774816212163985</v>
      </c>
      <c r="Y257" s="110">
        <v>2.6421562613488416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0.50569629955219442</v>
      </c>
      <c r="C259" s="118">
        <f t="shared" si="103"/>
        <v>0.4969115630224808</v>
      </c>
      <c r="D259" s="118">
        <f t="shared" si="103"/>
        <v>0.49624318924292499</v>
      </c>
      <c r="E259" s="118">
        <f t="shared" si="103"/>
        <v>0.49023972971568297</v>
      </c>
      <c r="F259" s="118">
        <f t="shared" si="103"/>
        <v>0.47569300068592069</v>
      </c>
      <c r="G259" s="118">
        <f t="shared" si="103"/>
        <v>0.46495803163626903</v>
      </c>
      <c r="H259" s="118">
        <f t="shared" si="103"/>
        <v>0.44612644673333252</v>
      </c>
      <c r="I259" s="118">
        <f t="shared" si="103"/>
        <v>0.44344543521949364</v>
      </c>
      <c r="J259" s="118">
        <f t="shared" si="103"/>
        <v>0.42925588153006439</v>
      </c>
      <c r="K259" s="118">
        <f t="shared" si="103"/>
        <v>0.41614086152841906</v>
      </c>
      <c r="L259" s="118">
        <f t="shared" si="103"/>
        <v>0.42291394355933143</v>
      </c>
      <c r="M259" s="118">
        <f t="shared" si="103"/>
        <v>0.44370364783046823</v>
      </c>
      <c r="N259" s="118">
        <f t="shared" si="103"/>
        <v>0.40352515475699785</v>
      </c>
      <c r="O259" s="118">
        <f t="shared" si="103"/>
        <v>0.45093880211465343</v>
      </c>
      <c r="P259" s="118">
        <f t="shared" si="103"/>
        <v>0.42350233898079903</v>
      </c>
      <c r="Q259" s="118">
        <f t="shared" si="103"/>
        <v>0.40476007261528735</v>
      </c>
      <c r="R259" s="118">
        <f t="shared" ref="R259:V259" si="104">R260+R262+R264+R273</f>
        <v>0.54420114661736185</v>
      </c>
      <c r="S259" s="118">
        <f t="shared" si="104"/>
        <v>0.58810201764256154</v>
      </c>
      <c r="T259" s="118">
        <f t="shared" si="104"/>
        <v>0.62656524395482693</v>
      </c>
      <c r="U259" s="118">
        <f t="shared" si="104"/>
        <v>0.58476097677794647</v>
      </c>
      <c r="V259" s="118">
        <f t="shared" si="104"/>
        <v>0.63213397863275578</v>
      </c>
      <c r="W259" s="118">
        <f t="shared" ref="W259:Y259" si="105">W260+W262+W264+W273</f>
        <v>0.52955034823006941</v>
      </c>
      <c r="X259" s="118">
        <f t="shared" si="105"/>
        <v>0.51327717393496786</v>
      </c>
      <c r="Y259" s="118">
        <f t="shared" si="105"/>
        <v>0.54049725078182054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0.4863652004414562</v>
      </c>
      <c r="C264" s="123">
        <v>0.47832432764836652</v>
      </c>
      <c r="D264" s="123">
        <v>0.4781447139829369</v>
      </c>
      <c r="E264" s="123">
        <v>0.47237320410048667</v>
      </c>
      <c r="F264" s="123">
        <v>0.45822287942233147</v>
      </c>
      <c r="G264" s="123">
        <v>0.44756198927776752</v>
      </c>
      <c r="H264" s="123">
        <v>0.42923217978994777</v>
      </c>
      <c r="I264" s="123">
        <v>0.42677671896979247</v>
      </c>
      <c r="J264" s="123">
        <v>0.41330777019154019</v>
      </c>
      <c r="K264" s="123">
        <v>0.4011972318996318</v>
      </c>
      <c r="L264" s="123">
        <v>0.4075514223731847</v>
      </c>
      <c r="M264" s="123">
        <v>0.42755934610275037</v>
      </c>
      <c r="N264" s="123">
        <v>0.3869942758089947</v>
      </c>
      <c r="O264" s="123">
        <v>0.43396984017042489</v>
      </c>
      <c r="P264" s="123">
        <v>0.40714360661915916</v>
      </c>
      <c r="Q264" s="123">
        <v>0.38905967065318614</v>
      </c>
      <c r="R264" s="123">
        <v>0.52411032873073149</v>
      </c>
      <c r="S264" s="123">
        <v>0.56721405046579942</v>
      </c>
      <c r="T264" s="123">
        <v>0.60462742973264627</v>
      </c>
      <c r="U264" s="123">
        <v>0.56458788777028734</v>
      </c>
      <c r="V264" s="123">
        <v>0.61048267576917759</v>
      </c>
      <c r="W264" s="123">
        <v>0.51092224779490414</v>
      </c>
      <c r="X264" s="123">
        <v>0.49538469940750557</v>
      </c>
      <c r="Y264" s="123">
        <v>0.52138902763748407</v>
      </c>
      <c r="DA264" s="130" t="s">
        <v>3239</v>
      </c>
    </row>
    <row r="265" spans="1:105" ht="12" customHeight="1" x14ac:dyDescent="0.25">
      <c r="A265" s="97" t="s">
        <v>124</v>
      </c>
      <c r="B265" s="99">
        <v>7.4452391272975316</v>
      </c>
      <c r="C265" s="99">
        <v>7.1649477640003427</v>
      </c>
      <c r="D265" s="99">
        <v>6.9077810879299024</v>
      </c>
      <c r="E265" s="99">
        <v>6.624281352642754</v>
      </c>
      <c r="F265" s="99">
        <v>6.4382462217152847</v>
      </c>
      <c r="G265" s="99">
        <v>6.2469060467819455</v>
      </c>
      <c r="H265" s="99">
        <v>6.1125949564504856</v>
      </c>
      <c r="I265" s="99">
        <v>6.138220215514373</v>
      </c>
      <c r="J265" s="99">
        <v>6.1010075906928369</v>
      </c>
      <c r="K265" s="99">
        <v>6.1212058332976094</v>
      </c>
      <c r="L265" s="99">
        <v>6.1178304489061341</v>
      </c>
      <c r="M265" s="99">
        <v>6.4682626837917523</v>
      </c>
      <c r="N265" s="99">
        <v>5.9734848776171781</v>
      </c>
      <c r="O265" s="99">
        <v>6.5496008899623277</v>
      </c>
      <c r="P265" s="99">
        <v>5.9600156022406265</v>
      </c>
      <c r="Q265" s="99">
        <v>5.3053499349037825</v>
      </c>
      <c r="R265" s="99">
        <v>6.1651062788480093</v>
      </c>
      <c r="S265" s="99">
        <v>5.9694480806878563</v>
      </c>
      <c r="T265" s="99">
        <v>5.9690106066149156</v>
      </c>
      <c r="U265" s="99">
        <v>5.6069388666112649</v>
      </c>
      <c r="V265" s="99">
        <v>6.1047498948753489</v>
      </c>
      <c r="W265" s="99">
        <v>5.2019275118556791</v>
      </c>
      <c r="X265" s="99">
        <v>5.006334246451309</v>
      </c>
      <c r="Y265" s="99">
        <v>5.0804339876453497</v>
      </c>
      <c r="DA265" s="63" t="s">
        <v>3240</v>
      </c>
    </row>
    <row r="266" spans="1:105" ht="12" customHeight="1" x14ac:dyDescent="0.25">
      <c r="A266" s="97" t="s">
        <v>123</v>
      </c>
      <c r="B266" s="99">
        <v>5.8056109589227995</v>
      </c>
      <c r="C266" s="99">
        <v>5.6329023778086906</v>
      </c>
      <c r="D266" s="99">
        <v>5.4428821354333179</v>
      </c>
      <c r="E266" s="99">
        <v>5.2682286812671162</v>
      </c>
      <c r="F266" s="99">
        <v>4.90162554142002</v>
      </c>
      <c r="G266" s="99">
        <v>4.786121818396107</v>
      </c>
      <c r="H266" s="99">
        <v>4.7346452720602192</v>
      </c>
      <c r="I266" s="99">
        <v>4.7325966465021745</v>
      </c>
      <c r="J266" s="99">
        <v>4.650631407231284</v>
      </c>
      <c r="K266" s="99">
        <v>4.6604631492755537</v>
      </c>
      <c r="L266" s="99">
        <v>4.6808087577036348</v>
      </c>
      <c r="M266" s="99">
        <v>4.9828706217635341</v>
      </c>
      <c r="N266" s="99">
        <v>4.6398023193268534</v>
      </c>
      <c r="O266" s="99">
        <v>5.0781018951351884</v>
      </c>
      <c r="P266" s="99">
        <v>4.6562226197966448</v>
      </c>
      <c r="Q266" s="99">
        <v>4.1620689422344368</v>
      </c>
      <c r="R266" s="99">
        <v>4.652087686830348</v>
      </c>
      <c r="S266" s="99">
        <v>4.5069801040569706</v>
      </c>
      <c r="T266" s="99">
        <v>4.5097412532233605</v>
      </c>
      <c r="U266" s="99">
        <v>4.2722366015122804</v>
      </c>
      <c r="V266" s="99">
        <v>4.7470764451120582</v>
      </c>
      <c r="W266" s="99">
        <v>4.0700102195682701</v>
      </c>
      <c r="X266" s="99">
        <v>3.8548983274707456</v>
      </c>
      <c r="Y266" s="99">
        <v>3.8393890367961534</v>
      </c>
      <c r="DA266" s="63" t="s">
        <v>3241</v>
      </c>
    </row>
    <row r="267" spans="1:105" ht="12" customHeight="1" x14ac:dyDescent="0.25">
      <c r="A267" s="100" t="s">
        <v>50</v>
      </c>
      <c r="B267" s="102">
        <v>5.8056109589227995</v>
      </c>
      <c r="C267" s="102">
        <v>5.6329023778086906</v>
      </c>
      <c r="D267" s="102">
        <v>5.4428821354333179</v>
      </c>
      <c r="E267" s="102">
        <v>5.2682286812671162</v>
      </c>
      <c r="F267" s="102">
        <v>4.90162554142002</v>
      </c>
      <c r="G267" s="102">
        <v>4.786121818396107</v>
      </c>
      <c r="H267" s="102">
        <v>4.7346452720602192</v>
      </c>
      <c r="I267" s="102">
        <v>4.7325966465021745</v>
      </c>
      <c r="J267" s="102">
        <v>4.650631407231284</v>
      </c>
      <c r="K267" s="102">
        <v>4.6604631492755537</v>
      </c>
      <c r="L267" s="102">
        <v>4.6808087577036348</v>
      </c>
      <c r="M267" s="102">
        <v>4.9828706217635341</v>
      </c>
      <c r="N267" s="102">
        <v>4.6398023193268534</v>
      </c>
      <c r="O267" s="102">
        <v>5.0781018951351884</v>
      </c>
      <c r="P267" s="102">
        <v>4.6562226197966448</v>
      </c>
      <c r="Q267" s="102">
        <v>4.1620689422344368</v>
      </c>
      <c r="R267" s="102">
        <v>4.652087686830348</v>
      </c>
      <c r="S267" s="102">
        <v>4.5069801040569706</v>
      </c>
      <c r="T267" s="102">
        <v>4.5097412532233605</v>
      </c>
      <c r="U267" s="102">
        <v>4.2722366015122804</v>
      </c>
      <c r="V267" s="102">
        <v>4.7470764451120582</v>
      </c>
      <c r="W267" s="102">
        <v>4.0700102195682701</v>
      </c>
      <c r="X267" s="102">
        <v>3.8548983274707456</v>
      </c>
      <c r="Y267" s="102">
        <v>3.8393890367961534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1.9331099110738166E-2</v>
      </c>
      <c r="C273" s="123">
        <v>1.8587235374114271E-2</v>
      </c>
      <c r="D273" s="123">
        <v>1.8098475259988069E-2</v>
      </c>
      <c r="E273" s="123">
        <v>1.7866525615196326E-2</v>
      </c>
      <c r="F273" s="123">
        <v>1.7470121263589197E-2</v>
      </c>
      <c r="G273" s="123">
        <v>1.7396042358501528E-2</v>
      </c>
      <c r="H273" s="123">
        <v>1.6894266943384726E-2</v>
      </c>
      <c r="I273" s="123">
        <v>1.666871624970119E-2</v>
      </c>
      <c r="J273" s="123">
        <v>1.5948111338524199E-2</v>
      </c>
      <c r="K273" s="123">
        <v>1.4943629628787248E-2</v>
      </c>
      <c r="L273" s="123">
        <v>1.5362521186146755E-2</v>
      </c>
      <c r="M273" s="123">
        <v>1.6144301727717875E-2</v>
      </c>
      <c r="N273" s="123">
        <v>1.6530878948003151E-2</v>
      </c>
      <c r="O273" s="123">
        <v>1.6968961944228516E-2</v>
      </c>
      <c r="P273" s="123">
        <v>1.6358732361639868E-2</v>
      </c>
      <c r="Q273" s="123">
        <v>1.5700401962101193E-2</v>
      </c>
      <c r="R273" s="123">
        <v>2.0090817886630332E-2</v>
      </c>
      <c r="S273" s="123">
        <v>2.0887967176762091E-2</v>
      </c>
      <c r="T273" s="123">
        <v>2.1937814222180614E-2</v>
      </c>
      <c r="U273" s="123">
        <v>2.0173089007659122E-2</v>
      </c>
      <c r="V273" s="123">
        <v>2.1651302863578196E-2</v>
      </c>
      <c r="W273" s="123">
        <v>1.8628100435165218E-2</v>
      </c>
      <c r="X273" s="123">
        <v>1.7892474527462281E-2</v>
      </c>
      <c r="Y273" s="123">
        <v>1.9108223144336425E-2</v>
      </c>
      <c r="DA273" s="130" t="s">
        <v>3248</v>
      </c>
    </row>
    <row r="274" spans="1:105" ht="12" customHeight="1" x14ac:dyDescent="0.25">
      <c r="A274" s="97" t="s">
        <v>50</v>
      </c>
      <c r="B274" s="99">
        <v>1.3223743396584939</v>
      </c>
      <c r="C274" s="99">
        <v>1.291825929693188</v>
      </c>
      <c r="D274" s="99">
        <v>1.2742115686734921</v>
      </c>
      <c r="E274" s="99">
        <v>1.2654648717957031</v>
      </c>
      <c r="F274" s="99">
        <v>1.2232528815227481</v>
      </c>
      <c r="G274" s="99">
        <v>1.2206916060089814</v>
      </c>
      <c r="H274" s="99">
        <v>1.1755956162298393</v>
      </c>
      <c r="I274" s="99">
        <v>1.1745546017022761</v>
      </c>
      <c r="J274" s="99">
        <v>1.1407182347941336</v>
      </c>
      <c r="K274" s="99">
        <v>1.0916780171273464</v>
      </c>
      <c r="L274" s="99">
        <v>1.1016364023748857</v>
      </c>
      <c r="M274" s="99">
        <v>1.1029799027827842</v>
      </c>
      <c r="N274" s="99">
        <v>1.0975436635114384</v>
      </c>
      <c r="O274" s="99">
        <v>1.1049016803184788</v>
      </c>
      <c r="P274" s="99">
        <v>1.0526604248168188</v>
      </c>
      <c r="Q274" s="99">
        <v>0.98713542997043702</v>
      </c>
      <c r="R274" s="99">
        <v>1.1566666024154877</v>
      </c>
      <c r="S274" s="99">
        <v>1.133347269158433</v>
      </c>
      <c r="T274" s="99">
        <v>1.189462420128973</v>
      </c>
      <c r="U274" s="99">
        <v>1.1291316212670852</v>
      </c>
      <c r="V274" s="99">
        <v>1.2471470306867494</v>
      </c>
      <c r="W274" s="99">
        <v>1.0516004729000035</v>
      </c>
      <c r="X274" s="99">
        <v>0.99710947391238158</v>
      </c>
      <c r="Y274" s="99">
        <v>1.0276345798988342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5.9993525643815735</v>
      </c>
      <c r="D279" s="117">
        <f t="shared" si="108"/>
        <v>5.5001389728961234</v>
      </c>
      <c r="E279" s="117">
        <f t="shared" si="108"/>
        <v>9.9458571172218413</v>
      </c>
      <c r="F279" s="117">
        <f t="shared" si="108"/>
        <v>11.564528022159067</v>
      </c>
      <c r="G279" s="117">
        <f t="shared" si="108"/>
        <v>12.494008619033805</v>
      </c>
      <c r="H279" s="117">
        <f t="shared" si="108"/>
        <v>14.263324735679081</v>
      </c>
      <c r="I279" s="117">
        <f t="shared" si="108"/>
        <v>7.2040886393773524</v>
      </c>
      <c r="J279" s="117">
        <f t="shared" si="108"/>
        <v>7.5091453433961286</v>
      </c>
      <c r="K279" s="117">
        <f t="shared" si="108"/>
        <v>6.1097160103645356</v>
      </c>
      <c r="L279" s="117">
        <f t="shared" si="108"/>
        <v>6.212165082629892</v>
      </c>
      <c r="M279" s="117">
        <f t="shared" si="108"/>
        <v>5.4549742582450742</v>
      </c>
      <c r="N279" s="117">
        <f t="shared" si="108"/>
        <v>5.0420620415633808</v>
      </c>
      <c r="O279" s="117">
        <f t="shared" si="108"/>
        <v>2.8536417711844169</v>
      </c>
      <c r="P279" s="117">
        <f t="shared" si="108"/>
        <v>1.8896224864102138</v>
      </c>
      <c r="Q279" s="117">
        <f t="shared" si="108"/>
        <v>2.6021029673350684</v>
      </c>
      <c r="R279" s="117">
        <f t="shared" ref="R279:V279" si="109">R280+R282+R284+R293</f>
        <v>3.5863139579264787</v>
      </c>
      <c r="S279" s="117">
        <f t="shared" si="109"/>
        <v>5.8412542409163546</v>
      </c>
      <c r="T279" s="117">
        <f t="shared" si="109"/>
        <v>6.3534137179352594</v>
      </c>
      <c r="U279" s="117">
        <f t="shared" si="109"/>
        <v>6.8042782355944986</v>
      </c>
      <c r="V279" s="117">
        <f t="shared" si="109"/>
        <v>6.6829801011089529</v>
      </c>
      <c r="W279" s="117">
        <f t="shared" ref="W279:Y279" si="110">W280+W282+W284+W293</f>
        <v>3.9433693665991498</v>
      </c>
      <c r="X279" s="117">
        <f t="shared" si="110"/>
        <v>2.4995579853656285</v>
      </c>
      <c r="Y279" s="117">
        <f t="shared" si="110"/>
        <v>2.2303230124604303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4.8979249392149713</v>
      </c>
      <c r="D280" s="122">
        <f t="shared" si="111"/>
        <v>4.3468752596818954</v>
      </c>
      <c r="E280" s="122">
        <f t="shared" si="111"/>
        <v>8.1212727727948959</v>
      </c>
      <c r="F280" s="122">
        <f t="shared" si="111"/>
        <v>9.5202943262730653</v>
      </c>
      <c r="G280" s="122">
        <f t="shared" si="111"/>
        <v>10.281204521044019</v>
      </c>
      <c r="H280" s="122">
        <f t="shared" si="111"/>
        <v>11.956861734143299</v>
      </c>
      <c r="I280" s="122">
        <f t="shared" si="111"/>
        <v>5.92937446593844</v>
      </c>
      <c r="J280" s="122">
        <f t="shared" si="111"/>
        <v>6.2770285573756217</v>
      </c>
      <c r="K280" s="122">
        <f t="shared" si="111"/>
        <v>4.8437094478634872</v>
      </c>
      <c r="L280" s="122">
        <f t="shared" si="111"/>
        <v>5.0912313318241091</v>
      </c>
      <c r="M280" s="122">
        <f t="shared" si="111"/>
        <v>4.3092955052562631</v>
      </c>
      <c r="N280" s="122">
        <f t="shared" si="111"/>
        <v>3.8824271778196668</v>
      </c>
      <c r="O280" s="122">
        <f t="shared" si="111"/>
        <v>2.1789775403691536</v>
      </c>
      <c r="P280" s="122">
        <f t="shared" si="111"/>
        <v>1.4021644076970776</v>
      </c>
      <c r="Q280" s="122">
        <f t="shared" si="111"/>
        <v>1.9587707434212345</v>
      </c>
      <c r="R280" s="122">
        <f t="shared" si="111"/>
        <v>2.6262872316307684</v>
      </c>
      <c r="S280" s="122">
        <f t="shared" si="111"/>
        <v>4.2148942049326061</v>
      </c>
      <c r="T280" s="122">
        <f t="shared" si="111"/>
        <v>4.5562266033167624</v>
      </c>
      <c r="U280" s="122">
        <f t="shared" si="111"/>
        <v>4.7073577643849882</v>
      </c>
      <c r="V280" s="122">
        <f t="shared" si="111"/>
        <v>4.6176444895526707</v>
      </c>
      <c r="W280" s="122">
        <f t="shared" si="111"/>
        <v>2.5606652203907498</v>
      </c>
      <c r="X280" s="122">
        <f t="shared" si="111"/>
        <v>1.4326065304017623</v>
      </c>
      <c r="Y280" s="122">
        <f t="shared" si="111"/>
        <v>1.0461986030936306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4.8979249392149713</v>
      </c>
      <c r="D281" s="98">
        <v>4.3468752596818954</v>
      </c>
      <c r="E281" s="98">
        <v>8.1212727727948959</v>
      </c>
      <c r="F281" s="98">
        <v>9.5202943262730653</v>
      </c>
      <c r="G281" s="98">
        <v>10.281204521044019</v>
      </c>
      <c r="H281" s="98">
        <v>11.956861734143299</v>
      </c>
      <c r="I281" s="98">
        <v>5.92937446593844</v>
      </c>
      <c r="J281" s="98">
        <v>6.2770285573756217</v>
      </c>
      <c r="K281" s="98">
        <v>4.8437094478634872</v>
      </c>
      <c r="L281" s="98">
        <v>5.0912313318241091</v>
      </c>
      <c r="M281" s="98">
        <v>4.3092955052562631</v>
      </c>
      <c r="N281" s="98">
        <v>3.8824271778196668</v>
      </c>
      <c r="O281" s="98">
        <v>2.1789775403691536</v>
      </c>
      <c r="P281" s="98">
        <v>1.4021644076970776</v>
      </c>
      <c r="Q281" s="98">
        <v>1.9587707434212345</v>
      </c>
      <c r="R281" s="98">
        <v>2.6262872316307684</v>
      </c>
      <c r="S281" s="98">
        <v>4.2148942049326061</v>
      </c>
      <c r="T281" s="98">
        <v>4.5562266033167624</v>
      </c>
      <c r="U281" s="98">
        <v>4.7073577643849882</v>
      </c>
      <c r="V281" s="98">
        <v>4.6176444895526707</v>
      </c>
      <c r="W281" s="98">
        <v>2.5606652203907498</v>
      </c>
      <c r="X281" s="98">
        <v>1.4326065304017623</v>
      </c>
      <c r="Y281" s="98">
        <v>1.0461986030936306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0</v>
      </c>
      <c r="D282" s="122">
        <f t="shared" si="112"/>
        <v>1.422751561115777E-3</v>
      </c>
      <c r="E282" s="122">
        <f t="shared" si="112"/>
        <v>1.5733280503229111E-3</v>
      </c>
      <c r="F282" s="122">
        <f t="shared" si="112"/>
        <v>2.8361593807473455E-3</v>
      </c>
      <c r="G282" s="122">
        <f t="shared" si="112"/>
        <v>3.4678511108238025E-3</v>
      </c>
      <c r="H282" s="122">
        <f t="shared" si="112"/>
        <v>4.4735728918436175E-3</v>
      </c>
      <c r="I282" s="122">
        <f t="shared" si="112"/>
        <v>2.8155014693678343E-3</v>
      </c>
      <c r="J282" s="122">
        <f t="shared" si="112"/>
        <v>2.9002900974700275E-3</v>
      </c>
      <c r="K282" s="122">
        <f t="shared" si="112"/>
        <v>2.6747573046898522E-3</v>
      </c>
      <c r="L282" s="122">
        <f t="shared" si="112"/>
        <v>2.4774285682845486E-3</v>
      </c>
      <c r="M282" s="122">
        <f t="shared" si="112"/>
        <v>1.8637382229233245E-3</v>
      </c>
      <c r="N282" s="122">
        <f t="shared" si="112"/>
        <v>2.0301167982858938E-3</v>
      </c>
      <c r="O282" s="122">
        <f t="shared" si="112"/>
        <v>7.3948066467997169E-4</v>
      </c>
      <c r="P282" s="122">
        <f t="shared" si="112"/>
        <v>7.2022409695797842E-4</v>
      </c>
      <c r="Q282" s="122">
        <f t="shared" si="112"/>
        <v>3.0888803739730612E-4</v>
      </c>
      <c r="R282" s="122">
        <f t="shared" si="112"/>
        <v>5.9511601239025009E-4</v>
      </c>
      <c r="S282" s="122">
        <f t="shared" si="112"/>
        <v>1.0660249586983883E-3</v>
      </c>
      <c r="T282" s="122">
        <f t="shared" si="112"/>
        <v>1.4100472854839837E-3</v>
      </c>
      <c r="U282" s="122">
        <f t="shared" si="112"/>
        <v>7.9994062721432146E-4</v>
      </c>
      <c r="V282" s="122">
        <f t="shared" si="112"/>
        <v>3.2152120342033717E-3</v>
      </c>
      <c r="W282" s="122">
        <f t="shared" si="112"/>
        <v>1.1203163425193793E-3</v>
      </c>
      <c r="X282" s="122">
        <f t="shared" si="112"/>
        <v>2.2896996894799875E-3</v>
      </c>
      <c r="Y282" s="122">
        <f t="shared" si="112"/>
        <v>2.6151840822643117E-3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0</v>
      </c>
      <c r="D283" s="98">
        <v>1.422751561115777E-3</v>
      </c>
      <c r="E283" s="98">
        <v>1.5733280503229111E-3</v>
      </c>
      <c r="F283" s="98">
        <v>2.8361593807473455E-3</v>
      </c>
      <c r="G283" s="98">
        <v>3.4678511108238025E-3</v>
      </c>
      <c r="H283" s="98">
        <v>4.4735728918436175E-3</v>
      </c>
      <c r="I283" s="98">
        <v>2.8155014693678343E-3</v>
      </c>
      <c r="J283" s="98">
        <v>2.9002900974700275E-3</v>
      </c>
      <c r="K283" s="98">
        <v>2.6747573046898522E-3</v>
      </c>
      <c r="L283" s="98">
        <v>2.4774285682845486E-3</v>
      </c>
      <c r="M283" s="98">
        <v>1.8637382229233245E-3</v>
      </c>
      <c r="N283" s="98">
        <v>2.0301167982858938E-3</v>
      </c>
      <c r="O283" s="98">
        <v>7.3948066467997169E-4</v>
      </c>
      <c r="P283" s="98">
        <v>7.2022409695797842E-4</v>
      </c>
      <c r="Q283" s="98">
        <v>3.0888803739730612E-4</v>
      </c>
      <c r="R283" s="98">
        <v>5.9511601239025009E-4</v>
      </c>
      <c r="S283" s="98">
        <v>1.0660249586983883E-3</v>
      </c>
      <c r="T283" s="98">
        <v>1.4100472854839837E-3</v>
      </c>
      <c r="U283" s="98">
        <v>7.9994062721432146E-4</v>
      </c>
      <c r="V283" s="98">
        <v>3.2152120342033717E-3</v>
      </c>
      <c r="W283" s="98">
        <v>1.1203163425193793E-3</v>
      </c>
      <c r="X283" s="98">
        <v>2.2896996894799875E-3</v>
      </c>
      <c r="Y283" s="98">
        <v>2.6151840822643117E-3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0.94967020728666862</v>
      </c>
      <c r="D284" s="122">
        <v>0.98958870951761391</v>
      </c>
      <c r="E284" s="122">
        <v>1.555098849338957</v>
      </c>
      <c r="F284" s="122">
        <v>1.7467927836861412</v>
      </c>
      <c r="G284" s="122">
        <v>1.8819804694413118</v>
      </c>
      <c r="H284" s="122">
        <v>1.9680174020387484</v>
      </c>
      <c r="I284" s="122">
        <v>1.0812579412179821</v>
      </c>
      <c r="J284" s="122">
        <v>1.0502696530261479</v>
      </c>
      <c r="K284" s="122">
        <v>1.0808132631403509</v>
      </c>
      <c r="L284" s="122">
        <v>0.96132175417463894</v>
      </c>
      <c r="M284" s="122">
        <v>0.9893123130623358</v>
      </c>
      <c r="N284" s="122">
        <v>1.0000479939331219</v>
      </c>
      <c r="O284" s="122">
        <v>0.58311722573105729</v>
      </c>
      <c r="P284" s="122">
        <v>0.41782148511231937</v>
      </c>
      <c r="Q284" s="122">
        <v>0.54844816577681899</v>
      </c>
      <c r="R284" s="122">
        <v>0.82321698556791822</v>
      </c>
      <c r="S284" s="122">
        <v>1.4009679906746866</v>
      </c>
      <c r="T284" s="122">
        <v>1.5532202620737929</v>
      </c>
      <c r="U284" s="122">
        <v>1.819136666015388</v>
      </c>
      <c r="V284" s="122">
        <v>1.7885320517544883</v>
      </c>
      <c r="W284" s="122">
        <v>1.1889067579311714</v>
      </c>
      <c r="X284" s="122">
        <v>0.91894832689493722</v>
      </c>
      <c r="Y284" s="122">
        <v>1.016994136528288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7.7574946121892516E-2</v>
      </c>
      <c r="D285" s="98">
        <v>8.7970235891429216E-2</v>
      </c>
      <c r="E285" s="98">
        <v>0.13424675178147522</v>
      </c>
      <c r="F285" s="98">
        <v>0.12782910068977457</v>
      </c>
      <c r="G285" s="98">
        <v>0.14916759683878281</v>
      </c>
      <c r="H285" s="98">
        <v>0.13714685280470829</v>
      </c>
      <c r="I285" s="98">
        <v>7.94811285437593E-2</v>
      </c>
      <c r="J285" s="98">
        <v>6.9264091557206003E-2</v>
      </c>
      <c r="K285" s="98">
        <v>7.1551999915973871E-2</v>
      </c>
      <c r="L285" s="98">
        <v>8.5311003074134292E-2</v>
      </c>
      <c r="M285" s="98">
        <v>7.3082814810956187E-2</v>
      </c>
      <c r="N285" s="98">
        <v>6.0471557035179646E-2</v>
      </c>
      <c r="O285" s="98">
        <v>4.9360779450452294E-2</v>
      </c>
      <c r="P285" s="98">
        <v>3.494199868416413E-2</v>
      </c>
      <c r="Q285" s="98">
        <v>5.5918558122222968E-2</v>
      </c>
      <c r="R285" s="98">
        <v>0.12711863176181681</v>
      </c>
      <c r="S285" s="98">
        <v>0.17477669281752684</v>
      </c>
      <c r="T285" s="98">
        <v>0.17086357078504461</v>
      </c>
      <c r="U285" s="98">
        <v>0.13594362306961694</v>
      </c>
      <c r="V285" s="98">
        <v>0.14766451289672203</v>
      </c>
      <c r="W285" s="98">
        <v>9.2573689288800595E-2</v>
      </c>
      <c r="X285" s="98">
        <v>9.6662004693989612E-2</v>
      </c>
      <c r="Y285" s="98">
        <v>0.14723986881702369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2.2896203295853096E-4</v>
      </c>
      <c r="G286" s="98">
        <v>0</v>
      </c>
      <c r="H286" s="98">
        <v>2.2004880466691909E-4</v>
      </c>
      <c r="I286" s="98">
        <v>4.4191812187836696E-4</v>
      </c>
      <c r="J286" s="98">
        <v>6.5661724225537144E-4</v>
      </c>
      <c r="K286" s="98">
        <v>6.5834504819485367E-4</v>
      </c>
      <c r="L286" s="98">
        <v>6.582840350847658E-4</v>
      </c>
      <c r="M286" s="98">
        <v>4.6171033215284944E-4</v>
      </c>
      <c r="N286" s="98">
        <v>2.1046991721212225E-4</v>
      </c>
      <c r="O286" s="98">
        <v>4.5365116151147396E-4</v>
      </c>
      <c r="P286" s="98">
        <v>2.0177306150221701E-4</v>
      </c>
      <c r="Q286" s="98">
        <v>3.557975668813139E-4</v>
      </c>
      <c r="R286" s="98">
        <v>2.1022316935976784E-3</v>
      </c>
      <c r="S286" s="98">
        <v>1.6626954121594863E-3</v>
      </c>
      <c r="T286" s="98">
        <v>1.6906682355771775E-3</v>
      </c>
      <c r="U286" s="98">
        <v>8.0260293312106124E-4</v>
      </c>
      <c r="V286" s="98">
        <v>1.3233242316638119E-3</v>
      </c>
      <c r="W286" s="98">
        <v>1.8734497559478778E-4</v>
      </c>
      <c r="X286" s="98">
        <v>8.9796620864120613E-4</v>
      </c>
      <c r="Y286" s="98">
        <v>1.6450223148230876E-3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1.9518700055923654E-4</v>
      </c>
      <c r="G287" s="101">
        <v>0</v>
      </c>
      <c r="H287" s="101">
        <v>1.8796995422287456E-4</v>
      </c>
      <c r="I287" s="101">
        <v>3.7634333740375068E-4</v>
      </c>
      <c r="J287" s="101">
        <v>5.5568639127266488E-4</v>
      </c>
      <c r="K287" s="101">
        <v>5.561156561135239E-4</v>
      </c>
      <c r="L287" s="101">
        <v>5.5613671574648805E-4</v>
      </c>
      <c r="M287" s="101">
        <v>3.9013599803924462E-4</v>
      </c>
      <c r="N287" s="101">
        <v>1.7663811434998105E-4</v>
      </c>
      <c r="O287" s="101">
        <v>3.7793836048228608E-4</v>
      </c>
      <c r="P287" s="101">
        <v>1.6662453245927281E-4</v>
      </c>
      <c r="Q287" s="101">
        <v>2.9098598602245049E-4</v>
      </c>
      <c r="R287" s="101">
        <v>1.7066268299637238E-3</v>
      </c>
      <c r="S287" s="101">
        <v>1.3433284292968125E-3</v>
      </c>
      <c r="T287" s="101">
        <v>1.3582383605255225E-3</v>
      </c>
      <c r="U287" s="101">
        <v>6.4160358994810407E-4</v>
      </c>
      <c r="V287" s="101">
        <v>1.0657885199992713E-3</v>
      </c>
      <c r="W287" s="101">
        <v>1.5048761123871043E-4</v>
      </c>
      <c r="X287" s="101">
        <v>7.1180488334784075E-4</v>
      </c>
      <c r="Y287" s="101">
        <v>1.2864479120596429E-3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3.377503239929443E-5</v>
      </c>
      <c r="G288" s="104">
        <v>0</v>
      </c>
      <c r="H288" s="104">
        <v>3.2078850444044539E-5</v>
      </c>
      <c r="I288" s="104">
        <v>6.5574784474616295E-5</v>
      </c>
      <c r="J288" s="104">
        <v>1.0093085098270654E-4</v>
      </c>
      <c r="K288" s="104">
        <v>1.0222939208132979E-4</v>
      </c>
      <c r="L288" s="104">
        <v>1.0214731933827774E-4</v>
      </c>
      <c r="M288" s="104">
        <v>7.1574334113604828E-5</v>
      </c>
      <c r="N288" s="104">
        <v>3.3831802862141185E-5</v>
      </c>
      <c r="O288" s="104">
        <v>7.5712801029187868E-5</v>
      </c>
      <c r="P288" s="104">
        <v>3.5148529042944201E-5</v>
      </c>
      <c r="Q288" s="104">
        <v>6.4811580858863395E-5</v>
      </c>
      <c r="R288" s="104">
        <v>3.9560486363395469E-4</v>
      </c>
      <c r="S288" s="104">
        <v>3.193669828626737E-4</v>
      </c>
      <c r="T288" s="104">
        <v>3.3242987505165497E-4</v>
      </c>
      <c r="U288" s="104">
        <v>1.6099934317295714E-4</v>
      </c>
      <c r="V288" s="104">
        <v>2.5753571166454059E-4</v>
      </c>
      <c r="W288" s="104">
        <v>3.6857364356077342E-5</v>
      </c>
      <c r="X288" s="104">
        <v>1.8616132529336533E-4</v>
      </c>
      <c r="Y288" s="104">
        <v>3.5857440276344462E-4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0.86315703576522507</v>
      </c>
      <c r="D289" s="101">
        <v>0.87240922548119626</v>
      </c>
      <c r="E289" s="101">
        <v>1.3720498070671086</v>
      </c>
      <c r="F289" s="101">
        <v>1.5620241099439485</v>
      </c>
      <c r="G289" s="101">
        <v>1.5940737737079382</v>
      </c>
      <c r="H289" s="101">
        <v>1.7081356242515164</v>
      </c>
      <c r="I289" s="101">
        <v>0.58090414086857745</v>
      </c>
      <c r="J289" s="101">
        <v>2.0560429007193622E-2</v>
      </c>
      <c r="K289" s="101">
        <v>0.13397297635225253</v>
      </c>
      <c r="L289" s="101">
        <v>1.9148223093303305E-2</v>
      </c>
      <c r="M289" s="101">
        <v>0.50439739943330475</v>
      </c>
      <c r="N289" s="101">
        <v>0.62091228505751384</v>
      </c>
      <c r="O289" s="101">
        <v>0.18742980722355532</v>
      </c>
      <c r="P289" s="101">
        <v>9.2156517160483134E-2</v>
      </c>
      <c r="Q289" s="101">
        <v>1.045270133961586E-2</v>
      </c>
      <c r="R289" s="101">
        <v>6.1984179981623838E-2</v>
      </c>
      <c r="S289" s="101">
        <v>0.2649628582811418</v>
      </c>
      <c r="T289" s="101">
        <v>0.37271122930043366</v>
      </c>
      <c r="U289" s="101">
        <v>0.82304869933670932</v>
      </c>
      <c r="V289" s="101">
        <v>0.7151666326967665</v>
      </c>
      <c r="W289" s="101">
        <v>0.35038258954869272</v>
      </c>
      <c r="X289" s="101">
        <v>0.19884949566748086</v>
      </c>
      <c r="Y289" s="101">
        <v>0.347821338007063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8.9382253995509958E-3</v>
      </c>
      <c r="D290" s="104">
        <v>2.9209248144988355E-2</v>
      </c>
      <c r="E290" s="104">
        <v>4.8802290490373317E-2</v>
      </c>
      <c r="F290" s="104">
        <v>5.6710611019459713E-2</v>
      </c>
      <c r="G290" s="104">
        <v>0.13873909889459071</v>
      </c>
      <c r="H290" s="104">
        <v>0.12251487617785665</v>
      </c>
      <c r="I290" s="104">
        <v>0.42043075368376692</v>
      </c>
      <c r="J290" s="104">
        <v>0.95978851521949293</v>
      </c>
      <c r="K290" s="104">
        <v>0.87462994182392961</v>
      </c>
      <c r="L290" s="104">
        <v>0.85620424397211659</v>
      </c>
      <c r="M290" s="104">
        <v>0.411370388485922</v>
      </c>
      <c r="N290" s="104">
        <v>0.31845368192321621</v>
      </c>
      <c r="O290" s="104">
        <v>0.34587298789553816</v>
      </c>
      <c r="P290" s="104">
        <v>0.2905211962061699</v>
      </c>
      <c r="Q290" s="104">
        <v>0.48172110874809881</v>
      </c>
      <c r="R290" s="104">
        <v>0.63201194213087986</v>
      </c>
      <c r="S290" s="104">
        <v>0.95956574416385843</v>
      </c>
      <c r="T290" s="104">
        <v>1.0079547937527376</v>
      </c>
      <c r="U290" s="104">
        <v>0.85934174067594071</v>
      </c>
      <c r="V290" s="104">
        <v>0.92437758192933595</v>
      </c>
      <c r="W290" s="104">
        <v>0.74576313411808315</v>
      </c>
      <c r="X290" s="104">
        <v>0.62253886032482553</v>
      </c>
      <c r="Y290" s="104">
        <v>0.52028790738937825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7.530246043877733E-3</v>
      </c>
      <c r="D291" s="98">
        <v>2.4502079785005692E-2</v>
      </c>
      <c r="E291" s="98">
        <v>4.0919774221549049E-2</v>
      </c>
      <c r="F291" s="98">
        <v>4.7556837675312158E-2</v>
      </c>
      <c r="G291" s="98">
        <v>0.11610038721902054</v>
      </c>
      <c r="H291" s="98">
        <v>0.10305549423639425</v>
      </c>
      <c r="I291" s="98">
        <v>0.35270106515122868</v>
      </c>
      <c r="J291" s="98">
        <v>0.80025846402026657</v>
      </c>
      <c r="K291" s="98">
        <v>0.72823717176328129</v>
      </c>
      <c r="L291" s="98">
        <v>0.71370521663677255</v>
      </c>
      <c r="M291" s="98">
        <v>0.34358088446996848</v>
      </c>
      <c r="N291" s="98">
        <v>0.26484189619972853</v>
      </c>
      <c r="O291" s="98">
        <v>0.28658044620164747</v>
      </c>
      <c r="P291" s="98">
        <v>0.23969956649992252</v>
      </c>
      <c r="Q291" s="98">
        <v>0.39511210801376434</v>
      </c>
      <c r="R291" s="98">
        <v>0.51549290615290677</v>
      </c>
      <c r="S291" s="98">
        <v>0.78049829422686434</v>
      </c>
      <c r="T291" s="98">
        <v>0.81662072677903752</v>
      </c>
      <c r="U291" s="98">
        <v>0.69351557197164804</v>
      </c>
      <c r="V291" s="98">
        <v>0.75127480943508218</v>
      </c>
      <c r="W291" s="98">
        <v>0.60442145194147145</v>
      </c>
      <c r="X291" s="98">
        <v>0.49716258221908249</v>
      </c>
      <c r="Y291" s="98">
        <v>0.40899247283235268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1.4079793556732634E-3</v>
      </c>
      <c r="D292" s="98">
        <v>4.7071683599826629E-3</v>
      </c>
      <c r="E292" s="98">
        <v>7.8825162688242658E-3</v>
      </c>
      <c r="F292" s="98">
        <v>9.1537733441475547E-3</v>
      </c>
      <c r="G292" s="98">
        <v>2.2638711675570179E-2</v>
      </c>
      <c r="H292" s="98">
        <v>1.9459381941462406E-2</v>
      </c>
      <c r="I292" s="98">
        <v>6.7729688532538246E-2</v>
      </c>
      <c r="J292" s="98">
        <v>0.15953005119922636</v>
      </c>
      <c r="K292" s="98">
        <v>0.14639277006064827</v>
      </c>
      <c r="L292" s="98">
        <v>0.142499027335344</v>
      </c>
      <c r="M292" s="98">
        <v>6.7789504015953517E-2</v>
      </c>
      <c r="N292" s="98">
        <v>5.3611785723487675E-2</v>
      </c>
      <c r="O292" s="98">
        <v>5.9292541693890706E-2</v>
      </c>
      <c r="P292" s="98">
        <v>5.082162970624738E-2</v>
      </c>
      <c r="Q292" s="98">
        <v>8.6609000734334446E-2</v>
      </c>
      <c r="R292" s="98">
        <v>0.11651903597797307</v>
      </c>
      <c r="S292" s="98">
        <v>0.17906744993699411</v>
      </c>
      <c r="T292" s="98">
        <v>0.19133406697370009</v>
      </c>
      <c r="U292" s="98">
        <v>0.16582616870429273</v>
      </c>
      <c r="V292" s="98">
        <v>0.17310277249425376</v>
      </c>
      <c r="W292" s="98">
        <v>0.14134168217661172</v>
      </c>
      <c r="X292" s="98">
        <v>0.12537627810574306</v>
      </c>
      <c r="Y292" s="98">
        <v>0.11129543455702559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0.15175741787993288</v>
      </c>
      <c r="D293" s="122">
        <v>0.16225225213549838</v>
      </c>
      <c r="E293" s="122">
        <v>0.26791216703766418</v>
      </c>
      <c r="F293" s="122">
        <v>0.29460475281911247</v>
      </c>
      <c r="G293" s="122">
        <v>0.32735577743765054</v>
      </c>
      <c r="H293" s="122">
        <v>0.33397202660518949</v>
      </c>
      <c r="I293" s="122">
        <v>0.19064073075156149</v>
      </c>
      <c r="J293" s="122">
        <v>0.17894684289688886</v>
      </c>
      <c r="K293" s="122">
        <v>0.1825185420560084</v>
      </c>
      <c r="L293" s="122">
        <v>0.157134568062859</v>
      </c>
      <c r="M293" s="122">
        <v>0.15450270170355199</v>
      </c>
      <c r="N293" s="122">
        <v>0.15755675301230648</v>
      </c>
      <c r="O293" s="122">
        <v>9.0807524419525817E-2</v>
      </c>
      <c r="P293" s="122">
        <v>6.8916369503858904E-2</v>
      </c>
      <c r="Q293" s="122">
        <v>9.4575170099617953E-2</v>
      </c>
      <c r="R293" s="122">
        <v>0.13621462471540183</v>
      </c>
      <c r="S293" s="122">
        <v>0.22432602035036323</v>
      </c>
      <c r="T293" s="122">
        <v>0.24255680525921958</v>
      </c>
      <c r="U293" s="122">
        <v>0.27698386456690799</v>
      </c>
      <c r="V293" s="122">
        <v>0.27358834776759089</v>
      </c>
      <c r="W293" s="122">
        <v>0.19267707193470909</v>
      </c>
      <c r="X293" s="122">
        <v>0.14571342837944878</v>
      </c>
      <c r="Y293" s="122">
        <v>0.16451508875624762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2.5402379123569364E-3</v>
      </c>
      <c r="D294" s="98">
        <v>2.817993718123558E-3</v>
      </c>
      <c r="E294" s="98">
        <v>4.8211912406134847E-3</v>
      </c>
      <c r="F294" s="98">
        <v>5.5595326506347438E-3</v>
      </c>
      <c r="G294" s="98">
        <v>6.0674591232577242E-3</v>
      </c>
      <c r="H294" s="98">
        <v>6.3920913786948211E-3</v>
      </c>
      <c r="I294" s="98">
        <v>3.0887575167561003E-3</v>
      </c>
      <c r="J294" s="98">
        <v>2.7822050417108625E-3</v>
      </c>
      <c r="K294" s="98">
        <v>2.6755545719052273E-3</v>
      </c>
      <c r="L294" s="98">
        <v>3.2529053041451825E-3</v>
      </c>
      <c r="M294" s="98">
        <v>3.5405446664916705E-3</v>
      </c>
      <c r="N294" s="98">
        <v>3.4023003389777877E-3</v>
      </c>
      <c r="O294" s="98">
        <v>1.9713884581365388E-3</v>
      </c>
      <c r="P294" s="98">
        <v>1.3586435692085107E-3</v>
      </c>
      <c r="Q294" s="98">
        <v>1.9762601262645653E-3</v>
      </c>
      <c r="R294" s="98">
        <v>4.580698771187169E-3</v>
      </c>
      <c r="S294" s="98">
        <v>6.7059178851886624E-3</v>
      </c>
      <c r="T294" s="98">
        <v>6.0936696953101154E-3</v>
      </c>
      <c r="U294" s="98">
        <v>6.0342192646518928E-3</v>
      </c>
      <c r="V294" s="98">
        <v>6.2282303599499669E-3</v>
      </c>
      <c r="W294" s="98">
        <v>4.8936611979520407E-3</v>
      </c>
      <c r="X294" s="98">
        <v>3.9615342279349383E-3</v>
      </c>
      <c r="Y294" s="98">
        <v>5.9655833409707386E-3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0.14921717996757594</v>
      </c>
      <c r="D295" s="33">
        <v>0.15943425841737482</v>
      </c>
      <c r="E295" s="33">
        <v>0.26309097579705071</v>
      </c>
      <c r="F295" s="33">
        <v>0.28904522016847772</v>
      </c>
      <c r="G295" s="33">
        <v>0.32128831831439281</v>
      </c>
      <c r="H295" s="33">
        <v>0.32757993522649465</v>
      </c>
      <c r="I295" s="33">
        <v>0.18755197323480538</v>
      </c>
      <c r="J295" s="33">
        <v>0.176164637855178</v>
      </c>
      <c r="K295" s="33">
        <v>0.17984298748410318</v>
      </c>
      <c r="L295" s="33">
        <v>0.15388166275871382</v>
      </c>
      <c r="M295" s="33">
        <v>0.15096215703706031</v>
      </c>
      <c r="N295" s="33">
        <v>0.1541544526733287</v>
      </c>
      <c r="O295" s="33">
        <v>8.8836135961389284E-2</v>
      </c>
      <c r="P295" s="33">
        <v>6.7557725934650398E-2</v>
      </c>
      <c r="Q295" s="33">
        <v>9.2598909973353391E-2</v>
      </c>
      <c r="R295" s="33">
        <v>0.13163392594421466</v>
      </c>
      <c r="S295" s="33">
        <v>0.21762010246517458</v>
      </c>
      <c r="T295" s="33">
        <v>0.23646313556390947</v>
      </c>
      <c r="U295" s="33">
        <v>0.27094964530225607</v>
      </c>
      <c r="V295" s="33">
        <v>0.26736011740764093</v>
      </c>
      <c r="W295" s="33">
        <v>0.18778341073675706</v>
      </c>
      <c r="X295" s="33">
        <v>0.14175189415151385</v>
      </c>
      <c r="Y295" s="33">
        <v>0.15854950541527688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4.2637393392467251</v>
      </c>
      <c r="D297" s="117">
        <f t="shared" si="113"/>
        <v>3.9254285990646824</v>
      </c>
      <c r="E297" s="117">
        <f t="shared" si="113"/>
        <v>7.1449894724531404</v>
      </c>
      <c r="F297" s="117">
        <f t="shared" si="113"/>
        <v>8.3566341105035313</v>
      </c>
      <c r="G297" s="117">
        <f t="shared" si="113"/>
        <v>9.0779752104585931</v>
      </c>
      <c r="H297" s="117">
        <f t="shared" si="113"/>
        <v>10.427530720762736</v>
      </c>
      <c r="I297" s="117">
        <f t="shared" si="113"/>
        <v>5.3072603809810071</v>
      </c>
      <c r="J297" s="117">
        <f t="shared" si="113"/>
        <v>5.5939055615786808</v>
      </c>
      <c r="K297" s="117">
        <f t="shared" si="113"/>
        <v>4.5632189844001392</v>
      </c>
      <c r="L297" s="117">
        <f t="shared" si="113"/>
        <v>4.6683409371449249</v>
      </c>
      <c r="M297" s="117">
        <f t="shared" si="113"/>
        <v>4.0884781078599959</v>
      </c>
      <c r="N297" s="117">
        <f t="shared" si="113"/>
        <v>3.7891380646327626</v>
      </c>
      <c r="O297" s="117">
        <f t="shared" si="113"/>
        <v>2.1610146705639579</v>
      </c>
      <c r="P297" s="117">
        <f t="shared" si="113"/>
        <v>1.4439943164354176</v>
      </c>
      <c r="Q297" s="117">
        <f t="shared" si="113"/>
        <v>2.013847026973338</v>
      </c>
      <c r="R297" s="117">
        <f t="shared" ref="R297:V297" si="114">R298+R300+R302+R311</f>
        <v>2.8280008091389641</v>
      </c>
      <c r="S297" s="117">
        <f t="shared" si="114"/>
        <v>4.7135205693894786</v>
      </c>
      <c r="T297" s="117">
        <f t="shared" si="114"/>
        <v>5.2596136628199091</v>
      </c>
      <c r="U297" s="117">
        <f t="shared" si="114"/>
        <v>5.7472910120762082</v>
      </c>
      <c r="V297" s="117">
        <f t="shared" si="114"/>
        <v>5.7783441756712319</v>
      </c>
      <c r="W297" s="117">
        <f t="shared" ref="W297:Y297" si="115">W298+W300+W302+W311</f>
        <v>3.457025383594754</v>
      </c>
      <c r="X297" s="117">
        <f t="shared" si="115"/>
        <v>2.2210859786147381</v>
      </c>
      <c r="Y297" s="117">
        <f t="shared" si="115"/>
        <v>1.9883936668849485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3.5231097387741208</v>
      </c>
      <c r="D298" s="122">
        <f t="shared" si="116"/>
        <v>3.1440122724380886</v>
      </c>
      <c r="E298" s="122">
        <f t="shared" si="116"/>
        <v>5.9061495245731477</v>
      </c>
      <c r="F298" s="122">
        <f t="shared" si="116"/>
        <v>6.9612939971255186</v>
      </c>
      <c r="G298" s="122">
        <f t="shared" si="116"/>
        <v>7.5582994529919407</v>
      </c>
      <c r="H298" s="122">
        <f t="shared" si="116"/>
        <v>8.8373057513953626</v>
      </c>
      <c r="I298" s="122">
        <f t="shared" si="116"/>
        <v>4.4057034191946967</v>
      </c>
      <c r="J298" s="122">
        <f t="shared" si="116"/>
        <v>4.6885734383029432</v>
      </c>
      <c r="K298" s="122">
        <f t="shared" si="116"/>
        <v>3.6367858328823233</v>
      </c>
      <c r="L298" s="122">
        <f t="shared" si="116"/>
        <v>3.8422677293733312</v>
      </c>
      <c r="M298" s="122">
        <f t="shared" si="116"/>
        <v>3.265594455491668</v>
      </c>
      <c r="N298" s="122">
        <f t="shared" si="116"/>
        <v>2.9503621195708551</v>
      </c>
      <c r="O298" s="122">
        <f t="shared" si="116"/>
        <v>1.6590667925460008</v>
      </c>
      <c r="P298" s="122">
        <f t="shared" si="116"/>
        <v>1.0708310000098398</v>
      </c>
      <c r="Q298" s="122">
        <f t="shared" si="116"/>
        <v>1.5099610496482332</v>
      </c>
      <c r="R298" s="122">
        <f t="shared" si="116"/>
        <v>2.0686531318551706</v>
      </c>
      <c r="S298" s="122">
        <f t="shared" si="116"/>
        <v>3.4153513503181299</v>
      </c>
      <c r="T298" s="122">
        <f t="shared" si="116"/>
        <v>3.8074632115503566</v>
      </c>
      <c r="U298" s="122">
        <f t="shared" si="116"/>
        <v>4.0514299037801589</v>
      </c>
      <c r="V298" s="122">
        <f t="shared" si="116"/>
        <v>4.0737474009785615</v>
      </c>
      <c r="W298" s="122">
        <f t="shared" si="116"/>
        <v>2.3038671138609943</v>
      </c>
      <c r="X298" s="122">
        <f t="shared" si="116"/>
        <v>1.3102941570804161</v>
      </c>
      <c r="Y298" s="122">
        <f t="shared" si="116"/>
        <v>0.9715882344220762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3.5231097387741208</v>
      </c>
      <c r="D299" s="98">
        <v>3.1440122724380886</v>
      </c>
      <c r="E299" s="98">
        <v>5.9061495245731477</v>
      </c>
      <c r="F299" s="98">
        <v>6.9612939971255186</v>
      </c>
      <c r="G299" s="98">
        <v>7.5582994529919407</v>
      </c>
      <c r="H299" s="98">
        <v>8.8373057513953626</v>
      </c>
      <c r="I299" s="98">
        <v>4.4057034191946967</v>
      </c>
      <c r="J299" s="98">
        <v>4.6885734383029432</v>
      </c>
      <c r="K299" s="98">
        <v>3.6367858328823233</v>
      </c>
      <c r="L299" s="98">
        <v>3.8422677293733312</v>
      </c>
      <c r="M299" s="98">
        <v>3.265594455491668</v>
      </c>
      <c r="N299" s="98">
        <v>2.9503621195708551</v>
      </c>
      <c r="O299" s="98">
        <v>1.6590667925460008</v>
      </c>
      <c r="P299" s="98">
        <v>1.0708310000098398</v>
      </c>
      <c r="Q299" s="98">
        <v>1.5099610496482332</v>
      </c>
      <c r="R299" s="98">
        <v>2.0686531318551706</v>
      </c>
      <c r="S299" s="98">
        <v>3.4153513503181299</v>
      </c>
      <c r="T299" s="98">
        <v>3.8074632115503566</v>
      </c>
      <c r="U299" s="98">
        <v>4.0514299037801589</v>
      </c>
      <c r="V299" s="98">
        <v>4.0737474009785615</v>
      </c>
      <c r="W299" s="98">
        <v>2.3038671138609943</v>
      </c>
      <c r="X299" s="98">
        <v>1.3102941570804161</v>
      </c>
      <c r="Y299" s="98">
        <v>0.9715882344220762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0</v>
      </c>
      <c r="D300" s="122">
        <f t="shared" si="117"/>
        <v>4.4982750675186577E-3</v>
      </c>
      <c r="E300" s="122">
        <f t="shared" si="117"/>
        <v>5.2139642145398795E-3</v>
      </c>
      <c r="F300" s="122">
        <f t="shared" si="117"/>
        <v>9.8343632322172234E-3</v>
      </c>
      <c r="G300" s="122">
        <f t="shared" si="117"/>
        <v>1.2564466611518811E-2</v>
      </c>
      <c r="H300" s="122">
        <f t="shared" si="117"/>
        <v>1.6913391807623458E-2</v>
      </c>
      <c r="I300" s="122">
        <f t="shared" si="117"/>
        <v>1.1094486298422213E-2</v>
      </c>
      <c r="J300" s="122">
        <f t="shared" si="117"/>
        <v>1.1900650733181903E-2</v>
      </c>
      <c r="K300" s="122">
        <f t="shared" si="117"/>
        <v>1.1420358096355131E-2</v>
      </c>
      <c r="L300" s="122">
        <f t="shared" si="117"/>
        <v>1.0999392670644903E-2</v>
      </c>
      <c r="M300" s="122">
        <f t="shared" si="117"/>
        <v>8.6381211246593093E-3</v>
      </c>
      <c r="N300" s="122">
        <f t="shared" si="117"/>
        <v>9.8682362657359635E-3</v>
      </c>
      <c r="O300" s="122">
        <f t="shared" si="117"/>
        <v>3.7844345554532764E-3</v>
      </c>
      <c r="P300" s="122">
        <f t="shared" si="117"/>
        <v>3.8749228727615612E-3</v>
      </c>
      <c r="Q300" s="122">
        <f t="shared" si="117"/>
        <v>1.7240909454991642E-3</v>
      </c>
      <c r="R300" s="122">
        <f t="shared" si="117"/>
        <v>3.3476780469613204E-3</v>
      </c>
      <c r="S300" s="122">
        <f t="shared" si="117"/>
        <v>6.0018299340798813E-3</v>
      </c>
      <c r="T300" s="122">
        <f t="shared" si="117"/>
        <v>7.9463091973800172E-3</v>
      </c>
      <c r="U300" s="122">
        <f t="shared" si="117"/>
        <v>4.5128479948208372E-3</v>
      </c>
      <c r="V300" s="122">
        <f t="shared" si="117"/>
        <v>1.8193559808685381E-2</v>
      </c>
      <c r="W300" s="122">
        <f t="shared" si="117"/>
        <v>6.4023205751477363E-3</v>
      </c>
      <c r="X300" s="122">
        <f t="shared" si="117"/>
        <v>1.3227260031344961E-2</v>
      </c>
      <c r="Y300" s="122">
        <f t="shared" si="117"/>
        <v>1.5290622556180159E-2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0</v>
      </c>
      <c r="D301" s="98">
        <v>4.4982750675186577E-3</v>
      </c>
      <c r="E301" s="98">
        <v>5.2139642145398795E-3</v>
      </c>
      <c r="F301" s="98">
        <v>9.8343632322172234E-3</v>
      </c>
      <c r="G301" s="98">
        <v>1.2564466611518811E-2</v>
      </c>
      <c r="H301" s="98">
        <v>1.6913391807623458E-2</v>
      </c>
      <c r="I301" s="98">
        <v>1.1094486298422213E-2</v>
      </c>
      <c r="J301" s="98">
        <v>1.1900650733181903E-2</v>
      </c>
      <c r="K301" s="98">
        <v>1.1420358096355131E-2</v>
      </c>
      <c r="L301" s="98">
        <v>1.0999392670644903E-2</v>
      </c>
      <c r="M301" s="98">
        <v>8.6381211246593093E-3</v>
      </c>
      <c r="N301" s="98">
        <v>9.8682362657359635E-3</v>
      </c>
      <c r="O301" s="98">
        <v>3.7844345554532764E-3</v>
      </c>
      <c r="P301" s="98">
        <v>3.8749228727615612E-3</v>
      </c>
      <c r="Q301" s="98">
        <v>1.7240909454991642E-3</v>
      </c>
      <c r="R301" s="98">
        <v>3.3476780469613204E-3</v>
      </c>
      <c r="S301" s="98">
        <v>6.0018299340798813E-3</v>
      </c>
      <c r="T301" s="98">
        <v>7.9463091973800172E-3</v>
      </c>
      <c r="U301" s="98">
        <v>4.5128479948208372E-3</v>
      </c>
      <c r="V301" s="98">
        <v>1.8193559808685381E-2</v>
      </c>
      <c r="W301" s="98">
        <v>6.4023205751477363E-3</v>
      </c>
      <c r="X301" s="98">
        <v>1.3227260031344961E-2</v>
      </c>
      <c r="Y301" s="98">
        <v>1.5290622556180159E-2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0.62706070401554648</v>
      </c>
      <c r="D302" s="122">
        <v>0.65528576643763536</v>
      </c>
      <c r="E302" s="122">
        <v>1.0324226221380919</v>
      </c>
      <c r="F302" s="122">
        <v>1.1638667028307863</v>
      </c>
      <c r="G302" s="122">
        <v>1.2603141272521066</v>
      </c>
      <c r="H302" s="122">
        <v>1.3210322857574377</v>
      </c>
      <c r="I302" s="122">
        <v>0.74604469558230591</v>
      </c>
      <c r="J302" s="122">
        <v>0.75753557845645081</v>
      </c>
      <c r="K302" s="122">
        <v>0.77602370102253682</v>
      </c>
      <c r="L302" s="122">
        <v>0.69524937962030775</v>
      </c>
      <c r="M302" s="122">
        <v>0.69602632794999919</v>
      </c>
      <c r="N302" s="122">
        <v>0.70767065721893219</v>
      </c>
      <c r="O302" s="122">
        <v>0.42777526402954225</v>
      </c>
      <c r="P302" s="122">
        <v>0.31532460151270569</v>
      </c>
      <c r="Q302" s="122">
        <v>0.42720611219963622</v>
      </c>
      <c r="R302" s="122">
        <v>0.64659679124928782</v>
      </c>
      <c r="S302" s="122">
        <v>1.1081012241059163</v>
      </c>
      <c r="T302" s="122">
        <v>1.2405802572738591</v>
      </c>
      <c r="U302" s="122">
        <v>1.4538608235802459</v>
      </c>
      <c r="V302" s="122">
        <v>1.4479958556506676</v>
      </c>
      <c r="W302" s="122">
        <v>0.976939386171503</v>
      </c>
      <c r="X302" s="122">
        <v>0.76815651183416933</v>
      </c>
      <c r="Y302" s="122">
        <v>0.854771613006299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4.6133475883130569E-2</v>
      </c>
      <c r="D303" s="98">
        <v>5.2511017696570121E-2</v>
      </c>
      <c r="E303" s="98">
        <v>8.0474132326196449E-2</v>
      </c>
      <c r="F303" s="98">
        <v>7.6956043980495867E-2</v>
      </c>
      <c r="G303" s="98">
        <v>9.0228629438846103E-2</v>
      </c>
      <c r="H303" s="98">
        <v>8.3384428870743793E-2</v>
      </c>
      <c r="I303" s="98">
        <v>4.8596444044373049E-2</v>
      </c>
      <c r="J303" s="98">
        <v>4.2625662544937166E-2</v>
      </c>
      <c r="K303" s="98">
        <v>4.4373809834640045E-2</v>
      </c>
      <c r="L303" s="98">
        <v>5.3382379161020892E-2</v>
      </c>
      <c r="M303" s="98">
        <v>4.6561584934960765E-2</v>
      </c>
      <c r="N303" s="98">
        <v>3.9660097144954935E-2</v>
      </c>
      <c r="O303" s="98">
        <v>3.3725449161071744E-2</v>
      </c>
      <c r="P303" s="98">
        <v>2.5034730820190747E-2</v>
      </c>
      <c r="Q303" s="98">
        <v>4.1736307882214371E-2</v>
      </c>
      <c r="R303" s="98">
        <v>9.7345224088766308E-2</v>
      </c>
      <c r="S303" s="98">
        <v>0.13699891566029601</v>
      </c>
      <c r="T303" s="98">
        <v>0.13669938636325657</v>
      </c>
      <c r="U303" s="98">
        <v>0.11063717117794386</v>
      </c>
      <c r="V303" s="98">
        <v>0.12177989558023231</v>
      </c>
      <c r="W303" s="98">
        <v>7.696410653498835E-2</v>
      </c>
      <c r="X303" s="98">
        <v>8.0674471268352269E-2</v>
      </c>
      <c r="Y303" s="98">
        <v>0.1231271491741405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1.5128207358478592E-4</v>
      </c>
      <c r="G304" s="98">
        <v>0</v>
      </c>
      <c r="H304" s="98">
        <v>1.4636340715970669E-4</v>
      </c>
      <c r="I304" s="98">
        <v>2.9567906548699237E-4</v>
      </c>
      <c r="J304" s="98">
        <v>4.4290459325924499E-4</v>
      </c>
      <c r="K304" s="98">
        <v>4.4711102221642958E-4</v>
      </c>
      <c r="L304" s="98">
        <v>4.5014347406108028E-4</v>
      </c>
      <c r="M304" s="98">
        <v>3.2013277368491045E-4</v>
      </c>
      <c r="N304" s="98">
        <v>1.4967940325626416E-4</v>
      </c>
      <c r="O304" s="98">
        <v>3.3393686281205651E-4</v>
      </c>
      <c r="P304" s="98">
        <v>1.5452923064111947E-4</v>
      </c>
      <c r="Q304" s="98">
        <v>2.8199673566020334E-4</v>
      </c>
      <c r="R304" s="98">
        <v>1.7025098302481513E-3</v>
      </c>
      <c r="S304" s="98">
        <v>1.3723365477545475E-3</v>
      </c>
      <c r="T304" s="98">
        <v>1.4190883685257125E-3</v>
      </c>
      <c r="U304" s="98">
        <v>6.8316584577617274E-4</v>
      </c>
      <c r="V304" s="98">
        <v>1.1364985181642924E-3</v>
      </c>
      <c r="W304" s="98">
        <v>1.6197006789584226E-4</v>
      </c>
      <c r="X304" s="98">
        <v>7.8023634776068691E-4</v>
      </c>
      <c r="Y304" s="98">
        <v>1.4343473251759889E-3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1.175070411854915E-4</v>
      </c>
      <c r="G305" s="101">
        <v>0</v>
      </c>
      <c r="H305" s="101">
        <v>1.1428455671566214E-4</v>
      </c>
      <c r="I305" s="101">
        <v>2.3010428101237607E-4</v>
      </c>
      <c r="J305" s="101">
        <v>3.4197374227653844E-4</v>
      </c>
      <c r="K305" s="101">
        <v>3.4488163013509976E-4</v>
      </c>
      <c r="L305" s="101">
        <v>3.4799615472280254E-4</v>
      </c>
      <c r="M305" s="101">
        <v>2.4855843957130564E-4</v>
      </c>
      <c r="N305" s="101">
        <v>1.1584760039412297E-4</v>
      </c>
      <c r="O305" s="101">
        <v>2.5822406178286863E-4</v>
      </c>
      <c r="P305" s="101">
        <v>1.1938070159817525E-4</v>
      </c>
      <c r="Q305" s="101">
        <v>2.1718515480133996E-4</v>
      </c>
      <c r="R305" s="101">
        <v>1.3069049666141967E-3</v>
      </c>
      <c r="S305" s="101">
        <v>1.0529695648918739E-3</v>
      </c>
      <c r="T305" s="101">
        <v>1.0866584934740575E-3</v>
      </c>
      <c r="U305" s="101">
        <v>5.2216650260321557E-4</v>
      </c>
      <c r="V305" s="101">
        <v>8.7896280649975181E-4</v>
      </c>
      <c r="W305" s="101">
        <v>1.2511270353976492E-4</v>
      </c>
      <c r="X305" s="101">
        <v>5.9407502246732152E-4</v>
      </c>
      <c r="Y305" s="101">
        <v>1.0757729224125441E-3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3.377503239929443E-5</v>
      </c>
      <c r="G306" s="104">
        <v>0</v>
      </c>
      <c r="H306" s="104">
        <v>3.2078850444044539E-5</v>
      </c>
      <c r="I306" s="104">
        <v>6.5574784474616295E-5</v>
      </c>
      <c r="J306" s="104">
        <v>1.0093085098270654E-4</v>
      </c>
      <c r="K306" s="104">
        <v>1.0222939208132979E-4</v>
      </c>
      <c r="L306" s="104">
        <v>1.0214731933827774E-4</v>
      </c>
      <c r="M306" s="104">
        <v>7.1574334113604828E-5</v>
      </c>
      <c r="N306" s="104">
        <v>3.3831802862141185E-5</v>
      </c>
      <c r="O306" s="104">
        <v>7.5712801029187868E-5</v>
      </c>
      <c r="P306" s="104">
        <v>3.5148529042944201E-5</v>
      </c>
      <c r="Q306" s="104">
        <v>6.4811580858863395E-5</v>
      </c>
      <c r="R306" s="104">
        <v>3.9560486363395469E-4</v>
      </c>
      <c r="S306" s="104">
        <v>3.193669828626737E-4</v>
      </c>
      <c r="T306" s="104">
        <v>3.3242987505165497E-4</v>
      </c>
      <c r="U306" s="104">
        <v>1.6099934317295714E-4</v>
      </c>
      <c r="V306" s="104">
        <v>2.5753571166454059E-4</v>
      </c>
      <c r="W306" s="104">
        <v>3.6857364356077342E-5</v>
      </c>
      <c r="X306" s="104">
        <v>1.8616132529336533E-4</v>
      </c>
      <c r="Y306" s="104">
        <v>3.5857440276344462E-4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0.57450720527774413</v>
      </c>
      <c r="D307" s="101">
        <v>0.58172939901879805</v>
      </c>
      <c r="E307" s="101">
        <v>0.91672570592570524</v>
      </c>
      <c r="F307" s="101">
        <v>1.0457665618259526</v>
      </c>
      <c r="G307" s="101">
        <v>1.0695488625065681</v>
      </c>
      <c r="H307" s="101">
        <v>1.1487363764756704</v>
      </c>
      <c r="I307" s="101">
        <v>0.39163701881754237</v>
      </c>
      <c r="J307" s="101">
        <v>1.3900437805362997E-2</v>
      </c>
      <c r="K307" s="101">
        <v>9.0869653791019286E-2</v>
      </c>
      <c r="L307" s="101">
        <v>1.3035880558712161E-2</v>
      </c>
      <c r="M307" s="101">
        <v>0.34580367126572881</v>
      </c>
      <c r="N307" s="101">
        <v>0.43058764746314077</v>
      </c>
      <c r="O307" s="101">
        <v>0.13223532825089757</v>
      </c>
      <c r="P307" s="101">
        <v>6.6457477412753665E-2</v>
      </c>
      <c r="Q307" s="101">
        <v>7.6953301231705989E-3</v>
      </c>
      <c r="R307" s="101">
        <v>4.62651126122086E-2</v>
      </c>
      <c r="S307" s="101">
        <v>0.20038640484341122</v>
      </c>
      <c r="T307" s="101">
        <v>0.28552796314210388</v>
      </c>
      <c r="U307" s="101">
        <v>0.63861005242041835</v>
      </c>
      <c r="V307" s="101">
        <v>0.56180578779955048</v>
      </c>
      <c r="W307" s="101">
        <v>0.2783348638638542</v>
      </c>
      <c r="X307" s="101">
        <v>0.1603697713287508</v>
      </c>
      <c r="Y307" s="101">
        <v>0.28444477321216227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6.4200228546718481E-3</v>
      </c>
      <c r="D308" s="104">
        <v>2.1045349722267237E-2</v>
      </c>
      <c r="E308" s="104">
        <v>3.5222783886190184E-2</v>
      </c>
      <c r="F308" s="104">
        <v>4.0992814950752944E-2</v>
      </c>
      <c r="G308" s="104">
        <v>0.10053663530669223</v>
      </c>
      <c r="H308" s="104">
        <v>8.8765117003863594E-2</v>
      </c>
      <c r="I308" s="104">
        <v>0.30551555365490346</v>
      </c>
      <c r="J308" s="104">
        <v>0.70056657351289142</v>
      </c>
      <c r="K308" s="104">
        <v>0.640333126374661</v>
      </c>
      <c r="L308" s="104">
        <v>0.62838097642651358</v>
      </c>
      <c r="M308" s="104">
        <v>0.30334093897562464</v>
      </c>
      <c r="N308" s="104">
        <v>0.23727323320758015</v>
      </c>
      <c r="O308" s="104">
        <v>0.26148054975476087</v>
      </c>
      <c r="P308" s="104">
        <v>0.22367786404912013</v>
      </c>
      <c r="Q308" s="104">
        <v>0.37749247745859105</v>
      </c>
      <c r="R308" s="104">
        <v>0.5012839447180647</v>
      </c>
      <c r="S308" s="104">
        <v>0.7693435670544545</v>
      </c>
      <c r="T308" s="104">
        <v>0.81693381939997289</v>
      </c>
      <c r="U308" s="104">
        <v>0.70393043413610745</v>
      </c>
      <c r="V308" s="104">
        <v>0.76327367375272048</v>
      </c>
      <c r="W308" s="104">
        <v>0.62147844570476463</v>
      </c>
      <c r="X308" s="104">
        <v>0.52633203288930552</v>
      </c>
      <c r="Y308" s="104">
        <v>0.4457653432948202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5.0120434989985845E-3</v>
      </c>
      <c r="D309" s="98">
        <v>1.6338181362284574E-2</v>
      </c>
      <c r="E309" s="98">
        <v>2.734026761736592E-2</v>
      </c>
      <c r="F309" s="98">
        <v>3.1839041606605389E-2</v>
      </c>
      <c r="G309" s="98">
        <v>7.7897923631122051E-2</v>
      </c>
      <c r="H309" s="98">
        <v>6.9305735062401189E-2</v>
      </c>
      <c r="I309" s="98">
        <v>0.23778586512236519</v>
      </c>
      <c r="J309" s="98">
        <v>0.54103652231366506</v>
      </c>
      <c r="K309" s="98">
        <v>0.49394035631401279</v>
      </c>
      <c r="L309" s="98">
        <v>0.48588194909116961</v>
      </c>
      <c r="M309" s="98">
        <v>0.2355514349596711</v>
      </c>
      <c r="N309" s="98">
        <v>0.18366144748409247</v>
      </c>
      <c r="O309" s="98">
        <v>0.20218800806087017</v>
      </c>
      <c r="P309" s="98">
        <v>0.17285623434287276</v>
      </c>
      <c r="Q309" s="98">
        <v>0.29088347672425663</v>
      </c>
      <c r="R309" s="98">
        <v>0.38476490874009167</v>
      </c>
      <c r="S309" s="98">
        <v>0.59027611711746042</v>
      </c>
      <c r="T309" s="98">
        <v>0.62559975242627286</v>
      </c>
      <c r="U309" s="98">
        <v>0.53810426543181478</v>
      </c>
      <c r="V309" s="98">
        <v>0.59017090125846672</v>
      </c>
      <c r="W309" s="98">
        <v>0.48013676352815288</v>
      </c>
      <c r="X309" s="98">
        <v>0.40095575478356249</v>
      </c>
      <c r="Y309" s="98">
        <v>0.33446990873779464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1.4079793556732634E-3</v>
      </c>
      <c r="D310" s="98">
        <v>4.7071683599826629E-3</v>
      </c>
      <c r="E310" s="98">
        <v>7.8825162688242658E-3</v>
      </c>
      <c r="F310" s="98">
        <v>9.1537733441475547E-3</v>
      </c>
      <c r="G310" s="98">
        <v>2.2638711675570179E-2</v>
      </c>
      <c r="H310" s="98">
        <v>1.9459381941462406E-2</v>
      </c>
      <c r="I310" s="98">
        <v>6.7729688532538246E-2</v>
      </c>
      <c r="J310" s="98">
        <v>0.15953005119922636</v>
      </c>
      <c r="K310" s="98">
        <v>0.14639277006064827</v>
      </c>
      <c r="L310" s="98">
        <v>0.142499027335344</v>
      </c>
      <c r="M310" s="98">
        <v>6.7789504015953517E-2</v>
      </c>
      <c r="N310" s="98">
        <v>5.3611785723487675E-2</v>
      </c>
      <c r="O310" s="98">
        <v>5.9292541693890706E-2</v>
      </c>
      <c r="P310" s="98">
        <v>5.082162970624738E-2</v>
      </c>
      <c r="Q310" s="98">
        <v>8.6609000734334446E-2</v>
      </c>
      <c r="R310" s="98">
        <v>0.11651903597797307</v>
      </c>
      <c r="S310" s="98">
        <v>0.17906744993699411</v>
      </c>
      <c r="T310" s="98">
        <v>0.19133406697370009</v>
      </c>
      <c r="U310" s="98">
        <v>0.16582616870429273</v>
      </c>
      <c r="V310" s="98">
        <v>0.17310277249425376</v>
      </c>
      <c r="W310" s="98">
        <v>0.14134168217661172</v>
      </c>
      <c r="X310" s="98">
        <v>0.12537627810574306</v>
      </c>
      <c r="Y310" s="98">
        <v>0.11129543455702559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0.11356889645705755</v>
      </c>
      <c r="D311" s="122">
        <v>0.12163228512143956</v>
      </c>
      <c r="E311" s="122">
        <v>0.20120336152736168</v>
      </c>
      <c r="F311" s="122">
        <v>0.22163904731500922</v>
      </c>
      <c r="G311" s="122">
        <v>0.24679716360302778</v>
      </c>
      <c r="H311" s="122">
        <v>0.25227929180231223</v>
      </c>
      <c r="I311" s="122">
        <v>0.14441777990558288</v>
      </c>
      <c r="J311" s="122">
        <v>0.13589589408610497</v>
      </c>
      <c r="K311" s="122">
        <v>0.13898909239892449</v>
      </c>
      <c r="L311" s="122">
        <v>0.11982443548064091</v>
      </c>
      <c r="M311" s="122">
        <v>0.11821920329366981</v>
      </c>
      <c r="N311" s="122">
        <v>0.12123705157723896</v>
      </c>
      <c r="O311" s="122">
        <v>7.0388179432961787E-2</v>
      </c>
      <c r="P311" s="122">
        <v>5.3963792040110502E-2</v>
      </c>
      <c r="Q311" s="122">
        <v>7.4955774179969251E-2</v>
      </c>
      <c r="R311" s="122">
        <v>0.1094032079875438</v>
      </c>
      <c r="S311" s="122">
        <v>0.18406616503135292</v>
      </c>
      <c r="T311" s="122">
        <v>0.20362388479831359</v>
      </c>
      <c r="U311" s="122">
        <v>0.23748743672098144</v>
      </c>
      <c r="V311" s="122">
        <v>0.2384073592333176</v>
      </c>
      <c r="W311" s="122">
        <v>0.16981656298710909</v>
      </c>
      <c r="X311" s="122">
        <v>0.1294080496688077</v>
      </c>
      <c r="Y311" s="122">
        <v>0.14674319690039328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1.489503669200361E-3</v>
      </c>
      <c r="D312" s="98">
        <v>1.6539793270812743E-3</v>
      </c>
      <c r="E312" s="98">
        <v>2.832480406998916E-3</v>
      </c>
      <c r="F312" s="98">
        <v>3.2694367083299374E-3</v>
      </c>
      <c r="G312" s="98">
        <v>3.5716033966447093E-3</v>
      </c>
      <c r="H312" s="98">
        <v>3.7663500718773547E-3</v>
      </c>
      <c r="I312" s="98">
        <v>1.8217236468890657E-3</v>
      </c>
      <c r="J312" s="98">
        <v>1.6425116015236945E-3</v>
      </c>
      <c r="K312" s="98">
        <v>1.5810785435229793E-3</v>
      </c>
      <c r="L312" s="98">
        <v>1.9241151777498143E-3</v>
      </c>
      <c r="M312" s="98">
        <v>2.0957932021383194E-3</v>
      </c>
      <c r="N312" s="98">
        <v>2.0147865235953738E-3</v>
      </c>
      <c r="O312" s="98">
        <v>1.1677099288688673E-3</v>
      </c>
      <c r="P312" s="98">
        <v>8.053135077885342E-4</v>
      </c>
      <c r="Q312" s="98">
        <v>1.1746514952504729E-3</v>
      </c>
      <c r="R312" s="98">
        <v>2.7425042775378705E-3</v>
      </c>
      <c r="S312" s="98">
        <v>4.055829230105449E-3</v>
      </c>
      <c r="T312" s="98">
        <v>3.7263491504129307E-3</v>
      </c>
      <c r="U312" s="98">
        <v>3.7268501333040578E-3</v>
      </c>
      <c r="V312" s="98">
        <v>3.8736670189380832E-3</v>
      </c>
      <c r="W312" s="98">
        <v>3.0538204190682628E-3</v>
      </c>
      <c r="X312" s="98">
        <v>2.4736732117524515E-3</v>
      </c>
      <c r="Y312" s="98">
        <v>3.7252785623735287E-3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0.11207939278785718</v>
      </c>
      <c r="D313" s="33">
        <v>0.11997830579435828</v>
      </c>
      <c r="E313" s="33">
        <v>0.19837088112036277</v>
      </c>
      <c r="F313" s="33">
        <v>0.21836961060667928</v>
      </c>
      <c r="G313" s="33">
        <v>0.24322556020638308</v>
      </c>
      <c r="H313" s="33">
        <v>0.24851294173043487</v>
      </c>
      <c r="I313" s="33">
        <v>0.14259605625869382</v>
      </c>
      <c r="J313" s="33">
        <v>0.13425338248458127</v>
      </c>
      <c r="K313" s="33">
        <v>0.1374080138554015</v>
      </c>
      <c r="L313" s="33">
        <v>0.11790032030289109</v>
      </c>
      <c r="M313" s="33">
        <v>0.11612341009153149</v>
      </c>
      <c r="N313" s="33">
        <v>0.11922226505364358</v>
      </c>
      <c r="O313" s="33">
        <v>6.9220469504092913E-2</v>
      </c>
      <c r="P313" s="33">
        <v>5.3158478532321966E-2</v>
      </c>
      <c r="Q313" s="33">
        <v>7.3781122684718772E-2</v>
      </c>
      <c r="R313" s="33">
        <v>0.10666070371000592</v>
      </c>
      <c r="S313" s="33">
        <v>0.18001033580124748</v>
      </c>
      <c r="T313" s="33">
        <v>0.19989753564790066</v>
      </c>
      <c r="U313" s="33">
        <v>0.23376058658767737</v>
      </c>
      <c r="V313" s="33">
        <v>0.23453369221437953</v>
      </c>
      <c r="W313" s="33">
        <v>0.16676274256804083</v>
      </c>
      <c r="X313" s="33">
        <v>0.12693437645705524</v>
      </c>
      <c r="Y313" s="33">
        <v>0.14301791833801974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0.71069991194728876</v>
      </c>
      <c r="D315" s="154">
        <f t="shared" si="118"/>
        <v>0.71369625720524843</v>
      </c>
      <c r="E315" s="154">
        <f t="shared" si="118"/>
        <v>0.71838850973247625</v>
      </c>
      <c r="F315" s="154">
        <f t="shared" si="118"/>
        <v>0.72260917994155804</v>
      </c>
      <c r="G315" s="154">
        <f t="shared" si="118"/>
        <v>0.72658627725203362</v>
      </c>
      <c r="H315" s="154">
        <f t="shared" si="118"/>
        <v>0.73107293804218909</v>
      </c>
      <c r="I315" s="154">
        <f t="shared" si="118"/>
        <v>0.73670114939614517</v>
      </c>
      <c r="J315" s="154">
        <f t="shared" si="118"/>
        <v>0.74494570364098844</v>
      </c>
      <c r="K315" s="154">
        <f t="shared" si="118"/>
        <v>0.74687906551778915</v>
      </c>
      <c r="L315" s="154">
        <f t="shared" si="118"/>
        <v>0.75148372186667711</v>
      </c>
      <c r="M315" s="154">
        <f t="shared" si="118"/>
        <v>0.74949539893434891</v>
      </c>
      <c r="N315" s="154">
        <f t="shared" si="118"/>
        <v>0.75150564062830794</v>
      </c>
      <c r="O315" s="154">
        <f t="shared" si="118"/>
        <v>0.75728309432021634</v>
      </c>
      <c r="P315" s="154">
        <f t="shared" si="118"/>
        <v>0.76417079433608315</v>
      </c>
      <c r="Q315" s="154">
        <f t="shared" si="118"/>
        <v>0.77393056779601999</v>
      </c>
      <c r="R315" s="154">
        <f t="shared" ref="R315:V315" si="119">IF(R297=0,"",R297/R279)</f>
        <v>0.78855360749677561</v>
      </c>
      <c r="S315" s="154">
        <f t="shared" si="119"/>
        <v>0.80693638300702331</v>
      </c>
      <c r="T315" s="154">
        <f t="shared" si="119"/>
        <v>0.82784057458313687</v>
      </c>
      <c r="U315" s="154">
        <f t="shared" si="119"/>
        <v>0.84465843592506473</v>
      </c>
      <c r="V315" s="154">
        <f t="shared" si="119"/>
        <v>0.86463584931404946</v>
      </c>
      <c r="W315" s="154">
        <f t="shared" ref="W315:Y315" si="120">IF(W297=0,"",W297/W279)</f>
        <v>0.8766679106644707</v>
      </c>
      <c r="X315" s="154">
        <f t="shared" si="120"/>
        <v>0.88859149962462014</v>
      </c>
      <c r="Y315" s="154">
        <f t="shared" si="120"/>
        <v>0.89152721636109911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0.71930660075382802</v>
      </c>
      <c r="D316" s="155">
        <f t="shared" si="121"/>
        <v>0.72328099717960792</v>
      </c>
      <c r="E316" s="155">
        <f t="shared" si="121"/>
        <v>0.72724432361857183</v>
      </c>
      <c r="F316" s="155">
        <f t="shared" si="121"/>
        <v>0.73120575462824733</v>
      </c>
      <c r="G316" s="155">
        <f t="shared" si="121"/>
        <v>0.73515699814367885</v>
      </c>
      <c r="H316" s="155">
        <f t="shared" si="121"/>
        <v>0.73909910040693039</v>
      </c>
      <c r="I316" s="155">
        <f t="shared" si="121"/>
        <v>0.74303005224302487</v>
      </c>
      <c r="J316" s="155">
        <f t="shared" si="121"/>
        <v>0.74694154972320226</v>
      </c>
      <c r="K316" s="155">
        <f t="shared" si="121"/>
        <v>0.75082658694287985</v>
      </c>
      <c r="L316" s="155">
        <f t="shared" si="121"/>
        <v>0.75468339168880516</v>
      </c>
      <c r="M316" s="155">
        <f t="shared" si="121"/>
        <v>0.75780239519625869</v>
      </c>
      <c r="N316" s="155">
        <f t="shared" si="121"/>
        <v>0.75992722707750815</v>
      </c>
      <c r="O316" s="155">
        <f t="shared" si="121"/>
        <v>0.76139692209261067</v>
      </c>
      <c r="P316" s="155">
        <f t="shared" si="121"/>
        <v>0.76369860348158347</v>
      </c>
      <c r="Q316" s="155">
        <f t="shared" si="121"/>
        <v>0.77087175960720145</v>
      </c>
      <c r="R316" s="155">
        <f t="shared" ref="R316:V316" si="122">IF(R298=0,"",R298/R280)</f>
        <v>0.78767208207103068</v>
      </c>
      <c r="S316" s="155">
        <f t="shared" si="122"/>
        <v>0.81030535625810318</v>
      </c>
      <c r="T316" s="155">
        <f t="shared" si="122"/>
        <v>0.8356615118261822</v>
      </c>
      <c r="U316" s="155">
        <f t="shared" si="122"/>
        <v>0.86065901649382592</v>
      </c>
      <c r="V316" s="155">
        <f t="shared" si="122"/>
        <v>0.88221330381655283</v>
      </c>
      <c r="W316" s="155">
        <f t="shared" ref="W316:Y316" si="123">IF(W298=0,"",W298/W280)</f>
        <v>0.89971429904821021</v>
      </c>
      <c r="X316" s="155">
        <f t="shared" si="123"/>
        <v>0.91462249352790204</v>
      </c>
      <c r="Y316" s="155">
        <f t="shared" si="123"/>
        <v>0.92868431629431547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0.71930660075382802</v>
      </c>
      <c r="D317" s="156">
        <f t="shared" si="124"/>
        <v>0.72328099717960792</v>
      </c>
      <c r="E317" s="156">
        <f t="shared" si="124"/>
        <v>0.72724432361857183</v>
      </c>
      <c r="F317" s="156">
        <f t="shared" si="124"/>
        <v>0.73120575462824733</v>
      </c>
      <c r="G317" s="156">
        <f t="shared" si="124"/>
        <v>0.73515699814367885</v>
      </c>
      <c r="H317" s="156">
        <f t="shared" si="124"/>
        <v>0.73909910040693039</v>
      </c>
      <c r="I317" s="156">
        <f t="shared" si="124"/>
        <v>0.74303005224302487</v>
      </c>
      <c r="J317" s="156">
        <f t="shared" si="124"/>
        <v>0.74694154972320226</v>
      </c>
      <c r="K317" s="156">
        <f t="shared" si="124"/>
        <v>0.75082658694287985</v>
      </c>
      <c r="L317" s="156">
        <f t="shared" si="124"/>
        <v>0.75468339168880516</v>
      </c>
      <c r="M317" s="156">
        <f t="shared" si="124"/>
        <v>0.75780239519625869</v>
      </c>
      <c r="N317" s="156">
        <f t="shared" si="124"/>
        <v>0.75992722707750815</v>
      </c>
      <c r="O317" s="156">
        <f t="shared" si="124"/>
        <v>0.76139692209261067</v>
      </c>
      <c r="P317" s="156">
        <f t="shared" si="124"/>
        <v>0.76369860348158347</v>
      </c>
      <c r="Q317" s="156">
        <f t="shared" si="124"/>
        <v>0.77087175960720145</v>
      </c>
      <c r="R317" s="156">
        <f t="shared" ref="R317:V317" si="125">IF(R299=0,"",R299/R281)</f>
        <v>0.78767208207103068</v>
      </c>
      <c r="S317" s="156">
        <f t="shared" si="125"/>
        <v>0.81030535625810318</v>
      </c>
      <c r="T317" s="156">
        <f t="shared" si="125"/>
        <v>0.8356615118261822</v>
      </c>
      <c r="U317" s="156">
        <f t="shared" si="125"/>
        <v>0.86065901649382592</v>
      </c>
      <c r="V317" s="156">
        <f t="shared" si="125"/>
        <v>0.88221330381655283</v>
      </c>
      <c r="W317" s="156">
        <f t="shared" ref="W317:Y317" si="126">IF(W299=0,"",W299/W281)</f>
        <v>0.89971429904821021</v>
      </c>
      <c r="X317" s="156">
        <f t="shared" si="126"/>
        <v>0.91462249352790204</v>
      </c>
      <c r="Y317" s="156">
        <f t="shared" si="126"/>
        <v>0.92868431629431547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 t="str">
        <f t="shared" ref="C318:Q318" si="127">IF(C300=0,"",C300/C282)</f>
        <v/>
      </c>
      <c r="D318" s="155">
        <f t="shared" si="127"/>
        <v>3.1616729093524492</v>
      </c>
      <c r="E318" s="155">
        <f t="shared" si="127"/>
        <v>3.3139714336560395</v>
      </c>
      <c r="F318" s="155">
        <f t="shared" si="127"/>
        <v>3.4674931525272066</v>
      </c>
      <c r="G318" s="155">
        <f t="shared" si="127"/>
        <v>3.6231274671230249</v>
      </c>
      <c r="H318" s="155">
        <f t="shared" si="127"/>
        <v>3.7807345977217839</v>
      </c>
      <c r="I318" s="155">
        <f t="shared" si="127"/>
        <v>3.9405009797111781</v>
      </c>
      <c r="J318" s="155">
        <f t="shared" si="127"/>
        <v>4.1032622024821048</v>
      </c>
      <c r="K318" s="155">
        <f t="shared" si="127"/>
        <v>4.2696801225034369</v>
      </c>
      <c r="L318" s="155">
        <f t="shared" si="127"/>
        <v>4.4398425090662599</v>
      </c>
      <c r="M318" s="155">
        <f t="shared" si="127"/>
        <v>4.6348360614240018</v>
      </c>
      <c r="N318" s="155">
        <f t="shared" si="127"/>
        <v>4.8609204524922394</v>
      </c>
      <c r="O318" s="155">
        <f t="shared" si="127"/>
        <v>5.11769237007851</v>
      </c>
      <c r="P318" s="155">
        <f t="shared" si="127"/>
        <v>5.380162770349024</v>
      </c>
      <c r="Q318" s="155">
        <f t="shared" si="127"/>
        <v>5.5816047783085834</v>
      </c>
      <c r="R318" s="155">
        <f t="shared" ref="R318:V318" si="128">IF(R300=0,"",R300/R282)</f>
        <v>5.6252528536672362</v>
      </c>
      <c r="S318" s="155">
        <f t="shared" si="128"/>
        <v>5.6301026398181975</v>
      </c>
      <c r="T318" s="155">
        <f t="shared" si="128"/>
        <v>5.6354912910970443</v>
      </c>
      <c r="U318" s="155">
        <f t="shared" si="128"/>
        <v>5.6414786814068734</v>
      </c>
      <c r="V318" s="155">
        <f t="shared" si="128"/>
        <v>5.6585878676561903</v>
      </c>
      <c r="W318" s="155">
        <f t="shared" ref="W318:Y318" si="129">IF(W300=0,"",W300/W282)</f>
        <v>5.7147435346253452</v>
      </c>
      <c r="X318" s="155">
        <f t="shared" si="129"/>
        <v>5.7768536599439368</v>
      </c>
      <c r="Y318" s="155">
        <f t="shared" si="129"/>
        <v>5.8468628116384984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 t="str">
        <f t="shared" ref="C319:Q319" si="130">IF(C301=0,"",C301/C283)</f>
        <v/>
      </c>
      <c r="D319" s="156">
        <f t="shared" si="130"/>
        <v>3.1616729093524492</v>
      </c>
      <c r="E319" s="156">
        <f t="shared" si="130"/>
        <v>3.3139714336560395</v>
      </c>
      <c r="F319" s="156">
        <f t="shared" si="130"/>
        <v>3.4674931525272066</v>
      </c>
      <c r="G319" s="156">
        <f t="shared" si="130"/>
        <v>3.6231274671230249</v>
      </c>
      <c r="H319" s="156">
        <f t="shared" si="130"/>
        <v>3.7807345977217839</v>
      </c>
      <c r="I319" s="156">
        <f t="shared" si="130"/>
        <v>3.9405009797111781</v>
      </c>
      <c r="J319" s="156">
        <f t="shared" si="130"/>
        <v>4.1032622024821048</v>
      </c>
      <c r="K319" s="156">
        <f t="shared" si="130"/>
        <v>4.2696801225034369</v>
      </c>
      <c r="L319" s="156">
        <f t="shared" si="130"/>
        <v>4.4398425090662599</v>
      </c>
      <c r="M319" s="156">
        <f t="shared" si="130"/>
        <v>4.6348360614240018</v>
      </c>
      <c r="N319" s="156">
        <f t="shared" si="130"/>
        <v>4.8609204524922394</v>
      </c>
      <c r="O319" s="156">
        <f t="shared" si="130"/>
        <v>5.11769237007851</v>
      </c>
      <c r="P319" s="156">
        <f t="shared" si="130"/>
        <v>5.380162770349024</v>
      </c>
      <c r="Q319" s="156">
        <f t="shared" si="130"/>
        <v>5.5816047783085834</v>
      </c>
      <c r="R319" s="156">
        <f t="shared" ref="R319:V319" si="131">IF(R301=0,"",R301/R283)</f>
        <v>5.6252528536672362</v>
      </c>
      <c r="S319" s="156">
        <f t="shared" si="131"/>
        <v>5.6301026398181975</v>
      </c>
      <c r="T319" s="156">
        <f t="shared" si="131"/>
        <v>5.6354912910970443</v>
      </c>
      <c r="U319" s="156">
        <f t="shared" si="131"/>
        <v>5.6414786814068734</v>
      </c>
      <c r="V319" s="156">
        <f t="shared" si="131"/>
        <v>5.6585878676561903</v>
      </c>
      <c r="W319" s="156">
        <f t="shared" ref="W319:Y319" si="132">IF(W301=0,"",W301/W283)</f>
        <v>5.7147435346253452</v>
      </c>
      <c r="X319" s="156">
        <f t="shared" si="132"/>
        <v>5.7768536599439368</v>
      </c>
      <c r="Y319" s="156">
        <f t="shared" si="132"/>
        <v>5.8468628116384984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0.66029311986857053</v>
      </c>
      <c r="D320" s="155">
        <f t="shared" si="133"/>
        <v>0.66217991387256403</v>
      </c>
      <c r="E320" s="155">
        <f t="shared" si="133"/>
        <v>0.66389517462311487</v>
      </c>
      <c r="F320" s="155">
        <f t="shared" si="133"/>
        <v>0.66628778965685642</v>
      </c>
      <c r="G320" s="155">
        <f t="shared" si="133"/>
        <v>0.66967439233109882</v>
      </c>
      <c r="H320" s="155">
        <f t="shared" si="133"/>
        <v>0.67125030723251089</v>
      </c>
      <c r="I320" s="155">
        <f t="shared" si="133"/>
        <v>0.68997846595413159</v>
      </c>
      <c r="J320" s="155">
        <f t="shared" si="133"/>
        <v>0.72127722273395145</v>
      </c>
      <c r="K320" s="155">
        <f t="shared" si="133"/>
        <v>0.71799979468031838</v>
      </c>
      <c r="L320" s="155">
        <f t="shared" si="133"/>
        <v>0.72322235151874548</v>
      </c>
      <c r="M320" s="155">
        <f t="shared" si="133"/>
        <v>0.70354560310232706</v>
      </c>
      <c r="N320" s="155">
        <f t="shared" si="133"/>
        <v>0.70763669495072012</v>
      </c>
      <c r="O320" s="155">
        <f t="shared" si="133"/>
        <v>0.73360080126811211</v>
      </c>
      <c r="P320" s="155">
        <f t="shared" si="133"/>
        <v>0.75468737905600924</v>
      </c>
      <c r="Q320" s="155">
        <f t="shared" si="133"/>
        <v>0.77893616727579684</v>
      </c>
      <c r="R320" s="155">
        <f t="shared" ref="R320:V320" si="134">IF(R302=0,"",R302/R284)</f>
        <v>0.78545122681502466</v>
      </c>
      <c r="S320" s="155">
        <f t="shared" si="134"/>
        <v>0.79095399144149625</v>
      </c>
      <c r="T320" s="155">
        <f t="shared" si="134"/>
        <v>0.79871495857096897</v>
      </c>
      <c r="U320" s="155">
        <f t="shared" si="134"/>
        <v>0.79920373809229117</v>
      </c>
      <c r="V320" s="155">
        <f t="shared" si="134"/>
        <v>0.80960017139767415</v>
      </c>
      <c r="W320" s="155">
        <f t="shared" ref="W320:Y320" si="135">IF(W302=0,"",W302/W284)</f>
        <v>0.82171236697441696</v>
      </c>
      <c r="X320" s="155">
        <f t="shared" si="135"/>
        <v>0.83590827618100905</v>
      </c>
      <c r="Y320" s="155">
        <f t="shared" si="135"/>
        <v>0.8404882410868485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0.59469555815922359</v>
      </c>
      <c r="D321" s="156">
        <f t="shared" si="136"/>
        <v>0.59691800487357993</v>
      </c>
      <c r="E321" s="156">
        <f t="shared" si="136"/>
        <v>0.59944938151793048</v>
      </c>
      <c r="F321" s="156">
        <f t="shared" si="136"/>
        <v>0.60202288497091661</v>
      </c>
      <c r="G321" s="156">
        <f t="shared" si="136"/>
        <v>0.60488089471846429</v>
      </c>
      <c r="H321" s="156">
        <f t="shared" si="136"/>
        <v>0.60799374659715988</v>
      </c>
      <c r="I321" s="156">
        <f t="shared" si="136"/>
        <v>0.61142116291941784</v>
      </c>
      <c r="J321" s="156">
        <f t="shared" si="136"/>
        <v>0.61540780491912095</v>
      </c>
      <c r="K321" s="156">
        <f t="shared" si="136"/>
        <v>0.62016169899862805</v>
      </c>
      <c r="L321" s="156">
        <f t="shared" si="136"/>
        <v>0.62573850074921999</v>
      </c>
      <c r="M321" s="156">
        <f t="shared" si="136"/>
        <v>0.6371071647336235</v>
      </c>
      <c r="N321" s="156">
        <f t="shared" si="136"/>
        <v>0.65584713027783403</v>
      </c>
      <c r="O321" s="156">
        <f t="shared" si="136"/>
        <v>0.68324385345099559</v>
      </c>
      <c r="P321" s="156">
        <f t="shared" si="136"/>
        <v>0.71646533578334193</v>
      </c>
      <c r="Q321" s="156">
        <f t="shared" si="136"/>
        <v>0.74637668215603836</v>
      </c>
      <c r="R321" s="156">
        <f t="shared" ref="R321:V321" si="137">IF(R303=0,"",R303/R285)</f>
        <v>0.76578250363143319</v>
      </c>
      <c r="S321" s="156">
        <f t="shared" si="137"/>
        <v>0.78385117289825257</v>
      </c>
      <c r="T321" s="156">
        <f t="shared" si="137"/>
        <v>0.80004992132133079</v>
      </c>
      <c r="U321" s="156">
        <f t="shared" si="137"/>
        <v>0.81384598026555754</v>
      </c>
      <c r="V321" s="156">
        <f t="shared" si="137"/>
        <v>0.82470658109580008</v>
      </c>
      <c r="W321" s="156">
        <f t="shared" ref="W321:Y321" si="138">IF(W303=0,"",W303/W285)</f>
        <v>0.83138208195294783</v>
      </c>
      <c r="X321" s="156">
        <f t="shared" si="138"/>
        <v>0.83460374656774072</v>
      </c>
      <c r="Y321" s="156">
        <f t="shared" si="138"/>
        <v>0.83623511867666567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>
        <f t="shared" si="139"/>
        <v>0.66072995435092841</v>
      </c>
      <c r="G322" s="156" t="str">
        <f t="shared" si="139"/>
        <v/>
      </c>
      <c r="H322" s="156">
        <f t="shared" si="139"/>
        <v>0.66514065996064986</v>
      </c>
      <c r="I322" s="156">
        <f t="shared" si="139"/>
        <v>0.66908110540978161</v>
      </c>
      <c r="J322" s="156">
        <f t="shared" si="139"/>
        <v>0.67452476839922926</v>
      </c>
      <c r="K322" s="156">
        <f t="shared" si="139"/>
        <v>0.67914389793374108</v>
      </c>
      <c r="L322" s="156">
        <f t="shared" si="139"/>
        <v>0.68381344536650701</v>
      </c>
      <c r="M322" s="156">
        <f t="shared" si="139"/>
        <v>0.69336281081734674</v>
      </c>
      <c r="N322" s="156">
        <f t="shared" si="139"/>
        <v>0.71116768248361917</v>
      </c>
      <c r="O322" s="156">
        <f t="shared" si="139"/>
        <v>0.73610935261236055</v>
      </c>
      <c r="P322" s="156">
        <f t="shared" si="139"/>
        <v>0.76585659894654246</v>
      </c>
      <c r="Q322" s="156">
        <f t="shared" si="139"/>
        <v>0.79257634652198494</v>
      </c>
      <c r="R322" s="156">
        <f t="shared" ref="R322:V322" si="140">IF(R304=0,"",R304/R286)</f>
        <v>0.80985832124647572</v>
      </c>
      <c r="S322" s="156">
        <f t="shared" si="140"/>
        <v>0.82536857786368423</v>
      </c>
      <c r="T322" s="156">
        <f t="shared" si="140"/>
        <v>0.83936536965884956</v>
      </c>
      <c r="U322" s="156">
        <f t="shared" si="140"/>
        <v>0.85118782598957543</v>
      </c>
      <c r="V322" s="156">
        <f t="shared" si="140"/>
        <v>0.85882090796098853</v>
      </c>
      <c r="W322" s="156">
        <f t="shared" ref="W322:Y322" si="141">IF(W304=0,"",W304/W286)</f>
        <v>0.86455517358613654</v>
      </c>
      <c r="X322" s="156">
        <f t="shared" si="141"/>
        <v>0.86889277152347755</v>
      </c>
      <c r="Y322" s="156">
        <f t="shared" si="141"/>
        <v>0.87193183475462122</v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>
        <f t="shared" si="142"/>
        <v>0.60202288497091661</v>
      </c>
      <c r="G323" s="157" t="str">
        <f t="shared" si="142"/>
        <v/>
      </c>
      <c r="H323" s="157">
        <f t="shared" si="142"/>
        <v>0.60799374659715988</v>
      </c>
      <c r="I323" s="157">
        <f t="shared" si="142"/>
        <v>0.61142116291941784</v>
      </c>
      <c r="J323" s="157">
        <f t="shared" si="142"/>
        <v>0.61540780491912095</v>
      </c>
      <c r="K323" s="157">
        <f t="shared" si="142"/>
        <v>0.62016169899862805</v>
      </c>
      <c r="L323" s="157">
        <f t="shared" si="142"/>
        <v>0.62573850074921999</v>
      </c>
      <c r="M323" s="157">
        <f t="shared" si="142"/>
        <v>0.6371071647336235</v>
      </c>
      <c r="N323" s="157">
        <f t="shared" si="142"/>
        <v>0.65584713027783403</v>
      </c>
      <c r="O323" s="157">
        <f t="shared" si="142"/>
        <v>0.68324385345099559</v>
      </c>
      <c r="P323" s="157">
        <f t="shared" si="142"/>
        <v>0.71646533578334193</v>
      </c>
      <c r="Q323" s="157">
        <f t="shared" si="142"/>
        <v>0.74637668215603836</v>
      </c>
      <c r="R323" s="157">
        <f t="shared" ref="R323:V323" si="143">IF(R305=0,"",R305/R287)</f>
        <v>0.76578250363143319</v>
      </c>
      <c r="S323" s="157">
        <f t="shared" si="143"/>
        <v>0.78385117289825268</v>
      </c>
      <c r="T323" s="157">
        <f t="shared" si="143"/>
        <v>0.80004992132133068</v>
      </c>
      <c r="U323" s="157">
        <f t="shared" si="143"/>
        <v>0.81384598026555754</v>
      </c>
      <c r="V323" s="157">
        <f t="shared" si="143"/>
        <v>0.82470658109580008</v>
      </c>
      <c r="W323" s="157">
        <f t="shared" ref="W323:Y323" si="144">IF(W305=0,"",W305/W287)</f>
        <v>0.83138208195294794</v>
      </c>
      <c r="X323" s="157">
        <f t="shared" si="144"/>
        <v>0.83460374656774072</v>
      </c>
      <c r="Y323" s="157">
        <f t="shared" si="144"/>
        <v>0.83623511867666556</v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>
        <f t="shared" si="145"/>
        <v>1</v>
      </c>
      <c r="G324" s="158" t="str">
        <f t="shared" si="145"/>
        <v/>
      </c>
      <c r="H324" s="158">
        <f t="shared" si="145"/>
        <v>1</v>
      </c>
      <c r="I324" s="158">
        <f t="shared" si="145"/>
        <v>1</v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>
        <f t="shared" si="145"/>
        <v>1</v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:Y324" si="147">IF(W306=0,"",W306/W288)</f>
        <v>1</v>
      </c>
      <c r="X324" s="158">
        <f t="shared" si="147"/>
        <v>1</v>
      </c>
      <c r="Y324" s="158">
        <f t="shared" si="147"/>
        <v>1</v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0.66558827823076172</v>
      </c>
      <c r="D325" s="157">
        <f t="shared" si="148"/>
        <v>0.66680794061746951</v>
      </c>
      <c r="E325" s="157">
        <f t="shared" si="148"/>
        <v>0.66814316885864122</v>
      </c>
      <c r="F325" s="157">
        <f t="shared" si="148"/>
        <v>0.66949450726690696</v>
      </c>
      <c r="G325" s="157">
        <f t="shared" si="148"/>
        <v>0.67095317678975119</v>
      </c>
      <c r="H325" s="157">
        <f t="shared" si="148"/>
        <v>0.67250888053987645</v>
      </c>
      <c r="I325" s="157">
        <f t="shared" si="148"/>
        <v>0.67418527647601245</v>
      </c>
      <c r="J325" s="157">
        <f t="shared" si="148"/>
        <v>0.6760772258448281</v>
      </c>
      <c r="K325" s="157">
        <f t="shared" si="148"/>
        <v>0.67826853045421254</v>
      </c>
      <c r="L325" s="157">
        <f t="shared" si="148"/>
        <v>0.68078800289679053</v>
      </c>
      <c r="M325" s="157">
        <f t="shared" si="148"/>
        <v>0.68557782346666041</v>
      </c>
      <c r="N325" s="157">
        <f t="shared" si="148"/>
        <v>0.69347580620547122</v>
      </c>
      <c r="O325" s="157">
        <f t="shared" si="148"/>
        <v>0.70551920321389971</v>
      </c>
      <c r="P325" s="157">
        <f t="shared" si="148"/>
        <v>0.72113703360797954</v>
      </c>
      <c r="Q325" s="157">
        <f t="shared" si="148"/>
        <v>0.73620491709690472</v>
      </c>
      <c r="R325" s="157">
        <f t="shared" ref="R325:V325" si="149">IF(R307=0,"",R307/R289)</f>
        <v>0.74640194685038352</v>
      </c>
      <c r="S325" s="157">
        <f t="shared" si="149"/>
        <v>0.75628111103326412</v>
      </c>
      <c r="T325" s="157">
        <f t="shared" si="149"/>
        <v>0.76608360761769956</v>
      </c>
      <c r="U325" s="157">
        <f t="shared" si="149"/>
        <v>0.77590797839188719</v>
      </c>
      <c r="V325" s="157">
        <f t="shared" si="149"/>
        <v>0.78555928382883378</v>
      </c>
      <c r="W325" s="157">
        <f t="shared" ref="W325:Y325" si="150">IF(W307=0,"",W307/W289)</f>
        <v>0.79437412749977399</v>
      </c>
      <c r="X325" s="157">
        <f t="shared" si="150"/>
        <v>0.80648819747032985</v>
      </c>
      <c r="Y325" s="157">
        <f t="shared" si="150"/>
        <v>0.81778988845815503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0.71826593844840303</v>
      </c>
      <c r="D326" s="158">
        <f t="shared" si="151"/>
        <v>0.72050295912454498</v>
      </c>
      <c r="E326" s="158">
        <f t="shared" si="151"/>
        <v>0.72174448232379973</v>
      </c>
      <c r="F326" s="158">
        <f t="shared" si="151"/>
        <v>0.7228420610154711</v>
      </c>
      <c r="G326" s="158">
        <f t="shared" si="151"/>
        <v>0.72464529543381695</v>
      </c>
      <c r="H326" s="158">
        <f t="shared" si="151"/>
        <v>0.72452521500329448</v>
      </c>
      <c r="I326" s="158">
        <f t="shared" si="151"/>
        <v>0.72667270645168214</v>
      </c>
      <c r="J326" s="158">
        <f t="shared" si="151"/>
        <v>0.72991764581875584</v>
      </c>
      <c r="K326" s="158">
        <f t="shared" si="151"/>
        <v>0.73211891767543158</v>
      </c>
      <c r="L326" s="158">
        <f t="shared" si="151"/>
        <v>0.73391481162405636</v>
      </c>
      <c r="M326" s="158">
        <f t="shared" si="151"/>
        <v>0.73739128402531007</v>
      </c>
      <c r="N326" s="158">
        <f t="shared" si="151"/>
        <v>0.74507925854281742</v>
      </c>
      <c r="O326" s="158">
        <f t="shared" si="151"/>
        <v>0.75600165062249436</v>
      </c>
      <c r="P326" s="158">
        <f t="shared" si="151"/>
        <v>0.76991925880129575</v>
      </c>
      <c r="Q326" s="158">
        <f t="shared" si="151"/>
        <v>0.78363283361117786</v>
      </c>
      <c r="R326" s="158">
        <f t="shared" ref="R326:V326" si="152">IF(R308=0,"",R308/R290)</f>
        <v>0.79315581130942714</v>
      </c>
      <c r="S326" s="158">
        <f t="shared" si="152"/>
        <v>0.80176222602114799</v>
      </c>
      <c r="T326" s="158">
        <f t="shared" si="152"/>
        <v>0.81048656592864599</v>
      </c>
      <c r="U326" s="158">
        <f t="shared" si="152"/>
        <v>0.81915075320606456</v>
      </c>
      <c r="V326" s="158">
        <f t="shared" si="152"/>
        <v>0.82571634002594074</v>
      </c>
      <c r="W326" s="158">
        <f t="shared" ref="W326:Y326" si="153">IF(W308=0,"",W308/W290)</f>
        <v>0.83334562580611626</v>
      </c>
      <c r="X326" s="158">
        <f t="shared" si="153"/>
        <v>0.84546052693751261</v>
      </c>
      <c r="Y326" s="158">
        <f t="shared" si="153"/>
        <v>0.85676668045489268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0.66558827823076161</v>
      </c>
      <c r="D327" s="156">
        <f t="shared" si="154"/>
        <v>0.6668079406174694</v>
      </c>
      <c r="E327" s="156">
        <f t="shared" si="154"/>
        <v>0.66814316885864122</v>
      </c>
      <c r="F327" s="156">
        <f t="shared" si="154"/>
        <v>0.66949450726690696</v>
      </c>
      <c r="G327" s="156">
        <f t="shared" si="154"/>
        <v>0.67095317678975119</v>
      </c>
      <c r="H327" s="156">
        <f t="shared" si="154"/>
        <v>0.67250888053987645</v>
      </c>
      <c r="I327" s="156">
        <f t="shared" si="154"/>
        <v>0.67418527647601245</v>
      </c>
      <c r="J327" s="156">
        <f t="shared" si="154"/>
        <v>0.67607722584482821</v>
      </c>
      <c r="K327" s="156">
        <f t="shared" si="154"/>
        <v>0.67826853045421254</v>
      </c>
      <c r="L327" s="156">
        <f t="shared" si="154"/>
        <v>0.68078800289679053</v>
      </c>
      <c r="M327" s="156">
        <f t="shared" si="154"/>
        <v>0.68557782346666041</v>
      </c>
      <c r="N327" s="156">
        <f t="shared" si="154"/>
        <v>0.69347580620547122</v>
      </c>
      <c r="O327" s="156">
        <f t="shared" si="154"/>
        <v>0.70551920321389971</v>
      </c>
      <c r="P327" s="156">
        <f t="shared" si="154"/>
        <v>0.72113703360797954</v>
      </c>
      <c r="Q327" s="156">
        <f t="shared" si="154"/>
        <v>0.73620491709690472</v>
      </c>
      <c r="R327" s="156">
        <f t="shared" ref="R327:V327" si="155">IF(R309=0,"",R309/R291)</f>
        <v>0.74640194685038352</v>
      </c>
      <c r="S327" s="156">
        <f t="shared" si="155"/>
        <v>0.75628111103326412</v>
      </c>
      <c r="T327" s="156">
        <f t="shared" si="155"/>
        <v>0.76608360761769956</v>
      </c>
      <c r="U327" s="156">
        <f t="shared" si="155"/>
        <v>0.77590797839188719</v>
      </c>
      <c r="V327" s="156">
        <f t="shared" si="155"/>
        <v>0.78555928382883378</v>
      </c>
      <c r="W327" s="156">
        <f t="shared" ref="W327:Y327" si="156">IF(W309=0,"",W309/W291)</f>
        <v>0.79437412749977387</v>
      </c>
      <c r="X327" s="156">
        <f t="shared" si="156"/>
        <v>0.80648819747032985</v>
      </c>
      <c r="Y327" s="156">
        <f t="shared" si="156"/>
        <v>0.81778988845815492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0.74835812340264485</v>
      </c>
      <c r="D329" s="155">
        <f t="shared" si="160"/>
        <v>0.7496492869625212</v>
      </c>
      <c r="E329" s="155">
        <f t="shared" si="160"/>
        <v>0.75100494222450032</v>
      </c>
      <c r="F329" s="155">
        <f t="shared" si="160"/>
        <v>0.75232678765062477</v>
      </c>
      <c r="G329" s="155">
        <f t="shared" si="160"/>
        <v>0.75391112854280917</v>
      </c>
      <c r="H329" s="155">
        <f t="shared" si="160"/>
        <v>0.75539048694203459</v>
      </c>
      <c r="I329" s="155">
        <f t="shared" si="160"/>
        <v>0.75753895474616462</v>
      </c>
      <c r="J329" s="155">
        <f t="shared" si="160"/>
        <v>0.75942046188772205</v>
      </c>
      <c r="K329" s="155">
        <f t="shared" si="160"/>
        <v>0.76150669862502907</v>
      </c>
      <c r="L329" s="155">
        <f t="shared" si="160"/>
        <v>0.76255935888471837</v>
      </c>
      <c r="M329" s="155">
        <f t="shared" si="160"/>
        <v>0.76515945669674956</v>
      </c>
      <c r="N329" s="155">
        <f t="shared" si="160"/>
        <v>0.76948178519374122</v>
      </c>
      <c r="O329" s="155">
        <f t="shared" si="160"/>
        <v>0.77513598000725392</v>
      </c>
      <c r="P329" s="155">
        <f t="shared" si="160"/>
        <v>0.78303300694167954</v>
      </c>
      <c r="Q329" s="155">
        <f t="shared" si="160"/>
        <v>0.7925523591553344</v>
      </c>
      <c r="R329" s="155">
        <f t="shared" ref="R329:V329" si="161">IF(R311=0,"",R311/R293)</f>
        <v>0.80316785525874257</v>
      </c>
      <c r="S329" s="155">
        <f t="shared" si="161"/>
        <v>0.82052971270951758</v>
      </c>
      <c r="T329" s="155">
        <f t="shared" si="161"/>
        <v>0.83948947373668403</v>
      </c>
      <c r="U329" s="155">
        <f t="shared" si="161"/>
        <v>0.85740531164989275</v>
      </c>
      <c r="V329" s="155">
        <f t="shared" si="161"/>
        <v>0.87140903908612732</v>
      </c>
      <c r="W329" s="155">
        <f t="shared" ref="W329:Y329" si="162">IF(W311=0,"",W311/W293)</f>
        <v>0.8813532470778539</v>
      </c>
      <c r="X329" s="155">
        <f t="shared" si="162"/>
        <v>0.88809968379729121</v>
      </c>
      <c r="Y329" s="155">
        <f t="shared" si="162"/>
        <v>0.89197409191939891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0.58636384488031623</v>
      </c>
      <c r="D330" s="156">
        <f t="shared" si="163"/>
        <v>0.5869350653423826</v>
      </c>
      <c r="E330" s="156">
        <f t="shared" si="163"/>
        <v>0.58750633725918944</v>
      </c>
      <c r="F330" s="156">
        <f t="shared" si="163"/>
        <v>0.5880776161925515</v>
      </c>
      <c r="G330" s="156">
        <f t="shared" si="163"/>
        <v>0.58864894251270261</v>
      </c>
      <c r="H330" s="156">
        <f t="shared" si="163"/>
        <v>0.58922031127884045</v>
      </c>
      <c r="I330" s="156">
        <f t="shared" si="163"/>
        <v>0.58979173243819116</v>
      </c>
      <c r="J330" s="156">
        <f t="shared" si="163"/>
        <v>0.59036324674103247</v>
      </c>
      <c r="K330" s="156">
        <f t="shared" si="163"/>
        <v>0.59093488883581768</v>
      </c>
      <c r="L330" s="156">
        <f t="shared" si="163"/>
        <v>0.59150666799242857</v>
      </c>
      <c r="M330" s="156">
        <f t="shared" si="163"/>
        <v>0.59194090162829183</v>
      </c>
      <c r="N330" s="156">
        <f t="shared" si="163"/>
        <v>0.59218361780509687</v>
      </c>
      <c r="O330" s="156">
        <f t="shared" si="163"/>
        <v>0.5923286828881249</v>
      </c>
      <c r="P330" s="156">
        <f t="shared" si="163"/>
        <v>0.59273346302126639</v>
      </c>
      <c r="Q330" s="156">
        <f t="shared" si="163"/>
        <v>0.59438101272161192</v>
      </c>
      <c r="R330" s="156">
        <f t="shared" ref="R330:V330" si="164">IF(R312=0,"",R312/R294)</f>
        <v>0.59870871553230343</v>
      </c>
      <c r="S330" s="156">
        <f t="shared" si="164"/>
        <v>0.60481343487124184</v>
      </c>
      <c r="T330" s="156">
        <f t="shared" si="164"/>
        <v>0.61151150894851569</v>
      </c>
      <c r="U330" s="156">
        <f t="shared" si="164"/>
        <v>0.61761927597423083</v>
      </c>
      <c r="V330" s="156">
        <f t="shared" si="164"/>
        <v>0.621953074158484</v>
      </c>
      <c r="W330" s="156">
        <f t="shared" ref="W330:Y330" si="165">IF(W312=0,"",W312/W294)</f>
        <v>0.62403593046986228</v>
      </c>
      <c r="X330" s="156">
        <f t="shared" si="165"/>
        <v>0.62442303143797995</v>
      </c>
      <c r="Y330" s="156">
        <f t="shared" si="165"/>
        <v>0.62446174153479173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0.75111587561305881</v>
      </c>
      <c r="D331" s="159">
        <f t="shared" si="166"/>
        <v>0.75252525389037273</v>
      </c>
      <c r="E331" s="159">
        <f t="shared" si="166"/>
        <v>0.75400108467949412</v>
      </c>
      <c r="F331" s="159">
        <f t="shared" si="166"/>
        <v>0.75548597717477117</v>
      </c>
      <c r="G331" s="159">
        <f t="shared" si="166"/>
        <v>0.75703206852474991</v>
      </c>
      <c r="H331" s="159">
        <f t="shared" si="166"/>
        <v>0.75863297780619121</v>
      </c>
      <c r="I331" s="159">
        <f t="shared" si="166"/>
        <v>0.76030155161402069</v>
      </c>
      <c r="J331" s="159">
        <f t="shared" si="166"/>
        <v>0.76209041791320642</v>
      </c>
      <c r="K331" s="159">
        <f t="shared" si="166"/>
        <v>0.76404432431677305</v>
      </c>
      <c r="L331" s="159">
        <f t="shared" si="166"/>
        <v>0.76617524264576342</v>
      </c>
      <c r="M331" s="159">
        <f t="shared" si="166"/>
        <v>0.76922198497086847</v>
      </c>
      <c r="N331" s="159">
        <f t="shared" si="166"/>
        <v>0.77339488406662826</v>
      </c>
      <c r="O331" s="159">
        <f t="shared" si="166"/>
        <v>0.77919270975696309</v>
      </c>
      <c r="P331" s="159">
        <f t="shared" si="166"/>
        <v>0.78686009330365803</v>
      </c>
      <c r="Q331" s="159">
        <f t="shared" si="166"/>
        <v>0.79678176239817844</v>
      </c>
      <c r="R331" s="159">
        <f t="shared" ref="R331:V331" si="167">IF(R313=0,"",R313/R295)</f>
        <v>0.81028278192665792</v>
      </c>
      <c r="S331" s="159">
        <f t="shared" si="167"/>
        <v>0.82717696463751211</v>
      </c>
      <c r="T331" s="159">
        <f t="shared" si="167"/>
        <v>0.84536448005390619</v>
      </c>
      <c r="U331" s="159">
        <f t="shared" si="167"/>
        <v>0.86274549769905517</v>
      </c>
      <c r="V331" s="159">
        <f t="shared" si="167"/>
        <v>0.87722018709615046</v>
      </c>
      <c r="W331" s="159">
        <f t="shared" ref="W331:Y331" si="168">IF(W313=0,"",W313/W295)</f>
        <v>0.88805897131038958</v>
      </c>
      <c r="X331" s="159">
        <f t="shared" si="168"/>
        <v>0.89546864411828841</v>
      </c>
      <c r="Y331" s="159">
        <f t="shared" si="168"/>
        <v>0.90203951102479696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0.21165396533670985</v>
      </c>
      <c r="D333" s="117">
        <f t="shared" si="169"/>
        <v>0.23985077278917294</v>
      </c>
      <c r="E333" s="117">
        <f t="shared" si="169"/>
        <v>0.36739953788611995</v>
      </c>
      <c r="F333" s="117">
        <f t="shared" si="169"/>
        <v>0.3529111943112509</v>
      </c>
      <c r="G333" s="117">
        <f t="shared" si="169"/>
        <v>0.41011096148248088</v>
      </c>
      <c r="H333" s="117">
        <f t="shared" si="169"/>
        <v>0.37970793763430138</v>
      </c>
      <c r="I333" s="117">
        <f t="shared" si="169"/>
        <v>0.21913322141646421</v>
      </c>
      <c r="J333" s="117">
        <f t="shared" si="169"/>
        <v>0.19180505888387842</v>
      </c>
      <c r="K333" s="117">
        <f t="shared" si="169"/>
        <v>0.19756879447024595</v>
      </c>
      <c r="L333" s="117">
        <f t="shared" si="169"/>
        <v>0.23544364482859048</v>
      </c>
      <c r="M333" s="117">
        <f t="shared" si="169"/>
        <v>0.20345970490262152</v>
      </c>
      <c r="N333" s="117">
        <f t="shared" si="169"/>
        <v>0.16921313375661953</v>
      </c>
      <c r="O333" s="117">
        <f t="shared" si="169"/>
        <v>0.13661141981715594</v>
      </c>
      <c r="P333" s="117">
        <f t="shared" si="169"/>
        <v>9.6341807277299213E-2</v>
      </c>
      <c r="Q333" s="117">
        <f t="shared" si="169"/>
        <v>0.15371937718166828</v>
      </c>
      <c r="R333" s="117">
        <f t="shared" ref="R333:V333" si="170">R334+R336+R338+R347</f>
        <v>0.35244130330326945</v>
      </c>
      <c r="S333" s="117">
        <f t="shared" si="170"/>
        <v>0.48300251007544076</v>
      </c>
      <c r="T333" s="117">
        <f t="shared" si="170"/>
        <v>0.47108645673773941</v>
      </c>
      <c r="U333" s="117">
        <f t="shared" si="170"/>
        <v>0.3767821496993678</v>
      </c>
      <c r="V333" s="117">
        <f t="shared" si="170"/>
        <v>0.40938042031166011</v>
      </c>
      <c r="W333" s="117">
        <f t="shared" ref="W333:Y333" si="171">W334+W336+W338+W347</f>
        <v>0.25789371603021094</v>
      </c>
      <c r="X333" s="117">
        <f t="shared" si="171"/>
        <v>0.26771488580711006</v>
      </c>
      <c r="Y333" s="117">
        <f t="shared" si="171"/>
        <v>0.40814763963159384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0.20494298497100111</v>
      </c>
      <c r="D338" s="122">
        <v>0.23240599747067889</v>
      </c>
      <c r="E338" s="122">
        <v>0.35466257352632741</v>
      </c>
      <c r="F338" s="122">
        <v>0.33822362733989236</v>
      </c>
      <c r="G338" s="122">
        <v>0.39408151839455269</v>
      </c>
      <c r="H338" s="122">
        <v>0.36282085806999581</v>
      </c>
      <c r="I338" s="122">
        <v>0.21097312312466576</v>
      </c>
      <c r="J338" s="122">
        <v>0.18445483262456971</v>
      </c>
      <c r="K338" s="122">
        <v>0.19050032497292302</v>
      </c>
      <c r="L338" s="122">
        <v>0.2268498892904042</v>
      </c>
      <c r="M338" s="122">
        <v>0.19410604333212145</v>
      </c>
      <c r="N338" s="122">
        <v>0.160224695838244</v>
      </c>
      <c r="O338" s="122">
        <v>0.131403266214148</v>
      </c>
      <c r="P338" s="122">
        <v>9.2752446504199462E-2</v>
      </c>
      <c r="Q338" s="122">
        <v>0.14849835326088562</v>
      </c>
      <c r="R338" s="122">
        <v>0.3403396889760742</v>
      </c>
      <c r="S338" s="122">
        <v>0.46528634142736308</v>
      </c>
      <c r="T338" s="122">
        <v>0.45498776870485469</v>
      </c>
      <c r="U338" s="122">
        <v>0.36084052202328648</v>
      </c>
      <c r="V338" s="122">
        <v>0.39292624038803481</v>
      </c>
      <c r="W338" s="122">
        <v>0.24496529540624842</v>
      </c>
      <c r="X338" s="122">
        <v>0.2572490242071282</v>
      </c>
      <c r="Y338" s="122">
        <v>0.3923873391981168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0.20494298497100111</v>
      </c>
      <c r="D339" s="98">
        <v>0.23240599747067889</v>
      </c>
      <c r="E339" s="98">
        <v>0.35466257352632741</v>
      </c>
      <c r="F339" s="98">
        <v>0.33770796850257534</v>
      </c>
      <c r="G339" s="98">
        <v>0.39408151839455269</v>
      </c>
      <c r="H339" s="98">
        <v>0.36232426573665705</v>
      </c>
      <c r="I339" s="98">
        <v>0.20997887265080425</v>
      </c>
      <c r="J339" s="98">
        <v>0.18298678097350909</v>
      </c>
      <c r="K339" s="98">
        <v>0.18903113925961385</v>
      </c>
      <c r="L339" s="98">
        <v>0.22538064794026566</v>
      </c>
      <c r="M339" s="98">
        <v>0.1930753544308727</v>
      </c>
      <c r="N339" s="98">
        <v>0.15975804076177572</v>
      </c>
      <c r="O339" s="98">
        <v>0.13040480189538997</v>
      </c>
      <c r="P339" s="98">
        <v>9.2312246017331651E-2</v>
      </c>
      <c r="Q339" s="98">
        <v>0.14772960588120371</v>
      </c>
      <c r="R339" s="98">
        <v>0.33583100138749644</v>
      </c>
      <c r="S339" s="98">
        <v>0.46173744127519395</v>
      </c>
      <c r="T339" s="98">
        <v>0.45139947844074246</v>
      </c>
      <c r="U339" s="98">
        <v>0.35914548823382741</v>
      </c>
      <c r="V339" s="98">
        <v>0.39011056481807349</v>
      </c>
      <c r="W339" s="98">
        <v>0.24456772658035511</v>
      </c>
      <c r="X339" s="98">
        <v>0.25536852767051416</v>
      </c>
      <c r="Y339" s="98">
        <v>0.38898871002352547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5.1565883731703071E-4</v>
      </c>
      <c r="G340" s="98">
        <v>0</v>
      </c>
      <c r="H340" s="98">
        <v>4.965923333387492E-4</v>
      </c>
      <c r="I340" s="98">
        <v>9.9425047386151677E-4</v>
      </c>
      <c r="J340" s="98">
        <v>1.4680516510606283E-3</v>
      </c>
      <c r="K340" s="98">
        <v>1.4691857133091605E-3</v>
      </c>
      <c r="L340" s="98">
        <v>1.4692413501385473E-3</v>
      </c>
      <c r="M340" s="98">
        <v>1.0306889012487378E-3</v>
      </c>
      <c r="N340" s="98">
        <v>4.66655076468276E-4</v>
      </c>
      <c r="O340" s="98">
        <v>9.9846431875802574E-4</v>
      </c>
      <c r="P340" s="98">
        <v>4.402004868678051E-4</v>
      </c>
      <c r="Q340" s="98">
        <v>7.687473796819202E-4</v>
      </c>
      <c r="R340" s="98">
        <v>4.5086875885777273E-3</v>
      </c>
      <c r="S340" s="98">
        <v>3.5489001521691139E-3</v>
      </c>
      <c r="T340" s="98">
        <v>3.5882902641122512E-3</v>
      </c>
      <c r="U340" s="98">
        <v>1.6950337894590698E-3</v>
      </c>
      <c r="V340" s="98">
        <v>2.8156755699612918E-3</v>
      </c>
      <c r="W340" s="98">
        <v>3.9756882589330096E-4</v>
      </c>
      <c r="X340" s="98">
        <v>1.8804965366140669E-3</v>
      </c>
      <c r="Y340" s="98">
        <v>3.398629174591339E-3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5.1565883731703071E-4</v>
      </c>
      <c r="G341" s="101">
        <v>0</v>
      </c>
      <c r="H341" s="101">
        <v>4.965923333387492E-4</v>
      </c>
      <c r="I341" s="101">
        <v>9.9425047386151677E-4</v>
      </c>
      <c r="J341" s="101">
        <v>1.4680516510606283E-3</v>
      </c>
      <c r="K341" s="101">
        <v>1.4691857133091605E-3</v>
      </c>
      <c r="L341" s="101">
        <v>1.4692413501385473E-3</v>
      </c>
      <c r="M341" s="101">
        <v>1.0306889012487378E-3</v>
      </c>
      <c r="N341" s="101">
        <v>4.66655076468276E-4</v>
      </c>
      <c r="O341" s="101">
        <v>9.9846431875802574E-4</v>
      </c>
      <c r="P341" s="101">
        <v>4.402004868678051E-4</v>
      </c>
      <c r="Q341" s="101">
        <v>7.687473796819202E-4</v>
      </c>
      <c r="R341" s="101">
        <v>4.5086875885777273E-3</v>
      </c>
      <c r="S341" s="101">
        <v>3.5489001521691139E-3</v>
      </c>
      <c r="T341" s="101">
        <v>3.5882902641122512E-3</v>
      </c>
      <c r="U341" s="101">
        <v>1.6950337894590698E-3</v>
      </c>
      <c r="V341" s="101">
        <v>2.8156755699612918E-3</v>
      </c>
      <c r="W341" s="101">
        <v>3.9756882589330096E-4</v>
      </c>
      <c r="X341" s="101">
        <v>1.8804965366140669E-3</v>
      </c>
      <c r="Y341" s="101">
        <v>3.398629174591339E-3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6.7109803657087507E-3</v>
      </c>
      <c r="D347" s="122">
        <v>7.4447753184940608E-3</v>
      </c>
      <c r="E347" s="122">
        <v>1.2736964359792541E-2</v>
      </c>
      <c r="F347" s="122">
        <v>1.4687566971358533E-2</v>
      </c>
      <c r="G347" s="122">
        <v>1.6029443087928186E-2</v>
      </c>
      <c r="H347" s="122">
        <v>1.6887079564305595E-2</v>
      </c>
      <c r="I347" s="122">
        <v>8.1600982917984528E-3</v>
      </c>
      <c r="J347" s="122">
        <v>7.3502262593087104E-3</v>
      </c>
      <c r="K347" s="122">
        <v>7.0684694973229215E-3</v>
      </c>
      <c r="L347" s="122">
        <v>8.5937555381862783E-3</v>
      </c>
      <c r="M347" s="122">
        <v>9.3536615705000839E-3</v>
      </c>
      <c r="N347" s="122">
        <v>8.9884379183755199E-3</v>
      </c>
      <c r="O347" s="122">
        <v>5.2081536030079449E-3</v>
      </c>
      <c r="P347" s="122">
        <v>3.5893607730997442E-3</v>
      </c>
      <c r="Q347" s="122">
        <v>5.2210239207826688E-3</v>
      </c>
      <c r="R347" s="122">
        <v>1.2101614327195266E-2</v>
      </c>
      <c r="S347" s="122">
        <v>1.7716168648077683E-2</v>
      </c>
      <c r="T347" s="122">
        <v>1.6098688032884695E-2</v>
      </c>
      <c r="U347" s="122">
        <v>1.5941627676081309E-2</v>
      </c>
      <c r="V347" s="122">
        <v>1.6454179923625311E-2</v>
      </c>
      <c r="W347" s="122">
        <v>1.2928420623962518E-2</v>
      </c>
      <c r="X347" s="122">
        <v>1.0465861599981859E-2</v>
      </c>
      <c r="Y347" s="122">
        <v>1.576030043347704E-2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6.7109803657087507E-3</v>
      </c>
      <c r="D348" s="98">
        <v>7.4447753184940608E-3</v>
      </c>
      <c r="E348" s="98">
        <v>1.2736964359792541E-2</v>
      </c>
      <c r="F348" s="98">
        <v>1.4687566971358533E-2</v>
      </c>
      <c r="G348" s="98">
        <v>1.6029443087928186E-2</v>
      </c>
      <c r="H348" s="98">
        <v>1.6887079564305595E-2</v>
      </c>
      <c r="I348" s="98">
        <v>8.1600982917984528E-3</v>
      </c>
      <c r="J348" s="98">
        <v>7.3502262593087104E-3</v>
      </c>
      <c r="K348" s="98">
        <v>7.0684694973229215E-3</v>
      </c>
      <c r="L348" s="98">
        <v>8.5937555381862783E-3</v>
      </c>
      <c r="M348" s="98">
        <v>9.3536615705000839E-3</v>
      </c>
      <c r="N348" s="98">
        <v>8.9884379183755199E-3</v>
      </c>
      <c r="O348" s="98">
        <v>5.2081536030079449E-3</v>
      </c>
      <c r="P348" s="98">
        <v>3.5893607730997442E-3</v>
      </c>
      <c r="Q348" s="98">
        <v>5.2210239207826688E-3</v>
      </c>
      <c r="R348" s="98">
        <v>1.2101614327195266E-2</v>
      </c>
      <c r="S348" s="98">
        <v>1.7716168648077683E-2</v>
      </c>
      <c r="T348" s="98">
        <v>1.6098688032884695E-2</v>
      </c>
      <c r="U348" s="98">
        <v>1.5941627676081309E-2</v>
      </c>
      <c r="V348" s="98">
        <v>1.6454179923625311E-2</v>
      </c>
      <c r="W348" s="98">
        <v>1.2928420623962518E-2</v>
      </c>
      <c r="X348" s="98">
        <v>1.0465861599981859E-2</v>
      </c>
      <c r="Y348" s="98">
        <v>1.576030043347704E-2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18308.179040608156</v>
      </c>
      <c r="D351" s="117">
        <f t="shared" si="174"/>
        <v>15559.867734074902</v>
      </c>
      <c r="E351" s="117">
        <f t="shared" si="174"/>
        <v>16960.457224822578</v>
      </c>
      <c r="F351" s="117">
        <f t="shared" si="174"/>
        <v>17783.347996523858</v>
      </c>
      <c r="G351" s="117">
        <f t="shared" si="174"/>
        <v>16769.223339799555</v>
      </c>
      <c r="H351" s="117">
        <f t="shared" si="174"/>
        <v>18275.032133518529</v>
      </c>
      <c r="I351" s="117">
        <f t="shared" si="174"/>
        <v>16290.79348161746</v>
      </c>
      <c r="J351" s="117">
        <f t="shared" si="174"/>
        <v>17410.558282236241</v>
      </c>
      <c r="K351" s="117">
        <f t="shared" si="174"/>
        <v>13778.55287968578</v>
      </c>
      <c r="L351" s="117">
        <f t="shared" si="174"/>
        <v>15920.555291094233</v>
      </c>
      <c r="M351" s="117">
        <f t="shared" si="174"/>
        <v>14402.122729486995</v>
      </c>
      <c r="N351" s="117">
        <f t="shared" si="174"/>
        <v>13130.134693995102</v>
      </c>
      <c r="O351" s="117">
        <f t="shared" si="174"/>
        <v>12269.077189972188</v>
      </c>
      <c r="P351" s="117">
        <f t="shared" si="174"/>
        <v>10911.772352011314</v>
      </c>
      <c r="Q351" s="117">
        <f t="shared" si="174"/>
        <v>11004.53000367522</v>
      </c>
      <c r="R351" s="117">
        <f t="shared" ref="R351:V351" si="175">R352+R354+R356+R365</f>
        <v>10487.51102104223</v>
      </c>
      <c r="S351" s="117">
        <f t="shared" si="175"/>
        <v>10223.293727894235</v>
      </c>
      <c r="T351" s="117">
        <f t="shared" si="175"/>
        <v>10299.721430106922</v>
      </c>
      <c r="U351" s="117">
        <f t="shared" si="175"/>
        <v>9347.2426033503434</v>
      </c>
      <c r="V351" s="117">
        <f t="shared" si="175"/>
        <v>9764.2033386805433</v>
      </c>
      <c r="W351" s="117">
        <f t="shared" ref="W351:Y351" si="176">W352+W354+W356+W365</f>
        <v>8135.7789131715645</v>
      </c>
      <c r="X351" s="117">
        <f t="shared" si="176"/>
        <v>6138.0615223400036</v>
      </c>
      <c r="Y351" s="117">
        <f t="shared" si="176"/>
        <v>4649.3379879754084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14946.960651553429</v>
      </c>
      <c r="D352" s="122">
        <f t="shared" si="177"/>
        <v>12297.290019484419</v>
      </c>
      <c r="E352" s="122">
        <f t="shared" si="177"/>
        <v>13849.032602288069</v>
      </c>
      <c r="F352" s="122">
        <f t="shared" si="177"/>
        <v>14639.828509130735</v>
      </c>
      <c r="G352" s="122">
        <f t="shared" si="177"/>
        <v>13799.239305221228</v>
      </c>
      <c r="H352" s="122">
        <f t="shared" si="177"/>
        <v>15319.852590953682</v>
      </c>
      <c r="I352" s="122">
        <f t="shared" si="177"/>
        <v>13408.249083971235</v>
      </c>
      <c r="J352" s="122">
        <f t="shared" si="177"/>
        <v>14553.796276371308</v>
      </c>
      <c r="K352" s="122">
        <f t="shared" si="177"/>
        <v>10923.471180657816</v>
      </c>
      <c r="L352" s="122">
        <f t="shared" si="177"/>
        <v>13047.822915186071</v>
      </c>
      <c r="M352" s="122">
        <f t="shared" si="177"/>
        <v>11377.32275281052</v>
      </c>
      <c r="N352" s="122">
        <f t="shared" si="177"/>
        <v>10110.306331850139</v>
      </c>
      <c r="O352" s="122">
        <f t="shared" si="177"/>
        <v>9368.3951181121101</v>
      </c>
      <c r="P352" s="122">
        <f t="shared" si="177"/>
        <v>8096.9076770193706</v>
      </c>
      <c r="Q352" s="122">
        <f t="shared" si="177"/>
        <v>8283.8195439959854</v>
      </c>
      <c r="R352" s="122">
        <f t="shared" si="177"/>
        <v>7680.0906471877897</v>
      </c>
      <c r="S352" s="122">
        <f t="shared" si="177"/>
        <v>7376.8577281213256</v>
      </c>
      <c r="T352" s="122">
        <f t="shared" si="177"/>
        <v>7386.2441311087186</v>
      </c>
      <c r="U352" s="122">
        <f t="shared" si="177"/>
        <v>6466.6395936448635</v>
      </c>
      <c r="V352" s="122">
        <f t="shared" si="177"/>
        <v>6746.6338459167791</v>
      </c>
      <c r="W352" s="122">
        <f t="shared" si="177"/>
        <v>5283.0471018528333</v>
      </c>
      <c r="X352" s="122">
        <f t="shared" si="177"/>
        <v>3517.992810087098</v>
      </c>
      <c r="Y352" s="122">
        <f t="shared" si="177"/>
        <v>2180.9087209139493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14946.960651553429</v>
      </c>
      <c r="D353" s="98">
        <v>12297.290019484419</v>
      </c>
      <c r="E353" s="98">
        <v>13849.032602288069</v>
      </c>
      <c r="F353" s="98">
        <v>14639.828509130735</v>
      </c>
      <c r="G353" s="98">
        <v>13799.239305221228</v>
      </c>
      <c r="H353" s="98">
        <v>15319.852590953682</v>
      </c>
      <c r="I353" s="98">
        <v>13408.249083971235</v>
      </c>
      <c r="J353" s="98">
        <v>14553.796276371308</v>
      </c>
      <c r="K353" s="98">
        <v>10923.471180657816</v>
      </c>
      <c r="L353" s="98">
        <v>13047.822915186071</v>
      </c>
      <c r="M353" s="98">
        <v>11377.32275281052</v>
      </c>
      <c r="N353" s="98">
        <v>10110.306331850139</v>
      </c>
      <c r="O353" s="98">
        <v>9368.3951181121101</v>
      </c>
      <c r="P353" s="98">
        <v>8096.9076770193706</v>
      </c>
      <c r="Q353" s="98">
        <v>8283.8195439959854</v>
      </c>
      <c r="R353" s="98">
        <v>7680.0906471877897</v>
      </c>
      <c r="S353" s="98">
        <v>7376.8577281213256</v>
      </c>
      <c r="T353" s="98">
        <v>7386.2441311087186</v>
      </c>
      <c r="U353" s="98">
        <v>6466.6395936448635</v>
      </c>
      <c r="V353" s="98">
        <v>6746.6338459167791</v>
      </c>
      <c r="W353" s="98">
        <v>5283.0471018528333</v>
      </c>
      <c r="X353" s="98">
        <v>3517.992810087098</v>
      </c>
      <c r="Y353" s="98">
        <v>2180.9087209139493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0</v>
      </c>
      <c r="D354" s="122">
        <f t="shared" si="178"/>
        <v>4.0249575907994375</v>
      </c>
      <c r="E354" s="122">
        <f t="shared" si="178"/>
        <v>2.6829626429993341</v>
      </c>
      <c r="F354" s="122">
        <f t="shared" si="178"/>
        <v>4.3613028689794566</v>
      </c>
      <c r="G354" s="122">
        <f t="shared" si="178"/>
        <v>4.6544845261258887</v>
      </c>
      <c r="H354" s="122">
        <f t="shared" si="178"/>
        <v>5.7318114720878341</v>
      </c>
      <c r="I354" s="122">
        <f t="shared" si="178"/>
        <v>6.3667668848430701</v>
      </c>
      <c r="J354" s="122">
        <f t="shared" si="178"/>
        <v>6.7245561869171491</v>
      </c>
      <c r="K354" s="122">
        <f t="shared" si="178"/>
        <v>6.0320782341560948</v>
      </c>
      <c r="L354" s="122">
        <f t="shared" si="178"/>
        <v>6.3491613594423315</v>
      </c>
      <c r="M354" s="122">
        <f t="shared" si="178"/>
        <v>4.9206073853798555</v>
      </c>
      <c r="N354" s="122">
        <f t="shared" si="178"/>
        <v>5.2866677931179904</v>
      </c>
      <c r="O354" s="122">
        <f t="shared" si="178"/>
        <v>3.1793567949087138</v>
      </c>
      <c r="P354" s="122">
        <f t="shared" si="178"/>
        <v>4.158990192463401</v>
      </c>
      <c r="Q354" s="122">
        <f t="shared" si="178"/>
        <v>1.3063155908838802</v>
      </c>
      <c r="R354" s="122">
        <f t="shared" si="178"/>
        <v>1.7403065687952248</v>
      </c>
      <c r="S354" s="122">
        <f t="shared" si="178"/>
        <v>1.8657442091290077</v>
      </c>
      <c r="T354" s="122">
        <f t="shared" si="178"/>
        <v>2.2858725857511475</v>
      </c>
      <c r="U354" s="122">
        <f t="shared" si="178"/>
        <v>1.0989026097924119</v>
      </c>
      <c r="V354" s="122">
        <f t="shared" si="178"/>
        <v>4.6976025072594485</v>
      </c>
      <c r="W354" s="122">
        <f t="shared" si="178"/>
        <v>2.3113853226007417</v>
      </c>
      <c r="X354" s="122">
        <f t="shared" si="178"/>
        <v>5.6227211546985334</v>
      </c>
      <c r="Y354" s="122">
        <f t="shared" si="178"/>
        <v>5.451620519220997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0</v>
      </c>
      <c r="D355" s="98">
        <f>RES_hhdet_in_fech!D165</f>
        <v>4.0249575907994375</v>
      </c>
      <c r="E355" s="98">
        <f>RES_hhdet_in_fech!E165</f>
        <v>2.6829626429993341</v>
      </c>
      <c r="F355" s="98">
        <f>RES_hhdet_in_fech!F165</f>
        <v>4.3613028689794566</v>
      </c>
      <c r="G355" s="98">
        <f>RES_hhdet_in_fech!G165</f>
        <v>4.6544845261258887</v>
      </c>
      <c r="H355" s="98">
        <f>RES_hhdet_in_fech!H165</f>
        <v>5.7318114720878341</v>
      </c>
      <c r="I355" s="98">
        <f>RES_hhdet_in_fech!I165</f>
        <v>6.3667668848430701</v>
      </c>
      <c r="J355" s="98">
        <f>RES_hhdet_in_fech!J165</f>
        <v>6.7245561869171491</v>
      </c>
      <c r="K355" s="98">
        <f>RES_hhdet_in_fech!K165</f>
        <v>6.0320782341560948</v>
      </c>
      <c r="L355" s="98">
        <f>RES_hhdet_in_fech!L165</f>
        <v>6.3491613594423315</v>
      </c>
      <c r="M355" s="98">
        <f>RES_hhdet_in_fech!M165</f>
        <v>4.9206073853798555</v>
      </c>
      <c r="N355" s="98">
        <f>RES_hhdet_in_fech!N165</f>
        <v>5.2866677931179904</v>
      </c>
      <c r="O355" s="98">
        <f>RES_hhdet_in_fech!O165</f>
        <v>3.1793567949087138</v>
      </c>
      <c r="P355" s="98">
        <f>RES_hhdet_in_fech!P165</f>
        <v>4.158990192463401</v>
      </c>
      <c r="Q355" s="98">
        <f>RES_hhdet_in_fech!Q165</f>
        <v>1.3063155908838802</v>
      </c>
      <c r="R355" s="98">
        <f>RES_hhdet_in_fech!R165</f>
        <v>1.7403065687952248</v>
      </c>
      <c r="S355" s="98">
        <f>RES_hhdet_in_fech!S165</f>
        <v>1.8657442091290077</v>
      </c>
      <c r="T355" s="98">
        <f>RES_hhdet_in_fech!T165</f>
        <v>2.2858725857511475</v>
      </c>
      <c r="U355" s="98">
        <f>RES_hhdet_in_fech!U165</f>
        <v>1.0989026097924119</v>
      </c>
      <c r="V355" s="98">
        <f>RES_hhdet_in_fech!V165</f>
        <v>4.6976025072594485</v>
      </c>
      <c r="W355" s="98">
        <f>RES_hhdet_in_fech!W165</f>
        <v>2.3113853226007417</v>
      </c>
      <c r="X355" s="98">
        <f>RES_hhdet_in_fech!X165</f>
        <v>5.6227211546985334</v>
      </c>
      <c r="Y355" s="98">
        <f>RES_hhdet_in_fech!Y165</f>
        <v>5.451620519220997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2898.1014197701279</v>
      </c>
      <c r="D356" s="122">
        <v>2799.541885597142</v>
      </c>
      <c r="E356" s="122">
        <v>2651.876776805289</v>
      </c>
      <c r="F356" s="122">
        <v>2686.1298524751851</v>
      </c>
      <c r="G356" s="122">
        <v>2525.9587835663542</v>
      </c>
      <c r="H356" s="122">
        <v>2521.5426226408113</v>
      </c>
      <c r="I356" s="122">
        <v>2445.0767754939011</v>
      </c>
      <c r="J356" s="122">
        <v>2435.1347816375801</v>
      </c>
      <c r="K356" s="122">
        <v>2437.4361548036222</v>
      </c>
      <c r="L356" s="122">
        <v>2463.6782725982926</v>
      </c>
      <c r="M356" s="122">
        <v>2611.9641772792206</v>
      </c>
      <c r="N356" s="122">
        <v>2604.2449998751026</v>
      </c>
      <c r="O356" s="122">
        <v>2507.0807154351928</v>
      </c>
      <c r="P356" s="122">
        <v>2412.7427367707419</v>
      </c>
      <c r="Q356" s="122">
        <v>2319.4371519943288</v>
      </c>
      <c r="R356" s="122">
        <v>2407.3456228702262</v>
      </c>
      <c r="S356" s="122">
        <v>2451.9575216774424</v>
      </c>
      <c r="T356" s="122">
        <v>2517.9748603175653</v>
      </c>
      <c r="U356" s="122">
        <v>2499.0030032788759</v>
      </c>
      <c r="V356" s="122">
        <v>2613.1441911940574</v>
      </c>
      <c r="W356" s="122">
        <v>2452.8979234946819</v>
      </c>
      <c r="X356" s="122">
        <v>2256.6235307829643</v>
      </c>
      <c r="Y356" s="122">
        <v>2120.0290030155925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3199.2788063745038</v>
      </c>
      <c r="D357" s="98">
        <v>3100.2843739918844</v>
      </c>
      <c r="E357" s="98">
        <v>2990.9764812616031</v>
      </c>
      <c r="F357" s="98">
        <v>2920.7317112418041</v>
      </c>
      <c r="G357" s="98">
        <v>2848.6357163137013</v>
      </c>
      <c r="H357" s="98">
        <v>2798.2770142434342</v>
      </c>
      <c r="I357" s="98">
        <v>2809.6216564252904</v>
      </c>
      <c r="J357" s="98">
        <v>2787.3404318695702</v>
      </c>
      <c r="K357" s="98">
        <v>2792.4488557811283</v>
      </c>
      <c r="L357" s="98">
        <v>2786.9858588544434</v>
      </c>
      <c r="M357" s="98">
        <v>2920.801155503163</v>
      </c>
      <c r="N357" s="98">
        <v>2653.9026729024126</v>
      </c>
      <c r="O357" s="98">
        <v>2841.9102228156444</v>
      </c>
      <c r="P357" s="98">
        <v>2508.490399363141</v>
      </c>
      <c r="Q357" s="98">
        <v>2197.0703748697742</v>
      </c>
      <c r="R357" s="98">
        <v>2584.5973555768001</v>
      </c>
      <c r="S357" s="98">
        <v>2543.996167043601</v>
      </c>
      <c r="T357" s="98">
        <v>2577.3584023736303</v>
      </c>
      <c r="U357" s="98">
        <v>2439.8523708327857</v>
      </c>
      <c r="V357" s="98">
        <v>2670.8215940729037</v>
      </c>
      <c r="W357" s="98">
        <v>2266.5936977447386</v>
      </c>
      <c r="X357" s="98">
        <v>2174.4276877970974</v>
      </c>
      <c r="Y357" s="98">
        <v>2212.402680028405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2662.8284433077151</v>
      </c>
      <c r="G358" s="98">
        <v>0</v>
      </c>
      <c r="H358" s="98">
        <v>2559.167598276269</v>
      </c>
      <c r="I358" s="98">
        <v>2569.753878722704</v>
      </c>
      <c r="J358" s="98">
        <v>2545.4861758099901</v>
      </c>
      <c r="K358" s="98">
        <v>2552.1843035020497</v>
      </c>
      <c r="L358" s="98">
        <v>2551.9477760119421</v>
      </c>
      <c r="M358" s="98">
        <v>2684.8455814688195</v>
      </c>
      <c r="N358" s="98">
        <v>2447.7651371769816</v>
      </c>
      <c r="O358" s="98">
        <v>2637.9815041892211</v>
      </c>
      <c r="P358" s="98">
        <v>2346.6207052707837</v>
      </c>
      <c r="Q358" s="98">
        <v>2068.9628514148403</v>
      </c>
      <c r="R358" s="98">
        <v>2444.8954596540998</v>
      </c>
      <c r="S358" s="98">
        <v>2417.1434554268535</v>
      </c>
      <c r="T358" s="98">
        <v>2457.8089474703215</v>
      </c>
      <c r="U358" s="98">
        <v>2333.5680280494853</v>
      </c>
      <c r="V358" s="98">
        <v>2565.0434690416887</v>
      </c>
      <c r="W358" s="98">
        <v>2178.8220661673822</v>
      </c>
      <c r="X358" s="98">
        <v>2088.6694012994453</v>
      </c>
      <c r="Y358" s="98">
        <v>2125.7343912658343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2270.0248165039206</v>
      </c>
      <c r="G359" s="101">
        <v>0</v>
      </c>
      <c r="H359" s="101">
        <v>2186.0905676120315</v>
      </c>
      <c r="I359" s="101">
        <v>2188.4365070028102</v>
      </c>
      <c r="J359" s="101">
        <v>2154.2109101670308</v>
      </c>
      <c r="K359" s="101">
        <v>2155.8750268667609</v>
      </c>
      <c r="L359" s="101">
        <v>2155.9566680438852</v>
      </c>
      <c r="M359" s="101">
        <v>2268.6408285982075</v>
      </c>
      <c r="N359" s="101">
        <v>2054.3012698902794</v>
      </c>
      <c r="O359" s="101">
        <v>2197.7115662044935</v>
      </c>
      <c r="P359" s="101">
        <v>1937.8433125013428</v>
      </c>
      <c r="Q359" s="101">
        <v>1692.0835087205496</v>
      </c>
      <c r="R359" s="101">
        <v>1984.8070032478111</v>
      </c>
      <c r="S359" s="101">
        <v>1952.8637040902413</v>
      </c>
      <c r="T359" s="101">
        <v>1974.5390166139784</v>
      </c>
      <c r="U359" s="101">
        <v>1865.4624377741127</v>
      </c>
      <c r="V359" s="101">
        <v>2065.8534145985873</v>
      </c>
      <c r="W359" s="101">
        <v>1750.1709187062022</v>
      </c>
      <c r="X359" s="101">
        <v>1655.6581586670777</v>
      </c>
      <c r="Y359" s="101">
        <v>1662.3765796948496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392.8036268037942</v>
      </c>
      <c r="G360" s="104">
        <v>0</v>
      </c>
      <c r="H360" s="104">
        <v>373.07703066423795</v>
      </c>
      <c r="I360" s="104">
        <v>381.3173717198938</v>
      </c>
      <c r="J360" s="104">
        <v>391.27526564295903</v>
      </c>
      <c r="K360" s="104">
        <v>396.30927663528843</v>
      </c>
      <c r="L360" s="104">
        <v>395.99110796805667</v>
      </c>
      <c r="M360" s="104">
        <v>416.20475287061208</v>
      </c>
      <c r="N360" s="104">
        <v>393.46386728670194</v>
      </c>
      <c r="O360" s="104">
        <v>440.26993798472745</v>
      </c>
      <c r="P360" s="104">
        <v>408.77739276944106</v>
      </c>
      <c r="Q360" s="104">
        <v>376.87934269429064</v>
      </c>
      <c r="R360" s="104">
        <v>460.08845640628931</v>
      </c>
      <c r="S360" s="104">
        <v>464.27975133661187</v>
      </c>
      <c r="T360" s="104">
        <v>483.26993085634342</v>
      </c>
      <c r="U360" s="104">
        <v>468.10559027537289</v>
      </c>
      <c r="V360" s="104">
        <v>499.19005444310119</v>
      </c>
      <c r="W360" s="104">
        <v>428.65114746117951</v>
      </c>
      <c r="X360" s="104">
        <v>433.01124263236773</v>
      </c>
      <c r="Y360" s="104">
        <v>463.35781157098455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2876.3657094411369</v>
      </c>
      <c r="D361" s="101">
        <v>2780.5204966693104</v>
      </c>
      <c r="E361" s="101">
        <v>2630.9875113257172</v>
      </c>
      <c r="F361" s="101">
        <v>2676.6377484379136</v>
      </c>
      <c r="G361" s="101">
        <v>2517.5282439195166</v>
      </c>
      <c r="H361" s="101">
        <v>2515.9089805021704</v>
      </c>
      <c r="I361" s="101">
        <v>2498.4893336914038</v>
      </c>
      <c r="J361" s="101">
        <v>2599.1064060180634</v>
      </c>
      <c r="K361" s="101">
        <v>2579.6452234713524</v>
      </c>
      <c r="L361" s="101">
        <v>2619.927465589617</v>
      </c>
      <c r="M361" s="101">
        <v>2677.3809928842234</v>
      </c>
      <c r="N361" s="101">
        <v>2666.6210765210067</v>
      </c>
      <c r="O361" s="101">
        <v>2595.0103071547001</v>
      </c>
      <c r="P361" s="101">
        <v>2527.7837136236294</v>
      </c>
      <c r="Q361" s="101">
        <v>2480.9166648924988</v>
      </c>
      <c r="R361" s="101">
        <v>2511.7631121473355</v>
      </c>
      <c r="S361" s="101">
        <v>2553.0389741588065</v>
      </c>
      <c r="T361" s="101">
        <v>2615.9514766228381</v>
      </c>
      <c r="U361" s="101">
        <v>2575.2102161113617</v>
      </c>
      <c r="V361" s="101">
        <v>2683.8941394847998</v>
      </c>
      <c r="W361" s="101">
        <v>2553.2265140672284</v>
      </c>
      <c r="X361" s="101">
        <v>2350.2232059073199</v>
      </c>
      <c r="Y361" s="101">
        <v>2165.504368855537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2665.4246511994379</v>
      </c>
      <c r="D362" s="104">
        <v>2573.5117873198074</v>
      </c>
      <c r="E362" s="104">
        <v>2435.9254867083337</v>
      </c>
      <c r="F362" s="104">
        <v>2479.4902487079562</v>
      </c>
      <c r="G362" s="104">
        <v>2331.6990175492629</v>
      </c>
      <c r="H362" s="104">
        <v>2335.8164097515951</v>
      </c>
      <c r="I362" s="104">
        <v>2319.5491771073098</v>
      </c>
      <c r="J362" s="104">
        <v>2409.8316994824486</v>
      </c>
      <c r="K362" s="104">
        <v>2392.2733357037396</v>
      </c>
      <c r="L362" s="104">
        <v>2432.2558274049134</v>
      </c>
      <c r="M362" s="104">
        <v>2490.49329416516</v>
      </c>
      <c r="N362" s="104">
        <v>2482.3165688786894</v>
      </c>
      <c r="O362" s="104">
        <v>2421.7356106111433</v>
      </c>
      <c r="P362" s="104">
        <v>2367.737569641034</v>
      </c>
      <c r="Q362" s="104">
        <v>2331.4259237371571</v>
      </c>
      <c r="R362" s="104">
        <v>2364.9610318475329</v>
      </c>
      <c r="S362" s="104">
        <v>2409.7926159848139</v>
      </c>
      <c r="T362" s="104">
        <v>2474.1482168308012</v>
      </c>
      <c r="U362" s="104">
        <v>2439.3811188823993</v>
      </c>
      <c r="V362" s="104">
        <v>2552.3531048998525</v>
      </c>
      <c r="W362" s="104">
        <v>2432.882258006538</v>
      </c>
      <c r="X362" s="104">
        <v>2241.5253701479014</v>
      </c>
      <c r="Y362" s="104">
        <v>2066.5807250472913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2245.5579869307189</v>
      </c>
      <c r="D363" s="98">
        <v>2158.7817265122439</v>
      </c>
      <c r="E363" s="98">
        <v>2042.4762841056454</v>
      </c>
      <c r="F363" s="98">
        <v>2079.2707600145882</v>
      </c>
      <c r="G363" s="98">
        <v>1951.2247158341168</v>
      </c>
      <c r="H363" s="98">
        <v>1964.8121278184676</v>
      </c>
      <c r="I363" s="98">
        <v>1945.8792161806402</v>
      </c>
      <c r="J363" s="98">
        <v>2009.2845286173792</v>
      </c>
      <c r="K363" s="98">
        <v>1991.8622548464161</v>
      </c>
      <c r="L363" s="98">
        <v>2027.4527771093467</v>
      </c>
      <c r="M363" s="98">
        <v>2080.0862500706576</v>
      </c>
      <c r="N363" s="98">
        <v>2064.4177297606184</v>
      </c>
      <c r="O363" s="98">
        <v>2006.5807280705358</v>
      </c>
      <c r="P363" s="98">
        <v>1953.5430682509455</v>
      </c>
      <c r="Q363" s="98">
        <v>1912.2571020391504</v>
      </c>
      <c r="R363" s="98">
        <v>1928.9518978630329</v>
      </c>
      <c r="S363" s="98">
        <v>1960.0939671471458</v>
      </c>
      <c r="T363" s="98">
        <v>2004.4953677585918</v>
      </c>
      <c r="U363" s="98">
        <v>1968.6566028875436</v>
      </c>
      <c r="V363" s="98">
        <v>2074.3888968969623</v>
      </c>
      <c r="W363" s="98">
        <v>1971.7872331218268</v>
      </c>
      <c r="X363" s="98">
        <v>1790.093136596882</v>
      </c>
      <c r="Y363" s="98">
        <v>1624.5158671585593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419.86666426871932</v>
      </c>
      <c r="D364" s="98">
        <v>414.7300608075634</v>
      </c>
      <c r="E364" s="98">
        <v>393.44920260268759</v>
      </c>
      <c r="F364" s="98">
        <v>400.21948869336859</v>
      </c>
      <c r="G364" s="98">
        <v>380.47430171514617</v>
      </c>
      <c r="H364" s="98">
        <v>371.00428193312752</v>
      </c>
      <c r="I364" s="98">
        <v>373.66996092666972</v>
      </c>
      <c r="J364" s="98">
        <v>400.54717086506963</v>
      </c>
      <c r="K364" s="98">
        <v>400.4110808573235</v>
      </c>
      <c r="L364" s="98">
        <v>404.80305029556689</v>
      </c>
      <c r="M364" s="98">
        <v>410.40704409450251</v>
      </c>
      <c r="N364" s="98">
        <v>417.89883911807078</v>
      </c>
      <c r="O364" s="98">
        <v>415.15488254060745</v>
      </c>
      <c r="P364" s="98">
        <v>414.19450139008904</v>
      </c>
      <c r="Q364" s="98">
        <v>419.16882169800647</v>
      </c>
      <c r="R364" s="98">
        <v>436.00913398450024</v>
      </c>
      <c r="S364" s="98">
        <v>449.69864883766826</v>
      </c>
      <c r="T364" s="98">
        <v>469.65284907221024</v>
      </c>
      <c r="U364" s="98">
        <v>470.72451599485589</v>
      </c>
      <c r="V364" s="98">
        <v>477.96420800288968</v>
      </c>
      <c r="W364" s="98">
        <v>461.09502488471088</v>
      </c>
      <c r="X364" s="98">
        <v>451.43223355101918</v>
      </c>
      <c r="Y364" s="98">
        <v>442.06485788873204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463.11696928460231</v>
      </c>
      <c r="D365" s="122">
        <v>459.010871402541</v>
      </c>
      <c r="E365" s="122">
        <v>456.86488308622211</v>
      </c>
      <c r="F365" s="122">
        <v>453.02833204895916</v>
      </c>
      <c r="G365" s="122">
        <v>439.37076648584838</v>
      </c>
      <c r="H365" s="122">
        <v>427.90510845195035</v>
      </c>
      <c r="I365" s="122">
        <v>431.10085526748202</v>
      </c>
      <c r="J365" s="122">
        <v>414.90266804043415</v>
      </c>
      <c r="K365" s="122">
        <v>411.61346599018378</v>
      </c>
      <c r="L365" s="122">
        <v>402.70494195042977</v>
      </c>
      <c r="M365" s="122">
        <v>407.91519201187504</v>
      </c>
      <c r="N365" s="122">
        <v>410.29669447674081</v>
      </c>
      <c r="O365" s="122">
        <v>390.42199962997609</v>
      </c>
      <c r="P365" s="122">
        <v>397.96294802873837</v>
      </c>
      <c r="Q365" s="122">
        <v>399.96699209402072</v>
      </c>
      <c r="R365" s="122">
        <v>398.33444441541945</v>
      </c>
      <c r="S365" s="122">
        <v>392.6127338863393</v>
      </c>
      <c r="T365" s="122">
        <v>393.21656609488758</v>
      </c>
      <c r="U365" s="122">
        <v>380.5011038168131</v>
      </c>
      <c r="V365" s="122">
        <v>399.72769906244753</v>
      </c>
      <c r="W365" s="122">
        <v>397.52250250144874</v>
      </c>
      <c r="X365" s="122">
        <v>357.82246031524272</v>
      </c>
      <c r="Y365" s="122">
        <v>342.94864352664632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590.85933841422343</v>
      </c>
      <c r="D366" s="98">
        <v>585.2369096745889</v>
      </c>
      <c r="E366" s="98">
        <v>584.06723050348785</v>
      </c>
      <c r="F366" s="98">
        <v>567.16986602528129</v>
      </c>
      <c r="G366" s="98">
        <v>569.06894841522046</v>
      </c>
      <c r="H366" s="98">
        <v>550.66683506830202</v>
      </c>
      <c r="I366" s="98">
        <v>552.64999876728371</v>
      </c>
      <c r="J366" s="98">
        <v>539.28407725162219</v>
      </c>
      <c r="K366" s="98">
        <v>518.61166118762992</v>
      </c>
      <c r="L366" s="98">
        <v>525.43456510011765</v>
      </c>
      <c r="M366" s="98">
        <v>527.9042880935657</v>
      </c>
      <c r="N366" s="98">
        <v>527.58337256415564</v>
      </c>
      <c r="O366" s="98">
        <v>533.19180856111495</v>
      </c>
      <c r="P366" s="98">
        <v>509.71047451274131</v>
      </c>
      <c r="Q366" s="98">
        <v>478.83135975951859</v>
      </c>
      <c r="R366" s="98">
        <v>560.77396535691344</v>
      </c>
      <c r="S366" s="98">
        <v>549.2241197517194</v>
      </c>
      <c r="T366" s="98">
        <v>576.17380940208648</v>
      </c>
      <c r="U366" s="98">
        <v>548.26539099923059</v>
      </c>
      <c r="V366" s="98">
        <v>608.69175702704297</v>
      </c>
      <c r="W366" s="98">
        <v>517.39345211074749</v>
      </c>
      <c r="X366" s="98">
        <v>495.40476420304657</v>
      </c>
      <c r="Y366" s="98">
        <v>517.75921086186338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461.41871922970176</v>
      </c>
      <c r="D367" s="33">
        <v>457.2676758061823</v>
      </c>
      <c r="E367" s="33">
        <v>455.04878770370311</v>
      </c>
      <c r="F367" s="33">
        <v>451.28150229015927</v>
      </c>
      <c r="G367" s="33">
        <v>437.48778152398882</v>
      </c>
      <c r="H367" s="33">
        <v>426.05173861374777</v>
      </c>
      <c r="I367" s="33">
        <v>429.54498793241163</v>
      </c>
      <c r="J367" s="33">
        <v>413.39683984175139</v>
      </c>
      <c r="K367" s="33">
        <v>410.35392278597607</v>
      </c>
      <c r="L367" s="33">
        <v>400.72631837972273</v>
      </c>
      <c r="M367" s="33">
        <v>405.75222702588667</v>
      </c>
      <c r="N367" s="33">
        <v>408.29339207260597</v>
      </c>
      <c r="O367" s="33">
        <v>388.11580061268126</v>
      </c>
      <c r="P367" s="33">
        <v>396.21601241552406</v>
      </c>
      <c r="Q367" s="33">
        <v>398.56599666546998</v>
      </c>
      <c r="R367" s="33">
        <v>394.35923717960242</v>
      </c>
      <c r="S367" s="33">
        <v>389.19295581577433</v>
      </c>
      <c r="T367" s="33">
        <v>390.02499880985209</v>
      </c>
      <c r="U367" s="33">
        <v>377.92568659933295</v>
      </c>
      <c r="V367" s="33">
        <v>396.55632769428183</v>
      </c>
      <c r="W367" s="33">
        <v>395.13679516346741</v>
      </c>
      <c r="X367" s="33">
        <v>355.06666572950809</v>
      </c>
      <c r="Y367" s="33">
        <v>338.64660201646831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13011.621232075417</v>
      </c>
      <c r="D369" s="117">
        <f t="shared" si="179"/>
        <v>11105.019364417964</v>
      </c>
      <c r="E369" s="117">
        <f t="shared" si="179"/>
        <v>12184.197590121707</v>
      </c>
      <c r="F369" s="117">
        <f t="shared" si="179"/>
        <v>12850.410512383456</v>
      </c>
      <c r="G369" s="117">
        <f t="shared" si="179"/>
        <v>12184.287558872873</v>
      </c>
      <c r="H369" s="117">
        <f t="shared" si="179"/>
        <v>13360.38143466681</v>
      </c>
      <c r="I369" s="117">
        <f t="shared" si="179"/>
        <v>12001.446282482817</v>
      </c>
      <c r="J369" s="117">
        <f t="shared" si="179"/>
        <v>12969.920590342916</v>
      </c>
      <c r="K369" s="117">
        <f t="shared" si="179"/>
        <v>10290.912698967157</v>
      </c>
      <c r="L369" s="117">
        <f t="shared" si="179"/>
        <v>11964.038144335715</v>
      </c>
      <c r="M369" s="117">
        <f t="shared" si="179"/>
        <v>10794.324720638309</v>
      </c>
      <c r="N369" s="117">
        <f t="shared" si="179"/>
        <v>9867.3702847467594</v>
      </c>
      <c r="O369" s="117">
        <f t="shared" si="179"/>
        <v>9291.1647388757228</v>
      </c>
      <c r="P369" s="117">
        <f t="shared" si="179"/>
        <v>8338.4577458509957</v>
      </c>
      <c r="Q369" s="117">
        <f t="shared" si="179"/>
        <v>8516.7421540726973</v>
      </c>
      <c r="R369" s="117">
        <f t="shared" ref="R369:V369" si="180">R370+R372+R374+R383</f>
        <v>8269.9646493050404</v>
      </c>
      <c r="S369" s="117">
        <f t="shared" si="180"/>
        <v>8249.5476632053633</v>
      </c>
      <c r="T369" s="117">
        <f t="shared" si="180"/>
        <v>8526.5273067459639</v>
      </c>
      <c r="U369" s="117">
        <f t="shared" si="180"/>
        <v>7895.2273175580312</v>
      </c>
      <c r="V369" s="117">
        <f t="shared" si="180"/>
        <v>8442.4802466151286</v>
      </c>
      <c r="W369" s="117">
        <f t="shared" ref="W369:Y369" si="181">W370+W372+W374+W383</f>
        <v>7132.3763014381757</v>
      </c>
      <c r="X369" s="117">
        <f t="shared" si="181"/>
        <v>5454.2292929242831</v>
      </c>
      <c r="Y369" s="117">
        <f t="shared" si="181"/>
        <v>4145.0113543416292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10751.447457870119</v>
      </c>
      <c r="D370" s="122">
        <f t="shared" si="182"/>
        <v>8894.3961878995306</v>
      </c>
      <c r="E370" s="122">
        <f t="shared" si="182"/>
        <v>10071.630347622538</v>
      </c>
      <c r="F370" s="122">
        <f t="shared" si="182"/>
        <v>10704.726852647069</v>
      </c>
      <c r="G370" s="122">
        <f t="shared" si="182"/>
        <v>10144.607344292703</v>
      </c>
      <c r="H370" s="122">
        <f t="shared" si="182"/>
        <v>11322.889268340648</v>
      </c>
      <c r="I370" s="122">
        <f t="shared" si="182"/>
        <v>9962.7320173506359</v>
      </c>
      <c r="J370" s="122">
        <f t="shared" si="182"/>
        <v>10870.835145028555</v>
      </c>
      <c r="K370" s="122">
        <f t="shared" si="182"/>
        <v>8201.6325841422185</v>
      </c>
      <c r="L370" s="122">
        <f t="shared" si="182"/>
        <v>9846.9752517875368</v>
      </c>
      <c r="M370" s="122">
        <f t="shared" si="182"/>
        <v>8621.7624330007038</v>
      </c>
      <c r="N370" s="122">
        <f t="shared" si="182"/>
        <v>7683.09705566705</v>
      </c>
      <c r="O370" s="122">
        <f t="shared" si="182"/>
        <v>7133.067207877999</v>
      </c>
      <c r="P370" s="122">
        <f t="shared" si="182"/>
        <v>6183.597085459005</v>
      </c>
      <c r="Q370" s="122">
        <f t="shared" si="182"/>
        <v>6385.7625481487094</v>
      </c>
      <c r="R370" s="122">
        <f t="shared" si="182"/>
        <v>6049.3929905646555</v>
      </c>
      <c r="S370" s="122">
        <f t="shared" si="182"/>
        <v>5977.5073294506919</v>
      </c>
      <c r="T370" s="122">
        <f t="shared" si="182"/>
        <v>6172.3999373195775</v>
      </c>
      <c r="U370" s="122">
        <f t="shared" si="182"/>
        <v>5565.5716726864221</v>
      </c>
      <c r="V370" s="122">
        <f t="shared" si="182"/>
        <v>5951.970134846817</v>
      </c>
      <c r="W370" s="122">
        <f t="shared" si="182"/>
        <v>4753.2330200822007</v>
      </c>
      <c r="X370" s="122">
        <f t="shared" si="182"/>
        <v>3217.6353561750925</v>
      </c>
      <c r="Y370" s="122">
        <f t="shared" si="182"/>
        <v>2025.3757243822813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10751.447457870119</v>
      </c>
      <c r="D371" s="98">
        <v>8894.3961878995306</v>
      </c>
      <c r="E371" s="98">
        <v>10071.630347622538</v>
      </c>
      <c r="F371" s="98">
        <v>10704.726852647069</v>
      </c>
      <c r="G371" s="98">
        <v>10144.607344292703</v>
      </c>
      <c r="H371" s="98">
        <v>11322.889268340648</v>
      </c>
      <c r="I371" s="98">
        <v>9962.7320173506359</v>
      </c>
      <c r="J371" s="98">
        <v>10870.835145028555</v>
      </c>
      <c r="K371" s="98">
        <v>8201.6325841422185</v>
      </c>
      <c r="L371" s="98">
        <v>9846.9752517875368</v>
      </c>
      <c r="M371" s="98">
        <v>8621.7624330007038</v>
      </c>
      <c r="N371" s="98">
        <v>7683.09705566705</v>
      </c>
      <c r="O371" s="98">
        <v>7133.067207877999</v>
      </c>
      <c r="P371" s="98">
        <v>6183.597085459005</v>
      </c>
      <c r="Q371" s="98">
        <v>6385.7625481487094</v>
      </c>
      <c r="R371" s="98">
        <v>6049.3929905646555</v>
      </c>
      <c r="S371" s="98">
        <v>5977.5073294506919</v>
      </c>
      <c r="T371" s="98">
        <v>6172.3999373195775</v>
      </c>
      <c r="U371" s="98">
        <v>5565.5716726864221</v>
      </c>
      <c r="V371" s="98">
        <v>5951.970134846817</v>
      </c>
      <c r="W371" s="98">
        <v>4753.2330200822007</v>
      </c>
      <c r="X371" s="98">
        <v>3217.6353561750925</v>
      </c>
      <c r="Y371" s="98">
        <v>2025.3757243822813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0</v>
      </c>
      <c r="D372" s="122">
        <f t="shared" si="183"/>
        <v>12.725599376123082</v>
      </c>
      <c r="E372" s="122">
        <f t="shared" si="183"/>
        <v>8.8912615564660999</v>
      </c>
      <c r="F372" s="122">
        <f t="shared" si="183"/>
        <v>15.122787834283525</v>
      </c>
      <c r="G372" s="122">
        <f t="shared" si="183"/>
        <v>16.863790731905802</v>
      </c>
      <c r="H372" s="122">
        <f t="shared" si="183"/>
        <v>21.670457940141105</v>
      </c>
      <c r="I372" s="122">
        <f t="shared" si="183"/>
        <v>25.088251147316807</v>
      </c>
      <c r="J372" s="122">
        <f t="shared" si="183"/>
        <v>27.592617230244326</v>
      </c>
      <c r="K372" s="122">
        <f t="shared" si="183"/>
        <v>25.755044533761911</v>
      </c>
      <c r="L372" s="122">
        <f t="shared" si="183"/>
        <v>28.189276500572991</v>
      </c>
      <c r="M372" s="122">
        <f t="shared" si="183"/>
        <v>22.806208553867823</v>
      </c>
      <c r="N372" s="122">
        <f t="shared" si="183"/>
        <v>25.698071601099247</v>
      </c>
      <c r="O372" s="122">
        <f t="shared" si="183"/>
        <v>16.270970011061593</v>
      </c>
      <c r="P372" s="122">
        <f t="shared" si="183"/>
        <v>22.376044195738309</v>
      </c>
      <c r="Q372" s="122">
        <f t="shared" si="183"/>
        <v>7.2913373440564646</v>
      </c>
      <c r="R372" s="122">
        <f t="shared" si="183"/>
        <v>9.7896644923711733</v>
      </c>
      <c r="S372" s="122">
        <f t="shared" si="183"/>
        <v>10.504331397042742</v>
      </c>
      <c r="T372" s="122">
        <f t="shared" si="183"/>
        <v>12.882015049558071</v>
      </c>
      <c r="U372" s="122">
        <f t="shared" si="183"/>
        <v>6.1994356460862665</v>
      </c>
      <c r="V372" s="122">
        <f t="shared" si="183"/>
        <v>26.581796554649621</v>
      </c>
      <c r="W372" s="122">
        <f t="shared" si="183"/>
        <v>13.208974328360506</v>
      </c>
      <c r="X372" s="122">
        <f t="shared" si="183"/>
        <v>32.481637281364421</v>
      </c>
      <c r="Y372" s="122">
        <f t="shared" si="183"/>
        <v>31.874877276998607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0</v>
      </c>
      <c r="D373" s="98">
        <f>RES_hhdet_in_tesh!D165</f>
        <v>12.725599376123082</v>
      </c>
      <c r="E373" s="98">
        <f>RES_hhdet_in_tesh!E165</f>
        <v>8.8912615564660999</v>
      </c>
      <c r="F373" s="98">
        <f>RES_hhdet_in_tesh!F165</f>
        <v>15.122787834283525</v>
      </c>
      <c r="G373" s="98">
        <f>RES_hhdet_in_tesh!G165</f>
        <v>16.863790731905802</v>
      </c>
      <c r="H373" s="98">
        <f>RES_hhdet_in_tesh!H165</f>
        <v>21.670457940141105</v>
      </c>
      <c r="I373" s="98">
        <f>RES_hhdet_in_tesh!I165</f>
        <v>25.088251147316807</v>
      </c>
      <c r="J373" s="98">
        <f>RES_hhdet_in_tesh!J165</f>
        <v>27.592617230244326</v>
      </c>
      <c r="K373" s="98">
        <f>RES_hhdet_in_tesh!K165</f>
        <v>25.755044533761911</v>
      </c>
      <c r="L373" s="98">
        <f>RES_hhdet_in_tesh!L165</f>
        <v>28.189276500572991</v>
      </c>
      <c r="M373" s="98">
        <f>RES_hhdet_in_tesh!M165</f>
        <v>22.806208553867823</v>
      </c>
      <c r="N373" s="98">
        <f>RES_hhdet_in_tesh!N165</f>
        <v>25.698071601099247</v>
      </c>
      <c r="O373" s="98">
        <f>RES_hhdet_in_tesh!O165</f>
        <v>16.270970011061593</v>
      </c>
      <c r="P373" s="98">
        <f>RES_hhdet_in_tesh!P165</f>
        <v>22.376044195738309</v>
      </c>
      <c r="Q373" s="98">
        <f>RES_hhdet_in_tesh!Q165</f>
        <v>7.2913373440564646</v>
      </c>
      <c r="R373" s="98">
        <f>RES_hhdet_in_tesh!R165</f>
        <v>9.7896644923711733</v>
      </c>
      <c r="S373" s="98">
        <f>RES_hhdet_in_tesh!S165</f>
        <v>10.504331397042742</v>
      </c>
      <c r="T373" s="98">
        <f>RES_hhdet_in_tesh!T165</f>
        <v>12.882015049558071</v>
      </c>
      <c r="U373" s="98">
        <f>RES_hhdet_in_tesh!U165</f>
        <v>6.1994356460862665</v>
      </c>
      <c r="V373" s="98">
        <f>RES_hhdet_in_tesh!V165</f>
        <v>26.581796554649621</v>
      </c>
      <c r="W373" s="98">
        <f>RES_hhdet_in_tesh!W165</f>
        <v>13.208974328360506</v>
      </c>
      <c r="X373" s="98">
        <f>RES_hhdet_in_tesh!X165</f>
        <v>32.481637281364421</v>
      </c>
      <c r="Y373" s="98">
        <f>RES_hhdet_in_tesh!Y165</f>
        <v>31.874877276998607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1913.5964281555512</v>
      </c>
      <c r="D374" s="122">
        <v>1853.8004046873509</v>
      </c>
      <c r="E374" s="122">
        <v>1760.5681958161304</v>
      </c>
      <c r="F374" s="122">
        <v>1789.7355221369887</v>
      </c>
      <c r="G374" s="122">
        <v>1691.5699134381996</v>
      </c>
      <c r="H374" s="122">
        <v>1692.5862601475158</v>
      </c>
      <c r="I374" s="122">
        <v>1687.0503226953563</v>
      </c>
      <c r="J374" s="122">
        <v>1756.407252282401</v>
      </c>
      <c r="K374" s="122">
        <v>1750.0786586953857</v>
      </c>
      <c r="L374" s="122">
        <v>1781.7871936941781</v>
      </c>
      <c r="M374" s="122">
        <v>1837.6359123855825</v>
      </c>
      <c r="N374" s="122">
        <v>1842.8593245535562</v>
      </c>
      <c r="O374" s="122">
        <v>1839.196421687089</v>
      </c>
      <c r="P374" s="122">
        <v>1820.8664923499339</v>
      </c>
      <c r="Q374" s="122">
        <v>1806.6934854115525</v>
      </c>
      <c r="R374" s="122">
        <v>1890.8525728511986</v>
      </c>
      <c r="S374" s="122">
        <v>1939.3855886157719</v>
      </c>
      <c r="T374" s="122">
        <v>2011.1441862412855</v>
      </c>
      <c r="U374" s="122">
        <v>1997.2125417243399</v>
      </c>
      <c r="V374" s="122">
        <v>2115.601985077546</v>
      </c>
      <c r="W374" s="122">
        <v>2015.5765586614477</v>
      </c>
      <c r="X374" s="122">
        <v>1886.3302856062899</v>
      </c>
      <c r="Y374" s="122">
        <v>1781.8594477976799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1902.5968954638599</v>
      </c>
      <c r="D375" s="98">
        <v>1850.6155630639712</v>
      </c>
      <c r="E375" s="98">
        <v>1792.9390018269439</v>
      </c>
      <c r="F375" s="98">
        <v>1758.347331027833</v>
      </c>
      <c r="G375" s="98">
        <v>1723.0853208108047</v>
      </c>
      <c r="H375" s="98">
        <v>1701.3349259065794</v>
      </c>
      <c r="I375" s="98">
        <v>1717.8621405351325</v>
      </c>
      <c r="J375" s="98">
        <v>1715.3510567391668</v>
      </c>
      <c r="K375" s="98">
        <v>1731.7698267679989</v>
      </c>
      <c r="L375" s="98">
        <v>1743.9243529288567</v>
      </c>
      <c r="M375" s="98">
        <v>1860.8633429333115</v>
      </c>
      <c r="N375" s="98">
        <v>1740.5544520597205</v>
      </c>
      <c r="O375" s="98">
        <v>1941.7176917983386</v>
      </c>
      <c r="P375" s="98">
        <v>1797.2464162890021</v>
      </c>
      <c r="Q375" s="98">
        <v>1639.8420968586254</v>
      </c>
      <c r="R375" s="98">
        <v>1979.2394338327833</v>
      </c>
      <c r="S375" s="98">
        <v>1994.1143793857855</v>
      </c>
      <c r="T375" s="98">
        <v>2062.0153870358931</v>
      </c>
      <c r="U375" s="98">
        <v>1985.664044443653</v>
      </c>
      <c r="V375" s="98">
        <v>2202.6441455646996</v>
      </c>
      <c r="W375" s="98">
        <v>1884.4053873724517</v>
      </c>
      <c r="X375" s="98">
        <v>1814.7854948760867</v>
      </c>
      <c r="Y375" s="98">
        <v>1850.0888176941266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1759.4105157910603</v>
      </c>
      <c r="G376" s="98">
        <v>0</v>
      </c>
      <c r="H376" s="98">
        <v>1702.2064252673888</v>
      </c>
      <c r="I376" s="98">
        <v>1719.3737658068605</v>
      </c>
      <c r="J376" s="98">
        <v>1716.9934732016729</v>
      </c>
      <c r="K376" s="98">
        <v>1733.300396125692</v>
      </c>
      <c r="L376" s="98">
        <v>1745.056201110121</v>
      </c>
      <c r="M376" s="98">
        <v>1861.5720789777542</v>
      </c>
      <c r="N376" s="98">
        <v>1740.7714598703521</v>
      </c>
      <c r="O376" s="98">
        <v>1941.8428572521086</v>
      </c>
      <c r="P376" s="98">
        <v>1797.1749523562196</v>
      </c>
      <c r="Q376" s="98">
        <v>1639.8110178640823</v>
      </c>
      <c r="R376" s="98">
        <v>1980.0189325786</v>
      </c>
      <c r="S376" s="98">
        <v>1995.0342562981734</v>
      </c>
      <c r="T376" s="98">
        <v>2062.9997157442544</v>
      </c>
      <c r="U376" s="98">
        <v>1986.3046965942222</v>
      </c>
      <c r="V376" s="98">
        <v>2202.9129610417867</v>
      </c>
      <c r="W376" s="98">
        <v>1883.7118896286456</v>
      </c>
      <c r="X376" s="98">
        <v>1814.8297448913577</v>
      </c>
      <c r="Y376" s="98">
        <v>1853.4954879774168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1366.6068889872663</v>
      </c>
      <c r="G377" s="101">
        <v>0</v>
      </c>
      <c r="H377" s="101">
        <v>1329.1293946031506</v>
      </c>
      <c r="I377" s="101">
        <v>1338.0563940869667</v>
      </c>
      <c r="J377" s="101">
        <v>1325.7182075587141</v>
      </c>
      <c r="K377" s="101">
        <v>1336.9911194904032</v>
      </c>
      <c r="L377" s="101">
        <v>1349.0650931420646</v>
      </c>
      <c r="M377" s="101">
        <v>1445.3673261071422</v>
      </c>
      <c r="N377" s="101">
        <v>1347.3075925836501</v>
      </c>
      <c r="O377" s="101">
        <v>1501.5729192673809</v>
      </c>
      <c r="P377" s="101">
        <v>1388.3975595867782</v>
      </c>
      <c r="Q377" s="101">
        <v>1262.9316751697918</v>
      </c>
      <c r="R377" s="101">
        <v>1519.9304761723108</v>
      </c>
      <c r="S377" s="101">
        <v>1530.7545049615617</v>
      </c>
      <c r="T377" s="101">
        <v>1579.7297848879111</v>
      </c>
      <c r="U377" s="101">
        <v>1518.1991063188493</v>
      </c>
      <c r="V377" s="101">
        <v>1703.7229065986855</v>
      </c>
      <c r="W377" s="101">
        <v>1455.0607421674661</v>
      </c>
      <c r="X377" s="101">
        <v>1381.8185022589901</v>
      </c>
      <c r="Y377" s="101">
        <v>1390.1376764064321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392.8036268037942</v>
      </c>
      <c r="G378" s="104">
        <v>0</v>
      </c>
      <c r="H378" s="104">
        <v>373.07703066423795</v>
      </c>
      <c r="I378" s="104">
        <v>381.3173717198938</v>
      </c>
      <c r="J378" s="104">
        <v>391.27526564295903</v>
      </c>
      <c r="K378" s="104">
        <v>396.30927663528843</v>
      </c>
      <c r="L378" s="104">
        <v>395.99110796805667</v>
      </c>
      <c r="M378" s="104">
        <v>416.20475287061208</v>
      </c>
      <c r="N378" s="104">
        <v>393.46386728670194</v>
      </c>
      <c r="O378" s="104">
        <v>440.26993798472745</v>
      </c>
      <c r="P378" s="104">
        <v>408.77739276944106</v>
      </c>
      <c r="Q378" s="104">
        <v>376.87934269429064</v>
      </c>
      <c r="R378" s="104">
        <v>460.08845640628931</v>
      </c>
      <c r="S378" s="104">
        <v>464.27975133661187</v>
      </c>
      <c r="T378" s="104">
        <v>483.26993085634342</v>
      </c>
      <c r="U378" s="104">
        <v>468.10559027537289</v>
      </c>
      <c r="V378" s="104">
        <v>499.19005444310119</v>
      </c>
      <c r="W378" s="104">
        <v>428.65114746117951</v>
      </c>
      <c r="X378" s="104">
        <v>433.01124263236773</v>
      </c>
      <c r="Y378" s="104">
        <v>463.35781157098455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1914.4753001089296</v>
      </c>
      <c r="D379" s="101">
        <v>1854.0731462287263</v>
      </c>
      <c r="E379" s="101">
        <v>1757.8763330446745</v>
      </c>
      <c r="F379" s="101">
        <v>1791.9942705224441</v>
      </c>
      <c r="G379" s="101">
        <v>1689.1435729157233</v>
      </c>
      <c r="H379" s="101">
        <v>1691.9711320177364</v>
      </c>
      <c r="I379" s="101">
        <v>1684.4447222071074</v>
      </c>
      <c r="J379" s="101">
        <v>1757.1966486562137</v>
      </c>
      <c r="K379" s="101">
        <v>1749.6921748171428</v>
      </c>
      <c r="L379" s="101">
        <v>1783.6151870332048</v>
      </c>
      <c r="M379" s="101">
        <v>1835.5530336925724</v>
      </c>
      <c r="N379" s="101">
        <v>1849.2372008849068</v>
      </c>
      <c r="O379" s="101">
        <v>1830.8296042356412</v>
      </c>
      <c r="P379" s="101">
        <v>1822.8784488451065</v>
      </c>
      <c r="Q379" s="101">
        <v>1826.4630476015116</v>
      </c>
      <c r="R379" s="101">
        <v>1874.7848769337493</v>
      </c>
      <c r="S379" s="101">
        <v>1930.8151518880466</v>
      </c>
      <c r="T379" s="101">
        <v>2004.0375445640725</v>
      </c>
      <c r="U379" s="101">
        <v>1998.1261527171011</v>
      </c>
      <c r="V379" s="101">
        <v>2108.3579580860837</v>
      </c>
      <c r="W379" s="101">
        <v>2028.2170844214438</v>
      </c>
      <c r="X379" s="101">
        <v>1895.4272769851339</v>
      </c>
      <c r="Y379" s="101">
        <v>1770.9275762620168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1914.4837384572718</v>
      </c>
      <c r="D380" s="104">
        <v>1854.222858105818</v>
      </c>
      <c r="E380" s="104">
        <v>1758.1157793836562</v>
      </c>
      <c r="F380" s="104">
        <v>1792.2798416438225</v>
      </c>
      <c r="G380" s="104">
        <v>1689.6547234347261</v>
      </c>
      <c r="H380" s="104">
        <v>1692.3578864834979</v>
      </c>
      <c r="I380" s="104">
        <v>1685.5530782763412</v>
      </c>
      <c r="J380" s="104">
        <v>1758.9786809056407</v>
      </c>
      <c r="K380" s="104">
        <v>1751.4285653192162</v>
      </c>
      <c r="L380" s="104">
        <v>1785.0685773913906</v>
      </c>
      <c r="M380" s="104">
        <v>1836.4680480408717</v>
      </c>
      <c r="N380" s="104">
        <v>1849.5225886086844</v>
      </c>
      <c r="O380" s="104">
        <v>1830.8361189932984</v>
      </c>
      <c r="P380" s="104">
        <v>1822.9667546540068</v>
      </c>
      <c r="Q380" s="104">
        <v>1826.9819029727066</v>
      </c>
      <c r="R380" s="104">
        <v>1875.78258593021</v>
      </c>
      <c r="S380" s="104">
        <v>1932.0806920413097</v>
      </c>
      <c r="T380" s="104">
        <v>2005.2638918576793</v>
      </c>
      <c r="U380" s="104">
        <v>1998.2208808891701</v>
      </c>
      <c r="V380" s="104">
        <v>2107.5196642317519</v>
      </c>
      <c r="W380" s="104">
        <v>2027.4317878110553</v>
      </c>
      <c r="X380" s="104">
        <v>1895.1212205890474</v>
      </c>
      <c r="Y380" s="104">
        <v>1770.5775076908333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1494.6170741885524</v>
      </c>
      <c r="D381" s="98">
        <v>1439.4927972982546</v>
      </c>
      <c r="E381" s="98">
        <v>1364.6665767809684</v>
      </c>
      <c r="F381" s="98">
        <v>1392.0603529504535</v>
      </c>
      <c r="G381" s="98">
        <v>1309.1804217195802</v>
      </c>
      <c r="H381" s="98">
        <v>1321.3536045503702</v>
      </c>
      <c r="I381" s="98">
        <v>1311.8831173496712</v>
      </c>
      <c r="J381" s="98">
        <v>1358.4315100405709</v>
      </c>
      <c r="K381" s="98">
        <v>1351.0174844618928</v>
      </c>
      <c r="L381" s="98">
        <v>1380.2655270958237</v>
      </c>
      <c r="M381" s="98">
        <v>1426.0610039463691</v>
      </c>
      <c r="N381" s="98">
        <v>1431.6237494906136</v>
      </c>
      <c r="O381" s="98">
        <v>1415.6812364526911</v>
      </c>
      <c r="P381" s="98">
        <v>1408.7722532639175</v>
      </c>
      <c r="Q381" s="98">
        <v>1407.8130812747004</v>
      </c>
      <c r="R381" s="98">
        <v>1439.7734519457099</v>
      </c>
      <c r="S381" s="98">
        <v>1482.3820432036416</v>
      </c>
      <c r="T381" s="98">
        <v>1535.6110427854692</v>
      </c>
      <c r="U381" s="98">
        <v>1527.4963648943144</v>
      </c>
      <c r="V381" s="98">
        <v>1629.5554562288623</v>
      </c>
      <c r="W381" s="98">
        <v>1566.3367629263444</v>
      </c>
      <c r="X381" s="98">
        <v>1443.6889870380285</v>
      </c>
      <c r="Y381" s="98">
        <v>1328.5126498021009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419.86666426871932</v>
      </c>
      <c r="D382" s="98">
        <v>414.7300608075634</v>
      </c>
      <c r="E382" s="98">
        <v>393.44920260268759</v>
      </c>
      <c r="F382" s="98">
        <v>400.21948869336859</v>
      </c>
      <c r="G382" s="98">
        <v>380.47430171514617</v>
      </c>
      <c r="H382" s="98">
        <v>371.00428193312752</v>
      </c>
      <c r="I382" s="98">
        <v>373.66996092666972</v>
      </c>
      <c r="J382" s="98">
        <v>400.54717086506963</v>
      </c>
      <c r="K382" s="98">
        <v>400.4110808573235</v>
      </c>
      <c r="L382" s="98">
        <v>404.80305029556689</v>
      </c>
      <c r="M382" s="98">
        <v>410.40704409450251</v>
      </c>
      <c r="N382" s="98">
        <v>417.89883911807078</v>
      </c>
      <c r="O382" s="98">
        <v>415.15488254060745</v>
      </c>
      <c r="P382" s="98">
        <v>414.19450139008904</v>
      </c>
      <c r="Q382" s="98">
        <v>419.16882169800647</v>
      </c>
      <c r="R382" s="98">
        <v>436.00913398450024</v>
      </c>
      <c r="S382" s="98">
        <v>449.69864883766826</v>
      </c>
      <c r="T382" s="98">
        <v>469.65284907221024</v>
      </c>
      <c r="U382" s="98">
        <v>470.72451599485589</v>
      </c>
      <c r="V382" s="98">
        <v>477.96420800288968</v>
      </c>
      <c r="W382" s="98">
        <v>461.09502488471088</v>
      </c>
      <c r="X382" s="98">
        <v>451.43223355101918</v>
      </c>
      <c r="Y382" s="98">
        <v>442.06485788873204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346.57734604974524</v>
      </c>
      <c r="D383" s="122">
        <v>344.0971724549604</v>
      </c>
      <c r="E383" s="122">
        <v>343.10778512657134</v>
      </c>
      <c r="F383" s="122">
        <v>340.82534976511403</v>
      </c>
      <c r="G383" s="122">
        <v>331.24651041006501</v>
      </c>
      <c r="H383" s="122">
        <v>323.2354482385029</v>
      </c>
      <c r="I383" s="122">
        <v>326.57569128950593</v>
      </c>
      <c r="J383" s="122">
        <v>315.0855758017147</v>
      </c>
      <c r="K383" s="122">
        <v>313.44641159579055</v>
      </c>
      <c r="L383" s="122">
        <v>307.08642235342745</v>
      </c>
      <c r="M383" s="122">
        <v>312.12016669815659</v>
      </c>
      <c r="N383" s="122">
        <v>315.71583292505352</v>
      </c>
      <c r="O383" s="122">
        <v>302.63013929957322</v>
      </c>
      <c r="P383" s="122">
        <v>311.61812384631827</v>
      </c>
      <c r="Q383" s="122">
        <v>316.99478316837906</v>
      </c>
      <c r="R383" s="122">
        <v>319.92942139681526</v>
      </c>
      <c r="S383" s="122">
        <v>322.15041374185614</v>
      </c>
      <c r="T383" s="122">
        <v>330.10116813554322</v>
      </c>
      <c r="U383" s="122">
        <v>326.24366750118287</v>
      </c>
      <c r="V383" s="122">
        <v>348.32633013611604</v>
      </c>
      <c r="W383" s="122">
        <v>350.35774836616616</v>
      </c>
      <c r="X383" s="122">
        <v>317.7820138615358</v>
      </c>
      <c r="Y383" s="122">
        <v>305.90130488466997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346.45855345600393</v>
      </c>
      <c r="D384" s="98">
        <v>343.49606382062893</v>
      </c>
      <c r="E384" s="98">
        <v>343.14319930622287</v>
      </c>
      <c r="F384" s="98">
        <v>333.53990278839626</v>
      </c>
      <c r="G384" s="98">
        <v>334.98183470143528</v>
      </c>
      <c r="H384" s="98">
        <v>324.46408396987874</v>
      </c>
      <c r="I384" s="98">
        <v>325.94840020492052</v>
      </c>
      <c r="J384" s="98">
        <v>318.37349876200943</v>
      </c>
      <c r="K384" s="98">
        <v>306.46572435287084</v>
      </c>
      <c r="L384" s="98">
        <v>310.79804885042142</v>
      </c>
      <c r="M384" s="98">
        <v>312.4881402675469</v>
      </c>
      <c r="N384" s="98">
        <v>312.42623025885598</v>
      </c>
      <c r="O384" s="98">
        <v>315.82480169174249</v>
      </c>
      <c r="P384" s="98">
        <v>302.12245469615004</v>
      </c>
      <c r="Q384" s="98">
        <v>284.60826853672916</v>
      </c>
      <c r="R384" s="98">
        <v>335.74026050279406</v>
      </c>
      <c r="S384" s="98">
        <v>332.17812638117164</v>
      </c>
      <c r="T384" s="98">
        <v>352.33691560408442</v>
      </c>
      <c r="U384" s="98">
        <v>338.61927383067336</v>
      </c>
      <c r="V384" s="98">
        <v>378.57770949789835</v>
      </c>
      <c r="W384" s="98">
        <v>322.87210430694455</v>
      </c>
      <c r="X384" s="98">
        <v>309.34214465248397</v>
      </c>
      <c r="Y384" s="98">
        <v>323.3208185104786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346.57892531847358</v>
      </c>
      <c r="D385" s="33">
        <v>344.105473831908</v>
      </c>
      <c r="E385" s="33">
        <v>343.107279510681</v>
      </c>
      <c r="F385" s="33">
        <v>340.93684673857967</v>
      </c>
      <c r="G385" s="33">
        <v>331.19228020140906</v>
      </c>
      <c r="H385" s="33">
        <v>323.21689916405251</v>
      </c>
      <c r="I385" s="33">
        <v>326.58372081303838</v>
      </c>
      <c r="J385" s="33">
        <v>315.04577043899917</v>
      </c>
      <c r="K385" s="33">
        <v>313.52858566574838</v>
      </c>
      <c r="L385" s="33">
        <v>307.02658421912747</v>
      </c>
      <c r="M385" s="33">
        <v>312.11353347920294</v>
      </c>
      <c r="N385" s="33">
        <v>315.77202062716344</v>
      </c>
      <c r="O385" s="33">
        <v>302.4170023788883</v>
      </c>
      <c r="P385" s="33">
        <v>311.76656849768256</v>
      </c>
      <c r="Q385" s="33">
        <v>317.57011725509966</v>
      </c>
      <c r="R385" s="33">
        <v>319.54249978036296</v>
      </c>
      <c r="S385" s="33">
        <v>321.9314478499935</v>
      </c>
      <c r="T385" s="33">
        <v>329.71328032691605</v>
      </c>
      <c r="U385" s="33">
        <v>326.05368457839865</v>
      </c>
      <c r="V385" s="33">
        <v>347.86721597414027</v>
      </c>
      <c r="W385" s="33">
        <v>350.90477583975297</v>
      </c>
      <c r="X385" s="33">
        <v>317.95106573240412</v>
      </c>
      <c r="Y385" s="33">
        <v>305.47261529314409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55.537645063424264</v>
      </c>
      <c r="D387" s="117">
        <f t="shared" si="184"/>
        <v>58.343656723223773</v>
      </c>
      <c r="E387" s="117">
        <f t="shared" si="184"/>
        <v>53.870899983302039</v>
      </c>
      <c r="F387" s="117">
        <f t="shared" si="184"/>
        <v>46.662857901791739</v>
      </c>
      <c r="G387" s="117">
        <f t="shared" si="184"/>
        <v>47.329597401324975</v>
      </c>
      <c r="H387" s="117">
        <f t="shared" si="184"/>
        <v>41.831875909915325</v>
      </c>
      <c r="I387" s="117">
        <f t="shared" si="184"/>
        <v>42.608053940591915</v>
      </c>
      <c r="J387" s="117">
        <f t="shared" si="184"/>
        <v>38.238648102846575</v>
      </c>
      <c r="K387" s="117">
        <f t="shared" si="184"/>
        <v>38.31079978092805</v>
      </c>
      <c r="L387" s="117">
        <f t="shared" si="184"/>
        <v>51.882689473025664</v>
      </c>
      <c r="M387" s="117">
        <f t="shared" si="184"/>
        <v>46.188355255986728</v>
      </c>
      <c r="N387" s="117">
        <f t="shared" si="184"/>
        <v>37.889192511558335</v>
      </c>
      <c r="O387" s="117">
        <f t="shared" si="184"/>
        <v>50.503297529447664</v>
      </c>
      <c r="P387" s="117">
        <f t="shared" si="184"/>
        <v>47.836051279691752</v>
      </c>
      <c r="Q387" s="117">
        <f t="shared" si="184"/>
        <v>55.897955338788464</v>
      </c>
      <c r="R387" s="117">
        <f t="shared" ref="R387:V387" si="185">R388+R390+R392+R401</f>
        <v>88.619890194435371</v>
      </c>
      <c r="S387" s="117">
        <f t="shared" si="185"/>
        <v>72.686607987274755</v>
      </c>
      <c r="T387" s="117">
        <f t="shared" si="185"/>
        <v>65.665801050702456</v>
      </c>
      <c r="U387" s="117">
        <f t="shared" si="185"/>
        <v>44.505333061583727</v>
      </c>
      <c r="V387" s="117">
        <f t="shared" si="185"/>
        <v>51.429701044178401</v>
      </c>
      <c r="W387" s="117">
        <f t="shared" ref="W387:Y387" si="186">W388+W390+W392+W401</f>
        <v>45.750171373108202</v>
      </c>
      <c r="X387" s="117">
        <f t="shared" si="186"/>
        <v>56.527636361298569</v>
      </c>
      <c r="Y387" s="117">
        <f t="shared" si="186"/>
        <v>73.157849010861071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53.776695085542144</v>
      </c>
      <c r="D392" s="122">
        <v>56.53271648520527</v>
      </c>
      <c r="E392" s="122">
        <v>52.003309901221023</v>
      </c>
      <c r="F392" s="122">
        <v>44.720828684370275</v>
      </c>
      <c r="G392" s="122">
        <v>45.479690524472325</v>
      </c>
      <c r="H392" s="122">
        <v>39.971450707281683</v>
      </c>
      <c r="I392" s="122">
        <v>41.021412235011816</v>
      </c>
      <c r="J392" s="122">
        <v>36.773291990544202</v>
      </c>
      <c r="K392" s="122">
        <v>36.940144458585038</v>
      </c>
      <c r="L392" s="122">
        <v>49.988957534245081</v>
      </c>
      <c r="M392" s="122">
        <v>44.064936057235293</v>
      </c>
      <c r="N392" s="122">
        <v>35.876555270542767</v>
      </c>
      <c r="O392" s="122">
        <v>48.577917269555634</v>
      </c>
      <c r="P392" s="122">
        <v>46.05384632780509</v>
      </c>
      <c r="Q392" s="122">
        <v>53.999401185776584</v>
      </c>
      <c r="R392" s="122">
        <v>85.576989936151421</v>
      </c>
      <c r="S392" s="122">
        <v>70.020517897270594</v>
      </c>
      <c r="T392" s="122">
        <v>63.421768707116634</v>
      </c>
      <c r="U392" s="122">
        <v>42.622315381914305</v>
      </c>
      <c r="V392" s="122">
        <v>49.362593013572209</v>
      </c>
      <c r="W392" s="122">
        <v>43.456678269691047</v>
      </c>
      <c r="X392" s="122">
        <v>54.317783827518618</v>
      </c>
      <c r="Y392" s="122">
        <v>70.332916149510098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726.74817365603224</v>
      </c>
      <c r="D393" s="98">
        <v>704.26059839599657</v>
      </c>
      <c r="E393" s="98">
        <v>679.43021748338583</v>
      </c>
      <c r="F393" s="98">
        <v>663.47341552568832</v>
      </c>
      <c r="G393" s="98">
        <v>647.09608931782054</v>
      </c>
      <c r="H393" s="98">
        <v>635.65660655553859</v>
      </c>
      <c r="I393" s="98">
        <v>638.23365547356923</v>
      </c>
      <c r="J393" s="98">
        <v>633.17225250349168</v>
      </c>
      <c r="K393" s="98">
        <v>634.33268207924107</v>
      </c>
      <c r="L393" s="98">
        <v>633.09170769737545</v>
      </c>
      <c r="M393" s="98">
        <v>663.48919048409869</v>
      </c>
      <c r="N393" s="98">
        <v>602.86053117651215</v>
      </c>
      <c r="O393" s="98">
        <v>645.5683262148018</v>
      </c>
      <c r="P393" s="98">
        <v>569.82867911933113</v>
      </c>
      <c r="Q393" s="98">
        <v>499.0865063554179</v>
      </c>
      <c r="R393" s="98">
        <v>587.11713529282588</v>
      </c>
      <c r="S393" s="98">
        <v>577.89416930562447</v>
      </c>
      <c r="T393" s="98">
        <v>585.47273468319383</v>
      </c>
      <c r="U393" s="98">
        <v>554.2368645583756</v>
      </c>
      <c r="V393" s="98">
        <v>606.70383330960101</v>
      </c>
      <c r="W393" s="98">
        <v>514.87942437969502</v>
      </c>
      <c r="X393" s="98">
        <v>493.94299355998868</v>
      </c>
      <c r="Y393" s="98">
        <v>502.56939279525255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515.6588373170307</v>
      </c>
      <c r="G394" s="98">
        <v>0</v>
      </c>
      <c r="H394" s="98">
        <v>496.5923333387492</v>
      </c>
      <c r="I394" s="98">
        <v>497.12523693075838</v>
      </c>
      <c r="J394" s="98">
        <v>489.35055035354276</v>
      </c>
      <c r="K394" s="98">
        <v>489.72857110305353</v>
      </c>
      <c r="L394" s="98">
        <v>489.74711671284905</v>
      </c>
      <c r="M394" s="98">
        <v>515.34445062436896</v>
      </c>
      <c r="N394" s="98">
        <v>466.65507646827598</v>
      </c>
      <c r="O394" s="98">
        <v>499.23215937901284</v>
      </c>
      <c r="P394" s="98">
        <v>440.20048686780513</v>
      </c>
      <c r="Q394" s="98">
        <v>384.37368984096008</v>
      </c>
      <c r="R394" s="98">
        <v>450.86875885777272</v>
      </c>
      <c r="S394" s="98">
        <v>443.61251902113924</v>
      </c>
      <c r="T394" s="98">
        <v>448.53628301403143</v>
      </c>
      <c r="U394" s="98">
        <v>423.75844736476745</v>
      </c>
      <c r="V394" s="98">
        <v>469.2792616602153</v>
      </c>
      <c r="W394" s="98">
        <v>397.56882589330098</v>
      </c>
      <c r="X394" s="98">
        <v>376.09930732281339</v>
      </c>
      <c r="Y394" s="98">
        <v>377.62546384348212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515.6588373170307</v>
      </c>
      <c r="G395" s="101">
        <v>0</v>
      </c>
      <c r="H395" s="101">
        <v>496.5923333387492</v>
      </c>
      <c r="I395" s="101">
        <v>497.12523693075838</v>
      </c>
      <c r="J395" s="101">
        <v>489.35055035354276</v>
      </c>
      <c r="K395" s="101">
        <v>489.72857110305353</v>
      </c>
      <c r="L395" s="101">
        <v>489.74711671284905</v>
      </c>
      <c r="M395" s="101">
        <v>515.34445062436896</v>
      </c>
      <c r="N395" s="101">
        <v>466.65507646827598</v>
      </c>
      <c r="O395" s="101">
        <v>499.23215937901284</v>
      </c>
      <c r="P395" s="101">
        <v>440.20048686780513</v>
      </c>
      <c r="Q395" s="101">
        <v>384.37368984096008</v>
      </c>
      <c r="R395" s="101">
        <v>450.86875885777272</v>
      </c>
      <c r="S395" s="101">
        <v>443.61251902113924</v>
      </c>
      <c r="T395" s="101">
        <v>448.53628301403143</v>
      </c>
      <c r="U395" s="101">
        <v>423.75844736476745</v>
      </c>
      <c r="V395" s="101">
        <v>469.2792616602153</v>
      </c>
      <c r="W395" s="101">
        <v>397.56882589330098</v>
      </c>
      <c r="X395" s="101">
        <v>376.09930732281339</v>
      </c>
      <c r="Y395" s="101">
        <v>377.62546384348212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1.7609499778821176</v>
      </c>
      <c r="D401" s="122">
        <v>1.8109402380185018</v>
      </c>
      <c r="E401" s="122">
        <v>1.8675900820810176</v>
      </c>
      <c r="F401" s="122">
        <v>1.9420292174214639</v>
      </c>
      <c r="G401" s="122">
        <v>1.849906876852647</v>
      </c>
      <c r="H401" s="122">
        <v>1.8604252026336447</v>
      </c>
      <c r="I401" s="122">
        <v>1.5866417055800996</v>
      </c>
      <c r="J401" s="122">
        <v>1.4653561123023746</v>
      </c>
      <c r="K401" s="122">
        <v>1.3706553223430138</v>
      </c>
      <c r="L401" s="122">
        <v>1.8937319387805813</v>
      </c>
      <c r="M401" s="122">
        <v>2.1234191987514381</v>
      </c>
      <c r="N401" s="122">
        <v>2.0126372410155664</v>
      </c>
      <c r="O401" s="122">
        <v>1.9253802598920315</v>
      </c>
      <c r="P401" s="122">
        <v>1.7822049518866654</v>
      </c>
      <c r="Q401" s="122">
        <v>1.8985541530118797</v>
      </c>
      <c r="R401" s="122">
        <v>3.0429002582839493</v>
      </c>
      <c r="S401" s="122">
        <v>2.666090090004166</v>
      </c>
      <c r="T401" s="122">
        <v>2.2440323435858232</v>
      </c>
      <c r="U401" s="122">
        <v>1.8830176796694198</v>
      </c>
      <c r="V401" s="122">
        <v>2.0671080306061946</v>
      </c>
      <c r="W401" s="122">
        <v>2.2934931034171577</v>
      </c>
      <c r="X401" s="122">
        <v>2.2098525337799533</v>
      </c>
      <c r="Y401" s="122">
        <v>2.8249328613509666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134.21960731417502</v>
      </c>
      <c r="D402" s="98">
        <v>132.94241640167965</v>
      </c>
      <c r="E402" s="98">
        <v>132.6767120811723</v>
      </c>
      <c r="F402" s="98">
        <v>128.83830676630291</v>
      </c>
      <c r="G402" s="98">
        <v>129.26970232200151</v>
      </c>
      <c r="H402" s="98">
        <v>125.08947825411551</v>
      </c>
      <c r="I402" s="98">
        <v>125.5399737199762</v>
      </c>
      <c r="J402" s="98">
        <v>122.50377098847851</v>
      </c>
      <c r="K402" s="98">
        <v>117.80782495538203</v>
      </c>
      <c r="L402" s="98">
        <v>119.35771580814276</v>
      </c>
      <c r="M402" s="98">
        <v>119.91873808333442</v>
      </c>
      <c r="N402" s="98">
        <v>119.84583891167358</v>
      </c>
      <c r="O402" s="98">
        <v>121.1198512327429</v>
      </c>
      <c r="P402" s="98">
        <v>115.78583139031433</v>
      </c>
      <c r="Q402" s="98">
        <v>108.77133168297227</v>
      </c>
      <c r="R402" s="98">
        <v>127.38541397047648</v>
      </c>
      <c r="S402" s="98">
        <v>124.7617510428006</v>
      </c>
      <c r="T402" s="98">
        <v>130.883642543778</v>
      </c>
      <c r="U402" s="98">
        <v>124.54396621938523</v>
      </c>
      <c r="V402" s="98">
        <v>138.27041952626311</v>
      </c>
      <c r="W402" s="98">
        <v>117.53109658147744</v>
      </c>
      <c r="X402" s="98">
        <v>112.53614623636408</v>
      </c>
      <c r="Y402" s="98">
        <v>117.6141823393809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164.84401164491129</v>
      </c>
      <c r="D405" s="118">
        <f t="shared" si="189"/>
        <v>138.61661304572664</v>
      </c>
      <c r="E405" s="118">
        <f t="shared" si="189"/>
        <v>150.24890642649197</v>
      </c>
      <c r="F405" s="118">
        <f t="shared" si="189"/>
        <v>157.15673066746638</v>
      </c>
      <c r="G405" s="118">
        <f t="shared" si="189"/>
        <v>147.69280252092884</v>
      </c>
      <c r="H405" s="118">
        <f t="shared" si="189"/>
        <v>160.36904968460539</v>
      </c>
      <c r="I405" s="118">
        <f t="shared" si="189"/>
        <v>142.50963022648085</v>
      </c>
      <c r="J405" s="118">
        <f t="shared" si="189"/>
        <v>150.75295478836051</v>
      </c>
      <c r="K405" s="118">
        <f t="shared" si="189"/>
        <v>118.55020013816727</v>
      </c>
      <c r="L405" s="118">
        <f t="shared" si="189"/>
        <v>136.11279909395435</v>
      </c>
      <c r="M405" s="118">
        <f t="shared" si="189"/>
        <v>121.43475378487443</v>
      </c>
      <c r="N405" s="118">
        <f t="shared" si="189"/>
        <v>110.25127613348805</v>
      </c>
      <c r="O405" s="118">
        <f t="shared" si="189"/>
        <v>102.48225107998886</v>
      </c>
      <c r="P405" s="118">
        <f t="shared" si="189"/>
        <v>90.714393339326577</v>
      </c>
      <c r="Q405" s="118">
        <f t="shared" si="189"/>
        <v>91.111878166101462</v>
      </c>
      <c r="R405" s="118">
        <f t="shared" ref="R405:V405" si="190">R406+R408+R410+R419</f>
        <v>86.084353203557328</v>
      </c>
      <c r="S405" s="118">
        <f t="shared" si="190"/>
        <v>83.427496943922691</v>
      </c>
      <c r="T405" s="118">
        <f t="shared" si="190"/>
        <v>83.472017470224429</v>
      </c>
      <c r="U405" s="118">
        <f t="shared" si="190"/>
        <v>75.29662940242109</v>
      </c>
      <c r="V405" s="118">
        <f t="shared" si="190"/>
        <v>78.222145305934433</v>
      </c>
      <c r="W405" s="118">
        <f t="shared" ref="W405:Y405" si="191">W406+W408+W410+W419</f>
        <v>64.39091474026101</v>
      </c>
      <c r="X405" s="118">
        <f t="shared" si="191"/>
        <v>47.903646558799636</v>
      </c>
      <c r="Y405" s="118">
        <f t="shared" si="191"/>
        <v>36.05707478873304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134.58012127998384</v>
      </c>
      <c r="D406" s="123">
        <f t="shared" si="192"/>
        <v>109.55161838612467</v>
      </c>
      <c r="E406" s="123">
        <f t="shared" si="192"/>
        <v>122.68548990019244</v>
      </c>
      <c r="F406" s="123">
        <f t="shared" si="192"/>
        <v>129.37651484282296</v>
      </c>
      <c r="G406" s="123">
        <f t="shared" si="192"/>
        <v>121.53504574108909</v>
      </c>
      <c r="H406" s="123">
        <f t="shared" si="192"/>
        <v>134.4364367389193</v>
      </c>
      <c r="I406" s="123">
        <f t="shared" si="192"/>
        <v>117.29352662271756</v>
      </c>
      <c r="J406" s="123">
        <f t="shared" si="192"/>
        <v>126.01708437398877</v>
      </c>
      <c r="K406" s="123">
        <f t="shared" si="192"/>
        <v>93.985174348731661</v>
      </c>
      <c r="L406" s="123">
        <f t="shared" si="192"/>
        <v>111.55237154709513</v>
      </c>
      <c r="M406" s="123">
        <f t="shared" si="192"/>
        <v>95.930468943296404</v>
      </c>
      <c r="N406" s="123">
        <f t="shared" si="192"/>
        <v>84.894344282450078</v>
      </c>
      <c r="O406" s="123">
        <f t="shared" si="192"/>
        <v>78.253173066317913</v>
      </c>
      <c r="P406" s="123">
        <f t="shared" si="192"/>
        <v>67.31317737855484</v>
      </c>
      <c r="Q406" s="123">
        <f t="shared" si="192"/>
        <v>68.585787561164764</v>
      </c>
      <c r="R406" s="123">
        <f t="shared" si="192"/>
        <v>63.040280442265356</v>
      </c>
      <c r="S406" s="123">
        <f t="shared" si="192"/>
        <v>60.199070079478133</v>
      </c>
      <c r="T406" s="123">
        <f t="shared" si="192"/>
        <v>59.860327615176018</v>
      </c>
      <c r="U406" s="123">
        <f t="shared" si="192"/>
        <v>52.09195755625025</v>
      </c>
      <c r="V406" s="123">
        <f t="shared" si="192"/>
        <v>54.04805233117478</v>
      </c>
      <c r="W406" s="123">
        <f t="shared" si="192"/>
        <v>41.812866246088369</v>
      </c>
      <c r="X406" s="123">
        <f t="shared" si="192"/>
        <v>27.455685081918869</v>
      </c>
      <c r="Y406" s="123">
        <f t="shared" si="192"/>
        <v>16.913631373062977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134.58012127998384</v>
      </c>
      <c r="D407" s="99">
        <v>109.55161838612467</v>
      </c>
      <c r="E407" s="99">
        <v>122.68548990019244</v>
      </c>
      <c r="F407" s="99">
        <v>129.37651484282296</v>
      </c>
      <c r="G407" s="99">
        <v>121.53504574108909</v>
      </c>
      <c r="H407" s="99">
        <v>134.4364367389193</v>
      </c>
      <c r="I407" s="99">
        <v>117.29352662271756</v>
      </c>
      <c r="J407" s="99">
        <v>126.01708437398877</v>
      </c>
      <c r="K407" s="99">
        <v>93.985174348731661</v>
      </c>
      <c r="L407" s="99">
        <v>111.55237154709513</v>
      </c>
      <c r="M407" s="99">
        <v>95.930468943296404</v>
      </c>
      <c r="N407" s="99">
        <v>84.894344282450078</v>
      </c>
      <c r="O407" s="99">
        <v>78.253173066317913</v>
      </c>
      <c r="P407" s="99">
        <v>67.31317737855484</v>
      </c>
      <c r="Q407" s="99">
        <v>68.585787561164764</v>
      </c>
      <c r="R407" s="99">
        <v>63.040280442265356</v>
      </c>
      <c r="S407" s="99">
        <v>60.199070079478133</v>
      </c>
      <c r="T407" s="99">
        <v>59.860327615176018</v>
      </c>
      <c r="U407" s="99">
        <v>52.09195755625025</v>
      </c>
      <c r="V407" s="99">
        <v>54.04805233117478</v>
      </c>
      <c r="W407" s="99">
        <v>41.812866246088369</v>
      </c>
      <c r="X407" s="99">
        <v>27.455685081918869</v>
      </c>
      <c r="Y407" s="99">
        <v>16.913631373062977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0</v>
      </c>
      <c r="D408" s="123">
        <f t="shared" si="193"/>
        <v>3.5856730817029454E-2</v>
      </c>
      <c r="E408" s="123">
        <f t="shared" si="193"/>
        <v>2.3767767445785789E-2</v>
      </c>
      <c r="F408" s="123">
        <f t="shared" si="193"/>
        <v>3.854212943892403E-2</v>
      </c>
      <c r="G408" s="123">
        <f t="shared" si="193"/>
        <v>4.0993780691219943E-2</v>
      </c>
      <c r="H408" s="123">
        <f t="shared" si="193"/>
        <v>5.0298415457454435E-2</v>
      </c>
      <c r="I408" s="123">
        <f t="shared" si="193"/>
        <v>5.5695604730427402E-2</v>
      </c>
      <c r="J408" s="123">
        <f t="shared" si="193"/>
        <v>5.8225974054630002E-2</v>
      </c>
      <c r="K408" s="123">
        <f t="shared" si="193"/>
        <v>5.1899795874978401E-2</v>
      </c>
      <c r="L408" s="123">
        <f t="shared" si="193"/>
        <v>5.4282159681722675E-2</v>
      </c>
      <c r="M408" s="123">
        <f t="shared" si="193"/>
        <v>4.148921360684181E-2</v>
      </c>
      <c r="N408" s="123">
        <f t="shared" si="193"/>
        <v>4.4391157004020215E-2</v>
      </c>
      <c r="O408" s="123">
        <f t="shared" si="193"/>
        <v>2.6556817296333437E-2</v>
      </c>
      <c r="P408" s="123">
        <f t="shared" si="193"/>
        <v>3.4575526325380516E-2</v>
      </c>
      <c r="Q408" s="123">
        <f t="shared" si="193"/>
        <v>1.0815624740297052E-2</v>
      </c>
      <c r="R408" s="123">
        <f t="shared" si="193"/>
        <v>1.4284911362672485E-2</v>
      </c>
      <c r="S408" s="123">
        <f t="shared" si="193"/>
        <v>1.5225461915522305E-2</v>
      </c>
      <c r="T408" s="123">
        <f t="shared" si="193"/>
        <v>1.8525393886361263E-2</v>
      </c>
      <c r="U408" s="123">
        <f t="shared" si="193"/>
        <v>8.8522001696237865E-3</v>
      </c>
      <c r="V408" s="123">
        <f t="shared" si="193"/>
        <v>3.7633028846982781E-2</v>
      </c>
      <c r="W408" s="123">
        <f t="shared" si="193"/>
        <v>1.8293542244433473E-2</v>
      </c>
      <c r="X408" s="123">
        <f t="shared" si="193"/>
        <v>4.3881744409541346E-2</v>
      </c>
      <c r="Y408" s="123">
        <f t="shared" si="193"/>
        <v>4.2279027528162316E-2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0</v>
      </c>
      <c r="D409" s="99">
        <f>RES_hhdet_in_fecs!D165</f>
        <v>3.5856730817029454E-2</v>
      </c>
      <c r="E409" s="99">
        <f>RES_hhdet_in_fecs!E165</f>
        <v>2.3767767445785789E-2</v>
      </c>
      <c r="F409" s="99">
        <f>RES_hhdet_in_fecs!F165</f>
        <v>3.854212943892403E-2</v>
      </c>
      <c r="G409" s="99">
        <f>RES_hhdet_in_fecs!G165</f>
        <v>4.0993780691219943E-2</v>
      </c>
      <c r="H409" s="99">
        <f>RES_hhdet_in_fecs!H165</f>
        <v>5.0298415457454435E-2</v>
      </c>
      <c r="I409" s="99">
        <f>RES_hhdet_in_fecs!I165</f>
        <v>5.5695604730427402E-2</v>
      </c>
      <c r="J409" s="99">
        <f>RES_hhdet_in_fecs!J165</f>
        <v>5.8225974054630002E-2</v>
      </c>
      <c r="K409" s="99">
        <f>RES_hhdet_in_fecs!K165</f>
        <v>5.1899795874978401E-2</v>
      </c>
      <c r="L409" s="99">
        <f>RES_hhdet_in_fecs!L165</f>
        <v>5.4282159681722675E-2</v>
      </c>
      <c r="M409" s="99">
        <f>RES_hhdet_in_fecs!M165</f>
        <v>4.148921360684181E-2</v>
      </c>
      <c r="N409" s="99">
        <f>RES_hhdet_in_fecs!N165</f>
        <v>4.4391157004020215E-2</v>
      </c>
      <c r="O409" s="99">
        <f>RES_hhdet_in_fecs!O165</f>
        <v>2.6556817296333437E-2</v>
      </c>
      <c r="P409" s="99">
        <f>RES_hhdet_in_fecs!P165</f>
        <v>3.4575526325380516E-2</v>
      </c>
      <c r="Q409" s="99">
        <f>RES_hhdet_in_fecs!Q165</f>
        <v>1.0815624740297052E-2</v>
      </c>
      <c r="R409" s="99">
        <f>RES_hhdet_in_fecs!R165</f>
        <v>1.4284911362672485E-2</v>
      </c>
      <c r="S409" s="99">
        <f>RES_hhdet_in_fecs!S165</f>
        <v>1.5225461915522305E-2</v>
      </c>
      <c r="T409" s="99">
        <f>RES_hhdet_in_fecs!T165</f>
        <v>1.8525393886361263E-2</v>
      </c>
      <c r="U409" s="99">
        <f>RES_hhdet_in_fecs!U165</f>
        <v>8.8522001696237865E-3</v>
      </c>
      <c r="V409" s="99">
        <f>RES_hhdet_in_fecs!V165</f>
        <v>3.7633028846982781E-2</v>
      </c>
      <c r="W409" s="99">
        <f>RES_hhdet_in_fecs!W165</f>
        <v>1.8293542244433473E-2</v>
      </c>
      <c r="X409" s="99">
        <f>RES_hhdet_in_fecs!X165</f>
        <v>4.3881744409541346E-2</v>
      </c>
      <c r="Y409" s="99">
        <f>RES_hhdet_in_fecs!Y165</f>
        <v>4.2279027528162316E-2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26.094056821767435</v>
      </c>
      <c r="D410" s="123">
        <v>24.939994406976552</v>
      </c>
      <c r="E410" s="123">
        <v>23.492384692888077</v>
      </c>
      <c r="F410" s="123">
        <v>23.738127704963148</v>
      </c>
      <c r="G410" s="123">
        <v>22.247060835062527</v>
      </c>
      <c r="H410" s="123">
        <v>22.127315080910819</v>
      </c>
      <c r="I410" s="123">
        <v>21.38919675976371</v>
      </c>
      <c r="J410" s="123">
        <v>21.085123043660541</v>
      </c>
      <c r="K410" s="123">
        <v>20.971617738027948</v>
      </c>
      <c r="L410" s="123">
        <v>21.063219191726056</v>
      </c>
      <c r="M410" s="123">
        <v>22.023366466209275</v>
      </c>
      <c r="N410" s="123">
        <v>21.867356374630091</v>
      </c>
      <c r="O410" s="123">
        <v>20.941369214550516</v>
      </c>
      <c r="P410" s="123">
        <v>20.058198300817836</v>
      </c>
      <c r="Q410" s="123">
        <v>19.203752921374981</v>
      </c>
      <c r="R410" s="123">
        <v>19.760149998069192</v>
      </c>
      <c r="S410" s="123">
        <v>20.009273340961503</v>
      </c>
      <c r="T410" s="123">
        <v>20.406420014005352</v>
      </c>
      <c r="U410" s="123">
        <v>20.130696398741385</v>
      </c>
      <c r="V410" s="123">
        <v>20.934195810854735</v>
      </c>
      <c r="W410" s="123">
        <v>19.413548812468655</v>
      </c>
      <c r="X410" s="123">
        <v>17.611504159978939</v>
      </c>
      <c r="Y410" s="123">
        <v>16.441490060244824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28.805811415955983</v>
      </c>
      <c r="D411" s="99">
        <v>27.619188462651568</v>
      </c>
      <c r="E411" s="99">
        <v>26.496393316520027</v>
      </c>
      <c r="F411" s="99">
        <v>25.811374044149641</v>
      </c>
      <c r="G411" s="99">
        <v>25.088996894987567</v>
      </c>
      <c r="H411" s="99">
        <v>24.55574481346175</v>
      </c>
      <c r="I411" s="99">
        <v>24.578185450898399</v>
      </c>
      <c r="J411" s="99">
        <v>24.13476921840736</v>
      </c>
      <c r="K411" s="99">
        <v>24.026134937328667</v>
      </c>
      <c r="L411" s="99">
        <v>23.827337636655635</v>
      </c>
      <c r="M411" s="99">
        <v>24.627395269095679</v>
      </c>
      <c r="N411" s="99">
        <v>22.284322532912096</v>
      </c>
      <c r="O411" s="99">
        <v>23.738163228724471</v>
      </c>
      <c r="P411" s="99">
        <v>20.854190999852381</v>
      </c>
      <c r="Q411" s="99">
        <v>18.190618613482918</v>
      </c>
      <c r="R411" s="99">
        <v>21.215080603971799</v>
      </c>
      <c r="S411" s="99">
        <v>20.760357483644114</v>
      </c>
      <c r="T411" s="99">
        <v>20.887681967892604</v>
      </c>
      <c r="U411" s="99">
        <v>19.654209006768092</v>
      </c>
      <c r="V411" s="99">
        <v>21.396256056055211</v>
      </c>
      <c r="W411" s="99">
        <v>17.939037318972524</v>
      </c>
      <c r="X411" s="99">
        <v>16.970018147389009</v>
      </c>
      <c r="Y411" s="99">
        <v>17.157876906969133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23.532206228005023</v>
      </c>
      <c r="G412" s="99">
        <v>0</v>
      </c>
      <c r="H412" s="99">
        <v>22.457485859434264</v>
      </c>
      <c r="I412" s="99">
        <v>22.479854983311544</v>
      </c>
      <c r="J412" s="99">
        <v>22.040623635130899</v>
      </c>
      <c r="K412" s="99">
        <v>21.958906904928686</v>
      </c>
      <c r="L412" s="99">
        <v>21.817879375657331</v>
      </c>
      <c r="M412" s="99">
        <v>22.637882502455767</v>
      </c>
      <c r="N412" s="99">
        <v>20.553424343182549</v>
      </c>
      <c r="O412" s="99">
        <v>22.034769092303613</v>
      </c>
      <c r="P412" s="99">
        <v>19.508496585974331</v>
      </c>
      <c r="Q412" s="99">
        <v>17.129953863122047</v>
      </c>
      <c r="R412" s="99">
        <v>20.068369308251874</v>
      </c>
      <c r="S412" s="99">
        <v>19.725172102844695</v>
      </c>
      <c r="T412" s="99">
        <v>19.918817493648159</v>
      </c>
      <c r="U412" s="99">
        <v>18.798036431663899</v>
      </c>
      <c r="V412" s="99">
        <v>20.548855445950842</v>
      </c>
      <c r="W412" s="99">
        <v>17.244365584916274</v>
      </c>
      <c r="X412" s="99">
        <v>16.300729540404557</v>
      </c>
      <c r="Y412" s="99">
        <v>16.485737136144614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20.060883854126114</v>
      </c>
      <c r="G413" s="102">
        <v>0</v>
      </c>
      <c r="H413" s="102">
        <v>19.183619721763133</v>
      </c>
      <c r="I413" s="102">
        <v>19.144142839881912</v>
      </c>
      <c r="J413" s="102">
        <v>18.652685036317596</v>
      </c>
      <c r="K413" s="102">
        <v>18.549075373854485</v>
      </c>
      <c r="L413" s="102">
        <v>18.432353108743811</v>
      </c>
      <c r="M413" s="102">
        <v>19.12855803423291</v>
      </c>
      <c r="N413" s="102">
        <v>17.249582113702942</v>
      </c>
      <c r="O413" s="102">
        <v>18.357242769101447</v>
      </c>
      <c r="P413" s="102">
        <v>16.11014918651852</v>
      </c>
      <c r="Q413" s="102">
        <v>14.009585728961426</v>
      </c>
      <c r="R413" s="102">
        <v>16.291837669172612</v>
      </c>
      <c r="S413" s="102">
        <v>15.936403182895191</v>
      </c>
      <c r="T413" s="102">
        <v>16.002253692868155</v>
      </c>
      <c r="U413" s="102">
        <v>15.027216025276593</v>
      </c>
      <c r="V413" s="102">
        <v>16.549787050965719</v>
      </c>
      <c r="W413" s="102">
        <v>13.851790665654104</v>
      </c>
      <c r="X413" s="102">
        <v>12.921353584729903</v>
      </c>
      <c r="Y413" s="102">
        <v>12.892251932666429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3.471322373878905</v>
      </c>
      <c r="G414" s="105">
        <v>0</v>
      </c>
      <c r="H414" s="105">
        <v>3.2738661376711367</v>
      </c>
      <c r="I414" s="105">
        <v>3.3357121434296291</v>
      </c>
      <c r="J414" s="105">
        <v>3.3879385988133</v>
      </c>
      <c r="K414" s="105">
        <v>3.4098315310741971</v>
      </c>
      <c r="L414" s="105">
        <v>3.3855262669135153</v>
      </c>
      <c r="M414" s="105">
        <v>3.5093244682228586</v>
      </c>
      <c r="N414" s="105">
        <v>3.3038422294796037</v>
      </c>
      <c r="O414" s="105">
        <v>3.6775263232021644</v>
      </c>
      <c r="P414" s="105">
        <v>3.3983473994558109</v>
      </c>
      <c r="Q414" s="105">
        <v>3.12036813416062</v>
      </c>
      <c r="R414" s="105">
        <v>3.7765316390792676</v>
      </c>
      <c r="S414" s="105">
        <v>3.7887689199495029</v>
      </c>
      <c r="T414" s="105">
        <v>3.9165638007800063</v>
      </c>
      <c r="U414" s="105">
        <v>3.7708204063873105</v>
      </c>
      <c r="V414" s="105">
        <v>3.9990683949851231</v>
      </c>
      <c r="W414" s="105">
        <v>3.392574919262167</v>
      </c>
      <c r="X414" s="105">
        <v>3.3793759556746545</v>
      </c>
      <c r="Y414" s="105">
        <v>3.593485203478183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25.898351848671236</v>
      </c>
      <c r="D415" s="102">
        <v>24.770540491707891</v>
      </c>
      <c r="E415" s="102">
        <v>23.307331350707841</v>
      </c>
      <c r="F415" s="102">
        <v>23.654243160953513</v>
      </c>
      <c r="G415" s="102">
        <v>22.172809928984481</v>
      </c>
      <c r="H415" s="102">
        <v>22.077878131665738</v>
      </c>
      <c r="I415" s="102">
        <v>21.856442503610729</v>
      </c>
      <c r="J415" s="102">
        <v>22.504905596068735</v>
      </c>
      <c r="K415" s="102">
        <v>22.195179725940154</v>
      </c>
      <c r="L415" s="102">
        <v>22.39907178137269</v>
      </c>
      <c r="M415" s="102">
        <v>22.574943136231653</v>
      </c>
      <c r="N415" s="102">
        <v>22.391116580498831</v>
      </c>
      <c r="O415" s="102">
        <v>21.675835414121298</v>
      </c>
      <c r="P415" s="102">
        <v>21.014584860921392</v>
      </c>
      <c r="Q415" s="102">
        <v>20.540720670164418</v>
      </c>
      <c r="R415" s="102">
        <v>20.617237252568788</v>
      </c>
      <c r="S415" s="102">
        <v>20.834151583965212</v>
      </c>
      <c r="T415" s="102">
        <v>21.200451763640963</v>
      </c>
      <c r="U415" s="102">
        <v>20.744582921851674</v>
      </c>
      <c r="V415" s="102">
        <v>21.500981706603365</v>
      </c>
      <c r="W415" s="102">
        <v>20.207603049993285</v>
      </c>
      <c r="X415" s="102">
        <v>18.341989792756738</v>
      </c>
      <c r="Y415" s="102">
        <v>16.794165789859804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23.999071194704598</v>
      </c>
      <c r="D416" s="105">
        <v>22.926383031541576</v>
      </c>
      <c r="E416" s="105">
        <v>21.579320395837733</v>
      </c>
      <c r="F416" s="105">
        <v>21.911992122348092</v>
      </c>
      <c r="G416" s="105">
        <v>20.536142644115049</v>
      </c>
      <c r="H416" s="105">
        <v>20.497510216823294</v>
      </c>
      <c r="I416" s="105">
        <v>20.291098521057467</v>
      </c>
      <c r="J416" s="105">
        <v>20.866031022698145</v>
      </c>
      <c r="K416" s="105">
        <v>20.583038379234136</v>
      </c>
      <c r="L416" s="105">
        <v>20.79457297358568</v>
      </c>
      <c r="M416" s="105">
        <v>20.999157253439108</v>
      </c>
      <c r="N416" s="105">
        <v>20.843546228915717</v>
      </c>
      <c r="O416" s="105">
        <v>20.228490949494461</v>
      </c>
      <c r="P416" s="105">
        <v>19.684050426246944</v>
      </c>
      <c r="Q416" s="105">
        <v>19.303013817572179</v>
      </c>
      <c r="R416" s="105">
        <v>19.412245705366647</v>
      </c>
      <c r="S416" s="105">
        <v>19.665185355773861</v>
      </c>
      <c r="T416" s="105">
        <v>20.051235810664185</v>
      </c>
      <c r="U416" s="105">
        <v>19.650412840885899</v>
      </c>
      <c r="V416" s="105">
        <v>20.447191493096081</v>
      </c>
      <c r="W416" s="105">
        <v>19.255134108274802</v>
      </c>
      <c r="X416" s="105">
        <v>17.49367266739489</v>
      </c>
      <c r="Y416" s="105">
        <v>16.026981895638094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20.218656706704067</v>
      </c>
      <c r="D417" s="99">
        <v>19.231719468849626</v>
      </c>
      <c r="E417" s="99">
        <v>18.093841694301865</v>
      </c>
      <c r="F417" s="99">
        <v>18.375133573285826</v>
      </c>
      <c r="G417" s="99">
        <v>17.185163605381877</v>
      </c>
      <c r="H417" s="99">
        <v>17.241833089262489</v>
      </c>
      <c r="I417" s="99">
        <v>17.02228487987465</v>
      </c>
      <c r="J417" s="99">
        <v>17.397809696238088</v>
      </c>
      <c r="K417" s="99">
        <v>17.1379150642044</v>
      </c>
      <c r="L417" s="99">
        <v>17.333708999304456</v>
      </c>
      <c r="M417" s="99">
        <v>17.538717477491634</v>
      </c>
      <c r="N417" s="99">
        <v>17.334528128092892</v>
      </c>
      <c r="O417" s="99">
        <v>16.760747919530992</v>
      </c>
      <c r="P417" s="99">
        <v>16.240668205102914</v>
      </c>
      <c r="Q417" s="99">
        <v>15.832510433890892</v>
      </c>
      <c r="R417" s="99">
        <v>15.833363717582206</v>
      </c>
      <c r="S417" s="99">
        <v>15.995405962736859</v>
      </c>
      <c r="T417" s="99">
        <v>16.245028906067429</v>
      </c>
      <c r="U417" s="99">
        <v>15.858495701729323</v>
      </c>
      <c r="V417" s="99">
        <v>16.618165772039131</v>
      </c>
      <c r="W417" s="99">
        <v>15.605780954584468</v>
      </c>
      <c r="X417" s="99">
        <v>13.970532652820165</v>
      </c>
      <c r="Y417" s="99">
        <v>12.598630228456836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3.7804144880005355</v>
      </c>
      <c r="D418" s="99">
        <v>3.6946635626919502</v>
      </c>
      <c r="E418" s="99">
        <v>3.4854787015358593</v>
      </c>
      <c r="F418" s="99">
        <v>3.5368585490622722</v>
      </c>
      <c r="G418" s="99">
        <v>3.350979038733171</v>
      </c>
      <c r="H418" s="99">
        <v>3.2556771275608076</v>
      </c>
      <c r="I418" s="99">
        <v>3.2688136411828155</v>
      </c>
      <c r="J418" s="99">
        <v>3.4682213264600597</v>
      </c>
      <c r="K418" s="99">
        <v>3.4451233150297362</v>
      </c>
      <c r="L418" s="99">
        <v>3.4608639742812257</v>
      </c>
      <c r="M418" s="99">
        <v>3.4604397759474752</v>
      </c>
      <c r="N418" s="99">
        <v>3.509018100822821</v>
      </c>
      <c r="O418" s="99">
        <v>3.4677430299634668</v>
      </c>
      <c r="P418" s="99">
        <v>3.4433822211440348</v>
      </c>
      <c r="Q418" s="99">
        <v>3.4705033836812844</v>
      </c>
      <c r="R418" s="99">
        <v>3.5788819877844431</v>
      </c>
      <c r="S418" s="99">
        <v>3.6697793930370048</v>
      </c>
      <c r="T418" s="99">
        <v>3.8062069045967624</v>
      </c>
      <c r="U418" s="99">
        <v>3.7919171391565762</v>
      </c>
      <c r="V418" s="99">
        <v>3.8290257210569458</v>
      </c>
      <c r="W418" s="99">
        <v>3.6493531536903321</v>
      </c>
      <c r="X418" s="99">
        <v>3.5231400145747238</v>
      </c>
      <c r="Y418" s="99">
        <v>3.4283516671812584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4.1698335431600126</v>
      </c>
      <c r="D419" s="123">
        <v>4.0891435218083929</v>
      </c>
      <c r="E419" s="123">
        <v>4.0472640659656536</v>
      </c>
      <c r="F419" s="123">
        <v>4.0035459902413599</v>
      </c>
      <c r="G419" s="123">
        <v>3.8697021640859841</v>
      </c>
      <c r="H419" s="123">
        <v>3.7549994493178054</v>
      </c>
      <c r="I419" s="123">
        <v>3.7712112392691579</v>
      </c>
      <c r="J419" s="123">
        <v>3.5925213966565566</v>
      </c>
      <c r="K419" s="123">
        <v>3.5415082555326971</v>
      </c>
      <c r="L419" s="123">
        <v>3.4429261954514416</v>
      </c>
      <c r="M419" s="123">
        <v>3.4394291617619253</v>
      </c>
      <c r="N419" s="123">
        <v>3.4451843194038609</v>
      </c>
      <c r="O419" s="123">
        <v>3.2611519818240891</v>
      </c>
      <c r="P419" s="123">
        <v>3.3084421336285152</v>
      </c>
      <c r="Q419" s="123">
        <v>3.3115220588214043</v>
      </c>
      <c r="R419" s="123">
        <v>3.2696378518601095</v>
      </c>
      <c r="S419" s="123">
        <v>3.2039280615675336</v>
      </c>
      <c r="T419" s="123">
        <v>3.1867444471567015</v>
      </c>
      <c r="U419" s="123">
        <v>3.0651232472598404</v>
      </c>
      <c r="V419" s="123">
        <v>3.2022641350579297</v>
      </c>
      <c r="W419" s="123">
        <v>3.1462061394595575</v>
      </c>
      <c r="X419" s="123">
        <v>2.7925755724922841</v>
      </c>
      <c r="Y419" s="123">
        <v>2.6596743278970743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5.3200060719322861</v>
      </c>
      <c r="D420" s="99">
        <v>5.2136406063905723</v>
      </c>
      <c r="E420" s="99">
        <v>5.174121281014985</v>
      </c>
      <c r="F420" s="99">
        <v>5.0122486437908886</v>
      </c>
      <c r="G420" s="99">
        <v>5.0120024115610837</v>
      </c>
      <c r="H420" s="99">
        <v>4.8322715050531855</v>
      </c>
      <c r="I420" s="99">
        <v>4.8345064995060678</v>
      </c>
      <c r="J420" s="99">
        <v>4.6695038032723195</v>
      </c>
      <c r="K420" s="99">
        <v>4.462117086216316</v>
      </c>
      <c r="L420" s="99">
        <v>4.4922031982451074</v>
      </c>
      <c r="M420" s="99">
        <v>4.4511443521704406</v>
      </c>
      <c r="N420" s="99">
        <v>4.4300185373276815</v>
      </c>
      <c r="O420" s="99">
        <v>4.4536924784705345</v>
      </c>
      <c r="P420" s="99">
        <v>4.2374487830660037</v>
      </c>
      <c r="Q420" s="99">
        <v>3.9644786735960209</v>
      </c>
      <c r="R420" s="99">
        <v>4.602985780352161</v>
      </c>
      <c r="S420" s="99">
        <v>4.4819600015105063</v>
      </c>
      <c r="T420" s="99">
        <v>4.6694845691372695</v>
      </c>
      <c r="U420" s="99">
        <v>4.4165469659946144</v>
      </c>
      <c r="V420" s="99">
        <v>4.876299009062623</v>
      </c>
      <c r="W420" s="99">
        <v>4.0949290802501821</v>
      </c>
      <c r="X420" s="99">
        <v>3.8663175078246881</v>
      </c>
      <c r="Y420" s="99">
        <v>4.015385122975565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4.154542762399946</v>
      </c>
      <c r="D421" s="110">
        <v>4.0736140922802546</v>
      </c>
      <c r="E421" s="110">
        <v>4.0311756821695885</v>
      </c>
      <c r="F421" s="110">
        <v>3.988108736582527</v>
      </c>
      <c r="G421" s="110">
        <v>3.853118013437709</v>
      </c>
      <c r="H421" s="110">
        <v>3.7387355567295391</v>
      </c>
      <c r="I421" s="110">
        <v>3.7576007249100791</v>
      </c>
      <c r="J421" s="110">
        <v>3.5794828687314251</v>
      </c>
      <c r="K421" s="110">
        <v>3.5306711886617892</v>
      </c>
      <c r="L421" s="110">
        <v>3.4260099517879521</v>
      </c>
      <c r="M421" s="110">
        <v>3.4211916334855532</v>
      </c>
      <c r="N421" s="110">
        <v>3.4283629651919987</v>
      </c>
      <c r="O421" s="110">
        <v>3.241888555319282</v>
      </c>
      <c r="P421" s="110">
        <v>3.2939190846458821</v>
      </c>
      <c r="Q421" s="110">
        <v>3.2999225334664142</v>
      </c>
      <c r="R421" s="110">
        <v>3.2370082657687282</v>
      </c>
      <c r="S421" s="110">
        <v>3.1760208594343791</v>
      </c>
      <c r="T421" s="110">
        <v>3.1608790330305339</v>
      </c>
      <c r="U421" s="110">
        <v>3.0443769968403092</v>
      </c>
      <c r="V421" s="110">
        <v>3.1768579177378733</v>
      </c>
      <c r="W421" s="110">
        <v>3.1273243729520548</v>
      </c>
      <c r="X421" s="110">
        <v>2.7710683573327071</v>
      </c>
      <c r="Y421" s="110">
        <v>2.6263106462551056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117.1546245610763</v>
      </c>
      <c r="D423" s="118">
        <f t="shared" si="194"/>
        <v>98.930157917203289</v>
      </c>
      <c r="E423" s="118">
        <f t="shared" si="194"/>
        <v>107.93708797666187</v>
      </c>
      <c r="F423" s="118">
        <f t="shared" si="194"/>
        <v>113.56289626991421</v>
      </c>
      <c r="G423" s="118">
        <f t="shared" si="194"/>
        <v>107.31156356060143</v>
      </c>
      <c r="H423" s="118">
        <f t="shared" si="194"/>
        <v>117.24147232395826</v>
      </c>
      <c r="I423" s="118">
        <f t="shared" si="194"/>
        <v>104.9870083878681</v>
      </c>
      <c r="J423" s="118">
        <f t="shared" si="194"/>
        <v>112.30276598077333</v>
      </c>
      <c r="K423" s="118">
        <f t="shared" si="194"/>
        <v>88.542662696141264</v>
      </c>
      <c r="L423" s="118">
        <f t="shared" si="194"/>
        <v>102.2865528568161</v>
      </c>
      <c r="M423" s="118">
        <f t="shared" si="194"/>
        <v>91.014789232488909</v>
      </c>
      <c r="N423" s="118">
        <f t="shared" si="194"/>
        <v>82.85445590078541</v>
      </c>
      <c r="O423" s="118">
        <f t="shared" si="194"/>
        <v>77.608076210755286</v>
      </c>
      <c r="P423" s="118">
        <f t="shared" si="194"/>
        <v>69.321290015829064</v>
      </c>
      <c r="Q423" s="118">
        <f t="shared" si="194"/>
        <v>70.514267602052655</v>
      </c>
      <c r="R423" s="118">
        <f t="shared" ref="R423:V423" si="195">R424+R426+R428+R437</f>
        <v>67.882127267691715</v>
      </c>
      <c r="S423" s="118">
        <f t="shared" si="195"/>
        <v>67.320682627258478</v>
      </c>
      <c r="T423" s="118">
        <f t="shared" si="195"/>
        <v>69.101522904164241</v>
      </c>
      <c r="U423" s="118">
        <f t="shared" si="195"/>
        <v>63.599933221478238</v>
      </c>
      <c r="V423" s="118">
        <f t="shared" si="195"/>
        <v>67.633671041763606</v>
      </c>
      <c r="W423" s="118">
        <f t="shared" ref="W423:Y423" si="196">W424+W426+W428+W437</f>
        <v>56.449448691118711</v>
      </c>
      <c r="X423" s="118">
        <f t="shared" si="196"/>
        <v>42.566773133171544</v>
      </c>
      <c r="Y423" s="118">
        <f t="shared" si="196"/>
        <v>32.145863516523129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96.804369566943095</v>
      </c>
      <c r="D424" s="123">
        <f t="shared" si="197"/>
        <v>79.236603788956117</v>
      </c>
      <c r="E424" s="123">
        <f t="shared" si="197"/>
        <v>89.222326120278595</v>
      </c>
      <c r="F424" s="123">
        <f t="shared" si="197"/>
        <v>94.60085216681901</v>
      </c>
      <c r="G424" s="123">
        <f t="shared" si="197"/>
        <v>89.347339396273753</v>
      </c>
      <c r="H424" s="123">
        <f t="shared" si="197"/>
        <v>99.361849455648468</v>
      </c>
      <c r="I424" s="123">
        <f t="shared" si="197"/>
        <v>87.152615214246453</v>
      </c>
      <c r="J424" s="123">
        <f t="shared" si="197"/>
        <v>94.127396293906699</v>
      </c>
      <c r="K424" s="123">
        <f t="shared" si="197"/>
        <v>70.566567679489694</v>
      </c>
      <c r="L424" s="123">
        <f t="shared" si="197"/>
        <v>84.186722110091523</v>
      </c>
      <c r="M424" s="123">
        <f t="shared" si="197"/>
        <v>72.696339137530316</v>
      </c>
      <c r="N424" s="123">
        <f t="shared" si="197"/>
        <v>64.513523645125602</v>
      </c>
      <c r="O424" s="123">
        <f t="shared" si="197"/>
        <v>59.581725116674832</v>
      </c>
      <c r="P424" s="123">
        <f t="shared" si="197"/>
        <v>51.406979559910447</v>
      </c>
      <c r="Q424" s="123">
        <f t="shared" si="197"/>
        <v>52.870846741320783</v>
      </c>
      <c r="R424" s="123">
        <f t="shared" si="197"/>
        <v>49.655068950300823</v>
      </c>
      <c r="S424" s="123">
        <f t="shared" si="197"/>
        <v>48.779628927158043</v>
      </c>
      <c r="T424" s="123">
        <f t="shared" si="197"/>
        <v>50.022971873308556</v>
      </c>
      <c r="U424" s="123">
        <f t="shared" si="197"/>
        <v>44.833412957600466</v>
      </c>
      <c r="V424" s="123">
        <f t="shared" si="197"/>
        <v>47.681910811935637</v>
      </c>
      <c r="W424" s="123">
        <f t="shared" si="197"/>
        <v>37.619633645795972</v>
      </c>
      <c r="X424" s="123">
        <f t="shared" si="197"/>
        <v>25.111587151141457</v>
      </c>
      <c r="Y424" s="123">
        <f t="shared" si="197"/>
        <v>15.707424187747076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96.804369566943095</v>
      </c>
      <c r="D425" s="99">
        <v>79.236603788956117</v>
      </c>
      <c r="E425" s="99">
        <v>89.222326120278595</v>
      </c>
      <c r="F425" s="99">
        <v>94.60085216681901</v>
      </c>
      <c r="G425" s="99">
        <v>89.347339396273753</v>
      </c>
      <c r="H425" s="99">
        <v>99.361849455648468</v>
      </c>
      <c r="I425" s="99">
        <v>87.152615214246453</v>
      </c>
      <c r="J425" s="99">
        <v>94.127396293906699</v>
      </c>
      <c r="K425" s="99">
        <v>70.566567679489694</v>
      </c>
      <c r="L425" s="99">
        <v>84.186722110091523</v>
      </c>
      <c r="M425" s="99">
        <v>72.696339137530316</v>
      </c>
      <c r="N425" s="99">
        <v>64.513523645125602</v>
      </c>
      <c r="O425" s="99">
        <v>59.581725116674832</v>
      </c>
      <c r="P425" s="99">
        <v>51.406979559910447</v>
      </c>
      <c r="Q425" s="99">
        <v>52.870846741320783</v>
      </c>
      <c r="R425" s="99">
        <v>49.655068950300823</v>
      </c>
      <c r="S425" s="99">
        <v>48.779628927158043</v>
      </c>
      <c r="T425" s="99">
        <v>50.022971873308556</v>
      </c>
      <c r="U425" s="99">
        <v>44.833412957600466</v>
      </c>
      <c r="V425" s="99">
        <v>47.681910811935637</v>
      </c>
      <c r="W425" s="99">
        <v>37.619633645795972</v>
      </c>
      <c r="X425" s="99">
        <v>25.111587151141457</v>
      </c>
      <c r="Y425" s="99">
        <v>15.707424187747076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0</v>
      </c>
      <c r="D426" s="123">
        <f t="shared" si="198"/>
        <v>0.11336725444214514</v>
      </c>
      <c r="E426" s="123">
        <f t="shared" si="198"/>
        <v>7.8765702357114081E-2</v>
      </c>
      <c r="F426" s="123">
        <f t="shared" si="198"/>
        <v>0.13364456991328633</v>
      </c>
      <c r="G426" s="123">
        <f t="shared" si="198"/>
        <v>0.14852569280357644</v>
      </c>
      <c r="H426" s="123">
        <f t="shared" si="198"/>
        <v>0.19016495953058216</v>
      </c>
      <c r="I426" s="123">
        <f t="shared" si="198"/>
        <v>0.21946858500585573</v>
      </c>
      <c r="J426" s="123">
        <f t="shared" si="198"/>
        <v>0.23891643854106701</v>
      </c>
      <c r="K426" s="123">
        <f t="shared" si="198"/>
        <v>0.22159552680938116</v>
      </c>
      <c r="L426" s="123">
        <f t="shared" si="198"/>
        <v>0.24100424003883503</v>
      </c>
      <c r="M426" s="123">
        <f t="shared" si="198"/>
        <v>0.19229570338511379</v>
      </c>
      <c r="N426" s="123">
        <f t="shared" si="198"/>
        <v>0.21578188299063594</v>
      </c>
      <c r="O426" s="123">
        <f t="shared" si="198"/>
        <v>0.13590962125101466</v>
      </c>
      <c r="P426" s="123">
        <f t="shared" si="198"/>
        <v>0.18602195950103484</v>
      </c>
      <c r="Q426" s="123">
        <f t="shared" si="198"/>
        <v>6.036854273083455E-2</v>
      </c>
      <c r="R426" s="123">
        <f t="shared" si="198"/>
        <v>8.0356238407256919E-2</v>
      </c>
      <c r="S426" s="123">
        <f t="shared" si="198"/>
        <v>8.5720913323033568E-2</v>
      </c>
      <c r="T426" s="123">
        <f t="shared" si="198"/>
        <v>0.10439969591073131</v>
      </c>
      <c r="U426" s="123">
        <f t="shared" si="198"/>
        <v>4.993949854047889E-2</v>
      </c>
      <c r="V426" s="123">
        <f t="shared" si="198"/>
        <v>0.21294980045669223</v>
      </c>
      <c r="W426" s="123">
        <f t="shared" si="198"/>
        <v>0.10454290226677182</v>
      </c>
      <c r="X426" s="123">
        <f t="shared" si="198"/>
        <v>0.25349841579698329</v>
      </c>
      <c r="Y426" s="123">
        <f t="shared" si="198"/>
        <v>0.24719967376665258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0</v>
      </c>
      <c r="D427" s="99">
        <f>RES_hhdet_in_tess!D165</f>
        <v>0.11336725444214514</v>
      </c>
      <c r="E427" s="99">
        <f>RES_hhdet_in_tess!E165</f>
        <v>7.8765702357114081E-2</v>
      </c>
      <c r="F427" s="99">
        <f>RES_hhdet_in_tess!F165</f>
        <v>0.13364456991328633</v>
      </c>
      <c r="G427" s="99">
        <f>RES_hhdet_in_tess!G165</f>
        <v>0.14852569280357644</v>
      </c>
      <c r="H427" s="99">
        <f>RES_hhdet_in_tess!H165</f>
        <v>0.19016495953058216</v>
      </c>
      <c r="I427" s="99">
        <f>RES_hhdet_in_tess!I165</f>
        <v>0.21946858500585573</v>
      </c>
      <c r="J427" s="99">
        <f>RES_hhdet_in_tess!J165</f>
        <v>0.23891643854106701</v>
      </c>
      <c r="K427" s="99">
        <f>RES_hhdet_in_tess!K165</f>
        <v>0.22159552680938116</v>
      </c>
      <c r="L427" s="99">
        <f>RES_hhdet_in_tess!L165</f>
        <v>0.24100424003883503</v>
      </c>
      <c r="M427" s="99">
        <f>RES_hhdet_in_tess!M165</f>
        <v>0.19229570338511379</v>
      </c>
      <c r="N427" s="99">
        <f>RES_hhdet_in_tess!N165</f>
        <v>0.21578188299063594</v>
      </c>
      <c r="O427" s="99">
        <f>RES_hhdet_in_tess!O165</f>
        <v>0.13590962125101466</v>
      </c>
      <c r="P427" s="99">
        <f>RES_hhdet_in_tess!P165</f>
        <v>0.18602195950103484</v>
      </c>
      <c r="Q427" s="99">
        <f>RES_hhdet_in_tess!Q165</f>
        <v>6.036854273083455E-2</v>
      </c>
      <c r="R427" s="99">
        <f>RES_hhdet_in_tess!R165</f>
        <v>8.0356238407256919E-2</v>
      </c>
      <c r="S427" s="99">
        <f>RES_hhdet_in_tess!S165</f>
        <v>8.5720913323033568E-2</v>
      </c>
      <c r="T427" s="99">
        <f>RES_hhdet_in_tess!T165</f>
        <v>0.10439969591073131</v>
      </c>
      <c r="U427" s="99">
        <f>RES_hhdet_in_tess!U165</f>
        <v>4.993949854047889E-2</v>
      </c>
      <c r="V427" s="99">
        <f>RES_hhdet_in_tess!V165</f>
        <v>0.21294980045669223</v>
      </c>
      <c r="W427" s="99">
        <f>RES_hhdet_in_tess!W165</f>
        <v>0.10454290226677182</v>
      </c>
      <c r="X427" s="99">
        <f>RES_hhdet_in_tess!X165</f>
        <v>0.25349841579698329</v>
      </c>
      <c r="Y427" s="99">
        <f>RES_hhdet_in_tess!Y165</f>
        <v>0.24719967376665258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17.229726188872572</v>
      </c>
      <c r="D428" s="123">
        <v>16.514763348393963</v>
      </c>
      <c r="E428" s="123">
        <v>15.596480837998321</v>
      </c>
      <c r="F428" s="123">
        <v>15.81642463913208</v>
      </c>
      <c r="G428" s="123">
        <v>14.898286945873483</v>
      </c>
      <c r="H428" s="123">
        <v>14.852967046291958</v>
      </c>
      <c r="I428" s="123">
        <v>14.758085168292846</v>
      </c>
      <c r="J428" s="123">
        <v>15.208218989935116</v>
      </c>
      <c r="K428" s="123">
        <v>15.05761723001819</v>
      </c>
      <c r="L428" s="123">
        <v>15.233390914394889</v>
      </c>
      <c r="M428" s="123">
        <v>15.494442642812768</v>
      </c>
      <c r="N428" s="123">
        <v>15.4741437922528</v>
      </c>
      <c r="O428" s="123">
        <v>15.362605235445633</v>
      </c>
      <c r="P428" s="123">
        <v>15.137669104229909</v>
      </c>
      <c r="Q428" s="123">
        <v>14.958497697887216</v>
      </c>
      <c r="R428" s="123">
        <v>15.520634058032353</v>
      </c>
      <c r="S428" s="123">
        <v>15.826414614877422</v>
      </c>
      <c r="T428" s="123">
        <v>16.298912916068076</v>
      </c>
      <c r="U428" s="123">
        <v>16.088527812275139</v>
      </c>
      <c r="V428" s="123">
        <v>16.948328516540471</v>
      </c>
      <c r="W428" s="123">
        <v>15.952353146067002</v>
      </c>
      <c r="X428" s="123">
        <v>14.721602083322663</v>
      </c>
      <c r="Y428" s="123">
        <v>13.81887906158207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17.130688098241276</v>
      </c>
      <c r="D429" s="99">
        <v>16.486390873353368</v>
      </c>
      <c r="E429" s="99">
        <v>15.883246586043755</v>
      </c>
      <c r="F429" s="99">
        <v>15.539037867122401</v>
      </c>
      <c r="G429" s="99">
        <v>15.175854889428848</v>
      </c>
      <c r="H429" s="99">
        <v>14.929739289620384</v>
      </c>
      <c r="I429" s="99">
        <v>15.02762273083742</v>
      </c>
      <c r="J429" s="99">
        <v>14.852725346929642</v>
      </c>
      <c r="K429" s="99">
        <v>14.900088663104038</v>
      </c>
      <c r="L429" s="99">
        <v>14.909682529606361</v>
      </c>
      <c r="M429" s="99">
        <v>15.690289974667801</v>
      </c>
      <c r="N429" s="99">
        <v>14.615108983396071</v>
      </c>
      <c r="O429" s="99">
        <v>16.218954118242436</v>
      </c>
      <c r="P429" s="99">
        <v>14.941304957199181</v>
      </c>
      <c r="Q429" s="99">
        <v>13.577053567097256</v>
      </c>
      <c r="R429" s="99">
        <v>16.246137539652182</v>
      </c>
      <c r="S429" s="99">
        <v>16.273030563341454</v>
      </c>
      <c r="T429" s="99">
        <v>16.711188314997454</v>
      </c>
      <c r="U429" s="99">
        <v>15.995498995457327</v>
      </c>
      <c r="V429" s="99">
        <v>17.645633180239603</v>
      </c>
      <c r="W429" s="99">
        <v>14.914194194479007</v>
      </c>
      <c r="X429" s="99">
        <v>14.163240725133413</v>
      </c>
      <c r="Y429" s="99">
        <v>14.348019231538956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15.548433546806391</v>
      </c>
      <c r="G430" s="99">
        <v>0</v>
      </c>
      <c r="H430" s="99">
        <v>14.937386965601069</v>
      </c>
      <c r="I430" s="99">
        <v>15.040846221685673</v>
      </c>
      <c r="J430" s="99">
        <v>14.866946552861245</v>
      </c>
      <c r="K430" s="99">
        <v>14.913257629777409</v>
      </c>
      <c r="L430" s="99">
        <v>14.919359266459091</v>
      </c>
      <c r="M430" s="99">
        <v>15.696265842855562</v>
      </c>
      <c r="N430" s="99">
        <v>14.616931157243535</v>
      </c>
      <c r="O430" s="99">
        <v>16.219999611498466</v>
      </c>
      <c r="P430" s="99">
        <v>14.940710845894539</v>
      </c>
      <c r="Q430" s="99">
        <v>13.576796248923431</v>
      </c>
      <c r="R430" s="99">
        <v>16.252535878135163</v>
      </c>
      <c r="S430" s="99">
        <v>16.280537246641341</v>
      </c>
      <c r="T430" s="99">
        <v>16.719165608723145</v>
      </c>
      <c r="U430" s="99">
        <v>16.000659763140835</v>
      </c>
      <c r="V430" s="99">
        <v>17.647786691650605</v>
      </c>
      <c r="W430" s="99">
        <v>14.908705481650086</v>
      </c>
      <c r="X430" s="99">
        <v>14.163586068216739</v>
      </c>
      <c r="Y430" s="99">
        <v>14.374439028400968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12.077111172927488</v>
      </c>
      <c r="G431" s="102">
        <v>0</v>
      </c>
      <c r="H431" s="102">
        <v>11.663520827929929</v>
      </c>
      <c r="I431" s="102">
        <v>11.705134078256044</v>
      </c>
      <c r="J431" s="102">
        <v>11.479007954047946</v>
      </c>
      <c r="K431" s="102">
        <v>11.503426098703208</v>
      </c>
      <c r="L431" s="102">
        <v>11.533832999545579</v>
      </c>
      <c r="M431" s="102">
        <v>12.186941374632703</v>
      </c>
      <c r="N431" s="102">
        <v>11.313088927763932</v>
      </c>
      <c r="O431" s="102">
        <v>12.542473288296298</v>
      </c>
      <c r="P431" s="102">
        <v>11.542363446438726</v>
      </c>
      <c r="Q431" s="102">
        <v>10.456428114762813</v>
      </c>
      <c r="R431" s="102">
        <v>12.476004239055895</v>
      </c>
      <c r="S431" s="102">
        <v>12.49176832669184</v>
      </c>
      <c r="T431" s="102">
        <v>12.802601807943141</v>
      </c>
      <c r="U431" s="102">
        <v>12.229839356753523</v>
      </c>
      <c r="V431" s="102">
        <v>13.648718296665484</v>
      </c>
      <c r="W431" s="102">
        <v>11.51613056238792</v>
      </c>
      <c r="X431" s="102">
        <v>10.784210112542086</v>
      </c>
      <c r="Y431" s="102">
        <v>10.780953824922785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3.471322373878905</v>
      </c>
      <c r="G432" s="105">
        <v>0</v>
      </c>
      <c r="H432" s="105">
        <v>3.2738661376711367</v>
      </c>
      <c r="I432" s="105">
        <v>3.3357121434296291</v>
      </c>
      <c r="J432" s="105">
        <v>3.3879385988133</v>
      </c>
      <c r="K432" s="105">
        <v>3.4098315310741971</v>
      </c>
      <c r="L432" s="105">
        <v>3.3855262669135153</v>
      </c>
      <c r="M432" s="105">
        <v>3.5093244682228586</v>
      </c>
      <c r="N432" s="105">
        <v>3.3038422294796037</v>
      </c>
      <c r="O432" s="105">
        <v>3.6775263232021644</v>
      </c>
      <c r="P432" s="105">
        <v>3.3983473994558109</v>
      </c>
      <c r="Q432" s="105">
        <v>3.12036813416062</v>
      </c>
      <c r="R432" s="105">
        <v>3.7765316390792676</v>
      </c>
      <c r="S432" s="105">
        <v>3.7887689199495029</v>
      </c>
      <c r="T432" s="105">
        <v>3.9165638007800063</v>
      </c>
      <c r="U432" s="105">
        <v>3.7708204063873105</v>
      </c>
      <c r="V432" s="105">
        <v>3.9990683949851231</v>
      </c>
      <c r="W432" s="105">
        <v>3.392574919262167</v>
      </c>
      <c r="X432" s="105">
        <v>3.3793759556746545</v>
      </c>
      <c r="Y432" s="105">
        <v>3.593485203478183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17.23763941597155</v>
      </c>
      <c r="D433" s="102">
        <v>16.517193093257379</v>
      </c>
      <c r="E433" s="102">
        <v>15.572634226300289</v>
      </c>
      <c r="F433" s="102">
        <v>15.836385869814176</v>
      </c>
      <c r="G433" s="102">
        <v>14.876917260207476</v>
      </c>
      <c r="H433" s="102">
        <v>14.847569107022345</v>
      </c>
      <c r="I433" s="102">
        <v>14.735291732078871</v>
      </c>
      <c r="J433" s="102">
        <v>15.215054143289899</v>
      </c>
      <c r="K433" s="102">
        <v>15.054291935880558</v>
      </c>
      <c r="L433" s="102">
        <v>15.249019344782566</v>
      </c>
      <c r="M433" s="102">
        <v>15.476880380221324</v>
      </c>
      <c r="N433" s="102">
        <v>15.527697622502123</v>
      </c>
      <c r="O433" s="102">
        <v>15.29271813036649</v>
      </c>
      <c r="P433" s="102">
        <v>15.154395389108007</v>
      </c>
      <c r="Q433" s="102">
        <v>15.122179558089073</v>
      </c>
      <c r="R433" s="102">
        <v>15.388746023993596</v>
      </c>
      <c r="S433" s="102">
        <v>15.756475307356647</v>
      </c>
      <c r="T433" s="102">
        <v>16.241318570215093</v>
      </c>
      <c r="U433" s="102">
        <v>16.095887397476798</v>
      </c>
      <c r="V433" s="102">
        <v>16.890295791056197</v>
      </c>
      <c r="W433" s="102">
        <v>16.052397041700186</v>
      </c>
      <c r="X433" s="102">
        <v>14.792598285979567</v>
      </c>
      <c r="Y433" s="102">
        <v>13.734098968037211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17.237715393554538</v>
      </c>
      <c r="D434" s="105">
        <v>16.518526816248464</v>
      </c>
      <c r="E434" s="105">
        <v>15.574755427993317</v>
      </c>
      <c r="F434" s="105">
        <v>15.838909546672866</v>
      </c>
      <c r="G434" s="105">
        <v>14.881419153415754</v>
      </c>
      <c r="H434" s="105">
        <v>14.850962996876124</v>
      </c>
      <c r="I434" s="105">
        <v>14.744987479174556</v>
      </c>
      <c r="J434" s="105">
        <v>15.230484241668959</v>
      </c>
      <c r="K434" s="105">
        <v>15.069231780676764</v>
      </c>
      <c r="L434" s="105">
        <v>15.261445106711831</v>
      </c>
      <c r="M434" s="105">
        <v>15.484595530562869</v>
      </c>
      <c r="N434" s="105">
        <v>15.53009396964346</v>
      </c>
      <c r="O434" s="105">
        <v>15.292772547419998</v>
      </c>
      <c r="P434" s="105">
        <v>15.155129514383379</v>
      </c>
      <c r="Q434" s="105">
        <v>15.12647541509981</v>
      </c>
      <c r="R434" s="105">
        <v>15.396935491778025</v>
      </c>
      <c r="S434" s="105">
        <v>15.766802785963732</v>
      </c>
      <c r="T434" s="105">
        <v>16.251257254810707</v>
      </c>
      <c r="U434" s="105">
        <v>16.096650479421807</v>
      </c>
      <c r="V434" s="105">
        <v>16.883580123488844</v>
      </c>
      <c r="W434" s="105">
        <v>16.046181783440957</v>
      </c>
      <c r="X434" s="105">
        <v>14.790209711448043</v>
      </c>
      <c r="Y434" s="105">
        <v>13.731384076436514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13.457300905554002</v>
      </c>
      <c r="D435" s="99">
        <v>12.823863253556514</v>
      </c>
      <c r="E435" s="99">
        <v>12.089276726457456</v>
      </c>
      <c r="F435" s="99">
        <v>12.302050997610591</v>
      </c>
      <c r="G435" s="99">
        <v>11.530440114682584</v>
      </c>
      <c r="H435" s="99">
        <v>11.595285869315315</v>
      </c>
      <c r="I435" s="99">
        <v>11.476173837991738</v>
      </c>
      <c r="J435" s="99">
        <v>11.762262915208897</v>
      </c>
      <c r="K435" s="99">
        <v>11.624108465647028</v>
      </c>
      <c r="L435" s="99">
        <v>11.800581132430604</v>
      </c>
      <c r="M435" s="99">
        <v>12.024155754615391</v>
      </c>
      <c r="N435" s="99">
        <v>12.021075868820638</v>
      </c>
      <c r="O435" s="99">
        <v>11.825029517456532</v>
      </c>
      <c r="P435" s="99">
        <v>11.711747293239343</v>
      </c>
      <c r="Q435" s="99">
        <v>11.655972031418527</v>
      </c>
      <c r="R435" s="99">
        <v>11.818053503993585</v>
      </c>
      <c r="S435" s="99">
        <v>12.097023392926729</v>
      </c>
      <c r="T435" s="99">
        <v>12.445050350213945</v>
      </c>
      <c r="U435" s="99">
        <v>12.304733340265233</v>
      </c>
      <c r="V435" s="99">
        <v>13.054554402431899</v>
      </c>
      <c r="W435" s="99">
        <v>12.396828629750624</v>
      </c>
      <c r="X435" s="99">
        <v>11.267069696873321</v>
      </c>
      <c r="Y435" s="99">
        <v>10.303032409255254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3.7804144880005355</v>
      </c>
      <c r="D436" s="99">
        <v>3.6946635626919502</v>
      </c>
      <c r="E436" s="99">
        <v>3.4854787015358593</v>
      </c>
      <c r="F436" s="99">
        <v>3.5368585490622722</v>
      </c>
      <c r="G436" s="99">
        <v>3.350979038733171</v>
      </c>
      <c r="H436" s="99">
        <v>3.2556771275608076</v>
      </c>
      <c r="I436" s="99">
        <v>3.2688136411828155</v>
      </c>
      <c r="J436" s="99">
        <v>3.4682213264600597</v>
      </c>
      <c r="K436" s="99">
        <v>3.4451233150297362</v>
      </c>
      <c r="L436" s="99">
        <v>3.4608639742812257</v>
      </c>
      <c r="M436" s="99">
        <v>3.4604397759474752</v>
      </c>
      <c r="N436" s="99">
        <v>3.509018100822821</v>
      </c>
      <c r="O436" s="99">
        <v>3.4677430299634668</v>
      </c>
      <c r="P436" s="99">
        <v>3.4433822211440348</v>
      </c>
      <c r="Q436" s="99">
        <v>3.4705033836812844</v>
      </c>
      <c r="R436" s="99">
        <v>3.5788819877844431</v>
      </c>
      <c r="S436" s="99">
        <v>3.6697793930370048</v>
      </c>
      <c r="T436" s="99">
        <v>3.8062069045967624</v>
      </c>
      <c r="U436" s="99">
        <v>3.7919171391565762</v>
      </c>
      <c r="V436" s="99">
        <v>3.8290257210569458</v>
      </c>
      <c r="W436" s="99">
        <v>3.6493531536903321</v>
      </c>
      <c r="X436" s="99">
        <v>3.5231400145747238</v>
      </c>
      <c r="Y436" s="99">
        <v>3.4283516671812584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3.1205288052606281</v>
      </c>
      <c r="D437" s="123">
        <v>3.0654235254110747</v>
      </c>
      <c r="E437" s="123">
        <v>3.0395153160278321</v>
      </c>
      <c r="F437" s="123">
        <v>3.0119748940498217</v>
      </c>
      <c r="G437" s="123">
        <v>2.917411525650615</v>
      </c>
      <c r="H437" s="123">
        <v>2.8364908624872487</v>
      </c>
      <c r="I437" s="123">
        <v>2.8568394203229461</v>
      </c>
      <c r="J437" s="123">
        <v>2.7282342583904464</v>
      </c>
      <c r="K437" s="123">
        <v>2.6968822598239903</v>
      </c>
      <c r="L437" s="123">
        <v>2.6254355922908541</v>
      </c>
      <c r="M437" s="123">
        <v>2.6317117487607118</v>
      </c>
      <c r="N437" s="123">
        <v>2.6510065804163672</v>
      </c>
      <c r="O437" s="123">
        <v>2.5278362373838132</v>
      </c>
      <c r="P437" s="123">
        <v>2.5906193921876817</v>
      </c>
      <c r="Q437" s="123">
        <v>2.6245546201138334</v>
      </c>
      <c r="R437" s="123">
        <v>2.6260680209512866</v>
      </c>
      <c r="S437" s="123">
        <v>2.6289181718999686</v>
      </c>
      <c r="T437" s="123">
        <v>2.6752384188768796</v>
      </c>
      <c r="U437" s="123">
        <v>2.6280529530621553</v>
      </c>
      <c r="V437" s="123">
        <v>2.7904819128307987</v>
      </c>
      <c r="W437" s="123">
        <v>2.7729189969889605</v>
      </c>
      <c r="X437" s="123">
        <v>2.4800854829104364</v>
      </c>
      <c r="Y437" s="123">
        <v>2.3723605934273304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3.1194592151248433</v>
      </c>
      <c r="D438" s="99">
        <v>3.06006848998355</v>
      </c>
      <c r="E438" s="99">
        <v>3.0398290423439387</v>
      </c>
      <c r="F438" s="99">
        <v>2.9475912342048955</v>
      </c>
      <c r="G438" s="99">
        <v>2.9503099194365476</v>
      </c>
      <c r="H438" s="99">
        <v>2.8472725203913085</v>
      </c>
      <c r="I438" s="99">
        <v>2.8513519638273794</v>
      </c>
      <c r="J438" s="99">
        <v>2.7567034259694458</v>
      </c>
      <c r="K438" s="99">
        <v>2.6368206643156413</v>
      </c>
      <c r="L438" s="99">
        <v>2.6571681457388947</v>
      </c>
      <c r="M438" s="99">
        <v>2.6348144011014507</v>
      </c>
      <c r="N438" s="99">
        <v>2.6233844043783501</v>
      </c>
      <c r="O438" s="99">
        <v>2.6380497997612005</v>
      </c>
      <c r="P438" s="99">
        <v>2.511677691561963</v>
      </c>
      <c r="Q438" s="99">
        <v>2.3564108489252358</v>
      </c>
      <c r="R438" s="99">
        <v>2.7558477041680995</v>
      </c>
      <c r="S438" s="99">
        <v>2.7107496234690851</v>
      </c>
      <c r="T438" s="99">
        <v>2.8554435548849417</v>
      </c>
      <c r="U438" s="99">
        <v>2.7277445394437798</v>
      </c>
      <c r="V438" s="99">
        <v>3.0328291592024677</v>
      </c>
      <c r="W438" s="99">
        <v>2.5553828788020208</v>
      </c>
      <c r="X438" s="99">
        <v>2.4142176987376276</v>
      </c>
      <c r="Y438" s="99">
        <v>2.5074543868262151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3.1205430247519312</v>
      </c>
      <c r="D439" s="110">
        <v>3.0654974790445992</v>
      </c>
      <c r="E439" s="110">
        <v>3.0395108368894697</v>
      </c>
      <c r="F439" s="110">
        <v>3.012960225936292</v>
      </c>
      <c r="G439" s="110">
        <v>2.9169338999827237</v>
      </c>
      <c r="H439" s="110">
        <v>2.8363280886316184</v>
      </c>
      <c r="I439" s="110">
        <v>2.8569096614951022</v>
      </c>
      <c r="J439" s="110">
        <v>2.7278895953446947</v>
      </c>
      <c r="K439" s="110">
        <v>2.697589282725795</v>
      </c>
      <c r="L439" s="110">
        <v>2.6249240061179342</v>
      </c>
      <c r="M439" s="110">
        <v>2.6316558192754846</v>
      </c>
      <c r="N439" s="110">
        <v>2.6514783780029876</v>
      </c>
      <c r="O439" s="110">
        <v>2.5260559281493178</v>
      </c>
      <c r="P439" s="110">
        <v>2.5918534782791585</v>
      </c>
      <c r="Q439" s="110">
        <v>2.6293180919928312</v>
      </c>
      <c r="R439" s="110">
        <v>2.6228920627066716</v>
      </c>
      <c r="S439" s="110">
        <v>2.6271312941323517</v>
      </c>
      <c r="T439" s="110">
        <v>2.6720948602711512</v>
      </c>
      <c r="U439" s="110">
        <v>2.6265225473225473</v>
      </c>
      <c r="V439" s="110">
        <v>2.7868038969759041</v>
      </c>
      <c r="W439" s="110">
        <v>2.7772484655977108</v>
      </c>
      <c r="X439" s="110">
        <v>2.4814048246998119</v>
      </c>
      <c r="Y439" s="110">
        <v>2.369035971147174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0.50005236398769393</v>
      </c>
      <c r="D441" s="118">
        <f t="shared" si="199"/>
        <v>0.51976020785607568</v>
      </c>
      <c r="E441" s="118">
        <f t="shared" si="199"/>
        <v>0.47723028355957109</v>
      </c>
      <c r="F441" s="118">
        <f t="shared" si="199"/>
        <v>0.41237354140961585</v>
      </c>
      <c r="G441" s="118">
        <f t="shared" si="199"/>
        <v>0.41684941161219635</v>
      </c>
      <c r="H441" s="118">
        <f t="shared" si="199"/>
        <v>0.36708762738059542</v>
      </c>
      <c r="I441" s="118">
        <f t="shared" si="199"/>
        <v>0.37272942036834589</v>
      </c>
      <c r="J441" s="118">
        <f t="shared" si="199"/>
        <v>0.33109732009558768</v>
      </c>
      <c r="K441" s="118">
        <f t="shared" si="199"/>
        <v>0.32962481772511454</v>
      </c>
      <c r="L441" s="118">
        <f t="shared" si="199"/>
        <v>0.44357109155899244</v>
      </c>
      <c r="M441" s="118">
        <f t="shared" si="199"/>
        <v>0.38944755947367549</v>
      </c>
      <c r="N441" s="118">
        <f t="shared" si="199"/>
        <v>0.31814843666281312</v>
      </c>
      <c r="O441" s="118">
        <f t="shared" si="199"/>
        <v>0.4218484844166156</v>
      </c>
      <c r="P441" s="118">
        <f t="shared" si="199"/>
        <v>0.3976822675178236</v>
      </c>
      <c r="Q441" s="118">
        <f t="shared" si="199"/>
        <v>0.46280647104973677</v>
      </c>
      <c r="R441" s="118">
        <f t="shared" ref="R441:V441" si="200">R442+R444+R446+R455</f>
        <v>0.7274162490081566</v>
      </c>
      <c r="S441" s="118">
        <f t="shared" si="200"/>
        <v>0.59316125772427841</v>
      </c>
      <c r="T441" s="118">
        <f t="shared" si="200"/>
        <v>0.53217525635968732</v>
      </c>
      <c r="U441" s="118">
        <f t="shared" si="200"/>
        <v>0.35851231343543488</v>
      </c>
      <c r="V441" s="118">
        <f t="shared" si="200"/>
        <v>0.41200919405086034</v>
      </c>
      <c r="W441" s="118">
        <f t="shared" ref="W441:Y441" si="201">W442+W444+W446+W455</f>
        <v>0.36209137633630023</v>
      </c>
      <c r="X441" s="118">
        <f t="shared" si="201"/>
        <v>0.44116206773106381</v>
      </c>
      <c r="Y441" s="118">
        <f t="shared" si="201"/>
        <v>0.56736207175941034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0.48419704282133152</v>
      </c>
      <c r="D446" s="123">
        <v>0.50362726852056849</v>
      </c>
      <c r="E446" s="123">
        <v>0.46068571970931377</v>
      </c>
      <c r="F446" s="123">
        <v>0.3952112521303241</v>
      </c>
      <c r="G446" s="123">
        <v>0.40055659199206167</v>
      </c>
      <c r="H446" s="123">
        <v>0.35076182179098825</v>
      </c>
      <c r="I446" s="123">
        <v>0.35884969603083727</v>
      </c>
      <c r="J446" s="123">
        <v>0.31840922818229411</v>
      </c>
      <c r="K446" s="123">
        <v>0.31783174597054908</v>
      </c>
      <c r="L446" s="123">
        <v>0.42738062896468615</v>
      </c>
      <c r="M446" s="123">
        <v>0.37154347044279129</v>
      </c>
      <c r="N446" s="123">
        <v>0.30124869957807249</v>
      </c>
      <c r="O446" s="123">
        <v>0.40576599506851846</v>
      </c>
      <c r="P446" s="123">
        <v>0.38286600891186556</v>
      </c>
      <c r="Q446" s="123">
        <v>0.44708741402293112</v>
      </c>
      <c r="R446" s="123">
        <v>0.70243929307726505</v>
      </c>
      <c r="S446" s="123">
        <v>0.57140454909825522</v>
      </c>
      <c r="T446" s="123">
        <v>0.51398894828731456</v>
      </c>
      <c r="U446" s="123">
        <v>0.34334368131568493</v>
      </c>
      <c r="V446" s="123">
        <v>0.39544935612812904</v>
      </c>
      <c r="W446" s="123">
        <v>0.34393944270393206</v>
      </c>
      <c r="X446" s="123">
        <v>0.42391558130534518</v>
      </c>
      <c r="Y446" s="123">
        <v>0.54545383111992163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6.5435281212485608</v>
      </c>
      <c r="D447" s="99">
        <v>6.2739748511759315</v>
      </c>
      <c r="E447" s="99">
        <v>6.0189207057806895</v>
      </c>
      <c r="F447" s="99">
        <v>5.863311727869033</v>
      </c>
      <c r="G447" s="99">
        <v>5.6992165346653767</v>
      </c>
      <c r="H447" s="99">
        <v>5.5780829918259718</v>
      </c>
      <c r="I447" s="99">
        <v>5.5831806070260832</v>
      </c>
      <c r="J447" s="99">
        <v>5.4824541756534169</v>
      </c>
      <c r="K447" s="99">
        <v>5.4577768123635799</v>
      </c>
      <c r="L447" s="99">
        <v>5.4126180175426946</v>
      </c>
      <c r="M447" s="99">
        <v>5.594359109327776</v>
      </c>
      <c r="N447" s="99">
        <v>5.062106706576313</v>
      </c>
      <c r="O447" s="99">
        <v>5.3923611590370513</v>
      </c>
      <c r="P447" s="99">
        <v>4.7372380275264669</v>
      </c>
      <c r="Q447" s="99">
        <v>4.1321809242387797</v>
      </c>
      <c r="R447" s="99">
        <v>4.8192177099982336</v>
      </c>
      <c r="S447" s="99">
        <v>4.7159228059845981</v>
      </c>
      <c r="T447" s="99">
        <v>4.7448458358264833</v>
      </c>
      <c r="U447" s="99">
        <v>4.4646501179774392</v>
      </c>
      <c r="V447" s="99">
        <v>4.8603735256935039</v>
      </c>
      <c r="W447" s="99">
        <v>4.0750317173777999</v>
      </c>
      <c r="X447" s="99">
        <v>3.8549093223608875</v>
      </c>
      <c r="Y447" s="99">
        <v>3.8975833181871087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4.5570303763032891</v>
      </c>
      <c r="G448" s="99">
        <v>0</v>
      </c>
      <c r="H448" s="99">
        <v>4.3577510559957142</v>
      </c>
      <c r="I448" s="99">
        <v>4.3487834875075757</v>
      </c>
      <c r="J448" s="99">
        <v>4.2371439328499054</v>
      </c>
      <c r="K448" s="99">
        <v>4.2136079619247857</v>
      </c>
      <c r="L448" s="99">
        <v>4.1870933321822452</v>
      </c>
      <c r="M448" s="99">
        <v>4.3452432430563492</v>
      </c>
      <c r="N448" s="99">
        <v>3.9184150729487612</v>
      </c>
      <c r="O448" s="99">
        <v>4.1700312674290858</v>
      </c>
      <c r="P448" s="99">
        <v>3.6595814892095482</v>
      </c>
      <c r="Q448" s="99">
        <v>3.1824174941908776</v>
      </c>
      <c r="R448" s="99">
        <v>3.7008538449292501</v>
      </c>
      <c r="S448" s="99">
        <v>3.6201133470264715</v>
      </c>
      <c r="T448" s="99">
        <v>3.6350719488719307</v>
      </c>
      <c r="U448" s="99">
        <v>3.4135823923018309</v>
      </c>
      <c r="V448" s="99">
        <v>3.7594496264973745</v>
      </c>
      <c r="W448" s="99">
        <v>3.1465727676099866</v>
      </c>
      <c r="X448" s="99">
        <v>2.935214680307245</v>
      </c>
      <c r="Y448" s="99">
        <v>2.9286039490245068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4.5570303763032891</v>
      </c>
      <c r="G449" s="102">
        <v>0</v>
      </c>
      <c r="H449" s="102">
        <v>4.3577510559957142</v>
      </c>
      <c r="I449" s="102">
        <v>4.3487834875075757</v>
      </c>
      <c r="J449" s="102">
        <v>4.2371439328499054</v>
      </c>
      <c r="K449" s="102">
        <v>4.2136079619247857</v>
      </c>
      <c r="L449" s="102">
        <v>4.1870933321822452</v>
      </c>
      <c r="M449" s="102">
        <v>4.3452432430563492</v>
      </c>
      <c r="N449" s="102">
        <v>3.9184150729487612</v>
      </c>
      <c r="O449" s="102">
        <v>4.1700312674290858</v>
      </c>
      <c r="P449" s="102">
        <v>3.6595814892095482</v>
      </c>
      <c r="Q449" s="102">
        <v>3.1824174941908776</v>
      </c>
      <c r="R449" s="102">
        <v>3.7008538449292501</v>
      </c>
      <c r="S449" s="102">
        <v>3.6201133470264715</v>
      </c>
      <c r="T449" s="102">
        <v>3.6350719488719307</v>
      </c>
      <c r="U449" s="102">
        <v>3.4135823923018309</v>
      </c>
      <c r="V449" s="102">
        <v>3.7594496264973745</v>
      </c>
      <c r="W449" s="102">
        <v>3.1465727676099866</v>
      </c>
      <c r="X449" s="102">
        <v>2.935214680307245</v>
      </c>
      <c r="Y449" s="102">
        <v>2.9286039490245068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1.585532116636235E-2</v>
      </c>
      <c r="D455" s="123">
        <v>1.6132939335507232E-2</v>
      </c>
      <c r="E455" s="123">
        <v>1.6544563850257321E-2</v>
      </c>
      <c r="F455" s="123">
        <v>1.7162289279291733E-2</v>
      </c>
      <c r="G455" s="123">
        <v>1.6292819620134655E-2</v>
      </c>
      <c r="H455" s="123">
        <v>1.6325805589607143E-2</v>
      </c>
      <c r="I455" s="123">
        <v>1.3879724337508635E-2</v>
      </c>
      <c r="J455" s="123">
        <v>1.2688091913293545E-2</v>
      </c>
      <c r="K455" s="123">
        <v>1.1793071754565428E-2</v>
      </c>
      <c r="L455" s="123">
        <v>1.6190462594306267E-2</v>
      </c>
      <c r="M455" s="123">
        <v>1.790408903088421E-2</v>
      </c>
      <c r="N455" s="123">
        <v>1.6899737084740643E-2</v>
      </c>
      <c r="O455" s="123">
        <v>1.6082489348097147E-2</v>
      </c>
      <c r="P455" s="123">
        <v>1.4816258605958033E-2</v>
      </c>
      <c r="Q455" s="123">
        <v>1.5719057026805629E-2</v>
      </c>
      <c r="R455" s="123">
        <v>2.4976955930891557E-2</v>
      </c>
      <c r="S455" s="123">
        <v>2.175670862602317E-2</v>
      </c>
      <c r="T455" s="123">
        <v>1.8186308072372787E-2</v>
      </c>
      <c r="U455" s="123">
        <v>1.5168632119749951E-2</v>
      </c>
      <c r="V455" s="123">
        <v>1.6559837922731309E-2</v>
      </c>
      <c r="W455" s="123">
        <v>1.8151933632368191E-2</v>
      </c>
      <c r="X455" s="123">
        <v>1.7246486425718632E-2</v>
      </c>
      <c r="Y455" s="123">
        <v>2.1908240639488687E-2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1.2084925793001384</v>
      </c>
      <c r="D456" s="99">
        <v>1.1843306001476828</v>
      </c>
      <c r="E456" s="99">
        <v>1.1753533901953639</v>
      </c>
      <c r="F456" s="99">
        <v>1.1385824019235384</v>
      </c>
      <c r="G456" s="99">
        <v>1.138526467810216</v>
      </c>
      <c r="H456" s="99">
        <v>1.0976987950878818</v>
      </c>
      <c r="I456" s="99">
        <v>1.0982064964277987</v>
      </c>
      <c r="J456" s="99">
        <v>1.0607244839513403</v>
      </c>
      <c r="K456" s="99">
        <v>1.0136145173048985</v>
      </c>
      <c r="L456" s="99">
        <v>1.020448878513359</v>
      </c>
      <c r="M456" s="99">
        <v>1.0111219510390377</v>
      </c>
      <c r="N456" s="99">
        <v>1.0063230109393562</v>
      </c>
      <c r="O456" s="99">
        <v>1.011700783409367</v>
      </c>
      <c r="P456" s="99">
        <v>0.96257886556127348</v>
      </c>
      <c r="Q456" s="99">
        <v>0.90057097549407239</v>
      </c>
      <c r="R456" s="99">
        <v>1.0456142498647971</v>
      </c>
      <c r="S456" s="99">
        <v>1.0181220339431267</v>
      </c>
      <c r="T456" s="99">
        <v>1.0607201147252223</v>
      </c>
      <c r="U456" s="99">
        <v>1.0032628087953366</v>
      </c>
      <c r="V456" s="99">
        <v>1.1077000828986656</v>
      </c>
      <c r="W456" s="99">
        <v>0.93020408986963177</v>
      </c>
      <c r="X456" s="99">
        <v>0.87827268507745637</v>
      </c>
      <c r="Y456" s="99">
        <v>0.91213488453512959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2025-11-06T10:25:54Z</dcterms:created>
  <dcterms:modified xsi:type="dcterms:W3CDTF">2025-11-06T10:25:54Z</dcterms:modified>
</cp:coreProperties>
</file>